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3.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pivotTables/pivotTable4.xml" ContentType="application/vnd.openxmlformats-officedocument.spreadsheetml.pivotTable+xml"/>
  <Override PartName="/xl/drawings/drawing1.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6.xml" ContentType="application/vnd.openxmlformats-officedocument.spreadsheetml.pivot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https://lpuin-my.sharepoint.com/personal/birat_11911856_lpu_in/Documents/"/>
    </mc:Choice>
  </mc:AlternateContent>
  <xr:revisionPtr revIDLastSave="4123" documentId="8_{83F6EAB3-16A0-43C2-A76D-2A5DE3A622F6}" xr6:coauthVersionLast="47" xr6:coauthVersionMax="47" xr10:uidLastSave="{4A48C157-A56F-42E8-A6E3-0B1B5C2900AB}"/>
  <bookViews>
    <workbookView xWindow="-108" yWindow="-108" windowWidth="23256" windowHeight="13176" tabRatio="871" activeTab="7" xr2:uid="{00000000-000D-0000-FFFF-FFFF00000000}"/>
  </bookViews>
  <sheets>
    <sheet name="Raw Data" sheetId="3" r:id="rId1"/>
    <sheet name="Correlation" sheetId="4" r:id="rId2"/>
    <sheet name="Water Data" sheetId="1" r:id="rId3"/>
    <sheet name="Histogram" sheetId="18" r:id="rId4"/>
    <sheet name="Prediction" sheetId="2" r:id="rId5"/>
    <sheet name="Treemap" sheetId="19" r:id="rId6"/>
    <sheet name="Doughnut" sheetId="20" r:id="rId7"/>
    <sheet name="Dashboard" sheetId="15" r:id="rId8"/>
  </sheets>
  <definedNames>
    <definedName name="_xlchart.v1.0" hidden="1">Histogram!$A$1</definedName>
    <definedName name="_xlchart.v1.1" hidden="1">Histogram!$A$2:$A$3277</definedName>
    <definedName name="_xlchart.v1.2" hidden="1">Treemap!$B$9:$B$14</definedName>
    <definedName name="_xlchart.v1.3" hidden="1">Treemap!$C$8</definedName>
    <definedName name="_xlchart.v1.4" hidden="1">Treemap!$C$9:$C$14</definedName>
    <definedName name="_xlchart.v1.5" hidden="1">Treemap!$B$9:$B$14</definedName>
    <definedName name="_xlchart.v1.6" hidden="1">Treemap!$C$8</definedName>
    <definedName name="_xlchart.v1.7" hidden="1">Treemap!$C$9:$C$14</definedName>
    <definedName name="_xlcn.WorksheetConnection_water_potability.xlsxAnalysis1" hidden="1">Analysis[]</definedName>
    <definedName name="_xlcn.WorksheetConnection_water_potability.xlsxPredictionTable1" hidden="1">PredictionTable[]</definedName>
    <definedName name="_xlcn.WorksheetConnection_water_potability.xlsxTable21" hidden="1">DataTable[]</definedName>
    <definedName name="_xlcn.WorksheetConnection_water_potability.xlsxTable351" hidden="1">CorrelationTable[]</definedName>
    <definedName name="_xlcn.WorksheetConnection_water_potability.xlsxTable3541" hidden="1">CorrelData[]</definedName>
    <definedName name="_xlcn.WorksheetConnection_water_potability.xlsxTable51" hidden="1">CategoryTable[]</definedName>
    <definedName name="Slicer_Analysis">#N/A</definedName>
    <definedName name="Slicer_Features">#N/A</definedName>
    <definedName name="Slicer_Hist_DropDown">#N/A</definedName>
    <definedName name="Slicer_Hist_DropDown1">#N/A</definedName>
    <definedName name="Slicer_Hist_DropDown2">#N/A</definedName>
    <definedName name="Slicer_Properties">#N/A</definedName>
  </definedNames>
  <calcPr calcId="191029"/>
  <pivotCaches>
    <pivotCache cacheId="60" r:id="rId9"/>
    <pivotCache cacheId="63" r:id="rId10"/>
    <pivotCache cacheId="66" r:id="rId11"/>
    <pivotCache cacheId="83"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5" name="Table5" connection="WorksheetConnection_water_potability.xlsx!Table5"/>
          <x15:modelTable id="Table354" name="Table354" connection="WorksheetConnection_water_potability.xlsx!Table354"/>
          <x15:modelTable id="Table35" name="Table35" connection="WorksheetConnection_water_potability.xlsx!Table35"/>
          <x15:modelTable id="Table2" name="Table2" connection="WorksheetConnection_water_potability.xlsx!Table2"/>
          <x15:modelTable id="PredictionTable" name="PredictionTable" connection="WorksheetConnection_water_potability.xlsx!PredictionTable"/>
          <x15:modelTable id="Analysis" name="Analysis" connection="WorksheetConnection_water_potability.xlsx!Analysi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18" l="1"/>
  <c r="A1831" i="18" s="1"/>
  <c r="C2" i="20"/>
  <c r="C9" i="20" s="1"/>
  <c r="B2" i="20"/>
  <c r="B9" i="20" s="1"/>
  <c r="C2" i="19"/>
  <c r="B2" i="19"/>
  <c r="B13" i="19" s="1"/>
  <c r="M7" i="19"/>
  <c r="M6" i="19"/>
  <c r="M5" i="19"/>
  <c r="K7" i="19"/>
  <c r="F7" i="19"/>
  <c r="H7" i="19"/>
  <c r="H6" i="19"/>
  <c r="H5" i="19"/>
  <c r="R16" i="4"/>
  <c r="R4" i="4"/>
  <c r="K2" i="2"/>
  <c r="E2" i="2" s="1"/>
  <c r="M933" i="4"/>
  <c r="M953" i="4"/>
  <c r="M1042" i="4"/>
  <c r="M1050" i="4"/>
  <c r="M1106" i="4"/>
  <c r="M1114" i="4"/>
  <c r="M1170" i="4"/>
  <c r="M1178" i="4"/>
  <c r="M1218" i="4"/>
  <c r="M1234" i="4"/>
  <c r="M1242" i="4"/>
  <c r="M1282" i="4"/>
  <c r="M1298" i="4"/>
  <c r="M1306" i="4"/>
  <c r="M1346" i="4"/>
  <c r="M1354" i="4"/>
  <c r="M1360" i="4"/>
  <c r="M1368" i="4"/>
  <c r="M1370" i="4"/>
  <c r="M1376" i="4"/>
  <c r="M1378" i="4"/>
  <c r="M1384" i="4"/>
  <c r="M1386" i="4"/>
  <c r="M1392" i="4"/>
  <c r="M1400" i="4"/>
  <c r="M1402" i="4"/>
  <c r="M1408" i="4"/>
  <c r="M1410" i="4"/>
  <c r="M1416" i="4"/>
  <c r="M1418" i="4"/>
  <c r="M1424" i="4"/>
  <c r="M1432" i="4"/>
  <c r="M1434" i="4"/>
  <c r="M1440" i="4"/>
  <c r="M1442" i="4"/>
  <c r="M1448" i="4"/>
  <c r="M1450" i="4"/>
  <c r="M1456" i="4"/>
  <c r="M1464" i="4"/>
  <c r="M1466" i="4"/>
  <c r="M1472" i="4"/>
  <c r="M1474" i="4"/>
  <c r="M1476" i="4"/>
  <c r="M1478" i="4"/>
  <c r="M1480" i="4"/>
  <c r="M1484" i="4"/>
  <c r="M1486" i="4"/>
  <c r="M1488" i="4"/>
  <c r="M1490" i="4"/>
  <c r="M1492" i="4"/>
  <c r="M1494" i="4"/>
  <c r="M1496" i="4"/>
  <c r="M1498" i="4"/>
  <c r="M1500" i="4"/>
  <c r="M1502" i="4"/>
  <c r="M1504" i="4"/>
  <c r="M1506" i="4"/>
  <c r="M1508" i="4"/>
  <c r="M1509" i="4"/>
  <c r="M1510" i="4"/>
  <c r="M1512" i="4"/>
  <c r="M1514" i="4"/>
  <c r="M1516" i="4"/>
  <c r="M1517" i="4"/>
  <c r="M1518" i="4"/>
  <c r="M1520" i="4"/>
  <c r="M1522" i="4"/>
  <c r="M1524" i="4"/>
  <c r="M1525" i="4"/>
  <c r="M1526" i="4"/>
  <c r="M1528" i="4"/>
  <c r="M1530" i="4"/>
  <c r="M1532" i="4"/>
  <c r="M1533" i="4"/>
  <c r="M1534" i="4"/>
  <c r="M1536" i="4"/>
  <c r="M1538" i="4"/>
  <c r="M1540" i="4"/>
  <c r="M1541" i="4"/>
  <c r="M1542" i="4"/>
  <c r="M1544" i="4"/>
  <c r="M1546" i="4"/>
  <c r="M1548" i="4"/>
  <c r="M1549" i="4"/>
  <c r="M1550" i="4"/>
  <c r="M1552" i="4"/>
  <c r="M1554" i="4"/>
  <c r="M1556" i="4"/>
  <c r="M1557" i="4"/>
  <c r="M1558" i="4"/>
  <c r="M1560" i="4"/>
  <c r="M1562" i="4"/>
  <c r="M1564" i="4"/>
  <c r="M1565" i="4"/>
  <c r="M1566" i="4"/>
  <c r="M1568" i="4"/>
  <c r="M1570" i="4"/>
  <c r="M1572" i="4"/>
  <c r="M1573" i="4"/>
  <c r="M1574" i="4"/>
  <c r="M1576" i="4"/>
  <c r="M1578" i="4"/>
  <c r="M1579" i="4"/>
  <c r="M1580" i="4"/>
  <c r="M1581" i="4"/>
  <c r="M1582" i="4"/>
  <c r="M1584" i="4"/>
  <c r="M1585" i="4"/>
  <c r="M1586" i="4"/>
  <c r="M1587" i="4"/>
  <c r="M1588" i="4"/>
  <c r="M1589" i="4"/>
  <c r="M1590" i="4"/>
  <c r="M1592" i="4"/>
  <c r="M1593" i="4"/>
  <c r="M1594" i="4"/>
  <c r="M1595" i="4"/>
  <c r="M1596" i="4"/>
  <c r="M1597" i="4"/>
  <c r="M1598"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N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N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N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N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N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N2391" i="4"/>
  <c r="M2392" i="4"/>
  <c r="M2393" i="4"/>
  <c r="M2394" i="4"/>
  <c r="M2395" i="4"/>
  <c r="M2396" i="4"/>
  <c r="M2397" i="4"/>
  <c r="M2398" i="4"/>
  <c r="M2399" i="4"/>
  <c r="M2400" i="4"/>
  <c r="M2401" i="4"/>
  <c r="M2402" i="4"/>
  <c r="M2403" i="4"/>
  <c r="M2404" i="4"/>
  <c r="M2405" i="4"/>
  <c r="M2406" i="4"/>
  <c r="M2407" i="4"/>
  <c r="N2407" i="4"/>
  <c r="M2408" i="4"/>
  <c r="M2409" i="4"/>
  <c r="M2410" i="4"/>
  <c r="M2411" i="4"/>
  <c r="M2412" i="4"/>
  <c r="M2413" i="4"/>
  <c r="M2414" i="4"/>
  <c r="M2415" i="4"/>
  <c r="M2416" i="4"/>
  <c r="M2417" i="4"/>
  <c r="M2418" i="4"/>
  <c r="M2419" i="4"/>
  <c r="M2420" i="4"/>
  <c r="M2421" i="4"/>
  <c r="M2422" i="4"/>
  <c r="M2423" i="4"/>
  <c r="N2423" i="4"/>
  <c r="M2424" i="4"/>
  <c r="M2425" i="4"/>
  <c r="M2426" i="4"/>
  <c r="M2427" i="4"/>
  <c r="M2428" i="4"/>
  <c r="M2429" i="4"/>
  <c r="M2430" i="4"/>
  <c r="M2431" i="4"/>
  <c r="M2432" i="4"/>
  <c r="M2433" i="4"/>
  <c r="M2434" i="4"/>
  <c r="M2435" i="4"/>
  <c r="M2436" i="4"/>
  <c r="M2437" i="4"/>
  <c r="M2438" i="4"/>
  <c r="M2439" i="4"/>
  <c r="N2439" i="4"/>
  <c r="M2440" i="4"/>
  <c r="M2441" i="4"/>
  <c r="M2442" i="4"/>
  <c r="M2443" i="4"/>
  <c r="M2444" i="4"/>
  <c r="M2445" i="4"/>
  <c r="M2446" i="4"/>
  <c r="M2447" i="4"/>
  <c r="M2448" i="4"/>
  <c r="M2449" i="4"/>
  <c r="M2450" i="4"/>
  <c r="M2451" i="4"/>
  <c r="N2451" i="4"/>
  <c r="M2452" i="4"/>
  <c r="M2453" i="4"/>
  <c r="M2454" i="4"/>
  <c r="M2455" i="4"/>
  <c r="N2455" i="4"/>
  <c r="M2456" i="4"/>
  <c r="M2457" i="4"/>
  <c r="M2458" i="4"/>
  <c r="M2459" i="4"/>
  <c r="M2460" i="4"/>
  <c r="M2461" i="4"/>
  <c r="M2462" i="4"/>
  <c r="M2463" i="4"/>
  <c r="M2464" i="4"/>
  <c r="M2465" i="4"/>
  <c r="N2465" i="4"/>
  <c r="M2466" i="4"/>
  <c r="M2467" i="4"/>
  <c r="N2467" i="4"/>
  <c r="M2468" i="4"/>
  <c r="M2469" i="4"/>
  <c r="M2470" i="4"/>
  <c r="M2471" i="4"/>
  <c r="N2471" i="4"/>
  <c r="M2472" i="4"/>
  <c r="M2473" i="4"/>
  <c r="M2474" i="4"/>
  <c r="M2475" i="4"/>
  <c r="M2476" i="4"/>
  <c r="M2477" i="4"/>
  <c r="M2478" i="4"/>
  <c r="M2479" i="4"/>
  <c r="M2480" i="4"/>
  <c r="M2481" i="4"/>
  <c r="N2481" i="4"/>
  <c r="M2482" i="4"/>
  <c r="M2483" i="4"/>
  <c r="N2483" i="4"/>
  <c r="M2484" i="4"/>
  <c r="M2485" i="4"/>
  <c r="N2485" i="4"/>
  <c r="M2486" i="4"/>
  <c r="M2487" i="4"/>
  <c r="N2487" i="4"/>
  <c r="M2488" i="4"/>
  <c r="M2489" i="4"/>
  <c r="M2490" i="4"/>
  <c r="M2491" i="4"/>
  <c r="M2492" i="4"/>
  <c r="M2493" i="4"/>
  <c r="M2494" i="4"/>
  <c r="M2495" i="4"/>
  <c r="M2496" i="4"/>
  <c r="M2497" i="4"/>
  <c r="N2497" i="4"/>
  <c r="M2498" i="4"/>
  <c r="M2499" i="4"/>
  <c r="N2499" i="4"/>
  <c r="M2500" i="4"/>
  <c r="M2501" i="4"/>
  <c r="N2501" i="4"/>
  <c r="M2502" i="4"/>
  <c r="M2503" i="4"/>
  <c r="N2503" i="4"/>
  <c r="M2504" i="4"/>
  <c r="M2505" i="4"/>
  <c r="M2506" i="4"/>
  <c r="M2507" i="4"/>
  <c r="M2508" i="4"/>
  <c r="M2509" i="4"/>
  <c r="M2510" i="4"/>
  <c r="M2511" i="4"/>
  <c r="M2512" i="4"/>
  <c r="M2513" i="4"/>
  <c r="N2513" i="4"/>
  <c r="M2514" i="4"/>
  <c r="M2515" i="4"/>
  <c r="N2515" i="4"/>
  <c r="M2516" i="4"/>
  <c r="M2517" i="4"/>
  <c r="N2517" i="4"/>
  <c r="M2518" i="4"/>
  <c r="M2519" i="4"/>
  <c r="N2519" i="4"/>
  <c r="M2520" i="4"/>
  <c r="M2521" i="4"/>
  <c r="M2522" i="4"/>
  <c r="M2523" i="4"/>
  <c r="M2524" i="4"/>
  <c r="M2525" i="4"/>
  <c r="M2526" i="4"/>
  <c r="M2527" i="4"/>
  <c r="M2528" i="4"/>
  <c r="M2529" i="4"/>
  <c r="N2529" i="4"/>
  <c r="M2530" i="4"/>
  <c r="M2531" i="4"/>
  <c r="N2531" i="4"/>
  <c r="M2532" i="4"/>
  <c r="M2533" i="4"/>
  <c r="N2533" i="4"/>
  <c r="M2534" i="4"/>
  <c r="M2535" i="4"/>
  <c r="N2535" i="4"/>
  <c r="M2536" i="4"/>
  <c r="M2537" i="4"/>
  <c r="M2538" i="4"/>
  <c r="M2539" i="4"/>
  <c r="M2540" i="4"/>
  <c r="M2541" i="4"/>
  <c r="M2542" i="4"/>
  <c r="M2543" i="4"/>
  <c r="M2544" i="4"/>
  <c r="M2545" i="4"/>
  <c r="N2545" i="4"/>
  <c r="M2546" i="4"/>
  <c r="M2547" i="4"/>
  <c r="N2547" i="4"/>
  <c r="M2548" i="4"/>
  <c r="M2549" i="4"/>
  <c r="M2550" i="4"/>
  <c r="N2550" i="4"/>
  <c r="M2551" i="4"/>
  <c r="N2551" i="4"/>
  <c r="M2552" i="4"/>
  <c r="M2553" i="4"/>
  <c r="M2554" i="4"/>
  <c r="N2554" i="4"/>
  <c r="M2555" i="4"/>
  <c r="N2555" i="4"/>
  <c r="M2556" i="4"/>
  <c r="M2557" i="4"/>
  <c r="M2558" i="4"/>
  <c r="N2558" i="4"/>
  <c r="M2559" i="4"/>
  <c r="N2559" i="4"/>
  <c r="M2560" i="4"/>
  <c r="M2561" i="4"/>
  <c r="M2562" i="4"/>
  <c r="N2562" i="4"/>
  <c r="M2563" i="4"/>
  <c r="N2563" i="4"/>
  <c r="M2564" i="4"/>
  <c r="M2565" i="4"/>
  <c r="M2566" i="4"/>
  <c r="N2566" i="4"/>
  <c r="M2567" i="4"/>
  <c r="N2567" i="4"/>
  <c r="M2568" i="4"/>
  <c r="M2569" i="4"/>
  <c r="M2570" i="4"/>
  <c r="N2570" i="4"/>
  <c r="M2571" i="4"/>
  <c r="N2571" i="4"/>
  <c r="M2572" i="4"/>
  <c r="M2573" i="4"/>
  <c r="M2574" i="4"/>
  <c r="N2574" i="4"/>
  <c r="M2575" i="4"/>
  <c r="N2575" i="4"/>
  <c r="M2576" i="4"/>
  <c r="M2577" i="4"/>
  <c r="M2578" i="4"/>
  <c r="N2578" i="4"/>
  <c r="M2579" i="4"/>
  <c r="N2579" i="4"/>
  <c r="M2580" i="4"/>
  <c r="M2581" i="4"/>
  <c r="M2582" i="4"/>
  <c r="N2582" i="4"/>
  <c r="M2583" i="4"/>
  <c r="N2583" i="4"/>
  <c r="M2584" i="4"/>
  <c r="M2585" i="4"/>
  <c r="M2586" i="4"/>
  <c r="N2586" i="4"/>
  <c r="M2587" i="4"/>
  <c r="N2587" i="4"/>
  <c r="M2588" i="4"/>
  <c r="M2589" i="4"/>
  <c r="M2590" i="4"/>
  <c r="N2590" i="4"/>
  <c r="M2591" i="4"/>
  <c r="N2591" i="4"/>
  <c r="M2592" i="4"/>
  <c r="M2593" i="4"/>
  <c r="M2594" i="4"/>
  <c r="N2594" i="4"/>
  <c r="M2595" i="4"/>
  <c r="N2595" i="4"/>
  <c r="M2596" i="4"/>
  <c r="M2597" i="4"/>
  <c r="M2598" i="4"/>
  <c r="N2598" i="4"/>
  <c r="M2599" i="4"/>
  <c r="N2599" i="4"/>
  <c r="M2600" i="4"/>
  <c r="M2601" i="4"/>
  <c r="M2602" i="4"/>
  <c r="N2602" i="4"/>
  <c r="M2603" i="4"/>
  <c r="N2603" i="4"/>
  <c r="M2604" i="4"/>
  <c r="M2605" i="4"/>
  <c r="M2606" i="4"/>
  <c r="N2606" i="4"/>
  <c r="M2607" i="4"/>
  <c r="N2607" i="4"/>
  <c r="M2608" i="4"/>
  <c r="M2609" i="4"/>
  <c r="M2610" i="4"/>
  <c r="N2610" i="4"/>
  <c r="M2611" i="4"/>
  <c r="N2611" i="4"/>
  <c r="M2612" i="4"/>
  <c r="M2613" i="4"/>
  <c r="M2614" i="4"/>
  <c r="N2614" i="4"/>
  <c r="M2615" i="4"/>
  <c r="N2615" i="4"/>
  <c r="M2616" i="4"/>
  <c r="M2617" i="4"/>
  <c r="M2618" i="4"/>
  <c r="N2618" i="4"/>
  <c r="M2619" i="4"/>
  <c r="N2619" i="4"/>
  <c r="M2620" i="4"/>
  <c r="M2621" i="4"/>
  <c r="M2622" i="4"/>
  <c r="N2622" i="4"/>
  <c r="M2623" i="4"/>
  <c r="N2623" i="4"/>
  <c r="M2624" i="4"/>
  <c r="M2625" i="4"/>
  <c r="M2626" i="4"/>
  <c r="N2626" i="4"/>
  <c r="M2627" i="4"/>
  <c r="N2627" i="4"/>
  <c r="M2628" i="4"/>
  <c r="M2629" i="4"/>
  <c r="M2630" i="4"/>
  <c r="N2630" i="4"/>
  <c r="M2631" i="4"/>
  <c r="N2631" i="4"/>
  <c r="M2632" i="4"/>
  <c r="M2633" i="4"/>
  <c r="M2634" i="4"/>
  <c r="N2634" i="4"/>
  <c r="M2635" i="4"/>
  <c r="N2635" i="4"/>
  <c r="M2636" i="4"/>
  <c r="M2637" i="4"/>
  <c r="M2638" i="4"/>
  <c r="N2638" i="4"/>
  <c r="M2639" i="4"/>
  <c r="N2639" i="4"/>
  <c r="M2640" i="4"/>
  <c r="M2641" i="4"/>
  <c r="M2642" i="4"/>
  <c r="N2642" i="4"/>
  <c r="M2643" i="4"/>
  <c r="N2643" i="4"/>
  <c r="M2644" i="4"/>
  <c r="M2645" i="4"/>
  <c r="M2646" i="4"/>
  <c r="N2646" i="4"/>
  <c r="M2647" i="4"/>
  <c r="N2647" i="4"/>
  <c r="M2648" i="4"/>
  <c r="M2649" i="4"/>
  <c r="M2650" i="4"/>
  <c r="N2650" i="4"/>
  <c r="M2651" i="4"/>
  <c r="N2651" i="4"/>
  <c r="M2652" i="4"/>
  <c r="M2653" i="4"/>
  <c r="M2654" i="4"/>
  <c r="N2654" i="4"/>
  <c r="M2655" i="4"/>
  <c r="N2655" i="4"/>
  <c r="M2656" i="4"/>
  <c r="M2657" i="4"/>
  <c r="M2658" i="4"/>
  <c r="N2658" i="4"/>
  <c r="M2659" i="4"/>
  <c r="N2659" i="4"/>
  <c r="M2660" i="4"/>
  <c r="M2661" i="4"/>
  <c r="M2662" i="4"/>
  <c r="N2662" i="4"/>
  <c r="M2663" i="4"/>
  <c r="N2663" i="4"/>
  <c r="M2664" i="4"/>
  <c r="M2665" i="4"/>
  <c r="M2666" i="4"/>
  <c r="N2666" i="4"/>
  <c r="M2667" i="4"/>
  <c r="N2667" i="4"/>
  <c r="M2668" i="4"/>
  <c r="M2669" i="4"/>
  <c r="M2670" i="4"/>
  <c r="N2670" i="4"/>
  <c r="M2671" i="4"/>
  <c r="N2671" i="4"/>
  <c r="M2672" i="4"/>
  <c r="M2673" i="4"/>
  <c r="M2674" i="4"/>
  <c r="N2674" i="4"/>
  <c r="M2675" i="4"/>
  <c r="N2675" i="4"/>
  <c r="M2676" i="4"/>
  <c r="M2677" i="4"/>
  <c r="M2678" i="4"/>
  <c r="N2678" i="4"/>
  <c r="M2679" i="4"/>
  <c r="N2679" i="4"/>
  <c r="M2680" i="4"/>
  <c r="M2681" i="4"/>
  <c r="M2682" i="4"/>
  <c r="N2682" i="4"/>
  <c r="M2683" i="4"/>
  <c r="N2683" i="4"/>
  <c r="M2684" i="4"/>
  <c r="M2685" i="4"/>
  <c r="M2686" i="4"/>
  <c r="N2686" i="4"/>
  <c r="M2687" i="4"/>
  <c r="N2687" i="4"/>
  <c r="M2688" i="4"/>
  <c r="M2689" i="4"/>
  <c r="M2690" i="4"/>
  <c r="N2690" i="4"/>
  <c r="M2691" i="4"/>
  <c r="N2691" i="4"/>
  <c r="M2692" i="4"/>
  <c r="M2693" i="4"/>
  <c r="M2694" i="4"/>
  <c r="N2694" i="4"/>
  <c r="M2695" i="4"/>
  <c r="N2695" i="4"/>
  <c r="M2696" i="4"/>
  <c r="M2697" i="4"/>
  <c r="M2698" i="4"/>
  <c r="N2698" i="4"/>
  <c r="M2699" i="4"/>
  <c r="N2699" i="4"/>
  <c r="M2700" i="4"/>
  <c r="M2701" i="4"/>
  <c r="M2702" i="4"/>
  <c r="N2702" i="4"/>
  <c r="M2703" i="4"/>
  <c r="N2703" i="4"/>
  <c r="M2704" i="4"/>
  <c r="M2705" i="4"/>
  <c r="M2706" i="4"/>
  <c r="N2706" i="4"/>
  <c r="M2707" i="4"/>
  <c r="N2707" i="4"/>
  <c r="M2708" i="4"/>
  <c r="M2709" i="4"/>
  <c r="M2710" i="4"/>
  <c r="N2710" i="4"/>
  <c r="M2711" i="4"/>
  <c r="N2711" i="4"/>
  <c r="M2712" i="4"/>
  <c r="M2713" i="4"/>
  <c r="M2714" i="4"/>
  <c r="N2714" i="4"/>
  <c r="M2715" i="4"/>
  <c r="N2715" i="4"/>
  <c r="M2716" i="4"/>
  <c r="M2717" i="4"/>
  <c r="M2718" i="4"/>
  <c r="N2718" i="4"/>
  <c r="M2719" i="4"/>
  <c r="N2719" i="4"/>
  <c r="M2720" i="4"/>
  <c r="M2721" i="4"/>
  <c r="M2722" i="4"/>
  <c r="N2722" i="4"/>
  <c r="M2723" i="4"/>
  <c r="N2723" i="4"/>
  <c r="M2724" i="4"/>
  <c r="M2725" i="4"/>
  <c r="M2726" i="4"/>
  <c r="N2726" i="4"/>
  <c r="M2727" i="4"/>
  <c r="N2727" i="4"/>
  <c r="M2728" i="4"/>
  <c r="M2729" i="4"/>
  <c r="M2730" i="4"/>
  <c r="N2730" i="4"/>
  <c r="M2731" i="4"/>
  <c r="N2731" i="4"/>
  <c r="M2732" i="4"/>
  <c r="M2733" i="4"/>
  <c r="M2734" i="4"/>
  <c r="N2734" i="4"/>
  <c r="M2735" i="4"/>
  <c r="N2735" i="4"/>
  <c r="M2736" i="4"/>
  <c r="M2737" i="4"/>
  <c r="M2738" i="4"/>
  <c r="N2738" i="4"/>
  <c r="M2739" i="4"/>
  <c r="N2739" i="4"/>
  <c r="M2740" i="4"/>
  <c r="M2741" i="4"/>
  <c r="M2742" i="4"/>
  <c r="N2742" i="4"/>
  <c r="M2743" i="4"/>
  <c r="N2743" i="4"/>
  <c r="M2744" i="4"/>
  <c r="M2745" i="4"/>
  <c r="M2746" i="4"/>
  <c r="N2746" i="4"/>
  <c r="M2747" i="4"/>
  <c r="N2747" i="4"/>
  <c r="M2748" i="4"/>
  <c r="M2749" i="4"/>
  <c r="M2750" i="4"/>
  <c r="N2750" i="4"/>
  <c r="M2751" i="4"/>
  <c r="N2751" i="4"/>
  <c r="M2752" i="4"/>
  <c r="M2753" i="4"/>
  <c r="M2754" i="4"/>
  <c r="N2754" i="4"/>
  <c r="M2755" i="4"/>
  <c r="N2755" i="4"/>
  <c r="M2756" i="4"/>
  <c r="M2757" i="4"/>
  <c r="M2758" i="4"/>
  <c r="N2758" i="4"/>
  <c r="M2759" i="4"/>
  <c r="N2759" i="4"/>
  <c r="M2760" i="4"/>
  <c r="M2761" i="4"/>
  <c r="M2762" i="4"/>
  <c r="N2762" i="4"/>
  <c r="M2763" i="4"/>
  <c r="N2763" i="4"/>
  <c r="M2764" i="4"/>
  <c r="M2765" i="4"/>
  <c r="N2765" i="4"/>
  <c r="M2766" i="4"/>
  <c r="N2766" i="4"/>
  <c r="M2767" i="4"/>
  <c r="N2767" i="4"/>
  <c r="M2768" i="4"/>
  <c r="M2769" i="4"/>
  <c r="N2769" i="4"/>
  <c r="M2770" i="4"/>
  <c r="N2770" i="4"/>
  <c r="M2771" i="4"/>
  <c r="N2771" i="4"/>
  <c r="M2772" i="4"/>
  <c r="M2773" i="4"/>
  <c r="N2773" i="4"/>
  <c r="M2774" i="4"/>
  <c r="N2774" i="4"/>
  <c r="M2775" i="4"/>
  <c r="N2775" i="4"/>
  <c r="M2776" i="4"/>
  <c r="M2777" i="4"/>
  <c r="N2777" i="4"/>
  <c r="M2778" i="4"/>
  <c r="N2778" i="4"/>
  <c r="M2779" i="4"/>
  <c r="N2779" i="4"/>
  <c r="M2780" i="4"/>
  <c r="M2781" i="4"/>
  <c r="N2781" i="4"/>
  <c r="M2782" i="4"/>
  <c r="N2782" i="4"/>
  <c r="M2783" i="4"/>
  <c r="N2783" i="4"/>
  <c r="M2784" i="4"/>
  <c r="M2785" i="4"/>
  <c r="N2785" i="4"/>
  <c r="M2786" i="4"/>
  <c r="N2786" i="4"/>
  <c r="M2787" i="4"/>
  <c r="N2787" i="4"/>
  <c r="M2788" i="4"/>
  <c r="M2789" i="4"/>
  <c r="N2789" i="4"/>
  <c r="M2790" i="4"/>
  <c r="N2790" i="4"/>
  <c r="M2791" i="4"/>
  <c r="N2791" i="4"/>
  <c r="M2792" i="4"/>
  <c r="M2793" i="4"/>
  <c r="N2793" i="4"/>
  <c r="M2794" i="4"/>
  <c r="N2794" i="4"/>
  <c r="M2795" i="4"/>
  <c r="N2795" i="4"/>
  <c r="M2796" i="4"/>
  <c r="M2797" i="4"/>
  <c r="N2797" i="4"/>
  <c r="M2798" i="4"/>
  <c r="N2798" i="4"/>
  <c r="M2799" i="4"/>
  <c r="N2799" i="4"/>
  <c r="M2800" i="4"/>
  <c r="M2801" i="4"/>
  <c r="N2801" i="4"/>
  <c r="M2802" i="4"/>
  <c r="N2802" i="4"/>
  <c r="M2803" i="4"/>
  <c r="N2803" i="4"/>
  <c r="M2804" i="4"/>
  <c r="M2805" i="4"/>
  <c r="N2805" i="4"/>
  <c r="M2806" i="4"/>
  <c r="N2806" i="4"/>
  <c r="M2807" i="4"/>
  <c r="N2807" i="4"/>
  <c r="M2808" i="4"/>
  <c r="M2809" i="4"/>
  <c r="N2809" i="4"/>
  <c r="M2810" i="4"/>
  <c r="N2810" i="4"/>
  <c r="M2811" i="4"/>
  <c r="N2811" i="4"/>
  <c r="M2812" i="4"/>
  <c r="M2813" i="4"/>
  <c r="N2813" i="4"/>
  <c r="M2814" i="4"/>
  <c r="N2814" i="4"/>
  <c r="M2815" i="4"/>
  <c r="N2815" i="4"/>
  <c r="M2816" i="4"/>
  <c r="M2817" i="4"/>
  <c r="N2817" i="4"/>
  <c r="M2818" i="4"/>
  <c r="N2818" i="4"/>
  <c r="M2819" i="4"/>
  <c r="N2819" i="4"/>
  <c r="M2820" i="4"/>
  <c r="M2821" i="4"/>
  <c r="N2821" i="4"/>
  <c r="M2822" i="4"/>
  <c r="N2822" i="4"/>
  <c r="M2823" i="4"/>
  <c r="N2823" i="4"/>
  <c r="M2824" i="4"/>
  <c r="N2824" i="4"/>
  <c r="M2825" i="4"/>
  <c r="N2825" i="4"/>
  <c r="M2826" i="4"/>
  <c r="N2826" i="4"/>
  <c r="M2827" i="4"/>
  <c r="N2827" i="4"/>
  <c r="M2828" i="4"/>
  <c r="N2828" i="4"/>
  <c r="M2829" i="4"/>
  <c r="N2829" i="4"/>
  <c r="M2830" i="4"/>
  <c r="N2830" i="4"/>
  <c r="M2831" i="4"/>
  <c r="N2831" i="4"/>
  <c r="M2832" i="4"/>
  <c r="N2832" i="4"/>
  <c r="M2833" i="4"/>
  <c r="N2833" i="4"/>
  <c r="M2834" i="4"/>
  <c r="N2834" i="4"/>
  <c r="M2835" i="4"/>
  <c r="N2835" i="4"/>
  <c r="M2836" i="4"/>
  <c r="N2836" i="4"/>
  <c r="M2837" i="4"/>
  <c r="N2837" i="4"/>
  <c r="M2838" i="4"/>
  <c r="N2838" i="4"/>
  <c r="M2839" i="4"/>
  <c r="N2839" i="4"/>
  <c r="M2840" i="4"/>
  <c r="N2840" i="4"/>
  <c r="M2841" i="4"/>
  <c r="N2841" i="4"/>
  <c r="M2842" i="4"/>
  <c r="N2842" i="4"/>
  <c r="M2843" i="4"/>
  <c r="N2843" i="4"/>
  <c r="M2844" i="4"/>
  <c r="N2844" i="4"/>
  <c r="M2845" i="4"/>
  <c r="N2845" i="4"/>
  <c r="M2846" i="4"/>
  <c r="N2846" i="4"/>
  <c r="M2847" i="4"/>
  <c r="N2847" i="4"/>
  <c r="M2848" i="4"/>
  <c r="N2848" i="4"/>
  <c r="M2849" i="4"/>
  <c r="N2849" i="4"/>
  <c r="M2850" i="4"/>
  <c r="N2850" i="4"/>
  <c r="M2851" i="4"/>
  <c r="N2851" i="4"/>
  <c r="M2852" i="4"/>
  <c r="N2852" i="4"/>
  <c r="M2853" i="4"/>
  <c r="N2853" i="4"/>
  <c r="M2854" i="4"/>
  <c r="N2854" i="4"/>
  <c r="M2855" i="4"/>
  <c r="N2855" i="4"/>
  <c r="M2856" i="4"/>
  <c r="N2856" i="4"/>
  <c r="M2857" i="4"/>
  <c r="N2857" i="4"/>
  <c r="M2858" i="4"/>
  <c r="N2858" i="4"/>
  <c r="M2859" i="4"/>
  <c r="N2859" i="4"/>
  <c r="M2860" i="4"/>
  <c r="N2860" i="4"/>
  <c r="M2861" i="4"/>
  <c r="N2861" i="4"/>
  <c r="M2862" i="4"/>
  <c r="N2862" i="4"/>
  <c r="M2863" i="4"/>
  <c r="N2863" i="4"/>
  <c r="M2864" i="4"/>
  <c r="N2864" i="4"/>
  <c r="M2865" i="4"/>
  <c r="N2865" i="4"/>
  <c r="M2866" i="4"/>
  <c r="N2866" i="4"/>
  <c r="M2867" i="4"/>
  <c r="N2867" i="4"/>
  <c r="M2868" i="4"/>
  <c r="N2868" i="4"/>
  <c r="M2869" i="4"/>
  <c r="N2869" i="4"/>
  <c r="M2870" i="4"/>
  <c r="N2870" i="4"/>
  <c r="M2871" i="4"/>
  <c r="N2871" i="4"/>
  <c r="M2872" i="4"/>
  <c r="N2872" i="4"/>
  <c r="M2873" i="4"/>
  <c r="N2873" i="4"/>
  <c r="M2874" i="4"/>
  <c r="N2874" i="4"/>
  <c r="M2875" i="4"/>
  <c r="N2875" i="4"/>
  <c r="M2876" i="4"/>
  <c r="N2876" i="4"/>
  <c r="M2877" i="4"/>
  <c r="N2877" i="4"/>
  <c r="M2878" i="4"/>
  <c r="N2878" i="4"/>
  <c r="M2879" i="4"/>
  <c r="N2879" i="4"/>
  <c r="M2880" i="4"/>
  <c r="N2880" i="4"/>
  <c r="M2881" i="4"/>
  <c r="N2881" i="4"/>
  <c r="M2882" i="4"/>
  <c r="N2882" i="4"/>
  <c r="M2883" i="4"/>
  <c r="N2883" i="4"/>
  <c r="M2884" i="4"/>
  <c r="N2884" i="4"/>
  <c r="M2885" i="4"/>
  <c r="N2885" i="4"/>
  <c r="M2886" i="4"/>
  <c r="N2886" i="4"/>
  <c r="M2887" i="4"/>
  <c r="N2887" i="4"/>
  <c r="M2888" i="4"/>
  <c r="N2888" i="4"/>
  <c r="M2889" i="4"/>
  <c r="N2889" i="4"/>
  <c r="M2890" i="4"/>
  <c r="N2890" i="4"/>
  <c r="M2891" i="4"/>
  <c r="N2891" i="4"/>
  <c r="M2892" i="4"/>
  <c r="N2892" i="4"/>
  <c r="M2893" i="4"/>
  <c r="N2893" i="4"/>
  <c r="M2894" i="4"/>
  <c r="N2894" i="4"/>
  <c r="M2895" i="4"/>
  <c r="N2895" i="4"/>
  <c r="M2896" i="4"/>
  <c r="N2896" i="4"/>
  <c r="M2897" i="4"/>
  <c r="N2897" i="4"/>
  <c r="M2898" i="4"/>
  <c r="N2898" i="4"/>
  <c r="M2899" i="4"/>
  <c r="N2899" i="4"/>
  <c r="M2900" i="4"/>
  <c r="N2900" i="4"/>
  <c r="M2901" i="4"/>
  <c r="N2901" i="4"/>
  <c r="M2902" i="4"/>
  <c r="N2902" i="4"/>
  <c r="M2903" i="4"/>
  <c r="N2903" i="4"/>
  <c r="M2904" i="4"/>
  <c r="N2904" i="4"/>
  <c r="M2905" i="4"/>
  <c r="N2905" i="4"/>
  <c r="M2906" i="4"/>
  <c r="N2906" i="4"/>
  <c r="M2907" i="4"/>
  <c r="N2907" i="4"/>
  <c r="M2908" i="4"/>
  <c r="N2908" i="4"/>
  <c r="M2909" i="4"/>
  <c r="N2909" i="4"/>
  <c r="M2910" i="4"/>
  <c r="N2910" i="4"/>
  <c r="M2911" i="4"/>
  <c r="N2911" i="4"/>
  <c r="M2912" i="4"/>
  <c r="N2912" i="4"/>
  <c r="M2913" i="4"/>
  <c r="N2913" i="4"/>
  <c r="M2914" i="4"/>
  <c r="N2914" i="4"/>
  <c r="M2915" i="4"/>
  <c r="N2915" i="4"/>
  <c r="M2916" i="4"/>
  <c r="N2916" i="4"/>
  <c r="M2917" i="4"/>
  <c r="N2917" i="4"/>
  <c r="M2918" i="4"/>
  <c r="N2918" i="4"/>
  <c r="M2919" i="4"/>
  <c r="N2919" i="4"/>
  <c r="M2920" i="4"/>
  <c r="N2920" i="4"/>
  <c r="M2921" i="4"/>
  <c r="N2921" i="4"/>
  <c r="M2922" i="4"/>
  <c r="N2922" i="4"/>
  <c r="M2923" i="4"/>
  <c r="N2923" i="4"/>
  <c r="M2924" i="4"/>
  <c r="N2924" i="4"/>
  <c r="M2925" i="4"/>
  <c r="N2925" i="4"/>
  <c r="M2926" i="4"/>
  <c r="N2926" i="4"/>
  <c r="M2927" i="4"/>
  <c r="N2927" i="4"/>
  <c r="M2928" i="4"/>
  <c r="N2928" i="4"/>
  <c r="M2929" i="4"/>
  <c r="N2929" i="4"/>
  <c r="M2930" i="4"/>
  <c r="N2930" i="4"/>
  <c r="M2931" i="4"/>
  <c r="N2931" i="4"/>
  <c r="M2932" i="4"/>
  <c r="N2932" i="4"/>
  <c r="M2933" i="4"/>
  <c r="N2933" i="4"/>
  <c r="M2934" i="4"/>
  <c r="N2934" i="4"/>
  <c r="M2935" i="4"/>
  <c r="N2935" i="4"/>
  <c r="M2936" i="4"/>
  <c r="N2936" i="4"/>
  <c r="M2937" i="4"/>
  <c r="N2937" i="4"/>
  <c r="M2938" i="4"/>
  <c r="N2938" i="4"/>
  <c r="M2939" i="4"/>
  <c r="N2939" i="4"/>
  <c r="M2940" i="4"/>
  <c r="N2940" i="4"/>
  <c r="M2941" i="4"/>
  <c r="N2941" i="4"/>
  <c r="M2942" i="4"/>
  <c r="N2942" i="4"/>
  <c r="M2943" i="4"/>
  <c r="N2943" i="4"/>
  <c r="M2944" i="4"/>
  <c r="N2944" i="4"/>
  <c r="M2945" i="4"/>
  <c r="N2945" i="4"/>
  <c r="M2946" i="4"/>
  <c r="N2946" i="4"/>
  <c r="M2947" i="4"/>
  <c r="N2947" i="4"/>
  <c r="M2948" i="4"/>
  <c r="N2948" i="4"/>
  <c r="M2949" i="4"/>
  <c r="N2949" i="4"/>
  <c r="M2950" i="4"/>
  <c r="N2950" i="4"/>
  <c r="M2951" i="4"/>
  <c r="N2951" i="4"/>
  <c r="M2952" i="4"/>
  <c r="N2952" i="4"/>
  <c r="M2953" i="4"/>
  <c r="N2953" i="4"/>
  <c r="M2954" i="4"/>
  <c r="N2954" i="4"/>
  <c r="M2955" i="4"/>
  <c r="N2955" i="4"/>
  <c r="M2956" i="4"/>
  <c r="N2956" i="4"/>
  <c r="M2957" i="4"/>
  <c r="N2957" i="4"/>
  <c r="M2958" i="4"/>
  <c r="N2958" i="4"/>
  <c r="M2959" i="4"/>
  <c r="N2959" i="4"/>
  <c r="M2960" i="4"/>
  <c r="N2960" i="4"/>
  <c r="M2961" i="4"/>
  <c r="N2961" i="4"/>
  <c r="M2962" i="4"/>
  <c r="N2962" i="4"/>
  <c r="M2963" i="4"/>
  <c r="N2963" i="4"/>
  <c r="M2964" i="4"/>
  <c r="N2964" i="4"/>
  <c r="M2965" i="4"/>
  <c r="N2965" i="4"/>
  <c r="M2966" i="4"/>
  <c r="N2966" i="4"/>
  <c r="M2967" i="4"/>
  <c r="N2967" i="4"/>
  <c r="M2968" i="4"/>
  <c r="N2968" i="4"/>
  <c r="M2969" i="4"/>
  <c r="N2969" i="4"/>
  <c r="M2970" i="4"/>
  <c r="N2970" i="4"/>
  <c r="M2971" i="4"/>
  <c r="N2971" i="4"/>
  <c r="M2972" i="4"/>
  <c r="N2972" i="4"/>
  <c r="M2973" i="4"/>
  <c r="N2973" i="4"/>
  <c r="M2974" i="4"/>
  <c r="N2974" i="4"/>
  <c r="M2975" i="4"/>
  <c r="N2975" i="4"/>
  <c r="M2976" i="4"/>
  <c r="N2976" i="4"/>
  <c r="M2977" i="4"/>
  <c r="N2977" i="4"/>
  <c r="M2978" i="4"/>
  <c r="N2978" i="4"/>
  <c r="M2979" i="4"/>
  <c r="N2979" i="4"/>
  <c r="M2980" i="4"/>
  <c r="N2980" i="4"/>
  <c r="M2981" i="4"/>
  <c r="N2981" i="4"/>
  <c r="M2982" i="4"/>
  <c r="N2982" i="4"/>
  <c r="M2983" i="4"/>
  <c r="N2983" i="4"/>
  <c r="M2984" i="4"/>
  <c r="N2984" i="4"/>
  <c r="M2985" i="4"/>
  <c r="N2985" i="4"/>
  <c r="M2986" i="4"/>
  <c r="N2986" i="4"/>
  <c r="M2987" i="4"/>
  <c r="N2987" i="4"/>
  <c r="M2988" i="4"/>
  <c r="N2988" i="4"/>
  <c r="M2989" i="4"/>
  <c r="N2989" i="4"/>
  <c r="M2990" i="4"/>
  <c r="N2990" i="4"/>
  <c r="M2991" i="4"/>
  <c r="N2991" i="4"/>
  <c r="M2992" i="4"/>
  <c r="N2992" i="4"/>
  <c r="M2993" i="4"/>
  <c r="N2993" i="4"/>
  <c r="M2994" i="4"/>
  <c r="N2994" i="4"/>
  <c r="M2995" i="4"/>
  <c r="N2995" i="4"/>
  <c r="M2996" i="4"/>
  <c r="N2996" i="4"/>
  <c r="M2997" i="4"/>
  <c r="N2997" i="4"/>
  <c r="M2998" i="4"/>
  <c r="N2998" i="4"/>
  <c r="M2999" i="4"/>
  <c r="N2999" i="4"/>
  <c r="M3000" i="4"/>
  <c r="N3000" i="4"/>
  <c r="M3001" i="4"/>
  <c r="N3001" i="4"/>
  <c r="M3002" i="4"/>
  <c r="N3002" i="4"/>
  <c r="M3003" i="4"/>
  <c r="N3003" i="4"/>
  <c r="M3004" i="4"/>
  <c r="N3004" i="4"/>
  <c r="M3005" i="4"/>
  <c r="N3005" i="4"/>
  <c r="M3006" i="4"/>
  <c r="N3006" i="4"/>
  <c r="M3007" i="4"/>
  <c r="N3007" i="4"/>
  <c r="M3008" i="4"/>
  <c r="N3008" i="4"/>
  <c r="M3009" i="4"/>
  <c r="N3009" i="4"/>
  <c r="M3010" i="4"/>
  <c r="N3010" i="4"/>
  <c r="M3011" i="4"/>
  <c r="N3011" i="4"/>
  <c r="M3012" i="4"/>
  <c r="N3012" i="4"/>
  <c r="M3013" i="4"/>
  <c r="N3013" i="4"/>
  <c r="M3014" i="4"/>
  <c r="N3014" i="4"/>
  <c r="M3015" i="4"/>
  <c r="N3015" i="4"/>
  <c r="M3016" i="4"/>
  <c r="N3016" i="4"/>
  <c r="M3017" i="4"/>
  <c r="N3017" i="4"/>
  <c r="M3018" i="4"/>
  <c r="N3018" i="4"/>
  <c r="M3019" i="4"/>
  <c r="N3019" i="4"/>
  <c r="M3020" i="4"/>
  <c r="N3020" i="4"/>
  <c r="M3021" i="4"/>
  <c r="N3021" i="4"/>
  <c r="M3022" i="4"/>
  <c r="N3022" i="4"/>
  <c r="M3023" i="4"/>
  <c r="N3023" i="4"/>
  <c r="M3024" i="4"/>
  <c r="N3024" i="4"/>
  <c r="M3025" i="4"/>
  <c r="N3025" i="4"/>
  <c r="M3026" i="4"/>
  <c r="N3026" i="4"/>
  <c r="M3027" i="4"/>
  <c r="N3027" i="4"/>
  <c r="M3028" i="4"/>
  <c r="N3028" i="4"/>
  <c r="M3029" i="4"/>
  <c r="N3029" i="4"/>
  <c r="M3030" i="4"/>
  <c r="N3030" i="4"/>
  <c r="M3031" i="4"/>
  <c r="N3031" i="4"/>
  <c r="M3032" i="4"/>
  <c r="N3032" i="4"/>
  <c r="M3033" i="4"/>
  <c r="N3033" i="4"/>
  <c r="M3034" i="4"/>
  <c r="N3034" i="4"/>
  <c r="M3035" i="4"/>
  <c r="N3035" i="4"/>
  <c r="M3036" i="4"/>
  <c r="N3036" i="4"/>
  <c r="M3037" i="4"/>
  <c r="N3037" i="4"/>
  <c r="M3038" i="4"/>
  <c r="N3038" i="4"/>
  <c r="M3039" i="4"/>
  <c r="N3039" i="4"/>
  <c r="M3040" i="4"/>
  <c r="N3040" i="4"/>
  <c r="M3041" i="4"/>
  <c r="N3041" i="4"/>
  <c r="M3042" i="4"/>
  <c r="N3042" i="4"/>
  <c r="M3043" i="4"/>
  <c r="N3043" i="4"/>
  <c r="M3044" i="4"/>
  <c r="N3044" i="4"/>
  <c r="M3045" i="4"/>
  <c r="N3045" i="4"/>
  <c r="M3046" i="4"/>
  <c r="N3046" i="4"/>
  <c r="M3047" i="4"/>
  <c r="N3047" i="4"/>
  <c r="M3048" i="4"/>
  <c r="N3048" i="4"/>
  <c r="M3049" i="4"/>
  <c r="N3049" i="4"/>
  <c r="M3050" i="4"/>
  <c r="N3050" i="4"/>
  <c r="M3051" i="4"/>
  <c r="N3051" i="4"/>
  <c r="M3052" i="4"/>
  <c r="N3052" i="4"/>
  <c r="M3053" i="4"/>
  <c r="N3053" i="4"/>
  <c r="M3054" i="4"/>
  <c r="N3054" i="4"/>
  <c r="M3055" i="4"/>
  <c r="N3055" i="4"/>
  <c r="M3056" i="4"/>
  <c r="N3056" i="4"/>
  <c r="M3057" i="4"/>
  <c r="N3057" i="4"/>
  <c r="M3058" i="4"/>
  <c r="N3058" i="4"/>
  <c r="M3059" i="4"/>
  <c r="N3059" i="4"/>
  <c r="M3060" i="4"/>
  <c r="N3060" i="4"/>
  <c r="M3061" i="4"/>
  <c r="N3061" i="4"/>
  <c r="M3062" i="4"/>
  <c r="N3062" i="4"/>
  <c r="M3063" i="4"/>
  <c r="N3063" i="4"/>
  <c r="M3064" i="4"/>
  <c r="N3064" i="4"/>
  <c r="M3065" i="4"/>
  <c r="N3065" i="4"/>
  <c r="M3066" i="4"/>
  <c r="N3066" i="4"/>
  <c r="M3067" i="4"/>
  <c r="N3067" i="4"/>
  <c r="M3068" i="4"/>
  <c r="N3068" i="4"/>
  <c r="M3069" i="4"/>
  <c r="N3069" i="4"/>
  <c r="M3070" i="4"/>
  <c r="N3070" i="4"/>
  <c r="M3071" i="4"/>
  <c r="N3071" i="4"/>
  <c r="M3072" i="4"/>
  <c r="N3072" i="4"/>
  <c r="M3073" i="4"/>
  <c r="N3073" i="4"/>
  <c r="M3074" i="4"/>
  <c r="N3074" i="4"/>
  <c r="M3075" i="4"/>
  <c r="N3075" i="4"/>
  <c r="M3076" i="4"/>
  <c r="N3076" i="4"/>
  <c r="M3077" i="4"/>
  <c r="N3077" i="4"/>
  <c r="M3078" i="4"/>
  <c r="N3078" i="4"/>
  <c r="M3079" i="4"/>
  <c r="N3079" i="4"/>
  <c r="M3080" i="4"/>
  <c r="N3080" i="4"/>
  <c r="M3081" i="4"/>
  <c r="N3081" i="4"/>
  <c r="M3082" i="4"/>
  <c r="N3082" i="4"/>
  <c r="M3083" i="4"/>
  <c r="N3083" i="4"/>
  <c r="M3084" i="4"/>
  <c r="N3084" i="4"/>
  <c r="M3085" i="4"/>
  <c r="N3085" i="4"/>
  <c r="M3086" i="4"/>
  <c r="N3086" i="4"/>
  <c r="M3087" i="4"/>
  <c r="N3087" i="4"/>
  <c r="M3088" i="4"/>
  <c r="N3088" i="4"/>
  <c r="M3089" i="4"/>
  <c r="N3089" i="4"/>
  <c r="M3090" i="4"/>
  <c r="N3090" i="4"/>
  <c r="M3091" i="4"/>
  <c r="N3091" i="4"/>
  <c r="M3092" i="4"/>
  <c r="N3092" i="4"/>
  <c r="M3093" i="4"/>
  <c r="N3093" i="4"/>
  <c r="M3094" i="4"/>
  <c r="N3094" i="4"/>
  <c r="M3095" i="4"/>
  <c r="N3095" i="4"/>
  <c r="M3096" i="4"/>
  <c r="N3096" i="4"/>
  <c r="M3097" i="4"/>
  <c r="N3097" i="4"/>
  <c r="M3098" i="4"/>
  <c r="N3098" i="4"/>
  <c r="M3099" i="4"/>
  <c r="N3099" i="4"/>
  <c r="M3100" i="4"/>
  <c r="N3100" i="4"/>
  <c r="M3101" i="4"/>
  <c r="N3101" i="4"/>
  <c r="M3102" i="4"/>
  <c r="N3102" i="4"/>
  <c r="M3103" i="4"/>
  <c r="N3103" i="4"/>
  <c r="M3104" i="4"/>
  <c r="N3104" i="4"/>
  <c r="M3105" i="4"/>
  <c r="N3105" i="4"/>
  <c r="M3106" i="4"/>
  <c r="N3106" i="4"/>
  <c r="M3107" i="4"/>
  <c r="N3107" i="4"/>
  <c r="M3108" i="4"/>
  <c r="N3108" i="4"/>
  <c r="M3109" i="4"/>
  <c r="N3109" i="4"/>
  <c r="M3110" i="4"/>
  <c r="N3110" i="4"/>
  <c r="M3111" i="4"/>
  <c r="N3111" i="4"/>
  <c r="M3112" i="4"/>
  <c r="N3112" i="4"/>
  <c r="M3113" i="4"/>
  <c r="N3113" i="4"/>
  <c r="M3114" i="4"/>
  <c r="N3114" i="4"/>
  <c r="M3115" i="4"/>
  <c r="N3115" i="4"/>
  <c r="M3116" i="4"/>
  <c r="N3116" i="4"/>
  <c r="M3117" i="4"/>
  <c r="N3117" i="4"/>
  <c r="M3118" i="4"/>
  <c r="N3118" i="4"/>
  <c r="M3119" i="4"/>
  <c r="N3119" i="4"/>
  <c r="M3120" i="4"/>
  <c r="N3120" i="4"/>
  <c r="M3121" i="4"/>
  <c r="N3121" i="4"/>
  <c r="M3122" i="4"/>
  <c r="N3122" i="4"/>
  <c r="M3123" i="4"/>
  <c r="N3123" i="4"/>
  <c r="M3124" i="4"/>
  <c r="N3124" i="4"/>
  <c r="M3125" i="4"/>
  <c r="N3125" i="4"/>
  <c r="M3126" i="4"/>
  <c r="N3126" i="4"/>
  <c r="M3127" i="4"/>
  <c r="N3127" i="4"/>
  <c r="M3128" i="4"/>
  <c r="N3128" i="4"/>
  <c r="M3129" i="4"/>
  <c r="N3129" i="4"/>
  <c r="M3130" i="4"/>
  <c r="N3130" i="4"/>
  <c r="M3131" i="4"/>
  <c r="N3131" i="4"/>
  <c r="M3132" i="4"/>
  <c r="N3132" i="4"/>
  <c r="M3133" i="4"/>
  <c r="N3133" i="4"/>
  <c r="M3134" i="4"/>
  <c r="N3134" i="4"/>
  <c r="M3135" i="4"/>
  <c r="N3135" i="4"/>
  <c r="M3136" i="4"/>
  <c r="N3136" i="4"/>
  <c r="M3137" i="4"/>
  <c r="N3137" i="4"/>
  <c r="M3138" i="4"/>
  <c r="N3138" i="4"/>
  <c r="M3139" i="4"/>
  <c r="N3139" i="4"/>
  <c r="M3140" i="4"/>
  <c r="N3140" i="4"/>
  <c r="M3141" i="4"/>
  <c r="N3141" i="4"/>
  <c r="M3142" i="4"/>
  <c r="N3142" i="4"/>
  <c r="M3143" i="4"/>
  <c r="N3143" i="4"/>
  <c r="M3144" i="4"/>
  <c r="N3144" i="4"/>
  <c r="M3145" i="4"/>
  <c r="N3145" i="4"/>
  <c r="M3146" i="4"/>
  <c r="N3146" i="4"/>
  <c r="M3147" i="4"/>
  <c r="N3147" i="4"/>
  <c r="M3148" i="4"/>
  <c r="N3148" i="4"/>
  <c r="M3149" i="4"/>
  <c r="N3149" i="4"/>
  <c r="M3150" i="4"/>
  <c r="N3150" i="4"/>
  <c r="M3151" i="4"/>
  <c r="N3151" i="4"/>
  <c r="M3152" i="4"/>
  <c r="N3152" i="4"/>
  <c r="M3153" i="4"/>
  <c r="N3153" i="4"/>
  <c r="M3154" i="4"/>
  <c r="N3154" i="4"/>
  <c r="M3155" i="4"/>
  <c r="N3155" i="4"/>
  <c r="M3156" i="4"/>
  <c r="N3156" i="4"/>
  <c r="M3157" i="4"/>
  <c r="N3157" i="4"/>
  <c r="M3158" i="4"/>
  <c r="N3158" i="4"/>
  <c r="M3159" i="4"/>
  <c r="N3159" i="4"/>
  <c r="M3160" i="4"/>
  <c r="N3160" i="4"/>
  <c r="M3161" i="4"/>
  <c r="N3161" i="4"/>
  <c r="M3162" i="4"/>
  <c r="N3162" i="4"/>
  <c r="M3163" i="4"/>
  <c r="N3163" i="4"/>
  <c r="M3164" i="4"/>
  <c r="N3164" i="4"/>
  <c r="M3165" i="4"/>
  <c r="N3165" i="4"/>
  <c r="M3166" i="4"/>
  <c r="N3166" i="4"/>
  <c r="M3167" i="4"/>
  <c r="N3167" i="4"/>
  <c r="M3168" i="4"/>
  <c r="N3168" i="4"/>
  <c r="M3169" i="4"/>
  <c r="N3169" i="4"/>
  <c r="M3170" i="4"/>
  <c r="N3170" i="4"/>
  <c r="M3171" i="4"/>
  <c r="N3171" i="4"/>
  <c r="M3172" i="4"/>
  <c r="N3172" i="4"/>
  <c r="M3173" i="4"/>
  <c r="N3173" i="4"/>
  <c r="M3174" i="4"/>
  <c r="N3174" i="4"/>
  <c r="M3175" i="4"/>
  <c r="N3175" i="4"/>
  <c r="M3176" i="4"/>
  <c r="N3176" i="4"/>
  <c r="M3177" i="4"/>
  <c r="N3177" i="4"/>
  <c r="M3178" i="4"/>
  <c r="N3178" i="4"/>
  <c r="M3179" i="4"/>
  <c r="N3179" i="4"/>
  <c r="M3180" i="4"/>
  <c r="N3180" i="4"/>
  <c r="M3181" i="4"/>
  <c r="N3181" i="4"/>
  <c r="M3182" i="4"/>
  <c r="N3182" i="4"/>
  <c r="M3183" i="4"/>
  <c r="N3183" i="4"/>
  <c r="M3184" i="4"/>
  <c r="N3184" i="4"/>
  <c r="M3185" i="4"/>
  <c r="N3185" i="4"/>
  <c r="M3186" i="4"/>
  <c r="N3186" i="4"/>
  <c r="M3187" i="4"/>
  <c r="N3187" i="4"/>
  <c r="M3188" i="4"/>
  <c r="N3188" i="4"/>
  <c r="M3189" i="4"/>
  <c r="N3189" i="4"/>
  <c r="M3190" i="4"/>
  <c r="N3190" i="4"/>
  <c r="M3191" i="4"/>
  <c r="N3191" i="4"/>
  <c r="M3192" i="4"/>
  <c r="N3192" i="4"/>
  <c r="M3193" i="4"/>
  <c r="N3193" i="4"/>
  <c r="M3194" i="4"/>
  <c r="N3194" i="4"/>
  <c r="M3195" i="4"/>
  <c r="N3195" i="4"/>
  <c r="M3196" i="4"/>
  <c r="N3196" i="4"/>
  <c r="M3197" i="4"/>
  <c r="N3197" i="4"/>
  <c r="M3198" i="4"/>
  <c r="N3198" i="4"/>
  <c r="M3199" i="4"/>
  <c r="N3199" i="4"/>
  <c r="M3200" i="4"/>
  <c r="N3200" i="4"/>
  <c r="M3201" i="4"/>
  <c r="N3201" i="4"/>
  <c r="M3202" i="4"/>
  <c r="N3202" i="4"/>
  <c r="M3203" i="4"/>
  <c r="N3203" i="4"/>
  <c r="M3204" i="4"/>
  <c r="N3204" i="4"/>
  <c r="M3205" i="4"/>
  <c r="N3205" i="4"/>
  <c r="M3206" i="4"/>
  <c r="N3206" i="4"/>
  <c r="M3207" i="4"/>
  <c r="N3207" i="4"/>
  <c r="M3208" i="4"/>
  <c r="N3208" i="4"/>
  <c r="M3209" i="4"/>
  <c r="N3209" i="4"/>
  <c r="M3210" i="4"/>
  <c r="N3210" i="4"/>
  <c r="M3211" i="4"/>
  <c r="N3211" i="4"/>
  <c r="M3212" i="4"/>
  <c r="N3212" i="4"/>
  <c r="M3213" i="4"/>
  <c r="N3213" i="4"/>
  <c r="M3214" i="4"/>
  <c r="N3214" i="4"/>
  <c r="M3215" i="4"/>
  <c r="N3215" i="4"/>
  <c r="M3216" i="4"/>
  <c r="N3216" i="4"/>
  <c r="M3217" i="4"/>
  <c r="N3217" i="4"/>
  <c r="M3218" i="4"/>
  <c r="N3218" i="4"/>
  <c r="M3219" i="4"/>
  <c r="N3219" i="4"/>
  <c r="M3220" i="4"/>
  <c r="N3220" i="4"/>
  <c r="M3221" i="4"/>
  <c r="N3221" i="4"/>
  <c r="M3222" i="4"/>
  <c r="N3222" i="4"/>
  <c r="M3223" i="4"/>
  <c r="N3223" i="4"/>
  <c r="M3224" i="4"/>
  <c r="N3224" i="4"/>
  <c r="M3225" i="4"/>
  <c r="N3225" i="4"/>
  <c r="M3226" i="4"/>
  <c r="N3226" i="4"/>
  <c r="M3227" i="4"/>
  <c r="N3227" i="4"/>
  <c r="M3228" i="4"/>
  <c r="N3228" i="4"/>
  <c r="M3229" i="4"/>
  <c r="N3229" i="4"/>
  <c r="M3230" i="4"/>
  <c r="N3230" i="4"/>
  <c r="M3231" i="4"/>
  <c r="N3231" i="4"/>
  <c r="M3232" i="4"/>
  <c r="N3232" i="4"/>
  <c r="M3233" i="4"/>
  <c r="N3233" i="4"/>
  <c r="M3234" i="4"/>
  <c r="N3234" i="4"/>
  <c r="M3235" i="4"/>
  <c r="N3235" i="4"/>
  <c r="M3236" i="4"/>
  <c r="N3236" i="4"/>
  <c r="M3237" i="4"/>
  <c r="N3237" i="4"/>
  <c r="M3238" i="4"/>
  <c r="N3238" i="4"/>
  <c r="M3239" i="4"/>
  <c r="N3239" i="4"/>
  <c r="M3240" i="4"/>
  <c r="N3240" i="4"/>
  <c r="M3241" i="4"/>
  <c r="N3241" i="4"/>
  <c r="M3242" i="4"/>
  <c r="N3242" i="4"/>
  <c r="M3243" i="4"/>
  <c r="N3243" i="4"/>
  <c r="M3244" i="4"/>
  <c r="N3244" i="4"/>
  <c r="M3245" i="4"/>
  <c r="N3245" i="4"/>
  <c r="M3246" i="4"/>
  <c r="N3246" i="4"/>
  <c r="M3247" i="4"/>
  <c r="N3247" i="4"/>
  <c r="M3248" i="4"/>
  <c r="N3248" i="4"/>
  <c r="M3249" i="4"/>
  <c r="N3249" i="4"/>
  <c r="M3250" i="4"/>
  <c r="N3250" i="4"/>
  <c r="M3251" i="4"/>
  <c r="N3251" i="4"/>
  <c r="M3252" i="4"/>
  <c r="N3252" i="4"/>
  <c r="M3253" i="4"/>
  <c r="N3253" i="4"/>
  <c r="M3254" i="4"/>
  <c r="N3254" i="4"/>
  <c r="M3255" i="4"/>
  <c r="N3255" i="4"/>
  <c r="M3256" i="4"/>
  <c r="N3256" i="4"/>
  <c r="M3257" i="4"/>
  <c r="N3257" i="4"/>
  <c r="M3258" i="4"/>
  <c r="N3258" i="4"/>
  <c r="M3259" i="4"/>
  <c r="N3259" i="4"/>
  <c r="M3260" i="4"/>
  <c r="N3260" i="4"/>
  <c r="M3261" i="4"/>
  <c r="N3261" i="4"/>
  <c r="M3262" i="4"/>
  <c r="N3262" i="4"/>
  <c r="M3263" i="4"/>
  <c r="N3263" i="4"/>
  <c r="M3264" i="4"/>
  <c r="N3264" i="4"/>
  <c r="M3265" i="4"/>
  <c r="N3265" i="4"/>
  <c r="M3266" i="4"/>
  <c r="N3266" i="4"/>
  <c r="M3267" i="4"/>
  <c r="N3267" i="4"/>
  <c r="M3268" i="4"/>
  <c r="N3268" i="4"/>
  <c r="M3269" i="4"/>
  <c r="N3269" i="4"/>
  <c r="M3270" i="4"/>
  <c r="N3270" i="4"/>
  <c r="M3271" i="4"/>
  <c r="N3271" i="4"/>
  <c r="M3272" i="4"/>
  <c r="N3272" i="4"/>
  <c r="M3273" i="4"/>
  <c r="N3273" i="4"/>
  <c r="M3274" i="4"/>
  <c r="N3274" i="4"/>
  <c r="M3275" i="4"/>
  <c r="N3275" i="4"/>
  <c r="M3276" i="4"/>
  <c r="N3276" i="4"/>
  <c r="M3277" i="4"/>
  <c r="N3277" i="4"/>
  <c r="M3278" i="4"/>
  <c r="N3278" i="4"/>
  <c r="A1820" i="18"/>
  <c r="A2561" i="18"/>
  <c r="A2613" i="18"/>
  <c r="A2655" i="18"/>
  <c r="A2839" i="18"/>
  <c r="A2864" i="18"/>
  <c r="A2889" i="18"/>
  <c r="A2999" i="18"/>
  <c r="A3012" i="18"/>
  <c r="A3027" i="18"/>
  <c r="A3101" i="18"/>
  <c r="A3115" i="18"/>
  <c r="A3127" i="18"/>
  <c r="A3197" i="18"/>
  <c r="A3207" i="18"/>
  <c r="A3216" i="18"/>
  <c r="A3270" i="18"/>
  <c r="B4" i="2"/>
  <c r="B3" i="2"/>
  <c r="B2" i="2"/>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P3278" i="1" a="1"/>
  <c r="P3278" i="1" s="1"/>
  <c r="Q3278" i="1" a="1"/>
  <c r="Q3278" i="1" s="1"/>
  <c r="T3278" i="1"/>
  <c r="U3278" i="1"/>
  <c r="V3278" i="1"/>
  <c r="W3278" i="1"/>
  <c r="O3278"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 i="1"/>
  <c r="S6" i="1"/>
  <c r="S7" i="1"/>
  <c r="S8" i="1"/>
  <c r="S9" i="1"/>
  <c r="S10" i="1"/>
  <c r="S11" i="1"/>
  <c r="S12" i="1"/>
  <c r="S13" i="1"/>
  <c r="S15" i="1"/>
  <c r="S16" i="1"/>
  <c r="S18" i="1"/>
  <c r="S20" i="1"/>
  <c r="S22" i="1"/>
  <c r="S24" i="1"/>
  <c r="S25" i="1"/>
  <c r="S27" i="1"/>
  <c r="S28" i="1"/>
  <c r="S29" i="1"/>
  <c r="S30" i="1"/>
  <c r="S31" i="1"/>
  <c r="S32" i="1"/>
  <c r="S33" i="1"/>
  <c r="S35" i="1"/>
  <c r="S36" i="1"/>
  <c r="S38" i="1"/>
  <c r="S39" i="1"/>
  <c r="S42" i="1"/>
  <c r="S43" i="1"/>
  <c r="S44" i="1"/>
  <c r="S45" i="1"/>
  <c r="S46" i="1"/>
  <c r="S49" i="1"/>
  <c r="S50" i="1"/>
  <c r="S51" i="1"/>
  <c r="S52" i="1"/>
  <c r="S53" i="1"/>
  <c r="S54" i="1"/>
  <c r="S55" i="1"/>
  <c r="S56" i="1"/>
  <c r="S57" i="1"/>
  <c r="S59" i="1"/>
  <c r="S60" i="1"/>
  <c r="S61" i="1"/>
  <c r="S63" i="1"/>
  <c r="S64" i="1"/>
  <c r="S65" i="1"/>
  <c r="S69" i="1"/>
  <c r="S71" i="1"/>
  <c r="S72" i="1"/>
  <c r="S73" i="1"/>
  <c r="S74" i="1"/>
  <c r="S75" i="1"/>
  <c r="S77" i="1"/>
  <c r="S79" i="1"/>
  <c r="S80" i="1"/>
  <c r="S81" i="1"/>
  <c r="S82" i="1"/>
  <c r="S85" i="1"/>
  <c r="S86" i="1"/>
  <c r="S87" i="1"/>
  <c r="S89" i="1"/>
  <c r="S90" i="1"/>
  <c r="S91" i="1"/>
  <c r="S92" i="1"/>
  <c r="S93" i="1"/>
  <c r="S94" i="1"/>
  <c r="S96" i="1"/>
  <c r="S97" i="1"/>
  <c r="S98" i="1"/>
  <c r="S99" i="1"/>
  <c r="S100" i="1"/>
  <c r="S101" i="1"/>
  <c r="S102" i="1"/>
  <c r="S103" i="1"/>
  <c r="S105" i="1"/>
  <c r="S106" i="1"/>
  <c r="S108" i="1"/>
  <c r="S109" i="1"/>
  <c r="S110" i="1"/>
  <c r="S111" i="1"/>
  <c r="S112" i="1"/>
  <c r="S113" i="1"/>
  <c r="S114" i="1"/>
  <c r="S115" i="1"/>
  <c r="S116" i="1"/>
  <c r="S118" i="1"/>
  <c r="S119" i="1"/>
  <c r="S120" i="1"/>
  <c r="S121" i="1"/>
  <c r="S123" i="1"/>
  <c r="S125" i="1"/>
  <c r="S127" i="1"/>
  <c r="S128" i="1"/>
  <c r="S129" i="1"/>
  <c r="S130" i="1"/>
  <c r="S132" i="1"/>
  <c r="S133" i="1"/>
  <c r="S134" i="1"/>
  <c r="S135" i="1"/>
  <c r="S136" i="1"/>
  <c r="S137" i="1"/>
  <c r="S138" i="1"/>
  <c r="S139" i="1"/>
  <c r="S140" i="1"/>
  <c r="S141" i="1"/>
  <c r="S142" i="1"/>
  <c r="S145" i="1"/>
  <c r="S146" i="1"/>
  <c r="S147" i="1"/>
  <c r="S148" i="1"/>
  <c r="S150" i="1"/>
  <c r="S151" i="1"/>
  <c r="S153" i="1"/>
  <c r="S154" i="1"/>
  <c r="S155" i="1"/>
  <c r="S156" i="1"/>
  <c r="S158" i="1"/>
  <c r="S159" i="1"/>
  <c r="S160" i="1"/>
  <c r="S161" i="1"/>
  <c r="S162" i="1"/>
  <c r="S164" i="1"/>
  <c r="S165" i="1"/>
  <c r="S166" i="1"/>
  <c r="S167" i="1"/>
  <c r="S168" i="1"/>
  <c r="S170" i="1"/>
  <c r="S171" i="1"/>
  <c r="S172" i="1"/>
  <c r="S173" i="1"/>
  <c r="S175" i="1"/>
  <c r="S177" i="1"/>
  <c r="S178" i="1"/>
  <c r="S179" i="1"/>
  <c r="S180" i="1"/>
  <c r="S181" i="1"/>
  <c r="S182" i="1"/>
  <c r="S183" i="1"/>
  <c r="S184" i="1"/>
  <c r="S185" i="1"/>
  <c r="S186" i="1"/>
  <c r="S187" i="1"/>
  <c r="S188" i="1"/>
  <c r="S189" i="1"/>
  <c r="S191" i="1"/>
  <c r="S192" i="1"/>
  <c r="S193" i="1"/>
  <c r="S195" i="1"/>
  <c r="S196" i="1"/>
  <c r="S197" i="1"/>
  <c r="S199" i="1"/>
  <c r="S202" i="1"/>
  <c r="S203" i="1"/>
  <c r="S205" i="1"/>
  <c r="S209" i="1"/>
  <c r="S210" i="1"/>
  <c r="S211" i="1"/>
  <c r="S212" i="1"/>
  <c r="S213" i="1"/>
  <c r="S214" i="1"/>
  <c r="S215" i="1"/>
  <c r="S219" i="1"/>
  <c r="S221" i="1"/>
  <c r="S222" i="1"/>
  <c r="S223" i="1"/>
  <c r="S224" i="1"/>
  <c r="S225" i="1"/>
  <c r="S226" i="1"/>
  <c r="S227" i="1"/>
  <c r="S228" i="1"/>
  <c r="S229" i="1"/>
  <c r="S230" i="1"/>
  <c r="S231" i="1"/>
  <c r="S234" i="1"/>
  <c r="S235" i="1"/>
  <c r="S236" i="1"/>
  <c r="S237" i="1"/>
  <c r="S238" i="1"/>
  <c r="S241" i="1"/>
  <c r="S242" i="1"/>
  <c r="S243" i="1"/>
  <c r="S244" i="1"/>
  <c r="S246" i="1"/>
  <c r="S247" i="1"/>
  <c r="S250" i="1"/>
  <c r="S251" i="1"/>
  <c r="S252" i="1"/>
  <c r="S253" i="1"/>
  <c r="S254" i="1"/>
  <c r="S256" i="1"/>
  <c r="S257" i="1"/>
  <c r="S258" i="1"/>
  <c r="S259" i="1"/>
  <c r="S261" i="1"/>
  <c r="S262" i="1"/>
  <c r="S263" i="1"/>
  <c r="S264" i="1"/>
  <c r="S265" i="1"/>
  <c r="S266" i="1"/>
  <c r="S267" i="1"/>
  <c r="S268" i="1"/>
  <c r="S269" i="1"/>
  <c r="S271" i="1"/>
  <c r="S272" i="1"/>
  <c r="S273" i="1"/>
  <c r="S274" i="1"/>
  <c r="S275" i="1"/>
  <c r="S276" i="1"/>
  <c r="S277" i="1"/>
  <c r="S278" i="1"/>
  <c r="S279" i="1"/>
  <c r="S281" i="1"/>
  <c r="S282" i="1"/>
  <c r="S283" i="1"/>
  <c r="S284" i="1"/>
  <c r="S286" i="1"/>
  <c r="S287" i="1"/>
  <c r="S291" i="1"/>
  <c r="S292" i="1"/>
  <c r="S293" i="1"/>
  <c r="S294" i="1"/>
  <c r="S295" i="1"/>
  <c r="S297" i="1"/>
  <c r="S299" i="1"/>
  <c r="S300" i="1"/>
  <c r="S302" i="1"/>
  <c r="S303" i="1"/>
  <c r="S304" i="1"/>
  <c r="S305" i="1"/>
  <c r="S306" i="1"/>
  <c r="S311" i="1"/>
  <c r="S312" i="1"/>
  <c r="S313" i="1"/>
  <c r="S314" i="1"/>
  <c r="S315" i="1"/>
  <c r="S316" i="1"/>
  <c r="S317" i="1"/>
  <c r="S319" i="1"/>
  <c r="S320" i="1"/>
  <c r="S322" i="1"/>
  <c r="S323" i="1"/>
  <c r="S325" i="1"/>
  <c r="S326" i="1"/>
  <c r="S327" i="1"/>
  <c r="S330" i="1"/>
  <c r="S331" i="1"/>
  <c r="S332" i="1"/>
  <c r="S334" i="1"/>
  <c r="S335" i="1"/>
  <c r="S336" i="1"/>
  <c r="S337" i="1"/>
  <c r="S338" i="1"/>
  <c r="S341" i="1"/>
  <c r="S342" i="1"/>
  <c r="S343" i="1"/>
  <c r="S344" i="1"/>
  <c r="S345" i="1"/>
  <c r="S348" i="1"/>
  <c r="S349" i="1"/>
  <c r="S351" i="1"/>
  <c r="S352" i="1"/>
  <c r="S353" i="1"/>
  <c r="S354" i="1"/>
  <c r="S355" i="1"/>
  <c r="S356" i="1"/>
  <c r="S358" i="1"/>
  <c r="S359" i="1"/>
  <c r="S360" i="1"/>
  <c r="S361" i="1"/>
  <c r="S362" i="1"/>
  <c r="S363" i="1"/>
  <c r="S364" i="1"/>
  <c r="S365" i="1"/>
  <c r="S366" i="1"/>
  <c r="S368" i="1"/>
  <c r="S370" i="1"/>
  <c r="S373" i="1"/>
  <c r="S374" i="1"/>
  <c r="S375" i="1"/>
  <c r="S378" i="1"/>
  <c r="S379" i="1"/>
  <c r="S381" i="1"/>
  <c r="S382" i="1"/>
  <c r="S383" i="1"/>
  <c r="S384" i="1"/>
  <c r="S385" i="1"/>
  <c r="S386" i="1"/>
  <c r="S387" i="1"/>
  <c r="S388" i="1"/>
  <c r="S389" i="1"/>
  <c r="S391" i="1"/>
  <c r="S392" i="1"/>
  <c r="S393" i="1"/>
  <c r="S395" i="1"/>
  <c r="S397" i="1"/>
  <c r="S398" i="1"/>
  <c r="S399" i="1"/>
  <c r="S400" i="1"/>
  <c r="S401" i="1"/>
  <c r="S403" i="1"/>
  <c r="S404" i="1"/>
  <c r="S405" i="1"/>
  <c r="S406" i="1"/>
  <c r="S407" i="1"/>
  <c r="S408" i="1"/>
  <c r="S409" i="1"/>
  <c r="S410" i="1"/>
  <c r="S411" i="1"/>
  <c r="S412" i="1"/>
  <c r="S414" i="1"/>
  <c r="S415" i="1"/>
  <c r="S416" i="1"/>
  <c r="S417" i="1"/>
  <c r="S418" i="1"/>
  <c r="S419" i="1"/>
  <c r="S420" i="1"/>
  <c r="S421" i="1"/>
  <c r="S422" i="1"/>
  <c r="S423" i="1"/>
  <c r="S424" i="1"/>
  <c r="S425" i="1"/>
  <c r="S426" i="1"/>
  <c r="S427" i="1"/>
  <c r="S428" i="1"/>
  <c r="S429" i="1"/>
  <c r="S430" i="1"/>
  <c r="S431" i="1"/>
  <c r="S432" i="1"/>
  <c r="S433" i="1"/>
  <c r="S434" i="1"/>
  <c r="S435" i="1"/>
  <c r="S436" i="1"/>
  <c r="S437" i="1"/>
  <c r="S439" i="1"/>
  <c r="S440" i="1"/>
  <c r="S441" i="1"/>
  <c r="S442" i="1"/>
  <c r="S443" i="1"/>
  <c r="S446" i="1"/>
  <c r="S448" i="1"/>
  <c r="S450" i="1"/>
  <c r="S451" i="1"/>
  <c r="S452" i="1"/>
  <c r="S453" i="1"/>
  <c r="S454" i="1"/>
  <c r="S455" i="1"/>
  <c r="S456" i="1"/>
  <c r="S457" i="1"/>
  <c r="S458" i="1"/>
  <c r="S460" i="1"/>
  <c r="S461" i="1"/>
  <c r="S462" i="1"/>
  <c r="S463" i="1"/>
  <c r="S464" i="1"/>
  <c r="S465" i="1"/>
  <c r="S466" i="1"/>
  <c r="S467" i="1"/>
  <c r="S468" i="1"/>
  <c r="S469" i="1"/>
  <c r="S470" i="1"/>
  <c r="S471" i="1"/>
  <c r="S472" i="1"/>
  <c r="S473" i="1"/>
  <c r="S475" i="1"/>
  <c r="S479" i="1"/>
  <c r="S480" i="1"/>
  <c r="S482" i="1"/>
  <c r="S484" i="1"/>
  <c r="S485" i="1"/>
  <c r="S486" i="1"/>
  <c r="S487" i="1"/>
  <c r="S488" i="1"/>
  <c r="S489" i="1"/>
  <c r="S490" i="1"/>
  <c r="S492" i="1"/>
  <c r="S493" i="1"/>
  <c r="S494" i="1"/>
  <c r="S495" i="1"/>
  <c r="S497" i="1"/>
  <c r="S498" i="1"/>
  <c r="S499" i="1"/>
  <c r="S501" i="1"/>
  <c r="S503" i="1"/>
  <c r="S504" i="1"/>
  <c r="S506" i="1"/>
  <c r="S507" i="1"/>
  <c r="S508" i="1"/>
  <c r="S509" i="1"/>
  <c r="S511" i="1"/>
  <c r="S514" i="1"/>
  <c r="S517" i="1"/>
  <c r="S518" i="1"/>
  <c r="S519" i="1"/>
  <c r="S520" i="1"/>
  <c r="S521" i="1"/>
  <c r="S523" i="1"/>
  <c r="S524" i="1"/>
  <c r="S525" i="1"/>
  <c r="S526" i="1"/>
  <c r="S527" i="1"/>
  <c r="S529" i="1"/>
  <c r="S530" i="1"/>
  <c r="S531" i="1"/>
  <c r="S532" i="1"/>
  <c r="S533" i="1"/>
  <c r="S534" i="1"/>
  <c r="S535" i="1"/>
  <c r="S536" i="1"/>
  <c r="S537" i="1"/>
  <c r="S538" i="1"/>
  <c r="S540" i="1"/>
  <c r="S541" i="1"/>
  <c r="S542" i="1"/>
  <c r="S544" i="1"/>
  <c r="S546" i="1"/>
  <c r="S547" i="1"/>
  <c r="S548" i="1"/>
  <c r="S549" i="1"/>
  <c r="S550" i="1"/>
  <c r="S551" i="1"/>
  <c r="S553" i="1"/>
  <c r="S554" i="1"/>
  <c r="S558" i="1"/>
  <c r="S559" i="1"/>
  <c r="S560" i="1"/>
  <c r="S562" i="1"/>
  <c r="S564" i="1"/>
  <c r="S565" i="1"/>
  <c r="S566" i="1"/>
  <c r="S567" i="1"/>
  <c r="S568" i="1"/>
  <c r="S569" i="1"/>
  <c r="S572" i="1"/>
  <c r="S575" i="1"/>
  <c r="S576" i="1"/>
  <c r="S577" i="1"/>
  <c r="S578" i="1"/>
  <c r="S579" i="1"/>
  <c r="S580" i="1"/>
  <c r="S581" i="1"/>
  <c r="S582" i="1"/>
  <c r="S583" i="1"/>
  <c r="S584" i="1"/>
  <c r="S585" i="1"/>
  <c r="S586" i="1"/>
  <c r="S587" i="1"/>
  <c r="S588" i="1"/>
  <c r="S589" i="1"/>
  <c r="S590" i="1"/>
  <c r="S591" i="1"/>
  <c r="S592" i="1"/>
  <c r="S594" i="1"/>
  <c r="S596" i="1"/>
  <c r="S597" i="1"/>
  <c r="S598" i="1"/>
  <c r="S601" i="1"/>
  <c r="S602" i="1"/>
  <c r="S603" i="1"/>
  <c r="S604" i="1"/>
  <c r="S606" i="1"/>
  <c r="S608" i="1"/>
  <c r="S609" i="1"/>
  <c r="S610" i="1"/>
  <c r="S612" i="1"/>
  <c r="S614" i="1"/>
  <c r="S615" i="1"/>
  <c r="S618" i="1"/>
  <c r="S619" i="1"/>
  <c r="S620" i="1"/>
  <c r="S623" i="1"/>
  <c r="S624" i="1"/>
  <c r="S625" i="1"/>
  <c r="S626" i="1"/>
  <c r="S627" i="1"/>
  <c r="S629" i="1"/>
  <c r="S630" i="1"/>
  <c r="S631" i="1"/>
  <c r="S632" i="1"/>
  <c r="S633" i="1"/>
  <c r="S636" i="1"/>
  <c r="S638" i="1"/>
  <c r="S640" i="1"/>
  <c r="S641" i="1"/>
  <c r="S643" i="1"/>
  <c r="S644" i="1"/>
  <c r="S646" i="1"/>
  <c r="S647" i="1"/>
  <c r="S648" i="1"/>
  <c r="S651" i="1"/>
  <c r="S652" i="1"/>
  <c r="S655" i="1"/>
  <c r="S656" i="1"/>
  <c r="S657" i="1"/>
  <c r="S658" i="1"/>
  <c r="S659" i="1"/>
  <c r="S660" i="1"/>
  <c r="S661" i="1"/>
  <c r="S662" i="1"/>
  <c r="S663" i="1"/>
  <c r="S664" i="1"/>
  <c r="S665" i="1"/>
  <c r="S666" i="1"/>
  <c r="S669" i="1"/>
  <c r="S670" i="1"/>
  <c r="S672" i="1"/>
  <c r="S673" i="1"/>
  <c r="S676" i="1"/>
  <c r="S677" i="1"/>
  <c r="S678" i="1"/>
  <c r="S679" i="1"/>
  <c r="S680" i="1"/>
  <c r="S683" i="1"/>
  <c r="S684" i="1"/>
  <c r="S685" i="1"/>
  <c r="S687" i="1"/>
  <c r="S688" i="1"/>
  <c r="S689" i="1"/>
  <c r="S690" i="1"/>
  <c r="S691" i="1"/>
  <c r="S692" i="1"/>
  <c r="S693" i="1"/>
  <c r="S694" i="1"/>
  <c r="S695" i="1"/>
  <c r="S698" i="1"/>
  <c r="S699" i="1"/>
  <c r="S700" i="1"/>
  <c r="S701" i="1"/>
  <c r="S704" i="1"/>
  <c r="S705" i="1"/>
  <c r="S706" i="1"/>
  <c r="S707" i="1"/>
  <c r="S708" i="1"/>
  <c r="S709" i="1"/>
  <c r="S710" i="1"/>
  <c r="S711" i="1"/>
  <c r="S713" i="1"/>
  <c r="S714" i="1"/>
  <c r="S717" i="1"/>
  <c r="S718" i="1"/>
  <c r="S720" i="1"/>
  <c r="S721" i="1"/>
  <c r="S722" i="1"/>
  <c r="S724" i="1"/>
  <c r="S727" i="1"/>
  <c r="S728" i="1"/>
  <c r="S729" i="1"/>
  <c r="S730" i="1"/>
  <c r="S731" i="1"/>
  <c r="S733" i="1"/>
  <c r="S734" i="1"/>
  <c r="S736" i="1"/>
  <c r="S737" i="1"/>
  <c r="S738" i="1"/>
  <c r="S739" i="1"/>
  <c r="S741" i="1"/>
  <c r="S743" i="1"/>
  <c r="S744" i="1"/>
  <c r="S747" i="1"/>
  <c r="S748" i="1"/>
  <c r="S750" i="1"/>
  <c r="S751" i="1"/>
  <c r="S752" i="1"/>
  <c r="S753" i="1"/>
  <c r="S757" i="1"/>
  <c r="S758" i="1"/>
  <c r="S761" i="1"/>
  <c r="S762" i="1"/>
  <c r="S763" i="1"/>
  <c r="S764" i="1"/>
  <c r="S766" i="1"/>
  <c r="S768" i="1"/>
  <c r="S770" i="1"/>
  <c r="S771" i="1"/>
  <c r="S772" i="1"/>
  <c r="S773" i="1"/>
  <c r="S774" i="1"/>
  <c r="S775" i="1"/>
  <c r="S776" i="1"/>
  <c r="S777" i="1"/>
  <c r="S778" i="1"/>
  <c r="S779" i="1"/>
  <c r="S780" i="1"/>
  <c r="S782" i="1"/>
  <c r="S783" i="1"/>
  <c r="S784" i="1"/>
  <c r="S785" i="1"/>
  <c r="S786" i="1"/>
  <c r="S787" i="1"/>
  <c r="S788" i="1"/>
  <c r="S789" i="1"/>
  <c r="S791" i="1"/>
  <c r="S792" i="1"/>
  <c r="S794" i="1"/>
  <c r="S795" i="1"/>
  <c r="S796" i="1"/>
  <c r="S797" i="1"/>
  <c r="S798" i="1"/>
  <c r="S800" i="1"/>
  <c r="S801" i="1"/>
  <c r="S802" i="1"/>
  <c r="S803" i="1"/>
  <c r="S804" i="1"/>
  <c r="S805" i="1"/>
  <c r="S806" i="1"/>
  <c r="S807" i="1"/>
  <c r="S808" i="1"/>
  <c r="S809" i="1"/>
  <c r="S810" i="1"/>
  <c r="S811" i="1"/>
  <c r="S812" i="1"/>
  <c r="S813" i="1"/>
  <c r="S815" i="1"/>
  <c r="S816" i="1"/>
  <c r="S817" i="1"/>
  <c r="S818" i="1"/>
  <c r="S819" i="1"/>
  <c r="S820" i="1"/>
  <c r="S821" i="1"/>
  <c r="S823" i="1"/>
  <c r="S824" i="1"/>
  <c r="S825" i="1"/>
  <c r="S827" i="1"/>
  <c r="S829" i="1"/>
  <c r="S831" i="1"/>
  <c r="S833" i="1"/>
  <c r="S834" i="1"/>
  <c r="S835" i="1"/>
  <c r="S837" i="1"/>
  <c r="S838" i="1"/>
  <c r="S839" i="1"/>
  <c r="S840" i="1"/>
  <c r="S841" i="1"/>
  <c r="S842" i="1"/>
  <c r="S843" i="1"/>
  <c r="S844" i="1"/>
  <c r="S845" i="1"/>
  <c r="S847" i="1"/>
  <c r="S848" i="1"/>
  <c r="S850" i="1"/>
  <c r="S852" i="1"/>
  <c r="S853" i="1"/>
  <c r="S854" i="1"/>
  <c r="S855" i="1"/>
  <c r="S857" i="1"/>
  <c r="S859" i="1"/>
  <c r="S862" i="1"/>
  <c r="S863" i="1"/>
  <c r="S864" i="1"/>
  <c r="S865" i="1"/>
  <c r="S866" i="1"/>
  <c r="S867" i="1"/>
  <c r="S868" i="1"/>
  <c r="S869" i="1"/>
  <c r="S870" i="1"/>
  <c r="S871" i="1"/>
  <c r="S874" i="1"/>
  <c r="S875" i="1"/>
  <c r="S877" i="1"/>
  <c r="S878" i="1"/>
  <c r="S879" i="1"/>
  <c r="S880" i="1"/>
  <c r="S881" i="1"/>
  <c r="S882" i="1"/>
  <c r="S884" i="1"/>
  <c r="S885" i="1"/>
  <c r="S886" i="1"/>
  <c r="S889" i="1"/>
  <c r="S890" i="1"/>
  <c r="S891" i="1"/>
  <c r="S892" i="1"/>
  <c r="S893" i="1"/>
  <c r="S894" i="1"/>
  <c r="S895" i="1"/>
  <c r="S896" i="1"/>
  <c r="S897" i="1"/>
  <c r="S898" i="1"/>
  <c r="S899" i="1"/>
  <c r="S900" i="1"/>
  <c r="S903" i="1"/>
  <c r="S904" i="1"/>
  <c r="S906" i="1"/>
  <c r="S907" i="1"/>
  <c r="S908" i="1"/>
  <c r="S909" i="1"/>
  <c r="S910" i="1"/>
  <c r="S911" i="1"/>
  <c r="S912" i="1"/>
  <c r="S913" i="1"/>
  <c r="S915" i="1"/>
  <c r="S916" i="1"/>
  <c r="S917" i="1"/>
  <c r="S918" i="1"/>
  <c r="S919" i="1"/>
  <c r="S920" i="1"/>
  <c r="S923" i="1"/>
  <c r="S924" i="1"/>
  <c r="S926" i="1"/>
  <c r="S928" i="1"/>
  <c r="S929" i="1"/>
  <c r="S930" i="1"/>
  <c r="S931" i="1"/>
  <c r="S933" i="1"/>
  <c r="S934" i="1"/>
  <c r="S936" i="1"/>
  <c r="S937" i="1"/>
  <c r="S938" i="1"/>
  <c r="S939" i="1"/>
  <c r="S940" i="1"/>
  <c r="S941" i="1"/>
  <c r="S942" i="1"/>
  <c r="S943" i="1"/>
  <c r="S944" i="1"/>
  <c r="S945" i="1"/>
  <c r="S946" i="1"/>
  <c r="S947" i="1"/>
  <c r="S948" i="1"/>
  <c r="S949" i="1"/>
  <c r="S950" i="1"/>
  <c r="S952" i="1"/>
  <c r="S953" i="1"/>
  <c r="S955" i="1"/>
  <c r="S957" i="1"/>
  <c r="S958" i="1"/>
  <c r="S959" i="1"/>
  <c r="S960" i="1"/>
  <c r="S962" i="1"/>
  <c r="S963" i="1"/>
  <c r="S964" i="1"/>
  <c r="S965" i="1"/>
  <c r="S966" i="1"/>
  <c r="S967" i="1"/>
  <c r="S969" i="1"/>
  <c r="S971" i="1"/>
  <c r="S972" i="1"/>
  <c r="S974" i="1"/>
  <c r="S976" i="1"/>
  <c r="S977" i="1"/>
  <c r="S978" i="1"/>
  <c r="S979" i="1"/>
  <c r="S980" i="1"/>
  <c r="S981" i="1"/>
  <c r="S982" i="1"/>
  <c r="S983" i="1"/>
  <c r="S984" i="1"/>
  <c r="S986" i="1"/>
  <c r="S987" i="1"/>
  <c r="S989" i="1"/>
  <c r="S990" i="1"/>
  <c r="S991" i="1"/>
  <c r="S992" i="1"/>
  <c r="S993" i="1"/>
  <c r="S996" i="1"/>
  <c r="S999" i="1"/>
  <c r="S1001" i="1"/>
  <c r="S1002" i="1"/>
  <c r="S1003" i="1"/>
  <c r="S1005" i="1"/>
  <c r="S1006" i="1"/>
  <c r="S1007" i="1"/>
  <c r="S1008" i="1"/>
  <c r="S1009" i="1"/>
  <c r="S1010" i="1"/>
  <c r="S1011" i="1"/>
  <c r="S1013" i="1"/>
  <c r="S1014" i="1"/>
  <c r="S1015" i="1"/>
  <c r="S1016" i="1"/>
  <c r="S1017" i="1"/>
  <c r="S1018" i="1"/>
  <c r="S1019" i="1"/>
  <c r="S1020" i="1"/>
  <c r="S1021" i="1"/>
  <c r="S1022" i="1"/>
  <c r="S1026" i="1"/>
  <c r="S1027" i="1"/>
  <c r="S1029" i="1"/>
  <c r="S1031" i="1"/>
  <c r="S1032" i="1"/>
  <c r="S1033"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8" i="1"/>
  <c r="S1069" i="1"/>
  <c r="S1070" i="1"/>
  <c r="S1071" i="1"/>
  <c r="S1072" i="1"/>
  <c r="S1073" i="1"/>
  <c r="S1074" i="1"/>
  <c r="S1075" i="1"/>
  <c r="S1076" i="1"/>
  <c r="S1077" i="1"/>
  <c r="S1078" i="1"/>
  <c r="S1079" i="1"/>
  <c r="S1080" i="1"/>
  <c r="S1082" i="1"/>
  <c r="S1083" i="1"/>
  <c r="S1084" i="1"/>
  <c r="S1085" i="1"/>
  <c r="S1086" i="1"/>
  <c r="S1088" i="1"/>
  <c r="S1089" i="1"/>
  <c r="S1090" i="1"/>
  <c r="S1093" i="1"/>
  <c r="S1094" i="1"/>
  <c r="S1095" i="1"/>
  <c r="S1097" i="1"/>
  <c r="S1098" i="1"/>
  <c r="S1099" i="1"/>
  <c r="S1100" i="1"/>
  <c r="S1101" i="1"/>
  <c r="S1102" i="1"/>
  <c r="S1103" i="1"/>
  <c r="S1105" i="1"/>
  <c r="S1107" i="1"/>
  <c r="S1108" i="1"/>
  <c r="S1109" i="1"/>
  <c r="S1110" i="1"/>
  <c r="S1111" i="1"/>
  <c r="S1112" i="1"/>
  <c r="S1113" i="1"/>
  <c r="S1115" i="1"/>
  <c r="S1116" i="1"/>
  <c r="S1117" i="1"/>
  <c r="S1120" i="1"/>
  <c r="S1121" i="1"/>
  <c r="S1122" i="1"/>
  <c r="S1123" i="1"/>
  <c r="S1124" i="1"/>
  <c r="S1125" i="1"/>
  <c r="S1126" i="1"/>
  <c r="S1127" i="1"/>
  <c r="S1129" i="1"/>
  <c r="S1132" i="1"/>
  <c r="S1133" i="1"/>
  <c r="S1134" i="1"/>
  <c r="S1135" i="1"/>
  <c r="S1136" i="1"/>
  <c r="S1137" i="1"/>
  <c r="S1139" i="1"/>
  <c r="S1140" i="1"/>
  <c r="S1142" i="1"/>
  <c r="S1143" i="1"/>
  <c r="S1144" i="1"/>
  <c r="S1145" i="1"/>
  <c r="S1146" i="1"/>
  <c r="S1148" i="1"/>
  <c r="S1149" i="1"/>
  <c r="S1150" i="1"/>
  <c r="S1152" i="1"/>
  <c r="S1153" i="1"/>
  <c r="S1154" i="1"/>
  <c r="S1156" i="1"/>
  <c r="S1157" i="1"/>
  <c r="S1158" i="1"/>
  <c r="S1159" i="1"/>
  <c r="S1161" i="1"/>
  <c r="S1162" i="1"/>
  <c r="S1164" i="1"/>
  <c r="S1165" i="1"/>
  <c r="S1166" i="1"/>
  <c r="S1167" i="1"/>
  <c r="S1169" i="1"/>
  <c r="S1170" i="1"/>
  <c r="S1173" i="1"/>
  <c r="S1174" i="1"/>
  <c r="S1175" i="1"/>
  <c r="S1176" i="1"/>
  <c r="S1178" i="1"/>
  <c r="S1179" i="1"/>
  <c r="S1180" i="1"/>
  <c r="S1181" i="1"/>
  <c r="S1183" i="1"/>
  <c r="S1184" i="1"/>
  <c r="S1185" i="1"/>
  <c r="S1186" i="1"/>
  <c r="S1187" i="1"/>
  <c r="S1188" i="1"/>
  <c r="S1189" i="1"/>
  <c r="S1190" i="1"/>
  <c r="S1192" i="1"/>
  <c r="S1194" i="1"/>
  <c r="S1196" i="1"/>
  <c r="S1197" i="1"/>
  <c r="S1198" i="1"/>
  <c r="S1199" i="1"/>
  <c r="S1200" i="1"/>
  <c r="S1203" i="1"/>
  <c r="S1204" i="1"/>
  <c r="S1205" i="1"/>
  <c r="S1207" i="1"/>
  <c r="S1209" i="1"/>
  <c r="S1210" i="1"/>
  <c r="S1212" i="1"/>
  <c r="S1214" i="1"/>
  <c r="S1216" i="1"/>
  <c r="S1217" i="1"/>
  <c r="S1219" i="1"/>
  <c r="S1221" i="1"/>
  <c r="S1223" i="1"/>
  <c r="S1224" i="1"/>
  <c r="S1225" i="1"/>
  <c r="S1226" i="1"/>
  <c r="S1227" i="1"/>
  <c r="S1228" i="1"/>
  <c r="S1229" i="1"/>
  <c r="S1231" i="1"/>
  <c r="S1232" i="1"/>
  <c r="S1233" i="1"/>
  <c r="S1234" i="1"/>
  <c r="S1235" i="1"/>
  <c r="S1236" i="1"/>
  <c r="S1237" i="1"/>
  <c r="S1238" i="1"/>
  <c r="S1240" i="1"/>
  <c r="S1241" i="1"/>
  <c r="S1242" i="1"/>
  <c r="S1243" i="1"/>
  <c r="S1244" i="1"/>
  <c r="S1245" i="1"/>
  <c r="S1246" i="1"/>
  <c r="S1247" i="1"/>
  <c r="S1249" i="1"/>
  <c r="S1251" i="1"/>
  <c r="S1252" i="1"/>
  <c r="S1253" i="1"/>
  <c r="S1254" i="1"/>
  <c r="S1255" i="1"/>
  <c r="S1256" i="1"/>
  <c r="S1258" i="1"/>
  <c r="S1259" i="1"/>
  <c r="S1260" i="1"/>
  <c r="S1262" i="1"/>
  <c r="S1263" i="1"/>
  <c r="S1264" i="1"/>
  <c r="S1265" i="1"/>
  <c r="S1266" i="1"/>
  <c r="S1267" i="1"/>
  <c r="S1268" i="1"/>
  <c r="S1269" i="1"/>
  <c r="S1270" i="1"/>
  <c r="S1274" i="1"/>
  <c r="S1275" i="1"/>
  <c r="S1277" i="1"/>
  <c r="S1278" i="1"/>
  <c r="S1279" i="1"/>
  <c r="S1280" i="1"/>
  <c r="S1281" i="1"/>
  <c r="S1282" i="1"/>
  <c r="S1283" i="1"/>
  <c r="S1284" i="1"/>
  <c r="S1286" i="1"/>
  <c r="S1289" i="1"/>
  <c r="S1290" i="1"/>
  <c r="S1291" i="1"/>
  <c r="S1292" i="1"/>
  <c r="S1293" i="1"/>
  <c r="S1295" i="1"/>
  <c r="S1298" i="1"/>
  <c r="S1299" i="1"/>
  <c r="S1300" i="1"/>
  <c r="S1301" i="1"/>
  <c r="S1303" i="1"/>
  <c r="S1304" i="1"/>
  <c r="S1306" i="1"/>
  <c r="S1309" i="1"/>
  <c r="S1312" i="1"/>
  <c r="S1313" i="1"/>
  <c r="S1315" i="1"/>
  <c r="S1316" i="1"/>
  <c r="S1317" i="1"/>
  <c r="S1318" i="1"/>
  <c r="S1319" i="1"/>
  <c r="S1320" i="1"/>
  <c r="S1321" i="1"/>
  <c r="S1322" i="1"/>
  <c r="S1323" i="1"/>
  <c r="S1324" i="1"/>
  <c r="S1325" i="1"/>
  <c r="S1326" i="1"/>
  <c r="S1327" i="1"/>
  <c r="S1328" i="1"/>
  <c r="S1329" i="1"/>
  <c r="S1331" i="1"/>
  <c r="S1332" i="1"/>
  <c r="S1333" i="1"/>
  <c r="S1334" i="1"/>
  <c r="S1335" i="1"/>
  <c r="S1336" i="1"/>
  <c r="S1337" i="1"/>
  <c r="S1339" i="1"/>
  <c r="S1340" i="1"/>
  <c r="S1344" i="1"/>
  <c r="S1345" i="1"/>
  <c r="S1346" i="1"/>
  <c r="S1347" i="1"/>
  <c r="S1348" i="1"/>
  <c r="S1349" i="1"/>
  <c r="S1350" i="1"/>
  <c r="S1351" i="1"/>
  <c r="S1352" i="1"/>
  <c r="S1353" i="1"/>
  <c r="S1354" i="1"/>
  <c r="S1355" i="1"/>
  <c r="S1356" i="1"/>
  <c r="S1357" i="1"/>
  <c r="S1358" i="1"/>
  <c r="S1360" i="1"/>
  <c r="S1362" i="1"/>
  <c r="S1363" i="1"/>
  <c r="S1364" i="1"/>
  <c r="S1366" i="1"/>
  <c r="S1367" i="1"/>
  <c r="S1368" i="1"/>
  <c r="S1369" i="1"/>
  <c r="S1372" i="1"/>
  <c r="S1373" i="1"/>
  <c r="S1374" i="1"/>
  <c r="S1376" i="1"/>
  <c r="S1380" i="1"/>
  <c r="S1382" i="1"/>
  <c r="S1383" i="1"/>
  <c r="S1384" i="1"/>
  <c r="S1385" i="1"/>
  <c r="S1388" i="1"/>
  <c r="S1389" i="1"/>
  <c r="S1390" i="1"/>
  <c r="S1391" i="1"/>
  <c r="S1393" i="1"/>
  <c r="S1394" i="1"/>
  <c r="S1396" i="1"/>
  <c r="S1397" i="1"/>
  <c r="S1400" i="1"/>
  <c r="S1402" i="1"/>
  <c r="S1403" i="1"/>
  <c r="S1404" i="1"/>
  <c r="S1405" i="1"/>
  <c r="S1406" i="1"/>
  <c r="S1407" i="1"/>
  <c r="S1408" i="1"/>
  <c r="S1409" i="1"/>
  <c r="S1410" i="1"/>
  <c r="S1412" i="1"/>
  <c r="S1413" i="1"/>
  <c r="S1414" i="1"/>
  <c r="S1415" i="1"/>
  <c r="S1417" i="1"/>
  <c r="S1419" i="1"/>
  <c r="S1420" i="1"/>
  <c r="S1422" i="1"/>
  <c r="S1423" i="1"/>
  <c r="S1424" i="1"/>
  <c r="S1425" i="1"/>
  <c r="S1428" i="1"/>
  <c r="S1429" i="1"/>
  <c r="S1430" i="1"/>
  <c r="S1431" i="1"/>
  <c r="S1432" i="1"/>
  <c r="S1434" i="1"/>
  <c r="S1436" i="1"/>
  <c r="S1437" i="1"/>
  <c r="S1438" i="1"/>
  <c r="S1439" i="1"/>
  <c r="S1440" i="1"/>
  <c r="S1441" i="1"/>
  <c r="S1442" i="1"/>
  <c r="S1443" i="1"/>
  <c r="S1444" i="1"/>
  <c r="S1445" i="1"/>
  <c r="S1446" i="1"/>
  <c r="S1447" i="1"/>
  <c r="S1448" i="1"/>
  <c r="S1450" i="1"/>
  <c r="S1451" i="1"/>
  <c r="S1453" i="1"/>
  <c r="S1455" i="1"/>
  <c r="S1456" i="1"/>
  <c r="S1458" i="1"/>
  <c r="S1459" i="1"/>
  <c r="S1461" i="1"/>
  <c r="S1462" i="1"/>
  <c r="S1465" i="1"/>
  <c r="S1468" i="1"/>
  <c r="S1469" i="1"/>
  <c r="S1470" i="1"/>
  <c r="S1472" i="1"/>
  <c r="S1473" i="1"/>
  <c r="S1474" i="1"/>
  <c r="S1476" i="1"/>
  <c r="S1477" i="1"/>
  <c r="S1478" i="1"/>
  <c r="S1480" i="1"/>
  <c r="S1481" i="1"/>
  <c r="S1483" i="1"/>
  <c r="S1485" i="1"/>
  <c r="S1486" i="1"/>
  <c r="S1487" i="1"/>
  <c r="S1491" i="1"/>
  <c r="S1492" i="1"/>
  <c r="S1493" i="1"/>
  <c r="S1494" i="1"/>
  <c r="S1495" i="1"/>
  <c r="S1496" i="1"/>
  <c r="S1497" i="1"/>
  <c r="S1498" i="1"/>
  <c r="S1500" i="1"/>
  <c r="S1501" i="1"/>
  <c r="S1502" i="1"/>
  <c r="S1503" i="1"/>
  <c r="S1505" i="1"/>
  <c r="S1506" i="1"/>
  <c r="S1508" i="1"/>
  <c r="S1509" i="1"/>
  <c r="S1510" i="1"/>
  <c r="S1511" i="1"/>
  <c r="S1513" i="1"/>
  <c r="S1514" i="1"/>
  <c r="S1515" i="1"/>
  <c r="S1516" i="1"/>
  <c r="S1518" i="1"/>
  <c r="S1521" i="1"/>
  <c r="S1522" i="1"/>
  <c r="S1523" i="1"/>
  <c r="S1525" i="1"/>
  <c r="S1526" i="1"/>
  <c r="S1527" i="1"/>
  <c r="S1528" i="1"/>
  <c r="S1530" i="1"/>
  <c r="S1531" i="1"/>
  <c r="S1532" i="1"/>
  <c r="S1533" i="1"/>
  <c r="S1534" i="1"/>
  <c r="S1535" i="1"/>
  <c r="S1536" i="1"/>
  <c r="S1537" i="1"/>
  <c r="S1539" i="1"/>
  <c r="S1540" i="1"/>
  <c r="S1541" i="1"/>
  <c r="S1542" i="1"/>
  <c r="S1543" i="1"/>
  <c r="S1545" i="1"/>
  <c r="S1546" i="1"/>
  <c r="S1547" i="1"/>
  <c r="S1549" i="1"/>
  <c r="S1550" i="1"/>
  <c r="S1551" i="1"/>
  <c r="S1552" i="1"/>
  <c r="S1553" i="1"/>
  <c r="S1554" i="1"/>
  <c r="S1555" i="1"/>
  <c r="S1557" i="1"/>
  <c r="S1558" i="1"/>
  <c r="S1559" i="1"/>
  <c r="S1562" i="1"/>
  <c r="S1563" i="1"/>
  <c r="S1564" i="1"/>
  <c r="S1565" i="1"/>
  <c r="S1566" i="1"/>
  <c r="S1567" i="1"/>
  <c r="S1568" i="1"/>
  <c r="S1569" i="1"/>
  <c r="S1572" i="1"/>
  <c r="S1574" i="1"/>
  <c r="S1576" i="1"/>
  <c r="S1577" i="1"/>
  <c r="S1580" i="1"/>
  <c r="S1582" i="1"/>
  <c r="S1584" i="1"/>
  <c r="S1585" i="1"/>
  <c r="S1586" i="1"/>
  <c r="S1587" i="1"/>
  <c r="S1589" i="1"/>
  <c r="S1590" i="1"/>
  <c r="S1592" i="1"/>
  <c r="S1593"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9" i="1"/>
  <c r="S1620" i="1"/>
  <c r="S1621" i="1"/>
  <c r="S1622" i="1"/>
  <c r="S1623" i="1"/>
  <c r="S1624" i="1"/>
  <c r="S1625" i="1"/>
  <c r="S1626" i="1"/>
  <c r="S1627" i="1"/>
  <c r="S1628" i="1"/>
  <c r="S1629" i="1"/>
  <c r="S1630" i="1"/>
  <c r="S1631" i="1"/>
  <c r="S1632" i="1"/>
  <c r="S1633" i="1"/>
  <c r="S1634" i="1"/>
  <c r="S1635" i="1"/>
  <c r="S1637" i="1"/>
  <c r="S1638" i="1"/>
  <c r="S1639" i="1"/>
  <c r="S1640" i="1"/>
  <c r="S1641" i="1"/>
  <c r="S1642" i="1"/>
  <c r="S1644" i="1"/>
  <c r="S1645" i="1"/>
  <c r="S1647" i="1"/>
  <c r="S1648" i="1"/>
  <c r="S1649" i="1"/>
  <c r="S1650" i="1"/>
  <c r="S1652" i="1"/>
  <c r="S1654" i="1"/>
  <c r="S1657" i="1"/>
  <c r="S1658" i="1"/>
  <c r="S1659" i="1"/>
  <c r="S1660" i="1"/>
  <c r="S1661" i="1"/>
  <c r="S1662" i="1"/>
  <c r="S1663" i="1"/>
  <c r="S1664" i="1"/>
  <c r="S1665" i="1"/>
  <c r="S1666" i="1"/>
  <c r="S1667" i="1"/>
  <c r="S1668" i="1"/>
  <c r="S1670" i="1"/>
  <c r="S1671" i="1"/>
  <c r="S1672" i="1"/>
  <c r="S1673" i="1"/>
  <c r="S1674" i="1"/>
  <c r="S1675" i="1"/>
  <c r="S1678" i="1"/>
  <c r="S1679" i="1"/>
  <c r="S1680" i="1"/>
  <c r="S1681" i="1"/>
  <c r="S1682" i="1"/>
  <c r="S1687" i="1"/>
  <c r="S1688" i="1"/>
  <c r="S1690" i="1"/>
  <c r="S1691" i="1"/>
  <c r="S1694" i="1"/>
  <c r="S1695" i="1"/>
  <c r="S1696" i="1"/>
  <c r="S1697" i="1"/>
  <c r="S1698" i="1"/>
  <c r="S1699" i="1"/>
  <c r="S1700" i="1"/>
  <c r="S1701" i="1"/>
  <c r="S1703" i="1"/>
  <c r="S1704" i="1"/>
  <c r="S1705" i="1"/>
  <c r="S1707" i="1"/>
  <c r="S1708" i="1"/>
  <c r="S1709" i="1"/>
  <c r="S1710" i="1"/>
  <c r="S1711" i="1"/>
  <c r="S1712" i="1"/>
  <c r="S1713" i="1"/>
  <c r="S1716" i="1"/>
  <c r="S1717" i="1"/>
  <c r="S1718" i="1"/>
  <c r="S1719" i="1"/>
  <c r="S1720" i="1"/>
  <c r="S1722" i="1"/>
  <c r="S1723" i="1"/>
  <c r="S1724" i="1"/>
  <c r="S1725" i="1"/>
  <c r="S1726" i="1"/>
  <c r="S1727" i="1"/>
  <c r="S1728" i="1"/>
  <c r="S1730" i="1"/>
  <c r="S1732" i="1"/>
  <c r="S1735" i="1"/>
  <c r="S1737" i="1"/>
  <c r="S1739" i="1"/>
  <c r="S1740" i="1"/>
  <c r="S1741" i="1"/>
  <c r="S1742" i="1"/>
  <c r="S1743" i="1"/>
  <c r="S1744" i="1"/>
  <c r="S1745" i="1"/>
  <c r="S1746" i="1"/>
  <c r="S1747" i="1"/>
  <c r="S1748" i="1"/>
  <c r="S1749" i="1"/>
  <c r="S1751" i="1"/>
  <c r="S1753" i="1"/>
  <c r="S1754" i="1"/>
  <c r="S1755" i="1"/>
  <c r="S1756" i="1"/>
  <c r="S1757" i="1"/>
  <c r="S1758" i="1"/>
  <c r="S1759" i="1"/>
  <c r="S1760" i="1"/>
  <c r="S1761" i="1"/>
  <c r="S1762" i="1"/>
  <c r="S1764" i="1"/>
  <c r="S1765" i="1"/>
  <c r="S1766" i="1"/>
  <c r="S1768" i="1"/>
  <c r="S1769" i="1"/>
  <c r="S1770" i="1"/>
  <c r="S1771" i="1"/>
  <c r="S1773" i="1"/>
  <c r="S1774" i="1"/>
  <c r="S1776" i="1"/>
  <c r="S1777" i="1"/>
  <c r="S1778" i="1"/>
  <c r="S1779" i="1"/>
  <c r="S1780" i="1"/>
  <c r="S1781" i="1"/>
  <c r="S1784" i="1"/>
  <c r="S1785" i="1"/>
  <c r="S1786" i="1"/>
  <c r="S1787" i="1"/>
  <c r="S1789" i="1"/>
  <c r="S1790" i="1"/>
  <c r="S1792" i="1"/>
  <c r="S1793" i="1"/>
  <c r="S1794" i="1"/>
  <c r="S1796" i="1"/>
  <c r="S1798" i="1"/>
  <c r="S1799" i="1"/>
  <c r="S1800" i="1"/>
  <c r="S1801" i="1"/>
  <c r="S1802" i="1"/>
  <c r="S1803" i="1"/>
  <c r="S1804" i="1"/>
  <c r="S1805" i="1"/>
  <c r="S1807" i="1"/>
  <c r="S1809" i="1"/>
  <c r="S1810" i="1"/>
  <c r="S1811" i="1"/>
  <c r="S1812" i="1"/>
  <c r="S1813" i="1"/>
  <c r="S1814" i="1"/>
  <c r="S1815" i="1"/>
  <c r="S1816" i="1"/>
  <c r="S1819" i="1"/>
  <c r="S1821" i="1"/>
  <c r="S1822" i="1"/>
  <c r="S1823" i="1"/>
  <c r="S1825" i="1"/>
  <c r="S1826" i="1"/>
  <c r="S1827" i="1"/>
  <c r="S1828" i="1"/>
  <c r="S1829" i="1"/>
  <c r="S1830" i="1"/>
  <c r="S1831" i="1"/>
  <c r="S1832" i="1"/>
  <c r="S1833" i="1"/>
  <c r="S1834" i="1"/>
  <c r="S1835" i="1"/>
  <c r="S1836" i="1"/>
  <c r="S1837" i="1"/>
  <c r="S1838" i="1"/>
  <c r="S1839" i="1"/>
  <c r="S1840" i="1"/>
  <c r="S1842" i="1"/>
  <c r="S1843" i="1"/>
  <c r="S1844" i="1"/>
  <c r="S1845" i="1"/>
  <c r="S1846" i="1"/>
  <c r="S1848" i="1"/>
  <c r="S1850" i="1"/>
  <c r="S1851" i="1"/>
  <c r="S1852" i="1"/>
  <c r="S1853" i="1"/>
  <c r="S1854" i="1"/>
  <c r="S1855" i="1"/>
  <c r="S1856" i="1"/>
  <c r="S1860" i="1"/>
  <c r="S1861" i="1"/>
  <c r="S1862" i="1"/>
  <c r="S1863" i="1"/>
  <c r="S1864" i="1"/>
  <c r="S1865" i="1"/>
  <c r="S1867" i="1"/>
  <c r="S1869" i="1"/>
  <c r="S1870" i="1"/>
  <c r="S1871" i="1"/>
  <c r="S1872" i="1"/>
  <c r="S1873" i="1"/>
  <c r="S1874" i="1"/>
  <c r="S1875" i="1"/>
  <c r="S1876" i="1"/>
  <c r="S1877" i="1"/>
  <c r="S1879" i="1"/>
  <c r="S1880" i="1"/>
  <c r="S1881" i="1"/>
  <c r="S1882" i="1"/>
  <c r="S1884" i="1"/>
  <c r="S1887" i="1"/>
  <c r="S1889" i="1"/>
  <c r="S1890" i="1"/>
  <c r="S1891" i="1"/>
  <c r="S1892" i="1"/>
  <c r="S1893" i="1"/>
  <c r="S1894" i="1"/>
  <c r="S1895" i="1"/>
  <c r="S1898" i="1"/>
  <c r="S1899" i="1"/>
  <c r="S1900" i="1"/>
  <c r="S1902" i="1"/>
  <c r="S1903" i="1"/>
  <c r="S1904" i="1"/>
  <c r="S1905" i="1"/>
  <c r="S1906" i="1"/>
  <c r="S1908" i="1"/>
  <c r="S1909" i="1"/>
  <c r="S1910" i="1"/>
  <c r="S1912" i="1"/>
  <c r="S1913" i="1"/>
  <c r="S1915" i="1"/>
  <c r="S1916" i="1"/>
  <c r="S1917" i="1"/>
  <c r="S1918" i="1"/>
  <c r="S1920" i="1"/>
  <c r="S1921" i="1"/>
  <c r="S1922" i="1"/>
  <c r="S1924" i="1"/>
  <c r="S1926" i="1"/>
  <c r="S1929" i="1"/>
  <c r="S1931" i="1"/>
  <c r="S1932" i="1"/>
  <c r="S1934" i="1"/>
  <c r="S1935" i="1"/>
  <c r="S1936" i="1"/>
  <c r="S1937" i="1"/>
  <c r="S1938" i="1"/>
  <c r="S1940" i="1"/>
  <c r="S1941" i="1"/>
  <c r="S1943" i="1"/>
  <c r="S1944" i="1"/>
  <c r="S1945" i="1"/>
  <c r="S1946" i="1"/>
  <c r="S1948" i="1"/>
  <c r="S1950" i="1"/>
  <c r="S1951" i="1"/>
  <c r="S1953" i="1"/>
  <c r="S1954" i="1"/>
  <c r="S1955" i="1"/>
  <c r="S1956" i="1"/>
  <c r="S1957" i="1"/>
  <c r="S1958" i="1"/>
  <c r="S1959" i="1"/>
  <c r="S1961" i="1"/>
  <c r="S1962" i="1"/>
  <c r="S1963" i="1"/>
  <c r="S1964" i="1"/>
  <c r="S1965" i="1"/>
  <c r="S1966" i="1"/>
  <c r="S1967" i="1"/>
  <c r="S1968" i="1"/>
  <c r="S1969" i="1"/>
  <c r="S1971" i="1"/>
  <c r="S1972" i="1"/>
  <c r="S1974" i="1"/>
  <c r="S1975" i="1"/>
  <c r="S1976" i="1"/>
  <c r="S1977" i="1"/>
  <c r="S1978" i="1"/>
  <c r="S1979" i="1"/>
  <c r="S1980" i="1"/>
  <c r="S1982" i="1"/>
  <c r="S1983" i="1"/>
  <c r="S1984" i="1"/>
  <c r="S1985" i="1"/>
  <c r="S1986" i="1"/>
  <c r="S1987" i="1"/>
  <c r="S1988" i="1"/>
  <c r="S1989" i="1"/>
  <c r="S1990" i="1"/>
  <c r="S1991" i="1"/>
  <c r="S1992" i="1"/>
  <c r="S1993" i="1"/>
  <c r="S1994" i="1"/>
  <c r="S1995" i="1"/>
  <c r="S1996" i="1"/>
  <c r="S1997" i="1"/>
  <c r="S1998" i="1"/>
  <c r="S2001" i="1"/>
  <c r="S2002" i="1"/>
  <c r="S2003" i="1"/>
  <c r="S2004" i="1"/>
  <c r="S2005" i="1"/>
  <c r="S2006" i="1"/>
  <c r="S2007" i="1"/>
  <c r="S2008" i="1"/>
  <c r="S2009" i="1"/>
  <c r="S2010" i="1"/>
  <c r="S2011" i="1"/>
  <c r="S2013" i="1"/>
  <c r="S2014" i="1"/>
  <c r="S2015" i="1"/>
  <c r="S2016" i="1"/>
  <c r="S2017" i="1"/>
  <c r="S2018" i="1"/>
  <c r="S2019" i="1"/>
  <c r="S2020" i="1"/>
  <c r="S2021" i="1"/>
  <c r="S2022" i="1"/>
  <c r="S2023" i="1"/>
  <c r="S2025" i="1"/>
  <c r="S2026" i="1"/>
  <c r="S2027" i="1"/>
  <c r="S2028" i="1"/>
  <c r="S2029" i="1"/>
  <c r="S2031" i="1"/>
  <c r="S2032" i="1"/>
  <c r="S2033" i="1"/>
  <c r="S2034" i="1"/>
  <c r="S2036" i="1"/>
  <c r="S2039" i="1"/>
  <c r="S2040" i="1"/>
  <c r="S2042" i="1"/>
  <c r="S2043" i="1"/>
  <c r="S2044" i="1"/>
  <c r="S2045" i="1"/>
  <c r="S2046" i="1"/>
  <c r="S2047" i="1"/>
  <c r="S2049" i="1"/>
  <c r="S2051" i="1"/>
  <c r="S2052" i="1"/>
  <c r="S2053" i="1"/>
  <c r="S2054" i="1"/>
  <c r="S2055" i="1"/>
  <c r="S2056" i="1"/>
  <c r="S2057" i="1"/>
  <c r="S2060" i="1"/>
  <c r="S2061" i="1"/>
  <c r="S2062" i="1"/>
  <c r="S2064" i="1"/>
  <c r="S2066" i="1"/>
  <c r="S2069" i="1"/>
  <c r="S2072" i="1"/>
  <c r="S2075" i="1"/>
  <c r="S2076" i="1"/>
  <c r="S2077" i="1"/>
  <c r="S2078" i="1"/>
  <c r="S2081" i="1"/>
  <c r="S2082" i="1"/>
  <c r="S2083" i="1"/>
  <c r="S2084" i="1"/>
  <c r="S2085" i="1"/>
  <c r="S2086" i="1"/>
  <c r="S2087" i="1"/>
  <c r="S2088" i="1"/>
  <c r="S2090" i="1"/>
  <c r="S2091" i="1"/>
  <c r="S2092" i="1"/>
  <c r="S2094" i="1"/>
  <c r="S2097" i="1"/>
  <c r="S2098" i="1"/>
  <c r="S2099" i="1"/>
  <c r="S2100" i="1"/>
  <c r="S2103" i="1"/>
  <c r="S2105" i="1"/>
  <c r="S2106" i="1"/>
  <c r="S2107" i="1"/>
  <c r="S2108" i="1"/>
  <c r="S2110" i="1"/>
  <c r="S2111" i="1"/>
  <c r="S2112" i="1"/>
  <c r="S2113" i="1"/>
  <c r="S2115" i="1"/>
  <c r="S2116" i="1"/>
  <c r="S2117" i="1"/>
  <c r="S2118" i="1"/>
  <c r="S2119" i="1"/>
  <c r="S2120" i="1"/>
  <c r="S2121" i="1"/>
  <c r="S2122" i="1"/>
  <c r="S2123" i="1"/>
  <c r="S2124" i="1"/>
  <c r="S2125" i="1"/>
  <c r="S2126" i="1"/>
  <c r="S2127" i="1"/>
  <c r="S2128" i="1"/>
  <c r="S2129" i="1"/>
  <c r="S2130" i="1"/>
  <c r="S2132" i="1"/>
  <c r="S2133" i="1"/>
  <c r="S2134" i="1"/>
  <c r="S2135" i="1"/>
  <c r="S2136" i="1"/>
  <c r="S2137" i="1"/>
  <c r="S2138" i="1"/>
  <c r="S2139" i="1"/>
  <c r="S2140" i="1"/>
  <c r="S2142" i="1"/>
  <c r="S2143" i="1"/>
  <c r="S2144" i="1"/>
  <c r="S2145" i="1"/>
  <c r="S2146" i="1"/>
  <c r="S2147" i="1"/>
  <c r="S2148" i="1"/>
  <c r="S2149" i="1"/>
  <c r="S2150" i="1"/>
  <c r="S2152" i="1"/>
  <c r="S2153" i="1"/>
  <c r="S2156" i="1"/>
  <c r="S2157" i="1"/>
  <c r="S2158" i="1"/>
  <c r="S2159" i="1"/>
  <c r="S2160" i="1"/>
  <c r="S2161" i="1"/>
  <c r="S2163" i="1"/>
  <c r="S2164" i="1"/>
  <c r="S2165" i="1"/>
  <c r="S2166" i="1"/>
  <c r="S2167" i="1"/>
  <c r="S2168" i="1"/>
  <c r="S2170" i="1"/>
  <c r="S2173" i="1"/>
  <c r="S2174" i="1"/>
  <c r="S2178" i="1"/>
  <c r="S2179" i="1"/>
  <c r="S2180" i="1"/>
  <c r="S2181" i="1"/>
  <c r="S2183" i="1"/>
  <c r="S2184" i="1"/>
  <c r="S2185" i="1"/>
  <c r="S2186" i="1"/>
  <c r="S2187" i="1"/>
  <c r="S2188" i="1"/>
  <c r="S2189" i="1"/>
  <c r="S2190" i="1"/>
  <c r="S2191" i="1"/>
  <c r="S2192" i="1"/>
  <c r="S2193" i="1"/>
  <c r="S2194" i="1"/>
  <c r="S2197" i="1"/>
  <c r="S2198" i="1"/>
  <c r="S2199" i="1"/>
  <c r="S2200" i="1"/>
  <c r="S2201" i="1"/>
  <c r="S2202" i="1"/>
  <c r="S2203" i="1"/>
  <c r="S2205" i="1"/>
  <c r="S2206" i="1"/>
  <c r="S2207" i="1"/>
  <c r="S2208" i="1"/>
  <c r="S2209" i="1"/>
  <c r="S2210" i="1"/>
  <c r="S2211" i="1"/>
  <c r="S2212" i="1"/>
  <c r="S2213" i="1"/>
  <c r="S2214" i="1"/>
  <c r="S2215" i="1"/>
  <c r="S2217" i="1"/>
  <c r="S2218" i="1"/>
  <c r="S2219" i="1"/>
  <c r="S2221" i="1"/>
  <c r="S2222" i="1"/>
  <c r="S2223" i="1"/>
  <c r="S2224" i="1"/>
  <c r="S2225" i="1"/>
  <c r="S2226" i="1"/>
  <c r="S2227" i="1"/>
  <c r="S2229" i="1"/>
  <c r="S2230" i="1"/>
  <c r="S2232" i="1"/>
  <c r="S2233" i="1"/>
  <c r="S2234" i="1"/>
  <c r="S2236" i="1"/>
  <c r="S2237" i="1"/>
  <c r="S2239" i="1"/>
  <c r="S2242" i="1"/>
  <c r="S2244" i="1"/>
  <c r="S2246" i="1"/>
  <c r="S2249" i="1"/>
  <c r="S2251" i="1"/>
  <c r="S2253" i="1"/>
  <c r="S2255" i="1"/>
  <c r="S2256" i="1"/>
  <c r="S2257" i="1"/>
  <c r="S2258" i="1"/>
  <c r="S2260" i="1"/>
  <c r="S2262" i="1"/>
  <c r="S2263" i="1"/>
  <c r="S2264" i="1"/>
  <c r="S2265" i="1"/>
  <c r="S2266" i="1"/>
  <c r="S2267" i="1"/>
  <c r="S2268" i="1"/>
  <c r="S2269" i="1"/>
  <c r="S2270" i="1"/>
  <c r="S2271" i="1"/>
  <c r="S2273" i="1"/>
  <c r="S2275" i="1"/>
  <c r="S2277" i="1"/>
  <c r="S2278" i="1"/>
  <c r="S2280" i="1"/>
  <c r="S2283" i="1"/>
  <c r="S2284" i="1"/>
  <c r="S2285" i="1"/>
  <c r="S2286" i="1"/>
  <c r="S2287" i="1"/>
  <c r="S2288" i="1"/>
  <c r="S2289" i="1"/>
  <c r="S2290" i="1"/>
  <c r="S2291" i="1"/>
  <c r="S2292" i="1"/>
  <c r="S2293" i="1"/>
  <c r="S2294" i="1"/>
  <c r="S2296" i="1"/>
  <c r="S2297" i="1"/>
  <c r="S2300" i="1"/>
  <c r="S2301" i="1"/>
  <c r="S2302" i="1"/>
  <c r="S2303" i="1"/>
  <c r="S2305" i="1"/>
  <c r="S2307" i="1"/>
  <c r="S2309" i="1"/>
  <c r="S2310" i="1"/>
  <c r="S2311" i="1"/>
  <c r="S2312" i="1"/>
  <c r="S2313" i="1"/>
  <c r="S2314" i="1"/>
  <c r="S2315" i="1"/>
  <c r="S2316" i="1"/>
  <c r="S2317" i="1"/>
  <c r="S2318" i="1"/>
  <c r="S2319" i="1"/>
  <c r="S2320" i="1"/>
  <c r="S2321" i="1"/>
  <c r="S2322" i="1"/>
  <c r="S2324" i="1"/>
  <c r="S2325" i="1"/>
  <c r="S2327" i="1"/>
  <c r="S2328" i="1"/>
  <c r="S2329" i="1"/>
  <c r="S2330" i="1"/>
  <c r="S2331" i="1"/>
  <c r="S2332" i="1"/>
  <c r="S2335" i="1"/>
  <c r="S2336" i="1"/>
  <c r="S2337" i="1"/>
  <c r="S2338" i="1"/>
  <c r="S2339" i="1"/>
  <c r="S2340" i="1"/>
  <c r="S2341" i="1"/>
  <c r="S2342" i="1"/>
  <c r="S2343" i="1"/>
  <c r="S2344" i="1"/>
  <c r="S2346" i="1"/>
  <c r="S2347" i="1"/>
  <c r="S2348" i="1"/>
  <c r="S2349" i="1"/>
  <c r="S2350" i="1"/>
  <c r="S2351" i="1"/>
  <c r="S2352" i="1"/>
  <c r="S2353" i="1"/>
  <c r="S2354" i="1"/>
  <c r="S2355" i="1"/>
  <c r="S2356" i="1"/>
  <c r="S2357" i="1"/>
  <c r="S2359" i="1"/>
  <c r="S2360" i="1"/>
  <c r="S2362" i="1"/>
  <c r="S2363" i="1"/>
  <c r="S2365" i="1"/>
  <c r="S2366" i="1"/>
  <c r="S2368" i="1"/>
  <c r="S2370" i="1"/>
  <c r="S2372" i="1"/>
  <c r="S2373" i="1"/>
  <c r="S2374" i="1"/>
  <c r="S2375" i="1"/>
  <c r="S2376" i="1"/>
  <c r="S2377" i="1"/>
  <c r="S2378" i="1"/>
  <c r="S2379" i="1"/>
  <c r="S2380" i="1"/>
  <c r="S2381" i="1"/>
  <c r="S2382" i="1"/>
  <c r="S2384" i="1"/>
  <c r="S2385" i="1"/>
  <c r="S2386" i="1"/>
  <c r="S2387" i="1"/>
  <c r="S2388" i="1"/>
  <c r="S2389" i="1"/>
  <c r="S2390" i="1"/>
  <c r="S2391" i="1"/>
  <c r="S2394" i="1"/>
  <c r="S2395" i="1"/>
  <c r="S2396" i="1"/>
  <c r="S2397" i="1"/>
  <c r="S2398" i="1"/>
  <c r="S2399" i="1"/>
  <c r="S2400" i="1"/>
  <c r="S2401" i="1"/>
  <c r="S2403" i="1"/>
  <c r="S2404" i="1"/>
  <c r="S2405" i="1"/>
  <c r="S2406" i="1"/>
  <c r="S2407" i="1"/>
  <c r="S2408" i="1"/>
  <c r="S2410" i="1"/>
  <c r="S2411" i="1"/>
  <c r="S2412" i="1"/>
  <c r="S2414" i="1"/>
  <c r="S2416" i="1"/>
  <c r="S2417" i="1"/>
  <c r="S2418" i="1"/>
  <c r="S2419" i="1"/>
  <c r="S2420" i="1"/>
  <c r="S2422" i="1"/>
  <c r="S2423" i="1"/>
  <c r="S2424" i="1"/>
  <c r="S2425" i="1"/>
  <c r="S2427" i="1"/>
  <c r="S2429" i="1"/>
  <c r="S2430" i="1"/>
  <c r="S2431" i="1"/>
  <c r="S2432" i="1"/>
  <c r="S2433" i="1"/>
  <c r="S2434" i="1"/>
  <c r="S2435" i="1"/>
  <c r="S2436" i="1"/>
  <c r="S2437" i="1"/>
  <c r="S2438" i="1"/>
  <c r="S2439" i="1"/>
  <c r="S2440" i="1"/>
  <c r="S2441" i="1"/>
  <c r="S2442" i="1"/>
  <c r="S2443" i="1"/>
  <c r="S2445" i="1"/>
  <c r="S2447" i="1"/>
  <c r="S2448" i="1"/>
  <c r="S2449" i="1"/>
  <c r="S2450" i="1"/>
  <c r="S2451" i="1"/>
  <c r="S2453" i="1"/>
  <c r="S2455" i="1"/>
  <c r="S2458" i="1"/>
  <c r="S2459" i="1"/>
  <c r="S2460" i="1"/>
  <c r="S2461" i="1"/>
  <c r="S2462" i="1"/>
  <c r="S2463" i="1"/>
  <c r="S2464" i="1"/>
  <c r="S2466" i="1"/>
  <c r="S2468" i="1"/>
  <c r="S2469" i="1"/>
  <c r="S2470" i="1"/>
  <c r="S2471" i="1"/>
  <c r="S2472" i="1"/>
  <c r="S2474" i="1"/>
  <c r="S2475" i="1"/>
  <c r="S2477" i="1"/>
  <c r="S2478" i="1"/>
  <c r="S2479" i="1"/>
  <c r="S2480" i="1"/>
  <c r="S2482" i="1"/>
  <c r="S2483" i="1"/>
  <c r="S2484" i="1"/>
  <c r="S2486" i="1"/>
  <c r="S2487" i="1"/>
  <c r="S2490" i="1"/>
  <c r="S2491" i="1"/>
  <c r="S2494" i="1"/>
  <c r="S2495" i="1"/>
  <c r="S2496" i="1"/>
  <c r="S2497" i="1"/>
  <c r="S2498" i="1"/>
  <c r="S2499" i="1"/>
  <c r="S2500" i="1"/>
  <c r="S2502" i="1"/>
  <c r="S2503" i="1"/>
  <c r="S2505" i="1"/>
  <c r="S2506" i="1"/>
  <c r="S2507" i="1"/>
  <c r="S2508" i="1"/>
  <c r="S2509" i="1"/>
  <c r="S2510" i="1"/>
  <c r="S2511" i="1"/>
  <c r="S2512" i="1"/>
  <c r="S2515" i="1"/>
  <c r="S2516" i="1"/>
  <c r="S2517" i="1"/>
  <c r="S2518" i="1"/>
  <c r="S2519" i="1"/>
  <c r="S2520" i="1"/>
  <c r="S2522" i="1"/>
  <c r="S2523" i="1"/>
  <c r="S2524" i="1"/>
  <c r="S2525" i="1"/>
  <c r="S2527" i="1"/>
  <c r="S2528" i="1"/>
  <c r="S2529" i="1"/>
  <c r="S2530" i="1"/>
  <c r="S2531" i="1"/>
  <c r="S2532" i="1"/>
  <c r="S2533" i="1"/>
  <c r="S2534" i="1"/>
  <c r="S2535" i="1"/>
  <c r="S2536" i="1"/>
  <c r="S2537" i="1"/>
  <c r="S2538" i="1"/>
  <c r="S2539" i="1"/>
  <c r="S2540" i="1"/>
  <c r="S2541" i="1"/>
  <c r="S2542" i="1"/>
  <c r="S2543" i="1"/>
  <c r="S2544" i="1"/>
  <c r="S2545" i="1"/>
  <c r="S2546" i="1"/>
  <c r="S2548" i="1"/>
  <c r="S2549" i="1"/>
  <c r="S2550" i="1"/>
  <c r="S2551" i="1"/>
  <c r="S2553" i="1"/>
  <c r="S2554" i="1"/>
  <c r="S2555" i="1"/>
  <c r="S2557" i="1"/>
  <c r="S2559" i="1"/>
  <c r="S2560" i="1"/>
  <c r="S2561" i="1"/>
  <c r="S2562" i="1"/>
  <c r="S2563" i="1"/>
  <c r="S2564" i="1"/>
  <c r="S2565" i="1"/>
  <c r="S2566" i="1"/>
  <c r="S2567" i="1"/>
  <c r="S2569" i="1"/>
  <c r="S2571" i="1"/>
  <c r="S2572" i="1"/>
  <c r="S2573" i="1"/>
  <c r="S2575" i="1"/>
  <c r="S2577" i="1"/>
  <c r="S2578" i="1"/>
  <c r="S2579" i="1"/>
  <c r="S2580" i="1"/>
  <c r="S2581" i="1"/>
  <c r="S2582" i="1"/>
  <c r="S2583" i="1"/>
  <c r="S2584" i="1"/>
  <c r="S2585" i="1"/>
  <c r="S2586" i="1"/>
  <c r="S2587" i="1"/>
  <c r="S2590" i="1"/>
  <c r="S2591" i="1"/>
  <c r="S2592" i="1"/>
  <c r="S2593" i="1"/>
  <c r="S2594" i="1"/>
  <c r="S2596" i="1"/>
  <c r="S2597" i="1"/>
  <c r="S2598" i="1"/>
  <c r="S2601" i="1"/>
  <c r="S2605" i="1"/>
  <c r="S2606" i="1"/>
  <c r="S2607" i="1"/>
  <c r="S2609" i="1"/>
  <c r="S2611" i="1"/>
  <c r="S2612" i="1"/>
  <c r="S2615" i="1"/>
  <c r="S2617" i="1"/>
  <c r="S2618" i="1"/>
  <c r="S2619" i="1"/>
  <c r="S2620" i="1"/>
  <c r="S2621" i="1"/>
  <c r="S2622" i="1"/>
  <c r="S2623" i="1"/>
  <c r="S2624" i="1"/>
  <c r="S2625" i="1"/>
  <c r="S2626" i="1"/>
  <c r="S2627" i="1"/>
  <c r="S2629" i="1"/>
  <c r="S2631" i="1"/>
  <c r="S2633" i="1"/>
  <c r="S2634" i="1"/>
  <c r="S2635" i="1"/>
  <c r="S2636" i="1"/>
  <c r="S2637" i="1"/>
  <c r="S2638" i="1"/>
  <c r="S2639" i="1"/>
  <c r="S2640" i="1"/>
  <c r="S2642" i="1"/>
  <c r="S2645" i="1"/>
  <c r="S2647" i="1"/>
  <c r="S2650" i="1"/>
  <c r="S2653" i="1"/>
  <c r="S2654" i="1"/>
  <c r="S2656" i="1"/>
  <c r="S2657" i="1"/>
  <c r="S2661" i="1"/>
  <c r="S2663" i="1"/>
  <c r="S2664" i="1"/>
  <c r="S2665" i="1"/>
  <c r="S2667" i="1"/>
  <c r="S2669" i="1"/>
  <c r="S2670" i="1"/>
  <c r="S2671" i="1"/>
  <c r="S2672" i="1"/>
  <c r="S2673" i="1"/>
  <c r="S2674" i="1"/>
  <c r="S2675" i="1"/>
  <c r="S2676" i="1"/>
  <c r="S2677" i="1"/>
  <c r="S2678" i="1"/>
  <c r="S2679" i="1"/>
  <c r="S2680" i="1"/>
  <c r="S2682" i="1"/>
  <c r="S2683" i="1"/>
  <c r="S2684" i="1"/>
  <c r="S2685" i="1"/>
  <c r="S2687" i="1"/>
  <c r="S2688" i="1"/>
  <c r="S2689" i="1"/>
  <c r="S2690" i="1"/>
  <c r="S2691" i="1"/>
  <c r="S2692" i="1"/>
  <c r="S2694" i="1"/>
  <c r="S2695" i="1"/>
  <c r="S2696" i="1"/>
  <c r="S2697" i="1"/>
  <c r="S2698" i="1"/>
  <c r="S2702" i="1"/>
  <c r="S2703" i="1"/>
  <c r="S2704" i="1"/>
  <c r="S2705" i="1"/>
  <c r="S2706" i="1"/>
  <c r="S2707" i="1"/>
  <c r="S2708" i="1"/>
  <c r="S2709" i="1"/>
  <c r="S2711" i="1"/>
  <c r="S2713" i="1"/>
  <c r="S2714" i="1"/>
  <c r="S2715" i="1"/>
  <c r="S2716" i="1"/>
  <c r="S2717" i="1"/>
  <c r="S2718" i="1"/>
  <c r="S2719" i="1"/>
  <c r="S2720" i="1"/>
  <c r="S2722" i="1"/>
  <c r="S2723" i="1"/>
  <c r="S2724" i="1"/>
  <c r="S2725" i="1"/>
  <c r="S2726" i="1"/>
  <c r="S2728" i="1"/>
  <c r="S2729" i="1"/>
  <c r="S2730" i="1"/>
  <c r="S2731" i="1"/>
  <c r="S2733" i="1"/>
  <c r="S2735" i="1"/>
  <c r="S2736" i="1"/>
  <c r="S2737" i="1"/>
  <c r="S2740" i="1"/>
  <c r="S2741" i="1"/>
  <c r="S2742" i="1"/>
  <c r="S2743" i="1"/>
  <c r="S2744" i="1"/>
  <c r="S2745" i="1"/>
  <c r="S2746" i="1"/>
  <c r="S2749" i="1"/>
  <c r="S2750" i="1"/>
  <c r="S2751" i="1"/>
  <c r="S2752" i="1"/>
  <c r="S2753" i="1"/>
  <c r="S2755" i="1"/>
  <c r="S2757" i="1"/>
  <c r="S2760" i="1"/>
  <c r="S2762" i="1"/>
  <c r="S2764" i="1"/>
  <c r="S2765" i="1"/>
  <c r="S2767" i="1"/>
  <c r="S2769" i="1"/>
  <c r="S2770" i="1"/>
  <c r="S2771" i="1"/>
  <c r="S2772" i="1"/>
  <c r="S2773" i="1"/>
  <c r="S2775" i="1"/>
  <c r="S2776" i="1"/>
  <c r="S2777" i="1"/>
  <c r="S2778" i="1"/>
  <c r="S2780" i="1"/>
  <c r="S2781" i="1"/>
  <c r="S2782" i="1"/>
  <c r="S2783" i="1"/>
  <c r="S2784" i="1"/>
  <c r="S2785" i="1"/>
  <c r="S2786" i="1"/>
  <c r="S2788" i="1"/>
  <c r="S2789" i="1"/>
  <c r="S2790" i="1"/>
  <c r="S2791" i="1"/>
  <c r="S2793" i="1"/>
  <c r="S2794" i="1"/>
  <c r="S2796" i="1"/>
  <c r="S2798" i="1"/>
  <c r="S2799" i="1"/>
  <c r="S2800" i="1"/>
  <c r="S2801" i="1"/>
  <c r="S2802" i="1"/>
  <c r="S2803" i="1"/>
  <c r="S2804" i="1"/>
  <c r="S2805" i="1"/>
  <c r="S2806" i="1"/>
  <c r="S2807" i="1"/>
  <c r="S2809" i="1"/>
  <c r="S2812" i="1"/>
  <c r="S2814" i="1"/>
  <c r="S2816" i="1"/>
  <c r="S2817" i="1"/>
  <c r="S2818" i="1"/>
  <c r="S2819" i="1"/>
  <c r="S2820" i="1"/>
  <c r="S2821" i="1"/>
  <c r="S2822" i="1"/>
  <c r="S2823" i="1"/>
  <c r="S2824" i="1"/>
  <c r="S2826" i="1"/>
  <c r="S2827" i="1"/>
  <c r="S2828" i="1"/>
  <c r="S2829" i="1"/>
  <c r="S2830" i="1"/>
  <c r="S2832" i="1"/>
  <c r="S2835" i="1"/>
  <c r="S2836" i="1"/>
  <c r="S2837" i="1"/>
  <c r="S2838" i="1"/>
  <c r="S2839" i="1"/>
  <c r="S2840" i="1"/>
  <c r="S2841" i="1"/>
  <c r="S2844" i="1"/>
  <c r="S2845" i="1"/>
  <c r="S2847" i="1"/>
  <c r="S2848" i="1"/>
  <c r="S2850" i="1"/>
  <c r="S2851" i="1"/>
  <c r="S2852" i="1"/>
  <c r="S2853" i="1"/>
  <c r="S2854" i="1"/>
  <c r="S2855" i="1"/>
  <c r="S2856" i="1"/>
  <c r="S2858" i="1"/>
  <c r="S2859" i="1"/>
  <c r="S2860" i="1"/>
  <c r="S2861" i="1"/>
  <c r="S2862" i="1"/>
  <c r="S2863" i="1"/>
  <c r="S2864" i="1"/>
  <c r="S2865" i="1"/>
  <c r="S2866" i="1"/>
  <c r="S2867" i="1"/>
  <c r="S2868" i="1"/>
  <c r="S2870" i="1"/>
  <c r="S2872" i="1"/>
  <c r="S2873" i="1"/>
  <c r="S2874" i="1"/>
  <c r="S2876" i="1"/>
  <c r="S2880" i="1"/>
  <c r="S2881" i="1"/>
  <c r="S2882" i="1"/>
  <c r="S2883" i="1"/>
  <c r="S2884" i="1"/>
  <c r="S2886" i="1"/>
  <c r="S2887" i="1"/>
  <c r="S2888" i="1"/>
  <c r="S2889" i="1"/>
  <c r="S2890" i="1"/>
  <c r="S2894" i="1"/>
  <c r="S2896" i="1"/>
  <c r="S2897" i="1"/>
  <c r="S2898" i="1"/>
  <c r="S2899" i="1"/>
  <c r="S2900" i="1"/>
  <c r="S2902" i="1"/>
  <c r="S2903" i="1"/>
  <c r="S2905" i="1"/>
  <c r="S2908" i="1"/>
  <c r="S2909" i="1"/>
  <c r="S2911" i="1"/>
  <c r="S2913" i="1"/>
  <c r="S2914" i="1"/>
  <c r="S2915" i="1"/>
  <c r="S2917" i="1"/>
  <c r="S2918" i="1"/>
  <c r="S2919" i="1"/>
  <c r="S2920" i="1"/>
  <c r="S2921" i="1"/>
  <c r="S2922" i="1"/>
  <c r="S2924" i="1"/>
  <c r="S2925" i="1"/>
  <c r="S2926" i="1"/>
  <c r="S2927" i="1"/>
  <c r="S2928" i="1"/>
  <c r="S2929" i="1"/>
  <c r="S2930" i="1"/>
  <c r="S2931" i="1"/>
  <c r="S2932" i="1"/>
  <c r="S2933" i="1"/>
  <c r="S2934" i="1"/>
  <c r="S2935" i="1"/>
  <c r="S2936" i="1"/>
  <c r="S2937" i="1"/>
  <c r="S2938" i="1"/>
  <c r="S2939" i="1"/>
  <c r="S2941" i="1"/>
  <c r="S2942" i="1"/>
  <c r="S2943" i="1"/>
  <c r="S2944" i="1"/>
  <c r="S2945" i="1"/>
  <c r="S2946" i="1"/>
  <c r="S2948" i="1"/>
  <c r="S2949" i="1"/>
  <c r="S2950" i="1"/>
  <c r="S2952" i="1"/>
  <c r="S2953" i="1"/>
  <c r="S2955" i="1"/>
  <c r="S2956" i="1"/>
  <c r="S2957" i="1"/>
  <c r="S2959" i="1"/>
  <c r="S2960" i="1"/>
  <c r="S2961" i="1"/>
  <c r="S2962" i="1"/>
  <c r="S2963" i="1"/>
  <c r="S2964" i="1"/>
  <c r="S2965" i="1"/>
  <c r="S2967" i="1"/>
  <c r="S2968" i="1"/>
  <c r="S2969" i="1"/>
  <c r="S2970" i="1"/>
  <c r="S2971" i="1"/>
  <c r="S2972" i="1"/>
  <c r="S2974" i="1"/>
  <c r="S2976" i="1"/>
  <c r="S2977" i="1"/>
  <c r="S2978" i="1"/>
  <c r="S2979" i="1"/>
  <c r="S2980" i="1"/>
  <c r="S2982" i="1"/>
  <c r="S2983" i="1"/>
  <c r="S2985" i="1"/>
  <c r="S2986" i="1"/>
  <c r="S2988" i="1"/>
  <c r="S2989" i="1"/>
  <c r="S2990" i="1"/>
  <c r="S2991" i="1"/>
  <c r="S2993" i="1"/>
  <c r="S2994" i="1"/>
  <c r="S2995" i="1"/>
  <c r="S2996" i="1"/>
  <c r="S2997" i="1"/>
  <c r="S2998" i="1"/>
  <c r="S2999" i="1"/>
  <c r="S3000" i="1"/>
  <c r="S3002" i="1"/>
  <c r="S3003" i="1"/>
  <c r="S3006" i="1"/>
  <c r="S3007" i="1"/>
  <c r="S3010" i="1"/>
  <c r="S3012" i="1"/>
  <c r="S3013" i="1"/>
  <c r="S3014" i="1"/>
  <c r="S3015" i="1"/>
  <c r="S3016" i="1"/>
  <c r="S3019" i="1"/>
  <c r="S3020" i="1"/>
  <c r="S3021" i="1"/>
  <c r="S3022" i="1"/>
  <c r="S3024" i="1"/>
  <c r="S3025" i="1"/>
  <c r="S3026" i="1"/>
  <c r="S3027" i="1"/>
  <c r="S3028" i="1"/>
  <c r="S3029" i="1"/>
  <c r="S3030" i="1"/>
  <c r="S3031" i="1"/>
  <c r="S3033" i="1"/>
  <c r="S3034" i="1"/>
  <c r="S3035" i="1"/>
  <c r="S3036" i="1"/>
  <c r="S3039" i="1"/>
  <c r="S3040" i="1"/>
  <c r="S3041" i="1"/>
  <c r="S3043" i="1"/>
  <c r="S3045" i="1"/>
  <c r="S3046" i="1"/>
  <c r="S3047" i="1"/>
  <c r="S3048" i="1"/>
  <c r="S3049" i="1"/>
  <c r="S3050" i="1"/>
  <c r="S3052" i="1"/>
  <c r="S3054" i="1"/>
  <c r="S3056" i="1"/>
  <c r="S3057" i="1"/>
  <c r="S3058" i="1"/>
  <c r="S3060" i="1"/>
  <c r="S3061" i="1"/>
  <c r="S3063" i="1"/>
  <c r="S3064" i="1"/>
  <c r="S3068" i="1"/>
  <c r="S3069" i="1"/>
  <c r="S3071" i="1"/>
  <c r="S3073" i="1"/>
  <c r="S3074" i="1"/>
  <c r="S3075" i="1"/>
  <c r="S3077" i="1"/>
  <c r="S3078" i="1"/>
  <c r="S3080" i="1"/>
  <c r="S3082" i="1"/>
  <c r="S3084" i="1"/>
  <c r="S3085" i="1"/>
  <c r="S3086" i="1"/>
  <c r="S3087" i="1"/>
  <c r="S3088" i="1"/>
  <c r="S3089" i="1"/>
  <c r="S3091" i="1"/>
  <c r="S3092" i="1"/>
  <c r="S3093" i="1"/>
  <c r="S3094" i="1"/>
  <c r="S3095" i="1"/>
  <c r="S3096" i="1"/>
  <c r="S3097" i="1"/>
  <c r="S3098" i="1"/>
  <c r="S3099" i="1"/>
  <c r="S3100" i="1"/>
  <c r="S3101" i="1"/>
  <c r="S3103" i="1"/>
  <c r="S3104" i="1"/>
  <c r="S3105" i="1"/>
  <c r="S3106" i="1"/>
  <c r="S3107" i="1"/>
  <c r="S3108" i="1"/>
  <c r="S3109" i="1"/>
  <c r="S3111" i="1"/>
  <c r="S3112" i="1"/>
  <c r="S3117" i="1"/>
  <c r="S3118" i="1"/>
  <c r="S3119" i="1"/>
  <c r="S3120" i="1"/>
  <c r="S3121" i="1"/>
  <c r="S3122" i="1"/>
  <c r="S3123" i="1"/>
  <c r="S3125" i="1"/>
  <c r="S3127" i="1"/>
  <c r="S3129" i="1"/>
  <c r="S3131" i="1"/>
  <c r="S3132" i="1"/>
  <c r="S3133" i="1"/>
  <c r="S3135" i="1"/>
  <c r="S3136" i="1"/>
  <c r="S3137" i="1"/>
  <c r="S3138" i="1"/>
  <c r="S3139" i="1"/>
  <c r="S3140" i="1"/>
  <c r="S3141" i="1"/>
  <c r="S3142" i="1"/>
  <c r="S3143" i="1"/>
  <c r="S3144" i="1"/>
  <c r="S3146" i="1"/>
  <c r="S3147" i="1"/>
  <c r="S3148" i="1"/>
  <c r="S3149" i="1"/>
  <c r="S3150" i="1"/>
  <c r="S3151" i="1"/>
  <c r="S3152" i="1"/>
  <c r="S3154" i="1"/>
  <c r="S3156" i="1"/>
  <c r="S3157" i="1"/>
  <c r="S3158" i="1"/>
  <c r="S3159" i="1"/>
  <c r="S3160" i="1"/>
  <c r="S3162" i="1"/>
  <c r="S3164" i="1"/>
  <c r="S3165" i="1"/>
  <c r="S3167" i="1"/>
  <c r="S3168" i="1"/>
  <c r="S3170" i="1"/>
  <c r="S3172" i="1"/>
  <c r="S3173" i="1"/>
  <c r="S3174" i="1"/>
  <c r="S3175" i="1"/>
  <c r="S3176" i="1"/>
  <c r="S3177" i="1"/>
  <c r="S3178" i="1"/>
  <c r="S3179" i="1"/>
  <c r="S3180" i="1"/>
  <c r="S3181" i="1"/>
  <c r="S3182" i="1"/>
  <c r="S3184" i="1"/>
  <c r="S3187" i="1"/>
  <c r="S3188" i="1"/>
  <c r="S3190" i="1"/>
  <c r="S3194" i="1"/>
  <c r="S3195" i="1"/>
  <c r="S3196" i="1"/>
  <c r="S3197" i="1"/>
  <c r="S3199" i="1"/>
  <c r="S3201" i="1"/>
  <c r="S3202" i="1"/>
  <c r="S3203" i="1"/>
  <c r="S3204" i="1"/>
  <c r="S3205" i="1"/>
  <c r="S3206" i="1"/>
  <c r="S3207" i="1"/>
  <c r="S3208" i="1"/>
  <c r="S3210" i="1"/>
  <c r="S3211" i="1"/>
  <c r="S3212" i="1"/>
  <c r="S3213" i="1"/>
  <c r="S3214" i="1"/>
  <c r="S3215" i="1"/>
  <c r="S3216" i="1"/>
  <c r="S3217" i="1"/>
  <c r="S3218" i="1"/>
  <c r="S3219" i="1"/>
  <c r="S3220" i="1"/>
  <c r="S3221" i="1"/>
  <c r="S3222" i="1"/>
  <c r="S3228" i="1"/>
  <c r="S3230" i="1"/>
  <c r="S3231" i="1"/>
  <c r="S3233" i="1"/>
  <c r="S3234" i="1"/>
  <c r="S3235" i="1"/>
  <c r="S3236" i="1"/>
  <c r="S3237" i="1"/>
  <c r="S3238" i="1"/>
  <c r="S3240" i="1"/>
  <c r="S3242" i="1"/>
  <c r="S3244" i="1"/>
  <c r="S3245" i="1"/>
  <c r="S3246" i="1"/>
  <c r="S3247" i="1"/>
  <c r="S3249" i="1"/>
  <c r="S3251" i="1"/>
  <c r="S3252" i="1"/>
  <c r="S3253" i="1"/>
  <c r="S3254" i="1"/>
  <c r="S3256" i="1"/>
  <c r="S3257" i="1"/>
  <c r="S3258" i="1"/>
  <c r="S3259" i="1"/>
  <c r="S3260" i="1"/>
  <c r="S3262" i="1"/>
  <c r="S3264" i="1"/>
  <c r="S3265" i="1"/>
  <c r="S3266" i="1"/>
  <c r="S3267" i="1"/>
  <c r="S3268" i="1"/>
  <c r="S3270" i="1"/>
  <c r="S3271" i="1"/>
  <c r="S3272" i="1"/>
  <c r="S3273" i="1"/>
  <c r="S3274" i="1"/>
  <c r="S3" i="1"/>
  <c r="T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6" i="1"/>
  <c r="V67" i="1"/>
  <c r="V68" i="1"/>
  <c r="V69" i="1"/>
  <c r="V70" i="1"/>
  <c r="V71" i="1"/>
  <c r="V72" i="1"/>
  <c r="V73" i="1"/>
  <c r="V74" i="1"/>
  <c r="V75" i="1"/>
  <c r="V76" i="1"/>
  <c r="V77" i="1"/>
  <c r="V78" i="1"/>
  <c r="V79" i="1"/>
  <c r="V80" i="1"/>
  <c r="V81" i="1"/>
  <c r="V82" i="1"/>
  <c r="V83"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4" i="1"/>
  <c r="V115" i="1"/>
  <c r="V116" i="1"/>
  <c r="V117" i="1"/>
  <c r="V118" i="1"/>
  <c r="V119" i="1"/>
  <c r="V120" i="1"/>
  <c r="V123" i="1"/>
  <c r="V124" i="1"/>
  <c r="V125" i="1"/>
  <c r="V126" i="1"/>
  <c r="V127" i="1"/>
  <c r="V128" i="1"/>
  <c r="V129" i="1"/>
  <c r="V130" i="1"/>
  <c r="V131" i="1"/>
  <c r="V132" i="1"/>
  <c r="V133" i="1"/>
  <c r="V134" i="1"/>
  <c r="V135" i="1"/>
  <c r="V136" i="1"/>
  <c r="V137" i="1"/>
  <c r="V138" i="1"/>
  <c r="V139" i="1"/>
  <c r="V140" i="1"/>
  <c r="V141" i="1"/>
  <c r="V142" i="1"/>
  <c r="V143" i="1"/>
  <c r="V145" i="1"/>
  <c r="V146" i="1"/>
  <c r="V147" i="1"/>
  <c r="V148" i="1"/>
  <c r="V149" i="1"/>
  <c r="V150" i="1"/>
  <c r="V151" i="1"/>
  <c r="V152" i="1"/>
  <c r="V153" i="1"/>
  <c r="V154" i="1"/>
  <c r="V155" i="1"/>
  <c r="V156" i="1"/>
  <c r="V157" i="1"/>
  <c r="V158" i="1"/>
  <c r="V159" i="1"/>
  <c r="V160"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9" i="1"/>
  <c r="V190" i="1"/>
  <c r="V191" i="1"/>
  <c r="V192" i="1"/>
  <c r="V193" i="1"/>
  <c r="V194" i="1"/>
  <c r="V195" i="1"/>
  <c r="V196" i="1"/>
  <c r="V197" i="1"/>
  <c r="V198" i="1"/>
  <c r="V199" i="1"/>
  <c r="V200" i="1"/>
  <c r="V201" i="1"/>
  <c r="V202" i="1"/>
  <c r="V203"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4" i="1"/>
  <c r="V235" i="1"/>
  <c r="V236" i="1"/>
  <c r="V237" i="1"/>
  <c r="V238" i="1"/>
  <c r="V239" i="1"/>
  <c r="V240" i="1"/>
  <c r="V241" i="1"/>
  <c r="V242" i="1"/>
  <c r="V243" i="1"/>
  <c r="V244" i="1"/>
  <c r="V245" i="1"/>
  <c r="V246" i="1"/>
  <c r="V247" i="1"/>
  <c r="V248" i="1"/>
  <c r="V249" i="1"/>
  <c r="V251" i="1"/>
  <c r="V252" i="1"/>
  <c r="V253" i="1"/>
  <c r="V254" i="1"/>
  <c r="V255" i="1"/>
  <c r="V256" i="1"/>
  <c r="V257" i="1"/>
  <c r="V258" i="1"/>
  <c r="V259" i="1"/>
  <c r="V260" i="1"/>
  <c r="V261" i="1"/>
  <c r="V262" i="1"/>
  <c r="V263" i="1"/>
  <c r="V264" i="1"/>
  <c r="V265" i="1"/>
  <c r="V267" i="1"/>
  <c r="V268" i="1"/>
  <c r="V269" i="1"/>
  <c r="V270" i="1"/>
  <c r="V271" i="1"/>
  <c r="V272" i="1"/>
  <c r="V273" i="1"/>
  <c r="V274" i="1"/>
  <c r="V275" i="1"/>
  <c r="V276" i="1"/>
  <c r="V277" i="1"/>
  <c r="V278" i="1"/>
  <c r="V279" i="1"/>
  <c r="V280" i="1"/>
  <c r="V281" i="1"/>
  <c r="V282" i="1"/>
  <c r="V283" i="1"/>
  <c r="V284"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1" i="1"/>
  <c r="V362" i="1"/>
  <c r="V364" i="1"/>
  <c r="V365" i="1"/>
  <c r="V366" i="1"/>
  <c r="V367" i="1"/>
  <c r="V368" i="1"/>
  <c r="V369" i="1"/>
  <c r="V370" i="1"/>
  <c r="V371" i="1"/>
  <c r="V372" i="1"/>
  <c r="V373" i="1"/>
  <c r="V374" i="1"/>
  <c r="V375" i="1"/>
  <c r="V376" i="1"/>
  <c r="V377" i="1"/>
  <c r="V378" i="1"/>
  <c r="V379" i="1"/>
  <c r="V380" i="1"/>
  <c r="V381" i="1"/>
  <c r="V382" i="1"/>
  <c r="V383" i="1"/>
  <c r="V384" i="1"/>
  <c r="V385" i="1"/>
  <c r="V387" i="1"/>
  <c r="V388" i="1"/>
  <c r="V389" i="1"/>
  <c r="V391" i="1"/>
  <c r="V393" i="1"/>
  <c r="V394" i="1"/>
  <c r="V395" i="1"/>
  <c r="V396" i="1"/>
  <c r="V397" i="1"/>
  <c r="V398" i="1"/>
  <c r="V399" i="1"/>
  <c r="V400" i="1"/>
  <c r="V401" i="1"/>
  <c r="V402" i="1"/>
  <c r="V403" i="1"/>
  <c r="V405" i="1"/>
  <c r="V406" i="1"/>
  <c r="V407" i="1"/>
  <c r="V408" i="1"/>
  <c r="V409" i="1"/>
  <c r="V410" i="1"/>
  <c r="V411" i="1"/>
  <c r="V412" i="1"/>
  <c r="V413" i="1"/>
  <c r="V414" i="1"/>
  <c r="V415" i="1"/>
  <c r="V416" i="1"/>
  <c r="V417" i="1"/>
  <c r="V418" i="1"/>
  <c r="V419" i="1"/>
  <c r="V420" i="1"/>
  <c r="V422" i="1"/>
  <c r="V423" i="1"/>
  <c r="V424" i="1"/>
  <c r="V425" i="1"/>
  <c r="V426" i="1"/>
  <c r="V427" i="1"/>
  <c r="V428" i="1"/>
  <c r="V429" i="1"/>
  <c r="V430" i="1"/>
  <c r="V431" i="1"/>
  <c r="V432" i="1"/>
  <c r="V433" i="1"/>
  <c r="V434" i="1"/>
  <c r="V435" i="1"/>
  <c r="V436" i="1"/>
  <c r="V437" i="1"/>
  <c r="V438" i="1"/>
  <c r="V439" i="1"/>
  <c r="V440" i="1"/>
  <c r="V442" i="1"/>
  <c r="V443" i="1"/>
  <c r="V444" i="1"/>
  <c r="V445" i="1"/>
  <c r="V446" i="1"/>
  <c r="V447" i="1"/>
  <c r="V448" i="1"/>
  <c r="V449" i="1"/>
  <c r="V450" i="1"/>
  <c r="V451" i="1"/>
  <c r="V452" i="1"/>
  <c r="V453" i="1"/>
  <c r="V454" i="1"/>
  <c r="V455" i="1"/>
  <c r="V456" i="1"/>
  <c r="V457" i="1"/>
  <c r="V458" i="1"/>
  <c r="V459" i="1"/>
  <c r="V460" i="1"/>
  <c r="V461" i="1"/>
  <c r="V462" i="1"/>
  <c r="V463" i="1"/>
  <c r="V464" i="1"/>
  <c r="V466" i="1"/>
  <c r="V467" i="1"/>
  <c r="V468" i="1"/>
  <c r="V469" i="1"/>
  <c r="V470" i="1"/>
  <c r="V471" i="1"/>
  <c r="V472" i="1"/>
  <c r="V473" i="1"/>
  <c r="V474" i="1"/>
  <c r="V475" i="1"/>
  <c r="V476" i="1"/>
  <c r="V477" i="1"/>
  <c r="V478" i="1"/>
  <c r="V479"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7" i="1"/>
  <c r="V548" i="1"/>
  <c r="V549" i="1"/>
  <c r="V550" i="1"/>
  <c r="V551" i="1"/>
  <c r="V552" i="1"/>
  <c r="V553" i="1"/>
  <c r="V554" i="1"/>
  <c r="V555" i="1"/>
  <c r="V556" i="1"/>
  <c r="V557" i="1"/>
  <c r="V558" i="1"/>
  <c r="V559" i="1"/>
  <c r="V560" i="1"/>
  <c r="V561" i="1"/>
  <c r="V562" i="1"/>
  <c r="V563" i="1"/>
  <c r="V564" i="1"/>
  <c r="V565" i="1"/>
  <c r="V566" i="1"/>
  <c r="V567" i="1"/>
  <c r="V568" i="1"/>
  <c r="V569" i="1"/>
  <c r="V571" i="1"/>
  <c r="V572" i="1"/>
  <c r="V573" i="1"/>
  <c r="V574" i="1"/>
  <c r="V575" i="1"/>
  <c r="V576" i="1"/>
  <c r="V578" i="1"/>
  <c r="V579" i="1"/>
  <c r="V580" i="1"/>
  <c r="V581" i="1"/>
  <c r="V582"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2" i="1"/>
  <c r="V613" i="1"/>
  <c r="V614" i="1"/>
  <c r="V615" i="1"/>
  <c r="V616" i="1"/>
  <c r="V617" i="1"/>
  <c r="V618" i="1"/>
  <c r="V619" i="1"/>
  <c r="V621" i="1"/>
  <c r="V622" i="1"/>
  <c r="V623" i="1"/>
  <c r="V624" i="1"/>
  <c r="V625" i="1"/>
  <c r="V626" i="1"/>
  <c r="V628" i="1"/>
  <c r="V629" i="1"/>
  <c r="V630" i="1"/>
  <c r="V631" i="1"/>
  <c r="V632" i="1"/>
  <c r="V633" i="1"/>
  <c r="V634" i="1"/>
  <c r="V635" i="1"/>
  <c r="V636" i="1"/>
  <c r="V637" i="1"/>
  <c r="V638" i="1"/>
  <c r="V639" i="1"/>
  <c r="V640" i="1"/>
  <c r="V642" i="1"/>
  <c r="V643" i="1"/>
  <c r="V646" i="1"/>
  <c r="V647" i="1"/>
  <c r="V648" i="1"/>
  <c r="V650" i="1"/>
  <c r="V651" i="1"/>
  <c r="V652" i="1"/>
  <c r="V653" i="1"/>
  <c r="V655" i="1"/>
  <c r="V656" i="1"/>
  <c r="V657" i="1"/>
  <c r="V658" i="1"/>
  <c r="V659" i="1"/>
  <c r="V660" i="1"/>
  <c r="V661" i="1"/>
  <c r="V662" i="1"/>
  <c r="V663" i="1"/>
  <c r="V664" i="1"/>
  <c r="V665" i="1"/>
  <c r="V666" i="1"/>
  <c r="V667" i="1"/>
  <c r="V668" i="1"/>
  <c r="V669" i="1"/>
  <c r="V670" i="1"/>
  <c r="V672" i="1"/>
  <c r="V673" i="1"/>
  <c r="V674" i="1"/>
  <c r="V675" i="1"/>
  <c r="V676" i="1"/>
  <c r="V677" i="1"/>
  <c r="V678" i="1"/>
  <c r="V679" i="1"/>
  <c r="V680" i="1"/>
  <c r="V681" i="1"/>
  <c r="V682" i="1"/>
  <c r="V683" i="1"/>
  <c r="V684" i="1"/>
  <c r="V685" i="1"/>
  <c r="V686" i="1"/>
  <c r="V687" i="1"/>
  <c r="V689" i="1"/>
  <c r="V690" i="1"/>
  <c r="V691" i="1"/>
  <c r="V692" i="1"/>
  <c r="V693" i="1"/>
  <c r="V694" i="1"/>
  <c r="V695" i="1"/>
  <c r="V696" i="1"/>
  <c r="V697" i="1"/>
  <c r="V698" i="1"/>
  <c r="V699" i="1"/>
  <c r="V700" i="1"/>
  <c r="V701" i="1"/>
  <c r="V702" i="1"/>
  <c r="V703" i="1"/>
  <c r="V704" i="1"/>
  <c r="V705" i="1"/>
  <c r="V706" i="1"/>
  <c r="V707"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1" i="1"/>
  <c r="V742" i="1"/>
  <c r="V743"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800"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3" i="1"/>
  <c r="V874" i="1"/>
  <c r="V875" i="1"/>
  <c r="V876" i="1"/>
  <c r="V877" i="1"/>
  <c r="V878" i="1"/>
  <c r="V879" i="1"/>
  <c r="V880" i="1"/>
  <c r="V882" i="1"/>
  <c r="V883" i="1"/>
  <c r="V884" i="1"/>
  <c r="V885" i="1"/>
  <c r="V886" i="1"/>
  <c r="V887" i="1"/>
  <c r="V888" i="1"/>
  <c r="V889" i="1"/>
  <c r="V891" i="1"/>
  <c r="V892" i="1"/>
  <c r="V893" i="1"/>
  <c r="V894" i="1"/>
  <c r="V895" i="1"/>
  <c r="V896" i="1"/>
  <c r="V897" i="1"/>
  <c r="V898" i="1"/>
  <c r="V899" i="1"/>
  <c r="V900" i="1"/>
  <c r="V901" i="1"/>
  <c r="V902" i="1"/>
  <c r="V903" i="1"/>
  <c r="V904" i="1"/>
  <c r="V905" i="1"/>
  <c r="V906" i="1"/>
  <c r="V907" i="1"/>
  <c r="V908" i="1"/>
  <c r="V909" i="1"/>
  <c r="V910" i="1"/>
  <c r="V911" i="1"/>
  <c r="V912" i="1"/>
  <c r="V913" i="1"/>
  <c r="V914" i="1"/>
  <c r="V916" i="1"/>
  <c r="V917" i="1"/>
  <c r="V918" i="1"/>
  <c r="V919" i="1"/>
  <c r="V920" i="1"/>
  <c r="V921" i="1"/>
  <c r="V922" i="1"/>
  <c r="V923" i="1"/>
  <c r="V924" i="1"/>
  <c r="V925" i="1"/>
  <c r="V926" i="1"/>
  <c r="V927" i="1"/>
  <c r="V928" i="1"/>
  <c r="V929" i="1"/>
  <c r="V930" i="1"/>
  <c r="V931" i="1"/>
  <c r="V933" i="1"/>
  <c r="V934" i="1"/>
  <c r="V935" i="1"/>
  <c r="V936" i="1"/>
  <c r="V937" i="1"/>
  <c r="V938" i="1"/>
  <c r="V939" i="1"/>
  <c r="V940" i="1"/>
  <c r="V941" i="1"/>
  <c r="V942" i="1"/>
  <c r="V943" i="1"/>
  <c r="V944" i="1"/>
  <c r="V945" i="1"/>
  <c r="V946" i="1"/>
  <c r="V947" i="1"/>
  <c r="V948" i="1"/>
  <c r="V949" i="1"/>
  <c r="V951" i="1"/>
  <c r="V952" i="1"/>
  <c r="V953" i="1"/>
  <c r="V954" i="1"/>
  <c r="V955" i="1"/>
  <c r="V956" i="1"/>
  <c r="V957" i="1"/>
  <c r="V958" i="1"/>
  <c r="V959" i="1"/>
  <c r="V960" i="1"/>
  <c r="V961" i="1"/>
  <c r="V962" i="1"/>
  <c r="V963" i="1"/>
  <c r="V964" i="1"/>
  <c r="V965" i="1"/>
  <c r="V967" i="1"/>
  <c r="V968" i="1"/>
  <c r="V969" i="1"/>
  <c r="V970" i="1"/>
  <c r="V971" i="1"/>
  <c r="V972" i="1"/>
  <c r="V973" i="1"/>
  <c r="V975" i="1"/>
  <c r="V976" i="1"/>
  <c r="V977" i="1"/>
  <c r="V978" i="1"/>
  <c r="V979" i="1"/>
  <c r="V980" i="1"/>
  <c r="V981" i="1"/>
  <c r="V982" i="1"/>
  <c r="V983" i="1"/>
  <c r="V984" i="1"/>
  <c r="V985" i="1"/>
  <c r="V986" i="1"/>
  <c r="V987" i="1"/>
  <c r="V988" i="1"/>
  <c r="V989" i="1"/>
  <c r="V990" i="1"/>
  <c r="V991" i="1"/>
  <c r="V992" i="1"/>
  <c r="V993" i="1"/>
  <c r="V994"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2" i="1"/>
  <c r="V1113" i="1"/>
  <c r="V1114" i="1"/>
  <c r="V1115" i="1"/>
  <c r="V1116" i="1"/>
  <c r="V1117" i="1"/>
  <c r="V1118" i="1"/>
  <c r="V1119" i="1"/>
  <c r="V1120" i="1"/>
  <c r="V1121" i="1"/>
  <c r="V1122" i="1"/>
  <c r="V1123" i="1"/>
  <c r="V1124" i="1"/>
  <c r="V1125" i="1"/>
  <c r="V1126" i="1"/>
  <c r="V1127" i="1"/>
  <c r="V1128" i="1"/>
  <c r="V1129" i="1"/>
  <c r="V1130" i="1"/>
  <c r="V1131" i="1"/>
  <c r="V1132" i="1"/>
  <c r="V1134" i="1"/>
  <c r="V1135" i="1"/>
  <c r="V1136" i="1"/>
  <c r="V1137" i="1"/>
  <c r="V1138" i="1"/>
  <c r="V1140" i="1"/>
  <c r="V1141" i="1"/>
  <c r="V1142" i="1"/>
  <c r="V1143" i="1"/>
  <c r="V1144" i="1"/>
  <c r="V1145" i="1"/>
  <c r="V1146" i="1"/>
  <c r="V1147" i="1"/>
  <c r="V1148" i="1"/>
  <c r="V1149" i="1"/>
  <c r="V1150" i="1"/>
  <c r="V1151" i="1"/>
  <c r="V1152" i="1"/>
  <c r="V1153" i="1"/>
  <c r="V1154" i="1"/>
  <c r="V1155" i="1"/>
  <c r="V1156" i="1"/>
  <c r="V1157"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9" i="1"/>
  <c r="V1240" i="1"/>
  <c r="V1241" i="1"/>
  <c r="V1242" i="1"/>
  <c r="V1243" i="1"/>
  <c r="V1244" i="1"/>
  <c r="V1245" i="1"/>
  <c r="V1246" i="1"/>
  <c r="V1248" i="1"/>
  <c r="V1249" i="1"/>
  <c r="V1250" i="1"/>
  <c r="V1251" i="1"/>
  <c r="V1252" i="1"/>
  <c r="V1253" i="1"/>
  <c r="V1254" i="1"/>
  <c r="V1255" i="1"/>
  <c r="V1256" i="1"/>
  <c r="V1257" i="1"/>
  <c r="V1258" i="1"/>
  <c r="V1259" i="1"/>
  <c r="V1260" i="1"/>
  <c r="V1261" i="1"/>
  <c r="V1262" i="1"/>
  <c r="V1263" i="1"/>
  <c r="V1264" i="1"/>
  <c r="V1265" i="1"/>
  <c r="V1266" i="1"/>
  <c r="V1267"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2" i="1"/>
  <c r="V1303" i="1"/>
  <c r="V1304" i="1"/>
  <c r="V1305" i="1"/>
  <c r="V1306" i="1"/>
  <c r="V1307" i="1"/>
  <c r="V1308" i="1"/>
  <c r="V1309" i="1"/>
  <c r="V1310" i="1"/>
  <c r="V1311" i="1"/>
  <c r="V1312" i="1"/>
  <c r="V1313" i="1"/>
  <c r="V1314" i="1"/>
  <c r="V1315" i="1"/>
  <c r="V1317" i="1"/>
  <c r="V1318" i="1"/>
  <c r="V1319" i="1"/>
  <c r="V1320" i="1"/>
  <c r="V1321" i="1"/>
  <c r="V1322" i="1"/>
  <c r="V1323" i="1"/>
  <c r="V1324" i="1"/>
  <c r="V1325" i="1"/>
  <c r="V1326" i="1"/>
  <c r="V1327" i="1"/>
  <c r="V1328" i="1"/>
  <c r="V1329" i="1"/>
  <c r="V1330" i="1"/>
  <c r="V1331" i="1"/>
  <c r="V1332"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2" i="1"/>
  <c r="V1393" i="1"/>
  <c r="V1394" i="1"/>
  <c r="V1395" i="1"/>
  <c r="V1396" i="1"/>
  <c r="V1397" i="1"/>
  <c r="V1398" i="1"/>
  <c r="V1399" i="1"/>
  <c r="V1401" i="1"/>
  <c r="V1402" i="1"/>
  <c r="V1403" i="1"/>
  <c r="V1404" i="1"/>
  <c r="V1405" i="1"/>
  <c r="V1406" i="1"/>
  <c r="V1407"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1" i="1"/>
  <c r="V1442" i="1"/>
  <c r="V1443" i="1"/>
  <c r="V1444" i="1"/>
  <c r="V1445" i="1"/>
  <c r="V1446" i="1"/>
  <c r="V1447" i="1"/>
  <c r="V1448" i="1"/>
  <c r="V1450" i="1"/>
  <c r="V1451" i="1"/>
  <c r="V1453" i="1"/>
  <c r="V1454" i="1"/>
  <c r="V1455" i="1"/>
  <c r="V1456" i="1"/>
  <c r="V1457" i="1"/>
  <c r="V1458" i="1"/>
  <c r="V1460" i="1"/>
  <c r="V1461" i="1"/>
  <c r="V1462" i="1"/>
  <c r="V1463" i="1"/>
  <c r="V1464" i="1"/>
  <c r="V1465" i="1"/>
  <c r="V1466" i="1"/>
  <c r="V1467" i="1"/>
  <c r="V1468" i="1"/>
  <c r="V1469" i="1"/>
  <c r="V1470" i="1"/>
  <c r="V1471" i="1"/>
  <c r="V1472" i="1"/>
  <c r="V1473" i="1"/>
  <c r="V1474" i="1"/>
  <c r="V1475" i="1"/>
  <c r="V1476" i="1"/>
  <c r="V1477" i="1"/>
  <c r="V1478" i="1"/>
  <c r="V1480" i="1"/>
  <c r="V1481" i="1"/>
  <c r="V1482" i="1"/>
  <c r="V1483" i="1"/>
  <c r="V1484" i="1"/>
  <c r="V1485" i="1"/>
  <c r="V1486" i="1"/>
  <c r="V1487" i="1"/>
  <c r="V1488" i="1"/>
  <c r="V1489" i="1"/>
  <c r="V1490" i="1"/>
  <c r="V1491" i="1"/>
  <c r="V1492" i="1"/>
  <c r="V1493" i="1"/>
  <c r="V1494" i="1"/>
  <c r="V1495" i="1"/>
  <c r="V1496" i="1"/>
  <c r="V1497"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7" i="1"/>
  <c r="V1568" i="1"/>
  <c r="V1569" i="1"/>
  <c r="V1570" i="1"/>
  <c r="V1571" i="1"/>
  <c r="V1572" i="1"/>
  <c r="V1574" i="1"/>
  <c r="V1575" i="1"/>
  <c r="V1576" i="1"/>
  <c r="V1577" i="1"/>
  <c r="V1578" i="1"/>
  <c r="V1579" i="1"/>
  <c r="V1580" i="1"/>
  <c r="V1581" i="1"/>
  <c r="V1582" i="1"/>
  <c r="V1583" i="1"/>
  <c r="V1584" i="1"/>
  <c r="V1585" i="1"/>
  <c r="V1586" i="1"/>
  <c r="V1587"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7" i="1"/>
  <c r="V1618" i="1"/>
  <c r="V1619" i="1"/>
  <c r="V1620" i="1"/>
  <c r="V1623" i="1"/>
  <c r="V1624"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60" i="1"/>
  <c r="V1761" i="1"/>
  <c r="V1762" i="1"/>
  <c r="V1764" i="1"/>
  <c r="V1765" i="1"/>
  <c r="V1766" i="1"/>
  <c r="V1767" i="1"/>
  <c r="V1768" i="1"/>
  <c r="V1769" i="1"/>
  <c r="V1770" i="1"/>
  <c r="V1771" i="1"/>
  <c r="V1772" i="1"/>
  <c r="V1773" i="1"/>
  <c r="V1774" i="1"/>
  <c r="V1776" i="1"/>
  <c r="V1777" i="1"/>
  <c r="V1778" i="1"/>
  <c r="V1779" i="1"/>
  <c r="V1780" i="1"/>
  <c r="V1782" i="1"/>
  <c r="V1783" i="1"/>
  <c r="V1784" i="1"/>
  <c r="V1785" i="1"/>
  <c r="V1786" i="1"/>
  <c r="V1787" i="1"/>
  <c r="V1788" i="1"/>
  <c r="V1789" i="1"/>
  <c r="V1791" i="1"/>
  <c r="V1792" i="1"/>
  <c r="V1793" i="1"/>
  <c r="V1794" i="1"/>
  <c r="V1795" i="1"/>
  <c r="V1796" i="1"/>
  <c r="V1797" i="1"/>
  <c r="V1798" i="1"/>
  <c r="V1799" i="1"/>
  <c r="V1800" i="1"/>
  <c r="V1801" i="1"/>
  <c r="V1802" i="1"/>
  <c r="V1803" i="1"/>
  <c r="V1804" i="1"/>
  <c r="V1805" i="1"/>
  <c r="V1807" i="1"/>
  <c r="V1810" i="1"/>
  <c r="V1811" i="1"/>
  <c r="V1812" i="1"/>
  <c r="V1813" i="1"/>
  <c r="V1814" i="1"/>
  <c r="V1815" i="1"/>
  <c r="V1816" i="1"/>
  <c r="V1817" i="1"/>
  <c r="V1818" i="1"/>
  <c r="V1819" i="1"/>
  <c r="V1820" i="1"/>
  <c r="V1821"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1" i="1"/>
  <c r="V1962" i="1"/>
  <c r="V1963" i="1"/>
  <c r="V1964" i="1"/>
  <c r="V1965" i="1"/>
  <c r="V1966" i="1"/>
  <c r="V1967" i="1"/>
  <c r="V1968" i="1"/>
  <c r="V1969" i="1"/>
  <c r="V1970"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1" i="1"/>
  <c r="V2012" i="1"/>
  <c r="V2013" i="1"/>
  <c r="V2014" i="1"/>
  <c r="V2015" i="1"/>
  <c r="V2016" i="1"/>
  <c r="V2018" i="1"/>
  <c r="V2019" i="1"/>
  <c r="V2020" i="1"/>
  <c r="V2021" i="1"/>
  <c r="V2022" i="1"/>
  <c r="V2023" i="1"/>
  <c r="V2024" i="1"/>
  <c r="V2025" i="1"/>
  <c r="V2026" i="1"/>
  <c r="V2027" i="1"/>
  <c r="V2028" i="1"/>
  <c r="V2029" i="1"/>
  <c r="V2030" i="1"/>
  <c r="V2031" i="1"/>
  <c r="V2032" i="1"/>
  <c r="V2033" i="1"/>
  <c r="V2034" i="1"/>
  <c r="V2035" i="1"/>
  <c r="V2036" i="1"/>
  <c r="V2038" i="1"/>
  <c r="V2039" i="1"/>
  <c r="V2040"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9" i="1"/>
  <c r="V2070" i="1"/>
  <c r="V2071" i="1"/>
  <c r="V2072" i="1"/>
  <c r="V2073" i="1"/>
  <c r="V2074" i="1"/>
  <c r="V2077" i="1"/>
  <c r="V2078" i="1"/>
  <c r="V2079" i="1"/>
  <c r="V2080" i="1"/>
  <c r="V2081" i="1"/>
  <c r="V2082" i="1"/>
  <c r="V2083" i="1"/>
  <c r="V2084" i="1"/>
  <c r="V2085" i="1"/>
  <c r="V2086" i="1"/>
  <c r="V2087" i="1"/>
  <c r="V2088" i="1"/>
  <c r="V2089"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1" i="1"/>
  <c r="V2142" i="1"/>
  <c r="V2143" i="1"/>
  <c r="V2144" i="1"/>
  <c r="V2145" i="1"/>
  <c r="V2146" i="1"/>
  <c r="V2147" i="1"/>
  <c r="V2148"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9" i="1"/>
  <c r="V2260" i="1"/>
  <c r="V2262" i="1"/>
  <c r="V2263" i="1"/>
  <c r="V2264" i="1"/>
  <c r="V2265" i="1"/>
  <c r="V2266" i="1"/>
  <c r="V2267" i="1"/>
  <c r="V2268" i="1"/>
  <c r="V2269" i="1"/>
  <c r="V2271" i="1"/>
  <c r="V2272" i="1"/>
  <c r="V2273" i="1"/>
  <c r="V2274" i="1"/>
  <c r="V2275" i="1"/>
  <c r="V2276" i="1"/>
  <c r="V2277" i="1"/>
  <c r="V2278" i="1"/>
  <c r="V2279" i="1"/>
  <c r="V2280" i="1"/>
  <c r="V2281" i="1"/>
  <c r="V2282" i="1"/>
  <c r="V2283" i="1"/>
  <c r="V2284" i="1"/>
  <c r="V2285" i="1"/>
  <c r="V2286" i="1"/>
  <c r="V2287" i="1"/>
  <c r="V2288" i="1"/>
  <c r="V2289" i="1"/>
  <c r="V2290"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4" i="1"/>
  <c r="V2345" i="1"/>
  <c r="V2346" i="1"/>
  <c r="V2347" i="1"/>
  <c r="V2348" i="1"/>
  <c r="V2349" i="1"/>
  <c r="V2350" i="1"/>
  <c r="V2351" i="1"/>
  <c r="V2352" i="1"/>
  <c r="V2353" i="1"/>
  <c r="V2354" i="1"/>
  <c r="V2355" i="1"/>
  <c r="V2356" i="1"/>
  <c r="V2357" i="1"/>
  <c r="V2358" i="1"/>
  <c r="V2359" i="1"/>
  <c r="V2360" i="1"/>
  <c r="V2361" i="1"/>
  <c r="V2362" i="1"/>
  <c r="V2363" i="1"/>
  <c r="V2364"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4" i="1"/>
  <c r="V2405" i="1"/>
  <c r="V2406" i="1"/>
  <c r="V2407" i="1"/>
  <c r="V2408" i="1"/>
  <c r="V2409" i="1"/>
  <c r="V2410" i="1"/>
  <c r="V2411" i="1"/>
  <c r="V2412" i="1"/>
  <c r="V2413"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5" i="1"/>
  <c r="V2496" i="1"/>
  <c r="V2497" i="1"/>
  <c r="V2498" i="1"/>
  <c r="V2499" i="1"/>
  <c r="V2501" i="1"/>
  <c r="V2502" i="1"/>
  <c r="V2503" i="1"/>
  <c r="V2504" i="1"/>
  <c r="V2505" i="1"/>
  <c r="V2506" i="1"/>
  <c r="V2507" i="1"/>
  <c r="V2508" i="1"/>
  <c r="V2509" i="1"/>
  <c r="V2510" i="1"/>
  <c r="V2511" i="1"/>
  <c r="V2513" i="1"/>
  <c r="V2514" i="1"/>
  <c r="V2515" i="1"/>
  <c r="V2516" i="1"/>
  <c r="V2517" i="1"/>
  <c r="V2518" i="1"/>
  <c r="V2519" i="1"/>
  <c r="V2520" i="1"/>
  <c r="V2521" i="1"/>
  <c r="V2522" i="1"/>
  <c r="V2523" i="1"/>
  <c r="V2525" i="1"/>
  <c r="V2526" i="1"/>
  <c r="V2527"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6" i="1"/>
  <c r="V2557" i="1"/>
  <c r="V2558" i="1"/>
  <c r="V2559" i="1"/>
  <c r="V2560" i="1"/>
  <c r="V2561" i="1"/>
  <c r="V2562" i="1"/>
  <c r="V2563" i="1"/>
  <c r="V2564" i="1"/>
  <c r="V2565" i="1"/>
  <c r="V2566" i="1"/>
  <c r="V2567" i="1"/>
  <c r="V2568" i="1"/>
  <c r="V2569" i="1"/>
  <c r="V2570" i="1"/>
  <c r="V2571" i="1"/>
  <c r="V2572" i="1"/>
  <c r="V2573" i="1"/>
  <c r="V2574" i="1"/>
  <c r="V2575" i="1"/>
  <c r="V2576" i="1"/>
  <c r="V2578" i="1"/>
  <c r="V2579" i="1"/>
  <c r="V2580" i="1"/>
  <c r="V2581" i="1"/>
  <c r="V2582" i="1"/>
  <c r="V2583" i="1"/>
  <c r="V2584" i="1"/>
  <c r="V2585" i="1"/>
  <c r="V2586" i="1"/>
  <c r="V2587" i="1"/>
  <c r="V2588" i="1"/>
  <c r="V2589" i="1"/>
  <c r="V2591" i="1"/>
  <c r="V2592" i="1"/>
  <c r="V2593" i="1"/>
  <c r="V2594" i="1"/>
  <c r="V2595" i="1"/>
  <c r="V2596" i="1"/>
  <c r="V2597" i="1"/>
  <c r="V2598" i="1"/>
  <c r="V2599" i="1"/>
  <c r="V2600"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4" i="1"/>
  <c r="V2665" i="1"/>
  <c r="V2666" i="1"/>
  <c r="V2667" i="1"/>
  <c r="V2668" i="1"/>
  <c r="V2669" i="1"/>
  <c r="V2670" i="1"/>
  <c r="V2671" i="1"/>
  <c r="V2672" i="1"/>
  <c r="V2674" i="1"/>
  <c r="V2675" i="1"/>
  <c r="V2676" i="1"/>
  <c r="V2677" i="1"/>
  <c r="V2678" i="1"/>
  <c r="V2679" i="1"/>
  <c r="V2680" i="1"/>
  <c r="V2681" i="1"/>
  <c r="V2682" i="1"/>
  <c r="V2683" i="1"/>
  <c r="V2684" i="1"/>
  <c r="V2685" i="1"/>
  <c r="V2686" i="1"/>
  <c r="V2687" i="1"/>
  <c r="V2688" i="1"/>
  <c r="V2689" i="1"/>
  <c r="V2690" i="1"/>
  <c r="V2691" i="1"/>
  <c r="V2692" i="1"/>
  <c r="V2693" i="1"/>
  <c r="V2694" i="1"/>
  <c r="V2695" i="1"/>
  <c r="V2697" i="1"/>
  <c r="V2698" i="1"/>
  <c r="V2699" i="1"/>
  <c r="V2700" i="1"/>
  <c r="V2701" i="1"/>
  <c r="V2703" i="1"/>
  <c r="V2704" i="1"/>
  <c r="V2705" i="1"/>
  <c r="V2706" i="1"/>
  <c r="V2707" i="1"/>
  <c r="V2708" i="1"/>
  <c r="V2709" i="1"/>
  <c r="V2710" i="1"/>
  <c r="V2712" i="1"/>
  <c r="V2713"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1"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20"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5" i="1"/>
  <c r="V2906" i="1"/>
  <c r="V2907" i="1"/>
  <c r="V2908" i="1"/>
  <c r="V2909" i="1"/>
  <c r="V2910" i="1"/>
  <c r="V2911" i="1"/>
  <c r="V2912" i="1"/>
  <c r="V2913" i="1"/>
  <c r="V2914" i="1"/>
  <c r="V2915" i="1"/>
  <c r="V2916" i="1"/>
  <c r="V2918" i="1"/>
  <c r="V2919" i="1"/>
  <c r="V2920" i="1"/>
  <c r="V2921" i="1"/>
  <c r="V2922" i="1"/>
  <c r="V2923" i="1"/>
  <c r="V2924" i="1"/>
  <c r="V2925" i="1"/>
  <c r="V2926" i="1"/>
  <c r="V2927" i="1"/>
  <c r="V2928" i="1"/>
  <c r="V2929" i="1"/>
  <c r="V2930" i="1"/>
  <c r="V2932" i="1"/>
  <c r="V2933" i="1"/>
  <c r="V2934" i="1"/>
  <c r="V2935" i="1"/>
  <c r="V2937" i="1"/>
  <c r="V2938" i="1"/>
  <c r="V2939" i="1"/>
  <c r="V2940" i="1"/>
  <c r="V2941" i="1"/>
  <c r="V2942" i="1"/>
  <c r="V2943" i="1"/>
  <c r="V2944" i="1"/>
  <c r="V2945" i="1"/>
  <c r="V2946" i="1"/>
  <c r="V2947" i="1"/>
  <c r="V2948" i="1"/>
  <c r="V2949" i="1"/>
  <c r="V2950" i="1"/>
  <c r="V2951" i="1"/>
  <c r="V2952" i="1"/>
  <c r="V2953" i="1"/>
  <c r="V2954"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4" i="1"/>
  <c r="V2995" i="1"/>
  <c r="V2996" i="1"/>
  <c r="V2997" i="1"/>
  <c r="V2998" i="1"/>
  <c r="V2999" i="1"/>
  <c r="V3000" i="1"/>
  <c r="V3001"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2" i="1"/>
  <c r="V3063" i="1"/>
  <c r="V3064" i="1"/>
  <c r="V3066" i="1"/>
  <c r="V3067" i="1"/>
  <c r="V3068" i="1"/>
  <c r="V3069" i="1"/>
  <c r="V3071" i="1"/>
  <c r="V3072" i="1"/>
  <c r="V3073" i="1"/>
  <c r="V3074" i="1"/>
  <c r="V3075" i="1"/>
  <c r="V3076" i="1"/>
  <c r="V3077" i="1"/>
  <c r="V3078" i="1"/>
  <c r="V3079" i="1"/>
  <c r="V3080" i="1"/>
  <c r="V3081" i="1"/>
  <c r="V3082" i="1"/>
  <c r="V3083" i="1"/>
  <c r="V3084" i="1"/>
  <c r="V3085" i="1"/>
  <c r="V3086" i="1"/>
  <c r="V3087" i="1"/>
  <c r="V3088" i="1"/>
  <c r="V3089" i="1"/>
  <c r="V3090" i="1"/>
  <c r="V3091" i="1"/>
  <c r="V3092" i="1"/>
  <c r="V3094" i="1"/>
  <c r="V3095" i="1"/>
  <c r="V3096" i="1"/>
  <c r="V3097" i="1"/>
  <c r="V3098" i="1"/>
  <c r="V3099" i="1"/>
  <c r="V3100" i="1"/>
  <c r="V3102" i="1"/>
  <c r="V3103" i="1"/>
  <c r="V3104" i="1"/>
  <c r="V3105" i="1"/>
  <c r="V3106" i="1"/>
  <c r="V3107" i="1"/>
  <c r="V3108" i="1"/>
  <c r="V3109" i="1"/>
  <c r="V3110" i="1"/>
  <c r="V3111" i="1"/>
  <c r="V3112" i="1"/>
  <c r="V3113" i="1"/>
  <c r="V3114" i="1"/>
  <c r="V3115" i="1"/>
  <c r="V3116" i="1"/>
  <c r="V3117" i="1"/>
  <c r="V3118" i="1"/>
  <c r="V3119" i="1"/>
  <c r="V3121" i="1"/>
  <c r="V3122" i="1"/>
  <c r="V3123" i="1"/>
  <c r="V3124" i="1"/>
  <c r="V3125" i="1"/>
  <c r="V3126" i="1"/>
  <c r="V3127" i="1"/>
  <c r="V3128" i="1"/>
  <c r="V3129" i="1"/>
  <c r="V3130" i="1"/>
  <c r="V3131" i="1"/>
  <c r="V3132" i="1"/>
  <c r="V3133" i="1"/>
  <c r="V3134" i="1"/>
  <c r="V3135" i="1"/>
  <c r="V3136" i="1"/>
  <c r="V3137" i="1"/>
  <c r="V3138" i="1"/>
  <c r="V3139" i="1"/>
  <c r="V3140" i="1"/>
  <c r="V3141" i="1"/>
  <c r="V3142"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8" i="1"/>
  <c r="V3179" i="1"/>
  <c r="V3180" i="1"/>
  <c r="V3181" i="1"/>
  <c r="V3182" i="1"/>
  <c r="V3183" i="1"/>
  <c r="V3184" i="1"/>
  <c r="V3185" i="1"/>
  <c r="V3186" i="1"/>
  <c r="V3187"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3" i="1"/>
  <c r="V3264" i="1"/>
  <c r="V3265" i="1"/>
  <c r="V3266" i="1"/>
  <c r="V3267" i="1"/>
  <c r="V3268" i="1"/>
  <c r="V3269" i="1"/>
  <c r="V3270" i="1"/>
  <c r="V3271" i="1"/>
  <c r="V3272" i="1"/>
  <c r="V3273" i="1"/>
  <c r="V3274" i="1"/>
  <c r="V3276" i="1"/>
  <c r="V3277" i="1"/>
  <c r="V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Q4" i="1" a="1"/>
  <c r="Q4" i="1" s="1"/>
  <c r="Q5" i="1" a="1"/>
  <c r="Q5" i="1" s="1"/>
  <c r="Q6" i="1" a="1"/>
  <c r="Q6" i="1" s="1"/>
  <c r="Q7" i="1" a="1"/>
  <c r="Q7" i="1" s="1"/>
  <c r="Q8" i="1" a="1"/>
  <c r="Q8" i="1" s="1"/>
  <c r="Q9" i="1" a="1"/>
  <c r="Q9" i="1" s="1"/>
  <c r="Q10" i="1" a="1"/>
  <c r="Q10" i="1" s="1"/>
  <c r="Q11" i="1" a="1"/>
  <c r="Q11" i="1" s="1"/>
  <c r="Q12" i="1" a="1"/>
  <c r="Q12" i="1" s="1"/>
  <c r="Q13" i="1" a="1"/>
  <c r="Q13" i="1" s="1"/>
  <c r="Q14" i="1" a="1"/>
  <c r="Q14" i="1" s="1"/>
  <c r="Q15" i="1" a="1"/>
  <c r="Q15" i="1" s="1"/>
  <c r="Q16" i="1" a="1"/>
  <c r="Q16" i="1" s="1"/>
  <c r="Q17" i="1" a="1"/>
  <c r="Q17" i="1" s="1"/>
  <c r="Q18" i="1" a="1"/>
  <c r="Q18" i="1" s="1"/>
  <c r="Q19" i="1" a="1"/>
  <c r="Q19" i="1" s="1"/>
  <c r="Q20" i="1" a="1"/>
  <c r="Q20" i="1" s="1"/>
  <c r="Q21" i="1" a="1"/>
  <c r="Q21" i="1" s="1"/>
  <c r="Q22" i="1" a="1"/>
  <c r="Q22" i="1" s="1"/>
  <c r="Q23" i="1" a="1"/>
  <c r="Q23" i="1" s="1"/>
  <c r="Q24" i="1" a="1"/>
  <c r="Q24" i="1" s="1"/>
  <c r="Q25" i="1" a="1"/>
  <c r="Q25" i="1" s="1"/>
  <c r="Q26" i="1" a="1"/>
  <c r="Q26" i="1" s="1"/>
  <c r="Q27" i="1" a="1"/>
  <c r="Q27" i="1" s="1"/>
  <c r="Q28" i="1" a="1"/>
  <c r="Q28" i="1" s="1"/>
  <c r="Q29" i="1" a="1"/>
  <c r="Q29" i="1" s="1"/>
  <c r="Q30" i="1" a="1"/>
  <c r="Q30" i="1" s="1"/>
  <c r="Q31" i="1" a="1"/>
  <c r="Q31" i="1" s="1"/>
  <c r="Q32" i="1" a="1"/>
  <c r="Q32" i="1" s="1"/>
  <c r="Q33" i="1" a="1"/>
  <c r="Q33" i="1" s="1"/>
  <c r="Q34" i="1" a="1"/>
  <c r="Q34" i="1" s="1"/>
  <c r="Q35" i="1" a="1"/>
  <c r="Q35" i="1" s="1"/>
  <c r="Q36" i="1" a="1"/>
  <c r="Q36" i="1" s="1"/>
  <c r="Q37" i="1" a="1"/>
  <c r="Q37" i="1" s="1"/>
  <c r="Q38" i="1" a="1"/>
  <c r="Q38" i="1" s="1"/>
  <c r="Q39" i="1" a="1"/>
  <c r="Q39" i="1" s="1"/>
  <c r="Q40" i="1" a="1"/>
  <c r="Q40" i="1" s="1"/>
  <c r="Q41" i="1" a="1"/>
  <c r="Q41" i="1" s="1"/>
  <c r="Q42" i="1" a="1"/>
  <c r="Q42" i="1" s="1"/>
  <c r="Q43" i="1" a="1"/>
  <c r="Q43" i="1" s="1"/>
  <c r="Q44" i="1" a="1"/>
  <c r="Q44" i="1" s="1"/>
  <c r="Q45" i="1" a="1"/>
  <c r="Q45" i="1" s="1"/>
  <c r="Q46" i="1" a="1"/>
  <c r="Q46" i="1" s="1"/>
  <c r="Q47" i="1" a="1"/>
  <c r="Q47" i="1" s="1"/>
  <c r="Q48" i="1" a="1"/>
  <c r="Q48" i="1" s="1"/>
  <c r="Q49" i="1" a="1"/>
  <c r="Q49" i="1" s="1"/>
  <c r="Q50" i="1" a="1"/>
  <c r="Q50" i="1" s="1"/>
  <c r="Q51" i="1" a="1"/>
  <c r="Q51" i="1" s="1"/>
  <c r="Q52" i="1" a="1"/>
  <c r="Q52" i="1" s="1"/>
  <c r="Q53" i="1" a="1"/>
  <c r="Q53" i="1" s="1"/>
  <c r="Q54" i="1" a="1"/>
  <c r="Q54" i="1" s="1"/>
  <c r="Q55" i="1" a="1"/>
  <c r="Q55" i="1" s="1"/>
  <c r="Q56" i="1" a="1"/>
  <c r="Q56" i="1" s="1"/>
  <c r="Q57" i="1" a="1"/>
  <c r="Q57" i="1" s="1"/>
  <c r="Q58" i="1" a="1"/>
  <c r="Q58" i="1" s="1"/>
  <c r="Q59" i="1" a="1"/>
  <c r="Q59" i="1" s="1"/>
  <c r="Q60" i="1" a="1"/>
  <c r="Q60" i="1" s="1"/>
  <c r="Q61" i="1" a="1"/>
  <c r="Q61" i="1" s="1"/>
  <c r="Q62" i="1" a="1"/>
  <c r="Q62" i="1" s="1"/>
  <c r="Q63" i="1" a="1"/>
  <c r="Q63" i="1" s="1"/>
  <c r="Q64" i="1" a="1"/>
  <c r="Q64" i="1" s="1"/>
  <c r="Q65" i="1" a="1"/>
  <c r="Q65" i="1" s="1"/>
  <c r="Q66" i="1" a="1"/>
  <c r="Q66" i="1" s="1"/>
  <c r="Q67" i="1" a="1"/>
  <c r="Q67" i="1" s="1"/>
  <c r="Q68" i="1" a="1"/>
  <c r="Q68" i="1" s="1"/>
  <c r="Q69" i="1" a="1"/>
  <c r="Q69" i="1" s="1"/>
  <c r="Q70" i="1" a="1"/>
  <c r="Q70" i="1" s="1"/>
  <c r="Q71" i="1" a="1"/>
  <c r="Q71" i="1" s="1"/>
  <c r="Q72" i="1" a="1"/>
  <c r="Q72" i="1" s="1"/>
  <c r="Q73" i="1" a="1"/>
  <c r="Q73" i="1" s="1"/>
  <c r="Q74" i="1" a="1"/>
  <c r="Q74" i="1" s="1"/>
  <c r="Q75" i="1" a="1"/>
  <c r="Q75" i="1" s="1"/>
  <c r="Q76" i="1" a="1"/>
  <c r="Q76" i="1" s="1"/>
  <c r="Q77" i="1" a="1"/>
  <c r="Q77" i="1" s="1"/>
  <c r="Q78" i="1" a="1"/>
  <c r="Q78" i="1" s="1"/>
  <c r="Q79" i="1" a="1"/>
  <c r="Q79" i="1" s="1"/>
  <c r="Q80" i="1" a="1"/>
  <c r="Q80" i="1" s="1"/>
  <c r="Q81" i="1" a="1"/>
  <c r="Q81" i="1" s="1"/>
  <c r="Q82" i="1" a="1"/>
  <c r="Q82" i="1" s="1"/>
  <c r="Q83" i="1" a="1"/>
  <c r="Q83" i="1" s="1"/>
  <c r="Q84" i="1" a="1"/>
  <c r="Q84" i="1" s="1"/>
  <c r="Q85" i="1" a="1"/>
  <c r="Q85" i="1" s="1"/>
  <c r="Q86" i="1" a="1"/>
  <c r="Q86" i="1" s="1"/>
  <c r="Q87" i="1" a="1"/>
  <c r="Q87" i="1" s="1"/>
  <c r="Q88" i="1" a="1"/>
  <c r="Q88" i="1" s="1"/>
  <c r="Q89" i="1" a="1"/>
  <c r="Q89" i="1" s="1"/>
  <c r="Q90" i="1" a="1"/>
  <c r="Q90" i="1" s="1"/>
  <c r="Q91" i="1" a="1"/>
  <c r="Q91" i="1" s="1"/>
  <c r="Q92" i="1" a="1"/>
  <c r="Q92" i="1" s="1"/>
  <c r="Q93" i="1" a="1"/>
  <c r="Q93" i="1" s="1"/>
  <c r="Q94" i="1" a="1"/>
  <c r="Q94" i="1" s="1"/>
  <c r="Q95" i="1" a="1"/>
  <c r="Q95" i="1" s="1"/>
  <c r="Q96" i="1" a="1"/>
  <c r="Q96" i="1" s="1"/>
  <c r="Q97" i="1" a="1"/>
  <c r="Q97" i="1" s="1"/>
  <c r="Q98" i="1" a="1"/>
  <c r="Q98" i="1" s="1"/>
  <c r="Q99" i="1" a="1"/>
  <c r="Q99" i="1" s="1"/>
  <c r="Q100" i="1" a="1"/>
  <c r="Q100" i="1" s="1"/>
  <c r="Q101" i="1" a="1"/>
  <c r="Q101" i="1" s="1"/>
  <c r="Q102" i="1" a="1"/>
  <c r="Q102" i="1" s="1"/>
  <c r="Q103" i="1" a="1"/>
  <c r="Q103" i="1" s="1"/>
  <c r="Q104" i="1" a="1"/>
  <c r="Q104" i="1" s="1"/>
  <c r="Q105" i="1" a="1"/>
  <c r="Q105" i="1" s="1"/>
  <c r="Q106" i="1" a="1"/>
  <c r="Q106" i="1" s="1"/>
  <c r="Q107" i="1" a="1"/>
  <c r="Q107" i="1" s="1"/>
  <c r="Q108" i="1" a="1"/>
  <c r="Q108" i="1" s="1"/>
  <c r="Q109" i="1" a="1"/>
  <c r="Q109" i="1" s="1"/>
  <c r="Q110" i="1" a="1"/>
  <c r="Q110" i="1" s="1"/>
  <c r="Q111" i="1" a="1"/>
  <c r="Q111" i="1" s="1"/>
  <c r="Q112" i="1" a="1"/>
  <c r="Q112" i="1" s="1"/>
  <c r="Q113" i="1" a="1"/>
  <c r="Q113" i="1" s="1"/>
  <c r="Q114" i="1" a="1"/>
  <c r="Q114" i="1" s="1"/>
  <c r="Q115" i="1" a="1"/>
  <c r="Q115" i="1" s="1"/>
  <c r="Q116" i="1" a="1"/>
  <c r="Q116" i="1" s="1"/>
  <c r="Q117" i="1" a="1"/>
  <c r="Q117" i="1" s="1"/>
  <c r="Q118" i="1" a="1"/>
  <c r="Q118" i="1" s="1"/>
  <c r="Q119" i="1" a="1"/>
  <c r="Q119" i="1" s="1"/>
  <c r="Q120" i="1" a="1"/>
  <c r="Q120" i="1" s="1"/>
  <c r="Q121" i="1" a="1"/>
  <c r="Q121" i="1" s="1"/>
  <c r="Q122" i="1" a="1"/>
  <c r="Q122" i="1" s="1"/>
  <c r="Q123" i="1" a="1"/>
  <c r="Q123" i="1" s="1"/>
  <c r="Q124" i="1" a="1"/>
  <c r="Q124" i="1" s="1"/>
  <c r="Q125" i="1" a="1"/>
  <c r="Q125" i="1" s="1"/>
  <c r="Q126" i="1" a="1"/>
  <c r="Q126" i="1" s="1"/>
  <c r="Q127" i="1" a="1"/>
  <c r="Q127" i="1" s="1"/>
  <c r="Q128" i="1" a="1"/>
  <c r="Q128" i="1" s="1"/>
  <c r="Q129" i="1" a="1"/>
  <c r="Q129" i="1" s="1"/>
  <c r="Q130" i="1" a="1"/>
  <c r="Q130" i="1" s="1"/>
  <c r="Q131" i="1" a="1"/>
  <c r="Q131" i="1" s="1"/>
  <c r="Q132" i="1" a="1"/>
  <c r="Q132" i="1" s="1"/>
  <c r="Q133" i="1" a="1"/>
  <c r="Q133" i="1" s="1"/>
  <c r="Q134" i="1" a="1"/>
  <c r="Q134" i="1" s="1"/>
  <c r="Q135" i="1" a="1"/>
  <c r="Q135" i="1" s="1"/>
  <c r="Q136" i="1" a="1"/>
  <c r="Q136" i="1" s="1"/>
  <c r="Q137" i="1" a="1"/>
  <c r="Q137" i="1" s="1"/>
  <c r="Q138" i="1" a="1"/>
  <c r="Q138" i="1" s="1"/>
  <c r="Q139" i="1" a="1"/>
  <c r="Q139" i="1" s="1"/>
  <c r="Q140" i="1" a="1"/>
  <c r="Q140" i="1" s="1"/>
  <c r="Q141" i="1" a="1"/>
  <c r="Q141" i="1" s="1"/>
  <c r="Q142" i="1" a="1"/>
  <c r="Q142" i="1" s="1"/>
  <c r="Q143" i="1" a="1"/>
  <c r="Q143" i="1" s="1"/>
  <c r="Q144" i="1" a="1"/>
  <c r="Q144" i="1" s="1"/>
  <c r="Q145" i="1" a="1"/>
  <c r="Q145" i="1" s="1"/>
  <c r="Q146" i="1" a="1"/>
  <c r="Q146" i="1" s="1"/>
  <c r="Q147" i="1" a="1"/>
  <c r="Q147" i="1" s="1"/>
  <c r="Q148" i="1" a="1"/>
  <c r="Q148" i="1" s="1"/>
  <c r="Q149" i="1" a="1"/>
  <c r="Q149" i="1" s="1"/>
  <c r="Q150" i="1" a="1"/>
  <c r="Q150" i="1" s="1"/>
  <c r="Q151" i="1" a="1"/>
  <c r="Q151" i="1" s="1"/>
  <c r="Q152" i="1" a="1"/>
  <c r="Q152" i="1" s="1"/>
  <c r="Q153" i="1" a="1"/>
  <c r="Q153" i="1" s="1"/>
  <c r="Q154" i="1" a="1"/>
  <c r="Q154" i="1" s="1"/>
  <c r="Q155" i="1" a="1"/>
  <c r="Q155" i="1" s="1"/>
  <c r="Q156" i="1" a="1"/>
  <c r="Q156" i="1" s="1"/>
  <c r="Q157" i="1" a="1"/>
  <c r="Q157" i="1" s="1"/>
  <c r="Q158" i="1" a="1"/>
  <c r="Q158" i="1" s="1"/>
  <c r="Q159" i="1" a="1"/>
  <c r="Q159" i="1" s="1"/>
  <c r="Q160" i="1" a="1"/>
  <c r="Q160" i="1" s="1"/>
  <c r="Q161" i="1" a="1"/>
  <c r="Q161" i="1" s="1"/>
  <c r="Q162" i="1" a="1"/>
  <c r="Q162" i="1" s="1"/>
  <c r="Q163" i="1" a="1"/>
  <c r="Q163" i="1" s="1"/>
  <c r="Q164" i="1" a="1"/>
  <c r="Q164" i="1" s="1"/>
  <c r="Q165" i="1" a="1"/>
  <c r="Q165" i="1" s="1"/>
  <c r="Q166" i="1" a="1"/>
  <c r="Q166" i="1" s="1"/>
  <c r="Q167" i="1" a="1"/>
  <c r="Q167" i="1" s="1"/>
  <c r="Q168" i="1" a="1"/>
  <c r="Q168" i="1" s="1"/>
  <c r="Q169" i="1" a="1"/>
  <c r="Q169" i="1" s="1"/>
  <c r="Q170" i="1" a="1"/>
  <c r="Q170" i="1" s="1"/>
  <c r="Q171" i="1" a="1"/>
  <c r="Q171" i="1" s="1"/>
  <c r="Q172" i="1" a="1"/>
  <c r="Q172" i="1" s="1"/>
  <c r="Q173" i="1" a="1"/>
  <c r="Q173" i="1" s="1"/>
  <c r="Q174" i="1" a="1"/>
  <c r="Q174" i="1" s="1"/>
  <c r="Q175" i="1" a="1"/>
  <c r="Q175" i="1" s="1"/>
  <c r="Q176" i="1" a="1"/>
  <c r="Q176" i="1" s="1"/>
  <c r="Q177" i="1" a="1"/>
  <c r="Q177" i="1" s="1"/>
  <c r="Q178" i="1" a="1"/>
  <c r="Q178" i="1" s="1"/>
  <c r="Q179" i="1" a="1"/>
  <c r="Q179" i="1" s="1"/>
  <c r="Q180" i="1" a="1"/>
  <c r="Q180" i="1" s="1"/>
  <c r="Q181" i="1" a="1"/>
  <c r="Q181" i="1" s="1"/>
  <c r="Q182" i="1" a="1"/>
  <c r="Q182" i="1" s="1"/>
  <c r="Q183" i="1" a="1"/>
  <c r="Q183" i="1" s="1"/>
  <c r="Q184" i="1" a="1"/>
  <c r="Q184" i="1" s="1"/>
  <c r="Q185" i="1" a="1"/>
  <c r="Q185" i="1" s="1"/>
  <c r="Q186" i="1" a="1"/>
  <c r="Q186" i="1" s="1"/>
  <c r="Q187" i="1" a="1"/>
  <c r="Q187" i="1" s="1"/>
  <c r="Q188" i="1" a="1"/>
  <c r="Q188" i="1" s="1"/>
  <c r="Q189" i="1" a="1"/>
  <c r="Q189" i="1" s="1"/>
  <c r="Q190" i="1" a="1"/>
  <c r="Q190" i="1" s="1"/>
  <c r="Q191" i="1" a="1"/>
  <c r="Q191" i="1" s="1"/>
  <c r="Q192" i="1" a="1"/>
  <c r="Q192" i="1" s="1"/>
  <c r="Q193" i="1" a="1"/>
  <c r="Q193" i="1" s="1"/>
  <c r="Q194" i="1" a="1"/>
  <c r="Q194" i="1" s="1"/>
  <c r="Q195" i="1" a="1"/>
  <c r="Q195" i="1" s="1"/>
  <c r="Q196" i="1" a="1"/>
  <c r="Q196" i="1" s="1"/>
  <c r="Q197" i="1" a="1"/>
  <c r="Q197" i="1" s="1"/>
  <c r="Q198" i="1" a="1"/>
  <c r="Q198" i="1" s="1"/>
  <c r="Q199" i="1" a="1"/>
  <c r="Q199" i="1" s="1"/>
  <c r="Q200" i="1" a="1"/>
  <c r="Q200" i="1" s="1"/>
  <c r="Q201" i="1" a="1"/>
  <c r="Q201" i="1" s="1"/>
  <c r="Q202" i="1" a="1"/>
  <c r="Q202" i="1" s="1"/>
  <c r="Q203" i="1" a="1"/>
  <c r="Q203" i="1" s="1"/>
  <c r="Q204" i="1" a="1"/>
  <c r="Q204" i="1" s="1"/>
  <c r="Q205" i="1" a="1"/>
  <c r="Q205" i="1" s="1"/>
  <c r="Q206" i="1" a="1"/>
  <c r="Q206" i="1" s="1"/>
  <c r="Q207" i="1" a="1"/>
  <c r="Q207" i="1" s="1"/>
  <c r="Q208" i="1" a="1"/>
  <c r="Q208" i="1" s="1"/>
  <c r="Q209" i="1" a="1"/>
  <c r="Q209" i="1" s="1"/>
  <c r="Q210" i="1" a="1"/>
  <c r="Q210" i="1" s="1"/>
  <c r="Q211" i="1" a="1"/>
  <c r="Q211" i="1" s="1"/>
  <c r="Q212" i="1" a="1"/>
  <c r="Q212" i="1" s="1"/>
  <c r="Q213" i="1" a="1"/>
  <c r="Q213" i="1" s="1"/>
  <c r="Q214" i="1" a="1"/>
  <c r="Q214" i="1" s="1"/>
  <c r="Q215" i="1" a="1"/>
  <c r="Q215" i="1" s="1"/>
  <c r="Q216" i="1" a="1"/>
  <c r="Q216" i="1" s="1"/>
  <c r="Q217" i="1" a="1"/>
  <c r="Q217" i="1" s="1"/>
  <c r="Q218" i="1" a="1"/>
  <c r="Q218" i="1" s="1"/>
  <c r="Q219" i="1" a="1"/>
  <c r="Q219" i="1" s="1"/>
  <c r="Q220" i="1" a="1"/>
  <c r="Q220" i="1" s="1"/>
  <c r="Q221" i="1" a="1"/>
  <c r="Q221" i="1" s="1"/>
  <c r="Q222" i="1" a="1"/>
  <c r="Q222" i="1" s="1"/>
  <c r="Q223" i="1" a="1"/>
  <c r="Q223" i="1" s="1"/>
  <c r="Q224" i="1" a="1"/>
  <c r="Q224" i="1" s="1"/>
  <c r="Q225" i="1" a="1"/>
  <c r="Q225" i="1" s="1"/>
  <c r="Q226" i="1" a="1"/>
  <c r="Q226" i="1" s="1"/>
  <c r="Q227" i="1" a="1"/>
  <c r="Q227" i="1" s="1"/>
  <c r="Q228" i="1" a="1"/>
  <c r="Q228" i="1" s="1"/>
  <c r="Q229" i="1" a="1"/>
  <c r="Q229" i="1" s="1"/>
  <c r="Q230" i="1" a="1"/>
  <c r="Q230" i="1" s="1"/>
  <c r="Q231" i="1" a="1"/>
  <c r="Q231" i="1" s="1"/>
  <c r="Q232" i="1" a="1"/>
  <c r="Q232" i="1" s="1"/>
  <c r="Q233" i="1" a="1"/>
  <c r="Q233" i="1" s="1"/>
  <c r="Q234" i="1" a="1"/>
  <c r="Q234" i="1" s="1"/>
  <c r="Q235" i="1" a="1"/>
  <c r="Q235" i="1" s="1"/>
  <c r="Q236" i="1" a="1"/>
  <c r="Q236" i="1" s="1"/>
  <c r="Q237" i="1" a="1"/>
  <c r="Q237" i="1" s="1"/>
  <c r="Q238" i="1" a="1"/>
  <c r="Q238" i="1" s="1"/>
  <c r="Q239" i="1" a="1"/>
  <c r="Q239" i="1" s="1"/>
  <c r="Q240" i="1" a="1"/>
  <c r="Q240" i="1" s="1"/>
  <c r="Q241" i="1" a="1"/>
  <c r="Q241" i="1" s="1"/>
  <c r="Q242" i="1" a="1"/>
  <c r="Q242" i="1" s="1"/>
  <c r="Q243" i="1" a="1"/>
  <c r="Q243" i="1" s="1"/>
  <c r="Q244" i="1" a="1"/>
  <c r="Q244" i="1" s="1"/>
  <c r="Q245" i="1" a="1"/>
  <c r="Q245" i="1" s="1"/>
  <c r="Q246" i="1" a="1"/>
  <c r="Q246" i="1" s="1"/>
  <c r="Q247" i="1" a="1"/>
  <c r="Q247" i="1" s="1"/>
  <c r="Q248" i="1" a="1"/>
  <c r="Q248" i="1" s="1"/>
  <c r="Q249" i="1" a="1"/>
  <c r="Q249" i="1" s="1"/>
  <c r="Q250" i="1" a="1"/>
  <c r="Q250" i="1" s="1"/>
  <c r="Q251" i="1" a="1"/>
  <c r="Q251" i="1" s="1"/>
  <c r="Q252" i="1" a="1"/>
  <c r="Q252" i="1" s="1"/>
  <c r="Q253" i="1" a="1"/>
  <c r="Q253" i="1" s="1"/>
  <c r="Q254" i="1" a="1"/>
  <c r="Q254" i="1" s="1"/>
  <c r="Q255" i="1" a="1"/>
  <c r="Q255" i="1" s="1"/>
  <c r="Q256" i="1" a="1"/>
  <c r="Q256" i="1" s="1"/>
  <c r="Q257" i="1" a="1"/>
  <c r="Q257" i="1" s="1"/>
  <c r="Q258" i="1" a="1"/>
  <c r="Q258" i="1" s="1"/>
  <c r="Q259" i="1" a="1"/>
  <c r="Q259" i="1" s="1"/>
  <c r="Q260" i="1" a="1"/>
  <c r="Q260" i="1" s="1"/>
  <c r="Q261" i="1" a="1"/>
  <c r="Q261" i="1" s="1"/>
  <c r="Q262" i="1" a="1"/>
  <c r="Q262" i="1" s="1"/>
  <c r="Q263" i="1" a="1"/>
  <c r="Q263" i="1" s="1"/>
  <c r="Q264" i="1" a="1"/>
  <c r="Q264" i="1" s="1"/>
  <c r="Q265" i="1" a="1"/>
  <c r="Q265" i="1" s="1"/>
  <c r="Q266" i="1" a="1"/>
  <c r="Q266" i="1" s="1"/>
  <c r="Q267" i="1" a="1"/>
  <c r="Q267" i="1" s="1"/>
  <c r="Q268" i="1" a="1"/>
  <c r="Q268" i="1" s="1"/>
  <c r="Q269" i="1" a="1"/>
  <c r="Q269" i="1" s="1"/>
  <c r="Q270" i="1" a="1"/>
  <c r="Q270" i="1" s="1"/>
  <c r="Q271" i="1" a="1"/>
  <c r="Q271" i="1" s="1"/>
  <c r="Q272" i="1" a="1"/>
  <c r="Q272" i="1" s="1"/>
  <c r="Q273" i="1" a="1"/>
  <c r="Q273" i="1" s="1"/>
  <c r="Q274" i="1" a="1"/>
  <c r="Q274" i="1" s="1"/>
  <c r="Q275" i="1" a="1"/>
  <c r="Q275" i="1" s="1"/>
  <c r="Q276" i="1" a="1"/>
  <c r="Q276" i="1" s="1"/>
  <c r="Q277" i="1" a="1"/>
  <c r="Q277" i="1" s="1"/>
  <c r="Q278" i="1" a="1"/>
  <c r="Q278" i="1" s="1"/>
  <c r="Q279" i="1" a="1"/>
  <c r="Q279" i="1" s="1"/>
  <c r="Q280" i="1" a="1"/>
  <c r="Q280" i="1" s="1"/>
  <c r="Q281" i="1" a="1"/>
  <c r="Q281" i="1" s="1"/>
  <c r="Q282" i="1" a="1"/>
  <c r="Q282" i="1" s="1"/>
  <c r="Q283" i="1" a="1"/>
  <c r="Q283" i="1" s="1"/>
  <c r="Q284" i="1" a="1"/>
  <c r="Q284" i="1" s="1"/>
  <c r="Q285" i="1" a="1"/>
  <c r="Q285" i="1" s="1"/>
  <c r="Q286" i="1" a="1"/>
  <c r="Q286" i="1" s="1"/>
  <c r="Q287" i="1" a="1"/>
  <c r="Q287" i="1" s="1"/>
  <c r="Q288" i="1" a="1"/>
  <c r="Q288" i="1" s="1"/>
  <c r="Q289" i="1" a="1"/>
  <c r="Q289" i="1" s="1"/>
  <c r="Q290" i="1" a="1"/>
  <c r="Q290" i="1" s="1"/>
  <c r="Q291" i="1" a="1"/>
  <c r="Q291" i="1" s="1"/>
  <c r="Q292" i="1" a="1"/>
  <c r="Q292" i="1" s="1"/>
  <c r="Q293" i="1" a="1"/>
  <c r="Q293" i="1" s="1"/>
  <c r="Q294" i="1" a="1"/>
  <c r="Q294" i="1" s="1"/>
  <c r="Q295" i="1" a="1"/>
  <c r="Q295" i="1" s="1"/>
  <c r="Q296" i="1" a="1"/>
  <c r="Q296" i="1" s="1"/>
  <c r="Q297" i="1" a="1"/>
  <c r="Q297" i="1" s="1"/>
  <c r="Q298" i="1" a="1"/>
  <c r="Q298" i="1" s="1"/>
  <c r="Q299" i="1" a="1"/>
  <c r="Q299" i="1" s="1"/>
  <c r="Q300" i="1" a="1"/>
  <c r="Q300" i="1" s="1"/>
  <c r="Q301" i="1" a="1"/>
  <c r="Q301" i="1" s="1"/>
  <c r="Q302" i="1" a="1"/>
  <c r="Q302" i="1" s="1"/>
  <c r="Q303" i="1" a="1"/>
  <c r="Q303" i="1" s="1"/>
  <c r="Q304" i="1" a="1"/>
  <c r="Q304" i="1" s="1"/>
  <c r="Q305" i="1" a="1"/>
  <c r="Q305" i="1" s="1"/>
  <c r="Q306" i="1" a="1"/>
  <c r="Q306" i="1" s="1"/>
  <c r="Q307" i="1" a="1"/>
  <c r="Q307" i="1" s="1"/>
  <c r="Q308" i="1" a="1"/>
  <c r="Q308" i="1" s="1"/>
  <c r="Q309" i="1" a="1"/>
  <c r="Q309" i="1" s="1"/>
  <c r="Q310" i="1" a="1"/>
  <c r="Q310" i="1" s="1"/>
  <c r="Q311" i="1" a="1"/>
  <c r="Q311" i="1" s="1"/>
  <c r="Q312" i="1" a="1"/>
  <c r="Q312" i="1" s="1"/>
  <c r="Q313" i="1" a="1"/>
  <c r="Q313" i="1" s="1"/>
  <c r="Q314" i="1" a="1"/>
  <c r="Q314" i="1" s="1"/>
  <c r="Q315" i="1" a="1"/>
  <c r="Q315" i="1" s="1"/>
  <c r="Q316" i="1" a="1"/>
  <c r="Q316" i="1" s="1"/>
  <c r="Q317" i="1" a="1"/>
  <c r="Q317" i="1" s="1"/>
  <c r="Q318" i="1" a="1"/>
  <c r="Q318" i="1" s="1"/>
  <c r="Q319" i="1" a="1"/>
  <c r="Q319" i="1" s="1"/>
  <c r="Q320" i="1" a="1"/>
  <c r="Q320" i="1" s="1"/>
  <c r="Q321" i="1" a="1"/>
  <c r="Q321" i="1" s="1"/>
  <c r="Q322" i="1" a="1"/>
  <c r="Q322" i="1" s="1"/>
  <c r="Q323" i="1" a="1"/>
  <c r="Q323" i="1" s="1"/>
  <c r="Q324" i="1" a="1"/>
  <c r="Q324" i="1" s="1"/>
  <c r="Q325" i="1" a="1"/>
  <c r="Q325" i="1" s="1"/>
  <c r="Q326" i="1" a="1"/>
  <c r="Q326" i="1" s="1"/>
  <c r="Q327" i="1" a="1"/>
  <c r="Q327" i="1" s="1"/>
  <c r="Q328" i="1" a="1"/>
  <c r="Q328" i="1" s="1"/>
  <c r="Q329" i="1" a="1"/>
  <c r="Q329" i="1" s="1"/>
  <c r="Q330" i="1" a="1"/>
  <c r="Q330" i="1" s="1"/>
  <c r="Q331" i="1" a="1"/>
  <c r="Q331" i="1" s="1"/>
  <c r="Q332" i="1" a="1"/>
  <c r="Q332" i="1" s="1"/>
  <c r="Q333" i="1" a="1"/>
  <c r="Q333" i="1" s="1"/>
  <c r="Q334" i="1" a="1"/>
  <c r="Q334" i="1" s="1"/>
  <c r="Q335" i="1" a="1"/>
  <c r="Q335" i="1" s="1"/>
  <c r="Q336" i="1" a="1"/>
  <c r="Q336" i="1" s="1"/>
  <c r="Q337" i="1" a="1"/>
  <c r="Q337" i="1" s="1"/>
  <c r="Q338" i="1" a="1"/>
  <c r="Q338" i="1" s="1"/>
  <c r="Q339" i="1" a="1"/>
  <c r="Q339" i="1" s="1"/>
  <c r="Q340" i="1" a="1"/>
  <c r="Q340" i="1" s="1"/>
  <c r="Q341" i="1" a="1"/>
  <c r="Q341" i="1" s="1"/>
  <c r="Q342" i="1" a="1"/>
  <c r="Q342" i="1" s="1"/>
  <c r="Q343" i="1" a="1"/>
  <c r="Q343" i="1" s="1"/>
  <c r="Q344" i="1" a="1"/>
  <c r="Q344" i="1" s="1"/>
  <c r="Q345" i="1" a="1"/>
  <c r="Q345" i="1" s="1"/>
  <c r="Q346" i="1" a="1"/>
  <c r="Q346" i="1" s="1"/>
  <c r="Q347" i="1" a="1"/>
  <c r="Q347" i="1" s="1"/>
  <c r="Q348" i="1" a="1"/>
  <c r="Q348" i="1" s="1"/>
  <c r="Q349" i="1" a="1"/>
  <c r="Q349" i="1" s="1"/>
  <c r="Q350" i="1" a="1"/>
  <c r="Q350" i="1" s="1"/>
  <c r="Q351" i="1" a="1"/>
  <c r="Q351" i="1" s="1"/>
  <c r="Q352" i="1" a="1"/>
  <c r="Q352" i="1" s="1"/>
  <c r="Q353" i="1" a="1"/>
  <c r="Q353" i="1" s="1"/>
  <c r="Q354" i="1" a="1"/>
  <c r="Q354" i="1" s="1"/>
  <c r="Q355" i="1" a="1"/>
  <c r="Q355" i="1" s="1"/>
  <c r="Q356" i="1" a="1"/>
  <c r="Q356" i="1" s="1"/>
  <c r="Q357" i="1" a="1"/>
  <c r="Q357" i="1" s="1"/>
  <c r="Q358" i="1" a="1"/>
  <c r="Q358" i="1" s="1"/>
  <c r="Q359" i="1" a="1"/>
  <c r="Q359" i="1" s="1"/>
  <c r="Q360" i="1" a="1"/>
  <c r="Q360" i="1" s="1"/>
  <c r="Q361" i="1" a="1"/>
  <c r="Q361" i="1" s="1"/>
  <c r="Q362" i="1" a="1"/>
  <c r="Q362" i="1" s="1"/>
  <c r="Q363" i="1" a="1"/>
  <c r="Q363" i="1" s="1"/>
  <c r="Q364" i="1" a="1"/>
  <c r="Q364" i="1" s="1"/>
  <c r="Q365" i="1" a="1"/>
  <c r="Q365" i="1" s="1"/>
  <c r="Q366" i="1" a="1"/>
  <c r="Q366" i="1" s="1"/>
  <c r="Q367" i="1" a="1"/>
  <c r="Q367" i="1" s="1"/>
  <c r="Q368" i="1" a="1"/>
  <c r="Q368" i="1" s="1"/>
  <c r="Q369" i="1" a="1"/>
  <c r="Q369" i="1" s="1"/>
  <c r="Q370" i="1" a="1"/>
  <c r="Q370" i="1" s="1"/>
  <c r="Q371" i="1" a="1"/>
  <c r="Q371" i="1" s="1"/>
  <c r="Q372" i="1" a="1"/>
  <c r="Q372" i="1" s="1"/>
  <c r="Q373" i="1" a="1"/>
  <c r="Q373" i="1" s="1"/>
  <c r="Q374" i="1" a="1"/>
  <c r="Q374" i="1" s="1"/>
  <c r="Q375" i="1" a="1"/>
  <c r="Q375" i="1" s="1"/>
  <c r="Q376" i="1" a="1"/>
  <c r="Q376" i="1" s="1"/>
  <c r="Q377" i="1" a="1"/>
  <c r="Q377" i="1" s="1"/>
  <c r="Q378" i="1" a="1"/>
  <c r="Q378" i="1" s="1"/>
  <c r="Q379" i="1" a="1"/>
  <c r="Q379" i="1" s="1"/>
  <c r="Q380" i="1" a="1"/>
  <c r="Q380" i="1" s="1"/>
  <c r="Q381" i="1" a="1"/>
  <c r="Q381" i="1" s="1"/>
  <c r="Q382" i="1" a="1"/>
  <c r="Q382" i="1" s="1"/>
  <c r="Q383" i="1" a="1"/>
  <c r="Q383" i="1" s="1"/>
  <c r="Q384" i="1" a="1"/>
  <c r="Q384" i="1" s="1"/>
  <c r="Q385" i="1" a="1"/>
  <c r="Q385" i="1" s="1"/>
  <c r="Q386" i="1" a="1"/>
  <c r="Q386" i="1" s="1"/>
  <c r="Q387" i="1" a="1"/>
  <c r="Q387" i="1" s="1"/>
  <c r="Q388" i="1" a="1"/>
  <c r="Q388" i="1" s="1"/>
  <c r="Q389" i="1" a="1"/>
  <c r="Q389" i="1" s="1"/>
  <c r="Q390" i="1" a="1"/>
  <c r="Q390" i="1" s="1"/>
  <c r="Q391" i="1" a="1"/>
  <c r="Q391" i="1" s="1"/>
  <c r="Q392" i="1" a="1"/>
  <c r="Q392" i="1" s="1"/>
  <c r="Q393" i="1" a="1"/>
  <c r="Q393" i="1" s="1"/>
  <c r="Q394" i="1" a="1"/>
  <c r="Q394" i="1" s="1"/>
  <c r="Q395" i="1" a="1"/>
  <c r="Q395" i="1" s="1"/>
  <c r="Q396" i="1" a="1"/>
  <c r="Q396" i="1" s="1"/>
  <c r="Q397" i="1" a="1"/>
  <c r="Q397" i="1" s="1"/>
  <c r="Q398" i="1" a="1"/>
  <c r="Q398" i="1" s="1"/>
  <c r="Q399" i="1" a="1"/>
  <c r="Q399" i="1" s="1"/>
  <c r="Q400" i="1" a="1"/>
  <c r="Q400" i="1" s="1"/>
  <c r="Q401" i="1" a="1"/>
  <c r="Q401" i="1" s="1"/>
  <c r="Q402" i="1" a="1"/>
  <c r="Q402" i="1" s="1"/>
  <c r="Q403" i="1" a="1"/>
  <c r="Q403" i="1" s="1"/>
  <c r="Q404" i="1" a="1"/>
  <c r="Q404" i="1" s="1"/>
  <c r="Q405" i="1" a="1"/>
  <c r="Q405" i="1" s="1"/>
  <c r="Q406" i="1" a="1"/>
  <c r="Q406" i="1" s="1"/>
  <c r="Q407" i="1" a="1"/>
  <c r="Q407" i="1" s="1"/>
  <c r="Q408" i="1" a="1"/>
  <c r="Q408" i="1" s="1"/>
  <c r="Q409" i="1" a="1"/>
  <c r="Q409" i="1" s="1"/>
  <c r="Q410" i="1" a="1"/>
  <c r="Q410" i="1" s="1"/>
  <c r="Q411" i="1" a="1"/>
  <c r="Q411" i="1" s="1"/>
  <c r="Q412" i="1" a="1"/>
  <c r="Q412" i="1" s="1"/>
  <c r="Q413" i="1" a="1"/>
  <c r="Q413" i="1" s="1"/>
  <c r="Q414" i="1" a="1"/>
  <c r="Q414" i="1" s="1"/>
  <c r="Q415" i="1" a="1"/>
  <c r="Q415" i="1" s="1"/>
  <c r="Q416" i="1" a="1"/>
  <c r="Q416" i="1" s="1"/>
  <c r="Q417" i="1" a="1"/>
  <c r="Q417" i="1" s="1"/>
  <c r="Q418" i="1" a="1"/>
  <c r="Q418" i="1" s="1"/>
  <c r="Q419" i="1" a="1"/>
  <c r="Q419" i="1" s="1"/>
  <c r="Q420" i="1" a="1"/>
  <c r="Q420" i="1" s="1"/>
  <c r="Q421" i="1" a="1"/>
  <c r="Q421" i="1" s="1"/>
  <c r="Q422" i="1" a="1"/>
  <c r="Q422" i="1" s="1"/>
  <c r="Q423" i="1" a="1"/>
  <c r="Q423" i="1" s="1"/>
  <c r="Q424" i="1" a="1"/>
  <c r="Q424" i="1" s="1"/>
  <c r="Q425" i="1" a="1"/>
  <c r="Q425" i="1" s="1"/>
  <c r="Q426" i="1" a="1"/>
  <c r="Q426" i="1" s="1"/>
  <c r="Q427" i="1" a="1"/>
  <c r="Q427" i="1" s="1"/>
  <c r="Q428" i="1" a="1"/>
  <c r="Q428" i="1" s="1"/>
  <c r="Q429" i="1" a="1"/>
  <c r="Q429" i="1" s="1"/>
  <c r="Q430" i="1" a="1"/>
  <c r="Q430" i="1" s="1"/>
  <c r="Q431" i="1" a="1"/>
  <c r="Q431" i="1" s="1"/>
  <c r="Q432" i="1" a="1"/>
  <c r="Q432" i="1" s="1"/>
  <c r="Q433" i="1" a="1"/>
  <c r="Q433" i="1" s="1"/>
  <c r="Q434" i="1" a="1"/>
  <c r="Q434" i="1" s="1"/>
  <c r="Q435" i="1" a="1"/>
  <c r="Q435" i="1" s="1"/>
  <c r="Q436" i="1" a="1"/>
  <c r="Q436" i="1" s="1"/>
  <c r="Q437" i="1" a="1"/>
  <c r="Q437" i="1" s="1"/>
  <c r="Q438" i="1" a="1"/>
  <c r="Q438" i="1" s="1"/>
  <c r="Q439" i="1" a="1"/>
  <c r="Q439" i="1" s="1"/>
  <c r="Q440" i="1" a="1"/>
  <c r="Q440" i="1" s="1"/>
  <c r="Q441" i="1" a="1"/>
  <c r="Q441" i="1" s="1"/>
  <c r="Q442" i="1" a="1"/>
  <c r="Q442" i="1" s="1"/>
  <c r="Q443" i="1" a="1"/>
  <c r="Q443" i="1" s="1"/>
  <c r="Q444" i="1" a="1"/>
  <c r="Q444" i="1" s="1"/>
  <c r="Q445" i="1" a="1"/>
  <c r="Q445" i="1" s="1"/>
  <c r="Q446" i="1" a="1"/>
  <c r="Q446" i="1" s="1"/>
  <c r="Q447" i="1" a="1"/>
  <c r="Q447" i="1" s="1"/>
  <c r="Q448" i="1" a="1"/>
  <c r="Q448" i="1" s="1"/>
  <c r="Q449" i="1" a="1"/>
  <c r="Q449" i="1" s="1"/>
  <c r="Q450" i="1" a="1"/>
  <c r="Q450" i="1" s="1"/>
  <c r="Q451" i="1" a="1"/>
  <c r="Q451" i="1" s="1"/>
  <c r="Q452" i="1" a="1"/>
  <c r="Q452" i="1" s="1"/>
  <c r="Q453" i="1" a="1"/>
  <c r="Q453" i="1" s="1"/>
  <c r="Q454" i="1" a="1"/>
  <c r="Q454" i="1" s="1"/>
  <c r="Q455" i="1" a="1"/>
  <c r="Q455" i="1" s="1"/>
  <c r="Q456" i="1" a="1"/>
  <c r="Q456" i="1" s="1"/>
  <c r="Q457" i="1" a="1"/>
  <c r="Q457" i="1" s="1"/>
  <c r="Q458" i="1" a="1"/>
  <c r="Q458" i="1" s="1"/>
  <c r="Q459" i="1" a="1"/>
  <c r="Q459" i="1" s="1"/>
  <c r="Q460" i="1" a="1"/>
  <c r="Q460" i="1" s="1"/>
  <c r="Q461" i="1" a="1"/>
  <c r="Q461" i="1" s="1"/>
  <c r="Q462" i="1" a="1"/>
  <c r="Q462" i="1" s="1"/>
  <c r="Q463" i="1" a="1"/>
  <c r="Q463" i="1" s="1"/>
  <c r="Q464" i="1" a="1"/>
  <c r="Q464" i="1" s="1"/>
  <c r="Q465" i="1" a="1"/>
  <c r="Q465" i="1" s="1"/>
  <c r="Q466" i="1" a="1"/>
  <c r="Q466" i="1" s="1"/>
  <c r="Q467" i="1" a="1"/>
  <c r="Q467" i="1" s="1"/>
  <c r="Q468" i="1" a="1"/>
  <c r="Q468" i="1" s="1"/>
  <c r="Q469" i="1" a="1"/>
  <c r="Q469" i="1" s="1"/>
  <c r="Q470" i="1" a="1"/>
  <c r="Q470" i="1" s="1"/>
  <c r="Q471" i="1" a="1"/>
  <c r="Q471" i="1" s="1"/>
  <c r="Q472" i="1" a="1"/>
  <c r="Q472" i="1" s="1"/>
  <c r="Q473" i="1" a="1"/>
  <c r="Q473" i="1" s="1"/>
  <c r="Q474" i="1" a="1"/>
  <c r="Q474" i="1" s="1"/>
  <c r="Q475" i="1" a="1"/>
  <c r="Q475" i="1" s="1"/>
  <c r="Q476" i="1" a="1"/>
  <c r="Q476" i="1" s="1"/>
  <c r="Q477" i="1" a="1"/>
  <c r="Q477" i="1" s="1"/>
  <c r="Q478" i="1" a="1"/>
  <c r="Q478" i="1" s="1"/>
  <c r="Q479" i="1" a="1"/>
  <c r="Q479" i="1" s="1"/>
  <c r="Q480" i="1" a="1"/>
  <c r="Q480" i="1" s="1"/>
  <c r="Q481" i="1" a="1"/>
  <c r="Q481" i="1" s="1"/>
  <c r="Q482" i="1" a="1"/>
  <c r="Q482" i="1" s="1"/>
  <c r="Q483" i="1" a="1"/>
  <c r="Q483" i="1" s="1"/>
  <c r="Q484" i="1" a="1"/>
  <c r="Q484" i="1" s="1"/>
  <c r="Q485" i="1" a="1"/>
  <c r="Q485" i="1" s="1"/>
  <c r="Q486" i="1" a="1"/>
  <c r="Q486" i="1" s="1"/>
  <c r="Q487" i="1" a="1"/>
  <c r="Q487" i="1" s="1"/>
  <c r="Q488" i="1" a="1"/>
  <c r="Q488" i="1" s="1"/>
  <c r="Q489" i="1" a="1"/>
  <c r="Q489" i="1" s="1"/>
  <c r="Q490" i="1" a="1"/>
  <c r="Q490" i="1" s="1"/>
  <c r="Q491" i="1" a="1"/>
  <c r="Q491" i="1" s="1"/>
  <c r="Q492" i="1" a="1"/>
  <c r="Q492" i="1" s="1"/>
  <c r="Q493" i="1" a="1"/>
  <c r="Q493" i="1" s="1"/>
  <c r="Q494" i="1" a="1"/>
  <c r="Q494" i="1" s="1"/>
  <c r="Q495" i="1" a="1"/>
  <c r="Q495" i="1" s="1"/>
  <c r="Q496" i="1" a="1"/>
  <c r="Q496" i="1" s="1"/>
  <c r="Q497" i="1" a="1"/>
  <c r="Q497" i="1" s="1"/>
  <c r="Q498" i="1" a="1"/>
  <c r="Q498" i="1" s="1"/>
  <c r="Q499" i="1" a="1"/>
  <c r="Q499" i="1" s="1"/>
  <c r="Q500" i="1" a="1"/>
  <c r="Q500" i="1" s="1"/>
  <c r="Q501" i="1" a="1"/>
  <c r="Q501" i="1" s="1"/>
  <c r="Q502" i="1" a="1"/>
  <c r="Q502" i="1" s="1"/>
  <c r="Q503" i="1" a="1"/>
  <c r="Q503" i="1" s="1"/>
  <c r="Q504" i="1" a="1"/>
  <c r="Q504" i="1" s="1"/>
  <c r="Q505" i="1" a="1"/>
  <c r="Q505" i="1" s="1"/>
  <c r="Q506" i="1" a="1"/>
  <c r="Q506" i="1" s="1"/>
  <c r="Q507" i="1" a="1"/>
  <c r="Q507" i="1" s="1"/>
  <c r="Q508" i="1" a="1"/>
  <c r="Q508" i="1" s="1"/>
  <c r="Q509" i="1" a="1"/>
  <c r="Q509" i="1" s="1"/>
  <c r="Q510" i="1" a="1"/>
  <c r="Q510" i="1" s="1"/>
  <c r="Q511" i="1" a="1"/>
  <c r="Q511" i="1" s="1"/>
  <c r="Q512" i="1" a="1"/>
  <c r="Q512" i="1" s="1"/>
  <c r="Q513" i="1" a="1"/>
  <c r="Q513" i="1" s="1"/>
  <c r="Q514" i="1" a="1"/>
  <c r="Q514" i="1" s="1"/>
  <c r="Q515" i="1" a="1"/>
  <c r="Q515" i="1" s="1"/>
  <c r="Q516" i="1" a="1"/>
  <c r="Q516" i="1" s="1"/>
  <c r="Q517" i="1" a="1"/>
  <c r="Q517" i="1" s="1"/>
  <c r="Q518" i="1" a="1"/>
  <c r="Q518" i="1" s="1"/>
  <c r="Q519" i="1" a="1"/>
  <c r="Q519" i="1" s="1"/>
  <c r="Q520" i="1" a="1"/>
  <c r="Q520" i="1" s="1"/>
  <c r="Q521" i="1" a="1"/>
  <c r="Q521" i="1" s="1"/>
  <c r="Q522" i="1" a="1"/>
  <c r="Q522" i="1" s="1"/>
  <c r="Q523" i="1" a="1"/>
  <c r="Q523" i="1" s="1"/>
  <c r="Q524" i="1" a="1"/>
  <c r="Q524" i="1" s="1"/>
  <c r="Q525" i="1" a="1"/>
  <c r="Q525" i="1" s="1"/>
  <c r="Q526" i="1" a="1"/>
  <c r="Q526" i="1" s="1"/>
  <c r="Q527" i="1" a="1"/>
  <c r="Q527" i="1" s="1"/>
  <c r="Q528" i="1" a="1"/>
  <c r="Q528" i="1" s="1"/>
  <c r="Q529" i="1" a="1"/>
  <c r="Q529" i="1" s="1"/>
  <c r="Q530" i="1" a="1"/>
  <c r="Q530" i="1" s="1"/>
  <c r="Q531" i="1" a="1"/>
  <c r="Q531" i="1" s="1"/>
  <c r="Q532" i="1" a="1"/>
  <c r="Q532" i="1" s="1"/>
  <c r="Q533" i="1" a="1"/>
  <c r="Q533" i="1" s="1"/>
  <c r="Q534" i="1" a="1"/>
  <c r="Q534" i="1" s="1"/>
  <c r="Q535" i="1" a="1"/>
  <c r="Q535" i="1" s="1"/>
  <c r="Q536" i="1" a="1"/>
  <c r="Q536" i="1" s="1"/>
  <c r="Q537" i="1" a="1"/>
  <c r="Q537" i="1" s="1"/>
  <c r="Q538" i="1" a="1"/>
  <c r="Q538" i="1" s="1"/>
  <c r="Q539" i="1" a="1"/>
  <c r="Q539" i="1" s="1"/>
  <c r="Q540" i="1" a="1"/>
  <c r="Q540" i="1" s="1"/>
  <c r="Q541" i="1" a="1"/>
  <c r="Q541" i="1" s="1"/>
  <c r="Q542" i="1" a="1"/>
  <c r="Q542" i="1" s="1"/>
  <c r="Q543" i="1" a="1"/>
  <c r="Q543" i="1" s="1"/>
  <c r="Q544" i="1" a="1"/>
  <c r="Q544" i="1" s="1"/>
  <c r="Q545" i="1" a="1"/>
  <c r="Q545" i="1" s="1"/>
  <c r="Q546" i="1" a="1"/>
  <c r="Q546" i="1" s="1"/>
  <c r="Q547" i="1" a="1"/>
  <c r="Q547" i="1" s="1"/>
  <c r="Q548" i="1" a="1"/>
  <c r="Q548" i="1" s="1"/>
  <c r="Q549" i="1" a="1"/>
  <c r="Q549" i="1" s="1"/>
  <c r="Q550" i="1" a="1"/>
  <c r="Q550" i="1" s="1"/>
  <c r="Q551" i="1" a="1"/>
  <c r="Q551" i="1" s="1"/>
  <c r="Q552" i="1" a="1"/>
  <c r="Q552" i="1" s="1"/>
  <c r="Q553" i="1" a="1"/>
  <c r="Q553" i="1" s="1"/>
  <c r="Q554" i="1" a="1"/>
  <c r="Q554" i="1" s="1"/>
  <c r="Q555" i="1" a="1"/>
  <c r="Q555" i="1" s="1"/>
  <c r="Q556" i="1" a="1"/>
  <c r="Q556" i="1" s="1"/>
  <c r="Q557" i="1" a="1"/>
  <c r="Q557" i="1" s="1"/>
  <c r="Q558" i="1" a="1"/>
  <c r="Q558" i="1" s="1"/>
  <c r="Q559" i="1" a="1"/>
  <c r="Q559" i="1" s="1"/>
  <c r="Q560" i="1" a="1"/>
  <c r="Q560" i="1" s="1"/>
  <c r="Q561" i="1" a="1"/>
  <c r="Q561" i="1" s="1"/>
  <c r="Q562" i="1" a="1"/>
  <c r="Q562" i="1" s="1"/>
  <c r="Q563" i="1" a="1"/>
  <c r="Q563" i="1" s="1"/>
  <c r="Q564" i="1" a="1"/>
  <c r="Q564" i="1" s="1"/>
  <c r="Q565" i="1" a="1"/>
  <c r="Q565" i="1" s="1"/>
  <c r="Q566" i="1" a="1"/>
  <c r="Q566" i="1" s="1"/>
  <c r="Q567" i="1" a="1"/>
  <c r="Q567" i="1" s="1"/>
  <c r="Q568" i="1" a="1"/>
  <c r="Q568" i="1" s="1"/>
  <c r="Q569" i="1" a="1"/>
  <c r="Q569" i="1" s="1"/>
  <c r="Q570" i="1" a="1"/>
  <c r="Q570" i="1" s="1"/>
  <c r="Q571" i="1" a="1"/>
  <c r="Q571" i="1" s="1"/>
  <c r="Q572" i="1" a="1"/>
  <c r="Q572" i="1" s="1"/>
  <c r="Q573" i="1" a="1"/>
  <c r="Q573" i="1" s="1"/>
  <c r="Q574" i="1" a="1"/>
  <c r="Q574" i="1" s="1"/>
  <c r="Q575" i="1" a="1"/>
  <c r="Q575" i="1" s="1"/>
  <c r="Q576" i="1" a="1"/>
  <c r="Q576" i="1" s="1"/>
  <c r="Q577" i="1" a="1"/>
  <c r="Q577" i="1" s="1"/>
  <c r="Q578" i="1" a="1"/>
  <c r="Q578" i="1" s="1"/>
  <c r="Q579" i="1" a="1"/>
  <c r="Q579" i="1" s="1"/>
  <c r="Q580" i="1" a="1"/>
  <c r="Q580" i="1" s="1"/>
  <c r="Q581" i="1" a="1"/>
  <c r="Q581" i="1" s="1"/>
  <c r="Q582" i="1" a="1"/>
  <c r="Q582" i="1" s="1"/>
  <c r="Q583" i="1" a="1"/>
  <c r="Q583" i="1" s="1"/>
  <c r="Q584" i="1" a="1"/>
  <c r="Q584" i="1" s="1"/>
  <c r="Q585" i="1" a="1"/>
  <c r="Q585" i="1" s="1"/>
  <c r="Q586" i="1" a="1"/>
  <c r="Q586" i="1" s="1"/>
  <c r="Q587" i="1" a="1"/>
  <c r="Q587" i="1" s="1"/>
  <c r="Q588" i="1" a="1"/>
  <c r="Q588" i="1" s="1"/>
  <c r="Q589" i="1" a="1"/>
  <c r="Q589" i="1" s="1"/>
  <c r="Q590" i="1" a="1"/>
  <c r="Q590" i="1" s="1"/>
  <c r="Q591" i="1" a="1"/>
  <c r="Q591" i="1" s="1"/>
  <c r="Q592" i="1" a="1"/>
  <c r="Q592" i="1" s="1"/>
  <c r="Q593" i="1" a="1"/>
  <c r="Q593" i="1" s="1"/>
  <c r="Q594" i="1" a="1"/>
  <c r="Q594" i="1" s="1"/>
  <c r="Q595" i="1" a="1"/>
  <c r="Q595" i="1" s="1"/>
  <c r="Q596" i="1" a="1"/>
  <c r="Q596" i="1" s="1"/>
  <c r="Q597" i="1" a="1"/>
  <c r="Q597" i="1" s="1"/>
  <c r="Q598" i="1" a="1"/>
  <c r="Q598" i="1" s="1"/>
  <c r="Q599" i="1" a="1"/>
  <c r="Q599" i="1" s="1"/>
  <c r="Q600" i="1" a="1"/>
  <c r="Q600" i="1" s="1"/>
  <c r="Q601" i="1" a="1"/>
  <c r="Q601" i="1" s="1"/>
  <c r="Q602" i="1" a="1"/>
  <c r="Q602" i="1" s="1"/>
  <c r="Q603" i="1" a="1"/>
  <c r="Q603" i="1" s="1"/>
  <c r="Q604" i="1" a="1"/>
  <c r="Q604" i="1" s="1"/>
  <c r="Q605" i="1" a="1"/>
  <c r="Q605" i="1" s="1"/>
  <c r="Q606" i="1" a="1"/>
  <c r="Q606" i="1" s="1"/>
  <c r="Q607" i="1" a="1"/>
  <c r="Q607" i="1" s="1"/>
  <c r="Q608" i="1" a="1"/>
  <c r="Q608" i="1" s="1"/>
  <c r="Q609" i="1" a="1"/>
  <c r="Q609" i="1" s="1"/>
  <c r="Q610" i="1" a="1"/>
  <c r="Q610" i="1" s="1"/>
  <c r="Q611" i="1" a="1"/>
  <c r="Q611" i="1" s="1"/>
  <c r="Q612" i="1" a="1"/>
  <c r="Q612" i="1" s="1"/>
  <c r="Q613" i="1" a="1"/>
  <c r="Q613" i="1" s="1"/>
  <c r="Q614" i="1" a="1"/>
  <c r="Q614" i="1" s="1"/>
  <c r="Q615" i="1" a="1"/>
  <c r="Q615" i="1" s="1"/>
  <c r="Q616" i="1" a="1"/>
  <c r="Q616" i="1" s="1"/>
  <c r="Q617" i="1" a="1"/>
  <c r="Q617" i="1" s="1"/>
  <c r="Q618" i="1" a="1"/>
  <c r="Q618" i="1" s="1"/>
  <c r="Q619" i="1" a="1"/>
  <c r="Q619" i="1" s="1"/>
  <c r="Q620" i="1" a="1"/>
  <c r="Q620" i="1" s="1"/>
  <c r="Q621" i="1" a="1"/>
  <c r="Q621" i="1" s="1"/>
  <c r="Q622" i="1" a="1"/>
  <c r="Q622" i="1" s="1"/>
  <c r="Q623" i="1" a="1"/>
  <c r="Q623" i="1" s="1"/>
  <c r="Q624" i="1" a="1"/>
  <c r="Q624" i="1" s="1"/>
  <c r="Q625" i="1" a="1"/>
  <c r="Q625" i="1" s="1"/>
  <c r="Q626" i="1" a="1"/>
  <c r="Q626" i="1" s="1"/>
  <c r="Q627" i="1" a="1"/>
  <c r="Q627" i="1" s="1"/>
  <c r="Q628" i="1" a="1"/>
  <c r="Q628" i="1" s="1"/>
  <c r="Q629" i="1" a="1"/>
  <c r="Q629" i="1" s="1"/>
  <c r="Q630" i="1" a="1"/>
  <c r="Q630" i="1" s="1"/>
  <c r="Q631" i="1" a="1"/>
  <c r="Q631" i="1" s="1"/>
  <c r="Q632" i="1" a="1"/>
  <c r="Q632" i="1" s="1"/>
  <c r="Q633" i="1" a="1"/>
  <c r="Q633" i="1" s="1"/>
  <c r="Q634" i="1" a="1"/>
  <c r="Q634" i="1" s="1"/>
  <c r="Q635" i="1" a="1"/>
  <c r="Q635" i="1" s="1"/>
  <c r="Q636" i="1" a="1"/>
  <c r="Q636" i="1" s="1"/>
  <c r="Q637" i="1" a="1"/>
  <c r="Q637" i="1" s="1"/>
  <c r="Q638" i="1" a="1"/>
  <c r="Q638" i="1" s="1"/>
  <c r="Q639" i="1" a="1"/>
  <c r="Q639" i="1" s="1"/>
  <c r="Q640" i="1" a="1"/>
  <c r="Q640" i="1" s="1"/>
  <c r="Q641" i="1" a="1"/>
  <c r="Q641" i="1" s="1"/>
  <c r="Q642" i="1" a="1"/>
  <c r="Q642" i="1" s="1"/>
  <c r="Q643" i="1" a="1"/>
  <c r="Q643" i="1" s="1"/>
  <c r="Q644" i="1" a="1"/>
  <c r="Q644" i="1" s="1"/>
  <c r="Q645" i="1" a="1"/>
  <c r="Q645" i="1" s="1"/>
  <c r="Q646" i="1" a="1"/>
  <c r="Q646" i="1" s="1"/>
  <c r="Q647" i="1" a="1"/>
  <c r="Q647" i="1" s="1"/>
  <c r="Q648" i="1" a="1"/>
  <c r="Q648" i="1" s="1"/>
  <c r="Q649" i="1" a="1"/>
  <c r="Q649" i="1" s="1"/>
  <c r="Q650" i="1" a="1"/>
  <c r="Q650" i="1" s="1"/>
  <c r="Q651" i="1" a="1"/>
  <c r="Q651" i="1" s="1"/>
  <c r="Q652" i="1" a="1"/>
  <c r="Q652" i="1" s="1"/>
  <c r="Q653" i="1" a="1"/>
  <c r="Q653" i="1" s="1"/>
  <c r="Q654" i="1" a="1"/>
  <c r="Q654" i="1" s="1"/>
  <c r="Q655" i="1" a="1"/>
  <c r="Q655" i="1" s="1"/>
  <c r="Q656" i="1" a="1"/>
  <c r="Q656" i="1" s="1"/>
  <c r="Q657" i="1" a="1"/>
  <c r="Q657" i="1" s="1"/>
  <c r="Q658" i="1" a="1"/>
  <c r="Q658" i="1" s="1"/>
  <c r="Q659" i="1" a="1"/>
  <c r="Q659" i="1" s="1"/>
  <c r="Q660" i="1" a="1"/>
  <c r="Q660" i="1" s="1"/>
  <c r="Q661" i="1" a="1"/>
  <c r="Q661" i="1" s="1"/>
  <c r="Q662" i="1" a="1"/>
  <c r="Q662" i="1" s="1"/>
  <c r="Q663" i="1" a="1"/>
  <c r="Q663" i="1" s="1"/>
  <c r="Q664" i="1" a="1"/>
  <c r="Q664" i="1" s="1"/>
  <c r="Q665" i="1" a="1"/>
  <c r="Q665" i="1" s="1"/>
  <c r="Q666" i="1" a="1"/>
  <c r="Q666" i="1" s="1"/>
  <c r="Q667" i="1" a="1"/>
  <c r="Q667" i="1" s="1"/>
  <c r="Q668" i="1" a="1"/>
  <c r="Q668" i="1" s="1"/>
  <c r="Q669" i="1" a="1"/>
  <c r="Q669" i="1" s="1"/>
  <c r="Q670" i="1" a="1"/>
  <c r="Q670" i="1" s="1"/>
  <c r="Q671" i="1" a="1"/>
  <c r="Q671" i="1" s="1"/>
  <c r="Q672" i="1" a="1"/>
  <c r="Q672" i="1" s="1"/>
  <c r="Q673" i="1" a="1"/>
  <c r="Q673" i="1" s="1"/>
  <c r="Q674" i="1" a="1"/>
  <c r="Q674" i="1" s="1"/>
  <c r="Q675" i="1" a="1"/>
  <c r="Q675" i="1" s="1"/>
  <c r="Q676" i="1" a="1"/>
  <c r="Q676" i="1" s="1"/>
  <c r="Q677" i="1" a="1"/>
  <c r="Q677" i="1" s="1"/>
  <c r="Q678" i="1" a="1"/>
  <c r="Q678" i="1" s="1"/>
  <c r="Q679" i="1" a="1"/>
  <c r="Q679" i="1" s="1"/>
  <c r="Q680" i="1" a="1"/>
  <c r="Q680" i="1" s="1"/>
  <c r="Q681" i="1" a="1"/>
  <c r="Q681" i="1" s="1"/>
  <c r="Q682" i="1" a="1"/>
  <c r="Q682" i="1" s="1"/>
  <c r="Q683" i="1" a="1"/>
  <c r="Q683" i="1" s="1"/>
  <c r="Q684" i="1" a="1"/>
  <c r="Q684" i="1" s="1"/>
  <c r="Q685" i="1" a="1"/>
  <c r="Q685" i="1" s="1"/>
  <c r="Q686" i="1" a="1"/>
  <c r="Q686" i="1" s="1"/>
  <c r="Q687" i="1" a="1"/>
  <c r="Q687" i="1" s="1"/>
  <c r="Q688" i="1" a="1"/>
  <c r="Q688" i="1" s="1"/>
  <c r="Q689" i="1" a="1"/>
  <c r="Q689" i="1" s="1"/>
  <c r="Q690" i="1" a="1"/>
  <c r="Q690" i="1" s="1"/>
  <c r="Q691" i="1" a="1"/>
  <c r="Q691" i="1" s="1"/>
  <c r="Q692" i="1" a="1"/>
  <c r="Q692" i="1" s="1"/>
  <c r="Q693" i="1" a="1"/>
  <c r="Q693" i="1" s="1"/>
  <c r="Q694" i="1" a="1"/>
  <c r="Q694" i="1" s="1"/>
  <c r="Q695" i="1" a="1"/>
  <c r="Q695" i="1" s="1"/>
  <c r="Q696" i="1" a="1"/>
  <c r="Q696" i="1" s="1"/>
  <c r="Q697" i="1" a="1"/>
  <c r="Q697" i="1" s="1"/>
  <c r="Q698" i="1" a="1"/>
  <c r="Q698" i="1" s="1"/>
  <c r="Q699" i="1" a="1"/>
  <c r="Q699" i="1" s="1"/>
  <c r="Q700" i="1" a="1"/>
  <c r="Q700" i="1" s="1"/>
  <c r="Q701" i="1" a="1"/>
  <c r="Q701" i="1" s="1"/>
  <c r="Q702" i="1" a="1"/>
  <c r="Q702" i="1" s="1"/>
  <c r="Q703" i="1" a="1"/>
  <c r="Q703" i="1" s="1"/>
  <c r="Q704" i="1" a="1"/>
  <c r="Q704" i="1" s="1"/>
  <c r="Q705" i="1" a="1"/>
  <c r="Q705" i="1" s="1"/>
  <c r="Q706" i="1" a="1"/>
  <c r="Q706" i="1" s="1"/>
  <c r="Q707" i="1" a="1"/>
  <c r="Q707" i="1" s="1"/>
  <c r="Q708" i="1" a="1"/>
  <c r="Q708" i="1" s="1"/>
  <c r="Q709" i="1" a="1"/>
  <c r="Q709" i="1" s="1"/>
  <c r="Q710" i="1" a="1"/>
  <c r="Q710" i="1" s="1"/>
  <c r="Q711" i="1" a="1"/>
  <c r="Q711" i="1" s="1"/>
  <c r="Q712" i="1" a="1"/>
  <c r="Q712" i="1" s="1"/>
  <c r="Q713" i="1" a="1"/>
  <c r="Q713" i="1" s="1"/>
  <c r="Q714" i="1" a="1"/>
  <c r="Q714" i="1" s="1"/>
  <c r="Q715" i="1" a="1"/>
  <c r="Q715" i="1" s="1"/>
  <c r="Q716" i="1" a="1"/>
  <c r="Q716" i="1" s="1"/>
  <c r="Q717" i="1" a="1"/>
  <c r="Q717" i="1" s="1"/>
  <c r="Q718" i="1" a="1"/>
  <c r="Q718" i="1" s="1"/>
  <c r="Q719" i="1" a="1"/>
  <c r="Q719" i="1" s="1"/>
  <c r="Q720" i="1" a="1"/>
  <c r="Q720" i="1" s="1"/>
  <c r="Q721" i="1" a="1"/>
  <c r="Q721" i="1" s="1"/>
  <c r="Q722" i="1" a="1"/>
  <c r="Q722" i="1" s="1"/>
  <c r="Q723" i="1" a="1"/>
  <c r="Q723" i="1" s="1"/>
  <c r="Q724" i="1" a="1"/>
  <c r="Q724" i="1" s="1"/>
  <c r="Q725" i="1" a="1"/>
  <c r="Q725" i="1" s="1"/>
  <c r="Q726" i="1" a="1"/>
  <c r="Q726" i="1" s="1"/>
  <c r="Q727" i="1" a="1"/>
  <c r="Q727" i="1" s="1"/>
  <c r="Q728" i="1" a="1"/>
  <c r="Q728" i="1" s="1"/>
  <c r="Q729" i="1" a="1"/>
  <c r="Q729" i="1" s="1"/>
  <c r="Q730" i="1" a="1"/>
  <c r="Q730" i="1" s="1"/>
  <c r="Q731" i="1" a="1"/>
  <c r="Q731" i="1" s="1"/>
  <c r="Q732" i="1" a="1"/>
  <c r="Q732" i="1" s="1"/>
  <c r="Q733" i="1" a="1"/>
  <c r="Q733" i="1" s="1"/>
  <c r="Q734" i="1" a="1"/>
  <c r="Q734" i="1" s="1"/>
  <c r="Q735" i="1" a="1"/>
  <c r="Q735" i="1" s="1"/>
  <c r="Q736" i="1" a="1"/>
  <c r="Q736" i="1" s="1"/>
  <c r="Q737" i="1" a="1"/>
  <c r="Q737" i="1" s="1"/>
  <c r="Q738" i="1" a="1"/>
  <c r="Q738" i="1" s="1"/>
  <c r="Q739" i="1" a="1"/>
  <c r="Q739" i="1" s="1"/>
  <c r="Q740" i="1" a="1"/>
  <c r="Q740" i="1" s="1"/>
  <c r="Q741" i="1" a="1"/>
  <c r="Q741" i="1" s="1"/>
  <c r="Q742" i="1" a="1"/>
  <c r="Q742" i="1" s="1"/>
  <c r="Q743" i="1" a="1"/>
  <c r="Q743" i="1" s="1"/>
  <c r="Q744" i="1" a="1"/>
  <c r="Q744" i="1" s="1"/>
  <c r="Q745" i="1" a="1"/>
  <c r="Q745" i="1" s="1"/>
  <c r="Q746" i="1" a="1"/>
  <c r="Q746" i="1" s="1"/>
  <c r="Q747" i="1" a="1"/>
  <c r="Q747" i="1" s="1"/>
  <c r="Q748" i="1" a="1"/>
  <c r="Q748" i="1" s="1"/>
  <c r="Q749" i="1" a="1"/>
  <c r="Q749" i="1" s="1"/>
  <c r="Q750" i="1" a="1"/>
  <c r="Q750" i="1" s="1"/>
  <c r="Q751" i="1" a="1"/>
  <c r="Q751" i="1" s="1"/>
  <c r="Q752" i="1" a="1"/>
  <c r="Q752" i="1" s="1"/>
  <c r="Q753" i="1" a="1"/>
  <c r="Q753" i="1" s="1"/>
  <c r="Q754" i="1" a="1"/>
  <c r="Q754" i="1" s="1"/>
  <c r="Q755" i="1" a="1"/>
  <c r="Q755" i="1" s="1"/>
  <c r="Q756" i="1" a="1"/>
  <c r="Q756" i="1" s="1"/>
  <c r="Q757" i="1" a="1"/>
  <c r="Q757" i="1" s="1"/>
  <c r="Q758" i="1" a="1"/>
  <c r="Q758" i="1" s="1"/>
  <c r="Q759" i="1" a="1"/>
  <c r="Q759" i="1" s="1"/>
  <c r="Q760" i="1" a="1"/>
  <c r="Q760" i="1" s="1"/>
  <c r="Q761" i="1" a="1"/>
  <c r="Q761" i="1" s="1"/>
  <c r="Q762" i="1" a="1"/>
  <c r="Q762" i="1" s="1"/>
  <c r="Q763" i="1" a="1"/>
  <c r="Q763" i="1" s="1"/>
  <c r="Q764" i="1" a="1"/>
  <c r="Q764" i="1" s="1"/>
  <c r="Q765" i="1" a="1"/>
  <c r="Q765" i="1" s="1"/>
  <c r="Q766" i="1" a="1"/>
  <c r="Q766" i="1" s="1"/>
  <c r="Q767" i="1" a="1"/>
  <c r="Q767" i="1" s="1"/>
  <c r="Q768" i="1" a="1"/>
  <c r="Q768" i="1" s="1"/>
  <c r="Q769" i="1" a="1"/>
  <c r="Q769" i="1" s="1"/>
  <c r="Q770" i="1" a="1"/>
  <c r="Q770" i="1" s="1"/>
  <c r="Q771" i="1" a="1"/>
  <c r="Q771" i="1" s="1"/>
  <c r="Q772" i="1" a="1"/>
  <c r="Q772" i="1" s="1"/>
  <c r="Q773" i="1" a="1"/>
  <c r="Q773" i="1" s="1"/>
  <c r="Q774" i="1" a="1"/>
  <c r="Q774" i="1" s="1"/>
  <c r="Q775" i="1" a="1"/>
  <c r="Q775" i="1" s="1"/>
  <c r="Q776" i="1" a="1"/>
  <c r="Q776" i="1" s="1"/>
  <c r="Q777" i="1" a="1"/>
  <c r="Q777" i="1" s="1"/>
  <c r="Q778" i="1" a="1"/>
  <c r="Q778" i="1" s="1"/>
  <c r="Q779" i="1" a="1"/>
  <c r="Q779" i="1" s="1"/>
  <c r="Q780" i="1" a="1"/>
  <c r="Q780" i="1" s="1"/>
  <c r="Q781" i="1" a="1"/>
  <c r="Q781" i="1" s="1"/>
  <c r="Q782" i="1" a="1"/>
  <c r="Q782" i="1" s="1"/>
  <c r="Q783" i="1" a="1"/>
  <c r="Q783" i="1" s="1"/>
  <c r="Q784" i="1" a="1"/>
  <c r="Q784" i="1" s="1"/>
  <c r="Q785" i="1" a="1"/>
  <c r="Q785" i="1" s="1"/>
  <c r="Q786" i="1" a="1"/>
  <c r="Q786" i="1" s="1"/>
  <c r="Q787" i="1" a="1"/>
  <c r="Q787" i="1" s="1"/>
  <c r="Q788" i="1" a="1"/>
  <c r="Q788" i="1" s="1"/>
  <c r="Q789" i="1" a="1"/>
  <c r="Q789" i="1" s="1"/>
  <c r="Q790" i="1" a="1"/>
  <c r="Q790" i="1" s="1"/>
  <c r="Q791" i="1" a="1"/>
  <c r="Q791" i="1" s="1"/>
  <c r="Q792" i="1" a="1"/>
  <c r="Q792" i="1" s="1"/>
  <c r="Q793" i="1" a="1"/>
  <c r="Q793" i="1" s="1"/>
  <c r="Q794" i="1" a="1"/>
  <c r="Q794" i="1" s="1"/>
  <c r="Q795" i="1" a="1"/>
  <c r="Q795" i="1" s="1"/>
  <c r="Q796" i="1" a="1"/>
  <c r="Q796" i="1" s="1"/>
  <c r="Q797" i="1" a="1"/>
  <c r="Q797" i="1" s="1"/>
  <c r="Q798" i="1" a="1"/>
  <c r="Q798" i="1" s="1"/>
  <c r="Q799" i="1" a="1"/>
  <c r="Q799" i="1" s="1"/>
  <c r="Q800" i="1" a="1"/>
  <c r="Q800" i="1" s="1"/>
  <c r="Q801" i="1" a="1"/>
  <c r="Q801" i="1" s="1"/>
  <c r="Q802" i="1" a="1"/>
  <c r="Q802" i="1" s="1"/>
  <c r="Q803" i="1" a="1"/>
  <c r="Q803" i="1" s="1"/>
  <c r="Q804" i="1" a="1"/>
  <c r="Q804" i="1" s="1"/>
  <c r="Q805" i="1" a="1"/>
  <c r="Q805" i="1" s="1"/>
  <c r="Q806" i="1" a="1"/>
  <c r="Q806" i="1" s="1"/>
  <c r="Q807" i="1" a="1"/>
  <c r="Q807" i="1" s="1"/>
  <c r="Q808" i="1" a="1"/>
  <c r="Q808" i="1" s="1"/>
  <c r="Q809" i="1" a="1"/>
  <c r="Q809" i="1" s="1"/>
  <c r="Q810" i="1" a="1"/>
  <c r="Q810" i="1" s="1"/>
  <c r="Q811" i="1" a="1"/>
  <c r="Q811" i="1" s="1"/>
  <c r="Q812" i="1" a="1"/>
  <c r="Q812" i="1" s="1"/>
  <c r="Q813" i="1" a="1"/>
  <c r="Q813" i="1" s="1"/>
  <c r="Q814" i="1" a="1"/>
  <c r="Q814" i="1" s="1"/>
  <c r="Q815" i="1" a="1"/>
  <c r="Q815" i="1" s="1"/>
  <c r="Q816" i="1" a="1"/>
  <c r="Q816" i="1" s="1"/>
  <c r="Q817" i="1" a="1"/>
  <c r="Q817" i="1" s="1"/>
  <c r="Q818" i="1" a="1"/>
  <c r="Q818" i="1" s="1"/>
  <c r="Q819" i="1" a="1"/>
  <c r="Q819" i="1" s="1"/>
  <c r="Q820" i="1" a="1"/>
  <c r="Q820" i="1" s="1"/>
  <c r="Q821" i="1" a="1"/>
  <c r="Q821" i="1" s="1"/>
  <c r="Q822" i="1" a="1"/>
  <c r="Q822" i="1" s="1"/>
  <c r="Q823" i="1" a="1"/>
  <c r="Q823" i="1" s="1"/>
  <c r="Q824" i="1" a="1"/>
  <c r="Q824" i="1" s="1"/>
  <c r="Q825" i="1" a="1"/>
  <c r="Q825" i="1" s="1"/>
  <c r="Q826" i="1" a="1"/>
  <c r="Q826" i="1" s="1"/>
  <c r="Q827" i="1" a="1"/>
  <c r="Q827" i="1" s="1"/>
  <c r="Q828" i="1" a="1"/>
  <c r="Q828" i="1" s="1"/>
  <c r="Q829" i="1" a="1"/>
  <c r="Q829" i="1" s="1"/>
  <c r="Q830" i="1" a="1"/>
  <c r="Q830" i="1" s="1"/>
  <c r="Q831" i="1" a="1"/>
  <c r="Q831" i="1" s="1"/>
  <c r="Q832" i="1" a="1"/>
  <c r="Q832" i="1" s="1"/>
  <c r="Q833" i="1" a="1"/>
  <c r="Q833" i="1" s="1"/>
  <c r="Q834" i="1" a="1"/>
  <c r="Q834" i="1" s="1"/>
  <c r="Q835" i="1" a="1"/>
  <c r="Q835" i="1" s="1"/>
  <c r="Q836" i="1" a="1"/>
  <c r="Q836" i="1" s="1"/>
  <c r="Q837" i="1" a="1"/>
  <c r="Q837" i="1" s="1"/>
  <c r="Q838" i="1" a="1"/>
  <c r="Q838" i="1" s="1"/>
  <c r="Q839" i="1" a="1"/>
  <c r="Q839" i="1" s="1"/>
  <c r="Q840" i="1" a="1"/>
  <c r="Q840" i="1" s="1"/>
  <c r="Q841" i="1" a="1"/>
  <c r="Q841" i="1" s="1"/>
  <c r="Q842" i="1" a="1"/>
  <c r="Q842" i="1" s="1"/>
  <c r="Q843" i="1" a="1"/>
  <c r="Q843" i="1" s="1"/>
  <c r="Q844" i="1" a="1"/>
  <c r="Q844" i="1" s="1"/>
  <c r="Q845" i="1" a="1"/>
  <c r="Q845" i="1" s="1"/>
  <c r="Q846" i="1" a="1"/>
  <c r="Q846" i="1" s="1"/>
  <c r="Q847" i="1" a="1"/>
  <c r="Q847" i="1" s="1"/>
  <c r="Q848" i="1" a="1"/>
  <c r="Q848" i="1" s="1"/>
  <c r="Q849" i="1" a="1"/>
  <c r="Q849" i="1" s="1"/>
  <c r="Q850" i="1" a="1"/>
  <c r="Q850" i="1" s="1"/>
  <c r="Q851" i="1" a="1"/>
  <c r="Q851" i="1" s="1"/>
  <c r="Q852" i="1" a="1"/>
  <c r="Q852" i="1" s="1"/>
  <c r="Q853" i="1" a="1"/>
  <c r="Q853" i="1" s="1"/>
  <c r="Q854" i="1" a="1"/>
  <c r="Q854" i="1" s="1"/>
  <c r="Q855" i="1" a="1"/>
  <c r="Q855" i="1" s="1"/>
  <c r="Q856" i="1" a="1"/>
  <c r="Q856" i="1" s="1"/>
  <c r="Q857" i="1" a="1"/>
  <c r="Q857" i="1" s="1"/>
  <c r="Q858" i="1" a="1"/>
  <c r="Q858" i="1" s="1"/>
  <c r="Q859" i="1" a="1"/>
  <c r="Q859" i="1" s="1"/>
  <c r="Q860" i="1" a="1"/>
  <c r="Q860" i="1" s="1"/>
  <c r="Q861" i="1" a="1"/>
  <c r="Q861" i="1" s="1"/>
  <c r="Q862" i="1" a="1"/>
  <c r="Q862" i="1" s="1"/>
  <c r="Q863" i="1" a="1"/>
  <c r="Q863" i="1" s="1"/>
  <c r="Q864" i="1" a="1"/>
  <c r="Q864" i="1" s="1"/>
  <c r="Q865" i="1" a="1"/>
  <c r="Q865" i="1" s="1"/>
  <c r="Q866" i="1" a="1"/>
  <c r="Q866" i="1" s="1"/>
  <c r="Q867" i="1" a="1"/>
  <c r="Q867" i="1" s="1"/>
  <c r="Q868" i="1" a="1"/>
  <c r="Q868" i="1" s="1"/>
  <c r="Q869" i="1" a="1"/>
  <c r="Q869" i="1" s="1"/>
  <c r="Q870" i="1" a="1"/>
  <c r="Q870" i="1" s="1"/>
  <c r="Q871" i="1" a="1"/>
  <c r="Q871" i="1" s="1"/>
  <c r="Q872" i="1" a="1"/>
  <c r="Q872" i="1" s="1"/>
  <c r="Q873" i="1" a="1"/>
  <c r="Q873" i="1" s="1"/>
  <c r="Q874" i="1" a="1"/>
  <c r="Q874" i="1" s="1"/>
  <c r="Q875" i="1" a="1"/>
  <c r="Q875" i="1" s="1"/>
  <c r="Q876" i="1" a="1"/>
  <c r="Q876" i="1" s="1"/>
  <c r="Q877" i="1" a="1"/>
  <c r="Q877" i="1" s="1"/>
  <c r="Q878" i="1" a="1"/>
  <c r="Q878" i="1" s="1"/>
  <c r="Q879" i="1" a="1"/>
  <c r="Q879" i="1" s="1"/>
  <c r="Q880" i="1" a="1"/>
  <c r="Q880" i="1" s="1"/>
  <c r="Q881" i="1" a="1"/>
  <c r="Q881" i="1" s="1"/>
  <c r="Q882" i="1" a="1"/>
  <c r="Q882" i="1" s="1"/>
  <c r="Q883" i="1" a="1"/>
  <c r="Q883" i="1" s="1"/>
  <c r="Q884" i="1" a="1"/>
  <c r="Q884" i="1" s="1"/>
  <c r="Q885" i="1" a="1"/>
  <c r="Q885" i="1" s="1"/>
  <c r="Q886" i="1" a="1"/>
  <c r="Q886" i="1" s="1"/>
  <c r="Q887" i="1" a="1"/>
  <c r="Q887" i="1" s="1"/>
  <c r="Q888" i="1" a="1"/>
  <c r="Q888" i="1" s="1"/>
  <c r="Q889" i="1" a="1"/>
  <c r="Q889" i="1" s="1"/>
  <c r="Q890" i="1" a="1"/>
  <c r="Q890" i="1" s="1"/>
  <c r="Q891" i="1" a="1"/>
  <c r="Q891" i="1" s="1"/>
  <c r="Q892" i="1" a="1"/>
  <c r="Q892" i="1" s="1"/>
  <c r="Q893" i="1" a="1"/>
  <c r="Q893" i="1" s="1"/>
  <c r="Q894" i="1" a="1"/>
  <c r="Q894" i="1" s="1"/>
  <c r="Q895" i="1" a="1"/>
  <c r="Q895" i="1" s="1"/>
  <c r="Q896" i="1" a="1"/>
  <c r="Q896" i="1" s="1"/>
  <c r="Q897" i="1" a="1"/>
  <c r="Q897" i="1" s="1"/>
  <c r="Q898" i="1" a="1"/>
  <c r="Q898" i="1" s="1"/>
  <c r="Q899" i="1" a="1"/>
  <c r="Q899" i="1" s="1"/>
  <c r="Q900" i="1" a="1"/>
  <c r="Q900" i="1" s="1"/>
  <c r="Q901" i="1" a="1"/>
  <c r="Q901" i="1" s="1"/>
  <c r="Q902" i="1" a="1"/>
  <c r="Q902" i="1" s="1"/>
  <c r="Q903" i="1" a="1"/>
  <c r="Q903" i="1" s="1"/>
  <c r="Q904" i="1" a="1"/>
  <c r="Q904" i="1" s="1"/>
  <c r="Q905" i="1" a="1"/>
  <c r="Q905" i="1" s="1"/>
  <c r="Q906" i="1" a="1"/>
  <c r="Q906" i="1" s="1"/>
  <c r="Q907" i="1" a="1"/>
  <c r="Q907" i="1" s="1"/>
  <c r="Q908" i="1" a="1"/>
  <c r="Q908" i="1" s="1"/>
  <c r="Q909" i="1" a="1"/>
  <c r="Q909" i="1" s="1"/>
  <c r="Q910" i="1" a="1"/>
  <c r="Q910" i="1" s="1"/>
  <c r="Q911" i="1" a="1"/>
  <c r="Q911" i="1" s="1"/>
  <c r="Q912" i="1" a="1"/>
  <c r="Q912" i="1" s="1"/>
  <c r="Q913" i="1" a="1"/>
  <c r="Q913" i="1" s="1"/>
  <c r="Q914" i="1" a="1"/>
  <c r="Q914" i="1" s="1"/>
  <c r="Q915" i="1" a="1"/>
  <c r="Q915" i="1" s="1"/>
  <c r="Q916" i="1" a="1"/>
  <c r="Q916" i="1" s="1"/>
  <c r="Q917" i="1" a="1"/>
  <c r="Q917" i="1" s="1"/>
  <c r="Q918" i="1" a="1"/>
  <c r="Q918" i="1" s="1"/>
  <c r="Q919" i="1" a="1"/>
  <c r="Q919" i="1" s="1"/>
  <c r="Q920" i="1" a="1"/>
  <c r="Q920" i="1" s="1"/>
  <c r="Q921" i="1" a="1"/>
  <c r="Q921" i="1" s="1"/>
  <c r="Q922" i="1" a="1"/>
  <c r="Q922" i="1" s="1"/>
  <c r="Q923" i="1" a="1"/>
  <c r="Q923" i="1" s="1"/>
  <c r="Q924" i="1" a="1"/>
  <c r="Q924" i="1" s="1"/>
  <c r="Q925" i="1" a="1"/>
  <c r="Q925" i="1" s="1"/>
  <c r="Q926" i="1" a="1"/>
  <c r="Q926" i="1" s="1"/>
  <c r="Q927" i="1" a="1"/>
  <c r="Q927" i="1" s="1"/>
  <c r="Q928" i="1" a="1"/>
  <c r="Q928" i="1" s="1"/>
  <c r="Q929" i="1" a="1"/>
  <c r="Q929" i="1" s="1"/>
  <c r="Q930" i="1" a="1"/>
  <c r="Q930" i="1" s="1"/>
  <c r="Q931" i="1" a="1"/>
  <c r="Q931" i="1" s="1"/>
  <c r="Q932" i="1" a="1"/>
  <c r="Q932" i="1" s="1"/>
  <c r="Q933" i="1" a="1"/>
  <c r="Q933" i="1" s="1"/>
  <c r="Q934" i="1" a="1"/>
  <c r="Q934" i="1" s="1"/>
  <c r="Q935" i="1" a="1"/>
  <c r="Q935" i="1" s="1"/>
  <c r="Q936" i="1" a="1"/>
  <c r="Q936" i="1" s="1"/>
  <c r="Q937" i="1" a="1"/>
  <c r="Q937" i="1" s="1"/>
  <c r="Q938" i="1" a="1"/>
  <c r="Q938" i="1" s="1"/>
  <c r="Q939" i="1" a="1"/>
  <c r="Q939" i="1" s="1"/>
  <c r="Q940" i="1" a="1"/>
  <c r="Q940" i="1" s="1"/>
  <c r="Q941" i="1" a="1"/>
  <c r="Q941" i="1" s="1"/>
  <c r="Q942" i="1" a="1"/>
  <c r="Q942" i="1" s="1"/>
  <c r="Q943" i="1" a="1"/>
  <c r="Q943" i="1" s="1"/>
  <c r="Q944" i="1" a="1"/>
  <c r="Q944" i="1" s="1"/>
  <c r="Q945" i="1" a="1"/>
  <c r="Q945" i="1" s="1"/>
  <c r="Q946" i="1" a="1"/>
  <c r="Q946" i="1" s="1"/>
  <c r="Q947" i="1" a="1"/>
  <c r="Q947" i="1" s="1"/>
  <c r="Q948" i="1" a="1"/>
  <c r="Q948" i="1" s="1"/>
  <c r="Q949" i="1" a="1"/>
  <c r="Q949" i="1" s="1"/>
  <c r="Q950" i="1" a="1"/>
  <c r="Q950" i="1" s="1"/>
  <c r="Q951" i="1" a="1"/>
  <c r="Q951" i="1" s="1"/>
  <c r="Q952" i="1" a="1"/>
  <c r="Q952" i="1" s="1"/>
  <c r="Q953" i="1" a="1"/>
  <c r="Q953" i="1" s="1"/>
  <c r="Q954" i="1" a="1"/>
  <c r="Q954" i="1" s="1"/>
  <c r="Q955" i="1" a="1"/>
  <c r="Q955" i="1" s="1"/>
  <c r="Q956" i="1" a="1"/>
  <c r="Q956" i="1" s="1"/>
  <c r="Q957" i="1" a="1"/>
  <c r="Q957" i="1" s="1"/>
  <c r="Q958" i="1" a="1"/>
  <c r="Q958" i="1" s="1"/>
  <c r="Q959" i="1" a="1"/>
  <c r="Q959" i="1" s="1"/>
  <c r="Q960" i="1" a="1"/>
  <c r="Q960" i="1" s="1"/>
  <c r="Q961" i="1" a="1"/>
  <c r="Q961" i="1" s="1"/>
  <c r="Q962" i="1" a="1"/>
  <c r="Q962" i="1" s="1"/>
  <c r="Q963" i="1" a="1"/>
  <c r="Q963" i="1" s="1"/>
  <c r="Q964" i="1" a="1"/>
  <c r="Q964" i="1" s="1"/>
  <c r="Q965" i="1" a="1"/>
  <c r="Q965" i="1" s="1"/>
  <c r="Q966" i="1" a="1"/>
  <c r="Q966" i="1" s="1"/>
  <c r="Q967" i="1" a="1"/>
  <c r="Q967" i="1" s="1"/>
  <c r="Q968" i="1" a="1"/>
  <c r="Q968" i="1" s="1"/>
  <c r="Q969" i="1" a="1"/>
  <c r="Q969" i="1" s="1"/>
  <c r="Q970" i="1" a="1"/>
  <c r="Q970" i="1" s="1"/>
  <c r="Q971" i="1" a="1"/>
  <c r="Q971" i="1" s="1"/>
  <c r="Q972" i="1" a="1"/>
  <c r="Q972" i="1" s="1"/>
  <c r="Q973" i="1" a="1"/>
  <c r="Q973" i="1" s="1"/>
  <c r="Q974" i="1" a="1"/>
  <c r="Q974" i="1" s="1"/>
  <c r="Q975" i="1" a="1"/>
  <c r="Q975" i="1" s="1"/>
  <c r="Q976" i="1" a="1"/>
  <c r="Q976" i="1" s="1"/>
  <c r="Q977" i="1" a="1"/>
  <c r="Q977" i="1" s="1"/>
  <c r="Q978" i="1" a="1"/>
  <c r="Q978" i="1" s="1"/>
  <c r="Q979" i="1" a="1"/>
  <c r="Q979" i="1" s="1"/>
  <c r="Q980" i="1" a="1"/>
  <c r="Q980" i="1" s="1"/>
  <c r="Q981" i="1" a="1"/>
  <c r="Q981" i="1" s="1"/>
  <c r="Q982" i="1" a="1"/>
  <c r="Q982" i="1" s="1"/>
  <c r="Q983" i="1" a="1"/>
  <c r="Q983" i="1" s="1"/>
  <c r="Q984" i="1" a="1"/>
  <c r="Q984" i="1" s="1"/>
  <c r="Q985" i="1" a="1"/>
  <c r="Q985" i="1" s="1"/>
  <c r="Q986" i="1" a="1"/>
  <c r="Q986" i="1" s="1"/>
  <c r="Q987" i="1" a="1"/>
  <c r="Q987" i="1" s="1"/>
  <c r="Q988" i="1" a="1"/>
  <c r="Q988" i="1" s="1"/>
  <c r="Q989" i="1" a="1"/>
  <c r="Q989" i="1" s="1"/>
  <c r="Q990" i="1" a="1"/>
  <c r="Q990" i="1" s="1"/>
  <c r="Q991" i="1" a="1"/>
  <c r="Q991" i="1" s="1"/>
  <c r="Q992" i="1" a="1"/>
  <c r="Q992" i="1" s="1"/>
  <c r="Q993" i="1" a="1"/>
  <c r="Q993" i="1" s="1"/>
  <c r="Q994" i="1" a="1"/>
  <c r="Q994" i="1" s="1"/>
  <c r="Q995" i="1" a="1"/>
  <c r="Q995" i="1" s="1"/>
  <c r="Q996" i="1" a="1"/>
  <c r="Q996" i="1" s="1"/>
  <c r="Q997" i="1" a="1"/>
  <c r="Q997" i="1" s="1"/>
  <c r="Q998" i="1" a="1"/>
  <c r="Q998" i="1" s="1"/>
  <c r="Q999" i="1" a="1"/>
  <c r="Q999" i="1" s="1"/>
  <c r="Q1000" i="1" a="1"/>
  <c r="Q1000" i="1" s="1"/>
  <c r="Q1001" i="1" a="1"/>
  <c r="Q1001" i="1" s="1"/>
  <c r="Q1002" i="1" a="1"/>
  <c r="Q1002" i="1" s="1"/>
  <c r="Q1003" i="1" a="1"/>
  <c r="Q1003" i="1" s="1"/>
  <c r="Q1004" i="1" a="1"/>
  <c r="Q1004" i="1" s="1"/>
  <c r="Q1005" i="1" a="1"/>
  <c r="Q1005" i="1" s="1"/>
  <c r="Q1006" i="1" a="1"/>
  <c r="Q1006" i="1" s="1"/>
  <c r="Q1007" i="1" a="1"/>
  <c r="Q1007" i="1" s="1"/>
  <c r="Q1008" i="1" a="1"/>
  <c r="Q1008" i="1" s="1"/>
  <c r="Q1009" i="1" a="1"/>
  <c r="Q1009" i="1" s="1"/>
  <c r="Q1010" i="1" a="1"/>
  <c r="Q1010" i="1" s="1"/>
  <c r="Q1011" i="1" a="1"/>
  <c r="Q1011" i="1" s="1"/>
  <c r="Q1012" i="1" a="1"/>
  <c r="Q1012" i="1" s="1"/>
  <c r="Q1013" i="1" a="1"/>
  <c r="Q1013" i="1" s="1"/>
  <c r="Q1014" i="1" a="1"/>
  <c r="Q1014" i="1" s="1"/>
  <c r="Q1015" i="1" a="1"/>
  <c r="Q1015" i="1" s="1"/>
  <c r="Q1016" i="1" a="1"/>
  <c r="Q1016" i="1" s="1"/>
  <c r="Q1017" i="1" a="1"/>
  <c r="Q1017" i="1" s="1"/>
  <c r="Q1018" i="1" a="1"/>
  <c r="Q1018" i="1" s="1"/>
  <c r="Q1019" i="1" a="1"/>
  <c r="Q1019" i="1" s="1"/>
  <c r="Q1020" i="1" a="1"/>
  <c r="Q1020" i="1" s="1"/>
  <c r="Q1021" i="1" a="1"/>
  <c r="Q1021" i="1" s="1"/>
  <c r="Q1022" i="1" a="1"/>
  <c r="Q1022" i="1" s="1"/>
  <c r="Q1023" i="1" a="1"/>
  <c r="Q1023" i="1" s="1"/>
  <c r="Q1024" i="1" a="1"/>
  <c r="Q1024" i="1" s="1"/>
  <c r="Q1025" i="1" a="1"/>
  <c r="Q1025" i="1" s="1"/>
  <c r="Q1026" i="1" a="1"/>
  <c r="Q1026" i="1" s="1"/>
  <c r="Q1027" i="1" a="1"/>
  <c r="Q1027" i="1" s="1"/>
  <c r="Q1028" i="1" a="1"/>
  <c r="Q1028" i="1" s="1"/>
  <c r="Q1029" i="1" a="1"/>
  <c r="Q1029" i="1" s="1"/>
  <c r="Q1030" i="1" a="1"/>
  <c r="Q1030" i="1" s="1"/>
  <c r="Q1031" i="1" a="1"/>
  <c r="Q1031" i="1" s="1"/>
  <c r="Q1032" i="1" a="1"/>
  <c r="Q1032" i="1" s="1"/>
  <c r="Q1033" i="1" a="1"/>
  <c r="Q1033" i="1" s="1"/>
  <c r="Q1034" i="1" a="1"/>
  <c r="Q1034" i="1" s="1"/>
  <c r="Q1035" i="1" a="1"/>
  <c r="Q1035" i="1" s="1"/>
  <c r="Q1036" i="1" a="1"/>
  <c r="Q1036" i="1" s="1"/>
  <c r="Q1037" i="1" a="1"/>
  <c r="Q1037" i="1" s="1"/>
  <c r="Q1038" i="1" a="1"/>
  <c r="Q1038" i="1" s="1"/>
  <c r="Q1039" i="1" a="1"/>
  <c r="Q1039" i="1" s="1"/>
  <c r="Q1040" i="1" a="1"/>
  <c r="Q1040" i="1" s="1"/>
  <c r="Q1041" i="1" a="1"/>
  <c r="Q1041" i="1" s="1"/>
  <c r="Q1042" i="1" a="1"/>
  <c r="Q1042" i="1" s="1"/>
  <c r="Q1043" i="1" a="1"/>
  <c r="Q1043" i="1" s="1"/>
  <c r="Q1044" i="1" a="1"/>
  <c r="Q1044" i="1" s="1"/>
  <c r="Q1045" i="1" a="1"/>
  <c r="Q1045" i="1" s="1"/>
  <c r="Q1046" i="1" a="1"/>
  <c r="Q1046" i="1" s="1"/>
  <c r="Q1047" i="1" a="1"/>
  <c r="Q1047" i="1" s="1"/>
  <c r="Q1048" i="1" a="1"/>
  <c r="Q1048" i="1" s="1"/>
  <c r="Q1049" i="1" a="1"/>
  <c r="Q1049" i="1" s="1"/>
  <c r="Q1050" i="1" a="1"/>
  <c r="Q1050" i="1" s="1"/>
  <c r="Q1051" i="1" a="1"/>
  <c r="Q1051" i="1" s="1"/>
  <c r="Q1052" i="1" a="1"/>
  <c r="Q1052" i="1" s="1"/>
  <c r="Q1053" i="1" a="1"/>
  <c r="Q1053" i="1" s="1"/>
  <c r="Q1054" i="1" a="1"/>
  <c r="Q1054" i="1" s="1"/>
  <c r="Q1055" i="1" a="1"/>
  <c r="Q1055" i="1" s="1"/>
  <c r="Q1056" i="1" a="1"/>
  <c r="Q1056" i="1" s="1"/>
  <c r="Q1057" i="1" a="1"/>
  <c r="Q1057" i="1" s="1"/>
  <c r="Q1058" i="1" a="1"/>
  <c r="Q1058" i="1" s="1"/>
  <c r="Q1059" i="1" a="1"/>
  <c r="Q1059" i="1" s="1"/>
  <c r="Q1060" i="1" a="1"/>
  <c r="Q1060" i="1" s="1"/>
  <c r="Q1061" i="1" a="1"/>
  <c r="Q1061" i="1" s="1"/>
  <c r="Q1062" i="1" a="1"/>
  <c r="Q1062" i="1" s="1"/>
  <c r="Q1063" i="1" a="1"/>
  <c r="Q1063" i="1" s="1"/>
  <c r="Q1064" i="1" a="1"/>
  <c r="Q1064" i="1" s="1"/>
  <c r="Q1065" i="1" a="1"/>
  <c r="Q1065" i="1" s="1"/>
  <c r="Q1066" i="1" a="1"/>
  <c r="Q1066" i="1" s="1"/>
  <c r="Q1067" i="1" a="1"/>
  <c r="Q1067" i="1" s="1"/>
  <c r="Q1068" i="1" a="1"/>
  <c r="Q1068" i="1" s="1"/>
  <c r="Q1069" i="1" a="1"/>
  <c r="Q1069" i="1" s="1"/>
  <c r="Q1070" i="1" a="1"/>
  <c r="Q1070" i="1" s="1"/>
  <c r="Q1071" i="1" a="1"/>
  <c r="Q1071" i="1" s="1"/>
  <c r="Q1072" i="1" a="1"/>
  <c r="Q1072" i="1" s="1"/>
  <c r="Q1073" i="1" a="1"/>
  <c r="Q1073" i="1" s="1"/>
  <c r="Q1074" i="1" a="1"/>
  <c r="Q1074" i="1" s="1"/>
  <c r="Q1075" i="1" a="1"/>
  <c r="Q1075" i="1" s="1"/>
  <c r="Q1076" i="1" a="1"/>
  <c r="Q1076" i="1" s="1"/>
  <c r="Q1077" i="1" a="1"/>
  <c r="Q1077" i="1" s="1"/>
  <c r="Q1078" i="1" a="1"/>
  <c r="Q1078" i="1" s="1"/>
  <c r="Q1079" i="1" a="1"/>
  <c r="Q1079" i="1" s="1"/>
  <c r="Q1080" i="1" a="1"/>
  <c r="Q1080" i="1" s="1"/>
  <c r="Q1081" i="1" a="1"/>
  <c r="Q1081" i="1" s="1"/>
  <c r="Q1082" i="1" a="1"/>
  <c r="Q1082" i="1" s="1"/>
  <c r="Q1083" i="1" a="1"/>
  <c r="Q1083" i="1" s="1"/>
  <c r="Q1084" i="1" a="1"/>
  <c r="Q1084" i="1" s="1"/>
  <c r="Q1085" i="1" a="1"/>
  <c r="Q1085" i="1" s="1"/>
  <c r="Q1086" i="1" a="1"/>
  <c r="Q1086" i="1" s="1"/>
  <c r="Q1087" i="1" a="1"/>
  <c r="Q1087" i="1" s="1"/>
  <c r="Q1088" i="1" a="1"/>
  <c r="Q1088" i="1" s="1"/>
  <c r="Q1089" i="1" a="1"/>
  <c r="Q1089" i="1" s="1"/>
  <c r="Q1090" i="1" a="1"/>
  <c r="Q1090" i="1" s="1"/>
  <c r="Q1091" i="1" a="1"/>
  <c r="Q1091" i="1" s="1"/>
  <c r="Q1092" i="1" a="1"/>
  <c r="Q1092" i="1" s="1"/>
  <c r="Q1093" i="1" a="1"/>
  <c r="Q1093" i="1" s="1"/>
  <c r="Q1094" i="1" a="1"/>
  <c r="Q1094" i="1" s="1"/>
  <c r="Q1095" i="1" a="1"/>
  <c r="Q1095" i="1" s="1"/>
  <c r="Q1096" i="1" a="1"/>
  <c r="Q1096" i="1" s="1"/>
  <c r="Q1097" i="1" a="1"/>
  <c r="Q1097" i="1" s="1"/>
  <c r="Q1098" i="1" a="1"/>
  <c r="Q1098" i="1" s="1"/>
  <c r="Q1099" i="1" a="1"/>
  <c r="Q1099" i="1" s="1"/>
  <c r="Q1100" i="1" a="1"/>
  <c r="Q1100" i="1" s="1"/>
  <c r="Q1101" i="1" a="1"/>
  <c r="Q1101" i="1" s="1"/>
  <c r="Q1102" i="1" a="1"/>
  <c r="Q1102" i="1" s="1"/>
  <c r="Q1103" i="1" a="1"/>
  <c r="Q1103" i="1" s="1"/>
  <c r="Q1104" i="1" a="1"/>
  <c r="Q1104" i="1" s="1"/>
  <c r="Q1105" i="1" a="1"/>
  <c r="Q1105" i="1" s="1"/>
  <c r="Q1106" i="1" a="1"/>
  <c r="Q1106" i="1" s="1"/>
  <c r="Q1107" i="1" a="1"/>
  <c r="Q1107" i="1" s="1"/>
  <c r="Q1108" i="1" a="1"/>
  <c r="Q1108" i="1" s="1"/>
  <c r="Q1109" i="1" a="1"/>
  <c r="Q1109" i="1" s="1"/>
  <c r="Q1110" i="1" a="1"/>
  <c r="Q1110" i="1" s="1"/>
  <c r="Q1111" i="1" a="1"/>
  <c r="Q1111" i="1" s="1"/>
  <c r="Q1112" i="1" a="1"/>
  <c r="Q1112" i="1" s="1"/>
  <c r="Q1113" i="1" a="1"/>
  <c r="Q1113" i="1" s="1"/>
  <c r="Q1114" i="1" a="1"/>
  <c r="Q1114" i="1" s="1"/>
  <c r="Q1115" i="1" a="1"/>
  <c r="Q1115" i="1" s="1"/>
  <c r="Q1116" i="1" a="1"/>
  <c r="Q1116" i="1" s="1"/>
  <c r="Q1117" i="1" a="1"/>
  <c r="Q1117" i="1" s="1"/>
  <c r="Q1118" i="1" a="1"/>
  <c r="Q1118" i="1" s="1"/>
  <c r="Q1119" i="1" a="1"/>
  <c r="Q1119" i="1" s="1"/>
  <c r="Q1120" i="1" a="1"/>
  <c r="Q1120" i="1" s="1"/>
  <c r="Q1121" i="1" a="1"/>
  <c r="Q1121" i="1" s="1"/>
  <c r="Q1122" i="1" a="1"/>
  <c r="Q1122" i="1" s="1"/>
  <c r="Q1123" i="1" a="1"/>
  <c r="Q1123" i="1" s="1"/>
  <c r="Q1124" i="1" a="1"/>
  <c r="Q1124" i="1" s="1"/>
  <c r="Q1125" i="1" a="1"/>
  <c r="Q1125" i="1" s="1"/>
  <c r="Q1126" i="1" a="1"/>
  <c r="Q1126" i="1" s="1"/>
  <c r="Q1127" i="1" a="1"/>
  <c r="Q1127" i="1" s="1"/>
  <c r="Q1128" i="1" a="1"/>
  <c r="Q1128" i="1" s="1"/>
  <c r="Q1129" i="1" a="1"/>
  <c r="Q1129" i="1" s="1"/>
  <c r="Q1130" i="1" a="1"/>
  <c r="Q1130" i="1" s="1"/>
  <c r="Q1131" i="1" a="1"/>
  <c r="Q1131" i="1" s="1"/>
  <c r="Q1132" i="1" a="1"/>
  <c r="Q1132" i="1" s="1"/>
  <c r="Q1133" i="1" a="1"/>
  <c r="Q1133" i="1" s="1"/>
  <c r="Q1134" i="1" a="1"/>
  <c r="Q1134" i="1" s="1"/>
  <c r="Q1135" i="1" a="1"/>
  <c r="Q1135" i="1" s="1"/>
  <c r="Q1136" i="1" a="1"/>
  <c r="Q1136" i="1" s="1"/>
  <c r="Q1137" i="1" a="1"/>
  <c r="Q1137" i="1" s="1"/>
  <c r="Q1138" i="1" a="1"/>
  <c r="Q1138" i="1" s="1"/>
  <c r="Q1139" i="1" a="1"/>
  <c r="Q1139" i="1" s="1"/>
  <c r="Q1140" i="1" a="1"/>
  <c r="Q1140" i="1" s="1"/>
  <c r="Q1141" i="1" a="1"/>
  <c r="Q1141" i="1" s="1"/>
  <c r="Q1142" i="1" a="1"/>
  <c r="Q1142" i="1" s="1"/>
  <c r="Q1143" i="1" a="1"/>
  <c r="Q1143" i="1" s="1"/>
  <c r="Q1144" i="1" a="1"/>
  <c r="Q1144" i="1" s="1"/>
  <c r="Q1145" i="1" a="1"/>
  <c r="Q1145" i="1" s="1"/>
  <c r="Q1146" i="1" a="1"/>
  <c r="Q1146" i="1" s="1"/>
  <c r="Q1147" i="1" a="1"/>
  <c r="Q1147" i="1" s="1"/>
  <c r="Q1148" i="1" a="1"/>
  <c r="Q1148" i="1" s="1"/>
  <c r="Q1149" i="1" a="1"/>
  <c r="Q1149" i="1" s="1"/>
  <c r="Q1150" i="1" a="1"/>
  <c r="Q1150" i="1" s="1"/>
  <c r="Q1151" i="1" a="1"/>
  <c r="Q1151" i="1" s="1"/>
  <c r="Q1152" i="1" a="1"/>
  <c r="Q1152" i="1" s="1"/>
  <c r="Q1153" i="1" a="1"/>
  <c r="Q1153" i="1" s="1"/>
  <c r="Q1154" i="1" a="1"/>
  <c r="Q1154" i="1" s="1"/>
  <c r="Q1155" i="1" a="1"/>
  <c r="Q1155" i="1" s="1"/>
  <c r="Q1156" i="1" a="1"/>
  <c r="Q1156" i="1" s="1"/>
  <c r="Q1157" i="1" a="1"/>
  <c r="Q1157" i="1" s="1"/>
  <c r="Q1158" i="1" a="1"/>
  <c r="Q1158" i="1" s="1"/>
  <c r="Q1159" i="1" a="1"/>
  <c r="Q1159" i="1" s="1"/>
  <c r="Q1160" i="1" a="1"/>
  <c r="Q1160" i="1" s="1"/>
  <c r="Q1161" i="1" a="1"/>
  <c r="Q1161" i="1" s="1"/>
  <c r="Q1162" i="1" a="1"/>
  <c r="Q1162" i="1" s="1"/>
  <c r="Q1163" i="1" a="1"/>
  <c r="Q1163" i="1" s="1"/>
  <c r="Q1164" i="1" a="1"/>
  <c r="Q1164" i="1" s="1"/>
  <c r="Q1165" i="1" a="1"/>
  <c r="Q1165" i="1" s="1"/>
  <c r="Q1166" i="1" a="1"/>
  <c r="Q1166" i="1" s="1"/>
  <c r="Q1167" i="1" a="1"/>
  <c r="Q1167" i="1" s="1"/>
  <c r="Q1168" i="1" a="1"/>
  <c r="Q1168" i="1" s="1"/>
  <c r="Q1169" i="1" a="1"/>
  <c r="Q1169" i="1" s="1"/>
  <c r="Q1170" i="1" a="1"/>
  <c r="Q1170" i="1" s="1"/>
  <c r="Q1171" i="1" a="1"/>
  <c r="Q1171" i="1" s="1"/>
  <c r="Q1172" i="1" a="1"/>
  <c r="Q1172" i="1" s="1"/>
  <c r="Q1173" i="1" a="1"/>
  <c r="Q1173" i="1" s="1"/>
  <c r="Q1174" i="1" a="1"/>
  <c r="Q1174" i="1" s="1"/>
  <c r="Q1175" i="1" a="1"/>
  <c r="Q1175" i="1" s="1"/>
  <c r="Q1176" i="1" a="1"/>
  <c r="Q1176" i="1" s="1"/>
  <c r="Q1177" i="1" a="1"/>
  <c r="Q1177" i="1" s="1"/>
  <c r="Q1178" i="1" a="1"/>
  <c r="Q1178" i="1" s="1"/>
  <c r="Q1179" i="1" a="1"/>
  <c r="Q1179" i="1" s="1"/>
  <c r="Q1180" i="1" a="1"/>
  <c r="Q1180" i="1" s="1"/>
  <c r="Q1181" i="1" a="1"/>
  <c r="Q1181" i="1" s="1"/>
  <c r="Q1182" i="1" a="1"/>
  <c r="Q1182" i="1" s="1"/>
  <c r="Q1183" i="1" a="1"/>
  <c r="Q1183" i="1" s="1"/>
  <c r="Q1184" i="1" a="1"/>
  <c r="Q1184" i="1" s="1"/>
  <c r="Q1185" i="1" a="1"/>
  <c r="Q1185" i="1" s="1"/>
  <c r="Q1186" i="1" a="1"/>
  <c r="Q1186" i="1" s="1"/>
  <c r="Q1187" i="1" a="1"/>
  <c r="Q1187" i="1" s="1"/>
  <c r="Q1188" i="1" a="1"/>
  <c r="Q1188" i="1" s="1"/>
  <c r="Q1189" i="1" a="1"/>
  <c r="Q1189" i="1" s="1"/>
  <c r="Q1190" i="1" a="1"/>
  <c r="Q1190" i="1" s="1"/>
  <c r="Q1191" i="1" a="1"/>
  <c r="Q1191" i="1" s="1"/>
  <c r="Q1192" i="1" a="1"/>
  <c r="Q1192" i="1" s="1"/>
  <c r="Q1193" i="1" a="1"/>
  <c r="Q1193" i="1" s="1"/>
  <c r="Q1194" i="1" a="1"/>
  <c r="Q1194" i="1" s="1"/>
  <c r="Q1195" i="1" a="1"/>
  <c r="Q1195" i="1" s="1"/>
  <c r="Q1196" i="1" a="1"/>
  <c r="Q1196" i="1" s="1"/>
  <c r="Q1197" i="1" a="1"/>
  <c r="Q1197" i="1" s="1"/>
  <c r="Q1198" i="1" a="1"/>
  <c r="Q1198" i="1" s="1"/>
  <c r="Q1199" i="1" a="1"/>
  <c r="Q1199" i="1" s="1"/>
  <c r="Q1200" i="1" a="1"/>
  <c r="Q1200" i="1" s="1"/>
  <c r="Q1201" i="1" a="1"/>
  <c r="Q1201" i="1" s="1"/>
  <c r="Q1202" i="1" a="1"/>
  <c r="Q1202" i="1" s="1"/>
  <c r="Q1203" i="1" a="1"/>
  <c r="Q1203" i="1" s="1"/>
  <c r="Q1204" i="1" a="1"/>
  <c r="Q1204" i="1" s="1"/>
  <c r="Q1205" i="1" a="1"/>
  <c r="Q1205" i="1" s="1"/>
  <c r="Q1206" i="1" a="1"/>
  <c r="Q1206" i="1" s="1"/>
  <c r="Q1207" i="1" a="1"/>
  <c r="Q1207" i="1" s="1"/>
  <c r="Q1208" i="1" a="1"/>
  <c r="Q1208" i="1" s="1"/>
  <c r="Q1209" i="1" a="1"/>
  <c r="Q1209" i="1" s="1"/>
  <c r="Q1210" i="1" a="1"/>
  <c r="Q1210" i="1" s="1"/>
  <c r="Q1211" i="1" a="1"/>
  <c r="Q1211" i="1" s="1"/>
  <c r="Q1212" i="1" a="1"/>
  <c r="Q1212" i="1" s="1"/>
  <c r="Q1213" i="1" a="1"/>
  <c r="Q1213" i="1" s="1"/>
  <c r="Q1214" i="1" a="1"/>
  <c r="Q1214" i="1" s="1"/>
  <c r="Q1215" i="1" a="1"/>
  <c r="Q1215" i="1" s="1"/>
  <c r="Q1216" i="1" a="1"/>
  <c r="Q1216" i="1" s="1"/>
  <c r="Q1217" i="1" a="1"/>
  <c r="Q1217" i="1" s="1"/>
  <c r="Q1218" i="1" a="1"/>
  <c r="Q1218" i="1" s="1"/>
  <c r="Q1219" i="1" a="1"/>
  <c r="Q1219" i="1" s="1"/>
  <c r="Q1220" i="1" a="1"/>
  <c r="Q1220" i="1" s="1"/>
  <c r="Q1221" i="1" a="1"/>
  <c r="Q1221" i="1" s="1"/>
  <c r="Q1222" i="1" a="1"/>
  <c r="Q1222" i="1" s="1"/>
  <c r="Q1223" i="1" a="1"/>
  <c r="Q1223" i="1" s="1"/>
  <c r="Q1224" i="1" a="1"/>
  <c r="Q1224" i="1" s="1"/>
  <c r="Q1225" i="1" a="1"/>
  <c r="Q1225" i="1" s="1"/>
  <c r="Q1226" i="1" a="1"/>
  <c r="Q1226" i="1" s="1"/>
  <c r="Q1227" i="1" a="1"/>
  <c r="Q1227" i="1" s="1"/>
  <c r="Q1228" i="1" a="1"/>
  <c r="Q1228" i="1" s="1"/>
  <c r="Q1229" i="1" a="1"/>
  <c r="Q1229" i="1" s="1"/>
  <c r="Q1230" i="1" a="1"/>
  <c r="Q1230" i="1" s="1"/>
  <c r="Q1231" i="1" a="1"/>
  <c r="Q1231" i="1" s="1"/>
  <c r="Q1232" i="1" a="1"/>
  <c r="Q1232" i="1" s="1"/>
  <c r="Q1233" i="1" a="1"/>
  <c r="Q1233" i="1" s="1"/>
  <c r="Q1234" i="1" a="1"/>
  <c r="Q1234" i="1" s="1"/>
  <c r="Q1235" i="1" a="1"/>
  <c r="Q1235" i="1" s="1"/>
  <c r="Q1236" i="1" a="1"/>
  <c r="Q1236" i="1" s="1"/>
  <c r="Q1237" i="1" a="1"/>
  <c r="Q1237" i="1" s="1"/>
  <c r="Q1238" i="1" a="1"/>
  <c r="Q1238" i="1" s="1"/>
  <c r="Q1239" i="1" a="1"/>
  <c r="Q1239" i="1" s="1"/>
  <c r="Q1240" i="1" a="1"/>
  <c r="Q1240" i="1" s="1"/>
  <c r="Q1241" i="1" a="1"/>
  <c r="Q1241" i="1" s="1"/>
  <c r="Q1242" i="1" a="1"/>
  <c r="Q1242" i="1" s="1"/>
  <c r="Q1243" i="1" a="1"/>
  <c r="Q1243" i="1" s="1"/>
  <c r="Q1244" i="1" a="1"/>
  <c r="Q1244" i="1" s="1"/>
  <c r="Q1245" i="1" a="1"/>
  <c r="Q1245" i="1" s="1"/>
  <c r="Q1246" i="1" a="1"/>
  <c r="Q1246" i="1" s="1"/>
  <c r="Q1247" i="1" a="1"/>
  <c r="Q1247" i="1" s="1"/>
  <c r="Q1248" i="1" a="1"/>
  <c r="Q1248" i="1" s="1"/>
  <c r="Q1249" i="1" a="1"/>
  <c r="Q1249" i="1" s="1"/>
  <c r="Q1250" i="1" a="1"/>
  <c r="Q1250" i="1" s="1"/>
  <c r="Q1251" i="1" a="1"/>
  <c r="Q1251" i="1" s="1"/>
  <c r="Q1252" i="1" a="1"/>
  <c r="Q1252" i="1" s="1"/>
  <c r="Q1253" i="1" a="1"/>
  <c r="Q1253" i="1" s="1"/>
  <c r="Q1254" i="1" a="1"/>
  <c r="Q1254" i="1" s="1"/>
  <c r="Q1255" i="1" a="1"/>
  <c r="Q1255" i="1" s="1"/>
  <c r="Q1256" i="1" a="1"/>
  <c r="Q1256" i="1" s="1"/>
  <c r="Q1257" i="1" a="1"/>
  <c r="Q1257" i="1" s="1"/>
  <c r="Q1258" i="1" a="1"/>
  <c r="Q1258" i="1" s="1"/>
  <c r="Q1259" i="1" a="1"/>
  <c r="Q1259" i="1" s="1"/>
  <c r="Q1260" i="1" a="1"/>
  <c r="Q1260" i="1" s="1"/>
  <c r="Q1261" i="1" a="1"/>
  <c r="Q1261" i="1" s="1"/>
  <c r="Q1262" i="1" a="1"/>
  <c r="Q1262" i="1" s="1"/>
  <c r="Q1263" i="1" a="1"/>
  <c r="Q1263" i="1" s="1"/>
  <c r="Q1264" i="1" a="1"/>
  <c r="Q1264" i="1" s="1"/>
  <c r="Q1265" i="1" a="1"/>
  <c r="Q1265" i="1" s="1"/>
  <c r="Q1266" i="1" a="1"/>
  <c r="Q1266" i="1" s="1"/>
  <c r="Q1267" i="1" a="1"/>
  <c r="Q1267" i="1" s="1"/>
  <c r="Q1268" i="1" a="1"/>
  <c r="Q1268" i="1" s="1"/>
  <c r="Q1269" i="1" a="1"/>
  <c r="Q1269" i="1" s="1"/>
  <c r="Q1270" i="1" a="1"/>
  <c r="Q1270" i="1" s="1"/>
  <c r="Q1271" i="1" a="1"/>
  <c r="Q1271" i="1" s="1"/>
  <c r="Q1272" i="1" a="1"/>
  <c r="Q1272" i="1" s="1"/>
  <c r="Q1273" i="1" a="1"/>
  <c r="Q1273" i="1" s="1"/>
  <c r="Q1274" i="1" a="1"/>
  <c r="Q1274" i="1" s="1"/>
  <c r="Q1275" i="1" a="1"/>
  <c r="Q1275" i="1" s="1"/>
  <c r="Q1276" i="1" a="1"/>
  <c r="Q1276" i="1" s="1"/>
  <c r="Q1277" i="1" a="1"/>
  <c r="Q1277" i="1" s="1"/>
  <c r="Q1278" i="1" a="1"/>
  <c r="Q1278" i="1" s="1"/>
  <c r="Q1279" i="1" a="1"/>
  <c r="Q1279" i="1" s="1"/>
  <c r="Q1280" i="1" a="1"/>
  <c r="Q1280" i="1" s="1"/>
  <c r="Q1281" i="1" a="1"/>
  <c r="Q1281" i="1" s="1"/>
  <c r="Q1282" i="1" a="1"/>
  <c r="Q1282" i="1" s="1"/>
  <c r="Q1283" i="1" a="1"/>
  <c r="Q1283" i="1" s="1"/>
  <c r="Q1284" i="1" a="1"/>
  <c r="Q1284" i="1" s="1"/>
  <c r="Q1285" i="1" a="1"/>
  <c r="Q1285" i="1" s="1"/>
  <c r="Q1286" i="1" a="1"/>
  <c r="Q1286" i="1" s="1"/>
  <c r="Q1287" i="1" a="1"/>
  <c r="Q1287" i="1" s="1"/>
  <c r="Q1288" i="1" a="1"/>
  <c r="Q1288" i="1" s="1"/>
  <c r="Q1289" i="1" a="1"/>
  <c r="Q1289" i="1" s="1"/>
  <c r="Q1290" i="1" a="1"/>
  <c r="Q1290" i="1" s="1"/>
  <c r="Q1291" i="1" a="1"/>
  <c r="Q1291" i="1" s="1"/>
  <c r="Q1292" i="1" a="1"/>
  <c r="Q1292" i="1" s="1"/>
  <c r="Q1293" i="1" a="1"/>
  <c r="Q1293" i="1" s="1"/>
  <c r="Q1294" i="1" a="1"/>
  <c r="Q1294" i="1" s="1"/>
  <c r="Q1295" i="1" a="1"/>
  <c r="Q1295" i="1" s="1"/>
  <c r="Q1296" i="1" a="1"/>
  <c r="Q1296" i="1" s="1"/>
  <c r="Q1297" i="1" a="1"/>
  <c r="Q1297" i="1" s="1"/>
  <c r="Q1298" i="1" a="1"/>
  <c r="Q1298" i="1" s="1"/>
  <c r="Q1299" i="1" a="1"/>
  <c r="Q1299" i="1" s="1"/>
  <c r="Q1300" i="1" a="1"/>
  <c r="Q1300" i="1" s="1"/>
  <c r="Q1301" i="1" a="1"/>
  <c r="Q1301" i="1" s="1"/>
  <c r="Q1302" i="1" a="1"/>
  <c r="Q1302" i="1" s="1"/>
  <c r="Q1303" i="1" a="1"/>
  <c r="Q1303" i="1" s="1"/>
  <c r="Q1304" i="1" a="1"/>
  <c r="Q1304" i="1" s="1"/>
  <c r="Q1305" i="1" a="1"/>
  <c r="Q1305" i="1" s="1"/>
  <c r="Q1306" i="1" a="1"/>
  <c r="Q1306" i="1" s="1"/>
  <c r="Q1307" i="1" a="1"/>
  <c r="Q1307" i="1" s="1"/>
  <c r="Q1308" i="1" a="1"/>
  <c r="Q1308" i="1" s="1"/>
  <c r="Q1309" i="1" a="1"/>
  <c r="Q1309" i="1" s="1"/>
  <c r="Q1310" i="1" a="1"/>
  <c r="Q1310" i="1" s="1"/>
  <c r="Q1311" i="1" a="1"/>
  <c r="Q1311" i="1" s="1"/>
  <c r="Q1312" i="1" a="1"/>
  <c r="Q1312" i="1" s="1"/>
  <c r="Q1313" i="1" a="1"/>
  <c r="Q1313" i="1" s="1"/>
  <c r="Q1314" i="1" a="1"/>
  <c r="Q1314" i="1" s="1"/>
  <c r="Q1315" i="1" a="1"/>
  <c r="Q1315" i="1" s="1"/>
  <c r="Q1316" i="1" a="1"/>
  <c r="Q1316" i="1" s="1"/>
  <c r="Q1317" i="1" a="1"/>
  <c r="Q1317" i="1" s="1"/>
  <c r="Q1318" i="1" a="1"/>
  <c r="Q1318" i="1" s="1"/>
  <c r="Q1319" i="1" a="1"/>
  <c r="Q1319" i="1" s="1"/>
  <c r="Q1320" i="1" a="1"/>
  <c r="Q1320" i="1" s="1"/>
  <c r="Q1321" i="1" a="1"/>
  <c r="Q1321" i="1" s="1"/>
  <c r="Q1322" i="1" a="1"/>
  <c r="Q1322" i="1" s="1"/>
  <c r="Q1323" i="1" a="1"/>
  <c r="Q1323" i="1" s="1"/>
  <c r="Q1324" i="1" a="1"/>
  <c r="Q1324" i="1" s="1"/>
  <c r="Q1325" i="1" a="1"/>
  <c r="Q1325" i="1" s="1"/>
  <c r="Q1326" i="1" a="1"/>
  <c r="Q1326" i="1" s="1"/>
  <c r="Q1327" i="1" a="1"/>
  <c r="Q1327" i="1" s="1"/>
  <c r="Q1328" i="1" a="1"/>
  <c r="Q1328" i="1" s="1"/>
  <c r="Q1329" i="1" a="1"/>
  <c r="Q1329" i="1" s="1"/>
  <c r="Q1330" i="1" a="1"/>
  <c r="Q1330" i="1" s="1"/>
  <c r="Q1331" i="1" a="1"/>
  <c r="Q1331" i="1" s="1"/>
  <c r="Q1332" i="1" a="1"/>
  <c r="Q1332" i="1" s="1"/>
  <c r="Q1333" i="1" a="1"/>
  <c r="Q1333" i="1" s="1"/>
  <c r="Q1334" i="1" a="1"/>
  <c r="Q1334" i="1" s="1"/>
  <c r="Q1335" i="1" a="1"/>
  <c r="Q1335" i="1" s="1"/>
  <c r="Q1336" i="1" a="1"/>
  <c r="Q1336" i="1" s="1"/>
  <c r="Q1337" i="1" a="1"/>
  <c r="Q1337" i="1" s="1"/>
  <c r="Q1338" i="1" a="1"/>
  <c r="Q1338" i="1" s="1"/>
  <c r="Q1339" i="1" a="1"/>
  <c r="Q1339" i="1" s="1"/>
  <c r="Q1340" i="1" a="1"/>
  <c r="Q1340" i="1" s="1"/>
  <c r="Q1341" i="1" a="1"/>
  <c r="Q1341" i="1" s="1"/>
  <c r="Q1342" i="1" a="1"/>
  <c r="Q1342" i="1" s="1"/>
  <c r="Q1343" i="1" a="1"/>
  <c r="Q1343" i="1" s="1"/>
  <c r="Q1344" i="1" a="1"/>
  <c r="Q1344" i="1" s="1"/>
  <c r="Q1345" i="1" a="1"/>
  <c r="Q1345" i="1" s="1"/>
  <c r="Q1346" i="1" a="1"/>
  <c r="Q1346" i="1" s="1"/>
  <c r="Q1347" i="1" a="1"/>
  <c r="Q1347" i="1" s="1"/>
  <c r="Q1348" i="1" a="1"/>
  <c r="Q1348" i="1" s="1"/>
  <c r="Q1349" i="1" a="1"/>
  <c r="Q1349" i="1" s="1"/>
  <c r="Q1350" i="1" a="1"/>
  <c r="Q1350" i="1" s="1"/>
  <c r="Q1351" i="1" a="1"/>
  <c r="Q1351" i="1" s="1"/>
  <c r="Q1352" i="1" a="1"/>
  <c r="Q1352" i="1" s="1"/>
  <c r="Q1353" i="1" a="1"/>
  <c r="Q1353" i="1" s="1"/>
  <c r="Q1354" i="1" a="1"/>
  <c r="Q1354" i="1" s="1"/>
  <c r="Q1355" i="1" a="1"/>
  <c r="Q1355" i="1" s="1"/>
  <c r="Q1356" i="1" a="1"/>
  <c r="Q1356" i="1" s="1"/>
  <c r="Q1357" i="1" a="1"/>
  <c r="Q1357" i="1" s="1"/>
  <c r="Q1358" i="1" a="1"/>
  <c r="Q1358" i="1" s="1"/>
  <c r="Q1359" i="1" a="1"/>
  <c r="Q1359" i="1" s="1"/>
  <c r="Q1360" i="1" a="1"/>
  <c r="Q1360" i="1" s="1"/>
  <c r="Q1361" i="1" a="1"/>
  <c r="Q1361" i="1" s="1"/>
  <c r="Q1362" i="1" a="1"/>
  <c r="Q1362" i="1" s="1"/>
  <c r="Q1363" i="1" a="1"/>
  <c r="Q1363" i="1" s="1"/>
  <c r="Q1364" i="1" a="1"/>
  <c r="Q1364" i="1" s="1"/>
  <c r="Q1365" i="1" a="1"/>
  <c r="Q1365" i="1" s="1"/>
  <c r="Q1366" i="1" a="1"/>
  <c r="Q1366" i="1" s="1"/>
  <c r="Q1367" i="1" a="1"/>
  <c r="Q1367" i="1" s="1"/>
  <c r="Q1368" i="1" a="1"/>
  <c r="Q1368" i="1" s="1"/>
  <c r="Q1369" i="1" a="1"/>
  <c r="Q1369" i="1" s="1"/>
  <c r="Q1370" i="1" a="1"/>
  <c r="Q1370" i="1" s="1"/>
  <c r="Q1371" i="1" a="1"/>
  <c r="Q1371" i="1" s="1"/>
  <c r="Q1372" i="1" a="1"/>
  <c r="Q1372" i="1" s="1"/>
  <c r="Q1373" i="1" a="1"/>
  <c r="Q1373" i="1" s="1"/>
  <c r="Q1374" i="1" a="1"/>
  <c r="Q1374" i="1" s="1"/>
  <c r="Q1375" i="1" a="1"/>
  <c r="Q1375" i="1" s="1"/>
  <c r="Q1376" i="1" a="1"/>
  <c r="Q1376" i="1" s="1"/>
  <c r="Q1377" i="1" a="1"/>
  <c r="Q1377" i="1" s="1"/>
  <c r="Q1378" i="1" a="1"/>
  <c r="Q1378" i="1" s="1"/>
  <c r="Q1379" i="1" a="1"/>
  <c r="Q1379" i="1" s="1"/>
  <c r="Q1380" i="1" a="1"/>
  <c r="Q1380" i="1" s="1"/>
  <c r="Q1381" i="1" a="1"/>
  <c r="Q1381" i="1" s="1"/>
  <c r="Q1382" i="1" a="1"/>
  <c r="Q1382" i="1" s="1"/>
  <c r="Q1383" i="1" a="1"/>
  <c r="Q1383" i="1" s="1"/>
  <c r="Q1384" i="1" a="1"/>
  <c r="Q1384" i="1" s="1"/>
  <c r="Q1385" i="1" a="1"/>
  <c r="Q1385" i="1" s="1"/>
  <c r="Q1386" i="1" a="1"/>
  <c r="Q1386" i="1" s="1"/>
  <c r="Q1387" i="1" a="1"/>
  <c r="Q1387" i="1" s="1"/>
  <c r="Q1388" i="1" a="1"/>
  <c r="Q1388" i="1" s="1"/>
  <c r="Q1389" i="1" a="1"/>
  <c r="Q1389" i="1" s="1"/>
  <c r="Q1390" i="1" a="1"/>
  <c r="Q1390" i="1" s="1"/>
  <c r="Q1391" i="1" a="1"/>
  <c r="Q1391" i="1" s="1"/>
  <c r="Q1392" i="1" a="1"/>
  <c r="Q1392" i="1" s="1"/>
  <c r="Q1393" i="1" a="1"/>
  <c r="Q1393" i="1" s="1"/>
  <c r="Q1394" i="1" a="1"/>
  <c r="Q1394" i="1" s="1"/>
  <c r="Q1395" i="1" a="1"/>
  <c r="Q1395" i="1" s="1"/>
  <c r="Q1396" i="1" a="1"/>
  <c r="Q1396" i="1" s="1"/>
  <c r="Q1397" i="1" a="1"/>
  <c r="Q1397" i="1" s="1"/>
  <c r="Q1398" i="1" a="1"/>
  <c r="Q1398" i="1" s="1"/>
  <c r="Q1399" i="1" a="1"/>
  <c r="Q1399" i="1" s="1"/>
  <c r="Q1400" i="1" a="1"/>
  <c r="Q1400" i="1" s="1"/>
  <c r="Q1401" i="1" a="1"/>
  <c r="Q1401" i="1" s="1"/>
  <c r="Q1402" i="1" a="1"/>
  <c r="Q1402" i="1" s="1"/>
  <c r="Q1403" i="1" a="1"/>
  <c r="Q1403" i="1" s="1"/>
  <c r="Q1404" i="1" a="1"/>
  <c r="Q1404" i="1" s="1"/>
  <c r="Q1405" i="1" a="1"/>
  <c r="Q1405" i="1" s="1"/>
  <c r="Q1406" i="1" a="1"/>
  <c r="Q1406" i="1" s="1"/>
  <c r="Q1407" i="1" a="1"/>
  <c r="Q1407" i="1" s="1"/>
  <c r="Q1408" i="1" a="1"/>
  <c r="Q1408" i="1" s="1"/>
  <c r="Q1409" i="1" a="1"/>
  <c r="Q1409" i="1" s="1"/>
  <c r="Q1410" i="1" a="1"/>
  <c r="Q1410" i="1" s="1"/>
  <c r="Q1411" i="1" a="1"/>
  <c r="Q1411" i="1" s="1"/>
  <c r="Q1412" i="1" a="1"/>
  <c r="Q1412" i="1" s="1"/>
  <c r="Q1413" i="1" a="1"/>
  <c r="Q1413" i="1" s="1"/>
  <c r="Q1414" i="1" a="1"/>
  <c r="Q1414" i="1" s="1"/>
  <c r="Q1415" i="1" a="1"/>
  <c r="Q1415" i="1" s="1"/>
  <c r="Q1416" i="1" a="1"/>
  <c r="Q1416" i="1" s="1"/>
  <c r="Q1417" i="1" a="1"/>
  <c r="Q1417" i="1" s="1"/>
  <c r="Q1418" i="1" a="1"/>
  <c r="Q1418" i="1" s="1"/>
  <c r="Q1419" i="1" a="1"/>
  <c r="Q1419" i="1" s="1"/>
  <c r="Q1420" i="1" a="1"/>
  <c r="Q1420" i="1" s="1"/>
  <c r="Q1421" i="1" a="1"/>
  <c r="Q1421" i="1" s="1"/>
  <c r="Q1422" i="1" a="1"/>
  <c r="Q1422" i="1" s="1"/>
  <c r="Q1423" i="1" a="1"/>
  <c r="Q1423" i="1" s="1"/>
  <c r="Q1424" i="1" a="1"/>
  <c r="Q1424" i="1" s="1"/>
  <c r="Q1425" i="1" a="1"/>
  <c r="Q1425" i="1" s="1"/>
  <c r="Q1426" i="1" a="1"/>
  <c r="Q1426" i="1" s="1"/>
  <c r="Q1427" i="1" a="1"/>
  <c r="Q1427" i="1" s="1"/>
  <c r="Q1428" i="1" a="1"/>
  <c r="Q1428" i="1" s="1"/>
  <c r="Q1429" i="1" a="1"/>
  <c r="Q1429" i="1" s="1"/>
  <c r="Q1430" i="1" a="1"/>
  <c r="Q1430" i="1" s="1"/>
  <c r="Q1431" i="1" a="1"/>
  <c r="Q1431" i="1" s="1"/>
  <c r="Q1432" i="1" a="1"/>
  <c r="Q1432" i="1" s="1"/>
  <c r="Q1433" i="1" a="1"/>
  <c r="Q1433" i="1" s="1"/>
  <c r="Q1434" i="1" a="1"/>
  <c r="Q1434" i="1" s="1"/>
  <c r="Q1435" i="1" a="1"/>
  <c r="Q1435" i="1" s="1"/>
  <c r="Q1436" i="1" a="1"/>
  <c r="Q1436" i="1" s="1"/>
  <c r="Q1437" i="1" a="1"/>
  <c r="Q1437" i="1" s="1"/>
  <c r="Q1438" i="1" a="1"/>
  <c r="Q1438" i="1" s="1"/>
  <c r="Q1439" i="1" a="1"/>
  <c r="Q1439" i="1" s="1"/>
  <c r="Q1440" i="1" a="1"/>
  <c r="Q1440" i="1" s="1"/>
  <c r="Q1441" i="1" a="1"/>
  <c r="Q1441" i="1" s="1"/>
  <c r="Q1442" i="1" a="1"/>
  <c r="Q1442" i="1" s="1"/>
  <c r="Q1443" i="1" a="1"/>
  <c r="Q1443" i="1" s="1"/>
  <c r="Q1444" i="1" a="1"/>
  <c r="Q1444" i="1" s="1"/>
  <c r="Q1445" i="1" a="1"/>
  <c r="Q1445" i="1" s="1"/>
  <c r="Q1446" i="1" a="1"/>
  <c r="Q1446" i="1" s="1"/>
  <c r="Q1447" i="1" a="1"/>
  <c r="Q1447" i="1" s="1"/>
  <c r="Q1448" i="1" a="1"/>
  <c r="Q1448" i="1" s="1"/>
  <c r="Q1449" i="1" a="1"/>
  <c r="Q1449" i="1" s="1"/>
  <c r="Q1450" i="1" a="1"/>
  <c r="Q1450" i="1" s="1"/>
  <c r="Q1451" i="1" a="1"/>
  <c r="Q1451" i="1" s="1"/>
  <c r="Q1452" i="1" a="1"/>
  <c r="Q1452" i="1" s="1"/>
  <c r="Q1453" i="1" a="1"/>
  <c r="Q1453" i="1" s="1"/>
  <c r="Q1454" i="1" a="1"/>
  <c r="Q1454" i="1" s="1"/>
  <c r="Q1455" i="1" a="1"/>
  <c r="Q1455" i="1" s="1"/>
  <c r="Q1456" i="1" a="1"/>
  <c r="Q1456" i="1" s="1"/>
  <c r="Q1457" i="1" a="1"/>
  <c r="Q1457" i="1" s="1"/>
  <c r="Q1458" i="1" a="1"/>
  <c r="Q1458" i="1" s="1"/>
  <c r="Q1459" i="1" a="1"/>
  <c r="Q1459" i="1" s="1"/>
  <c r="Q1460" i="1" a="1"/>
  <c r="Q1460" i="1" s="1"/>
  <c r="Q1461" i="1" a="1"/>
  <c r="Q1461" i="1" s="1"/>
  <c r="Q1462" i="1" a="1"/>
  <c r="Q1462" i="1" s="1"/>
  <c r="Q1463" i="1" a="1"/>
  <c r="Q1463" i="1" s="1"/>
  <c r="Q1464" i="1" a="1"/>
  <c r="Q1464" i="1" s="1"/>
  <c r="Q1465" i="1" a="1"/>
  <c r="Q1465" i="1" s="1"/>
  <c r="Q1466" i="1" a="1"/>
  <c r="Q1466" i="1" s="1"/>
  <c r="Q1467" i="1" a="1"/>
  <c r="Q1467" i="1" s="1"/>
  <c r="Q1468" i="1" a="1"/>
  <c r="Q1468" i="1" s="1"/>
  <c r="Q1469" i="1" a="1"/>
  <c r="Q1469" i="1" s="1"/>
  <c r="Q1470" i="1" a="1"/>
  <c r="Q1470" i="1" s="1"/>
  <c r="Q1471" i="1" a="1"/>
  <c r="Q1471" i="1" s="1"/>
  <c r="Q1472" i="1" a="1"/>
  <c r="Q1472" i="1" s="1"/>
  <c r="Q1473" i="1" a="1"/>
  <c r="Q1473" i="1" s="1"/>
  <c r="Q1474" i="1" a="1"/>
  <c r="Q1474" i="1" s="1"/>
  <c r="Q1475" i="1" a="1"/>
  <c r="Q1475" i="1" s="1"/>
  <c r="Q1476" i="1" a="1"/>
  <c r="Q1476" i="1" s="1"/>
  <c r="Q1477" i="1" a="1"/>
  <c r="Q1477" i="1" s="1"/>
  <c r="Q1478" i="1" a="1"/>
  <c r="Q1478" i="1" s="1"/>
  <c r="Q1479" i="1" a="1"/>
  <c r="Q1479" i="1" s="1"/>
  <c r="Q1480" i="1" a="1"/>
  <c r="Q1480" i="1" s="1"/>
  <c r="Q1481" i="1" a="1"/>
  <c r="Q1481" i="1" s="1"/>
  <c r="Q1482" i="1" a="1"/>
  <c r="Q1482" i="1" s="1"/>
  <c r="Q1483" i="1" a="1"/>
  <c r="Q1483" i="1" s="1"/>
  <c r="Q1484" i="1" a="1"/>
  <c r="Q1484" i="1" s="1"/>
  <c r="Q1485" i="1" a="1"/>
  <c r="Q1485" i="1" s="1"/>
  <c r="Q1486" i="1" a="1"/>
  <c r="Q1486" i="1" s="1"/>
  <c r="Q1487" i="1" a="1"/>
  <c r="Q1487" i="1" s="1"/>
  <c r="Q1488" i="1" a="1"/>
  <c r="Q1488" i="1" s="1"/>
  <c r="Q1489" i="1" a="1"/>
  <c r="Q1489" i="1" s="1"/>
  <c r="Q1490" i="1" a="1"/>
  <c r="Q1490" i="1" s="1"/>
  <c r="Q1491" i="1" a="1"/>
  <c r="Q1491" i="1" s="1"/>
  <c r="Q1492" i="1" a="1"/>
  <c r="Q1492" i="1" s="1"/>
  <c r="Q1493" i="1" a="1"/>
  <c r="Q1493" i="1" s="1"/>
  <c r="Q1494" i="1" a="1"/>
  <c r="Q1494" i="1" s="1"/>
  <c r="Q1495" i="1" a="1"/>
  <c r="Q1495" i="1" s="1"/>
  <c r="Q1496" i="1" a="1"/>
  <c r="Q1496" i="1" s="1"/>
  <c r="Q1497" i="1" a="1"/>
  <c r="Q1497" i="1" s="1"/>
  <c r="Q1498" i="1" a="1"/>
  <c r="Q1498" i="1" s="1"/>
  <c r="Q1499" i="1" a="1"/>
  <c r="Q1499" i="1" s="1"/>
  <c r="Q1500" i="1" a="1"/>
  <c r="Q1500" i="1" s="1"/>
  <c r="Q1501" i="1" a="1"/>
  <c r="Q1501" i="1" s="1"/>
  <c r="Q1502" i="1" a="1"/>
  <c r="Q1502" i="1" s="1"/>
  <c r="Q1503" i="1" a="1"/>
  <c r="Q1503" i="1" s="1"/>
  <c r="Q1504" i="1" a="1"/>
  <c r="Q1504" i="1" s="1"/>
  <c r="Q1505" i="1" a="1"/>
  <c r="Q1505" i="1" s="1"/>
  <c r="Q1506" i="1" a="1"/>
  <c r="Q1506" i="1" s="1"/>
  <c r="Q1507" i="1" a="1"/>
  <c r="Q1507" i="1" s="1"/>
  <c r="Q1508" i="1" a="1"/>
  <c r="Q1508" i="1" s="1"/>
  <c r="Q1509" i="1" a="1"/>
  <c r="Q1509" i="1" s="1"/>
  <c r="Q1510" i="1" a="1"/>
  <c r="Q1510" i="1" s="1"/>
  <c r="Q1511" i="1" a="1"/>
  <c r="Q1511" i="1" s="1"/>
  <c r="Q1512" i="1" a="1"/>
  <c r="Q1512" i="1" s="1"/>
  <c r="Q1513" i="1" a="1"/>
  <c r="Q1513" i="1" s="1"/>
  <c r="Q1514" i="1" a="1"/>
  <c r="Q1514" i="1" s="1"/>
  <c r="Q1515" i="1" a="1"/>
  <c r="Q1515" i="1" s="1"/>
  <c r="Q1516" i="1" a="1"/>
  <c r="Q1516" i="1" s="1"/>
  <c r="Q1517" i="1" a="1"/>
  <c r="Q1517" i="1" s="1"/>
  <c r="Q1518" i="1" a="1"/>
  <c r="Q1518" i="1" s="1"/>
  <c r="Q1519" i="1" a="1"/>
  <c r="Q1519" i="1" s="1"/>
  <c r="Q1520" i="1" a="1"/>
  <c r="Q1520" i="1" s="1"/>
  <c r="Q1521" i="1" a="1"/>
  <c r="Q1521" i="1" s="1"/>
  <c r="Q1522" i="1" a="1"/>
  <c r="Q1522" i="1" s="1"/>
  <c r="Q1523" i="1" a="1"/>
  <c r="Q1523" i="1" s="1"/>
  <c r="Q1524" i="1" a="1"/>
  <c r="Q1524" i="1" s="1"/>
  <c r="Q1525" i="1" a="1"/>
  <c r="Q1525" i="1" s="1"/>
  <c r="Q1526" i="1" a="1"/>
  <c r="Q1526" i="1" s="1"/>
  <c r="Q1527" i="1" a="1"/>
  <c r="Q1527" i="1" s="1"/>
  <c r="Q1528" i="1" a="1"/>
  <c r="Q1528" i="1" s="1"/>
  <c r="Q1529" i="1" a="1"/>
  <c r="Q1529" i="1" s="1"/>
  <c r="Q1530" i="1" a="1"/>
  <c r="Q1530" i="1" s="1"/>
  <c r="Q1531" i="1" a="1"/>
  <c r="Q1531" i="1" s="1"/>
  <c r="Q1532" i="1" a="1"/>
  <c r="Q1532" i="1" s="1"/>
  <c r="Q1533" i="1" a="1"/>
  <c r="Q1533" i="1" s="1"/>
  <c r="Q1534" i="1" a="1"/>
  <c r="Q1534" i="1" s="1"/>
  <c r="Q1535" i="1" a="1"/>
  <c r="Q1535" i="1" s="1"/>
  <c r="Q1536" i="1" a="1"/>
  <c r="Q1536" i="1" s="1"/>
  <c r="Q1537" i="1" a="1"/>
  <c r="Q1537" i="1" s="1"/>
  <c r="Q1538" i="1" a="1"/>
  <c r="Q1538" i="1" s="1"/>
  <c r="Q1539" i="1" a="1"/>
  <c r="Q1539" i="1" s="1"/>
  <c r="Q1540" i="1" a="1"/>
  <c r="Q1540" i="1" s="1"/>
  <c r="Q1541" i="1" a="1"/>
  <c r="Q1541" i="1" s="1"/>
  <c r="Q1542" i="1" a="1"/>
  <c r="Q1542" i="1" s="1"/>
  <c r="Q1543" i="1" a="1"/>
  <c r="Q1543" i="1" s="1"/>
  <c r="Q1544" i="1" a="1"/>
  <c r="Q1544" i="1" s="1"/>
  <c r="Q1545" i="1" a="1"/>
  <c r="Q1545" i="1" s="1"/>
  <c r="Q1546" i="1" a="1"/>
  <c r="Q1546" i="1" s="1"/>
  <c r="Q1547" i="1" a="1"/>
  <c r="Q1547" i="1" s="1"/>
  <c r="Q1548" i="1" a="1"/>
  <c r="Q1548" i="1" s="1"/>
  <c r="Q1549" i="1" a="1"/>
  <c r="Q1549" i="1" s="1"/>
  <c r="Q1550" i="1" a="1"/>
  <c r="Q1550" i="1" s="1"/>
  <c r="Q1551" i="1" a="1"/>
  <c r="Q1551" i="1" s="1"/>
  <c r="Q1552" i="1" a="1"/>
  <c r="Q1552" i="1" s="1"/>
  <c r="Q1553" i="1" a="1"/>
  <c r="Q1553" i="1" s="1"/>
  <c r="Q1554" i="1" a="1"/>
  <c r="Q1554" i="1" s="1"/>
  <c r="Q1555" i="1" a="1"/>
  <c r="Q1555" i="1" s="1"/>
  <c r="Q1556" i="1" a="1"/>
  <c r="Q1556" i="1" s="1"/>
  <c r="Q1557" i="1" a="1"/>
  <c r="Q1557" i="1" s="1"/>
  <c r="Q1558" i="1" a="1"/>
  <c r="Q1558" i="1" s="1"/>
  <c r="Q1559" i="1" a="1"/>
  <c r="Q1559" i="1" s="1"/>
  <c r="Q1560" i="1" a="1"/>
  <c r="Q1560" i="1" s="1"/>
  <c r="Q1561" i="1" a="1"/>
  <c r="Q1561" i="1" s="1"/>
  <c r="Q1562" i="1" a="1"/>
  <c r="Q1562" i="1" s="1"/>
  <c r="Q1563" i="1" a="1"/>
  <c r="Q1563" i="1" s="1"/>
  <c r="Q1564" i="1" a="1"/>
  <c r="Q1564" i="1" s="1"/>
  <c r="Q1565" i="1" a="1"/>
  <c r="Q1565" i="1" s="1"/>
  <c r="Q1566" i="1" a="1"/>
  <c r="Q1566" i="1" s="1"/>
  <c r="Q1567" i="1" a="1"/>
  <c r="Q1567" i="1" s="1"/>
  <c r="Q1568" i="1" a="1"/>
  <c r="Q1568" i="1" s="1"/>
  <c r="Q1569" i="1" a="1"/>
  <c r="Q1569" i="1" s="1"/>
  <c r="Q1570" i="1" a="1"/>
  <c r="Q1570" i="1" s="1"/>
  <c r="Q1571" i="1" a="1"/>
  <c r="Q1571" i="1" s="1"/>
  <c r="Q1572" i="1" a="1"/>
  <c r="Q1572" i="1" s="1"/>
  <c r="Q1573" i="1" a="1"/>
  <c r="Q1573" i="1" s="1"/>
  <c r="Q1574" i="1" a="1"/>
  <c r="Q1574" i="1" s="1"/>
  <c r="Q1575" i="1" a="1"/>
  <c r="Q1575" i="1" s="1"/>
  <c r="Q1576" i="1" a="1"/>
  <c r="Q1576" i="1" s="1"/>
  <c r="Q1577" i="1" a="1"/>
  <c r="Q1577" i="1" s="1"/>
  <c r="Q1578" i="1" a="1"/>
  <c r="Q1578" i="1" s="1"/>
  <c r="Q1579" i="1" a="1"/>
  <c r="Q1579" i="1" s="1"/>
  <c r="Q1580" i="1" a="1"/>
  <c r="Q1580" i="1" s="1"/>
  <c r="Q1581" i="1" a="1"/>
  <c r="Q1581" i="1" s="1"/>
  <c r="Q1582" i="1" a="1"/>
  <c r="Q1582" i="1" s="1"/>
  <c r="Q1583" i="1" a="1"/>
  <c r="Q1583" i="1" s="1"/>
  <c r="Q1584" i="1" a="1"/>
  <c r="Q1584" i="1" s="1"/>
  <c r="Q1585" i="1" a="1"/>
  <c r="Q1585" i="1" s="1"/>
  <c r="Q1586" i="1" a="1"/>
  <c r="Q1586" i="1" s="1"/>
  <c r="Q1587" i="1" a="1"/>
  <c r="Q1587" i="1" s="1"/>
  <c r="Q1588" i="1" a="1"/>
  <c r="Q1588" i="1" s="1"/>
  <c r="Q1589" i="1" a="1"/>
  <c r="Q1589" i="1" s="1"/>
  <c r="Q1590" i="1" a="1"/>
  <c r="Q1590" i="1" s="1"/>
  <c r="Q1591" i="1" a="1"/>
  <c r="Q1591" i="1" s="1"/>
  <c r="Q1592" i="1" a="1"/>
  <c r="Q1592" i="1" s="1"/>
  <c r="Q1593" i="1" a="1"/>
  <c r="Q1593" i="1" s="1"/>
  <c r="Q1594" i="1" a="1"/>
  <c r="Q1594" i="1" s="1"/>
  <c r="Q1595" i="1" a="1"/>
  <c r="Q1595" i="1" s="1"/>
  <c r="Q1596" i="1" a="1"/>
  <c r="Q1596" i="1" s="1"/>
  <c r="Q1597" i="1" a="1"/>
  <c r="Q1597" i="1" s="1"/>
  <c r="Q1598" i="1" a="1"/>
  <c r="Q1598" i="1" s="1"/>
  <c r="Q1599" i="1" a="1"/>
  <c r="Q1599" i="1" s="1"/>
  <c r="Q1600" i="1" a="1"/>
  <c r="Q1600" i="1" s="1"/>
  <c r="Q1601" i="1" a="1"/>
  <c r="Q1601" i="1" s="1"/>
  <c r="Q1602" i="1" a="1"/>
  <c r="Q1602" i="1" s="1"/>
  <c r="Q1603" i="1" a="1"/>
  <c r="Q1603" i="1" s="1"/>
  <c r="Q1604" i="1" a="1"/>
  <c r="Q1604" i="1" s="1"/>
  <c r="Q1605" i="1" a="1"/>
  <c r="Q1605" i="1" s="1"/>
  <c r="Q1606" i="1" a="1"/>
  <c r="Q1606" i="1" s="1"/>
  <c r="Q1607" i="1" a="1"/>
  <c r="Q1607" i="1" s="1"/>
  <c r="Q1608" i="1" a="1"/>
  <c r="Q1608" i="1" s="1"/>
  <c r="Q1609" i="1" a="1"/>
  <c r="Q1609" i="1" s="1"/>
  <c r="Q1610" i="1" a="1"/>
  <c r="Q1610" i="1" s="1"/>
  <c r="Q1611" i="1" a="1"/>
  <c r="Q1611" i="1" s="1"/>
  <c r="Q1612" i="1" a="1"/>
  <c r="Q1612" i="1" s="1"/>
  <c r="Q1613" i="1" a="1"/>
  <c r="Q1613" i="1" s="1"/>
  <c r="Q1614" i="1" a="1"/>
  <c r="Q1614" i="1" s="1"/>
  <c r="Q1615" i="1" a="1"/>
  <c r="Q1615" i="1" s="1"/>
  <c r="Q1616" i="1" a="1"/>
  <c r="Q1616" i="1" s="1"/>
  <c r="Q1617" i="1" a="1"/>
  <c r="Q1617" i="1" s="1"/>
  <c r="Q1618" i="1" a="1"/>
  <c r="Q1618" i="1" s="1"/>
  <c r="Q1619" i="1" a="1"/>
  <c r="Q1619" i="1" s="1"/>
  <c r="Q1620" i="1" a="1"/>
  <c r="Q1620" i="1" s="1"/>
  <c r="Q1621" i="1" a="1"/>
  <c r="Q1621" i="1" s="1"/>
  <c r="Q1622" i="1" a="1"/>
  <c r="Q1622" i="1" s="1"/>
  <c r="Q1623" i="1" a="1"/>
  <c r="Q1623" i="1" s="1"/>
  <c r="Q1624" i="1" a="1"/>
  <c r="Q1624" i="1" s="1"/>
  <c r="Q1625" i="1" a="1"/>
  <c r="Q1625" i="1" s="1"/>
  <c r="Q1626" i="1" a="1"/>
  <c r="Q1626" i="1" s="1"/>
  <c r="Q1627" i="1" a="1"/>
  <c r="Q1627" i="1" s="1"/>
  <c r="Q1628" i="1" a="1"/>
  <c r="Q1628" i="1" s="1"/>
  <c r="Q1629" i="1" a="1"/>
  <c r="Q1629" i="1" s="1"/>
  <c r="Q1630" i="1" a="1"/>
  <c r="Q1630" i="1" s="1"/>
  <c r="Q1631" i="1" a="1"/>
  <c r="Q1631" i="1" s="1"/>
  <c r="Q1632" i="1" a="1"/>
  <c r="Q1632" i="1" s="1"/>
  <c r="Q1633" i="1" a="1"/>
  <c r="Q1633" i="1" s="1"/>
  <c r="Q1634" i="1" a="1"/>
  <c r="Q1634" i="1" s="1"/>
  <c r="Q1635" i="1" a="1"/>
  <c r="Q1635" i="1" s="1"/>
  <c r="Q1636" i="1" a="1"/>
  <c r="Q1636" i="1" s="1"/>
  <c r="Q1637" i="1" a="1"/>
  <c r="Q1637" i="1" s="1"/>
  <c r="Q1638" i="1" a="1"/>
  <c r="Q1638" i="1" s="1"/>
  <c r="Q1639" i="1" a="1"/>
  <c r="Q1639" i="1" s="1"/>
  <c r="Q1640" i="1" a="1"/>
  <c r="Q1640" i="1" s="1"/>
  <c r="Q1641" i="1" a="1"/>
  <c r="Q1641" i="1" s="1"/>
  <c r="Q1642" i="1" a="1"/>
  <c r="Q1642" i="1" s="1"/>
  <c r="Q1643" i="1" a="1"/>
  <c r="Q1643" i="1" s="1"/>
  <c r="Q1644" i="1" a="1"/>
  <c r="Q1644" i="1" s="1"/>
  <c r="Q1645" i="1" a="1"/>
  <c r="Q1645" i="1" s="1"/>
  <c r="Q1646" i="1" a="1"/>
  <c r="Q1646" i="1" s="1"/>
  <c r="Q1647" i="1" a="1"/>
  <c r="Q1647" i="1" s="1"/>
  <c r="Q1648" i="1" a="1"/>
  <c r="Q1648" i="1" s="1"/>
  <c r="Q1649" i="1" a="1"/>
  <c r="Q1649" i="1" s="1"/>
  <c r="Q1650" i="1" a="1"/>
  <c r="Q1650" i="1" s="1"/>
  <c r="Q1651" i="1" a="1"/>
  <c r="Q1651" i="1" s="1"/>
  <c r="Q1652" i="1" a="1"/>
  <c r="Q1652" i="1" s="1"/>
  <c r="Q1653" i="1" a="1"/>
  <c r="Q1653" i="1" s="1"/>
  <c r="Q1654" i="1" a="1"/>
  <c r="Q1654" i="1" s="1"/>
  <c r="Q1655" i="1" a="1"/>
  <c r="Q1655" i="1" s="1"/>
  <c r="Q1656" i="1" a="1"/>
  <c r="Q1656" i="1" s="1"/>
  <c r="Q1657" i="1" a="1"/>
  <c r="Q1657" i="1" s="1"/>
  <c r="Q1658" i="1" a="1"/>
  <c r="Q1658" i="1" s="1"/>
  <c r="Q1659" i="1" a="1"/>
  <c r="Q1659" i="1" s="1"/>
  <c r="Q1660" i="1" a="1"/>
  <c r="Q1660" i="1" s="1"/>
  <c r="Q1661" i="1" a="1"/>
  <c r="Q1661" i="1" s="1"/>
  <c r="Q1662" i="1" a="1"/>
  <c r="Q1662" i="1" s="1"/>
  <c r="Q1663" i="1" a="1"/>
  <c r="Q1663" i="1" s="1"/>
  <c r="Q1664" i="1" a="1"/>
  <c r="Q1664" i="1" s="1"/>
  <c r="Q1665" i="1" a="1"/>
  <c r="Q1665" i="1" s="1"/>
  <c r="Q1666" i="1" a="1"/>
  <c r="Q1666" i="1" s="1"/>
  <c r="Q1667" i="1" a="1"/>
  <c r="Q1667" i="1" s="1"/>
  <c r="Q1668" i="1" a="1"/>
  <c r="Q1668" i="1" s="1"/>
  <c r="Q1669" i="1" a="1"/>
  <c r="Q1669" i="1" s="1"/>
  <c r="Q1670" i="1" a="1"/>
  <c r="Q1670" i="1" s="1"/>
  <c r="Q1671" i="1" a="1"/>
  <c r="Q1671" i="1" s="1"/>
  <c r="Q1672" i="1" a="1"/>
  <c r="Q1672" i="1" s="1"/>
  <c r="Q1673" i="1" a="1"/>
  <c r="Q1673" i="1" s="1"/>
  <c r="Q1674" i="1" a="1"/>
  <c r="Q1674" i="1" s="1"/>
  <c r="Q1675" i="1" a="1"/>
  <c r="Q1675" i="1" s="1"/>
  <c r="Q1676" i="1" a="1"/>
  <c r="Q1676" i="1" s="1"/>
  <c r="Q1677" i="1" a="1"/>
  <c r="Q1677" i="1" s="1"/>
  <c r="Q1678" i="1" a="1"/>
  <c r="Q1678" i="1" s="1"/>
  <c r="Q1679" i="1" a="1"/>
  <c r="Q1679" i="1" s="1"/>
  <c r="Q1680" i="1" a="1"/>
  <c r="Q1680" i="1" s="1"/>
  <c r="Q1681" i="1" a="1"/>
  <c r="Q1681" i="1" s="1"/>
  <c r="Q1682" i="1" a="1"/>
  <c r="Q1682" i="1" s="1"/>
  <c r="Q1683" i="1" a="1"/>
  <c r="Q1683" i="1" s="1"/>
  <c r="Q1684" i="1" a="1"/>
  <c r="Q1684" i="1" s="1"/>
  <c r="Q1685" i="1" a="1"/>
  <c r="Q1685" i="1" s="1"/>
  <c r="Q1686" i="1" a="1"/>
  <c r="Q1686" i="1" s="1"/>
  <c r="Q1687" i="1" a="1"/>
  <c r="Q1687" i="1" s="1"/>
  <c r="Q1688" i="1" a="1"/>
  <c r="Q1688" i="1" s="1"/>
  <c r="Q1689" i="1" a="1"/>
  <c r="Q1689" i="1" s="1"/>
  <c r="Q1690" i="1" a="1"/>
  <c r="Q1690" i="1" s="1"/>
  <c r="Q1691" i="1" a="1"/>
  <c r="Q1691" i="1" s="1"/>
  <c r="Q1692" i="1" a="1"/>
  <c r="Q1692" i="1" s="1"/>
  <c r="Q1693" i="1" a="1"/>
  <c r="Q1693" i="1" s="1"/>
  <c r="Q1694" i="1" a="1"/>
  <c r="Q1694" i="1" s="1"/>
  <c r="Q1695" i="1" a="1"/>
  <c r="Q1695" i="1" s="1"/>
  <c r="Q1696" i="1" a="1"/>
  <c r="Q1696" i="1" s="1"/>
  <c r="Q1697" i="1" a="1"/>
  <c r="Q1697" i="1" s="1"/>
  <c r="Q1698" i="1" a="1"/>
  <c r="Q1698" i="1" s="1"/>
  <c r="Q1699" i="1" a="1"/>
  <c r="Q1699" i="1" s="1"/>
  <c r="Q1700" i="1" a="1"/>
  <c r="Q1700" i="1" s="1"/>
  <c r="Q1701" i="1" a="1"/>
  <c r="Q1701" i="1" s="1"/>
  <c r="Q1702" i="1" a="1"/>
  <c r="Q1702" i="1" s="1"/>
  <c r="Q1703" i="1" a="1"/>
  <c r="Q1703" i="1" s="1"/>
  <c r="Q1704" i="1" a="1"/>
  <c r="Q1704" i="1" s="1"/>
  <c r="Q1705" i="1" a="1"/>
  <c r="Q1705" i="1" s="1"/>
  <c r="Q1706" i="1" a="1"/>
  <c r="Q1706" i="1" s="1"/>
  <c r="Q1707" i="1" a="1"/>
  <c r="Q1707" i="1" s="1"/>
  <c r="Q1708" i="1" a="1"/>
  <c r="Q1708" i="1" s="1"/>
  <c r="Q1709" i="1" a="1"/>
  <c r="Q1709" i="1" s="1"/>
  <c r="Q1710" i="1" a="1"/>
  <c r="Q1710" i="1" s="1"/>
  <c r="Q1711" i="1" a="1"/>
  <c r="Q1711" i="1" s="1"/>
  <c r="Q1712" i="1" a="1"/>
  <c r="Q1712" i="1" s="1"/>
  <c r="Q1713" i="1" a="1"/>
  <c r="Q1713" i="1" s="1"/>
  <c r="Q1714" i="1" a="1"/>
  <c r="Q1714" i="1" s="1"/>
  <c r="Q1715" i="1" a="1"/>
  <c r="Q1715" i="1" s="1"/>
  <c r="Q1716" i="1" a="1"/>
  <c r="Q1716" i="1" s="1"/>
  <c r="Q1717" i="1" a="1"/>
  <c r="Q1717" i="1" s="1"/>
  <c r="Q1718" i="1" a="1"/>
  <c r="Q1718" i="1" s="1"/>
  <c r="Q1719" i="1" a="1"/>
  <c r="Q1719" i="1" s="1"/>
  <c r="Q1720" i="1" a="1"/>
  <c r="Q1720" i="1" s="1"/>
  <c r="Q1721" i="1" a="1"/>
  <c r="Q1721" i="1" s="1"/>
  <c r="Q1722" i="1" a="1"/>
  <c r="Q1722" i="1" s="1"/>
  <c r="Q1723" i="1" a="1"/>
  <c r="Q1723" i="1" s="1"/>
  <c r="Q1724" i="1" a="1"/>
  <c r="Q1724" i="1" s="1"/>
  <c r="Q1725" i="1" a="1"/>
  <c r="Q1725" i="1" s="1"/>
  <c r="Q1726" i="1" a="1"/>
  <c r="Q1726" i="1" s="1"/>
  <c r="Q1727" i="1" a="1"/>
  <c r="Q1727" i="1" s="1"/>
  <c r="Q1728" i="1" a="1"/>
  <c r="Q1728" i="1" s="1"/>
  <c r="Q1729" i="1" a="1"/>
  <c r="Q1729" i="1" s="1"/>
  <c r="Q1730" i="1" a="1"/>
  <c r="Q1730" i="1" s="1"/>
  <c r="Q1731" i="1" a="1"/>
  <c r="Q1731" i="1" s="1"/>
  <c r="Q1732" i="1" a="1"/>
  <c r="Q1732" i="1" s="1"/>
  <c r="Q1733" i="1" a="1"/>
  <c r="Q1733" i="1" s="1"/>
  <c r="Q1734" i="1" a="1"/>
  <c r="Q1734" i="1" s="1"/>
  <c r="Q1735" i="1" a="1"/>
  <c r="Q1735" i="1" s="1"/>
  <c r="Q1736" i="1" a="1"/>
  <c r="Q1736" i="1" s="1"/>
  <c r="Q1737" i="1" a="1"/>
  <c r="Q1737" i="1" s="1"/>
  <c r="Q1738" i="1" a="1"/>
  <c r="Q1738" i="1" s="1"/>
  <c r="Q1739" i="1" a="1"/>
  <c r="Q1739" i="1" s="1"/>
  <c r="Q1740" i="1" a="1"/>
  <c r="Q1740" i="1" s="1"/>
  <c r="Q1741" i="1" a="1"/>
  <c r="Q1741" i="1" s="1"/>
  <c r="Q1742" i="1" a="1"/>
  <c r="Q1742" i="1" s="1"/>
  <c r="Q1743" i="1" a="1"/>
  <c r="Q1743" i="1" s="1"/>
  <c r="Q1744" i="1" a="1"/>
  <c r="Q1744" i="1" s="1"/>
  <c r="Q1745" i="1" a="1"/>
  <c r="Q1745" i="1" s="1"/>
  <c r="Q1746" i="1" a="1"/>
  <c r="Q1746" i="1" s="1"/>
  <c r="Q1747" i="1" a="1"/>
  <c r="Q1747" i="1" s="1"/>
  <c r="Q1748" i="1" a="1"/>
  <c r="Q1748" i="1" s="1"/>
  <c r="Q1749" i="1" a="1"/>
  <c r="Q1749" i="1" s="1"/>
  <c r="Q1750" i="1" a="1"/>
  <c r="Q1750" i="1" s="1"/>
  <c r="Q1751" i="1" a="1"/>
  <c r="Q1751" i="1" s="1"/>
  <c r="Q1752" i="1" a="1"/>
  <c r="Q1752" i="1" s="1"/>
  <c r="Q1753" i="1" a="1"/>
  <c r="Q1753" i="1" s="1"/>
  <c r="Q1754" i="1" a="1"/>
  <c r="Q1754" i="1" s="1"/>
  <c r="Q1755" i="1" a="1"/>
  <c r="Q1755" i="1" s="1"/>
  <c r="Q1756" i="1" a="1"/>
  <c r="Q1756" i="1" s="1"/>
  <c r="Q1757" i="1" a="1"/>
  <c r="Q1757" i="1" s="1"/>
  <c r="Q1758" i="1" a="1"/>
  <c r="Q1758" i="1" s="1"/>
  <c r="Q1759" i="1" a="1"/>
  <c r="Q1759" i="1" s="1"/>
  <c r="Q1760" i="1" a="1"/>
  <c r="Q1760" i="1" s="1"/>
  <c r="Q1761" i="1" a="1"/>
  <c r="Q1761" i="1" s="1"/>
  <c r="Q1762" i="1" a="1"/>
  <c r="Q1762" i="1" s="1"/>
  <c r="Q1763" i="1" a="1"/>
  <c r="Q1763" i="1" s="1"/>
  <c r="Q1764" i="1" a="1"/>
  <c r="Q1764" i="1" s="1"/>
  <c r="Q1765" i="1" a="1"/>
  <c r="Q1765" i="1" s="1"/>
  <c r="Q1766" i="1" a="1"/>
  <c r="Q1766" i="1" s="1"/>
  <c r="Q1767" i="1" a="1"/>
  <c r="Q1767" i="1" s="1"/>
  <c r="Q1768" i="1" a="1"/>
  <c r="Q1768" i="1" s="1"/>
  <c r="Q1769" i="1" a="1"/>
  <c r="Q1769" i="1" s="1"/>
  <c r="Q1770" i="1" a="1"/>
  <c r="Q1770" i="1" s="1"/>
  <c r="Q1771" i="1" a="1"/>
  <c r="Q1771" i="1" s="1"/>
  <c r="Q1772" i="1" a="1"/>
  <c r="Q1772" i="1" s="1"/>
  <c r="Q1773" i="1" a="1"/>
  <c r="Q1773" i="1" s="1"/>
  <c r="Q1774" i="1" a="1"/>
  <c r="Q1774" i="1" s="1"/>
  <c r="Q1775" i="1" a="1"/>
  <c r="Q1775" i="1" s="1"/>
  <c r="Q1776" i="1" a="1"/>
  <c r="Q1776" i="1" s="1"/>
  <c r="Q1777" i="1" a="1"/>
  <c r="Q1777" i="1" s="1"/>
  <c r="Q1778" i="1" a="1"/>
  <c r="Q1778" i="1" s="1"/>
  <c r="Q1779" i="1" a="1"/>
  <c r="Q1779" i="1" s="1"/>
  <c r="Q1780" i="1" a="1"/>
  <c r="Q1780" i="1" s="1"/>
  <c r="Q1781" i="1" a="1"/>
  <c r="Q1781" i="1" s="1"/>
  <c r="Q1782" i="1" a="1"/>
  <c r="Q1782" i="1" s="1"/>
  <c r="Q1783" i="1" a="1"/>
  <c r="Q1783" i="1" s="1"/>
  <c r="Q1784" i="1" a="1"/>
  <c r="Q1784" i="1" s="1"/>
  <c r="Q1785" i="1" a="1"/>
  <c r="Q1785" i="1" s="1"/>
  <c r="Q1786" i="1" a="1"/>
  <c r="Q1786" i="1" s="1"/>
  <c r="Q1787" i="1" a="1"/>
  <c r="Q1787" i="1" s="1"/>
  <c r="Q1788" i="1" a="1"/>
  <c r="Q1788" i="1" s="1"/>
  <c r="Q1789" i="1" a="1"/>
  <c r="Q1789" i="1" s="1"/>
  <c r="Q1790" i="1" a="1"/>
  <c r="Q1790" i="1" s="1"/>
  <c r="Q1791" i="1" a="1"/>
  <c r="Q1791" i="1" s="1"/>
  <c r="Q1792" i="1" a="1"/>
  <c r="Q1792" i="1" s="1"/>
  <c r="Q1793" i="1" a="1"/>
  <c r="Q1793" i="1" s="1"/>
  <c r="Q1794" i="1" a="1"/>
  <c r="Q1794" i="1" s="1"/>
  <c r="Q1795" i="1" a="1"/>
  <c r="Q1795" i="1" s="1"/>
  <c r="Q1796" i="1" a="1"/>
  <c r="Q1796" i="1" s="1"/>
  <c r="Q1797" i="1" a="1"/>
  <c r="Q1797" i="1" s="1"/>
  <c r="Q1798" i="1" a="1"/>
  <c r="Q1798" i="1" s="1"/>
  <c r="Q1799" i="1" a="1"/>
  <c r="Q1799" i="1" s="1"/>
  <c r="Q1800" i="1" a="1"/>
  <c r="Q1800" i="1" s="1"/>
  <c r="Q1801" i="1" a="1"/>
  <c r="Q1801" i="1" s="1"/>
  <c r="Q1802" i="1" a="1"/>
  <c r="Q1802" i="1" s="1"/>
  <c r="Q1803" i="1" a="1"/>
  <c r="Q1803" i="1" s="1"/>
  <c r="Q1804" i="1" a="1"/>
  <c r="Q1804" i="1" s="1"/>
  <c r="Q1805" i="1" a="1"/>
  <c r="Q1805" i="1" s="1"/>
  <c r="Q1806" i="1" a="1"/>
  <c r="Q1806" i="1" s="1"/>
  <c r="Q1807" i="1" a="1"/>
  <c r="Q1807" i="1" s="1"/>
  <c r="Q1808" i="1" a="1"/>
  <c r="Q1808" i="1" s="1"/>
  <c r="Q1809" i="1" a="1"/>
  <c r="Q1809" i="1" s="1"/>
  <c r="Q1810" i="1" a="1"/>
  <c r="Q1810" i="1" s="1"/>
  <c r="Q1811" i="1" a="1"/>
  <c r="Q1811" i="1" s="1"/>
  <c r="Q1812" i="1" a="1"/>
  <c r="Q1812" i="1" s="1"/>
  <c r="Q1813" i="1" a="1"/>
  <c r="Q1813" i="1" s="1"/>
  <c r="Q1814" i="1" a="1"/>
  <c r="Q1814" i="1" s="1"/>
  <c r="Q1815" i="1" a="1"/>
  <c r="Q1815" i="1" s="1"/>
  <c r="Q1816" i="1" a="1"/>
  <c r="Q1816" i="1" s="1"/>
  <c r="Q1817" i="1" a="1"/>
  <c r="Q1817" i="1" s="1"/>
  <c r="Q1818" i="1" a="1"/>
  <c r="Q1818" i="1" s="1"/>
  <c r="Q1819" i="1" a="1"/>
  <c r="Q1819" i="1" s="1"/>
  <c r="Q1820" i="1" a="1"/>
  <c r="Q1820" i="1" s="1"/>
  <c r="Q1821" i="1" a="1"/>
  <c r="Q1821" i="1" s="1"/>
  <c r="Q1822" i="1" a="1"/>
  <c r="Q1822" i="1" s="1"/>
  <c r="Q1823" i="1" a="1"/>
  <c r="Q1823" i="1" s="1"/>
  <c r="Q1824" i="1" a="1"/>
  <c r="Q1824" i="1" s="1"/>
  <c r="Q1825" i="1" a="1"/>
  <c r="Q1825" i="1" s="1"/>
  <c r="Q1826" i="1" a="1"/>
  <c r="Q1826" i="1" s="1"/>
  <c r="Q1827" i="1" a="1"/>
  <c r="Q1827" i="1" s="1"/>
  <c r="Q1828" i="1" a="1"/>
  <c r="Q1828" i="1" s="1"/>
  <c r="Q1829" i="1" a="1"/>
  <c r="Q1829" i="1" s="1"/>
  <c r="Q1830" i="1" a="1"/>
  <c r="Q1830" i="1" s="1"/>
  <c r="Q1831" i="1" a="1"/>
  <c r="Q1831" i="1" s="1"/>
  <c r="Q1832" i="1" a="1"/>
  <c r="Q1832" i="1" s="1"/>
  <c r="Q1833" i="1" a="1"/>
  <c r="Q1833" i="1" s="1"/>
  <c r="Q1834" i="1" a="1"/>
  <c r="Q1834" i="1" s="1"/>
  <c r="Q1835" i="1" a="1"/>
  <c r="Q1835" i="1" s="1"/>
  <c r="Q1836" i="1" a="1"/>
  <c r="Q1836" i="1" s="1"/>
  <c r="Q1837" i="1" a="1"/>
  <c r="Q1837" i="1" s="1"/>
  <c r="Q1838" i="1" a="1"/>
  <c r="Q1838" i="1" s="1"/>
  <c r="Q1839" i="1" a="1"/>
  <c r="Q1839" i="1" s="1"/>
  <c r="Q1840" i="1" a="1"/>
  <c r="Q1840" i="1" s="1"/>
  <c r="Q1841" i="1" a="1"/>
  <c r="Q1841" i="1" s="1"/>
  <c r="Q1842" i="1" a="1"/>
  <c r="Q1842" i="1" s="1"/>
  <c r="Q1843" i="1" a="1"/>
  <c r="Q1843" i="1" s="1"/>
  <c r="Q1844" i="1" a="1"/>
  <c r="Q1844" i="1" s="1"/>
  <c r="Q1845" i="1" a="1"/>
  <c r="Q1845" i="1" s="1"/>
  <c r="Q1846" i="1" a="1"/>
  <c r="Q1846" i="1" s="1"/>
  <c r="Q1847" i="1" a="1"/>
  <c r="Q1847" i="1" s="1"/>
  <c r="Q1848" i="1" a="1"/>
  <c r="Q1848" i="1" s="1"/>
  <c r="Q1849" i="1" a="1"/>
  <c r="Q1849" i="1" s="1"/>
  <c r="Q1850" i="1" a="1"/>
  <c r="Q1850" i="1" s="1"/>
  <c r="Q1851" i="1" a="1"/>
  <c r="Q1851" i="1" s="1"/>
  <c r="Q1852" i="1" a="1"/>
  <c r="Q1852" i="1" s="1"/>
  <c r="Q1853" i="1" a="1"/>
  <c r="Q1853" i="1" s="1"/>
  <c r="Q1854" i="1" a="1"/>
  <c r="Q1854" i="1" s="1"/>
  <c r="Q1855" i="1" a="1"/>
  <c r="Q1855" i="1" s="1"/>
  <c r="Q1856" i="1" a="1"/>
  <c r="Q1856" i="1" s="1"/>
  <c r="Q1857" i="1" a="1"/>
  <c r="Q1857" i="1" s="1"/>
  <c r="Q1858" i="1" a="1"/>
  <c r="Q1858" i="1" s="1"/>
  <c r="Q1859" i="1" a="1"/>
  <c r="Q1859" i="1" s="1"/>
  <c r="Q1860" i="1" a="1"/>
  <c r="Q1860" i="1" s="1"/>
  <c r="Q1861" i="1" a="1"/>
  <c r="Q1861" i="1" s="1"/>
  <c r="Q1862" i="1" a="1"/>
  <c r="Q1862" i="1" s="1"/>
  <c r="Q1863" i="1" a="1"/>
  <c r="Q1863" i="1" s="1"/>
  <c r="Q1864" i="1" a="1"/>
  <c r="Q1864" i="1" s="1"/>
  <c r="Q1865" i="1" a="1"/>
  <c r="Q1865" i="1" s="1"/>
  <c r="Q1866" i="1" a="1"/>
  <c r="Q1866" i="1" s="1"/>
  <c r="Q1867" i="1" a="1"/>
  <c r="Q1867" i="1" s="1"/>
  <c r="Q1868" i="1" a="1"/>
  <c r="Q1868" i="1" s="1"/>
  <c r="Q1869" i="1" a="1"/>
  <c r="Q1869" i="1" s="1"/>
  <c r="Q1870" i="1" a="1"/>
  <c r="Q1870" i="1" s="1"/>
  <c r="Q1871" i="1" a="1"/>
  <c r="Q1871" i="1" s="1"/>
  <c r="Q1872" i="1" a="1"/>
  <c r="Q1872" i="1" s="1"/>
  <c r="Q1873" i="1" a="1"/>
  <c r="Q1873" i="1" s="1"/>
  <c r="Q1874" i="1" a="1"/>
  <c r="Q1874" i="1" s="1"/>
  <c r="Q1875" i="1" a="1"/>
  <c r="Q1875" i="1" s="1"/>
  <c r="Q1876" i="1" a="1"/>
  <c r="Q1876" i="1" s="1"/>
  <c r="Q1877" i="1" a="1"/>
  <c r="Q1877" i="1" s="1"/>
  <c r="Q1878" i="1" a="1"/>
  <c r="Q1878" i="1" s="1"/>
  <c r="Q1879" i="1" a="1"/>
  <c r="Q1879" i="1" s="1"/>
  <c r="Q1880" i="1" a="1"/>
  <c r="Q1880" i="1" s="1"/>
  <c r="Q1881" i="1" a="1"/>
  <c r="Q1881" i="1" s="1"/>
  <c r="Q1882" i="1" a="1"/>
  <c r="Q1882" i="1" s="1"/>
  <c r="Q1883" i="1" a="1"/>
  <c r="Q1883" i="1" s="1"/>
  <c r="Q1884" i="1" a="1"/>
  <c r="Q1884" i="1" s="1"/>
  <c r="Q1885" i="1" a="1"/>
  <c r="Q1885" i="1" s="1"/>
  <c r="Q1886" i="1" a="1"/>
  <c r="Q1886" i="1" s="1"/>
  <c r="Q1887" i="1" a="1"/>
  <c r="Q1887" i="1" s="1"/>
  <c r="Q1888" i="1" a="1"/>
  <c r="Q1888" i="1" s="1"/>
  <c r="Q1889" i="1" a="1"/>
  <c r="Q1889" i="1" s="1"/>
  <c r="Q1890" i="1" a="1"/>
  <c r="Q1890" i="1" s="1"/>
  <c r="Q1891" i="1" a="1"/>
  <c r="Q1891" i="1" s="1"/>
  <c r="Q1892" i="1" a="1"/>
  <c r="Q1892" i="1" s="1"/>
  <c r="Q1893" i="1" a="1"/>
  <c r="Q1893" i="1" s="1"/>
  <c r="Q1894" i="1" a="1"/>
  <c r="Q1894" i="1" s="1"/>
  <c r="Q1895" i="1" a="1"/>
  <c r="Q1895" i="1" s="1"/>
  <c r="Q1896" i="1" a="1"/>
  <c r="Q1896" i="1" s="1"/>
  <c r="Q1897" i="1" a="1"/>
  <c r="Q1897" i="1" s="1"/>
  <c r="Q1898" i="1" a="1"/>
  <c r="Q1898" i="1" s="1"/>
  <c r="Q1899" i="1" a="1"/>
  <c r="Q1899" i="1" s="1"/>
  <c r="Q1900" i="1" a="1"/>
  <c r="Q1900" i="1" s="1"/>
  <c r="Q1901" i="1" a="1"/>
  <c r="Q1901" i="1" s="1"/>
  <c r="Q1902" i="1" a="1"/>
  <c r="Q1902" i="1" s="1"/>
  <c r="Q1903" i="1" a="1"/>
  <c r="Q1903" i="1" s="1"/>
  <c r="Q1904" i="1" a="1"/>
  <c r="Q1904" i="1" s="1"/>
  <c r="Q1905" i="1" a="1"/>
  <c r="Q1905" i="1" s="1"/>
  <c r="Q1906" i="1" a="1"/>
  <c r="Q1906" i="1" s="1"/>
  <c r="Q1907" i="1" a="1"/>
  <c r="Q1907" i="1" s="1"/>
  <c r="Q1908" i="1" a="1"/>
  <c r="Q1908" i="1" s="1"/>
  <c r="Q1909" i="1" a="1"/>
  <c r="Q1909" i="1" s="1"/>
  <c r="Q1910" i="1" a="1"/>
  <c r="Q1910" i="1" s="1"/>
  <c r="Q1911" i="1" a="1"/>
  <c r="Q1911" i="1" s="1"/>
  <c r="Q1912" i="1" a="1"/>
  <c r="Q1912" i="1" s="1"/>
  <c r="Q1913" i="1" a="1"/>
  <c r="Q1913" i="1" s="1"/>
  <c r="Q1914" i="1" a="1"/>
  <c r="Q1914" i="1" s="1"/>
  <c r="Q1915" i="1" a="1"/>
  <c r="Q1915" i="1" s="1"/>
  <c r="Q1916" i="1" a="1"/>
  <c r="Q1916" i="1" s="1"/>
  <c r="Q1917" i="1" a="1"/>
  <c r="Q1917" i="1" s="1"/>
  <c r="Q1918" i="1" a="1"/>
  <c r="Q1918" i="1" s="1"/>
  <c r="Q1919" i="1" a="1"/>
  <c r="Q1919" i="1" s="1"/>
  <c r="Q1920" i="1" a="1"/>
  <c r="Q1920" i="1" s="1"/>
  <c r="Q1921" i="1" a="1"/>
  <c r="Q1921" i="1" s="1"/>
  <c r="Q1922" i="1" a="1"/>
  <c r="Q1922" i="1" s="1"/>
  <c r="Q1923" i="1" a="1"/>
  <c r="Q1923" i="1" s="1"/>
  <c r="Q1924" i="1" a="1"/>
  <c r="Q1924" i="1" s="1"/>
  <c r="Q1925" i="1" a="1"/>
  <c r="Q1925" i="1" s="1"/>
  <c r="Q1926" i="1" a="1"/>
  <c r="Q1926" i="1" s="1"/>
  <c r="Q1927" i="1" a="1"/>
  <c r="Q1927" i="1" s="1"/>
  <c r="Q1928" i="1" a="1"/>
  <c r="Q1928" i="1" s="1"/>
  <c r="Q1929" i="1" a="1"/>
  <c r="Q1929" i="1" s="1"/>
  <c r="Q1930" i="1" a="1"/>
  <c r="Q1930" i="1" s="1"/>
  <c r="Q1931" i="1" a="1"/>
  <c r="Q1931" i="1" s="1"/>
  <c r="Q1932" i="1" a="1"/>
  <c r="Q1932" i="1" s="1"/>
  <c r="Q1933" i="1" a="1"/>
  <c r="Q1933" i="1" s="1"/>
  <c r="Q1934" i="1" a="1"/>
  <c r="Q1934" i="1" s="1"/>
  <c r="Q1935" i="1" a="1"/>
  <c r="Q1935" i="1" s="1"/>
  <c r="Q1936" i="1" a="1"/>
  <c r="Q1936" i="1" s="1"/>
  <c r="Q1937" i="1" a="1"/>
  <c r="Q1937" i="1" s="1"/>
  <c r="Q1938" i="1" a="1"/>
  <c r="Q1938" i="1" s="1"/>
  <c r="Q1939" i="1" a="1"/>
  <c r="Q1939" i="1" s="1"/>
  <c r="Q1940" i="1" a="1"/>
  <c r="Q1940" i="1" s="1"/>
  <c r="Q1941" i="1" a="1"/>
  <c r="Q1941" i="1" s="1"/>
  <c r="Q1942" i="1" a="1"/>
  <c r="Q1942" i="1" s="1"/>
  <c r="Q1943" i="1" a="1"/>
  <c r="Q1943" i="1" s="1"/>
  <c r="Q1944" i="1" a="1"/>
  <c r="Q1944" i="1" s="1"/>
  <c r="Q1945" i="1" a="1"/>
  <c r="Q1945" i="1" s="1"/>
  <c r="Q1946" i="1" a="1"/>
  <c r="Q1946" i="1" s="1"/>
  <c r="Q1947" i="1" a="1"/>
  <c r="Q1947" i="1" s="1"/>
  <c r="Q1948" i="1" a="1"/>
  <c r="Q1948" i="1" s="1"/>
  <c r="Q1949" i="1" a="1"/>
  <c r="Q1949" i="1" s="1"/>
  <c r="Q1950" i="1" a="1"/>
  <c r="Q1950" i="1" s="1"/>
  <c r="Q1951" i="1" a="1"/>
  <c r="Q1951" i="1" s="1"/>
  <c r="Q1952" i="1" a="1"/>
  <c r="Q1952" i="1" s="1"/>
  <c r="Q1953" i="1" a="1"/>
  <c r="Q1953" i="1" s="1"/>
  <c r="Q1954" i="1" a="1"/>
  <c r="Q1954" i="1" s="1"/>
  <c r="Q1955" i="1" a="1"/>
  <c r="Q1955" i="1" s="1"/>
  <c r="Q1956" i="1" a="1"/>
  <c r="Q1956" i="1" s="1"/>
  <c r="Q1957" i="1" a="1"/>
  <c r="Q1957" i="1" s="1"/>
  <c r="Q1958" i="1" a="1"/>
  <c r="Q1958" i="1" s="1"/>
  <c r="Q1959" i="1" a="1"/>
  <c r="Q1959" i="1" s="1"/>
  <c r="Q1960" i="1" a="1"/>
  <c r="Q1960" i="1" s="1"/>
  <c r="Q1961" i="1" a="1"/>
  <c r="Q1961" i="1" s="1"/>
  <c r="Q1962" i="1" a="1"/>
  <c r="Q1962" i="1" s="1"/>
  <c r="Q1963" i="1" a="1"/>
  <c r="Q1963" i="1" s="1"/>
  <c r="Q1964" i="1" a="1"/>
  <c r="Q1964" i="1" s="1"/>
  <c r="Q1965" i="1" a="1"/>
  <c r="Q1965" i="1" s="1"/>
  <c r="Q1966" i="1" a="1"/>
  <c r="Q1966" i="1" s="1"/>
  <c r="Q1967" i="1" a="1"/>
  <c r="Q1967" i="1" s="1"/>
  <c r="Q1968" i="1" a="1"/>
  <c r="Q1968" i="1" s="1"/>
  <c r="Q1969" i="1" a="1"/>
  <c r="Q1969" i="1" s="1"/>
  <c r="Q1970" i="1" a="1"/>
  <c r="Q1970" i="1" s="1"/>
  <c r="Q1971" i="1" a="1"/>
  <c r="Q1971" i="1" s="1"/>
  <c r="Q1972" i="1" a="1"/>
  <c r="Q1972" i="1" s="1"/>
  <c r="Q1973" i="1" a="1"/>
  <c r="Q1973" i="1" s="1"/>
  <c r="Q1974" i="1" a="1"/>
  <c r="Q1974" i="1" s="1"/>
  <c r="Q1975" i="1" a="1"/>
  <c r="Q1975" i="1" s="1"/>
  <c r="Q1976" i="1" a="1"/>
  <c r="Q1976" i="1" s="1"/>
  <c r="Q1977" i="1" a="1"/>
  <c r="Q1977" i="1" s="1"/>
  <c r="Q1978" i="1" a="1"/>
  <c r="Q1978" i="1" s="1"/>
  <c r="Q1979" i="1" a="1"/>
  <c r="Q1979" i="1" s="1"/>
  <c r="Q1980" i="1" a="1"/>
  <c r="Q1980" i="1" s="1"/>
  <c r="Q1981" i="1" a="1"/>
  <c r="Q1981" i="1" s="1"/>
  <c r="Q1982" i="1" a="1"/>
  <c r="Q1982" i="1" s="1"/>
  <c r="Q1983" i="1" a="1"/>
  <c r="Q1983" i="1" s="1"/>
  <c r="Q1984" i="1" a="1"/>
  <c r="Q1984" i="1" s="1"/>
  <c r="Q1985" i="1" a="1"/>
  <c r="Q1985" i="1" s="1"/>
  <c r="Q1986" i="1" a="1"/>
  <c r="Q1986" i="1" s="1"/>
  <c r="Q1987" i="1" a="1"/>
  <c r="Q1987" i="1" s="1"/>
  <c r="Q1988" i="1" a="1"/>
  <c r="Q1988" i="1" s="1"/>
  <c r="Q1989" i="1" a="1"/>
  <c r="Q1989" i="1" s="1"/>
  <c r="Q1990" i="1" a="1"/>
  <c r="Q1990" i="1" s="1"/>
  <c r="Q1991" i="1" a="1"/>
  <c r="Q1991" i="1" s="1"/>
  <c r="Q1992" i="1" a="1"/>
  <c r="Q1992" i="1" s="1"/>
  <c r="Q1993" i="1" a="1"/>
  <c r="Q1993" i="1" s="1"/>
  <c r="Q1994" i="1" a="1"/>
  <c r="Q1994" i="1" s="1"/>
  <c r="Q1995" i="1" a="1"/>
  <c r="Q1995" i="1" s="1"/>
  <c r="Q1996" i="1" a="1"/>
  <c r="Q1996" i="1" s="1"/>
  <c r="Q1997" i="1" a="1"/>
  <c r="Q1997" i="1" s="1"/>
  <c r="Q1998" i="1" a="1"/>
  <c r="Q1998" i="1" s="1"/>
  <c r="Q1999" i="1" a="1"/>
  <c r="Q1999" i="1" s="1"/>
  <c r="Q2000" i="1" a="1"/>
  <c r="Q2000" i="1" s="1"/>
  <c r="Q2001" i="1" a="1"/>
  <c r="Q2001" i="1" s="1"/>
  <c r="Q2002" i="1" a="1"/>
  <c r="Q2002" i="1" s="1"/>
  <c r="Q2003" i="1" a="1"/>
  <c r="Q2003" i="1" s="1"/>
  <c r="Q2004" i="1" a="1"/>
  <c r="Q2004" i="1" s="1"/>
  <c r="Q2005" i="1" a="1"/>
  <c r="Q2005" i="1" s="1"/>
  <c r="Q2006" i="1" a="1"/>
  <c r="Q2006" i="1" s="1"/>
  <c r="Q2007" i="1" a="1"/>
  <c r="Q2007" i="1" s="1"/>
  <c r="Q2008" i="1" a="1"/>
  <c r="Q2008" i="1" s="1"/>
  <c r="Q2009" i="1" a="1"/>
  <c r="Q2009" i="1" s="1"/>
  <c r="Q2010" i="1" a="1"/>
  <c r="Q2010" i="1" s="1"/>
  <c r="Q2011" i="1" a="1"/>
  <c r="Q2011" i="1" s="1"/>
  <c r="Q2012" i="1" a="1"/>
  <c r="Q2012" i="1" s="1"/>
  <c r="Q2013" i="1" a="1"/>
  <c r="Q2013" i="1" s="1"/>
  <c r="Q2014" i="1" a="1"/>
  <c r="Q2014" i="1" s="1"/>
  <c r="Q2015" i="1" a="1"/>
  <c r="Q2015" i="1" s="1"/>
  <c r="Q2016" i="1" a="1"/>
  <c r="Q2016" i="1" s="1"/>
  <c r="Q2017" i="1" a="1"/>
  <c r="Q2017" i="1" s="1"/>
  <c r="Q2018" i="1" a="1"/>
  <c r="Q2018" i="1" s="1"/>
  <c r="Q2019" i="1" a="1"/>
  <c r="Q2019" i="1" s="1"/>
  <c r="Q2020" i="1" a="1"/>
  <c r="Q2020" i="1" s="1"/>
  <c r="Q2021" i="1" a="1"/>
  <c r="Q2021" i="1" s="1"/>
  <c r="Q2022" i="1" a="1"/>
  <c r="Q2022" i="1" s="1"/>
  <c r="Q2023" i="1" a="1"/>
  <c r="Q2023" i="1" s="1"/>
  <c r="Q2024" i="1" a="1"/>
  <c r="Q2024" i="1" s="1"/>
  <c r="Q2025" i="1" a="1"/>
  <c r="Q2025" i="1" s="1"/>
  <c r="Q2026" i="1" a="1"/>
  <c r="Q2026" i="1" s="1"/>
  <c r="Q2027" i="1" a="1"/>
  <c r="Q2027" i="1" s="1"/>
  <c r="Q2028" i="1" a="1"/>
  <c r="Q2028" i="1" s="1"/>
  <c r="Q2029" i="1" a="1"/>
  <c r="Q2029" i="1" s="1"/>
  <c r="Q2030" i="1" a="1"/>
  <c r="Q2030" i="1" s="1"/>
  <c r="Q2031" i="1" a="1"/>
  <c r="Q2031" i="1" s="1"/>
  <c r="Q2032" i="1" a="1"/>
  <c r="Q2032" i="1" s="1"/>
  <c r="Q2033" i="1" a="1"/>
  <c r="Q2033" i="1" s="1"/>
  <c r="Q2034" i="1" a="1"/>
  <c r="Q2034" i="1" s="1"/>
  <c r="Q2035" i="1" a="1"/>
  <c r="Q2035" i="1" s="1"/>
  <c r="Q2036" i="1" a="1"/>
  <c r="Q2036" i="1" s="1"/>
  <c r="Q2037" i="1" a="1"/>
  <c r="Q2037" i="1" s="1"/>
  <c r="Q2038" i="1" a="1"/>
  <c r="Q2038" i="1" s="1"/>
  <c r="Q2039" i="1" a="1"/>
  <c r="Q2039" i="1" s="1"/>
  <c r="Q2040" i="1" a="1"/>
  <c r="Q2040" i="1" s="1"/>
  <c r="Q2041" i="1" a="1"/>
  <c r="Q2041" i="1" s="1"/>
  <c r="Q2042" i="1" a="1"/>
  <c r="Q2042" i="1" s="1"/>
  <c r="Q2043" i="1" a="1"/>
  <c r="Q2043" i="1" s="1"/>
  <c r="Q2044" i="1" a="1"/>
  <c r="Q2044" i="1" s="1"/>
  <c r="Q2045" i="1" a="1"/>
  <c r="Q2045" i="1" s="1"/>
  <c r="Q2046" i="1" a="1"/>
  <c r="Q2046" i="1" s="1"/>
  <c r="Q2047" i="1" a="1"/>
  <c r="Q2047" i="1" s="1"/>
  <c r="Q2048" i="1" a="1"/>
  <c r="Q2048" i="1" s="1"/>
  <c r="Q2049" i="1" a="1"/>
  <c r="Q2049" i="1" s="1"/>
  <c r="Q2050" i="1" a="1"/>
  <c r="Q2050" i="1" s="1"/>
  <c r="Q2051" i="1" a="1"/>
  <c r="Q2051" i="1" s="1"/>
  <c r="Q2052" i="1" a="1"/>
  <c r="Q2052" i="1" s="1"/>
  <c r="Q2053" i="1" a="1"/>
  <c r="Q2053" i="1" s="1"/>
  <c r="Q2054" i="1" a="1"/>
  <c r="Q2054" i="1" s="1"/>
  <c r="Q2055" i="1" a="1"/>
  <c r="Q2055" i="1" s="1"/>
  <c r="Q2056" i="1" a="1"/>
  <c r="Q2056" i="1" s="1"/>
  <c r="Q2057" i="1" a="1"/>
  <c r="Q2057" i="1" s="1"/>
  <c r="Q2058" i="1" a="1"/>
  <c r="Q2058" i="1" s="1"/>
  <c r="Q2059" i="1" a="1"/>
  <c r="Q2059" i="1" s="1"/>
  <c r="Q2060" i="1" a="1"/>
  <c r="Q2060" i="1" s="1"/>
  <c r="Q2061" i="1" a="1"/>
  <c r="Q2061" i="1" s="1"/>
  <c r="Q2062" i="1" a="1"/>
  <c r="Q2062" i="1" s="1"/>
  <c r="Q2063" i="1" a="1"/>
  <c r="Q2063" i="1" s="1"/>
  <c r="Q2064" i="1" a="1"/>
  <c r="Q2064" i="1" s="1"/>
  <c r="Q2065" i="1" a="1"/>
  <c r="Q2065" i="1" s="1"/>
  <c r="Q2066" i="1" a="1"/>
  <c r="Q2066" i="1" s="1"/>
  <c r="Q2067" i="1" a="1"/>
  <c r="Q2067" i="1" s="1"/>
  <c r="Q2068" i="1" a="1"/>
  <c r="Q2068" i="1" s="1"/>
  <c r="Q2069" i="1" a="1"/>
  <c r="Q2069" i="1" s="1"/>
  <c r="Q2070" i="1" a="1"/>
  <c r="Q2070" i="1" s="1"/>
  <c r="Q2071" i="1" a="1"/>
  <c r="Q2071" i="1" s="1"/>
  <c r="Q2072" i="1" a="1"/>
  <c r="Q2072" i="1" s="1"/>
  <c r="Q2073" i="1" a="1"/>
  <c r="Q2073" i="1" s="1"/>
  <c r="Q2074" i="1" a="1"/>
  <c r="Q2074" i="1" s="1"/>
  <c r="Q2075" i="1" a="1"/>
  <c r="Q2075" i="1" s="1"/>
  <c r="Q2076" i="1" a="1"/>
  <c r="Q2076" i="1" s="1"/>
  <c r="Q2077" i="1" a="1"/>
  <c r="Q2077" i="1" s="1"/>
  <c r="Q2078" i="1" a="1"/>
  <c r="Q2078" i="1" s="1"/>
  <c r="Q2079" i="1" a="1"/>
  <c r="Q2079" i="1" s="1"/>
  <c r="Q2080" i="1" a="1"/>
  <c r="Q2080" i="1" s="1"/>
  <c r="Q2081" i="1" a="1"/>
  <c r="Q2081" i="1" s="1"/>
  <c r="Q2082" i="1" a="1"/>
  <c r="Q2082" i="1" s="1"/>
  <c r="Q2083" i="1" a="1"/>
  <c r="Q2083" i="1" s="1"/>
  <c r="Q2084" i="1" a="1"/>
  <c r="Q2084" i="1" s="1"/>
  <c r="Q2085" i="1" a="1"/>
  <c r="Q2085" i="1" s="1"/>
  <c r="Q2086" i="1" a="1"/>
  <c r="Q2086" i="1" s="1"/>
  <c r="Q2087" i="1" a="1"/>
  <c r="Q2087" i="1" s="1"/>
  <c r="Q2088" i="1" a="1"/>
  <c r="Q2088" i="1" s="1"/>
  <c r="Q2089" i="1" a="1"/>
  <c r="Q2089" i="1" s="1"/>
  <c r="Q2090" i="1" a="1"/>
  <c r="Q2090" i="1" s="1"/>
  <c r="Q2091" i="1" a="1"/>
  <c r="Q2091" i="1" s="1"/>
  <c r="Q2092" i="1" a="1"/>
  <c r="Q2092" i="1" s="1"/>
  <c r="Q2093" i="1" a="1"/>
  <c r="Q2093" i="1" s="1"/>
  <c r="Q2094" i="1" a="1"/>
  <c r="Q2094" i="1" s="1"/>
  <c r="Q2095" i="1" a="1"/>
  <c r="Q2095" i="1" s="1"/>
  <c r="Q2096" i="1" a="1"/>
  <c r="Q2096" i="1" s="1"/>
  <c r="Q2097" i="1" a="1"/>
  <c r="Q2097" i="1" s="1"/>
  <c r="Q2098" i="1" a="1"/>
  <c r="Q2098" i="1" s="1"/>
  <c r="Q2099" i="1" a="1"/>
  <c r="Q2099" i="1" s="1"/>
  <c r="Q2100" i="1" a="1"/>
  <c r="Q2100" i="1" s="1"/>
  <c r="Q2101" i="1" a="1"/>
  <c r="Q2101" i="1" s="1"/>
  <c r="Q2102" i="1" a="1"/>
  <c r="Q2102" i="1" s="1"/>
  <c r="Q2103" i="1" a="1"/>
  <c r="Q2103" i="1" s="1"/>
  <c r="Q2104" i="1" a="1"/>
  <c r="Q2104" i="1" s="1"/>
  <c r="Q2105" i="1" a="1"/>
  <c r="Q2105" i="1" s="1"/>
  <c r="Q2106" i="1" a="1"/>
  <c r="Q2106" i="1" s="1"/>
  <c r="Q2107" i="1" a="1"/>
  <c r="Q2107" i="1" s="1"/>
  <c r="Q2108" i="1" a="1"/>
  <c r="Q2108" i="1" s="1"/>
  <c r="Q2109" i="1" a="1"/>
  <c r="Q2109" i="1" s="1"/>
  <c r="Q2110" i="1" a="1"/>
  <c r="Q2110" i="1" s="1"/>
  <c r="Q2111" i="1" a="1"/>
  <c r="Q2111" i="1" s="1"/>
  <c r="Q2112" i="1" a="1"/>
  <c r="Q2112" i="1" s="1"/>
  <c r="Q2113" i="1" a="1"/>
  <c r="Q2113" i="1" s="1"/>
  <c r="Q2114" i="1" a="1"/>
  <c r="Q2114" i="1" s="1"/>
  <c r="Q2115" i="1" a="1"/>
  <c r="Q2115" i="1" s="1"/>
  <c r="Q2116" i="1" a="1"/>
  <c r="Q2116" i="1" s="1"/>
  <c r="Q2117" i="1" a="1"/>
  <c r="Q2117" i="1" s="1"/>
  <c r="Q2118" i="1" a="1"/>
  <c r="Q2118" i="1" s="1"/>
  <c r="Q2119" i="1" a="1"/>
  <c r="Q2119" i="1" s="1"/>
  <c r="Q2120" i="1" a="1"/>
  <c r="Q2120" i="1" s="1"/>
  <c r="Q2121" i="1" a="1"/>
  <c r="Q2121" i="1" s="1"/>
  <c r="Q2122" i="1" a="1"/>
  <c r="Q2122" i="1" s="1"/>
  <c r="Q2123" i="1" a="1"/>
  <c r="Q2123" i="1" s="1"/>
  <c r="Q2124" i="1" a="1"/>
  <c r="Q2124" i="1" s="1"/>
  <c r="Q2125" i="1" a="1"/>
  <c r="Q2125" i="1" s="1"/>
  <c r="Q2126" i="1" a="1"/>
  <c r="Q2126" i="1" s="1"/>
  <c r="Q2127" i="1" a="1"/>
  <c r="Q2127" i="1" s="1"/>
  <c r="Q2128" i="1" a="1"/>
  <c r="Q2128" i="1" s="1"/>
  <c r="Q2129" i="1" a="1"/>
  <c r="Q2129" i="1" s="1"/>
  <c r="Q2130" i="1" a="1"/>
  <c r="Q2130" i="1" s="1"/>
  <c r="Q2131" i="1" a="1"/>
  <c r="Q2131" i="1" s="1"/>
  <c r="Q2132" i="1" a="1"/>
  <c r="Q2132" i="1" s="1"/>
  <c r="Q2133" i="1" a="1"/>
  <c r="Q2133" i="1" s="1"/>
  <c r="Q2134" i="1" a="1"/>
  <c r="Q2134" i="1" s="1"/>
  <c r="Q2135" i="1" a="1"/>
  <c r="Q2135" i="1" s="1"/>
  <c r="Q2136" i="1" a="1"/>
  <c r="Q2136" i="1" s="1"/>
  <c r="Q2137" i="1" a="1"/>
  <c r="Q2137" i="1" s="1"/>
  <c r="Q2138" i="1" a="1"/>
  <c r="Q2138" i="1" s="1"/>
  <c r="Q2139" i="1" a="1"/>
  <c r="Q2139" i="1" s="1"/>
  <c r="Q2140" i="1" a="1"/>
  <c r="Q2140" i="1" s="1"/>
  <c r="Q2141" i="1" a="1"/>
  <c r="Q2141" i="1" s="1"/>
  <c r="Q2142" i="1" a="1"/>
  <c r="Q2142" i="1" s="1"/>
  <c r="Q2143" i="1" a="1"/>
  <c r="Q2143" i="1" s="1"/>
  <c r="Q2144" i="1" a="1"/>
  <c r="Q2144" i="1" s="1"/>
  <c r="Q2145" i="1" a="1"/>
  <c r="Q2145" i="1" s="1"/>
  <c r="Q2146" i="1" a="1"/>
  <c r="Q2146" i="1" s="1"/>
  <c r="Q2147" i="1" a="1"/>
  <c r="Q2147" i="1" s="1"/>
  <c r="Q2148" i="1" a="1"/>
  <c r="Q2148" i="1" s="1"/>
  <c r="Q2149" i="1" a="1"/>
  <c r="Q2149" i="1" s="1"/>
  <c r="Q2150" i="1" a="1"/>
  <c r="Q2150" i="1" s="1"/>
  <c r="Q2151" i="1" a="1"/>
  <c r="Q2151" i="1" s="1"/>
  <c r="Q2152" i="1" a="1"/>
  <c r="Q2152" i="1" s="1"/>
  <c r="Q2153" i="1" a="1"/>
  <c r="Q2153" i="1" s="1"/>
  <c r="Q2154" i="1" a="1"/>
  <c r="Q2154" i="1" s="1"/>
  <c r="Q2155" i="1" a="1"/>
  <c r="Q2155" i="1" s="1"/>
  <c r="Q2156" i="1" a="1"/>
  <c r="Q2156" i="1" s="1"/>
  <c r="Q2157" i="1" a="1"/>
  <c r="Q2157" i="1" s="1"/>
  <c r="Q2158" i="1" a="1"/>
  <c r="Q2158" i="1" s="1"/>
  <c r="Q2159" i="1" a="1"/>
  <c r="Q2159" i="1" s="1"/>
  <c r="Q2160" i="1" a="1"/>
  <c r="Q2160" i="1" s="1"/>
  <c r="Q2161" i="1" a="1"/>
  <c r="Q2161" i="1" s="1"/>
  <c r="Q2162" i="1" a="1"/>
  <c r="Q2162" i="1" s="1"/>
  <c r="Q2163" i="1" a="1"/>
  <c r="Q2163" i="1" s="1"/>
  <c r="Q2164" i="1" a="1"/>
  <c r="Q2164" i="1" s="1"/>
  <c r="Q2165" i="1" a="1"/>
  <c r="Q2165" i="1" s="1"/>
  <c r="Q2166" i="1" a="1"/>
  <c r="Q2166" i="1" s="1"/>
  <c r="Q2167" i="1" a="1"/>
  <c r="Q2167" i="1" s="1"/>
  <c r="Q2168" i="1" a="1"/>
  <c r="Q2168" i="1" s="1"/>
  <c r="Q2169" i="1" a="1"/>
  <c r="Q2169" i="1" s="1"/>
  <c r="Q2170" i="1" a="1"/>
  <c r="Q2170" i="1" s="1"/>
  <c r="Q2171" i="1" a="1"/>
  <c r="Q2171" i="1" s="1"/>
  <c r="Q2172" i="1" a="1"/>
  <c r="Q2172" i="1" s="1"/>
  <c r="Q2173" i="1" a="1"/>
  <c r="Q2173" i="1" s="1"/>
  <c r="Q2174" i="1" a="1"/>
  <c r="Q2174" i="1" s="1"/>
  <c r="Q2175" i="1" a="1"/>
  <c r="Q2175" i="1" s="1"/>
  <c r="Q2176" i="1" a="1"/>
  <c r="Q2176" i="1" s="1"/>
  <c r="Q2177" i="1" a="1"/>
  <c r="Q2177" i="1" s="1"/>
  <c r="Q2178" i="1" a="1"/>
  <c r="Q2178" i="1" s="1"/>
  <c r="Q2179" i="1" a="1"/>
  <c r="Q2179" i="1" s="1"/>
  <c r="Q2180" i="1" a="1"/>
  <c r="Q2180" i="1" s="1"/>
  <c r="Q2181" i="1" a="1"/>
  <c r="Q2181" i="1" s="1"/>
  <c r="Q2182" i="1" a="1"/>
  <c r="Q2182" i="1" s="1"/>
  <c r="Q2183" i="1" a="1"/>
  <c r="Q2183" i="1" s="1"/>
  <c r="Q2184" i="1" a="1"/>
  <c r="Q2184" i="1" s="1"/>
  <c r="Q2185" i="1" a="1"/>
  <c r="Q2185" i="1" s="1"/>
  <c r="Q2186" i="1" a="1"/>
  <c r="Q2186" i="1" s="1"/>
  <c r="Q2187" i="1" a="1"/>
  <c r="Q2187" i="1" s="1"/>
  <c r="Q2188" i="1" a="1"/>
  <c r="Q2188" i="1" s="1"/>
  <c r="Q2189" i="1" a="1"/>
  <c r="Q2189" i="1" s="1"/>
  <c r="Q2190" i="1" a="1"/>
  <c r="Q2190" i="1" s="1"/>
  <c r="Q2191" i="1" a="1"/>
  <c r="Q2191" i="1" s="1"/>
  <c r="Q2192" i="1" a="1"/>
  <c r="Q2192" i="1" s="1"/>
  <c r="Q2193" i="1" a="1"/>
  <c r="Q2193" i="1" s="1"/>
  <c r="Q2194" i="1" a="1"/>
  <c r="Q2194" i="1" s="1"/>
  <c r="Q2195" i="1" a="1"/>
  <c r="Q2195" i="1" s="1"/>
  <c r="Q2196" i="1" a="1"/>
  <c r="Q2196" i="1" s="1"/>
  <c r="Q2197" i="1" a="1"/>
  <c r="Q2197" i="1" s="1"/>
  <c r="Q2198" i="1" a="1"/>
  <c r="Q2198" i="1" s="1"/>
  <c r="Q2199" i="1" a="1"/>
  <c r="Q2199" i="1" s="1"/>
  <c r="Q2200" i="1" a="1"/>
  <c r="Q2200" i="1" s="1"/>
  <c r="Q2201" i="1" a="1"/>
  <c r="Q2201" i="1" s="1"/>
  <c r="Q2202" i="1" a="1"/>
  <c r="Q2202" i="1" s="1"/>
  <c r="Q2203" i="1" a="1"/>
  <c r="Q2203" i="1" s="1"/>
  <c r="Q2204" i="1" a="1"/>
  <c r="Q2204" i="1" s="1"/>
  <c r="Q2205" i="1" a="1"/>
  <c r="Q2205" i="1" s="1"/>
  <c r="Q2206" i="1" a="1"/>
  <c r="Q2206" i="1" s="1"/>
  <c r="Q2207" i="1" a="1"/>
  <c r="Q2207" i="1" s="1"/>
  <c r="Q2208" i="1" a="1"/>
  <c r="Q2208" i="1" s="1"/>
  <c r="Q2209" i="1" a="1"/>
  <c r="Q2209" i="1" s="1"/>
  <c r="Q2210" i="1" a="1"/>
  <c r="Q2210" i="1" s="1"/>
  <c r="Q2211" i="1" a="1"/>
  <c r="Q2211" i="1" s="1"/>
  <c r="Q2212" i="1" a="1"/>
  <c r="Q2212" i="1" s="1"/>
  <c r="Q2213" i="1" a="1"/>
  <c r="Q2213" i="1" s="1"/>
  <c r="Q2214" i="1" a="1"/>
  <c r="Q2214" i="1" s="1"/>
  <c r="Q2215" i="1" a="1"/>
  <c r="Q2215" i="1" s="1"/>
  <c r="Q2216" i="1" a="1"/>
  <c r="Q2216" i="1" s="1"/>
  <c r="Q2217" i="1" a="1"/>
  <c r="Q2217" i="1" s="1"/>
  <c r="Q2218" i="1" a="1"/>
  <c r="Q2218" i="1" s="1"/>
  <c r="Q2219" i="1" a="1"/>
  <c r="Q2219" i="1" s="1"/>
  <c r="Q2220" i="1" a="1"/>
  <c r="Q2220" i="1" s="1"/>
  <c r="Q2221" i="1" a="1"/>
  <c r="Q2221" i="1" s="1"/>
  <c r="Q2222" i="1" a="1"/>
  <c r="Q2222" i="1" s="1"/>
  <c r="Q2223" i="1" a="1"/>
  <c r="Q2223" i="1" s="1"/>
  <c r="Q2224" i="1" a="1"/>
  <c r="Q2224" i="1" s="1"/>
  <c r="Q2225" i="1" a="1"/>
  <c r="Q2225" i="1" s="1"/>
  <c r="Q2226" i="1" a="1"/>
  <c r="Q2226" i="1" s="1"/>
  <c r="Q2227" i="1" a="1"/>
  <c r="Q2227" i="1" s="1"/>
  <c r="Q2228" i="1" a="1"/>
  <c r="Q2228" i="1" s="1"/>
  <c r="Q2229" i="1" a="1"/>
  <c r="Q2229" i="1" s="1"/>
  <c r="Q2230" i="1" a="1"/>
  <c r="Q2230" i="1" s="1"/>
  <c r="Q2231" i="1" a="1"/>
  <c r="Q2231" i="1" s="1"/>
  <c r="Q2232" i="1" a="1"/>
  <c r="Q2232" i="1" s="1"/>
  <c r="Q2233" i="1" a="1"/>
  <c r="Q2233" i="1" s="1"/>
  <c r="Q2234" i="1" a="1"/>
  <c r="Q2234" i="1" s="1"/>
  <c r="Q2235" i="1" a="1"/>
  <c r="Q2235" i="1" s="1"/>
  <c r="Q2236" i="1" a="1"/>
  <c r="Q2236" i="1" s="1"/>
  <c r="Q2237" i="1" a="1"/>
  <c r="Q2237" i="1" s="1"/>
  <c r="Q2238" i="1" a="1"/>
  <c r="Q2238" i="1" s="1"/>
  <c r="Q2239" i="1" a="1"/>
  <c r="Q2239" i="1" s="1"/>
  <c r="Q2240" i="1" a="1"/>
  <c r="Q2240" i="1" s="1"/>
  <c r="Q2241" i="1" a="1"/>
  <c r="Q2241" i="1" s="1"/>
  <c r="Q2242" i="1" a="1"/>
  <c r="Q2242" i="1" s="1"/>
  <c r="Q2243" i="1" a="1"/>
  <c r="Q2243" i="1" s="1"/>
  <c r="Q2244" i="1" a="1"/>
  <c r="Q2244" i="1" s="1"/>
  <c r="Q2245" i="1" a="1"/>
  <c r="Q2245" i="1" s="1"/>
  <c r="Q2246" i="1" a="1"/>
  <c r="Q2246" i="1" s="1"/>
  <c r="Q2247" i="1" a="1"/>
  <c r="Q2247" i="1" s="1"/>
  <c r="Q2248" i="1" a="1"/>
  <c r="Q2248" i="1" s="1"/>
  <c r="Q2249" i="1" a="1"/>
  <c r="Q2249" i="1" s="1"/>
  <c r="Q2250" i="1" a="1"/>
  <c r="Q2250" i="1" s="1"/>
  <c r="Q2251" i="1" a="1"/>
  <c r="Q2251" i="1" s="1"/>
  <c r="Q2252" i="1" a="1"/>
  <c r="Q2252" i="1" s="1"/>
  <c r="Q2253" i="1" a="1"/>
  <c r="Q2253" i="1" s="1"/>
  <c r="Q2254" i="1" a="1"/>
  <c r="Q2254" i="1" s="1"/>
  <c r="Q2255" i="1" a="1"/>
  <c r="Q2255" i="1" s="1"/>
  <c r="Q2256" i="1" a="1"/>
  <c r="Q2256" i="1" s="1"/>
  <c r="Q2257" i="1" a="1"/>
  <c r="Q2257" i="1" s="1"/>
  <c r="Q2258" i="1" a="1"/>
  <c r="Q2258" i="1" s="1"/>
  <c r="Q2259" i="1" a="1"/>
  <c r="Q2259" i="1" s="1"/>
  <c r="Q2260" i="1" a="1"/>
  <c r="Q2260" i="1" s="1"/>
  <c r="Q2261" i="1" a="1"/>
  <c r="Q2261" i="1" s="1"/>
  <c r="Q2262" i="1" a="1"/>
  <c r="Q2262" i="1" s="1"/>
  <c r="Q2263" i="1" a="1"/>
  <c r="Q2263" i="1" s="1"/>
  <c r="Q2264" i="1" a="1"/>
  <c r="Q2264" i="1" s="1"/>
  <c r="Q2265" i="1" a="1"/>
  <c r="Q2265" i="1" s="1"/>
  <c r="Q2266" i="1" a="1"/>
  <c r="Q2266" i="1" s="1"/>
  <c r="Q2267" i="1" a="1"/>
  <c r="Q2267" i="1" s="1"/>
  <c r="Q2268" i="1" a="1"/>
  <c r="Q2268" i="1" s="1"/>
  <c r="Q2269" i="1" a="1"/>
  <c r="Q2269" i="1" s="1"/>
  <c r="Q2270" i="1" a="1"/>
  <c r="Q2270" i="1" s="1"/>
  <c r="Q2271" i="1" a="1"/>
  <c r="Q2271" i="1" s="1"/>
  <c r="Q2272" i="1" a="1"/>
  <c r="Q2272" i="1" s="1"/>
  <c r="Q2273" i="1" a="1"/>
  <c r="Q2273" i="1" s="1"/>
  <c r="Q2274" i="1" a="1"/>
  <c r="Q2274" i="1" s="1"/>
  <c r="Q2275" i="1" a="1"/>
  <c r="Q2275" i="1" s="1"/>
  <c r="Q2276" i="1" a="1"/>
  <c r="Q2276" i="1" s="1"/>
  <c r="Q2277" i="1" a="1"/>
  <c r="Q2277" i="1" s="1"/>
  <c r="Q2278" i="1" a="1"/>
  <c r="Q2278" i="1" s="1"/>
  <c r="Q2279" i="1" a="1"/>
  <c r="Q2279" i="1" s="1"/>
  <c r="Q2280" i="1" a="1"/>
  <c r="Q2280" i="1" s="1"/>
  <c r="Q2281" i="1" a="1"/>
  <c r="Q2281" i="1" s="1"/>
  <c r="Q2282" i="1" a="1"/>
  <c r="Q2282" i="1" s="1"/>
  <c r="Q2283" i="1" a="1"/>
  <c r="Q2283" i="1" s="1"/>
  <c r="Q2284" i="1" a="1"/>
  <c r="Q2284" i="1" s="1"/>
  <c r="Q2285" i="1" a="1"/>
  <c r="Q2285" i="1" s="1"/>
  <c r="Q2286" i="1" a="1"/>
  <c r="Q2286" i="1" s="1"/>
  <c r="Q2287" i="1" a="1"/>
  <c r="Q2287" i="1" s="1"/>
  <c r="Q2288" i="1" a="1"/>
  <c r="Q2288" i="1" s="1"/>
  <c r="Q2289" i="1" a="1"/>
  <c r="Q2289" i="1" s="1"/>
  <c r="Q2290" i="1" a="1"/>
  <c r="Q2290" i="1" s="1"/>
  <c r="Q2291" i="1" a="1"/>
  <c r="Q2291" i="1" s="1"/>
  <c r="Q2292" i="1" a="1"/>
  <c r="Q2292" i="1" s="1"/>
  <c r="Q2293" i="1" a="1"/>
  <c r="Q2293" i="1" s="1"/>
  <c r="Q2294" i="1" a="1"/>
  <c r="Q2294" i="1" s="1"/>
  <c r="Q2295" i="1" a="1"/>
  <c r="Q2295" i="1" s="1"/>
  <c r="Q2296" i="1" a="1"/>
  <c r="Q2296" i="1" s="1"/>
  <c r="Q2297" i="1" a="1"/>
  <c r="Q2297" i="1" s="1"/>
  <c r="Q2298" i="1" a="1"/>
  <c r="Q2298" i="1" s="1"/>
  <c r="Q2299" i="1" a="1"/>
  <c r="Q2299" i="1" s="1"/>
  <c r="Q2300" i="1" a="1"/>
  <c r="Q2300" i="1" s="1"/>
  <c r="Q2301" i="1" a="1"/>
  <c r="Q2301" i="1" s="1"/>
  <c r="Q2302" i="1" a="1"/>
  <c r="Q2302" i="1" s="1"/>
  <c r="Q2303" i="1" a="1"/>
  <c r="Q2303" i="1" s="1"/>
  <c r="Q2304" i="1" a="1"/>
  <c r="Q2304" i="1" s="1"/>
  <c r="Q2305" i="1" a="1"/>
  <c r="Q2305" i="1" s="1"/>
  <c r="Q2306" i="1" a="1"/>
  <c r="Q2306" i="1" s="1"/>
  <c r="Q2307" i="1" a="1"/>
  <c r="Q2307" i="1" s="1"/>
  <c r="Q2308" i="1" a="1"/>
  <c r="Q2308" i="1" s="1"/>
  <c r="Q2309" i="1" a="1"/>
  <c r="Q2309" i="1" s="1"/>
  <c r="Q2310" i="1" a="1"/>
  <c r="Q2310" i="1" s="1"/>
  <c r="Q2311" i="1" a="1"/>
  <c r="Q2311" i="1" s="1"/>
  <c r="Q2312" i="1" a="1"/>
  <c r="Q2312" i="1" s="1"/>
  <c r="Q2313" i="1" a="1"/>
  <c r="Q2313" i="1" s="1"/>
  <c r="Q2314" i="1" a="1"/>
  <c r="Q2314" i="1" s="1"/>
  <c r="Q2315" i="1" a="1"/>
  <c r="Q2315" i="1" s="1"/>
  <c r="Q2316" i="1" a="1"/>
  <c r="Q2316" i="1" s="1"/>
  <c r="Q2317" i="1" a="1"/>
  <c r="Q2317" i="1" s="1"/>
  <c r="Q2318" i="1" a="1"/>
  <c r="Q2318" i="1" s="1"/>
  <c r="Q2319" i="1" a="1"/>
  <c r="Q2319" i="1" s="1"/>
  <c r="Q2320" i="1" a="1"/>
  <c r="Q2320" i="1" s="1"/>
  <c r="Q2321" i="1" a="1"/>
  <c r="Q2321" i="1" s="1"/>
  <c r="Q2322" i="1" a="1"/>
  <c r="Q2322" i="1" s="1"/>
  <c r="Q2323" i="1" a="1"/>
  <c r="Q2323" i="1" s="1"/>
  <c r="Q2324" i="1" a="1"/>
  <c r="Q2324" i="1" s="1"/>
  <c r="Q2325" i="1" a="1"/>
  <c r="Q2325" i="1" s="1"/>
  <c r="Q2326" i="1" a="1"/>
  <c r="Q2326" i="1" s="1"/>
  <c r="Q2327" i="1" a="1"/>
  <c r="Q2327" i="1" s="1"/>
  <c r="Q2328" i="1" a="1"/>
  <c r="Q2328" i="1" s="1"/>
  <c r="Q2329" i="1" a="1"/>
  <c r="Q2329" i="1" s="1"/>
  <c r="Q2330" i="1" a="1"/>
  <c r="Q2330" i="1" s="1"/>
  <c r="Q2331" i="1" a="1"/>
  <c r="Q2331" i="1" s="1"/>
  <c r="Q2332" i="1" a="1"/>
  <c r="Q2332" i="1" s="1"/>
  <c r="Q2333" i="1" a="1"/>
  <c r="Q2333" i="1" s="1"/>
  <c r="Q2334" i="1" a="1"/>
  <c r="Q2334" i="1" s="1"/>
  <c r="Q2335" i="1" a="1"/>
  <c r="Q2335" i="1" s="1"/>
  <c r="Q2336" i="1" a="1"/>
  <c r="Q2336" i="1" s="1"/>
  <c r="Q2337" i="1" a="1"/>
  <c r="Q2337" i="1" s="1"/>
  <c r="Q2338" i="1" a="1"/>
  <c r="Q2338" i="1" s="1"/>
  <c r="Q2339" i="1" a="1"/>
  <c r="Q2339" i="1" s="1"/>
  <c r="Q2340" i="1" a="1"/>
  <c r="Q2340" i="1" s="1"/>
  <c r="Q2341" i="1" a="1"/>
  <c r="Q2341" i="1" s="1"/>
  <c r="Q2342" i="1" a="1"/>
  <c r="Q2342" i="1" s="1"/>
  <c r="Q2343" i="1" a="1"/>
  <c r="Q2343" i="1" s="1"/>
  <c r="Q2344" i="1" a="1"/>
  <c r="Q2344" i="1" s="1"/>
  <c r="Q2345" i="1" a="1"/>
  <c r="Q2345" i="1" s="1"/>
  <c r="Q2346" i="1" a="1"/>
  <c r="Q2346" i="1" s="1"/>
  <c r="Q2347" i="1" a="1"/>
  <c r="Q2347" i="1" s="1"/>
  <c r="Q2348" i="1" a="1"/>
  <c r="Q2348" i="1" s="1"/>
  <c r="Q2349" i="1" a="1"/>
  <c r="Q2349" i="1" s="1"/>
  <c r="Q2350" i="1" a="1"/>
  <c r="Q2350" i="1" s="1"/>
  <c r="Q2351" i="1" a="1"/>
  <c r="Q2351" i="1" s="1"/>
  <c r="Q2352" i="1" a="1"/>
  <c r="Q2352" i="1" s="1"/>
  <c r="Q2353" i="1" a="1"/>
  <c r="Q2353" i="1" s="1"/>
  <c r="Q2354" i="1" a="1"/>
  <c r="Q2354" i="1" s="1"/>
  <c r="Q2355" i="1" a="1"/>
  <c r="Q2355" i="1" s="1"/>
  <c r="Q2356" i="1" a="1"/>
  <c r="Q2356" i="1" s="1"/>
  <c r="Q2357" i="1" a="1"/>
  <c r="Q2357" i="1" s="1"/>
  <c r="Q2358" i="1" a="1"/>
  <c r="Q2358" i="1" s="1"/>
  <c r="Q2359" i="1" a="1"/>
  <c r="Q2359" i="1" s="1"/>
  <c r="Q2360" i="1" a="1"/>
  <c r="Q2360" i="1" s="1"/>
  <c r="Q2361" i="1" a="1"/>
  <c r="Q2361" i="1" s="1"/>
  <c r="Q2362" i="1" a="1"/>
  <c r="Q2362" i="1" s="1"/>
  <c r="Q2363" i="1" a="1"/>
  <c r="Q2363" i="1" s="1"/>
  <c r="Q2364" i="1" a="1"/>
  <c r="Q2364" i="1" s="1"/>
  <c r="Q2365" i="1" a="1"/>
  <c r="Q2365" i="1" s="1"/>
  <c r="Q2366" i="1" a="1"/>
  <c r="Q2366" i="1" s="1"/>
  <c r="Q2367" i="1" a="1"/>
  <c r="Q2367" i="1" s="1"/>
  <c r="Q2368" i="1" a="1"/>
  <c r="Q2368" i="1" s="1"/>
  <c r="Q2369" i="1" a="1"/>
  <c r="Q2369" i="1" s="1"/>
  <c r="Q2370" i="1" a="1"/>
  <c r="Q2370" i="1" s="1"/>
  <c r="Q2371" i="1" a="1"/>
  <c r="Q2371" i="1" s="1"/>
  <c r="Q2372" i="1" a="1"/>
  <c r="Q2372" i="1" s="1"/>
  <c r="Q2373" i="1" a="1"/>
  <c r="Q2373" i="1" s="1"/>
  <c r="Q2374" i="1" a="1"/>
  <c r="Q2374" i="1" s="1"/>
  <c r="Q2375" i="1" a="1"/>
  <c r="Q2375" i="1" s="1"/>
  <c r="Q2376" i="1" a="1"/>
  <c r="Q2376" i="1" s="1"/>
  <c r="Q2377" i="1" a="1"/>
  <c r="Q2377" i="1" s="1"/>
  <c r="Q2378" i="1" a="1"/>
  <c r="Q2378" i="1" s="1"/>
  <c r="Q2379" i="1" a="1"/>
  <c r="Q2379" i="1" s="1"/>
  <c r="Q2380" i="1" a="1"/>
  <c r="Q2380" i="1" s="1"/>
  <c r="Q2381" i="1" a="1"/>
  <c r="Q2381" i="1" s="1"/>
  <c r="Q2382" i="1" a="1"/>
  <c r="Q2382" i="1" s="1"/>
  <c r="Q2383" i="1" a="1"/>
  <c r="Q2383" i="1" s="1"/>
  <c r="Q2384" i="1" a="1"/>
  <c r="Q2384" i="1" s="1"/>
  <c r="Q2385" i="1" a="1"/>
  <c r="Q2385" i="1" s="1"/>
  <c r="Q2386" i="1" a="1"/>
  <c r="Q2386" i="1" s="1"/>
  <c r="Q2387" i="1" a="1"/>
  <c r="Q2387" i="1" s="1"/>
  <c r="Q2388" i="1" a="1"/>
  <c r="Q2388" i="1" s="1"/>
  <c r="Q2389" i="1" a="1"/>
  <c r="Q2389" i="1" s="1"/>
  <c r="Q2390" i="1" a="1"/>
  <c r="Q2390" i="1" s="1"/>
  <c r="Q2391" i="1" a="1"/>
  <c r="Q2391" i="1" s="1"/>
  <c r="Q2392" i="1" a="1"/>
  <c r="Q2392" i="1" s="1"/>
  <c r="Q2393" i="1" a="1"/>
  <c r="Q2393" i="1" s="1"/>
  <c r="Q2394" i="1" a="1"/>
  <c r="Q2394" i="1" s="1"/>
  <c r="Q2395" i="1" a="1"/>
  <c r="Q2395" i="1" s="1"/>
  <c r="Q2396" i="1" a="1"/>
  <c r="Q2396" i="1" s="1"/>
  <c r="Q2397" i="1" a="1"/>
  <c r="Q2397" i="1" s="1"/>
  <c r="Q2398" i="1" a="1"/>
  <c r="Q2398" i="1" s="1"/>
  <c r="Q2399" i="1" a="1"/>
  <c r="Q2399" i="1" s="1"/>
  <c r="Q2400" i="1" a="1"/>
  <c r="Q2400" i="1" s="1"/>
  <c r="Q2401" i="1" a="1"/>
  <c r="Q2401" i="1" s="1"/>
  <c r="Q2402" i="1" a="1"/>
  <c r="Q2402" i="1" s="1"/>
  <c r="Q2403" i="1" a="1"/>
  <c r="Q2403" i="1" s="1"/>
  <c r="Q2404" i="1" a="1"/>
  <c r="Q2404" i="1" s="1"/>
  <c r="Q2405" i="1" a="1"/>
  <c r="Q2405" i="1" s="1"/>
  <c r="Q2406" i="1" a="1"/>
  <c r="Q2406" i="1" s="1"/>
  <c r="Q2407" i="1" a="1"/>
  <c r="Q2407" i="1" s="1"/>
  <c r="Q2408" i="1" a="1"/>
  <c r="Q2408" i="1" s="1"/>
  <c r="Q2409" i="1" a="1"/>
  <c r="Q2409" i="1" s="1"/>
  <c r="Q2410" i="1" a="1"/>
  <c r="Q2410" i="1" s="1"/>
  <c r="Q2411" i="1" a="1"/>
  <c r="Q2411" i="1" s="1"/>
  <c r="Q2412" i="1" a="1"/>
  <c r="Q2412" i="1" s="1"/>
  <c r="Q2413" i="1" a="1"/>
  <c r="Q2413" i="1" s="1"/>
  <c r="Q2414" i="1" a="1"/>
  <c r="Q2414" i="1" s="1"/>
  <c r="Q2415" i="1" a="1"/>
  <c r="Q2415" i="1" s="1"/>
  <c r="Q2416" i="1" a="1"/>
  <c r="Q2416" i="1" s="1"/>
  <c r="Q2417" i="1" a="1"/>
  <c r="Q2417" i="1" s="1"/>
  <c r="Q2418" i="1" a="1"/>
  <c r="Q2418" i="1" s="1"/>
  <c r="Q2419" i="1" a="1"/>
  <c r="Q2419" i="1" s="1"/>
  <c r="Q2420" i="1" a="1"/>
  <c r="Q2420" i="1" s="1"/>
  <c r="Q2421" i="1" a="1"/>
  <c r="Q2421" i="1" s="1"/>
  <c r="Q2422" i="1" a="1"/>
  <c r="Q2422" i="1" s="1"/>
  <c r="Q2423" i="1" a="1"/>
  <c r="Q2423" i="1" s="1"/>
  <c r="Q2424" i="1" a="1"/>
  <c r="Q2424" i="1" s="1"/>
  <c r="Q2425" i="1" a="1"/>
  <c r="Q2425" i="1" s="1"/>
  <c r="Q2426" i="1" a="1"/>
  <c r="Q2426" i="1" s="1"/>
  <c r="Q2427" i="1" a="1"/>
  <c r="Q2427" i="1" s="1"/>
  <c r="Q2428" i="1" a="1"/>
  <c r="Q2428" i="1" s="1"/>
  <c r="Q2429" i="1" a="1"/>
  <c r="Q2429" i="1" s="1"/>
  <c r="Q2430" i="1" a="1"/>
  <c r="Q2430" i="1" s="1"/>
  <c r="Q2431" i="1" a="1"/>
  <c r="Q2431" i="1" s="1"/>
  <c r="Q2432" i="1" a="1"/>
  <c r="Q2432" i="1" s="1"/>
  <c r="Q2433" i="1" a="1"/>
  <c r="Q2433" i="1" s="1"/>
  <c r="Q2434" i="1" a="1"/>
  <c r="Q2434" i="1" s="1"/>
  <c r="Q2435" i="1" a="1"/>
  <c r="Q2435" i="1" s="1"/>
  <c r="Q2436" i="1" a="1"/>
  <c r="Q2436" i="1" s="1"/>
  <c r="Q2437" i="1" a="1"/>
  <c r="Q2437" i="1" s="1"/>
  <c r="Q2438" i="1" a="1"/>
  <c r="Q2438" i="1" s="1"/>
  <c r="Q2439" i="1" a="1"/>
  <c r="Q2439" i="1" s="1"/>
  <c r="Q2440" i="1" a="1"/>
  <c r="Q2440" i="1" s="1"/>
  <c r="Q2441" i="1" a="1"/>
  <c r="Q2441" i="1" s="1"/>
  <c r="Q2442" i="1" a="1"/>
  <c r="Q2442" i="1" s="1"/>
  <c r="Q2443" i="1" a="1"/>
  <c r="Q2443" i="1" s="1"/>
  <c r="Q2444" i="1" a="1"/>
  <c r="Q2444" i="1" s="1"/>
  <c r="Q2445" i="1" a="1"/>
  <c r="Q2445" i="1" s="1"/>
  <c r="Q2446" i="1" a="1"/>
  <c r="Q2446" i="1" s="1"/>
  <c r="Q2447" i="1" a="1"/>
  <c r="Q2447" i="1" s="1"/>
  <c r="Q2448" i="1" a="1"/>
  <c r="Q2448" i="1" s="1"/>
  <c r="Q2449" i="1" a="1"/>
  <c r="Q2449" i="1" s="1"/>
  <c r="Q2450" i="1" a="1"/>
  <c r="Q2450" i="1" s="1"/>
  <c r="Q2451" i="1" a="1"/>
  <c r="Q2451" i="1" s="1"/>
  <c r="Q2452" i="1" a="1"/>
  <c r="Q2452" i="1" s="1"/>
  <c r="Q2453" i="1" a="1"/>
  <c r="Q2453" i="1" s="1"/>
  <c r="Q2454" i="1" a="1"/>
  <c r="Q2454" i="1" s="1"/>
  <c r="Q2455" i="1" a="1"/>
  <c r="Q2455" i="1" s="1"/>
  <c r="Q2456" i="1" a="1"/>
  <c r="Q2456" i="1" s="1"/>
  <c r="Q2457" i="1" a="1"/>
  <c r="Q2457" i="1" s="1"/>
  <c r="Q2458" i="1" a="1"/>
  <c r="Q2458" i="1" s="1"/>
  <c r="Q2459" i="1" a="1"/>
  <c r="Q2459" i="1" s="1"/>
  <c r="Q2460" i="1" a="1"/>
  <c r="Q2460" i="1" s="1"/>
  <c r="Q2461" i="1" a="1"/>
  <c r="Q2461" i="1" s="1"/>
  <c r="Q2462" i="1" a="1"/>
  <c r="Q2462" i="1" s="1"/>
  <c r="Q2463" i="1" a="1"/>
  <c r="Q2463" i="1" s="1"/>
  <c r="Q2464" i="1" a="1"/>
  <c r="Q2464" i="1" s="1"/>
  <c r="Q2465" i="1" a="1"/>
  <c r="Q2465" i="1" s="1"/>
  <c r="Q2466" i="1" a="1"/>
  <c r="Q2466" i="1" s="1"/>
  <c r="Q2467" i="1" a="1"/>
  <c r="Q2467" i="1" s="1"/>
  <c r="Q2468" i="1" a="1"/>
  <c r="Q2468" i="1" s="1"/>
  <c r="Q2469" i="1" a="1"/>
  <c r="Q2469" i="1" s="1"/>
  <c r="Q2470" i="1" a="1"/>
  <c r="Q2470" i="1" s="1"/>
  <c r="Q2471" i="1" a="1"/>
  <c r="Q2471" i="1" s="1"/>
  <c r="Q2472" i="1" a="1"/>
  <c r="Q2472" i="1" s="1"/>
  <c r="Q2473" i="1" a="1"/>
  <c r="Q2473" i="1" s="1"/>
  <c r="Q2474" i="1" a="1"/>
  <c r="Q2474" i="1" s="1"/>
  <c r="Q2475" i="1" a="1"/>
  <c r="Q2475" i="1" s="1"/>
  <c r="Q2476" i="1" a="1"/>
  <c r="Q2476" i="1" s="1"/>
  <c r="Q2477" i="1" a="1"/>
  <c r="Q2477" i="1" s="1"/>
  <c r="Q2478" i="1" a="1"/>
  <c r="Q2478" i="1" s="1"/>
  <c r="Q2479" i="1" a="1"/>
  <c r="Q2479" i="1" s="1"/>
  <c r="Q2480" i="1" a="1"/>
  <c r="Q2480" i="1" s="1"/>
  <c r="Q2481" i="1" a="1"/>
  <c r="Q2481" i="1" s="1"/>
  <c r="Q2482" i="1" a="1"/>
  <c r="Q2482" i="1" s="1"/>
  <c r="Q2483" i="1" a="1"/>
  <c r="Q2483" i="1" s="1"/>
  <c r="Q2484" i="1" a="1"/>
  <c r="Q2484" i="1" s="1"/>
  <c r="Q2485" i="1" a="1"/>
  <c r="Q2485" i="1" s="1"/>
  <c r="Q2486" i="1" a="1"/>
  <c r="Q2486" i="1" s="1"/>
  <c r="Q2487" i="1" a="1"/>
  <c r="Q2487" i="1" s="1"/>
  <c r="Q2488" i="1" a="1"/>
  <c r="Q2488" i="1" s="1"/>
  <c r="Q2489" i="1" a="1"/>
  <c r="Q2489" i="1" s="1"/>
  <c r="Q2490" i="1" a="1"/>
  <c r="Q2490" i="1" s="1"/>
  <c r="Q2491" i="1" a="1"/>
  <c r="Q2491" i="1" s="1"/>
  <c r="Q2492" i="1" a="1"/>
  <c r="Q2492" i="1" s="1"/>
  <c r="Q2493" i="1" a="1"/>
  <c r="Q2493" i="1" s="1"/>
  <c r="Q2494" i="1" a="1"/>
  <c r="Q2494" i="1" s="1"/>
  <c r="Q2495" i="1" a="1"/>
  <c r="Q2495" i="1" s="1"/>
  <c r="Q2496" i="1" a="1"/>
  <c r="Q2496" i="1" s="1"/>
  <c r="Q2497" i="1" a="1"/>
  <c r="Q2497" i="1" s="1"/>
  <c r="Q2498" i="1" a="1"/>
  <c r="Q2498" i="1" s="1"/>
  <c r="Q2499" i="1" a="1"/>
  <c r="Q2499" i="1" s="1"/>
  <c r="Q2500" i="1" a="1"/>
  <c r="Q2500" i="1" s="1"/>
  <c r="Q2501" i="1" a="1"/>
  <c r="Q2501" i="1" s="1"/>
  <c r="Q2502" i="1" a="1"/>
  <c r="Q2502" i="1" s="1"/>
  <c r="Q2503" i="1" a="1"/>
  <c r="Q2503" i="1" s="1"/>
  <c r="Q2504" i="1" a="1"/>
  <c r="Q2504" i="1" s="1"/>
  <c r="Q2505" i="1" a="1"/>
  <c r="Q2505" i="1" s="1"/>
  <c r="Q2506" i="1" a="1"/>
  <c r="Q2506" i="1" s="1"/>
  <c r="Q2507" i="1" a="1"/>
  <c r="Q2507" i="1" s="1"/>
  <c r="Q2508" i="1" a="1"/>
  <c r="Q2508" i="1" s="1"/>
  <c r="Q2509" i="1" a="1"/>
  <c r="Q2509" i="1" s="1"/>
  <c r="Q2510" i="1" a="1"/>
  <c r="Q2510" i="1" s="1"/>
  <c r="Q2511" i="1" a="1"/>
  <c r="Q2511" i="1" s="1"/>
  <c r="Q2512" i="1" a="1"/>
  <c r="Q2512" i="1" s="1"/>
  <c r="Q2513" i="1" a="1"/>
  <c r="Q2513" i="1" s="1"/>
  <c r="Q2514" i="1" a="1"/>
  <c r="Q2514" i="1" s="1"/>
  <c r="Q2515" i="1" a="1"/>
  <c r="Q2515" i="1" s="1"/>
  <c r="Q2516" i="1" a="1"/>
  <c r="Q2516" i="1" s="1"/>
  <c r="Q2517" i="1" a="1"/>
  <c r="Q2517" i="1" s="1"/>
  <c r="Q2518" i="1" a="1"/>
  <c r="Q2518" i="1" s="1"/>
  <c r="Q2519" i="1" a="1"/>
  <c r="Q2519" i="1" s="1"/>
  <c r="Q2520" i="1" a="1"/>
  <c r="Q2520" i="1" s="1"/>
  <c r="Q2521" i="1" a="1"/>
  <c r="Q2521" i="1" s="1"/>
  <c r="Q2522" i="1" a="1"/>
  <c r="Q2522" i="1" s="1"/>
  <c r="Q2523" i="1" a="1"/>
  <c r="Q2523" i="1" s="1"/>
  <c r="Q2524" i="1" a="1"/>
  <c r="Q2524" i="1" s="1"/>
  <c r="Q2525" i="1" a="1"/>
  <c r="Q2525" i="1" s="1"/>
  <c r="Q2526" i="1" a="1"/>
  <c r="Q2526" i="1" s="1"/>
  <c r="Q2527" i="1" a="1"/>
  <c r="Q2527" i="1" s="1"/>
  <c r="Q2528" i="1" a="1"/>
  <c r="Q2528" i="1" s="1"/>
  <c r="Q2529" i="1" a="1"/>
  <c r="Q2529" i="1" s="1"/>
  <c r="Q2530" i="1" a="1"/>
  <c r="Q2530" i="1" s="1"/>
  <c r="Q2531" i="1" a="1"/>
  <c r="Q2531" i="1" s="1"/>
  <c r="Q2532" i="1" a="1"/>
  <c r="Q2532" i="1" s="1"/>
  <c r="Q2533" i="1" a="1"/>
  <c r="Q2533" i="1" s="1"/>
  <c r="Q2534" i="1" a="1"/>
  <c r="Q2534" i="1" s="1"/>
  <c r="Q2535" i="1" a="1"/>
  <c r="Q2535" i="1" s="1"/>
  <c r="Q2536" i="1" a="1"/>
  <c r="Q2536" i="1" s="1"/>
  <c r="Q2537" i="1" a="1"/>
  <c r="Q2537" i="1" s="1"/>
  <c r="Q2538" i="1" a="1"/>
  <c r="Q2538" i="1" s="1"/>
  <c r="Q2539" i="1" a="1"/>
  <c r="Q2539" i="1" s="1"/>
  <c r="Q2540" i="1" a="1"/>
  <c r="Q2540" i="1" s="1"/>
  <c r="Q2541" i="1" a="1"/>
  <c r="Q2541" i="1" s="1"/>
  <c r="Q2542" i="1" a="1"/>
  <c r="Q2542" i="1" s="1"/>
  <c r="Q2543" i="1" a="1"/>
  <c r="Q2543" i="1" s="1"/>
  <c r="Q2544" i="1" a="1"/>
  <c r="Q2544" i="1" s="1"/>
  <c r="Q2545" i="1" a="1"/>
  <c r="Q2545" i="1" s="1"/>
  <c r="Q2546" i="1" a="1"/>
  <c r="Q2546" i="1" s="1"/>
  <c r="Q2547" i="1" a="1"/>
  <c r="Q2547" i="1" s="1"/>
  <c r="Q2548" i="1" a="1"/>
  <c r="Q2548" i="1" s="1"/>
  <c r="Q2549" i="1" a="1"/>
  <c r="Q2549" i="1" s="1"/>
  <c r="Q2550" i="1" a="1"/>
  <c r="Q2550" i="1" s="1"/>
  <c r="Q2551" i="1" a="1"/>
  <c r="Q2551" i="1" s="1"/>
  <c r="Q2552" i="1" a="1"/>
  <c r="Q2552" i="1" s="1"/>
  <c r="Q2553" i="1" a="1"/>
  <c r="Q2553" i="1" s="1"/>
  <c r="Q2554" i="1" a="1"/>
  <c r="Q2554" i="1" s="1"/>
  <c r="Q2555" i="1" a="1"/>
  <c r="Q2555" i="1" s="1"/>
  <c r="Q2556" i="1" a="1"/>
  <c r="Q2556" i="1" s="1"/>
  <c r="Q2557" i="1" a="1"/>
  <c r="Q2557" i="1" s="1"/>
  <c r="Q2558" i="1" a="1"/>
  <c r="Q2558" i="1" s="1"/>
  <c r="Q2559" i="1" a="1"/>
  <c r="Q2559" i="1" s="1"/>
  <c r="Q2560" i="1" a="1"/>
  <c r="Q2560" i="1" s="1"/>
  <c r="Q2561" i="1" a="1"/>
  <c r="Q2561" i="1" s="1"/>
  <c r="Q2562" i="1" a="1"/>
  <c r="Q2562" i="1" s="1"/>
  <c r="Q2563" i="1" a="1"/>
  <c r="Q2563" i="1" s="1"/>
  <c r="Q2564" i="1" a="1"/>
  <c r="Q2564" i="1" s="1"/>
  <c r="Q2565" i="1" a="1"/>
  <c r="Q2565" i="1" s="1"/>
  <c r="Q2566" i="1" a="1"/>
  <c r="Q2566" i="1" s="1"/>
  <c r="Q2567" i="1" a="1"/>
  <c r="Q2567" i="1" s="1"/>
  <c r="Q2568" i="1" a="1"/>
  <c r="Q2568" i="1" s="1"/>
  <c r="Q2569" i="1" a="1"/>
  <c r="Q2569" i="1" s="1"/>
  <c r="Q2570" i="1" a="1"/>
  <c r="Q2570" i="1" s="1"/>
  <c r="Q2571" i="1" a="1"/>
  <c r="Q2571" i="1" s="1"/>
  <c r="Q2572" i="1" a="1"/>
  <c r="Q2572" i="1" s="1"/>
  <c r="Q2573" i="1" a="1"/>
  <c r="Q2573" i="1" s="1"/>
  <c r="Q2574" i="1" a="1"/>
  <c r="Q2574" i="1" s="1"/>
  <c r="Q2575" i="1" a="1"/>
  <c r="Q2575" i="1" s="1"/>
  <c r="Q2576" i="1" a="1"/>
  <c r="Q2576" i="1" s="1"/>
  <c r="Q2577" i="1" a="1"/>
  <c r="Q2577" i="1" s="1"/>
  <c r="Q2578" i="1" a="1"/>
  <c r="Q2578" i="1" s="1"/>
  <c r="Q2579" i="1" a="1"/>
  <c r="Q2579" i="1" s="1"/>
  <c r="Q2580" i="1" a="1"/>
  <c r="Q2580" i="1" s="1"/>
  <c r="Q2581" i="1" a="1"/>
  <c r="Q2581" i="1" s="1"/>
  <c r="Q2582" i="1" a="1"/>
  <c r="Q2582" i="1" s="1"/>
  <c r="Q2583" i="1" a="1"/>
  <c r="Q2583" i="1" s="1"/>
  <c r="Q2584" i="1" a="1"/>
  <c r="Q2584" i="1" s="1"/>
  <c r="Q2585" i="1" a="1"/>
  <c r="Q2585" i="1" s="1"/>
  <c r="Q2586" i="1" a="1"/>
  <c r="Q2586" i="1" s="1"/>
  <c r="Q2587" i="1" a="1"/>
  <c r="Q2587" i="1" s="1"/>
  <c r="Q2588" i="1" a="1"/>
  <c r="Q2588" i="1" s="1"/>
  <c r="Q2589" i="1" a="1"/>
  <c r="Q2589" i="1" s="1"/>
  <c r="Q2590" i="1" a="1"/>
  <c r="Q2590" i="1" s="1"/>
  <c r="Q2591" i="1" a="1"/>
  <c r="Q2591" i="1" s="1"/>
  <c r="Q2592" i="1" a="1"/>
  <c r="Q2592" i="1" s="1"/>
  <c r="Q2593" i="1" a="1"/>
  <c r="Q2593" i="1" s="1"/>
  <c r="Q2594" i="1" a="1"/>
  <c r="Q2594" i="1" s="1"/>
  <c r="Q2595" i="1" a="1"/>
  <c r="Q2595" i="1" s="1"/>
  <c r="Q2596" i="1" a="1"/>
  <c r="Q2596" i="1" s="1"/>
  <c r="Q2597" i="1" a="1"/>
  <c r="Q2597" i="1" s="1"/>
  <c r="Q2598" i="1" a="1"/>
  <c r="Q2598" i="1" s="1"/>
  <c r="Q2599" i="1" a="1"/>
  <c r="Q2599" i="1" s="1"/>
  <c r="Q2600" i="1" a="1"/>
  <c r="Q2600" i="1" s="1"/>
  <c r="Q2601" i="1" a="1"/>
  <c r="Q2601" i="1" s="1"/>
  <c r="Q2602" i="1" a="1"/>
  <c r="Q2602" i="1" s="1"/>
  <c r="Q2603" i="1" a="1"/>
  <c r="Q2603" i="1" s="1"/>
  <c r="Q2604" i="1" a="1"/>
  <c r="Q2604" i="1" s="1"/>
  <c r="Q2605" i="1" a="1"/>
  <c r="Q2605" i="1" s="1"/>
  <c r="Q2606" i="1" a="1"/>
  <c r="Q2606" i="1" s="1"/>
  <c r="Q2607" i="1" a="1"/>
  <c r="Q2607" i="1" s="1"/>
  <c r="Q2608" i="1" a="1"/>
  <c r="Q2608" i="1" s="1"/>
  <c r="Q2609" i="1" a="1"/>
  <c r="Q2609" i="1" s="1"/>
  <c r="Q2610" i="1" a="1"/>
  <c r="Q2610" i="1" s="1"/>
  <c r="Q2611" i="1" a="1"/>
  <c r="Q2611" i="1" s="1"/>
  <c r="Q2612" i="1" a="1"/>
  <c r="Q2612" i="1" s="1"/>
  <c r="Q2613" i="1" a="1"/>
  <c r="Q2613" i="1" s="1"/>
  <c r="Q2614" i="1" a="1"/>
  <c r="Q2614" i="1" s="1"/>
  <c r="Q2615" i="1" a="1"/>
  <c r="Q2615" i="1" s="1"/>
  <c r="Q2616" i="1" a="1"/>
  <c r="Q2616" i="1" s="1"/>
  <c r="Q2617" i="1" a="1"/>
  <c r="Q2617" i="1" s="1"/>
  <c r="Q2618" i="1" a="1"/>
  <c r="Q2618" i="1" s="1"/>
  <c r="Q2619" i="1" a="1"/>
  <c r="Q2619" i="1" s="1"/>
  <c r="Q2620" i="1" a="1"/>
  <c r="Q2620" i="1" s="1"/>
  <c r="Q2621" i="1" a="1"/>
  <c r="Q2621" i="1" s="1"/>
  <c r="Q2622" i="1" a="1"/>
  <c r="Q2622" i="1" s="1"/>
  <c r="Q2623" i="1" a="1"/>
  <c r="Q2623" i="1" s="1"/>
  <c r="Q2624" i="1" a="1"/>
  <c r="Q2624" i="1" s="1"/>
  <c r="Q2625" i="1" a="1"/>
  <c r="Q2625" i="1" s="1"/>
  <c r="Q2626" i="1" a="1"/>
  <c r="Q2626" i="1" s="1"/>
  <c r="Q2627" i="1" a="1"/>
  <c r="Q2627" i="1" s="1"/>
  <c r="Q2628" i="1" a="1"/>
  <c r="Q2628" i="1" s="1"/>
  <c r="Q2629" i="1" a="1"/>
  <c r="Q2629" i="1" s="1"/>
  <c r="Q2630" i="1" a="1"/>
  <c r="Q2630" i="1" s="1"/>
  <c r="Q2631" i="1" a="1"/>
  <c r="Q2631" i="1" s="1"/>
  <c r="Q2632" i="1" a="1"/>
  <c r="Q2632" i="1" s="1"/>
  <c r="Q2633" i="1" a="1"/>
  <c r="Q2633" i="1" s="1"/>
  <c r="Q2634" i="1" a="1"/>
  <c r="Q2634" i="1" s="1"/>
  <c r="Q2635" i="1" a="1"/>
  <c r="Q2635" i="1" s="1"/>
  <c r="Q2636" i="1" a="1"/>
  <c r="Q2636" i="1" s="1"/>
  <c r="Q2637" i="1" a="1"/>
  <c r="Q2637" i="1" s="1"/>
  <c r="Q2638" i="1" a="1"/>
  <c r="Q2638" i="1" s="1"/>
  <c r="Q2639" i="1" a="1"/>
  <c r="Q2639" i="1" s="1"/>
  <c r="Q2640" i="1" a="1"/>
  <c r="Q2640" i="1" s="1"/>
  <c r="Q2641" i="1" a="1"/>
  <c r="Q2641" i="1" s="1"/>
  <c r="Q2642" i="1" a="1"/>
  <c r="Q2642" i="1" s="1"/>
  <c r="Q2643" i="1" a="1"/>
  <c r="Q2643" i="1" s="1"/>
  <c r="Q2644" i="1" a="1"/>
  <c r="Q2644" i="1" s="1"/>
  <c r="Q2645" i="1" a="1"/>
  <c r="Q2645" i="1" s="1"/>
  <c r="Q2646" i="1" a="1"/>
  <c r="Q2646" i="1" s="1"/>
  <c r="Q2647" i="1" a="1"/>
  <c r="Q2647" i="1" s="1"/>
  <c r="Q2648" i="1" a="1"/>
  <c r="Q2648" i="1" s="1"/>
  <c r="Q2649" i="1" a="1"/>
  <c r="Q2649" i="1" s="1"/>
  <c r="Q2650" i="1" a="1"/>
  <c r="Q2650" i="1" s="1"/>
  <c r="Q2651" i="1" a="1"/>
  <c r="Q2651" i="1" s="1"/>
  <c r="Q2652" i="1" a="1"/>
  <c r="Q2652" i="1" s="1"/>
  <c r="Q2653" i="1" a="1"/>
  <c r="Q2653" i="1" s="1"/>
  <c r="Q2654" i="1" a="1"/>
  <c r="Q2654" i="1" s="1"/>
  <c r="Q2655" i="1" a="1"/>
  <c r="Q2655" i="1" s="1"/>
  <c r="Q2656" i="1" a="1"/>
  <c r="Q2656" i="1" s="1"/>
  <c r="Q2657" i="1" a="1"/>
  <c r="Q2657" i="1" s="1"/>
  <c r="Q2658" i="1" a="1"/>
  <c r="Q2658" i="1" s="1"/>
  <c r="Q2659" i="1" a="1"/>
  <c r="Q2659" i="1" s="1"/>
  <c r="Q2660" i="1" a="1"/>
  <c r="Q2660" i="1" s="1"/>
  <c r="Q2661" i="1" a="1"/>
  <c r="Q2661" i="1" s="1"/>
  <c r="Q2662" i="1" a="1"/>
  <c r="Q2662" i="1" s="1"/>
  <c r="Q2663" i="1" a="1"/>
  <c r="Q2663" i="1" s="1"/>
  <c r="Q2664" i="1" a="1"/>
  <c r="Q2664" i="1" s="1"/>
  <c r="Q2665" i="1" a="1"/>
  <c r="Q2665" i="1" s="1"/>
  <c r="Q2666" i="1" a="1"/>
  <c r="Q2666" i="1" s="1"/>
  <c r="Q2667" i="1" a="1"/>
  <c r="Q2667" i="1" s="1"/>
  <c r="Q2668" i="1" a="1"/>
  <c r="Q2668" i="1" s="1"/>
  <c r="Q2669" i="1" a="1"/>
  <c r="Q2669" i="1" s="1"/>
  <c r="Q2670" i="1" a="1"/>
  <c r="Q2670" i="1" s="1"/>
  <c r="Q2671" i="1" a="1"/>
  <c r="Q2671" i="1" s="1"/>
  <c r="Q2672" i="1" a="1"/>
  <c r="Q2672" i="1" s="1"/>
  <c r="Q2673" i="1" a="1"/>
  <c r="Q2673" i="1" s="1"/>
  <c r="Q2674" i="1" a="1"/>
  <c r="Q2674" i="1" s="1"/>
  <c r="Q2675" i="1" a="1"/>
  <c r="Q2675" i="1" s="1"/>
  <c r="Q2676" i="1" a="1"/>
  <c r="Q2676" i="1" s="1"/>
  <c r="Q2677" i="1" a="1"/>
  <c r="Q2677" i="1" s="1"/>
  <c r="Q2678" i="1" a="1"/>
  <c r="Q2678" i="1" s="1"/>
  <c r="Q2679" i="1" a="1"/>
  <c r="Q2679" i="1" s="1"/>
  <c r="Q2680" i="1" a="1"/>
  <c r="Q2680" i="1" s="1"/>
  <c r="Q2681" i="1" a="1"/>
  <c r="Q2681" i="1" s="1"/>
  <c r="Q2682" i="1" a="1"/>
  <c r="Q2682" i="1" s="1"/>
  <c r="Q2683" i="1" a="1"/>
  <c r="Q2683" i="1" s="1"/>
  <c r="Q2684" i="1" a="1"/>
  <c r="Q2684" i="1" s="1"/>
  <c r="Q2685" i="1" a="1"/>
  <c r="Q2685" i="1" s="1"/>
  <c r="Q2686" i="1" a="1"/>
  <c r="Q2686" i="1" s="1"/>
  <c r="Q2687" i="1" a="1"/>
  <c r="Q2687" i="1" s="1"/>
  <c r="Q2688" i="1" a="1"/>
  <c r="Q2688" i="1" s="1"/>
  <c r="Q2689" i="1" a="1"/>
  <c r="Q2689" i="1" s="1"/>
  <c r="Q2690" i="1" a="1"/>
  <c r="Q2690" i="1" s="1"/>
  <c r="Q2691" i="1" a="1"/>
  <c r="Q2691" i="1" s="1"/>
  <c r="Q2692" i="1" a="1"/>
  <c r="Q2692" i="1" s="1"/>
  <c r="Q2693" i="1" a="1"/>
  <c r="Q2693" i="1" s="1"/>
  <c r="Q2694" i="1" a="1"/>
  <c r="Q2694" i="1" s="1"/>
  <c r="Q2695" i="1" a="1"/>
  <c r="Q2695" i="1" s="1"/>
  <c r="Q2696" i="1" a="1"/>
  <c r="Q2696" i="1" s="1"/>
  <c r="Q2697" i="1" a="1"/>
  <c r="Q2697" i="1" s="1"/>
  <c r="Q2698" i="1" a="1"/>
  <c r="Q2698" i="1" s="1"/>
  <c r="Q2699" i="1" a="1"/>
  <c r="Q2699" i="1" s="1"/>
  <c r="Q2700" i="1" a="1"/>
  <c r="Q2700" i="1" s="1"/>
  <c r="Q2701" i="1" a="1"/>
  <c r="Q2701" i="1" s="1"/>
  <c r="Q2702" i="1" a="1"/>
  <c r="Q2702" i="1" s="1"/>
  <c r="Q2703" i="1" a="1"/>
  <c r="Q2703" i="1" s="1"/>
  <c r="Q2704" i="1" a="1"/>
  <c r="Q2704" i="1" s="1"/>
  <c r="Q2705" i="1" a="1"/>
  <c r="Q2705" i="1" s="1"/>
  <c r="Q2706" i="1" a="1"/>
  <c r="Q2706" i="1" s="1"/>
  <c r="Q2707" i="1" a="1"/>
  <c r="Q2707" i="1" s="1"/>
  <c r="Q2708" i="1" a="1"/>
  <c r="Q2708" i="1" s="1"/>
  <c r="Q2709" i="1" a="1"/>
  <c r="Q2709" i="1" s="1"/>
  <c r="Q2710" i="1" a="1"/>
  <c r="Q2710" i="1" s="1"/>
  <c r="Q2711" i="1" a="1"/>
  <c r="Q2711" i="1" s="1"/>
  <c r="Q2712" i="1" a="1"/>
  <c r="Q2712" i="1" s="1"/>
  <c r="Q2713" i="1" a="1"/>
  <c r="Q2713" i="1" s="1"/>
  <c r="Q2714" i="1" a="1"/>
  <c r="Q2714" i="1" s="1"/>
  <c r="Q2715" i="1" a="1"/>
  <c r="Q2715" i="1" s="1"/>
  <c r="Q2716" i="1" a="1"/>
  <c r="Q2716" i="1" s="1"/>
  <c r="Q2717" i="1" a="1"/>
  <c r="Q2717" i="1" s="1"/>
  <c r="Q2718" i="1" a="1"/>
  <c r="Q2718" i="1" s="1"/>
  <c r="Q2719" i="1" a="1"/>
  <c r="Q2719" i="1" s="1"/>
  <c r="Q2720" i="1" a="1"/>
  <c r="Q2720" i="1" s="1"/>
  <c r="Q2721" i="1" a="1"/>
  <c r="Q2721" i="1" s="1"/>
  <c r="Q2722" i="1" a="1"/>
  <c r="Q2722" i="1" s="1"/>
  <c r="Q2723" i="1" a="1"/>
  <c r="Q2723" i="1" s="1"/>
  <c r="Q2724" i="1" a="1"/>
  <c r="Q2724" i="1" s="1"/>
  <c r="Q2725" i="1" a="1"/>
  <c r="Q2725" i="1" s="1"/>
  <c r="Q2726" i="1" a="1"/>
  <c r="Q2726" i="1" s="1"/>
  <c r="Q2727" i="1" a="1"/>
  <c r="Q2727" i="1" s="1"/>
  <c r="Q2728" i="1" a="1"/>
  <c r="Q2728" i="1" s="1"/>
  <c r="Q2729" i="1" a="1"/>
  <c r="Q2729" i="1" s="1"/>
  <c r="Q2730" i="1" a="1"/>
  <c r="Q2730" i="1" s="1"/>
  <c r="Q2731" i="1" a="1"/>
  <c r="Q2731" i="1" s="1"/>
  <c r="Q2732" i="1" a="1"/>
  <c r="Q2732" i="1" s="1"/>
  <c r="Q2733" i="1" a="1"/>
  <c r="Q2733" i="1" s="1"/>
  <c r="Q2734" i="1" a="1"/>
  <c r="Q2734" i="1" s="1"/>
  <c r="Q2735" i="1" a="1"/>
  <c r="Q2735" i="1" s="1"/>
  <c r="Q2736" i="1" a="1"/>
  <c r="Q2736" i="1" s="1"/>
  <c r="Q2737" i="1" a="1"/>
  <c r="Q2737" i="1" s="1"/>
  <c r="Q2738" i="1" a="1"/>
  <c r="Q2738" i="1" s="1"/>
  <c r="Q2739" i="1" a="1"/>
  <c r="Q2739" i="1" s="1"/>
  <c r="Q2740" i="1" a="1"/>
  <c r="Q2740" i="1" s="1"/>
  <c r="Q2741" i="1" a="1"/>
  <c r="Q2741" i="1" s="1"/>
  <c r="Q2742" i="1" a="1"/>
  <c r="Q2742" i="1" s="1"/>
  <c r="Q2743" i="1" a="1"/>
  <c r="Q2743" i="1" s="1"/>
  <c r="Q2744" i="1" a="1"/>
  <c r="Q2744" i="1" s="1"/>
  <c r="Q2745" i="1" a="1"/>
  <c r="Q2745" i="1" s="1"/>
  <c r="Q2746" i="1" a="1"/>
  <c r="Q2746" i="1" s="1"/>
  <c r="Q2747" i="1" a="1"/>
  <c r="Q2747" i="1" s="1"/>
  <c r="Q2748" i="1" a="1"/>
  <c r="Q2748" i="1" s="1"/>
  <c r="Q2749" i="1" a="1"/>
  <c r="Q2749" i="1" s="1"/>
  <c r="Q2750" i="1" a="1"/>
  <c r="Q2750" i="1" s="1"/>
  <c r="Q2751" i="1" a="1"/>
  <c r="Q2751" i="1" s="1"/>
  <c r="Q2752" i="1" a="1"/>
  <c r="Q2752" i="1" s="1"/>
  <c r="Q2753" i="1" a="1"/>
  <c r="Q2753" i="1" s="1"/>
  <c r="Q2754" i="1" a="1"/>
  <c r="Q2754" i="1" s="1"/>
  <c r="Q2755" i="1" a="1"/>
  <c r="Q2755" i="1" s="1"/>
  <c r="Q2756" i="1" a="1"/>
  <c r="Q2756" i="1" s="1"/>
  <c r="Q2757" i="1" a="1"/>
  <c r="Q2757" i="1" s="1"/>
  <c r="Q2758" i="1" a="1"/>
  <c r="Q2758" i="1" s="1"/>
  <c r="Q2759" i="1" a="1"/>
  <c r="Q2759" i="1" s="1"/>
  <c r="Q2760" i="1" a="1"/>
  <c r="Q2760" i="1" s="1"/>
  <c r="Q2761" i="1" a="1"/>
  <c r="Q2761" i="1" s="1"/>
  <c r="Q2762" i="1" a="1"/>
  <c r="Q2762" i="1" s="1"/>
  <c r="Q2763" i="1" a="1"/>
  <c r="Q2763" i="1" s="1"/>
  <c r="Q2764" i="1" a="1"/>
  <c r="Q2764" i="1" s="1"/>
  <c r="Q2765" i="1" a="1"/>
  <c r="Q2765" i="1" s="1"/>
  <c r="Q2766" i="1" a="1"/>
  <c r="Q2766" i="1" s="1"/>
  <c r="Q2767" i="1" a="1"/>
  <c r="Q2767" i="1" s="1"/>
  <c r="Q2768" i="1" a="1"/>
  <c r="Q2768" i="1" s="1"/>
  <c r="Q2769" i="1" a="1"/>
  <c r="Q2769" i="1" s="1"/>
  <c r="Q2770" i="1" a="1"/>
  <c r="Q2770" i="1" s="1"/>
  <c r="Q2771" i="1" a="1"/>
  <c r="Q2771" i="1" s="1"/>
  <c r="Q2772" i="1" a="1"/>
  <c r="Q2772" i="1" s="1"/>
  <c r="Q2773" i="1" a="1"/>
  <c r="Q2773" i="1" s="1"/>
  <c r="Q2774" i="1" a="1"/>
  <c r="Q2774" i="1" s="1"/>
  <c r="Q2775" i="1" a="1"/>
  <c r="Q2775" i="1" s="1"/>
  <c r="Q2776" i="1" a="1"/>
  <c r="Q2776" i="1" s="1"/>
  <c r="Q2777" i="1" a="1"/>
  <c r="Q2777" i="1" s="1"/>
  <c r="Q2778" i="1" a="1"/>
  <c r="Q2778" i="1" s="1"/>
  <c r="Q2779" i="1" a="1"/>
  <c r="Q2779" i="1" s="1"/>
  <c r="Q2780" i="1" a="1"/>
  <c r="Q2780" i="1" s="1"/>
  <c r="Q2781" i="1" a="1"/>
  <c r="Q2781" i="1" s="1"/>
  <c r="Q2782" i="1" a="1"/>
  <c r="Q2782" i="1" s="1"/>
  <c r="Q2783" i="1" a="1"/>
  <c r="Q2783" i="1" s="1"/>
  <c r="Q2784" i="1" a="1"/>
  <c r="Q2784" i="1" s="1"/>
  <c r="Q2785" i="1" a="1"/>
  <c r="Q2785" i="1" s="1"/>
  <c r="Q2786" i="1" a="1"/>
  <c r="Q2786" i="1" s="1"/>
  <c r="Q2787" i="1" a="1"/>
  <c r="Q2787" i="1" s="1"/>
  <c r="Q2788" i="1" a="1"/>
  <c r="Q2788" i="1" s="1"/>
  <c r="Q2789" i="1" a="1"/>
  <c r="Q2789" i="1" s="1"/>
  <c r="Q2790" i="1" a="1"/>
  <c r="Q2790" i="1" s="1"/>
  <c r="Q2791" i="1" a="1"/>
  <c r="Q2791" i="1" s="1"/>
  <c r="Q2792" i="1" a="1"/>
  <c r="Q2792" i="1" s="1"/>
  <c r="Q2793" i="1" a="1"/>
  <c r="Q2793" i="1" s="1"/>
  <c r="Q2794" i="1" a="1"/>
  <c r="Q2794" i="1" s="1"/>
  <c r="Q2795" i="1" a="1"/>
  <c r="Q2795" i="1" s="1"/>
  <c r="Q2796" i="1" a="1"/>
  <c r="Q2796" i="1" s="1"/>
  <c r="Q2797" i="1" a="1"/>
  <c r="Q2797" i="1" s="1"/>
  <c r="Q2798" i="1" a="1"/>
  <c r="Q2798" i="1" s="1"/>
  <c r="Q2799" i="1" a="1"/>
  <c r="Q2799" i="1" s="1"/>
  <c r="Q2800" i="1" a="1"/>
  <c r="Q2800" i="1" s="1"/>
  <c r="Q2801" i="1" a="1"/>
  <c r="Q2801" i="1" s="1"/>
  <c r="Q2802" i="1" a="1"/>
  <c r="Q2802" i="1" s="1"/>
  <c r="Q2803" i="1" a="1"/>
  <c r="Q2803" i="1" s="1"/>
  <c r="Q2804" i="1" a="1"/>
  <c r="Q2804" i="1" s="1"/>
  <c r="Q2805" i="1" a="1"/>
  <c r="Q2805" i="1" s="1"/>
  <c r="Q2806" i="1" a="1"/>
  <c r="Q2806" i="1" s="1"/>
  <c r="Q2807" i="1" a="1"/>
  <c r="Q2807" i="1" s="1"/>
  <c r="Q2808" i="1" a="1"/>
  <c r="Q2808" i="1" s="1"/>
  <c r="Q2809" i="1" a="1"/>
  <c r="Q2809" i="1" s="1"/>
  <c r="Q2810" i="1" a="1"/>
  <c r="Q2810" i="1" s="1"/>
  <c r="Q2811" i="1" a="1"/>
  <c r="Q2811" i="1" s="1"/>
  <c r="Q2812" i="1" a="1"/>
  <c r="Q2812" i="1" s="1"/>
  <c r="Q2813" i="1" a="1"/>
  <c r="Q2813" i="1" s="1"/>
  <c r="Q2814" i="1" a="1"/>
  <c r="Q2814" i="1" s="1"/>
  <c r="Q2815" i="1" a="1"/>
  <c r="Q2815" i="1" s="1"/>
  <c r="Q2816" i="1" a="1"/>
  <c r="Q2816" i="1" s="1"/>
  <c r="Q2817" i="1" a="1"/>
  <c r="Q2817" i="1" s="1"/>
  <c r="Q2818" i="1" a="1"/>
  <c r="Q2818" i="1" s="1"/>
  <c r="Q2819" i="1" a="1"/>
  <c r="Q2819" i="1" s="1"/>
  <c r="Q2820" i="1" a="1"/>
  <c r="Q2820" i="1" s="1"/>
  <c r="Q2821" i="1" a="1"/>
  <c r="Q2821" i="1" s="1"/>
  <c r="Q2822" i="1" a="1"/>
  <c r="Q2822" i="1" s="1"/>
  <c r="Q2823" i="1" a="1"/>
  <c r="Q2823" i="1" s="1"/>
  <c r="Q2824" i="1" a="1"/>
  <c r="Q2824" i="1" s="1"/>
  <c r="Q2825" i="1" a="1"/>
  <c r="Q2825" i="1" s="1"/>
  <c r="Q2826" i="1" a="1"/>
  <c r="Q2826" i="1" s="1"/>
  <c r="Q2827" i="1" a="1"/>
  <c r="Q2827" i="1" s="1"/>
  <c r="Q2828" i="1" a="1"/>
  <c r="Q2828" i="1" s="1"/>
  <c r="Q2829" i="1" a="1"/>
  <c r="Q2829" i="1" s="1"/>
  <c r="Q2830" i="1" a="1"/>
  <c r="Q2830" i="1" s="1"/>
  <c r="Q2831" i="1" a="1"/>
  <c r="Q2831" i="1" s="1"/>
  <c r="Q2832" i="1" a="1"/>
  <c r="Q2832" i="1" s="1"/>
  <c r="Q2833" i="1" a="1"/>
  <c r="Q2833" i="1" s="1"/>
  <c r="Q2834" i="1" a="1"/>
  <c r="Q2834" i="1" s="1"/>
  <c r="Q2835" i="1" a="1"/>
  <c r="Q2835" i="1" s="1"/>
  <c r="Q2836" i="1" a="1"/>
  <c r="Q2836" i="1" s="1"/>
  <c r="Q2837" i="1" a="1"/>
  <c r="Q2837" i="1" s="1"/>
  <c r="Q2838" i="1" a="1"/>
  <c r="Q2838" i="1" s="1"/>
  <c r="Q2839" i="1" a="1"/>
  <c r="Q2839" i="1" s="1"/>
  <c r="Q2840" i="1" a="1"/>
  <c r="Q2840" i="1" s="1"/>
  <c r="Q2841" i="1" a="1"/>
  <c r="Q2841" i="1" s="1"/>
  <c r="Q2842" i="1" a="1"/>
  <c r="Q2842" i="1" s="1"/>
  <c r="Q2843" i="1" a="1"/>
  <c r="Q2843" i="1" s="1"/>
  <c r="Q2844" i="1" a="1"/>
  <c r="Q2844" i="1" s="1"/>
  <c r="Q2845" i="1" a="1"/>
  <c r="Q2845" i="1" s="1"/>
  <c r="Q2846" i="1" a="1"/>
  <c r="Q2846" i="1" s="1"/>
  <c r="Q2847" i="1" a="1"/>
  <c r="Q2847" i="1" s="1"/>
  <c r="Q2848" i="1" a="1"/>
  <c r="Q2848" i="1" s="1"/>
  <c r="Q2849" i="1" a="1"/>
  <c r="Q2849" i="1" s="1"/>
  <c r="Q2850" i="1" a="1"/>
  <c r="Q2850" i="1" s="1"/>
  <c r="Q2851" i="1" a="1"/>
  <c r="Q2851" i="1" s="1"/>
  <c r="Q2852" i="1" a="1"/>
  <c r="Q2852" i="1" s="1"/>
  <c r="Q2853" i="1" a="1"/>
  <c r="Q2853" i="1" s="1"/>
  <c r="Q2854" i="1" a="1"/>
  <c r="Q2854" i="1" s="1"/>
  <c r="Q2855" i="1" a="1"/>
  <c r="Q2855" i="1" s="1"/>
  <c r="Q2856" i="1" a="1"/>
  <c r="Q2856" i="1" s="1"/>
  <c r="Q2857" i="1" a="1"/>
  <c r="Q2857" i="1" s="1"/>
  <c r="Q2858" i="1" a="1"/>
  <c r="Q2858" i="1" s="1"/>
  <c r="Q2859" i="1" a="1"/>
  <c r="Q2859" i="1" s="1"/>
  <c r="Q2860" i="1" a="1"/>
  <c r="Q2860" i="1" s="1"/>
  <c r="Q2861" i="1" a="1"/>
  <c r="Q2861" i="1" s="1"/>
  <c r="Q2862" i="1" a="1"/>
  <c r="Q2862" i="1" s="1"/>
  <c r="Q2863" i="1" a="1"/>
  <c r="Q2863" i="1" s="1"/>
  <c r="Q2864" i="1" a="1"/>
  <c r="Q2864" i="1" s="1"/>
  <c r="Q2865" i="1" a="1"/>
  <c r="Q2865" i="1" s="1"/>
  <c r="Q2866" i="1" a="1"/>
  <c r="Q2866" i="1" s="1"/>
  <c r="Q2867" i="1" a="1"/>
  <c r="Q2867" i="1" s="1"/>
  <c r="Q2868" i="1" a="1"/>
  <c r="Q2868" i="1" s="1"/>
  <c r="Q2869" i="1" a="1"/>
  <c r="Q2869" i="1" s="1"/>
  <c r="Q2870" i="1" a="1"/>
  <c r="Q2870" i="1" s="1"/>
  <c r="Q2871" i="1" a="1"/>
  <c r="Q2871" i="1" s="1"/>
  <c r="Q2872" i="1" a="1"/>
  <c r="Q2872" i="1" s="1"/>
  <c r="Q2873" i="1" a="1"/>
  <c r="Q2873" i="1" s="1"/>
  <c r="Q2874" i="1" a="1"/>
  <c r="Q2874" i="1" s="1"/>
  <c r="Q2875" i="1" a="1"/>
  <c r="Q2875" i="1" s="1"/>
  <c r="Q2876" i="1" a="1"/>
  <c r="Q2876" i="1" s="1"/>
  <c r="Q2877" i="1" a="1"/>
  <c r="Q2877" i="1" s="1"/>
  <c r="Q2878" i="1" a="1"/>
  <c r="Q2878" i="1" s="1"/>
  <c r="Q2879" i="1" a="1"/>
  <c r="Q2879" i="1" s="1"/>
  <c r="Q2880" i="1" a="1"/>
  <c r="Q2880" i="1" s="1"/>
  <c r="Q2881" i="1" a="1"/>
  <c r="Q2881" i="1" s="1"/>
  <c r="Q2882" i="1" a="1"/>
  <c r="Q2882" i="1" s="1"/>
  <c r="Q2883" i="1" a="1"/>
  <c r="Q2883" i="1" s="1"/>
  <c r="Q2884" i="1" a="1"/>
  <c r="Q2884" i="1" s="1"/>
  <c r="Q2885" i="1" a="1"/>
  <c r="Q2885" i="1" s="1"/>
  <c r="Q2886" i="1" a="1"/>
  <c r="Q2886" i="1" s="1"/>
  <c r="Q2887" i="1" a="1"/>
  <c r="Q2887" i="1" s="1"/>
  <c r="Q2888" i="1" a="1"/>
  <c r="Q2888" i="1" s="1"/>
  <c r="Q2889" i="1" a="1"/>
  <c r="Q2889" i="1" s="1"/>
  <c r="Q2890" i="1" a="1"/>
  <c r="Q2890" i="1" s="1"/>
  <c r="Q2891" i="1" a="1"/>
  <c r="Q2891" i="1" s="1"/>
  <c r="Q2892" i="1" a="1"/>
  <c r="Q2892" i="1" s="1"/>
  <c r="Q2893" i="1" a="1"/>
  <c r="Q2893" i="1" s="1"/>
  <c r="Q2894" i="1" a="1"/>
  <c r="Q2894" i="1" s="1"/>
  <c r="Q2895" i="1" a="1"/>
  <c r="Q2895" i="1" s="1"/>
  <c r="Q2896" i="1" a="1"/>
  <c r="Q2896" i="1" s="1"/>
  <c r="Q2897" i="1" a="1"/>
  <c r="Q2897" i="1" s="1"/>
  <c r="Q2898" i="1" a="1"/>
  <c r="Q2898" i="1" s="1"/>
  <c r="Q2899" i="1" a="1"/>
  <c r="Q2899" i="1" s="1"/>
  <c r="Q2900" i="1" a="1"/>
  <c r="Q2900" i="1" s="1"/>
  <c r="Q2901" i="1" a="1"/>
  <c r="Q2901" i="1" s="1"/>
  <c r="Q2902" i="1" a="1"/>
  <c r="Q2902" i="1" s="1"/>
  <c r="Q2903" i="1" a="1"/>
  <c r="Q2903" i="1" s="1"/>
  <c r="Q2904" i="1" a="1"/>
  <c r="Q2904" i="1" s="1"/>
  <c r="Q2905" i="1" a="1"/>
  <c r="Q2905" i="1" s="1"/>
  <c r="Q2906" i="1" a="1"/>
  <c r="Q2906" i="1" s="1"/>
  <c r="Q2907" i="1" a="1"/>
  <c r="Q2907" i="1" s="1"/>
  <c r="Q2908" i="1" a="1"/>
  <c r="Q2908" i="1" s="1"/>
  <c r="Q2909" i="1" a="1"/>
  <c r="Q2909" i="1" s="1"/>
  <c r="Q2910" i="1" a="1"/>
  <c r="Q2910" i="1" s="1"/>
  <c r="Q2911" i="1" a="1"/>
  <c r="Q2911" i="1" s="1"/>
  <c r="Q2912" i="1" a="1"/>
  <c r="Q2912" i="1" s="1"/>
  <c r="Q2913" i="1" a="1"/>
  <c r="Q2913" i="1" s="1"/>
  <c r="Q2914" i="1" a="1"/>
  <c r="Q2914" i="1" s="1"/>
  <c r="Q2915" i="1" a="1"/>
  <c r="Q2915" i="1" s="1"/>
  <c r="Q2916" i="1" a="1"/>
  <c r="Q2916" i="1" s="1"/>
  <c r="Q2917" i="1" a="1"/>
  <c r="Q2917" i="1" s="1"/>
  <c r="Q2918" i="1" a="1"/>
  <c r="Q2918" i="1" s="1"/>
  <c r="Q2919" i="1" a="1"/>
  <c r="Q2919" i="1" s="1"/>
  <c r="Q2920" i="1" a="1"/>
  <c r="Q2920" i="1" s="1"/>
  <c r="Q2921" i="1" a="1"/>
  <c r="Q2921" i="1" s="1"/>
  <c r="Q2922" i="1" a="1"/>
  <c r="Q2922" i="1" s="1"/>
  <c r="Q2923" i="1" a="1"/>
  <c r="Q2923" i="1" s="1"/>
  <c r="Q2924" i="1" a="1"/>
  <c r="Q2924" i="1" s="1"/>
  <c r="Q2925" i="1" a="1"/>
  <c r="Q2925" i="1" s="1"/>
  <c r="Q2926" i="1" a="1"/>
  <c r="Q2926" i="1" s="1"/>
  <c r="Q2927" i="1" a="1"/>
  <c r="Q2927" i="1" s="1"/>
  <c r="Q2928" i="1" a="1"/>
  <c r="Q2928" i="1" s="1"/>
  <c r="Q2929" i="1" a="1"/>
  <c r="Q2929" i="1" s="1"/>
  <c r="Q2930" i="1" a="1"/>
  <c r="Q2930" i="1" s="1"/>
  <c r="Q2931" i="1" a="1"/>
  <c r="Q2931" i="1" s="1"/>
  <c r="Q2932" i="1" a="1"/>
  <c r="Q2932" i="1" s="1"/>
  <c r="Q2933" i="1" a="1"/>
  <c r="Q2933" i="1" s="1"/>
  <c r="Q2934" i="1" a="1"/>
  <c r="Q2934" i="1" s="1"/>
  <c r="Q2935" i="1" a="1"/>
  <c r="Q2935" i="1" s="1"/>
  <c r="Q2936" i="1" a="1"/>
  <c r="Q2936" i="1" s="1"/>
  <c r="Q2937" i="1" a="1"/>
  <c r="Q2937" i="1" s="1"/>
  <c r="Q2938" i="1" a="1"/>
  <c r="Q2938" i="1" s="1"/>
  <c r="Q2939" i="1" a="1"/>
  <c r="Q2939" i="1" s="1"/>
  <c r="Q2940" i="1" a="1"/>
  <c r="Q2940" i="1" s="1"/>
  <c r="Q2941" i="1" a="1"/>
  <c r="Q2941" i="1" s="1"/>
  <c r="Q2942" i="1" a="1"/>
  <c r="Q2942" i="1" s="1"/>
  <c r="Q2943" i="1" a="1"/>
  <c r="Q2943" i="1" s="1"/>
  <c r="Q2944" i="1" a="1"/>
  <c r="Q2944" i="1" s="1"/>
  <c r="Q2945" i="1" a="1"/>
  <c r="Q2945" i="1" s="1"/>
  <c r="Q2946" i="1" a="1"/>
  <c r="Q2946" i="1" s="1"/>
  <c r="Q2947" i="1" a="1"/>
  <c r="Q2947" i="1" s="1"/>
  <c r="Q2948" i="1" a="1"/>
  <c r="Q2948" i="1" s="1"/>
  <c r="Q2949" i="1" a="1"/>
  <c r="Q2949" i="1" s="1"/>
  <c r="Q2950" i="1" a="1"/>
  <c r="Q2950" i="1" s="1"/>
  <c r="Q2951" i="1" a="1"/>
  <c r="Q2951" i="1" s="1"/>
  <c r="Q2952" i="1" a="1"/>
  <c r="Q2952" i="1" s="1"/>
  <c r="Q2953" i="1" a="1"/>
  <c r="Q2953" i="1" s="1"/>
  <c r="Q2954" i="1" a="1"/>
  <c r="Q2954" i="1" s="1"/>
  <c r="Q2955" i="1" a="1"/>
  <c r="Q2955" i="1" s="1"/>
  <c r="Q2956" i="1" a="1"/>
  <c r="Q2956" i="1" s="1"/>
  <c r="Q2957" i="1" a="1"/>
  <c r="Q2957" i="1" s="1"/>
  <c r="Q2958" i="1" a="1"/>
  <c r="Q2958" i="1" s="1"/>
  <c r="Q2959" i="1" a="1"/>
  <c r="Q2959" i="1" s="1"/>
  <c r="Q2960" i="1" a="1"/>
  <c r="Q2960" i="1" s="1"/>
  <c r="Q2961" i="1" a="1"/>
  <c r="Q2961" i="1" s="1"/>
  <c r="Q2962" i="1" a="1"/>
  <c r="Q2962" i="1" s="1"/>
  <c r="Q2963" i="1" a="1"/>
  <c r="Q2963" i="1" s="1"/>
  <c r="Q2964" i="1" a="1"/>
  <c r="Q2964" i="1" s="1"/>
  <c r="Q2965" i="1" a="1"/>
  <c r="Q2965" i="1" s="1"/>
  <c r="Q2966" i="1" a="1"/>
  <c r="Q2966" i="1" s="1"/>
  <c r="Q2967" i="1" a="1"/>
  <c r="Q2967" i="1" s="1"/>
  <c r="Q2968" i="1" a="1"/>
  <c r="Q2968" i="1" s="1"/>
  <c r="Q2969" i="1" a="1"/>
  <c r="Q2969" i="1" s="1"/>
  <c r="Q2970" i="1" a="1"/>
  <c r="Q2970" i="1" s="1"/>
  <c r="Q2971" i="1" a="1"/>
  <c r="Q2971" i="1" s="1"/>
  <c r="Q2972" i="1" a="1"/>
  <c r="Q2972" i="1" s="1"/>
  <c r="Q2973" i="1" a="1"/>
  <c r="Q2973" i="1" s="1"/>
  <c r="Q2974" i="1" a="1"/>
  <c r="Q2974" i="1" s="1"/>
  <c r="Q2975" i="1" a="1"/>
  <c r="Q2975" i="1" s="1"/>
  <c r="Q2976" i="1" a="1"/>
  <c r="Q2976" i="1" s="1"/>
  <c r="Q2977" i="1" a="1"/>
  <c r="Q2977" i="1" s="1"/>
  <c r="Q2978" i="1" a="1"/>
  <c r="Q2978" i="1" s="1"/>
  <c r="Q2979" i="1" a="1"/>
  <c r="Q2979" i="1" s="1"/>
  <c r="Q2980" i="1" a="1"/>
  <c r="Q2980" i="1" s="1"/>
  <c r="Q2981" i="1" a="1"/>
  <c r="Q2981" i="1" s="1"/>
  <c r="Q2982" i="1" a="1"/>
  <c r="Q2982" i="1" s="1"/>
  <c r="Q2983" i="1" a="1"/>
  <c r="Q2983" i="1" s="1"/>
  <c r="Q2984" i="1" a="1"/>
  <c r="Q2984" i="1" s="1"/>
  <c r="Q2985" i="1" a="1"/>
  <c r="Q2985" i="1" s="1"/>
  <c r="Q2986" i="1" a="1"/>
  <c r="Q2986" i="1" s="1"/>
  <c r="Q2987" i="1" a="1"/>
  <c r="Q2987" i="1" s="1"/>
  <c r="Q2988" i="1" a="1"/>
  <c r="Q2988" i="1" s="1"/>
  <c r="Q2989" i="1" a="1"/>
  <c r="Q2989" i="1" s="1"/>
  <c r="Q2990" i="1" a="1"/>
  <c r="Q2990" i="1" s="1"/>
  <c r="Q2991" i="1" a="1"/>
  <c r="Q2991" i="1" s="1"/>
  <c r="Q2992" i="1" a="1"/>
  <c r="Q2992" i="1" s="1"/>
  <c r="Q2993" i="1" a="1"/>
  <c r="Q2993" i="1" s="1"/>
  <c r="Q2994" i="1" a="1"/>
  <c r="Q2994" i="1" s="1"/>
  <c r="Q2995" i="1" a="1"/>
  <c r="Q2995" i="1" s="1"/>
  <c r="Q2996" i="1" a="1"/>
  <c r="Q2996" i="1" s="1"/>
  <c r="Q2997" i="1" a="1"/>
  <c r="Q2997" i="1" s="1"/>
  <c r="Q2998" i="1" a="1"/>
  <c r="Q2998" i="1" s="1"/>
  <c r="Q2999" i="1" a="1"/>
  <c r="Q2999" i="1" s="1"/>
  <c r="Q3000" i="1" a="1"/>
  <c r="Q3000" i="1" s="1"/>
  <c r="Q3001" i="1" a="1"/>
  <c r="Q3001" i="1" s="1"/>
  <c r="Q3002" i="1" a="1"/>
  <c r="Q3002" i="1" s="1"/>
  <c r="Q3003" i="1" a="1"/>
  <c r="Q3003" i="1" s="1"/>
  <c r="Q3004" i="1" a="1"/>
  <c r="Q3004" i="1" s="1"/>
  <c r="Q3005" i="1" a="1"/>
  <c r="Q3005" i="1" s="1"/>
  <c r="Q3006" i="1" a="1"/>
  <c r="Q3006" i="1" s="1"/>
  <c r="Q3007" i="1" a="1"/>
  <c r="Q3007" i="1" s="1"/>
  <c r="Q3008" i="1" a="1"/>
  <c r="Q3008" i="1" s="1"/>
  <c r="Q3009" i="1" a="1"/>
  <c r="Q3009" i="1" s="1"/>
  <c r="Q3010" i="1" a="1"/>
  <c r="Q3010" i="1" s="1"/>
  <c r="Q3011" i="1" a="1"/>
  <c r="Q3011" i="1" s="1"/>
  <c r="Q3012" i="1" a="1"/>
  <c r="Q3012" i="1" s="1"/>
  <c r="Q3013" i="1" a="1"/>
  <c r="Q3013" i="1" s="1"/>
  <c r="Q3014" i="1" a="1"/>
  <c r="Q3014" i="1" s="1"/>
  <c r="Q3015" i="1" a="1"/>
  <c r="Q3015" i="1" s="1"/>
  <c r="Q3016" i="1" a="1"/>
  <c r="Q3016" i="1" s="1"/>
  <c r="Q3017" i="1" a="1"/>
  <c r="Q3017" i="1" s="1"/>
  <c r="Q3018" i="1" a="1"/>
  <c r="Q3018" i="1" s="1"/>
  <c r="Q3019" i="1" a="1"/>
  <c r="Q3019" i="1" s="1"/>
  <c r="Q3020" i="1" a="1"/>
  <c r="Q3020" i="1" s="1"/>
  <c r="Q3021" i="1" a="1"/>
  <c r="Q3021" i="1" s="1"/>
  <c r="Q3022" i="1" a="1"/>
  <c r="Q3022" i="1" s="1"/>
  <c r="Q3023" i="1" a="1"/>
  <c r="Q3023" i="1" s="1"/>
  <c r="Q3024" i="1" a="1"/>
  <c r="Q3024" i="1" s="1"/>
  <c r="Q3025" i="1" a="1"/>
  <c r="Q3025" i="1" s="1"/>
  <c r="Q3026" i="1" a="1"/>
  <c r="Q3026" i="1" s="1"/>
  <c r="Q3027" i="1" a="1"/>
  <c r="Q3027" i="1" s="1"/>
  <c r="Q3028" i="1" a="1"/>
  <c r="Q3028" i="1" s="1"/>
  <c r="Q3029" i="1" a="1"/>
  <c r="Q3029" i="1" s="1"/>
  <c r="Q3030" i="1" a="1"/>
  <c r="Q3030" i="1" s="1"/>
  <c r="Q3031" i="1" a="1"/>
  <c r="Q3031" i="1" s="1"/>
  <c r="Q3032" i="1" a="1"/>
  <c r="Q3032" i="1" s="1"/>
  <c r="Q3033" i="1" a="1"/>
  <c r="Q3033" i="1" s="1"/>
  <c r="Q3034" i="1" a="1"/>
  <c r="Q3034" i="1" s="1"/>
  <c r="Q3035" i="1" a="1"/>
  <c r="Q3035" i="1" s="1"/>
  <c r="Q3036" i="1" a="1"/>
  <c r="Q3036" i="1" s="1"/>
  <c r="Q3037" i="1" a="1"/>
  <c r="Q3037" i="1" s="1"/>
  <c r="Q3038" i="1" a="1"/>
  <c r="Q3038" i="1" s="1"/>
  <c r="Q3039" i="1" a="1"/>
  <c r="Q3039" i="1" s="1"/>
  <c r="Q3040" i="1" a="1"/>
  <c r="Q3040" i="1" s="1"/>
  <c r="Q3041" i="1" a="1"/>
  <c r="Q3041" i="1" s="1"/>
  <c r="Q3042" i="1" a="1"/>
  <c r="Q3042" i="1" s="1"/>
  <c r="Q3043" i="1" a="1"/>
  <c r="Q3043" i="1" s="1"/>
  <c r="Q3044" i="1" a="1"/>
  <c r="Q3044" i="1" s="1"/>
  <c r="Q3045" i="1" a="1"/>
  <c r="Q3045" i="1" s="1"/>
  <c r="Q3046" i="1" a="1"/>
  <c r="Q3046" i="1" s="1"/>
  <c r="Q3047" i="1" a="1"/>
  <c r="Q3047" i="1" s="1"/>
  <c r="Q3048" i="1" a="1"/>
  <c r="Q3048" i="1" s="1"/>
  <c r="Q3049" i="1" a="1"/>
  <c r="Q3049" i="1" s="1"/>
  <c r="Q3050" i="1" a="1"/>
  <c r="Q3050" i="1" s="1"/>
  <c r="Q3051" i="1" a="1"/>
  <c r="Q3051" i="1" s="1"/>
  <c r="Q3052" i="1" a="1"/>
  <c r="Q3052" i="1" s="1"/>
  <c r="Q3053" i="1" a="1"/>
  <c r="Q3053" i="1" s="1"/>
  <c r="Q3054" i="1" a="1"/>
  <c r="Q3054" i="1" s="1"/>
  <c r="Q3055" i="1" a="1"/>
  <c r="Q3055" i="1" s="1"/>
  <c r="Q3056" i="1" a="1"/>
  <c r="Q3056" i="1" s="1"/>
  <c r="Q3057" i="1" a="1"/>
  <c r="Q3057" i="1" s="1"/>
  <c r="Q3058" i="1" a="1"/>
  <c r="Q3058" i="1" s="1"/>
  <c r="Q3059" i="1" a="1"/>
  <c r="Q3059" i="1" s="1"/>
  <c r="Q3060" i="1" a="1"/>
  <c r="Q3060" i="1" s="1"/>
  <c r="Q3061" i="1" a="1"/>
  <c r="Q3061" i="1" s="1"/>
  <c r="Q3062" i="1" a="1"/>
  <c r="Q3062" i="1" s="1"/>
  <c r="Q3063" i="1" a="1"/>
  <c r="Q3063" i="1" s="1"/>
  <c r="Q3064" i="1" a="1"/>
  <c r="Q3064" i="1" s="1"/>
  <c r="Q3065" i="1" a="1"/>
  <c r="Q3065" i="1" s="1"/>
  <c r="Q3066" i="1" a="1"/>
  <c r="Q3066" i="1" s="1"/>
  <c r="Q3067" i="1" a="1"/>
  <c r="Q3067" i="1" s="1"/>
  <c r="Q3068" i="1" a="1"/>
  <c r="Q3068" i="1" s="1"/>
  <c r="Q3069" i="1" a="1"/>
  <c r="Q3069" i="1" s="1"/>
  <c r="Q3070" i="1" a="1"/>
  <c r="Q3070" i="1" s="1"/>
  <c r="Q3071" i="1" a="1"/>
  <c r="Q3071" i="1" s="1"/>
  <c r="Q3072" i="1" a="1"/>
  <c r="Q3072" i="1" s="1"/>
  <c r="Q3073" i="1" a="1"/>
  <c r="Q3073" i="1" s="1"/>
  <c r="Q3074" i="1" a="1"/>
  <c r="Q3074" i="1" s="1"/>
  <c r="Q3075" i="1" a="1"/>
  <c r="Q3075" i="1" s="1"/>
  <c r="Q3076" i="1" a="1"/>
  <c r="Q3076" i="1" s="1"/>
  <c r="Q3077" i="1" a="1"/>
  <c r="Q3077" i="1" s="1"/>
  <c r="Q3078" i="1" a="1"/>
  <c r="Q3078" i="1" s="1"/>
  <c r="Q3079" i="1" a="1"/>
  <c r="Q3079" i="1" s="1"/>
  <c r="Q3080" i="1" a="1"/>
  <c r="Q3080" i="1" s="1"/>
  <c r="Q3081" i="1" a="1"/>
  <c r="Q3081" i="1" s="1"/>
  <c r="Q3082" i="1" a="1"/>
  <c r="Q3082" i="1" s="1"/>
  <c r="Q3083" i="1" a="1"/>
  <c r="Q3083" i="1" s="1"/>
  <c r="Q3084" i="1" a="1"/>
  <c r="Q3084" i="1" s="1"/>
  <c r="Q3085" i="1" a="1"/>
  <c r="Q3085" i="1" s="1"/>
  <c r="Q3086" i="1" a="1"/>
  <c r="Q3086" i="1" s="1"/>
  <c r="Q3087" i="1" a="1"/>
  <c r="Q3087" i="1" s="1"/>
  <c r="Q3088" i="1" a="1"/>
  <c r="Q3088" i="1" s="1"/>
  <c r="Q3089" i="1" a="1"/>
  <c r="Q3089" i="1" s="1"/>
  <c r="Q3090" i="1" a="1"/>
  <c r="Q3090" i="1" s="1"/>
  <c r="Q3091" i="1" a="1"/>
  <c r="Q3091" i="1" s="1"/>
  <c r="Q3092" i="1" a="1"/>
  <c r="Q3092" i="1" s="1"/>
  <c r="Q3093" i="1" a="1"/>
  <c r="Q3093" i="1" s="1"/>
  <c r="Q3094" i="1" a="1"/>
  <c r="Q3094" i="1" s="1"/>
  <c r="Q3095" i="1" a="1"/>
  <c r="Q3095" i="1" s="1"/>
  <c r="Q3096" i="1" a="1"/>
  <c r="Q3096" i="1" s="1"/>
  <c r="Q3097" i="1" a="1"/>
  <c r="Q3097" i="1" s="1"/>
  <c r="Q3098" i="1" a="1"/>
  <c r="Q3098" i="1" s="1"/>
  <c r="Q3099" i="1" a="1"/>
  <c r="Q3099" i="1" s="1"/>
  <c r="Q3100" i="1" a="1"/>
  <c r="Q3100" i="1" s="1"/>
  <c r="Q3101" i="1" a="1"/>
  <c r="Q3101" i="1" s="1"/>
  <c r="Q3102" i="1" a="1"/>
  <c r="Q3102" i="1" s="1"/>
  <c r="Q3103" i="1" a="1"/>
  <c r="Q3103" i="1" s="1"/>
  <c r="Q3104" i="1" a="1"/>
  <c r="Q3104" i="1" s="1"/>
  <c r="Q3105" i="1" a="1"/>
  <c r="Q3105" i="1" s="1"/>
  <c r="Q3106" i="1" a="1"/>
  <c r="Q3106" i="1" s="1"/>
  <c r="Q3107" i="1" a="1"/>
  <c r="Q3107" i="1" s="1"/>
  <c r="Q3108" i="1" a="1"/>
  <c r="Q3108" i="1" s="1"/>
  <c r="Q3109" i="1" a="1"/>
  <c r="Q3109" i="1" s="1"/>
  <c r="Q3110" i="1" a="1"/>
  <c r="Q3110" i="1" s="1"/>
  <c r="Q3111" i="1" a="1"/>
  <c r="Q3111" i="1" s="1"/>
  <c r="Q3112" i="1" a="1"/>
  <c r="Q3112" i="1" s="1"/>
  <c r="Q3113" i="1" a="1"/>
  <c r="Q3113" i="1" s="1"/>
  <c r="Q3114" i="1" a="1"/>
  <c r="Q3114" i="1" s="1"/>
  <c r="Q3115" i="1" a="1"/>
  <c r="Q3115" i="1" s="1"/>
  <c r="Q3116" i="1" a="1"/>
  <c r="Q3116" i="1" s="1"/>
  <c r="Q3117" i="1" a="1"/>
  <c r="Q3117" i="1" s="1"/>
  <c r="Q3118" i="1" a="1"/>
  <c r="Q3118" i="1" s="1"/>
  <c r="Q3119" i="1" a="1"/>
  <c r="Q3119" i="1" s="1"/>
  <c r="Q3120" i="1" a="1"/>
  <c r="Q3120" i="1" s="1"/>
  <c r="Q3121" i="1" a="1"/>
  <c r="Q3121" i="1" s="1"/>
  <c r="Q3122" i="1" a="1"/>
  <c r="Q3122" i="1" s="1"/>
  <c r="Q3123" i="1" a="1"/>
  <c r="Q3123" i="1" s="1"/>
  <c r="Q3124" i="1" a="1"/>
  <c r="Q3124" i="1" s="1"/>
  <c r="Q3125" i="1" a="1"/>
  <c r="Q3125" i="1" s="1"/>
  <c r="Q3126" i="1" a="1"/>
  <c r="Q3126" i="1" s="1"/>
  <c r="Q3127" i="1" a="1"/>
  <c r="Q3127" i="1" s="1"/>
  <c r="Q3128" i="1" a="1"/>
  <c r="Q3128" i="1" s="1"/>
  <c r="Q3129" i="1" a="1"/>
  <c r="Q3129" i="1" s="1"/>
  <c r="Q3130" i="1" a="1"/>
  <c r="Q3130" i="1" s="1"/>
  <c r="Q3131" i="1" a="1"/>
  <c r="Q3131" i="1" s="1"/>
  <c r="Q3132" i="1" a="1"/>
  <c r="Q3132" i="1" s="1"/>
  <c r="Q3133" i="1" a="1"/>
  <c r="Q3133" i="1" s="1"/>
  <c r="Q3134" i="1" a="1"/>
  <c r="Q3134" i="1" s="1"/>
  <c r="Q3135" i="1" a="1"/>
  <c r="Q3135" i="1" s="1"/>
  <c r="Q3136" i="1" a="1"/>
  <c r="Q3136" i="1" s="1"/>
  <c r="Q3137" i="1" a="1"/>
  <c r="Q3137" i="1" s="1"/>
  <c r="Q3138" i="1" a="1"/>
  <c r="Q3138" i="1" s="1"/>
  <c r="Q3139" i="1" a="1"/>
  <c r="Q3139" i="1" s="1"/>
  <c r="Q3140" i="1" a="1"/>
  <c r="Q3140" i="1" s="1"/>
  <c r="Q3141" i="1" a="1"/>
  <c r="Q3141" i="1" s="1"/>
  <c r="Q3142" i="1" a="1"/>
  <c r="Q3142" i="1" s="1"/>
  <c r="Q3143" i="1" a="1"/>
  <c r="Q3143" i="1" s="1"/>
  <c r="Q3144" i="1" a="1"/>
  <c r="Q3144" i="1" s="1"/>
  <c r="Q3145" i="1" a="1"/>
  <c r="Q3145" i="1" s="1"/>
  <c r="Q3146" i="1" a="1"/>
  <c r="Q3146" i="1" s="1"/>
  <c r="Q3147" i="1" a="1"/>
  <c r="Q3147" i="1" s="1"/>
  <c r="Q3148" i="1" a="1"/>
  <c r="Q3148" i="1" s="1"/>
  <c r="Q3149" i="1" a="1"/>
  <c r="Q3149" i="1" s="1"/>
  <c r="Q3150" i="1" a="1"/>
  <c r="Q3150" i="1" s="1"/>
  <c r="Q3151" i="1" a="1"/>
  <c r="Q3151" i="1" s="1"/>
  <c r="Q3152" i="1" a="1"/>
  <c r="Q3152" i="1" s="1"/>
  <c r="Q3153" i="1" a="1"/>
  <c r="Q3153" i="1" s="1"/>
  <c r="Q3154" i="1" a="1"/>
  <c r="Q3154" i="1" s="1"/>
  <c r="Q3155" i="1" a="1"/>
  <c r="Q3155" i="1" s="1"/>
  <c r="Q3156" i="1" a="1"/>
  <c r="Q3156" i="1" s="1"/>
  <c r="Q3157" i="1" a="1"/>
  <c r="Q3157" i="1" s="1"/>
  <c r="Q3158" i="1" a="1"/>
  <c r="Q3158" i="1" s="1"/>
  <c r="Q3159" i="1" a="1"/>
  <c r="Q3159" i="1" s="1"/>
  <c r="Q3160" i="1" a="1"/>
  <c r="Q3160" i="1" s="1"/>
  <c r="Q3161" i="1" a="1"/>
  <c r="Q3161" i="1" s="1"/>
  <c r="Q3162" i="1" a="1"/>
  <c r="Q3162" i="1" s="1"/>
  <c r="Q3163" i="1" a="1"/>
  <c r="Q3163" i="1" s="1"/>
  <c r="Q3164" i="1" a="1"/>
  <c r="Q3164" i="1" s="1"/>
  <c r="Q3165" i="1" a="1"/>
  <c r="Q3165" i="1" s="1"/>
  <c r="Q3166" i="1" a="1"/>
  <c r="Q3166" i="1" s="1"/>
  <c r="Q3167" i="1" a="1"/>
  <c r="Q3167" i="1" s="1"/>
  <c r="Q3168" i="1" a="1"/>
  <c r="Q3168" i="1" s="1"/>
  <c r="Q3169" i="1" a="1"/>
  <c r="Q3169" i="1" s="1"/>
  <c r="Q3170" i="1" a="1"/>
  <c r="Q3170" i="1" s="1"/>
  <c r="Q3171" i="1" a="1"/>
  <c r="Q3171" i="1" s="1"/>
  <c r="Q3172" i="1" a="1"/>
  <c r="Q3172" i="1" s="1"/>
  <c r="Q3173" i="1" a="1"/>
  <c r="Q3173" i="1" s="1"/>
  <c r="Q3174" i="1" a="1"/>
  <c r="Q3174" i="1" s="1"/>
  <c r="Q3175" i="1" a="1"/>
  <c r="Q3175" i="1" s="1"/>
  <c r="Q3176" i="1" a="1"/>
  <c r="Q3176" i="1" s="1"/>
  <c r="Q3177" i="1" a="1"/>
  <c r="Q3177" i="1" s="1"/>
  <c r="Q3178" i="1" a="1"/>
  <c r="Q3178" i="1" s="1"/>
  <c r="Q3179" i="1" a="1"/>
  <c r="Q3179" i="1" s="1"/>
  <c r="Q3180" i="1" a="1"/>
  <c r="Q3180" i="1" s="1"/>
  <c r="Q3181" i="1" a="1"/>
  <c r="Q3181" i="1" s="1"/>
  <c r="Q3182" i="1" a="1"/>
  <c r="Q3182" i="1" s="1"/>
  <c r="Q3183" i="1" a="1"/>
  <c r="Q3183" i="1" s="1"/>
  <c r="Q3184" i="1" a="1"/>
  <c r="Q3184" i="1" s="1"/>
  <c r="Q3185" i="1" a="1"/>
  <c r="Q3185" i="1" s="1"/>
  <c r="Q3186" i="1" a="1"/>
  <c r="Q3186" i="1" s="1"/>
  <c r="Q3187" i="1" a="1"/>
  <c r="Q3187" i="1" s="1"/>
  <c r="Q3188" i="1" a="1"/>
  <c r="Q3188" i="1" s="1"/>
  <c r="Q3189" i="1" a="1"/>
  <c r="Q3189" i="1" s="1"/>
  <c r="Q3190" i="1" a="1"/>
  <c r="Q3190" i="1" s="1"/>
  <c r="Q3191" i="1" a="1"/>
  <c r="Q3191" i="1" s="1"/>
  <c r="Q3192" i="1" a="1"/>
  <c r="Q3192" i="1" s="1"/>
  <c r="Q3193" i="1" a="1"/>
  <c r="Q3193" i="1" s="1"/>
  <c r="Q3194" i="1" a="1"/>
  <c r="Q3194" i="1" s="1"/>
  <c r="Q3195" i="1" a="1"/>
  <c r="Q3195" i="1" s="1"/>
  <c r="Q3196" i="1" a="1"/>
  <c r="Q3196" i="1" s="1"/>
  <c r="Q3197" i="1" a="1"/>
  <c r="Q3197" i="1" s="1"/>
  <c r="Q3198" i="1" a="1"/>
  <c r="Q3198" i="1" s="1"/>
  <c r="Q3199" i="1" a="1"/>
  <c r="Q3199" i="1" s="1"/>
  <c r="Q3200" i="1" a="1"/>
  <c r="Q3200" i="1" s="1"/>
  <c r="Q3201" i="1" a="1"/>
  <c r="Q3201" i="1" s="1"/>
  <c r="Q3202" i="1" a="1"/>
  <c r="Q3202" i="1" s="1"/>
  <c r="Q3203" i="1" a="1"/>
  <c r="Q3203" i="1" s="1"/>
  <c r="Q3204" i="1" a="1"/>
  <c r="Q3204" i="1" s="1"/>
  <c r="Q3205" i="1" a="1"/>
  <c r="Q3205" i="1" s="1"/>
  <c r="Q3206" i="1" a="1"/>
  <c r="Q3206" i="1" s="1"/>
  <c r="Q3207" i="1" a="1"/>
  <c r="Q3207" i="1" s="1"/>
  <c r="Q3208" i="1" a="1"/>
  <c r="Q3208" i="1" s="1"/>
  <c r="Q3209" i="1" a="1"/>
  <c r="Q3209" i="1" s="1"/>
  <c r="Q3210" i="1" a="1"/>
  <c r="Q3210" i="1" s="1"/>
  <c r="Q3211" i="1" a="1"/>
  <c r="Q3211" i="1" s="1"/>
  <c r="Q3212" i="1" a="1"/>
  <c r="Q3212" i="1" s="1"/>
  <c r="Q3213" i="1" a="1"/>
  <c r="Q3213" i="1" s="1"/>
  <c r="Q3214" i="1" a="1"/>
  <c r="Q3214" i="1" s="1"/>
  <c r="Q3215" i="1" a="1"/>
  <c r="Q3215" i="1" s="1"/>
  <c r="Q3216" i="1" a="1"/>
  <c r="Q3216" i="1" s="1"/>
  <c r="Q3217" i="1" a="1"/>
  <c r="Q3217" i="1" s="1"/>
  <c r="Q3218" i="1" a="1"/>
  <c r="Q3218" i="1" s="1"/>
  <c r="Q3219" i="1" a="1"/>
  <c r="Q3219" i="1" s="1"/>
  <c r="Q3220" i="1" a="1"/>
  <c r="Q3220" i="1" s="1"/>
  <c r="Q3221" i="1" a="1"/>
  <c r="Q3221" i="1" s="1"/>
  <c r="Q3222" i="1" a="1"/>
  <c r="Q3222" i="1" s="1"/>
  <c r="Q3223" i="1" a="1"/>
  <c r="Q3223" i="1" s="1"/>
  <c r="Q3224" i="1" a="1"/>
  <c r="Q3224" i="1" s="1"/>
  <c r="Q3225" i="1" a="1"/>
  <c r="Q3225" i="1" s="1"/>
  <c r="Q3226" i="1" a="1"/>
  <c r="Q3226" i="1" s="1"/>
  <c r="Q3227" i="1" a="1"/>
  <c r="Q3227" i="1" s="1"/>
  <c r="Q3228" i="1" a="1"/>
  <c r="Q3228" i="1" s="1"/>
  <c r="Q3229" i="1" a="1"/>
  <c r="Q3229" i="1" s="1"/>
  <c r="Q3230" i="1" a="1"/>
  <c r="Q3230" i="1" s="1"/>
  <c r="Q3231" i="1" a="1"/>
  <c r="Q3231" i="1" s="1"/>
  <c r="Q3232" i="1" a="1"/>
  <c r="Q3232" i="1" s="1"/>
  <c r="Q3233" i="1" a="1"/>
  <c r="Q3233" i="1" s="1"/>
  <c r="Q3234" i="1" a="1"/>
  <c r="Q3234" i="1" s="1"/>
  <c r="Q3235" i="1" a="1"/>
  <c r="Q3235" i="1" s="1"/>
  <c r="Q3236" i="1" a="1"/>
  <c r="Q3236" i="1" s="1"/>
  <c r="Q3237" i="1" a="1"/>
  <c r="Q3237" i="1" s="1"/>
  <c r="Q3238" i="1" a="1"/>
  <c r="Q3238" i="1" s="1"/>
  <c r="Q3239" i="1" a="1"/>
  <c r="Q3239" i="1" s="1"/>
  <c r="Q3240" i="1" a="1"/>
  <c r="Q3240" i="1" s="1"/>
  <c r="Q3241" i="1" a="1"/>
  <c r="Q3241" i="1" s="1"/>
  <c r="Q3242" i="1" a="1"/>
  <c r="Q3242" i="1" s="1"/>
  <c r="Q3243" i="1" a="1"/>
  <c r="Q3243" i="1" s="1"/>
  <c r="Q3244" i="1" a="1"/>
  <c r="Q3244" i="1" s="1"/>
  <c r="Q3245" i="1" a="1"/>
  <c r="Q3245" i="1" s="1"/>
  <c r="Q3246" i="1" a="1"/>
  <c r="Q3246" i="1" s="1"/>
  <c r="Q3247" i="1" a="1"/>
  <c r="Q3247" i="1" s="1"/>
  <c r="Q3248" i="1" a="1"/>
  <c r="Q3248" i="1" s="1"/>
  <c r="Q3249" i="1" a="1"/>
  <c r="Q3249" i="1" s="1"/>
  <c r="Q3250" i="1" a="1"/>
  <c r="Q3250" i="1" s="1"/>
  <c r="Q3251" i="1" a="1"/>
  <c r="Q3251" i="1" s="1"/>
  <c r="Q3252" i="1" a="1"/>
  <c r="Q3252" i="1" s="1"/>
  <c r="Q3253" i="1" a="1"/>
  <c r="Q3253" i="1" s="1"/>
  <c r="Q3254" i="1" a="1"/>
  <c r="Q3254" i="1" s="1"/>
  <c r="Q3255" i="1" a="1"/>
  <c r="Q3255" i="1" s="1"/>
  <c r="Q3256" i="1" a="1"/>
  <c r="Q3256" i="1" s="1"/>
  <c r="Q3257" i="1" a="1"/>
  <c r="Q3257" i="1" s="1"/>
  <c r="Q3258" i="1" a="1"/>
  <c r="Q3258" i="1" s="1"/>
  <c r="Q3259" i="1" a="1"/>
  <c r="Q3259" i="1" s="1"/>
  <c r="Q3260" i="1" a="1"/>
  <c r="Q3260" i="1" s="1"/>
  <c r="Q3261" i="1" a="1"/>
  <c r="Q3261" i="1" s="1"/>
  <c r="Q3262" i="1" a="1"/>
  <c r="Q3262" i="1" s="1"/>
  <c r="Q3263" i="1" a="1"/>
  <c r="Q3263" i="1" s="1"/>
  <c r="Q3264" i="1" a="1"/>
  <c r="Q3264" i="1" s="1"/>
  <c r="Q3265" i="1" a="1"/>
  <c r="Q3265" i="1" s="1"/>
  <c r="Q3266" i="1" a="1"/>
  <c r="Q3266" i="1" s="1"/>
  <c r="Q3267" i="1" a="1"/>
  <c r="Q3267" i="1" s="1"/>
  <c r="Q3268" i="1" a="1"/>
  <c r="Q3268" i="1" s="1"/>
  <c r="Q3269" i="1" a="1"/>
  <c r="Q3269" i="1" s="1"/>
  <c r="Q3270" i="1" a="1"/>
  <c r="Q3270" i="1" s="1"/>
  <c r="Q3271" i="1" a="1"/>
  <c r="Q3271" i="1" s="1"/>
  <c r="Q3272" i="1" a="1"/>
  <c r="Q3272" i="1" s="1"/>
  <c r="Q3273" i="1" a="1"/>
  <c r="Q3273" i="1" s="1"/>
  <c r="Q3274" i="1" a="1"/>
  <c r="Q3274" i="1" s="1"/>
  <c r="Q3275" i="1" a="1"/>
  <c r="Q3275" i="1" s="1"/>
  <c r="Q3276" i="1" a="1"/>
  <c r="Q3276" i="1" s="1"/>
  <c r="Q3277" i="1" a="1"/>
  <c r="Q3277" i="1" s="1"/>
  <c r="Q3" i="1" a="1"/>
  <c r="Q3" i="1" s="1"/>
  <c r="P4" i="1" a="1"/>
  <c r="P4" i="1" s="1"/>
  <c r="P5" i="1" a="1"/>
  <c r="P5" i="1" s="1"/>
  <c r="P6" i="1" a="1"/>
  <c r="P6" i="1" s="1"/>
  <c r="P7" i="1" a="1"/>
  <c r="P7" i="1" s="1"/>
  <c r="P8" i="1" a="1"/>
  <c r="P8" i="1" s="1"/>
  <c r="P9" i="1" a="1"/>
  <c r="P9" i="1" s="1"/>
  <c r="P10" i="1" a="1"/>
  <c r="P10" i="1" s="1"/>
  <c r="P11" i="1" a="1"/>
  <c r="P11" i="1" s="1"/>
  <c r="P12" i="1" a="1"/>
  <c r="P12" i="1" s="1"/>
  <c r="P13" i="1" a="1"/>
  <c r="P13" i="1" s="1"/>
  <c r="P14" i="1" a="1"/>
  <c r="P14" i="1" s="1"/>
  <c r="P15" i="1" a="1"/>
  <c r="P15" i="1" s="1"/>
  <c r="P16" i="1" a="1"/>
  <c r="P16" i="1" s="1"/>
  <c r="P17" i="1" a="1"/>
  <c r="P17" i="1" s="1"/>
  <c r="P18" i="1" a="1"/>
  <c r="P18" i="1" s="1"/>
  <c r="P19" i="1" a="1"/>
  <c r="P19" i="1" s="1"/>
  <c r="P20" i="1" a="1"/>
  <c r="P20" i="1" s="1"/>
  <c r="P21" i="1" a="1"/>
  <c r="P21" i="1" s="1"/>
  <c r="P22" i="1" a="1"/>
  <c r="P22" i="1" s="1"/>
  <c r="P23" i="1" a="1"/>
  <c r="P23" i="1" s="1"/>
  <c r="P24" i="1" a="1"/>
  <c r="P24" i="1" s="1"/>
  <c r="P25" i="1" a="1"/>
  <c r="P25" i="1" s="1"/>
  <c r="P26" i="1" a="1"/>
  <c r="P26" i="1" s="1"/>
  <c r="P27" i="1" a="1"/>
  <c r="P27" i="1" s="1"/>
  <c r="P28" i="1" a="1"/>
  <c r="P28" i="1" s="1"/>
  <c r="P29" i="1" a="1"/>
  <c r="P29" i="1" s="1"/>
  <c r="P30" i="1" a="1"/>
  <c r="P30" i="1" s="1"/>
  <c r="P31" i="1" a="1"/>
  <c r="P31" i="1" s="1"/>
  <c r="P32" i="1" a="1"/>
  <c r="P32" i="1" s="1"/>
  <c r="P33" i="1" a="1"/>
  <c r="P33" i="1" s="1"/>
  <c r="P34" i="1" a="1"/>
  <c r="P34" i="1" s="1"/>
  <c r="P35" i="1" a="1"/>
  <c r="P35" i="1" s="1"/>
  <c r="P36" i="1" a="1"/>
  <c r="P36" i="1" s="1"/>
  <c r="P37" i="1" a="1"/>
  <c r="P37" i="1" s="1"/>
  <c r="P38" i="1" a="1"/>
  <c r="P38" i="1" s="1"/>
  <c r="P39" i="1" a="1"/>
  <c r="P39" i="1" s="1"/>
  <c r="P40" i="1" a="1"/>
  <c r="P40" i="1" s="1"/>
  <c r="P41" i="1" a="1"/>
  <c r="P41" i="1" s="1"/>
  <c r="P42" i="1" a="1"/>
  <c r="P42" i="1" s="1"/>
  <c r="P43" i="1" a="1"/>
  <c r="P43" i="1" s="1"/>
  <c r="P44" i="1" a="1"/>
  <c r="P44" i="1" s="1"/>
  <c r="P45" i="1" a="1"/>
  <c r="P45" i="1" s="1"/>
  <c r="P46" i="1" a="1"/>
  <c r="P46" i="1" s="1"/>
  <c r="P47" i="1" a="1"/>
  <c r="P47" i="1" s="1"/>
  <c r="P48" i="1" a="1"/>
  <c r="P48" i="1" s="1"/>
  <c r="P49" i="1" a="1"/>
  <c r="P49" i="1" s="1"/>
  <c r="P50" i="1" a="1"/>
  <c r="P50" i="1" s="1"/>
  <c r="P51" i="1" a="1"/>
  <c r="P51" i="1" s="1"/>
  <c r="P52" i="1" a="1"/>
  <c r="P52" i="1" s="1"/>
  <c r="P53" i="1" a="1"/>
  <c r="P53" i="1" s="1"/>
  <c r="P54" i="1" a="1"/>
  <c r="P54" i="1" s="1"/>
  <c r="P55" i="1" a="1"/>
  <c r="P55" i="1" s="1"/>
  <c r="P56" i="1" a="1"/>
  <c r="P56" i="1" s="1"/>
  <c r="P57" i="1" a="1"/>
  <c r="P57" i="1" s="1"/>
  <c r="P58" i="1" a="1"/>
  <c r="P58" i="1" s="1"/>
  <c r="P59" i="1" a="1"/>
  <c r="P59" i="1" s="1"/>
  <c r="P60" i="1" a="1"/>
  <c r="P60" i="1" s="1"/>
  <c r="P61" i="1" a="1"/>
  <c r="P61" i="1" s="1"/>
  <c r="P62" i="1" a="1"/>
  <c r="P62" i="1" s="1"/>
  <c r="P63" i="1" a="1"/>
  <c r="P63" i="1" s="1"/>
  <c r="P64" i="1" a="1"/>
  <c r="P64" i="1" s="1"/>
  <c r="P65" i="1" a="1"/>
  <c r="P65" i="1" s="1"/>
  <c r="P66" i="1" a="1"/>
  <c r="P66" i="1" s="1"/>
  <c r="P67" i="1" a="1"/>
  <c r="P67" i="1" s="1"/>
  <c r="P68" i="1" a="1"/>
  <c r="P68" i="1" s="1"/>
  <c r="P69" i="1" a="1"/>
  <c r="P69" i="1" s="1"/>
  <c r="P70" i="1" a="1"/>
  <c r="P70" i="1" s="1"/>
  <c r="P71" i="1" a="1"/>
  <c r="P71" i="1" s="1"/>
  <c r="P72" i="1" a="1"/>
  <c r="P72" i="1" s="1"/>
  <c r="P73" i="1" a="1"/>
  <c r="P73" i="1" s="1"/>
  <c r="P74" i="1" a="1"/>
  <c r="P74" i="1" s="1"/>
  <c r="P75" i="1" a="1"/>
  <c r="P75" i="1" s="1"/>
  <c r="P76" i="1" a="1"/>
  <c r="P76" i="1" s="1"/>
  <c r="P77" i="1" a="1"/>
  <c r="P77" i="1" s="1"/>
  <c r="P78" i="1" a="1"/>
  <c r="P78" i="1" s="1"/>
  <c r="P79" i="1" a="1"/>
  <c r="P79" i="1" s="1"/>
  <c r="P80" i="1" a="1"/>
  <c r="P80" i="1" s="1"/>
  <c r="P81" i="1" a="1"/>
  <c r="P81" i="1" s="1"/>
  <c r="P82" i="1" a="1"/>
  <c r="P82" i="1" s="1"/>
  <c r="P83" i="1" a="1"/>
  <c r="P83" i="1" s="1"/>
  <c r="P84" i="1" a="1"/>
  <c r="P84" i="1" s="1"/>
  <c r="P85" i="1" a="1"/>
  <c r="P85" i="1" s="1"/>
  <c r="P86" i="1" a="1"/>
  <c r="P86" i="1" s="1"/>
  <c r="P87" i="1" a="1"/>
  <c r="P87" i="1" s="1"/>
  <c r="P88" i="1" a="1"/>
  <c r="P88" i="1" s="1"/>
  <c r="P89" i="1" a="1"/>
  <c r="P89" i="1" s="1"/>
  <c r="P90" i="1" a="1"/>
  <c r="P90" i="1" s="1"/>
  <c r="P91" i="1" a="1"/>
  <c r="P91" i="1" s="1"/>
  <c r="P92" i="1" a="1"/>
  <c r="P92" i="1" s="1"/>
  <c r="P93" i="1" a="1"/>
  <c r="P93" i="1" s="1"/>
  <c r="P94" i="1" a="1"/>
  <c r="P94" i="1" s="1"/>
  <c r="P95" i="1" a="1"/>
  <c r="P95" i="1" s="1"/>
  <c r="P96" i="1" a="1"/>
  <c r="P96" i="1" s="1"/>
  <c r="P97" i="1" a="1"/>
  <c r="P97" i="1" s="1"/>
  <c r="P98" i="1" a="1"/>
  <c r="P98" i="1" s="1"/>
  <c r="P99" i="1" a="1"/>
  <c r="P99" i="1" s="1"/>
  <c r="P100" i="1" a="1"/>
  <c r="P100" i="1" s="1"/>
  <c r="P101" i="1" a="1"/>
  <c r="P101" i="1" s="1"/>
  <c r="P102" i="1" a="1"/>
  <c r="P102" i="1" s="1"/>
  <c r="P103" i="1" a="1"/>
  <c r="P103" i="1" s="1"/>
  <c r="P104" i="1" a="1"/>
  <c r="P104" i="1" s="1"/>
  <c r="P105" i="1" a="1"/>
  <c r="P105" i="1" s="1"/>
  <c r="P106" i="1" a="1"/>
  <c r="P106" i="1" s="1"/>
  <c r="P107" i="1" a="1"/>
  <c r="P107" i="1" s="1"/>
  <c r="P108" i="1" a="1"/>
  <c r="P108" i="1" s="1"/>
  <c r="P109" i="1" a="1"/>
  <c r="P109" i="1" s="1"/>
  <c r="P110" i="1" a="1"/>
  <c r="P110" i="1" s="1"/>
  <c r="P111" i="1" a="1"/>
  <c r="P111" i="1" s="1"/>
  <c r="P112" i="1" a="1"/>
  <c r="P112" i="1" s="1"/>
  <c r="P113" i="1" a="1"/>
  <c r="P113" i="1" s="1"/>
  <c r="P114" i="1" a="1"/>
  <c r="P114" i="1" s="1"/>
  <c r="P115" i="1" a="1"/>
  <c r="P115" i="1" s="1"/>
  <c r="P116" i="1" a="1"/>
  <c r="P116" i="1" s="1"/>
  <c r="P117" i="1" a="1"/>
  <c r="P117" i="1" s="1"/>
  <c r="P118" i="1" a="1"/>
  <c r="P118" i="1" s="1"/>
  <c r="P119" i="1" a="1"/>
  <c r="P119" i="1" s="1"/>
  <c r="P120" i="1" a="1"/>
  <c r="P120" i="1" s="1"/>
  <c r="P121" i="1" a="1"/>
  <c r="P121" i="1" s="1"/>
  <c r="P122" i="1" a="1"/>
  <c r="P122" i="1" s="1"/>
  <c r="P123" i="1" a="1"/>
  <c r="P123" i="1" s="1"/>
  <c r="P124" i="1" a="1"/>
  <c r="P124" i="1" s="1"/>
  <c r="P125" i="1" a="1"/>
  <c r="P125" i="1" s="1"/>
  <c r="P126" i="1" a="1"/>
  <c r="P126" i="1" s="1"/>
  <c r="P127" i="1" a="1"/>
  <c r="P127" i="1" s="1"/>
  <c r="P128" i="1" a="1"/>
  <c r="P128" i="1" s="1"/>
  <c r="P129" i="1" a="1"/>
  <c r="P129" i="1" s="1"/>
  <c r="P130" i="1" a="1"/>
  <c r="P130" i="1" s="1"/>
  <c r="P131" i="1" a="1"/>
  <c r="P131" i="1" s="1"/>
  <c r="P132" i="1" a="1"/>
  <c r="P132" i="1" s="1"/>
  <c r="P133" i="1" a="1"/>
  <c r="P133" i="1" s="1"/>
  <c r="P134" i="1" a="1"/>
  <c r="P134" i="1" s="1"/>
  <c r="P135" i="1" a="1"/>
  <c r="P135" i="1" s="1"/>
  <c r="P136" i="1" a="1"/>
  <c r="P136" i="1" s="1"/>
  <c r="P137" i="1" a="1"/>
  <c r="P137" i="1" s="1"/>
  <c r="P138" i="1" a="1"/>
  <c r="P138" i="1" s="1"/>
  <c r="P139" i="1" a="1"/>
  <c r="P139" i="1" s="1"/>
  <c r="P140" i="1" a="1"/>
  <c r="P140" i="1" s="1"/>
  <c r="P141" i="1" a="1"/>
  <c r="P141" i="1" s="1"/>
  <c r="P142" i="1" a="1"/>
  <c r="P142" i="1" s="1"/>
  <c r="P143" i="1" a="1"/>
  <c r="P143" i="1" s="1"/>
  <c r="P144" i="1" a="1"/>
  <c r="P144" i="1" s="1"/>
  <c r="P145" i="1" a="1"/>
  <c r="P145" i="1" s="1"/>
  <c r="P146" i="1" a="1"/>
  <c r="P146" i="1" s="1"/>
  <c r="P147" i="1" a="1"/>
  <c r="P147" i="1" s="1"/>
  <c r="P148" i="1" a="1"/>
  <c r="P148" i="1" s="1"/>
  <c r="P149" i="1" a="1"/>
  <c r="P149" i="1" s="1"/>
  <c r="P150" i="1" a="1"/>
  <c r="P150" i="1" s="1"/>
  <c r="P151" i="1" a="1"/>
  <c r="P151" i="1" s="1"/>
  <c r="P152" i="1" a="1"/>
  <c r="P152" i="1" s="1"/>
  <c r="P153" i="1" a="1"/>
  <c r="P153" i="1" s="1"/>
  <c r="P154" i="1" a="1"/>
  <c r="P154" i="1" s="1"/>
  <c r="P155" i="1" a="1"/>
  <c r="P155" i="1" s="1"/>
  <c r="P156" i="1" a="1"/>
  <c r="P156" i="1" s="1"/>
  <c r="P157" i="1" a="1"/>
  <c r="P157" i="1" s="1"/>
  <c r="P158" i="1" a="1"/>
  <c r="P158" i="1" s="1"/>
  <c r="P159" i="1" a="1"/>
  <c r="P159" i="1" s="1"/>
  <c r="P160" i="1" a="1"/>
  <c r="P160" i="1" s="1"/>
  <c r="P161" i="1" a="1"/>
  <c r="P161" i="1" s="1"/>
  <c r="P162" i="1" a="1"/>
  <c r="P162" i="1" s="1"/>
  <c r="P163" i="1" a="1"/>
  <c r="P163" i="1" s="1"/>
  <c r="P164" i="1" a="1"/>
  <c r="P164" i="1" s="1"/>
  <c r="P165" i="1" a="1"/>
  <c r="P165" i="1" s="1"/>
  <c r="P166" i="1" a="1"/>
  <c r="P166" i="1" s="1"/>
  <c r="P167" i="1" a="1"/>
  <c r="P167" i="1" s="1"/>
  <c r="P168" i="1" a="1"/>
  <c r="P168" i="1" s="1"/>
  <c r="P169" i="1" a="1"/>
  <c r="P169" i="1" s="1"/>
  <c r="P170" i="1" a="1"/>
  <c r="P170" i="1" s="1"/>
  <c r="P171" i="1" a="1"/>
  <c r="P171" i="1" s="1"/>
  <c r="P172" i="1" a="1"/>
  <c r="P172" i="1" s="1"/>
  <c r="P173" i="1" a="1"/>
  <c r="P173" i="1" s="1"/>
  <c r="P174" i="1" a="1"/>
  <c r="P174" i="1" s="1"/>
  <c r="P175" i="1" a="1"/>
  <c r="P175" i="1" s="1"/>
  <c r="P176" i="1" a="1"/>
  <c r="P176" i="1" s="1"/>
  <c r="P177" i="1" a="1"/>
  <c r="P177" i="1" s="1"/>
  <c r="P178" i="1" a="1"/>
  <c r="P178" i="1" s="1"/>
  <c r="P179" i="1" a="1"/>
  <c r="P179" i="1" s="1"/>
  <c r="P180" i="1" a="1"/>
  <c r="P180" i="1" s="1"/>
  <c r="P181" i="1" a="1"/>
  <c r="P181" i="1" s="1"/>
  <c r="P182" i="1" a="1"/>
  <c r="P182" i="1" s="1"/>
  <c r="P183" i="1" a="1"/>
  <c r="P183" i="1" s="1"/>
  <c r="P184" i="1" a="1"/>
  <c r="P184" i="1" s="1"/>
  <c r="P185" i="1" a="1"/>
  <c r="P185" i="1" s="1"/>
  <c r="P186" i="1" a="1"/>
  <c r="P186" i="1" s="1"/>
  <c r="P187" i="1" a="1"/>
  <c r="P187" i="1" s="1"/>
  <c r="P188" i="1" a="1"/>
  <c r="P188" i="1" s="1"/>
  <c r="P189" i="1" a="1"/>
  <c r="P189" i="1" s="1"/>
  <c r="P190" i="1" a="1"/>
  <c r="P190" i="1" s="1"/>
  <c r="P191" i="1" a="1"/>
  <c r="P191" i="1" s="1"/>
  <c r="P192" i="1" a="1"/>
  <c r="P192" i="1" s="1"/>
  <c r="P193" i="1" a="1"/>
  <c r="P193" i="1" s="1"/>
  <c r="P194" i="1" a="1"/>
  <c r="P194" i="1" s="1"/>
  <c r="P195" i="1" a="1"/>
  <c r="P195" i="1" s="1"/>
  <c r="P196" i="1" a="1"/>
  <c r="P196" i="1" s="1"/>
  <c r="P197" i="1" a="1"/>
  <c r="P197" i="1" s="1"/>
  <c r="P198" i="1" a="1"/>
  <c r="P198" i="1" s="1"/>
  <c r="P199" i="1" a="1"/>
  <c r="P199" i="1" s="1"/>
  <c r="P200" i="1" a="1"/>
  <c r="P200" i="1" s="1"/>
  <c r="P201" i="1" a="1"/>
  <c r="P201" i="1" s="1"/>
  <c r="P202" i="1" a="1"/>
  <c r="P202" i="1" s="1"/>
  <c r="P203" i="1" a="1"/>
  <c r="P203" i="1" s="1"/>
  <c r="P204" i="1" a="1"/>
  <c r="P204" i="1" s="1"/>
  <c r="P205" i="1" a="1"/>
  <c r="P205" i="1" s="1"/>
  <c r="P206" i="1" a="1"/>
  <c r="P206" i="1" s="1"/>
  <c r="P207" i="1" a="1"/>
  <c r="P207" i="1" s="1"/>
  <c r="P208" i="1" a="1"/>
  <c r="P208" i="1" s="1"/>
  <c r="P209" i="1" a="1"/>
  <c r="P209" i="1" s="1"/>
  <c r="P210" i="1" a="1"/>
  <c r="P210" i="1" s="1"/>
  <c r="P211" i="1" a="1"/>
  <c r="P211" i="1" s="1"/>
  <c r="P212" i="1" a="1"/>
  <c r="P212" i="1" s="1"/>
  <c r="P213" i="1" a="1"/>
  <c r="P213" i="1" s="1"/>
  <c r="P214" i="1" a="1"/>
  <c r="P214" i="1" s="1"/>
  <c r="P215" i="1" a="1"/>
  <c r="P215" i="1" s="1"/>
  <c r="P216" i="1" a="1"/>
  <c r="P216" i="1" s="1"/>
  <c r="P217" i="1" a="1"/>
  <c r="P217" i="1" s="1"/>
  <c r="P218" i="1" a="1"/>
  <c r="P218" i="1" s="1"/>
  <c r="P219" i="1" a="1"/>
  <c r="P219" i="1" s="1"/>
  <c r="P220" i="1" a="1"/>
  <c r="P220" i="1" s="1"/>
  <c r="P221" i="1" a="1"/>
  <c r="P221" i="1" s="1"/>
  <c r="P222" i="1" a="1"/>
  <c r="P222" i="1" s="1"/>
  <c r="P223" i="1" a="1"/>
  <c r="P223" i="1" s="1"/>
  <c r="P224" i="1" a="1"/>
  <c r="P224" i="1" s="1"/>
  <c r="P225" i="1" a="1"/>
  <c r="P225" i="1" s="1"/>
  <c r="P226" i="1" a="1"/>
  <c r="P226" i="1" s="1"/>
  <c r="P227" i="1" a="1"/>
  <c r="P227" i="1" s="1"/>
  <c r="P228" i="1" a="1"/>
  <c r="P228" i="1" s="1"/>
  <c r="P229" i="1" a="1"/>
  <c r="P229" i="1" s="1"/>
  <c r="P230" i="1" a="1"/>
  <c r="P230" i="1" s="1"/>
  <c r="P231" i="1" a="1"/>
  <c r="P231" i="1" s="1"/>
  <c r="P232" i="1" a="1"/>
  <c r="P232" i="1" s="1"/>
  <c r="P233" i="1" a="1"/>
  <c r="P233" i="1" s="1"/>
  <c r="P234" i="1" a="1"/>
  <c r="P234" i="1" s="1"/>
  <c r="P235" i="1" a="1"/>
  <c r="P235" i="1" s="1"/>
  <c r="P236" i="1" a="1"/>
  <c r="P236" i="1" s="1"/>
  <c r="P237" i="1" a="1"/>
  <c r="P237" i="1" s="1"/>
  <c r="P238" i="1" a="1"/>
  <c r="P238" i="1" s="1"/>
  <c r="P239" i="1" a="1"/>
  <c r="P239" i="1" s="1"/>
  <c r="P240" i="1" a="1"/>
  <c r="P240" i="1" s="1"/>
  <c r="P241" i="1" a="1"/>
  <c r="P241" i="1" s="1"/>
  <c r="P242" i="1" a="1"/>
  <c r="P242" i="1" s="1"/>
  <c r="P243" i="1" a="1"/>
  <c r="P243" i="1" s="1"/>
  <c r="P244" i="1" a="1"/>
  <c r="P244" i="1" s="1"/>
  <c r="P245" i="1" a="1"/>
  <c r="P245" i="1" s="1"/>
  <c r="P246" i="1" a="1"/>
  <c r="P246" i="1" s="1"/>
  <c r="P247" i="1" a="1"/>
  <c r="P247" i="1" s="1"/>
  <c r="P248" i="1" a="1"/>
  <c r="P248" i="1" s="1"/>
  <c r="P249" i="1" a="1"/>
  <c r="P249" i="1" s="1"/>
  <c r="P250" i="1" a="1"/>
  <c r="P250" i="1" s="1"/>
  <c r="P251" i="1" a="1"/>
  <c r="P251" i="1" s="1"/>
  <c r="P252" i="1" a="1"/>
  <c r="P252" i="1" s="1"/>
  <c r="P253" i="1" a="1"/>
  <c r="P253" i="1" s="1"/>
  <c r="P254" i="1" a="1"/>
  <c r="P254" i="1" s="1"/>
  <c r="P255" i="1" a="1"/>
  <c r="P255" i="1" s="1"/>
  <c r="P256" i="1" a="1"/>
  <c r="P256" i="1" s="1"/>
  <c r="P257" i="1" a="1"/>
  <c r="P257" i="1" s="1"/>
  <c r="P258" i="1" a="1"/>
  <c r="P258" i="1" s="1"/>
  <c r="P259" i="1" a="1"/>
  <c r="P259" i="1" s="1"/>
  <c r="P260" i="1" a="1"/>
  <c r="P260" i="1" s="1"/>
  <c r="P261" i="1" a="1"/>
  <c r="P261" i="1" s="1"/>
  <c r="P262" i="1" a="1"/>
  <c r="P262" i="1" s="1"/>
  <c r="P263" i="1" a="1"/>
  <c r="P263" i="1" s="1"/>
  <c r="P264" i="1" a="1"/>
  <c r="P264" i="1" s="1"/>
  <c r="P265" i="1" a="1"/>
  <c r="P265" i="1" s="1"/>
  <c r="P266" i="1" a="1"/>
  <c r="P266" i="1" s="1"/>
  <c r="P267" i="1" a="1"/>
  <c r="P267" i="1" s="1"/>
  <c r="P268" i="1" a="1"/>
  <c r="P268" i="1" s="1"/>
  <c r="P269" i="1" a="1"/>
  <c r="P269" i="1" s="1"/>
  <c r="P270" i="1" a="1"/>
  <c r="P270" i="1" s="1"/>
  <c r="P271" i="1" a="1"/>
  <c r="P271" i="1" s="1"/>
  <c r="P272" i="1" a="1"/>
  <c r="P272" i="1" s="1"/>
  <c r="P273" i="1" a="1"/>
  <c r="P273" i="1" s="1"/>
  <c r="P274" i="1" a="1"/>
  <c r="P274" i="1" s="1"/>
  <c r="P275" i="1" a="1"/>
  <c r="P275" i="1" s="1"/>
  <c r="P276" i="1" a="1"/>
  <c r="P276" i="1" s="1"/>
  <c r="P277" i="1" a="1"/>
  <c r="P277" i="1" s="1"/>
  <c r="P278" i="1" a="1"/>
  <c r="P278" i="1" s="1"/>
  <c r="P279" i="1" a="1"/>
  <c r="P279" i="1" s="1"/>
  <c r="P280" i="1" a="1"/>
  <c r="P280" i="1" s="1"/>
  <c r="P281" i="1" a="1"/>
  <c r="P281" i="1" s="1"/>
  <c r="P282" i="1" a="1"/>
  <c r="P282" i="1" s="1"/>
  <c r="P283" i="1" a="1"/>
  <c r="P283" i="1" s="1"/>
  <c r="P284" i="1" a="1"/>
  <c r="P284" i="1" s="1"/>
  <c r="P285" i="1" a="1"/>
  <c r="P285" i="1" s="1"/>
  <c r="P286" i="1" a="1"/>
  <c r="P286" i="1" s="1"/>
  <c r="P287" i="1" a="1"/>
  <c r="P287" i="1" s="1"/>
  <c r="P288" i="1" a="1"/>
  <c r="P288" i="1" s="1"/>
  <c r="P289" i="1" a="1"/>
  <c r="P289" i="1" s="1"/>
  <c r="P290" i="1" a="1"/>
  <c r="P290" i="1" s="1"/>
  <c r="P291" i="1" a="1"/>
  <c r="P291" i="1" s="1"/>
  <c r="P292" i="1" a="1"/>
  <c r="P292" i="1" s="1"/>
  <c r="P293" i="1" a="1"/>
  <c r="P293" i="1" s="1"/>
  <c r="P294" i="1" a="1"/>
  <c r="P294" i="1" s="1"/>
  <c r="P295" i="1" a="1"/>
  <c r="P295" i="1" s="1"/>
  <c r="P296" i="1" a="1"/>
  <c r="P296" i="1" s="1"/>
  <c r="P297" i="1" a="1"/>
  <c r="P297" i="1" s="1"/>
  <c r="P298" i="1" a="1"/>
  <c r="P298" i="1" s="1"/>
  <c r="P299" i="1" a="1"/>
  <c r="P299" i="1" s="1"/>
  <c r="P300" i="1" a="1"/>
  <c r="P300" i="1" s="1"/>
  <c r="P301" i="1" a="1"/>
  <c r="P301" i="1" s="1"/>
  <c r="P302" i="1" a="1"/>
  <c r="P302" i="1" s="1"/>
  <c r="P303" i="1" a="1"/>
  <c r="P303" i="1" s="1"/>
  <c r="P304" i="1" a="1"/>
  <c r="P304" i="1" s="1"/>
  <c r="P305" i="1" a="1"/>
  <c r="P305" i="1" s="1"/>
  <c r="P306" i="1" a="1"/>
  <c r="P306" i="1" s="1"/>
  <c r="P307" i="1" a="1"/>
  <c r="P307" i="1" s="1"/>
  <c r="P308" i="1" a="1"/>
  <c r="P308" i="1" s="1"/>
  <c r="P309" i="1" a="1"/>
  <c r="P309" i="1" s="1"/>
  <c r="P310" i="1" a="1"/>
  <c r="P310" i="1" s="1"/>
  <c r="P311" i="1" a="1"/>
  <c r="P311" i="1" s="1"/>
  <c r="P312" i="1" a="1"/>
  <c r="P312" i="1" s="1"/>
  <c r="P313" i="1" a="1"/>
  <c r="P313" i="1" s="1"/>
  <c r="P314" i="1" a="1"/>
  <c r="P314" i="1" s="1"/>
  <c r="P315" i="1" a="1"/>
  <c r="P315" i="1" s="1"/>
  <c r="P316" i="1" a="1"/>
  <c r="P316" i="1" s="1"/>
  <c r="P317" i="1" a="1"/>
  <c r="P317" i="1" s="1"/>
  <c r="P318" i="1" a="1"/>
  <c r="P318" i="1" s="1"/>
  <c r="P319" i="1" a="1"/>
  <c r="P319" i="1" s="1"/>
  <c r="P320" i="1" a="1"/>
  <c r="P320" i="1" s="1"/>
  <c r="P321" i="1" a="1"/>
  <c r="P321" i="1" s="1"/>
  <c r="P322" i="1" a="1"/>
  <c r="P322" i="1" s="1"/>
  <c r="P323" i="1" a="1"/>
  <c r="P323" i="1" s="1"/>
  <c r="P324" i="1" a="1"/>
  <c r="P324" i="1" s="1"/>
  <c r="P325" i="1" a="1"/>
  <c r="P325" i="1" s="1"/>
  <c r="P326" i="1" a="1"/>
  <c r="P326" i="1" s="1"/>
  <c r="P327" i="1" a="1"/>
  <c r="P327" i="1" s="1"/>
  <c r="P328" i="1" a="1"/>
  <c r="P328" i="1" s="1"/>
  <c r="P329" i="1" a="1"/>
  <c r="P329" i="1" s="1"/>
  <c r="P330" i="1" a="1"/>
  <c r="P330" i="1" s="1"/>
  <c r="P331" i="1" a="1"/>
  <c r="P331" i="1" s="1"/>
  <c r="P332" i="1" a="1"/>
  <c r="P332" i="1" s="1"/>
  <c r="P333" i="1" a="1"/>
  <c r="P333" i="1" s="1"/>
  <c r="P334" i="1" a="1"/>
  <c r="P334" i="1" s="1"/>
  <c r="P335" i="1" a="1"/>
  <c r="P335" i="1" s="1"/>
  <c r="P336" i="1" a="1"/>
  <c r="P336" i="1" s="1"/>
  <c r="P337" i="1" a="1"/>
  <c r="P337" i="1" s="1"/>
  <c r="P338" i="1" a="1"/>
  <c r="P338" i="1" s="1"/>
  <c r="P339" i="1" a="1"/>
  <c r="P339" i="1" s="1"/>
  <c r="P340" i="1" a="1"/>
  <c r="P340" i="1" s="1"/>
  <c r="P341" i="1" a="1"/>
  <c r="P341" i="1" s="1"/>
  <c r="P342" i="1" a="1"/>
  <c r="P342" i="1" s="1"/>
  <c r="P343" i="1" a="1"/>
  <c r="P343" i="1" s="1"/>
  <c r="P344" i="1" a="1"/>
  <c r="P344" i="1" s="1"/>
  <c r="P345" i="1" a="1"/>
  <c r="P345" i="1" s="1"/>
  <c r="P346" i="1" a="1"/>
  <c r="P346" i="1" s="1"/>
  <c r="P347" i="1" a="1"/>
  <c r="P347" i="1" s="1"/>
  <c r="P348" i="1" a="1"/>
  <c r="P348" i="1" s="1"/>
  <c r="P349" i="1" a="1"/>
  <c r="P349" i="1" s="1"/>
  <c r="P350" i="1" a="1"/>
  <c r="P350" i="1" s="1"/>
  <c r="P351" i="1" a="1"/>
  <c r="P351" i="1" s="1"/>
  <c r="P352" i="1" a="1"/>
  <c r="P352" i="1" s="1"/>
  <c r="P353" i="1" a="1"/>
  <c r="P353" i="1" s="1"/>
  <c r="P354" i="1" a="1"/>
  <c r="P354" i="1" s="1"/>
  <c r="P355" i="1" a="1"/>
  <c r="P355" i="1" s="1"/>
  <c r="P356" i="1" a="1"/>
  <c r="P356" i="1" s="1"/>
  <c r="P357" i="1" a="1"/>
  <c r="P357" i="1" s="1"/>
  <c r="P358" i="1" a="1"/>
  <c r="P358" i="1" s="1"/>
  <c r="P359" i="1" a="1"/>
  <c r="P359" i="1" s="1"/>
  <c r="P360" i="1" a="1"/>
  <c r="P360" i="1" s="1"/>
  <c r="P361" i="1" a="1"/>
  <c r="P361" i="1" s="1"/>
  <c r="P362" i="1" a="1"/>
  <c r="P362" i="1" s="1"/>
  <c r="P363" i="1" a="1"/>
  <c r="P363" i="1" s="1"/>
  <c r="P364" i="1" a="1"/>
  <c r="P364" i="1" s="1"/>
  <c r="P365" i="1" a="1"/>
  <c r="P365" i="1" s="1"/>
  <c r="P366" i="1" a="1"/>
  <c r="P366" i="1" s="1"/>
  <c r="P367" i="1" a="1"/>
  <c r="P367" i="1" s="1"/>
  <c r="P368" i="1" a="1"/>
  <c r="P368" i="1" s="1"/>
  <c r="P369" i="1" a="1"/>
  <c r="P369" i="1" s="1"/>
  <c r="P370" i="1" a="1"/>
  <c r="P370" i="1" s="1"/>
  <c r="P371" i="1" a="1"/>
  <c r="P371" i="1" s="1"/>
  <c r="P372" i="1" a="1"/>
  <c r="P372" i="1" s="1"/>
  <c r="P373" i="1" a="1"/>
  <c r="P373" i="1" s="1"/>
  <c r="P374" i="1" a="1"/>
  <c r="P374" i="1" s="1"/>
  <c r="P375" i="1" a="1"/>
  <c r="P375" i="1" s="1"/>
  <c r="P376" i="1" a="1"/>
  <c r="P376" i="1" s="1"/>
  <c r="P377" i="1" a="1"/>
  <c r="P377" i="1" s="1"/>
  <c r="P378" i="1" a="1"/>
  <c r="P378" i="1" s="1"/>
  <c r="P379" i="1" a="1"/>
  <c r="P379" i="1" s="1"/>
  <c r="P380" i="1" a="1"/>
  <c r="P380" i="1" s="1"/>
  <c r="P381" i="1" a="1"/>
  <c r="P381" i="1" s="1"/>
  <c r="P382" i="1" a="1"/>
  <c r="P382" i="1" s="1"/>
  <c r="P383" i="1" a="1"/>
  <c r="P383" i="1" s="1"/>
  <c r="P384" i="1" a="1"/>
  <c r="P384" i="1" s="1"/>
  <c r="P385" i="1" a="1"/>
  <c r="P385" i="1" s="1"/>
  <c r="P386" i="1" a="1"/>
  <c r="P386" i="1" s="1"/>
  <c r="P387" i="1" a="1"/>
  <c r="P387" i="1" s="1"/>
  <c r="P388" i="1" a="1"/>
  <c r="P388" i="1" s="1"/>
  <c r="P389" i="1" a="1"/>
  <c r="P389" i="1" s="1"/>
  <c r="P390" i="1" a="1"/>
  <c r="P390" i="1" s="1"/>
  <c r="P391" i="1" a="1"/>
  <c r="P391" i="1" s="1"/>
  <c r="P392" i="1" a="1"/>
  <c r="P392" i="1" s="1"/>
  <c r="P393" i="1" a="1"/>
  <c r="P393" i="1" s="1"/>
  <c r="P394" i="1" a="1"/>
  <c r="P394" i="1" s="1"/>
  <c r="P395" i="1" a="1"/>
  <c r="P395" i="1" s="1"/>
  <c r="P396" i="1" a="1"/>
  <c r="P396" i="1" s="1"/>
  <c r="P397" i="1" a="1"/>
  <c r="P397" i="1" s="1"/>
  <c r="P398" i="1" a="1"/>
  <c r="P398" i="1" s="1"/>
  <c r="P399" i="1" a="1"/>
  <c r="P399" i="1" s="1"/>
  <c r="P400" i="1" a="1"/>
  <c r="P400" i="1" s="1"/>
  <c r="P401" i="1" a="1"/>
  <c r="P401" i="1" s="1"/>
  <c r="P402" i="1" a="1"/>
  <c r="P402" i="1" s="1"/>
  <c r="P403" i="1" a="1"/>
  <c r="P403" i="1" s="1"/>
  <c r="P404" i="1" a="1"/>
  <c r="P404" i="1" s="1"/>
  <c r="P405" i="1" a="1"/>
  <c r="P405" i="1" s="1"/>
  <c r="P406" i="1" a="1"/>
  <c r="P406" i="1" s="1"/>
  <c r="P407" i="1" a="1"/>
  <c r="P407" i="1" s="1"/>
  <c r="P408" i="1" a="1"/>
  <c r="P408" i="1" s="1"/>
  <c r="P409" i="1" a="1"/>
  <c r="P409" i="1" s="1"/>
  <c r="P410" i="1" a="1"/>
  <c r="P410" i="1" s="1"/>
  <c r="P411" i="1" a="1"/>
  <c r="P411" i="1" s="1"/>
  <c r="P412" i="1" a="1"/>
  <c r="P412" i="1" s="1"/>
  <c r="P413" i="1" a="1"/>
  <c r="P413" i="1" s="1"/>
  <c r="P414" i="1" a="1"/>
  <c r="P414" i="1" s="1"/>
  <c r="P415" i="1" a="1"/>
  <c r="P415" i="1" s="1"/>
  <c r="P416" i="1" a="1"/>
  <c r="P416" i="1" s="1"/>
  <c r="P417" i="1" a="1"/>
  <c r="P417" i="1" s="1"/>
  <c r="P418" i="1" a="1"/>
  <c r="P418" i="1" s="1"/>
  <c r="P419" i="1" a="1"/>
  <c r="P419" i="1" s="1"/>
  <c r="P420" i="1" a="1"/>
  <c r="P420" i="1" s="1"/>
  <c r="P421" i="1" a="1"/>
  <c r="P421" i="1" s="1"/>
  <c r="P422" i="1" a="1"/>
  <c r="P422" i="1" s="1"/>
  <c r="P423" i="1" a="1"/>
  <c r="P423" i="1" s="1"/>
  <c r="P424" i="1" a="1"/>
  <c r="P424" i="1" s="1"/>
  <c r="P425" i="1" a="1"/>
  <c r="P425" i="1" s="1"/>
  <c r="P426" i="1" a="1"/>
  <c r="P426" i="1" s="1"/>
  <c r="P427" i="1" a="1"/>
  <c r="P427" i="1" s="1"/>
  <c r="P428" i="1" a="1"/>
  <c r="P428" i="1" s="1"/>
  <c r="P429" i="1" a="1"/>
  <c r="P429" i="1" s="1"/>
  <c r="P430" i="1" a="1"/>
  <c r="P430" i="1" s="1"/>
  <c r="P431" i="1" a="1"/>
  <c r="P431" i="1" s="1"/>
  <c r="P432" i="1" a="1"/>
  <c r="P432" i="1" s="1"/>
  <c r="P433" i="1" a="1"/>
  <c r="P433" i="1" s="1"/>
  <c r="P434" i="1" a="1"/>
  <c r="P434" i="1" s="1"/>
  <c r="P435" i="1" a="1"/>
  <c r="P435" i="1" s="1"/>
  <c r="P436" i="1" a="1"/>
  <c r="P436" i="1" s="1"/>
  <c r="P437" i="1" a="1"/>
  <c r="P437" i="1" s="1"/>
  <c r="P438" i="1" a="1"/>
  <c r="P438" i="1" s="1"/>
  <c r="P439" i="1" a="1"/>
  <c r="P439" i="1" s="1"/>
  <c r="P440" i="1" a="1"/>
  <c r="P440" i="1" s="1"/>
  <c r="P441" i="1" a="1"/>
  <c r="P441" i="1" s="1"/>
  <c r="P442" i="1" a="1"/>
  <c r="P442" i="1" s="1"/>
  <c r="P443" i="1" a="1"/>
  <c r="P443" i="1" s="1"/>
  <c r="P444" i="1" a="1"/>
  <c r="P444" i="1" s="1"/>
  <c r="P445" i="1" a="1"/>
  <c r="P445" i="1" s="1"/>
  <c r="P446" i="1" a="1"/>
  <c r="P446" i="1" s="1"/>
  <c r="P447" i="1" a="1"/>
  <c r="P447" i="1" s="1"/>
  <c r="P448" i="1" a="1"/>
  <c r="P448" i="1" s="1"/>
  <c r="P449" i="1" a="1"/>
  <c r="P449" i="1" s="1"/>
  <c r="P450" i="1" a="1"/>
  <c r="P450" i="1" s="1"/>
  <c r="P451" i="1" a="1"/>
  <c r="P451" i="1" s="1"/>
  <c r="P452" i="1" a="1"/>
  <c r="P452" i="1" s="1"/>
  <c r="P453" i="1" a="1"/>
  <c r="P453" i="1" s="1"/>
  <c r="P454" i="1" a="1"/>
  <c r="P454" i="1" s="1"/>
  <c r="P455" i="1" a="1"/>
  <c r="P455" i="1" s="1"/>
  <c r="P456" i="1" a="1"/>
  <c r="P456" i="1" s="1"/>
  <c r="P457" i="1" a="1"/>
  <c r="P457" i="1" s="1"/>
  <c r="P458" i="1" a="1"/>
  <c r="P458" i="1" s="1"/>
  <c r="P459" i="1" a="1"/>
  <c r="P459" i="1" s="1"/>
  <c r="P460" i="1" a="1"/>
  <c r="P460" i="1" s="1"/>
  <c r="P461" i="1" a="1"/>
  <c r="P461" i="1" s="1"/>
  <c r="P462" i="1" a="1"/>
  <c r="P462" i="1" s="1"/>
  <c r="P463" i="1" a="1"/>
  <c r="P463" i="1" s="1"/>
  <c r="P464" i="1" a="1"/>
  <c r="P464" i="1" s="1"/>
  <c r="P465" i="1" a="1"/>
  <c r="P465" i="1" s="1"/>
  <c r="P466" i="1" a="1"/>
  <c r="P466" i="1" s="1"/>
  <c r="P467" i="1" a="1"/>
  <c r="P467" i="1" s="1"/>
  <c r="P468" i="1" a="1"/>
  <c r="P468" i="1" s="1"/>
  <c r="P469" i="1" a="1"/>
  <c r="P469" i="1" s="1"/>
  <c r="P470" i="1" a="1"/>
  <c r="P470" i="1" s="1"/>
  <c r="P471" i="1" a="1"/>
  <c r="P471" i="1" s="1"/>
  <c r="P472" i="1" a="1"/>
  <c r="P472" i="1" s="1"/>
  <c r="P473" i="1" a="1"/>
  <c r="P473" i="1" s="1"/>
  <c r="P474" i="1" a="1"/>
  <c r="P474" i="1" s="1"/>
  <c r="P475" i="1" a="1"/>
  <c r="P475" i="1" s="1"/>
  <c r="P476" i="1" a="1"/>
  <c r="P476" i="1" s="1"/>
  <c r="P477" i="1" a="1"/>
  <c r="P477" i="1" s="1"/>
  <c r="P478" i="1" a="1"/>
  <c r="P478" i="1" s="1"/>
  <c r="P479" i="1" a="1"/>
  <c r="P479" i="1" s="1"/>
  <c r="P480" i="1" a="1"/>
  <c r="P480" i="1" s="1"/>
  <c r="P481" i="1" a="1"/>
  <c r="P481" i="1" s="1"/>
  <c r="P482" i="1" a="1"/>
  <c r="P482" i="1" s="1"/>
  <c r="P483" i="1" a="1"/>
  <c r="P483" i="1" s="1"/>
  <c r="P484" i="1" a="1"/>
  <c r="P484" i="1" s="1"/>
  <c r="P485" i="1" a="1"/>
  <c r="P485" i="1" s="1"/>
  <c r="P486" i="1" a="1"/>
  <c r="P486" i="1" s="1"/>
  <c r="P487" i="1" a="1"/>
  <c r="P487" i="1" s="1"/>
  <c r="P488" i="1" a="1"/>
  <c r="P488" i="1" s="1"/>
  <c r="P489" i="1" a="1"/>
  <c r="P489" i="1" s="1"/>
  <c r="P490" i="1" a="1"/>
  <c r="P490" i="1" s="1"/>
  <c r="P491" i="1" a="1"/>
  <c r="P491" i="1" s="1"/>
  <c r="P492" i="1" a="1"/>
  <c r="P492" i="1" s="1"/>
  <c r="P493" i="1" a="1"/>
  <c r="P493" i="1" s="1"/>
  <c r="P494" i="1" a="1"/>
  <c r="P494" i="1" s="1"/>
  <c r="P495" i="1" a="1"/>
  <c r="P495" i="1" s="1"/>
  <c r="P496" i="1" a="1"/>
  <c r="P496" i="1" s="1"/>
  <c r="P497" i="1" a="1"/>
  <c r="P497" i="1" s="1"/>
  <c r="P498" i="1" a="1"/>
  <c r="P498" i="1" s="1"/>
  <c r="P499" i="1" a="1"/>
  <c r="P499" i="1" s="1"/>
  <c r="P500" i="1" a="1"/>
  <c r="P500" i="1" s="1"/>
  <c r="P501" i="1" a="1"/>
  <c r="P501" i="1" s="1"/>
  <c r="P502" i="1" a="1"/>
  <c r="P502" i="1" s="1"/>
  <c r="P503" i="1" a="1"/>
  <c r="P503" i="1" s="1"/>
  <c r="P504" i="1" a="1"/>
  <c r="P504" i="1" s="1"/>
  <c r="P505" i="1" a="1"/>
  <c r="P505" i="1" s="1"/>
  <c r="P506" i="1" a="1"/>
  <c r="P506" i="1" s="1"/>
  <c r="P507" i="1" a="1"/>
  <c r="P507" i="1" s="1"/>
  <c r="P508" i="1" a="1"/>
  <c r="P508" i="1" s="1"/>
  <c r="P509" i="1" a="1"/>
  <c r="P509" i="1" s="1"/>
  <c r="P510" i="1" a="1"/>
  <c r="P510" i="1" s="1"/>
  <c r="P511" i="1" a="1"/>
  <c r="P511" i="1" s="1"/>
  <c r="P512" i="1" a="1"/>
  <c r="P512" i="1" s="1"/>
  <c r="P513" i="1" a="1"/>
  <c r="P513" i="1" s="1"/>
  <c r="P514" i="1" a="1"/>
  <c r="P514" i="1" s="1"/>
  <c r="P515" i="1" a="1"/>
  <c r="P515" i="1" s="1"/>
  <c r="P516" i="1" a="1"/>
  <c r="P516" i="1" s="1"/>
  <c r="P517" i="1" a="1"/>
  <c r="P517" i="1" s="1"/>
  <c r="P518" i="1" a="1"/>
  <c r="P518" i="1" s="1"/>
  <c r="P519" i="1" a="1"/>
  <c r="P519" i="1" s="1"/>
  <c r="P520" i="1" a="1"/>
  <c r="P520" i="1" s="1"/>
  <c r="P521" i="1" a="1"/>
  <c r="P521" i="1" s="1"/>
  <c r="P522" i="1" a="1"/>
  <c r="P522" i="1" s="1"/>
  <c r="P523" i="1" a="1"/>
  <c r="P523" i="1" s="1"/>
  <c r="P524" i="1" a="1"/>
  <c r="P524" i="1" s="1"/>
  <c r="P525" i="1" a="1"/>
  <c r="P525" i="1" s="1"/>
  <c r="P526" i="1" a="1"/>
  <c r="P526" i="1" s="1"/>
  <c r="P527" i="1" a="1"/>
  <c r="P527" i="1" s="1"/>
  <c r="P528" i="1" a="1"/>
  <c r="P528" i="1" s="1"/>
  <c r="P529" i="1" a="1"/>
  <c r="P529" i="1" s="1"/>
  <c r="P530" i="1" a="1"/>
  <c r="P530" i="1" s="1"/>
  <c r="P531" i="1" a="1"/>
  <c r="P531" i="1" s="1"/>
  <c r="P532" i="1" a="1"/>
  <c r="P532" i="1" s="1"/>
  <c r="P533" i="1" a="1"/>
  <c r="P533" i="1" s="1"/>
  <c r="P534" i="1" a="1"/>
  <c r="P534" i="1" s="1"/>
  <c r="P535" i="1" a="1"/>
  <c r="P535" i="1" s="1"/>
  <c r="P536" i="1" a="1"/>
  <c r="P536" i="1" s="1"/>
  <c r="P537" i="1" a="1"/>
  <c r="P537" i="1" s="1"/>
  <c r="P538" i="1" a="1"/>
  <c r="P538" i="1" s="1"/>
  <c r="P539" i="1" a="1"/>
  <c r="P539" i="1" s="1"/>
  <c r="P540" i="1" a="1"/>
  <c r="P540" i="1" s="1"/>
  <c r="P541" i="1" a="1"/>
  <c r="P541" i="1" s="1"/>
  <c r="P542" i="1" a="1"/>
  <c r="P542" i="1" s="1"/>
  <c r="P543" i="1" a="1"/>
  <c r="P543" i="1" s="1"/>
  <c r="P544" i="1" a="1"/>
  <c r="P544" i="1" s="1"/>
  <c r="P545" i="1" a="1"/>
  <c r="P545" i="1" s="1"/>
  <c r="P546" i="1" a="1"/>
  <c r="P546" i="1" s="1"/>
  <c r="P547" i="1" a="1"/>
  <c r="P547" i="1" s="1"/>
  <c r="P548" i="1" a="1"/>
  <c r="P548" i="1" s="1"/>
  <c r="P549" i="1" a="1"/>
  <c r="P549" i="1" s="1"/>
  <c r="P550" i="1" a="1"/>
  <c r="P550" i="1" s="1"/>
  <c r="P551" i="1" a="1"/>
  <c r="P551" i="1" s="1"/>
  <c r="P552" i="1" a="1"/>
  <c r="P552" i="1" s="1"/>
  <c r="P553" i="1" a="1"/>
  <c r="P553" i="1" s="1"/>
  <c r="P554" i="1" a="1"/>
  <c r="P554" i="1" s="1"/>
  <c r="P555" i="1" a="1"/>
  <c r="P555" i="1" s="1"/>
  <c r="P556" i="1" a="1"/>
  <c r="P556" i="1" s="1"/>
  <c r="P557" i="1" a="1"/>
  <c r="P557" i="1" s="1"/>
  <c r="P558" i="1" a="1"/>
  <c r="P558" i="1" s="1"/>
  <c r="P559" i="1" a="1"/>
  <c r="P559" i="1" s="1"/>
  <c r="P560" i="1" a="1"/>
  <c r="P560" i="1" s="1"/>
  <c r="P561" i="1" a="1"/>
  <c r="P561" i="1" s="1"/>
  <c r="P562" i="1" a="1"/>
  <c r="P562" i="1" s="1"/>
  <c r="P563" i="1" a="1"/>
  <c r="P563" i="1" s="1"/>
  <c r="P564" i="1" a="1"/>
  <c r="P564" i="1" s="1"/>
  <c r="P565" i="1" a="1"/>
  <c r="P565" i="1" s="1"/>
  <c r="P566" i="1" a="1"/>
  <c r="P566" i="1" s="1"/>
  <c r="P567" i="1" a="1"/>
  <c r="P567" i="1" s="1"/>
  <c r="P568" i="1" a="1"/>
  <c r="P568" i="1" s="1"/>
  <c r="P569" i="1" a="1"/>
  <c r="P569" i="1" s="1"/>
  <c r="P570" i="1" a="1"/>
  <c r="P570" i="1" s="1"/>
  <c r="P571" i="1" a="1"/>
  <c r="P571" i="1" s="1"/>
  <c r="P572" i="1" a="1"/>
  <c r="P572" i="1" s="1"/>
  <c r="P573" i="1" a="1"/>
  <c r="P573" i="1" s="1"/>
  <c r="P574" i="1" a="1"/>
  <c r="P574" i="1" s="1"/>
  <c r="P575" i="1" a="1"/>
  <c r="P575" i="1" s="1"/>
  <c r="P576" i="1" a="1"/>
  <c r="P576" i="1" s="1"/>
  <c r="P577" i="1" a="1"/>
  <c r="P577" i="1" s="1"/>
  <c r="P578" i="1" a="1"/>
  <c r="P578" i="1" s="1"/>
  <c r="P579" i="1" a="1"/>
  <c r="P579" i="1" s="1"/>
  <c r="P580" i="1" a="1"/>
  <c r="P580" i="1" s="1"/>
  <c r="P581" i="1" a="1"/>
  <c r="P581" i="1" s="1"/>
  <c r="P582" i="1" a="1"/>
  <c r="P582" i="1" s="1"/>
  <c r="P583" i="1" a="1"/>
  <c r="P583" i="1" s="1"/>
  <c r="P584" i="1" a="1"/>
  <c r="P584" i="1" s="1"/>
  <c r="P585" i="1" a="1"/>
  <c r="P585" i="1" s="1"/>
  <c r="P586" i="1" a="1"/>
  <c r="P586" i="1" s="1"/>
  <c r="P587" i="1" a="1"/>
  <c r="P587" i="1" s="1"/>
  <c r="P588" i="1" a="1"/>
  <c r="P588" i="1" s="1"/>
  <c r="P589" i="1" a="1"/>
  <c r="P589" i="1" s="1"/>
  <c r="P590" i="1" a="1"/>
  <c r="P590" i="1" s="1"/>
  <c r="P591" i="1" a="1"/>
  <c r="P591" i="1" s="1"/>
  <c r="P592" i="1" a="1"/>
  <c r="P592" i="1" s="1"/>
  <c r="P593" i="1" a="1"/>
  <c r="P593" i="1" s="1"/>
  <c r="P594" i="1" a="1"/>
  <c r="P594" i="1" s="1"/>
  <c r="P595" i="1" a="1"/>
  <c r="P595" i="1" s="1"/>
  <c r="P596" i="1" a="1"/>
  <c r="P596" i="1" s="1"/>
  <c r="P597" i="1" a="1"/>
  <c r="P597" i="1" s="1"/>
  <c r="P598" i="1" a="1"/>
  <c r="P598" i="1" s="1"/>
  <c r="P599" i="1" a="1"/>
  <c r="P599" i="1" s="1"/>
  <c r="P600" i="1" a="1"/>
  <c r="P600" i="1" s="1"/>
  <c r="P601" i="1" a="1"/>
  <c r="P601" i="1" s="1"/>
  <c r="P602" i="1" a="1"/>
  <c r="P602" i="1" s="1"/>
  <c r="P603" i="1" a="1"/>
  <c r="P603" i="1" s="1"/>
  <c r="P604" i="1" a="1"/>
  <c r="P604" i="1" s="1"/>
  <c r="P605" i="1" a="1"/>
  <c r="P605" i="1" s="1"/>
  <c r="P606" i="1" a="1"/>
  <c r="P606" i="1" s="1"/>
  <c r="P607" i="1" a="1"/>
  <c r="P607" i="1" s="1"/>
  <c r="P608" i="1" a="1"/>
  <c r="P608" i="1" s="1"/>
  <c r="P609" i="1" a="1"/>
  <c r="P609" i="1" s="1"/>
  <c r="P610" i="1" a="1"/>
  <c r="P610" i="1" s="1"/>
  <c r="P611" i="1" a="1"/>
  <c r="P611" i="1" s="1"/>
  <c r="P612" i="1" a="1"/>
  <c r="P612" i="1" s="1"/>
  <c r="P613" i="1" a="1"/>
  <c r="P613" i="1" s="1"/>
  <c r="P614" i="1" a="1"/>
  <c r="P614" i="1" s="1"/>
  <c r="P615" i="1" a="1"/>
  <c r="P615" i="1" s="1"/>
  <c r="P616" i="1" a="1"/>
  <c r="P616" i="1" s="1"/>
  <c r="P617" i="1" a="1"/>
  <c r="P617" i="1" s="1"/>
  <c r="P618" i="1" a="1"/>
  <c r="P618" i="1" s="1"/>
  <c r="P619" i="1" a="1"/>
  <c r="P619" i="1" s="1"/>
  <c r="P620" i="1" a="1"/>
  <c r="P620" i="1" s="1"/>
  <c r="P621" i="1" a="1"/>
  <c r="P621" i="1" s="1"/>
  <c r="P622" i="1" a="1"/>
  <c r="P622" i="1" s="1"/>
  <c r="P623" i="1" a="1"/>
  <c r="P623" i="1" s="1"/>
  <c r="P624" i="1" a="1"/>
  <c r="P624" i="1" s="1"/>
  <c r="P625" i="1" a="1"/>
  <c r="P625" i="1" s="1"/>
  <c r="P626" i="1" a="1"/>
  <c r="P626" i="1" s="1"/>
  <c r="P627" i="1" a="1"/>
  <c r="P627" i="1" s="1"/>
  <c r="P628" i="1" a="1"/>
  <c r="P628" i="1" s="1"/>
  <c r="P629" i="1" a="1"/>
  <c r="P629" i="1" s="1"/>
  <c r="P630" i="1" a="1"/>
  <c r="P630" i="1" s="1"/>
  <c r="P631" i="1" a="1"/>
  <c r="P631" i="1" s="1"/>
  <c r="P632" i="1" a="1"/>
  <c r="P632" i="1" s="1"/>
  <c r="P633" i="1" a="1"/>
  <c r="P633" i="1" s="1"/>
  <c r="P634" i="1" a="1"/>
  <c r="P634" i="1" s="1"/>
  <c r="P635" i="1" a="1"/>
  <c r="P635" i="1" s="1"/>
  <c r="P636" i="1" a="1"/>
  <c r="P636" i="1" s="1"/>
  <c r="P637" i="1" a="1"/>
  <c r="P637" i="1" s="1"/>
  <c r="P638" i="1" a="1"/>
  <c r="P638" i="1" s="1"/>
  <c r="P639" i="1" a="1"/>
  <c r="P639" i="1" s="1"/>
  <c r="P640" i="1" a="1"/>
  <c r="P640" i="1" s="1"/>
  <c r="P641" i="1" a="1"/>
  <c r="P641" i="1" s="1"/>
  <c r="P642" i="1" a="1"/>
  <c r="P642" i="1" s="1"/>
  <c r="P643" i="1" a="1"/>
  <c r="P643" i="1" s="1"/>
  <c r="P644" i="1" a="1"/>
  <c r="P644" i="1" s="1"/>
  <c r="P645" i="1" a="1"/>
  <c r="P645" i="1" s="1"/>
  <c r="P646" i="1" a="1"/>
  <c r="P646" i="1" s="1"/>
  <c r="P647" i="1" a="1"/>
  <c r="P647" i="1" s="1"/>
  <c r="P648" i="1" a="1"/>
  <c r="P648" i="1" s="1"/>
  <c r="P649" i="1" a="1"/>
  <c r="P649" i="1" s="1"/>
  <c r="P650" i="1" a="1"/>
  <c r="P650" i="1" s="1"/>
  <c r="P651" i="1" a="1"/>
  <c r="P651" i="1" s="1"/>
  <c r="P652" i="1" a="1"/>
  <c r="P652" i="1" s="1"/>
  <c r="P653" i="1" a="1"/>
  <c r="P653" i="1" s="1"/>
  <c r="P654" i="1" a="1"/>
  <c r="P654" i="1" s="1"/>
  <c r="P655" i="1" a="1"/>
  <c r="P655" i="1" s="1"/>
  <c r="P656" i="1" a="1"/>
  <c r="P656" i="1" s="1"/>
  <c r="P657" i="1" a="1"/>
  <c r="P657" i="1" s="1"/>
  <c r="P658" i="1" a="1"/>
  <c r="P658" i="1" s="1"/>
  <c r="P659" i="1" a="1"/>
  <c r="P659" i="1" s="1"/>
  <c r="P660" i="1" a="1"/>
  <c r="P660" i="1" s="1"/>
  <c r="P661" i="1" a="1"/>
  <c r="P661" i="1" s="1"/>
  <c r="P662" i="1" a="1"/>
  <c r="P662" i="1" s="1"/>
  <c r="P663" i="1" a="1"/>
  <c r="P663" i="1" s="1"/>
  <c r="P664" i="1" a="1"/>
  <c r="P664" i="1" s="1"/>
  <c r="P665" i="1" a="1"/>
  <c r="P665" i="1" s="1"/>
  <c r="P666" i="1" a="1"/>
  <c r="P666" i="1" s="1"/>
  <c r="P667" i="1" a="1"/>
  <c r="P667" i="1" s="1"/>
  <c r="P668" i="1" a="1"/>
  <c r="P668" i="1" s="1"/>
  <c r="P669" i="1" a="1"/>
  <c r="P669" i="1" s="1"/>
  <c r="P670" i="1" a="1"/>
  <c r="P670" i="1" s="1"/>
  <c r="P671" i="1" a="1"/>
  <c r="P671" i="1" s="1"/>
  <c r="P672" i="1" a="1"/>
  <c r="P672" i="1" s="1"/>
  <c r="P673" i="1" a="1"/>
  <c r="P673" i="1" s="1"/>
  <c r="P674" i="1" a="1"/>
  <c r="P674" i="1" s="1"/>
  <c r="P675" i="1" a="1"/>
  <c r="P675" i="1" s="1"/>
  <c r="P676" i="1" a="1"/>
  <c r="P676" i="1" s="1"/>
  <c r="P677" i="1" a="1"/>
  <c r="P677" i="1" s="1"/>
  <c r="P678" i="1" a="1"/>
  <c r="P678" i="1" s="1"/>
  <c r="P679" i="1" a="1"/>
  <c r="P679" i="1" s="1"/>
  <c r="P680" i="1" a="1"/>
  <c r="P680" i="1" s="1"/>
  <c r="P681" i="1" a="1"/>
  <c r="P681" i="1" s="1"/>
  <c r="P682" i="1" a="1"/>
  <c r="P682" i="1" s="1"/>
  <c r="P683" i="1" a="1"/>
  <c r="P683" i="1" s="1"/>
  <c r="P684" i="1" a="1"/>
  <c r="P684" i="1" s="1"/>
  <c r="P685" i="1" a="1"/>
  <c r="P685" i="1" s="1"/>
  <c r="P686" i="1" a="1"/>
  <c r="P686" i="1" s="1"/>
  <c r="P687" i="1" a="1"/>
  <c r="P687" i="1" s="1"/>
  <c r="P688" i="1" a="1"/>
  <c r="P688" i="1" s="1"/>
  <c r="P689" i="1" a="1"/>
  <c r="P689" i="1" s="1"/>
  <c r="P690" i="1" a="1"/>
  <c r="P690" i="1" s="1"/>
  <c r="P691" i="1" a="1"/>
  <c r="P691" i="1" s="1"/>
  <c r="P692" i="1" a="1"/>
  <c r="P692" i="1" s="1"/>
  <c r="P693" i="1" a="1"/>
  <c r="P693" i="1" s="1"/>
  <c r="P694" i="1" a="1"/>
  <c r="P694" i="1" s="1"/>
  <c r="P695" i="1" a="1"/>
  <c r="P695" i="1" s="1"/>
  <c r="P696" i="1" a="1"/>
  <c r="P696" i="1" s="1"/>
  <c r="P697" i="1" a="1"/>
  <c r="P697" i="1" s="1"/>
  <c r="P698" i="1" a="1"/>
  <c r="P698" i="1" s="1"/>
  <c r="P699" i="1" a="1"/>
  <c r="P699" i="1" s="1"/>
  <c r="P700" i="1" a="1"/>
  <c r="P700" i="1" s="1"/>
  <c r="P701" i="1" a="1"/>
  <c r="P701" i="1" s="1"/>
  <c r="P702" i="1" a="1"/>
  <c r="P702" i="1" s="1"/>
  <c r="P703" i="1" a="1"/>
  <c r="P703" i="1" s="1"/>
  <c r="P704" i="1" a="1"/>
  <c r="P704" i="1" s="1"/>
  <c r="P705" i="1" a="1"/>
  <c r="P705" i="1" s="1"/>
  <c r="P706" i="1" a="1"/>
  <c r="P706" i="1" s="1"/>
  <c r="P707" i="1" a="1"/>
  <c r="P707" i="1" s="1"/>
  <c r="P708" i="1" a="1"/>
  <c r="P708" i="1" s="1"/>
  <c r="P709" i="1" a="1"/>
  <c r="P709" i="1" s="1"/>
  <c r="P710" i="1" a="1"/>
  <c r="P710" i="1" s="1"/>
  <c r="P711" i="1" a="1"/>
  <c r="P711" i="1" s="1"/>
  <c r="P712" i="1" a="1"/>
  <c r="P712" i="1" s="1"/>
  <c r="P713" i="1" a="1"/>
  <c r="P713" i="1" s="1"/>
  <c r="P714" i="1" a="1"/>
  <c r="P714" i="1" s="1"/>
  <c r="P715" i="1" a="1"/>
  <c r="P715" i="1" s="1"/>
  <c r="P716" i="1" a="1"/>
  <c r="P716" i="1" s="1"/>
  <c r="P717" i="1" a="1"/>
  <c r="P717" i="1" s="1"/>
  <c r="P718" i="1" a="1"/>
  <c r="P718" i="1" s="1"/>
  <c r="P719" i="1" a="1"/>
  <c r="P719" i="1" s="1"/>
  <c r="P720" i="1" a="1"/>
  <c r="P720" i="1" s="1"/>
  <c r="P721" i="1" a="1"/>
  <c r="P721" i="1" s="1"/>
  <c r="P722" i="1" a="1"/>
  <c r="P722" i="1" s="1"/>
  <c r="P723" i="1" a="1"/>
  <c r="P723" i="1" s="1"/>
  <c r="P724" i="1" a="1"/>
  <c r="P724" i="1" s="1"/>
  <c r="P725" i="1" a="1"/>
  <c r="P725" i="1" s="1"/>
  <c r="P726" i="1" a="1"/>
  <c r="P726" i="1" s="1"/>
  <c r="P727" i="1" a="1"/>
  <c r="P727" i="1" s="1"/>
  <c r="P728" i="1" a="1"/>
  <c r="P728" i="1" s="1"/>
  <c r="P729" i="1" a="1"/>
  <c r="P729" i="1" s="1"/>
  <c r="P730" i="1" a="1"/>
  <c r="P730" i="1" s="1"/>
  <c r="P731" i="1" a="1"/>
  <c r="P731" i="1" s="1"/>
  <c r="P732" i="1" a="1"/>
  <c r="P732" i="1" s="1"/>
  <c r="P733" i="1" a="1"/>
  <c r="P733" i="1" s="1"/>
  <c r="P734" i="1" a="1"/>
  <c r="P734" i="1" s="1"/>
  <c r="P735" i="1" a="1"/>
  <c r="P735" i="1" s="1"/>
  <c r="P736" i="1" a="1"/>
  <c r="P736" i="1" s="1"/>
  <c r="P737" i="1" a="1"/>
  <c r="P737" i="1" s="1"/>
  <c r="P738" i="1" a="1"/>
  <c r="P738" i="1" s="1"/>
  <c r="P739" i="1" a="1"/>
  <c r="P739" i="1" s="1"/>
  <c r="P740" i="1" a="1"/>
  <c r="P740" i="1" s="1"/>
  <c r="P741" i="1" a="1"/>
  <c r="P741" i="1" s="1"/>
  <c r="P742" i="1" a="1"/>
  <c r="P742" i="1" s="1"/>
  <c r="P743" i="1" a="1"/>
  <c r="P743" i="1" s="1"/>
  <c r="P744" i="1" a="1"/>
  <c r="P744" i="1" s="1"/>
  <c r="P745" i="1" a="1"/>
  <c r="P745" i="1" s="1"/>
  <c r="P746" i="1" a="1"/>
  <c r="P746" i="1" s="1"/>
  <c r="P747" i="1" a="1"/>
  <c r="P747" i="1" s="1"/>
  <c r="P748" i="1" a="1"/>
  <c r="P748" i="1" s="1"/>
  <c r="P749" i="1" a="1"/>
  <c r="P749" i="1" s="1"/>
  <c r="P750" i="1" a="1"/>
  <c r="P750" i="1" s="1"/>
  <c r="P751" i="1" a="1"/>
  <c r="P751" i="1" s="1"/>
  <c r="P752" i="1" a="1"/>
  <c r="P752" i="1" s="1"/>
  <c r="P753" i="1" a="1"/>
  <c r="P753" i="1" s="1"/>
  <c r="P754" i="1" a="1"/>
  <c r="P754" i="1" s="1"/>
  <c r="P755" i="1" a="1"/>
  <c r="P755" i="1" s="1"/>
  <c r="P756" i="1" a="1"/>
  <c r="P756" i="1" s="1"/>
  <c r="P757" i="1" a="1"/>
  <c r="P757" i="1" s="1"/>
  <c r="P758" i="1" a="1"/>
  <c r="P758" i="1" s="1"/>
  <c r="P759" i="1" a="1"/>
  <c r="P759" i="1" s="1"/>
  <c r="P760" i="1" a="1"/>
  <c r="P760" i="1" s="1"/>
  <c r="P761" i="1" a="1"/>
  <c r="P761" i="1" s="1"/>
  <c r="P762" i="1" a="1"/>
  <c r="P762" i="1" s="1"/>
  <c r="P763" i="1" a="1"/>
  <c r="P763" i="1" s="1"/>
  <c r="P764" i="1" a="1"/>
  <c r="P764" i="1" s="1"/>
  <c r="P765" i="1" a="1"/>
  <c r="P765" i="1" s="1"/>
  <c r="P766" i="1" a="1"/>
  <c r="P766" i="1" s="1"/>
  <c r="P767" i="1" a="1"/>
  <c r="P767" i="1" s="1"/>
  <c r="P768" i="1" a="1"/>
  <c r="P768" i="1" s="1"/>
  <c r="P769" i="1" a="1"/>
  <c r="P769" i="1" s="1"/>
  <c r="P770" i="1" a="1"/>
  <c r="P770" i="1" s="1"/>
  <c r="P771" i="1" a="1"/>
  <c r="P771" i="1" s="1"/>
  <c r="P772" i="1" a="1"/>
  <c r="P772" i="1" s="1"/>
  <c r="P773" i="1" a="1"/>
  <c r="P773" i="1" s="1"/>
  <c r="P774" i="1" a="1"/>
  <c r="P774" i="1" s="1"/>
  <c r="P775" i="1" a="1"/>
  <c r="P775" i="1" s="1"/>
  <c r="P776" i="1" a="1"/>
  <c r="P776" i="1" s="1"/>
  <c r="P777" i="1" a="1"/>
  <c r="P777" i="1" s="1"/>
  <c r="P778" i="1" a="1"/>
  <c r="P778" i="1" s="1"/>
  <c r="P779" i="1" a="1"/>
  <c r="P779" i="1" s="1"/>
  <c r="P780" i="1" a="1"/>
  <c r="P780" i="1" s="1"/>
  <c r="P781" i="1" a="1"/>
  <c r="P781" i="1" s="1"/>
  <c r="P782" i="1" a="1"/>
  <c r="P782" i="1" s="1"/>
  <c r="P783" i="1" a="1"/>
  <c r="P783" i="1" s="1"/>
  <c r="P784" i="1" a="1"/>
  <c r="P784" i="1" s="1"/>
  <c r="P785" i="1" a="1"/>
  <c r="P785" i="1" s="1"/>
  <c r="P786" i="1" a="1"/>
  <c r="P786" i="1" s="1"/>
  <c r="P787" i="1" a="1"/>
  <c r="P787" i="1" s="1"/>
  <c r="P788" i="1" a="1"/>
  <c r="P788" i="1" s="1"/>
  <c r="P789" i="1" a="1"/>
  <c r="P789" i="1" s="1"/>
  <c r="P790" i="1" a="1"/>
  <c r="P790" i="1" s="1"/>
  <c r="P791" i="1" a="1"/>
  <c r="P791" i="1" s="1"/>
  <c r="P792" i="1" a="1"/>
  <c r="P792" i="1" s="1"/>
  <c r="P793" i="1" a="1"/>
  <c r="P793" i="1" s="1"/>
  <c r="P794" i="1" a="1"/>
  <c r="P794" i="1" s="1"/>
  <c r="P795" i="1" a="1"/>
  <c r="P795" i="1" s="1"/>
  <c r="P796" i="1" a="1"/>
  <c r="P796" i="1" s="1"/>
  <c r="P797" i="1" a="1"/>
  <c r="P797" i="1" s="1"/>
  <c r="P798" i="1" a="1"/>
  <c r="P798" i="1" s="1"/>
  <c r="P799" i="1" a="1"/>
  <c r="P799" i="1" s="1"/>
  <c r="P800" i="1" a="1"/>
  <c r="P800" i="1" s="1"/>
  <c r="P801" i="1" a="1"/>
  <c r="P801" i="1" s="1"/>
  <c r="P802" i="1" a="1"/>
  <c r="P802" i="1" s="1"/>
  <c r="P803" i="1" a="1"/>
  <c r="P803" i="1" s="1"/>
  <c r="P804" i="1" a="1"/>
  <c r="P804" i="1" s="1"/>
  <c r="P805" i="1" a="1"/>
  <c r="P805" i="1" s="1"/>
  <c r="P806" i="1" a="1"/>
  <c r="P806" i="1" s="1"/>
  <c r="P807" i="1" a="1"/>
  <c r="P807" i="1" s="1"/>
  <c r="P808" i="1" a="1"/>
  <c r="P808" i="1" s="1"/>
  <c r="P809" i="1" a="1"/>
  <c r="P809" i="1" s="1"/>
  <c r="P810" i="1" a="1"/>
  <c r="P810" i="1" s="1"/>
  <c r="P811" i="1" a="1"/>
  <c r="P811" i="1" s="1"/>
  <c r="P812" i="1" a="1"/>
  <c r="P812" i="1" s="1"/>
  <c r="P813" i="1" a="1"/>
  <c r="P813" i="1" s="1"/>
  <c r="P814" i="1" a="1"/>
  <c r="P814" i="1" s="1"/>
  <c r="P815" i="1" a="1"/>
  <c r="P815" i="1" s="1"/>
  <c r="P816" i="1" a="1"/>
  <c r="P816" i="1" s="1"/>
  <c r="P817" i="1" a="1"/>
  <c r="P817" i="1" s="1"/>
  <c r="P818" i="1" a="1"/>
  <c r="P818" i="1" s="1"/>
  <c r="P819" i="1" a="1"/>
  <c r="P819" i="1" s="1"/>
  <c r="P820" i="1" a="1"/>
  <c r="P820" i="1" s="1"/>
  <c r="P821" i="1" a="1"/>
  <c r="P821" i="1" s="1"/>
  <c r="P822" i="1" a="1"/>
  <c r="P822" i="1" s="1"/>
  <c r="P823" i="1" a="1"/>
  <c r="P823" i="1" s="1"/>
  <c r="P824" i="1" a="1"/>
  <c r="P824" i="1" s="1"/>
  <c r="P825" i="1" a="1"/>
  <c r="P825" i="1" s="1"/>
  <c r="P826" i="1" a="1"/>
  <c r="P826" i="1" s="1"/>
  <c r="P827" i="1" a="1"/>
  <c r="P827" i="1" s="1"/>
  <c r="P828" i="1" a="1"/>
  <c r="P828" i="1" s="1"/>
  <c r="P829" i="1" a="1"/>
  <c r="P829" i="1" s="1"/>
  <c r="P830" i="1" a="1"/>
  <c r="P830" i="1" s="1"/>
  <c r="P831" i="1" a="1"/>
  <c r="P831" i="1" s="1"/>
  <c r="P832" i="1" a="1"/>
  <c r="P832" i="1" s="1"/>
  <c r="P833" i="1" a="1"/>
  <c r="P833" i="1" s="1"/>
  <c r="P834" i="1" a="1"/>
  <c r="P834" i="1" s="1"/>
  <c r="P835" i="1" a="1"/>
  <c r="P835" i="1" s="1"/>
  <c r="P836" i="1" a="1"/>
  <c r="P836" i="1" s="1"/>
  <c r="P837" i="1" a="1"/>
  <c r="P837" i="1" s="1"/>
  <c r="P838" i="1" a="1"/>
  <c r="P838" i="1" s="1"/>
  <c r="P839" i="1" a="1"/>
  <c r="P839" i="1" s="1"/>
  <c r="P840" i="1" a="1"/>
  <c r="P840" i="1" s="1"/>
  <c r="P841" i="1" a="1"/>
  <c r="P841" i="1" s="1"/>
  <c r="P842" i="1" a="1"/>
  <c r="P842" i="1" s="1"/>
  <c r="P843" i="1" a="1"/>
  <c r="P843" i="1" s="1"/>
  <c r="P844" i="1" a="1"/>
  <c r="P844" i="1" s="1"/>
  <c r="P845" i="1" a="1"/>
  <c r="P845" i="1" s="1"/>
  <c r="P846" i="1" a="1"/>
  <c r="P846" i="1" s="1"/>
  <c r="P847" i="1" a="1"/>
  <c r="P847" i="1" s="1"/>
  <c r="P848" i="1" a="1"/>
  <c r="P848" i="1" s="1"/>
  <c r="P849" i="1" a="1"/>
  <c r="P849" i="1" s="1"/>
  <c r="P850" i="1" a="1"/>
  <c r="P850" i="1" s="1"/>
  <c r="P851" i="1" a="1"/>
  <c r="P851" i="1" s="1"/>
  <c r="P852" i="1" a="1"/>
  <c r="P852" i="1" s="1"/>
  <c r="P853" i="1" a="1"/>
  <c r="P853" i="1" s="1"/>
  <c r="P854" i="1" a="1"/>
  <c r="P854" i="1" s="1"/>
  <c r="P855" i="1" a="1"/>
  <c r="P855" i="1" s="1"/>
  <c r="P856" i="1" a="1"/>
  <c r="P856" i="1" s="1"/>
  <c r="P857" i="1" a="1"/>
  <c r="P857" i="1" s="1"/>
  <c r="P858" i="1" a="1"/>
  <c r="P858" i="1" s="1"/>
  <c r="P859" i="1" a="1"/>
  <c r="P859" i="1" s="1"/>
  <c r="P860" i="1" a="1"/>
  <c r="P860" i="1" s="1"/>
  <c r="P861" i="1" a="1"/>
  <c r="P861" i="1" s="1"/>
  <c r="P862" i="1" a="1"/>
  <c r="P862" i="1" s="1"/>
  <c r="P863" i="1" a="1"/>
  <c r="P863" i="1" s="1"/>
  <c r="P864" i="1" a="1"/>
  <c r="P864" i="1" s="1"/>
  <c r="P865" i="1" a="1"/>
  <c r="P865" i="1" s="1"/>
  <c r="P866" i="1" a="1"/>
  <c r="P866" i="1" s="1"/>
  <c r="P867" i="1" a="1"/>
  <c r="P867" i="1" s="1"/>
  <c r="P868" i="1" a="1"/>
  <c r="P868" i="1" s="1"/>
  <c r="P869" i="1" a="1"/>
  <c r="P869" i="1" s="1"/>
  <c r="P870" i="1" a="1"/>
  <c r="P870" i="1" s="1"/>
  <c r="P871" i="1" a="1"/>
  <c r="P871" i="1" s="1"/>
  <c r="P872" i="1" a="1"/>
  <c r="P872" i="1" s="1"/>
  <c r="P873" i="1" a="1"/>
  <c r="P873" i="1" s="1"/>
  <c r="P874" i="1" a="1"/>
  <c r="P874" i="1" s="1"/>
  <c r="P875" i="1" a="1"/>
  <c r="P875" i="1" s="1"/>
  <c r="P876" i="1" a="1"/>
  <c r="P876" i="1" s="1"/>
  <c r="P877" i="1" a="1"/>
  <c r="P877" i="1" s="1"/>
  <c r="P878" i="1" a="1"/>
  <c r="P878" i="1" s="1"/>
  <c r="P879" i="1" a="1"/>
  <c r="P879" i="1" s="1"/>
  <c r="P880" i="1" a="1"/>
  <c r="P880" i="1" s="1"/>
  <c r="P881" i="1" a="1"/>
  <c r="P881" i="1" s="1"/>
  <c r="P882" i="1" a="1"/>
  <c r="P882" i="1" s="1"/>
  <c r="P883" i="1" a="1"/>
  <c r="P883" i="1" s="1"/>
  <c r="P884" i="1" a="1"/>
  <c r="P884" i="1" s="1"/>
  <c r="P885" i="1" a="1"/>
  <c r="P885" i="1" s="1"/>
  <c r="P886" i="1" a="1"/>
  <c r="P886" i="1" s="1"/>
  <c r="P887" i="1" a="1"/>
  <c r="P887" i="1" s="1"/>
  <c r="P888" i="1" a="1"/>
  <c r="P888" i="1" s="1"/>
  <c r="P889" i="1" a="1"/>
  <c r="P889" i="1" s="1"/>
  <c r="P890" i="1" a="1"/>
  <c r="P890" i="1" s="1"/>
  <c r="P891" i="1" a="1"/>
  <c r="P891" i="1" s="1"/>
  <c r="P892" i="1" a="1"/>
  <c r="P892" i="1" s="1"/>
  <c r="P893" i="1" a="1"/>
  <c r="P893" i="1" s="1"/>
  <c r="P894" i="1" a="1"/>
  <c r="P894" i="1" s="1"/>
  <c r="P895" i="1" a="1"/>
  <c r="P895" i="1" s="1"/>
  <c r="P896" i="1" a="1"/>
  <c r="P896" i="1" s="1"/>
  <c r="P897" i="1" a="1"/>
  <c r="P897" i="1" s="1"/>
  <c r="P898" i="1" a="1"/>
  <c r="P898" i="1" s="1"/>
  <c r="P899" i="1" a="1"/>
  <c r="P899" i="1" s="1"/>
  <c r="P900" i="1" a="1"/>
  <c r="P900" i="1" s="1"/>
  <c r="P901" i="1" a="1"/>
  <c r="P901" i="1" s="1"/>
  <c r="P902" i="1" a="1"/>
  <c r="P902" i="1" s="1"/>
  <c r="P903" i="1" a="1"/>
  <c r="P903" i="1" s="1"/>
  <c r="P904" i="1" a="1"/>
  <c r="P904" i="1" s="1"/>
  <c r="P905" i="1" a="1"/>
  <c r="P905" i="1" s="1"/>
  <c r="P906" i="1" a="1"/>
  <c r="P906" i="1" s="1"/>
  <c r="P907" i="1" a="1"/>
  <c r="P907" i="1" s="1"/>
  <c r="P908" i="1" a="1"/>
  <c r="P908" i="1" s="1"/>
  <c r="P909" i="1" a="1"/>
  <c r="P909" i="1" s="1"/>
  <c r="P910" i="1" a="1"/>
  <c r="P910" i="1" s="1"/>
  <c r="P911" i="1" a="1"/>
  <c r="P911" i="1" s="1"/>
  <c r="P912" i="1" a="1"/>
  <c r="P912" i="1" s="1"/>
  <c r="P913" i="1" a="1"/>
  <c r="P913" i="1" s="1"/>
  <c r="P914" i="1" a="1"/>
  <c r="P914" i="1" s="1"/>
  <c r="P915" i="1" a="1"/>
  <c r="P915" i="1" s="1"/>
  <c r="P916" i="1" a="1"/>
  <c r="P916" i="1" s="1"/>
  <c r="P917" i="1" a="1"/>
  <c r="P917" i="1" s="1"/>
  <c r="P918" i="1" a="1"/>
  <c r="P918" i="1" s="1"/>
  <c r="P919" i="1" a="1"/>
  <c r="P919" i="1" s="1"/>
  <c r="P920" i="1" a="1"/>
  <c r="P920" i="1" s="1"/>
  <c r="P921" i="1" a="1"/>
  <c r="P921" i="1" s="1"/>
  <c r="P922" i="1" a="1"/>
  <c r="P922" i="1" s="1"/>
  <c r="P923" i="1" a="1"/>
  <c r="P923" i="1" s="1"/>
  <c r="P924" i="1" a="1"/>
  <c r="P924" i="1" s="1"/>
  <c r="P925" i="1" a="1"/>
  <c r="P925" i="1" s="1"/>
  <c r="P926" i="1" a="1"/>
  <c r="P926" i="1" s="1"/>
  <c r="P927" i="1" a="1"/>
  <c r="P927" i="1" s="1"/>
  <c r="P928" i="1" a="1"/>
  <c r="P928" i="1" s="1"/>
  <c r="P929" i="1" a="1"/>
  <c r="P929" i="1" s="1"/>
  <c r="P930" i="1" a="1"/>
  <c r="P930" i="1" s="1"/>
  <c r="P931" i="1" a="1"/>
  <c r="P931" i="1" s="1"/>
  <c r="P932" i="1" a="1"/>
  <c r="P932" i="1" s="1"/>
  <c r="P933" i="1" a="1"/>
  <c r="P933" i="1" s="1"/>
  <c r="P934" i="1" a="1"/>
  <c r="P934" i="1" s="1"/>
  <c r="P935" i="1" a="1"/>
  <c r="P935" i="1" s="1"/>
  <c r="P936" i="1" a="1"/>
  <c r="P936" i="1" s="1"/>
  <c r="P937" i="1" a="1"/>
  <c r="P937" i="1" s="1"/>
  <c r="P938" i="1" a="1"/>
  <c r="P938" i="1" s="1"/>
  <c r="P939" i="1" a="1"/>
  <c r="P939" i="1" s="1"/>
  <c r="P940" i="1" a="1"/>
  <c r="P940" i="1" s="1"/>
  <c r="P941" i="1" a="1"/>
  <c r="P941" i="1" s="1"/>
  <c r="P942" i="1" a="1"/>
  <c r="P942" i="1" s="1"/>
  <c r="P943" i="1" a="1"/>
  <c r="P943" i="1" s="1"/>
  <c r="P944" i="1" a="1"/>
  <c r="P944" i="1" s="1"/>
  <c r="P945" i="1" a="1"/>
  <c r="P945" i="1" s="1"/>
  <c r="P946" i="1" a="1"/>
  <c r="P946" i="1" s="1"/>
  <c r="P947" i="1" a="1"/>
  <c r="P947" i="1" s="1"/>
  <c r="P948" i="1" a="1"/>
  <c r="P948" i="1" s="1"/>
  <c r="P949" i="1" a="1"/>
  <c r="P949" i="1" s="1"/>
  <c r="P950" i="1" a="1"/>
  <c r="P950" i="1" s="1"/>
  <c r="P951" i="1" a="1"/>
  <c r="P951" i="1" s="1"/>
  <c r="P952" i="1" a="1"/>
  <c r="P952" i="1" s="1"/>
  <c r="P953" i="1" a="1"/>
  <c r="P953" i="1" s="1"/>
  <c r="P954" i="1" a="1"/>
  <c r="P954" i="1" s="1"/>
  <c r="P955" i="1" a="1"/>
  <c r="P955" i="1" s="1"/>
  <c r="P956" i="1" a="1"/>
  <c r="P956" i="1" s="1"/>
  <c r="P957" i="1" a="1"/>
  <c r="P957" i="1" s="1"/>
  <c r="P958" i="1" a="1"/>
  <c r="P958" i="1" s="1"/>
  <c r="P959" i="1" a="1"/>
  <c r="P959" i="1" s="1"/>
  <c r="P960" i="1" a="1"/>
  <c r="P960" i="1" s="1"/>
  <c r="P961" i="1" a="1"/>
  <c r="P961" i="1" s="1"/>
  <c r="P962" i="1" a="1"/>
  <c r="P962" i="1" s="1"/>
  <c r="P963" i="1" a="1"/>
  <c r="P963" i="1" s="1"/>
  <c r="P964" i="1" a="1"/>
  <c r="P964" i="1" s="1"/>
  <c r="P965" i="1" a="1"/>
  <c r="P965" i="1" s="1"/>
  <c r="P966" i="1" a="1"/>
  <c r="P966" i="1" s="1"/>
  <c r="P967" i="1" a="1"/>
  <c r="P967" i="1" s="1"/>
  <c r="P968" i="1" a="1"/>
  <c r="P968" i="1" s="1"/>
  <c r="P969" i="1" a="1"/>
  <c r="P969" i="1" s="1"/>
  <c r="P970" i="1" a="1"/>
  <c r="P970" i="1" s="1"/>
  <c r="P971" i="1" a="1"/>
  <c r="P971" i="1" s="1"/>
  <c r="P972" i="1" a="1"/>
  <c r="P972" i="1" s="1"/>
  <c r="P973" i="1" a="1"/>
  <c r="P973" i="1" s="1"/>
  <c r="P974" i="1" a="1"/>
  <c r="P974" i="1" s="1"/>
  <c r="P975" i="1" a="1"/>
  <c r="P975" i="1" s="1"/>
  <c r="P976" i="1" a="1"/>
  <c r="P976" i="1" s="1"/>
  <c r="P977" i="1" a="1"/>
  <c r="P977" i="1" s="1"/>
  <c r="P978" i="1" a="1"/>
  <c r="P978" i="1" s="1"/>
  <c r="P979" i="1" a="1"/>
  <c r="P979" i="1" s="1"/>
  <c r="P980" i="1" a="1"/>
  <c r="P980" i="1" s="1"/>
  <c r="P981" i="1" a="1"/>
  <c r="P981" i="1" s="1"/>
  <c r="P982" i="1" a="1"/>
  <c r="P982" i="1" s="1"/>
  <c r="P983" i="1" a="1"/>
  <c r="P983" i="1" s="1"/>
  <c r="P984" i="1" a="1"/>
  <c r="P984" i="1" s="1"/>
  <c r="P985" i="1" a="1"/>
  <c r="P985" i="1" s="1"/>
  <c r="P986" i="1" a="1"/>
  <c r="P986" i="1" s="1"/>
  <c r="P987" i="1" a="1"/>
  <c r="P987" i="1" s="1"/>
  <c r="P988" i="1" a="1"/>
  <c r="P988" i="1" s="1"/>
  <c r="P989" i="1" a="1"/>
  <c r="P989" i="1" s="1"/>
  <c r="P990" i="1" a="1"/>
  <c r="P990" i="1" s="1"/>
  <c r="P991" i="1" a="1"/>
  <c r="P991" i="1" s="1"/>
  <c r="P992" i="1" a="1"/>
  <c r="P992" i="1" s="1"/>
  <c r="P993" i="1" a="1"/>
  <c r="P993" i="1" s="1"/>
  <c r="P994" i="1" a="1"/>
  <c r="P994" i="1" s="1"/>
  <c r="P995" i="1" a="1"/>
  <c r="P995" i="1" s="1"/>
  <c r="P996" i="1" a="1"/>
  <c r="P996" i="1" s="1"/>
  <c r="P997" i="1" a="1"/>
  <c r="P997" i="1" s="1"/>
  <c r="P998" i="1" a="1"/>
  <c r="P998" i="1" s="1"/>
  <c r="P999" i="1" a="1"/>
  <c r="P999" i="1" s="1"/>
  <c r="P1000" i="1" a="1"/>
  <c r="P1000" i="1" s="1"/>
  <c r="P1001" i="1" a="1"/>
  <c r="P1001" i="1" s="1"/>
  <c r="P1002" i="1" a="1"/>
  <c r="P1002" i="1" s="1"/>
  <c r="P1003" i="1" a="1"/>
  <c r="P1003" i="1" s="1"/>
  <c r="P1004" i="1" a="1"/>
  <c r="P1004" i="1" s="1"/>
  <c r="P1005" i="1" a="1"/>
  <c r="P1005" i="1" s="1"/>
  <c r="P1006" i="1" a="1"/>
  <c r="P1006" i="1" s="1"/>
  <c r="P1007" i="1" a="1"/>
  <c r="P1007" i="1" s="1"/>
  <c r="P1008" i="1" a="1"/>
  <c r="P1008" i="1" s="1"/>
  <c r="P1009" i="1" a="1"/>
  <c r="P1009" i="1" s="1"/>
  <c r="P1010" i="1" a="1"/>
  <c r="P1010" i="1" s="1"/>
  <c r="P1011" i="1" a="1"/>
  <c r="P1011" i="1" s="1"/>
  <c r="P1012" i="1" a="1"/>
  <c r="P1012" i="1" s="1"/>
  <c r="P1013" i="1" a="1"/>
  <c r="P1013" i="1" s="1"/>
  <c r="P1014" i="1" a="1"/>
  <c r="P1014" i="1" s="1"/>
  <c r="P1015" i="1" a="1"/>
  <c r="P1015" i="1" s="1"/>
  <c r="P1016" i="1" a="1"/>
  <c r="P1016" i="1" s="1"/>
  <c r="P1017" i="1" a="1"/>
  <c r="P1017" i="1" s="1"/>
  <c r="P1018" i="1" a="1"/>
  <c r="P1018" i="1" s="1"/>
  <c r="P1019" i="1" a="1"/>
  <c r="P1019" i="1" s="1"/>
  <c r="P1020" i="1" a="1"/>
  <c r="P1020" i="1" s="1"/>
  <c r="P1021" i="1" a="1"/>
  <c r="P1021" i="1" s="1"/>
  <c r="P1022" i="1" a="1"/>
  <c r="P1022" i="1" s="1"/>
  <c r="P1023" i="1" a="1"/>
  <c r="P1023" i="1" s="1"/>
  <c r="P1024" i="1" a="1"/>
  <c r="P1024" i="1" s="1"/>
  <c r="P1025" i="1" a="1"/>
  <c r="P1025" i="1" s="1"/>
  <c r="P1026" i="1" a="1"/>
  <c r="P1026" i="1" s="1"/>
  <c r="P1027" i="1" a="1"/>
  <c r="P1027" i="1" s="1"/>
  <c r="P1028" i="1" a="1"/>
  <c r="P1028" i="1" s="1"/>
  <c r="P1029" i="1" a="1"/>
  <c r="P1029" i="1" s="1"/>
  <c r="P1030" i="1" a="1"/>
  <c r="P1030" i="1" s="1"/>
  <c r="P1031" i="1" a="1"/>
  <c r="P1031" i="1" s="1"/>
  <c r="P1032" i="1" a="1"/>
  <c r="P1032" i="1" s="1"/>
  <c r="P1033" i="1" a="1"/>
  <c r="P1033" i="1" s="1"/>
  <c r="P1034" i="1" a="1"/>
  <c r="P1034" i="1" s="1"/>
  <c r="P1035" i="1" a="1"/>
  <c r="P1035" i="1" s="1"/>
  <c r="P1036" i="1" a="1"/>
  <c r="P1036" i="1" s="1"/>
  <c r="P1037" i="1" a="1"/>
  <c r="P1037" i="1" s="1"/>
  <c r="P1038" i="1" a="1"/>
  <c r="P1038" i="1" s="1"/>
  <c r="P1039" i="1" a="1"/>
  <c r="P1039" i="1" s="1"/>
  <c r="P1040" i="1" a="1"/>
  <c r="P1040" i="1" s="1"/>
  <c r="P1041" i="1" a="1"/>
  <c r="P1041" i="1" s="1"/>
  <c r="P1042" i="1" a="1"/>
  <c r="P1042" i="1" s="1"/>
  <c r="P1043" i="1" a="1"/>
  <c r="P1043" i="1" s="1"/>
  <c r="P1044" i="1" a="1"/>
  <c r="P1044" i="1" s="1"/>
  <c r="P1045" i="1" a="1"/>
  <c r="P1045" i="1" s="1"/>
  <c r="P1046" i="1" a="1"/>
  <c r="P1046" i="1" s="1"/>
  <c r="P1047" i="1" a="1"/>
  <c r="P1047" i="1" s="1"/>
  <c r="P1048" i="1" a="1"/>
  <c r="P1048" i="1" s="1"/>
  <c r="P1049" i="1" a="1"/>
  <c r="P1049" i="1" s="1"/>
  <c r="P1050" i="1" a="1"/>
  <c r="P1050" i="1" s="1"/>
  <c r="P1051" i="1" a="1"/>
  <c r="P1051" i="1" s="1"/>
  <c r="P1052" i="1" a="1"/>
  <c r="P1052" i="1" s="1"/>
  <c r="P1053" i="1" a="1"/>
  <c r="P1053" i="1" s="1"/>
  <c r="P1054" i="1" a="1"/>
  <c r="P1054" i="1" s="1"/>
  <c r="P1055" i="1" a="1"/>
  <c r="P1055" i="1" s="1"/>
  <c r="P1056" i="1" a="1"/>
  <c r="P1056" i="1" s="1"/>
  <c r="P1057" i="1" a="1"/>
  <c r="P1057" i="1" s="1"/>
  <c r="P1058" i="1" a="1"/>
  <c r="P1058" i="1" s="1"/>
  <c r="P1059" i="1" a="1"/>
  <c r="P1059" i="1" s="1"/>
  <c r="P1060" i="1" a="1"/>
  <c r="P1060" i="1" s="1"/>
  <c r="P1061" i="1" a="1"/>
  <c r="P1061" i="1" s="1"/>
  <c r="P1062" i="1" a="1"/>
  <c r="P1062" i="1" s="1"/>
  <c r="P1063" i="1" a="1"/>
  <c r="P1063" i="1" s="1"/>
  <c r="P1064" i="1" a="1"/>
  <c r="P1064" i="1" s="1"/>
  <c r="P1065" i="1" a="1"/>
  <c r="P1065" i="1" s="1"/>
  <c r="P1066" i="1" a="1"/>
  <c r="P1066" i="1" s="1"/>
  <c r="P1067" i="1" a="1"/>
  <c r="P1067" i="1" s="1"/>
  <c r="P1068" i="1" a="1"/>
  <c r="P1068" i="1" s="1"/>
  <c r="P1069" i="1" a="1"/>
  <c r="P1069" i="1" s="1"/>
  <c r="P1070" i="1" a="1"/>
  <c r="P1070" i="1" s="1"/>
  <c r="P1071" i="1" a="1"/>
  <c r="P1071" i="1" s="1"/>
  <c r="P1072" i="1" a="1"/>
  <c r="P1072" i="1" s="1"/>
  <c r="P1073" i="1" a="1"/>
  <c r="P1073" i="1" s="1"/>
  <c r="P1074" i="1" a="1"/>
  <c r="P1074" i="1" s="1"/>
  <c r="P1075" i="1" a="1"/>
  <c r="P1075" i="1" s="1"/>
  <c r="P1076" i="1" a="1"/>
  <c r="P1076" i="1" s="1"/>
  <c r="P1077" i="1" a="1"/>
  <c r="P1077" i="1" s="1"/>
  <c r="P1078" i="1" a="1"/>
  <c r="P1078" i="1" s="1"/>
  <c r="P1079" i="1" a="1"/>
  <c r="P1079" i="1" s="1"/>
  <c r="P1080" i="1" a="1"/>
  <c r="P1080" i="1" s="1"/>
  <c r="P1081" i="1" a="1"/>
  <c r="P1081" i="1" s="1"/>
  <c r="P1082" i="1" a="1"/>
  <c r="P1082" i="1" s="1"/>
  <c r="P1083" i="1" a="1"/>
  <c r="P1083" i="1" s="1"/>
  <c r="P1084" i="1" a="1"/>
  <c r="P1084" i="1" s="1"/>
  <c r="P1085" i="1" a="1"/>
  <c r="P1085" i="1" s="1"/>
  <c r="P1086" i="1" a="1"/>
  <c r="P1086" i="1" s="1"/>
  <c r="P1087" i="1" a="1"/>
  <c r="P1087" i="1" s="1"/>
  <c r="P1088" i="1" a="1"/>
  <c r="P1088" i="1" s="1"/>
  <c r="P1089" i="1" a="1"/>
  <c r="P1089" i="1" s="1"/>
  <c r="P1090" i="1" a="1"/>
  <c r="P1090" i="1" s="1"/>
  <c r="P1091" i="1" a="1"/>
  <c r="P1091" i="1" s="1"/>
  <c r="P1092" i="1" a="1"/>
  <c r="P1092" i="1" s="1"/>
  <c r="P1093" i="1" a="1"/>
  <c r="P1093" i="1" s="1"/>
  <c r="P1094" i="1" a="1"/>
  <c r="P1094" i="1" s="1"/>
  <c r="P1095" i="1" a="1"/>
  <c r="P1095" i="1" s="1"/>
  <c r="P1096" i="1" a="1"/>
  <c r="P1096" i="1" s="1"/>
  <c r="P1097" i="1" a="1"/>
  <c r="P1097" i="1" s="1"/>
  <c r="P1098" i="1" a="1"/>
  <c r="P1098" i="1" s="1"/>
  <c r="P1099" i="1" a="1"/>
  <c r="P1099" i="1" s="1"/>
  <c r="P1100" i="1" a="1"/>
  <c r="P1100" i="1" s="1"/>
  <c r="P1101" i="1" a="1"/>
  <c r="P1101" i="1" s="1"/>
  <c r="P1102" i="1" a="1"/>
  <c r="P1102" i="1" s="1"/>
  <c r="P1103" i="1" a="1"/>
  <c r="P1103" i="1" s="1"/>
  <c r="P1104" i="1" a="1"/>
  <c r="P1104" i="1" s="1"/>
  <c r="P1105" i="1" a="1"/>
  <c r="P1105" i="1" s="1"/>
  <c r="P1106" i="1" a="1"/>
  <c r="P1106" i="1" s="1"/>
  <c r="P1107" i="1" a="1"/>
  <c r="P1107" i="1" s="1"/>
  <c r="P1108" i="1" a="1"/>
  <c r="P1108" i="1" s="1"/>
  <c r="P1109" i="1" a="1"/>
  <c r="P1109" i="1" s="1"/>
  <c r="P1110" i="1" a="1"/>
  <c r="P1110" i="1" s="1"/>
  <c r="P1111" i="1" a="1"/>
  <c r="P1111" i="1" s="1"/>
  <c r="P1112" i="1" a="1"/>
  <c r="P1112" i="1" s="1"/>
  <c r="P1113" i="1" a="1"/>
  <c r="P1113" i="1" s="1"/>
  <c r="P1114" i="1" a="1"/>
  <c r="P1114" i="1" s="1"/>
  <c r="P1115" i="1" a="1"/>
  <c r="P1115" i="1" s="1"/>
  <c r="P1116" i="1" a="1"/>
  <c r="P1116" i="1" s="1"/>
  <c r="P1117" i="1" a="1"/>
  <c r="P1117" i="1" s="1"/>
  <c r="P1118" i="1" a="1"/>
  <c r="P1118" i="1" s="1"/>
  <c r="P1119" i="1" a="1"/>
  <c r="P1119" i="1" s="1"/>
  <c r="P1120" i="1" a="1"/>
  <c r="P1120" i="1" s="1"/>
  <c r="P1121" i="1" a="1"/>
  <c r="P1121" i="1" s="1"/>
  <c r="P1122" i="1" a="1"/>
  <c r="P1122" i="1" s="1"/>
  <c r="P1123" i="1" a="1"/>
  <c r="P1123" i="1" s="1"/>
  <c r="P1124" i="1" a="1"/>
  <c r="P1124" i="1" s="1"/>
  <c r="P1125" i="1" a="1"/>
  <c r="P1125" i="1" s="1"/>
  <c r="P1126" i="1" a="1"/>
  <c r="P1126" i="1" s="1"/>
  <c r="P1127" i="1" a="1"/>
  <c r="P1127" i="1" s="1"/>
  <c r="P1128" i="1" a="1"/>
  <c r="P1128" i="1" s="1"/>
  <c r="P1129" i="1" a="1"/>
  <c r="P1129" i="1" s="1"/>
  <c r="P1130" i="1" a="1"/>
  <c r="P1130" i="1" s="1"/>
  <c r="P1131" i="1" a="1"/>
  <c r="P1131" i="1" s="1"/>
  <c r="P1132" i="1" a="1"/>
  <c r="P1132" i="1" s="1"/>
  <c r="P1133" i="1" a="1"/>
  <c r="P1133" i="1" s="1"/>
  <c r="P1134" i="1" a="1"/>
  <c r="P1134" i="1" s="1"/>
  <c r="P1135" i="1" a="1"/>
  <c r="P1135" i="1" s="1"/>
  <c r="P1136" i="1" a="1"/>
  <c r="P1136" i="1" s="1"/>
  <c r="P1137" i="1" a="1"/>
  <c r="P1137" i="1" s="1"/>
  <c r="P1138" i="1" a="1"/>
  <c r="P1138" i="1" s="1"/>
  <c r="P1139" i="1" a="1"/>
  <c r="P1139" i="1" s="1"/>
  <c r="P1140" i="1" a="1"/>
  <c r="P1140" i="1" s="1"/>
  <c r="P1141" i="1" a="1"/>
  <c r="P1141" i="1" s="1"/>
  <c r="P1142" i="1" a="1"/>
  <c r="P1142" i="1" s="1"/>
  <c r="P1143" i="1" a="1"/>
  <c r="P1143" i="1" s="1"/>
  <c r="P1144" i="1" a="1"/>
  <c r="P1144" i="1" s="1"/>
  <c r="P1145" i="1" a="1"/>
  <c r="P1145" i="1" s="1"/>
  <c r="P1146" i="1" a="1"/>
  <c r="P1146" i="1" s="1"/>
  <c r="P1147" i="1" a="1"/>
  <c r="P1147" i="1" s="1"/>
  <c r="P1148" i="1" a="1"/>
  <c r="P1148" i="1" s="1"/>
  <c r="P1149" i="1" a="1"/>
  <c r="P1149" i="1" s="1"/>
  <c r="P1150" i="1" a="1"/>
  <c r="P1150" i="1" s="1"/>
  <c r="P1151" i="1" a="1"/>
  <c r="P1151" i="1" s="1"/>
  <c r="P1152" i="1" a="1"/>
  <c r="P1152" i="1" s="1"/>
  <c r="P1153" i="1" a="1"/>
  <c r="P1153" i="1" s="1"/>
  <c r="P1154" i="1" a="1"/>
  <c r="P1154" i="1" s="1"/>
  <c r="P1155" i="1" a="1"/>
  <c r="P1155" i="1" s="1"/>
  <c r="P1156" i="1" a="1"/>
  <c r="P1156" i="1" s="1"/>
  <c r="P1157" i="1" a="1"/>
  <c r="P1157" i="1" s="1"/>
  <c r="P1158" i="1" a="1"/>
  <c r="P1158" i="1" s="1"/>
  <c r="P1159" i="1" a="1"/>
  <c r="P1159" i="1" s="1"/>
  <c r="P1160" i="1" a="1"/>
  <c r="P1160" i="1" s="1"/>
  <c r="P1161" i="1" a="1"/>
  <c r="P1161" i="1" s="1"/>
  <c r="P1162" i="1" a="1"/>
  <c r="P1162" i="1" s="1"/>
  <c r="P1163" i="1" a="1"/>
  <c r="P1163" i="1" s="1"/>
  <c r="P1164" i="1" a="1"/>
  <c r="P1164" i="1" s="1"/>
  <c r="P1165" i="1" a="1"/>
  <c r="P1165" i="1" s="1"/>
  <c r="P1166" i="1" a="1"/>
  <c r="P1166" i="1" s="1"/>
  <c r="P1167" i="1" a="1"/>
  <c r="P1167" i="1" s="1"/>
  <c r="P1168" i="1" a="1"/>
  <c r="P1168" i="1" s="1"/>
  <c r="P1169" i="1" a="1"/>
  <c r="P1169" i="1" s="1"/>
  <c r="P1170" i="1" a="1"/>
  <c r="P1170" i="1" s="1"/>
  <c r="P1171" i="1" a="1"/>
  <c r="P1171" i="1" s="1"/>
  <c r="P1172" i="1" a="1"/>
  <c r="P1172" i="1" s="1"/>
  <c r="P1173" i="1" a="1"/>
  <c r="P1173" i="1" s="1"/>
  <c r="P1174" i="1" a="1"/>
  <c r="P1174" i="1" s="1"/>
  <c r="P1175" i="1" a="1"/>
  <c r="P1175" i="1" s="1"/>
  <c r="P1176" i="1" a="1"/>
  <c r="P1176" i="1" s="1"/>
  <c r="P1177" i="1" a="1"/>
  <c r="P1177" i="1" s="1"/>
  <c r="P1178" i="1" a="1"/>
  <c r="P1178" i="1" s="1"/>
  <c r="P1179" i="1" a="1"/>
  <c r="P1179" i="1" s="1"/>
  <c r="P1180" i="1" a="1"/>
  <c r="P1180" i="1" s="1"/>
  <c r="P1181" i="1" a="1"/>
  <c r="P1181" i="1" s="1"/>
  <c r="P1182" i="1" a="1"/>
  <c r="P1182" i="1" s="1"/>
  <c r="P1183" i="1" a="1"/>
  <c r="P1183" i="1" s="1"/>
  <c r="P1184" i="1" a="1"/>
  <c r="P1184" i="1" s="1"/>
  <c r="P1185" i="1" a="1"/>
  <c r="P1185" i="1" s="1"/>
  <c r="P1186" i="1" a="1"/>
  <c r="P1186" i="1" s="1"/>
  <c r="P1187" i="1" a="1"/>
  <c r="P1187" i="1" s="1"/>
  <c r="P1188" i="1" a="1"/>
  <c r="P1188" i="1" s="1"/>
  <c r="P1189" i="1" a="1"/>
  <c r="P1189" i="1" s="1"/>
  <c r="P1190" i="1" a="1"/>
  <c r="P1190" i="1" s="1"/>
  <c r="P1191" i="1" a="1"/>
  <c r="P1191" i="1" s="1"/>
  <c r="P1192" i="1" a="1"/>
  <c r="P1192" i="1" s="1"/>
  <c r="P1193" i="1" a="1"/>
  <c r="P1193" i="1" s="1"/>
  <c r="P1194" i="1" a="1"/>
  <c r="P1194" i="1" s="1"/>
  <c r="P1195" i="1" a="1"/>
  <c r="P1195" i="1" s="1"/>
  <c r="P1196" i="1" a="1"/>
  <c r="P1196" i="1" s="1"/>
  <c r="P1197" i="1" a="1"/>
  <c r="P1197" i="1" s="1"/>
  <c r="P1198" i="1" a="1"/>
  <c r="P1198" i="1" s="1"/>
  <c r="P1199" i="1" a="1"/>
  <c r="P1199" i="1" s="1"/>
  <c r="P1200" i="1" a="1"/>
  <c r="P1200" i="1" s="1"/>
  <c r="P1201" i="1" a="1"/>
  <c r="P1201" i="1" s="1"/>
  <c r="P1202" i="1" a="1"/>
  <c r="P1202" i="1" s="1"/>
  <c r="P1203" i="1" a="1"/>
  <c r="P1203" i="1" s="1"/>
  <c r="P1204" i="1" a="1"/>
  <c r="P1204" i="1" s="1"/>
  <c r="P1205" i="1" a="1"/>
  <c r="P1205" i="1" s="1"/>
  <c r="P1206" i="1" a="1"/>
  <c r="P1206" i="1" s="1"/>
  <c r="P1207" i="1" a="1"/>
  <c r="P1207" i="1" s="1"/>
  <c r="P1208" i="1" a="1"/>
  <c r="P1208" i="1" s="1"/>
  <c r="P1209" i="1" a="1"/>
  <c r="P1209" i="1" s="1"/>
  <c r="P1210" i="1" a="1"/>
  <c r="P1210" i="1" s="1"/>
  <c r="P1211" i="1" a="1"/>
  <c r="P1211" i="1" s="1"/>
  <c r="P1212" i="1" a="1"/>
  <c r="P1212" i="1" s="1"/>
  <c r="P1213" i="1" a="1"/>
  <c r="P1213" i="1" s="1"/>
  <c r="P1214" i="1" a="1"/>
  <c r="P1214" i="1" s="1"/>
  <c r="P1215" i="1" a="1"/>
  <c r="P1215" i="1" s="1"/>
  <c r="P1216" i="1" a="1"/>
  <c r="P1216" i="1" s="1"/>
  <c r="P1217" i="1" a="1"/>
  <c r="P1217" i="1" s="1"/>
  <c r="P1218" i="1" a="1"/>
  <c r="P1218" i="1" s="1"/>
  <c r="P1219" i="1" a="1"/>
  <c r="P1219" i="1" s="1"/>
  <c r="P1220" i="1" a="1"/>
  <c r="P1220" i="1" s="1"/>
  <c r="P1221" i="1" a="1"/>
  <c r="P1221" i="1" s="1"/>
  <c r="P1222" i="1" a="1"/>
  <c r="P1222" i="1" s="1"/>
  <c r="P1223" i="1" a="1"/>
  <c r="P1223" i="1" s="1"/>
  <c r="P1224" i="1" a="1"/>
  <c r="P1224" i="1" s="1"/>
  <c r="P1225" i="1" a="1"/>
  <c r="P1225" i="1" s="1"/>
  <c r="P1226" i="1" a="1"/>
  <c r="P1226" i="1" s="1"/>
  <c r="P1227" i="1" a="1"/>
  <c r="P1227" i="1" s="1"/>
  <c r="P1228" i="1" a="1"/>
  <c r="P1228" i="1" s="1"/>
  <c r="P1229" i="1" a="1"/>
  <c r="P1229" i="1" s="1"/>
  <c r="P1230" i="1" a="1"/>
  <c r="P1230" i="1" s="1"/>
  <c r="P1231" i="1" a="1"/>
  <c r="P1231" i="1" s="1"/>
  <c r="P1232" i="1" a="1"/>
  <c r="P1232" i="1" s="1"/>
  <c r="P1233" i="1" a="1"/>
  <c r="P1233" i="1" s="1"/>
  <c r="P1234" i="1" a="1"/>
  <c r="P1234" i="1" s="1"/>
  <c r="P1235" i="1" a="1"/>
  <c r="P1235" i="1" s="1"/>
  <c r="P1236" i="1" a="1"/>
  <c r="P1236" i="1" s="1"/>
  <c r="P1237" i="1" a="1"/>
  <c r="P1237" i="1" s="1"/>
  <c r="P1238" i="1" a="1"/>
  <c r="P1238" i="1" s="1"/>
  <c r="P1239" i="1" a="1"/>
  <c r="P1239" i="1" s="1"/>
  <c r="P1240" i="1" a="1"/>
  <c r="P1240" i="1" s="1"/>
  <c r="P1241" i="1" a="1"/>
  <c r="P1241" i="1" s="1"/>
  <c r="P1242" i="1" a="1"/>
  <c r="P1242" i="1" s="1"/>
  <c r="P1243" i="1" a="1"/>
  <c r="P1243" i="1" s="1"/>
  <c r="P1244" i="1" a="1"/>
  <c r="P1244" i="1" s="1"/>
  <c r="P1245" i="1" a="1"/>
  <c r="P1245" i="1" s="1"/>
  <c r="P1246" i="1" a="1"/>
  <c r="P1246" i="1" s="1"/>
  <c r="P1247" i="1" a="1"/>
  <c r="P1247" i="1" s="1"/>
  <c r="P1248" i="1" a="1"/>
  <c r="P1248" i="1" s="1"/>
  <c r="P1249" i="1" a="1"/>
  <c r="P1249" i="1" s="1"/>
  <c r="P1250" i="1" a="1"/>
  <c r="P1250" i="1" s="1"/>
  <c r="P1251" i="1" a="1"/>
  <c r="P1251" i="1" s="1"/>
  <c r="P1252" i="1" a="1"/>
  <c r="P1252" i="1" s="1"/>
  <c r="P1253" i="1" a="1"/>
  <c r="P1253" i="1" s="1"/>
  <c r="P1254" i="1" a="1"/>
  <c r="P1254" i="1" s="1"/>
  <c r="P1255" i="1" a="1"/>
  <c r="P1255" i="1" s="1"/>
  <c r="P1256" i="1" a="1"/>
  <c r="P1256" i="1" s="1"/>
  <c r="P1257" i="1" a="1"/>
  <c r="P1257" i="1" s="1"/>
  <c r="P1258" i="1" a="1"/>
  <c r="P1258" i="1" s="1"/>
  <c r="P1259" i="1" a="1"/>
  <c r="P1259" i="1" s="1"/>
  <c r="P1260" i="1" a="1"/>
  <c r="P1260" i="1" s="1"/>
  <c r="P1261" i="1" a="1"/>
  <c r="P1261" i="1" s="1"/>
  <c r="P1262" i="1" a="1"/>
  <c r="P1262" i="1" s="1"/>
  <c r="P1263" i="1" a="1"/>
  <c r="P1263" i="1" s="1"/>
  <c r="P1264" i="1" a="1"/>
  <c r="P1264" i="1" s="1"/>
  <c r="P1265" i="1" a="1"/>
  <c r="P1265" i="1" s="1"/>
  <c r="P1266" i="1" a="1"/>
  <c r="P1266" i="1" s="1"/>
  <c r="P1267" i="1" a="1"/>
  <c r="P1267" i="1" s="1"/>
  <c r="P1268" i="1" a="1"/>
  <c r="P1268" i="1" s="1"/>
  <c r="P1269" i="1" a="1"/>
  <c r="P1269" i="1" s="1"/>
  <c r="P1270" i="1" a="1"/>
  <c r="P1270" i="1" s="1"/>
  <c r="P1271" i="1" a="1"/>
  <c r="P1271" i="1" s="1"/>
  <c r="P1272" i="1" a="1"/>
  <c r="P1272" i="1" s="1"/>
  <c r="P1273" i="1" a="1"/>
  <c r="P1273" i="1" s="1"/>
  <c r="P1274" i="1" a="1"/>
  <c r="P1274" i="1" s="1"/>
  <c r="P1275" i="1" a="1"/>
  <c r="P1275" i="1" s="1"/>
  <c r="P1276" i="1" a="1"/>
  <c r="P1276" i="1" s="1"/>
  <c r="P1277" i="1" a="1"/>
  <c r="P1277" i="1" s="1"/>
  <c r="P1278" i="1" a="1"/>
  <c r="P1278" i="1" s="1"/>
  <c r="P1279" i="1" a="1"/>
  <c r="P1279" i="1" s="1"/>
  <c r="P1280" i="1" a="1"/>
  <c r="P1280" i="1" s="1"/>
  <c r="P1281" i="1" a="1"/>
  <c r="P1281" i="1" s="1"/>
  <c r="P1282" i="1" a="1"/>
  <c r="P1282" i="1" s="1"/>
  <c r="P1283" i="1" a="1"/>
  <c r="P1283" i="1" s="1"/>
  <c r="P1284" i="1" a="1"/>
  <c r="P1284" i="1" s="1"/>
  <c r="P1285" i="1" a="1"/>
  <c r="P1285" i="1" s="1"/>
  <c r="P1286" i="1" a="1"/>
  <c r="P1286" i="1" s="1"/>
  <c r="P1287" i="1" a="1"/>
  <c r="P1287" i="1" s="1"/>
  <c r="P1288" i="1" a="1"/>
  <c r="P1288" i="1" s="1"/>
  <c r="P1289" i="1" a="1"/>
  <c r="P1289" i="1" s="1"/>
  <c r="P1290" i="1" a="1"/>
  <c r="P1290" i="1" s="1"/>
  <c r="P1291" i="1" a="1"/>
  <c r="P1291" i="1" s="1"/>
  <c r="P1292" i="1" a="1"/>
  <c r="P1292" i="1" s="1"/>
  <c r="P1293" i="1" a="1"/>
  <c r="P1293" i="1" s="1"/>
  <c r="P1294" i="1" a="1"/>
  <c r="P1294" i="1" s="1"/>
  <c r="P1295" i="1" a="1"/>
  <c r="P1295" i="1" s="1"/>
  <c r="P1296" i="1" a="1"/>
  <c r="P1296" i="1" s="1"/>
  <c r="P1297" i="1" a="1"/>
  <c r="P1297" i="1" s="1"/>
  <c r="P1298" i="1" a="1"/>
  <c r="P1298" i="1" s="1"/>
  <c r="P1299" i="1" a="1"/>
  <c r="P1299" i="1" s="1"/>
  <c r="P1300" i="1" a="1"/>
  <c r="P1300" i="1" s="1"/>
  <c r="P1301" i="1" a="1"/>
  <c r="P1301" i="1" s="1"/>
  <c r="P1302" i="1" a="1"/>
  <c r="P1302" i="1" s="1"/>
  <c r="P1303" i="1" a="1"/>
  <c r="P1303" i="1" s="1"/>
  <c r="P1304" i="1" a="1"/>
  <c r="P1304" i="1" s="1"/>
  <c r="P1305" i="1" a="1"/>
  <c r="P1305" i="1" s="1"/>
  <c r="P1306" i="1" a="1"/>
  <c r="P1306" i="1" s="1"/>
  <c r="P1307" i="1" a="1"/>
  <c r="P1307" i="1" s="1"/>
  <c r="P1308" i="1" a="1"/>
  <c r="P1308" i="1" s="1"/>
  <c r="P1309" i="1" a="1"/>
  <c r="P1309" i="1" s="1"/>
  <c r="P1310" i="1" a="1"/>
  <c r="P1310" i="1" s="1"/>
  <c r="P1311" i="1" a="1"/>
  <c r="P1311" i="1" s="1"/>
  <c r="P1312" i="1" a="1"/>
  <c r="P1312" i="1" s="1"/>
  <c r="P1313" i="1" a="1"/>
  <c r="P1313" i="1" s="1"/>
  <c r="P1314" i="1" a="1"/>
  <c r="P1314" i="1" s="1"/>
  <c r="P1315" i="1" a="1"/>
  <c r="P1315" i="1" s="1"/>
  <c r="P1316" i="1" a="1"/>
  <c r="P1316" i="1" s="1"/>
  <c r="P1317" i="1" a="1"/>
  <c r="P1317" i="1" s="1"/>
  <c r="P1318" i="1" a="1"/>
  <c r="P1318" i="1" s="1"/>
  <c r="P1319" i="1" a="1"/>
  <c r="P1319" i="1" s="1"/>
  <c r="P1320" i="1" a="1"/>
  <c r="P1320" i="1" s="1"/>
  <c r="P1321" i="1" a="1"/>
  <c r="P1321" i="1" s="1"/>
  <c r="P1322" i="1" a="1"/>
  <c r="P1322" i="1" s="1"/>
  <c r="P1323" i="1" a="1"/>
  <c r="P1323" i="1" s="1"/>
  <c r="P1324" i="1" a="1"/>
  <c r="P1324" i="1" s="1"/>
  <c r="P1325" i="1" a="1"/>
  <c r="P1325" i="1" s="1"/>
  <c r="P1326" i="1" a="1"/>
  <c r="P1326" i="1" s="1"/>
  <c r="P1327" i="1" a="1"/>
  <c r="P1327" i="1" s="1"/>
  <c r="P1328" i="1" a="1"/>
  <c r="P1328" i="1" s="1"/>
  <c r="P1329" i="1" a="1"/>
  <c r="P1329" i="1" s="1"/>
  <c r="P1330" i="1" a="1"/>
  <c r="P1330" i="1" s="1"/>
  <c r="P1331" i="1" a="1"/>
  <c r="P1331" i="1" s="1"/>
  <c r="P1332" i="1" a="1"/>
  <c r="P1332" i="1" s="1"/>
  <c r="P1333" i="1" a="1"/>
  <c r="P1333" i="1" s="1"/>
  <c r="P1334" i="1" a="1"/>
  <c r="P1334" i="1" s="1"/>
  <c r="P1335" i="1" a="1"/>
  <c r="P1335" i="1" s="1"/>
  <c r="P1336" i="1" a="1"/>
  <c r="P1336" i="1" s="1"/>
  <c r="P1337" i="1" a="1"/>
  <c r="P1337" i="1" s="1"/>
  <c r="P1338" i="1" a="1"/>
  <c r="P1338" i="1" s="1"/>
  <c r="P1339" i="1" a="1"/>
  <c r="P1339" i="1" s="1"/>
  <c r="P1340" i="1" a="1"/>
  <c r="P1340" i="1" s="1"/>
  <c r="P1341" i="1" a="1"/>
  <c r="P1341" i="1" s="1"/>
  <c r="P1342" i="1" a="1"/>
  <c r="P1342" i="1" s="1"/>
  <c r="P1343" i="1" a="1"/>
  <c r="P1343" i="1" s="1"/>
  <c r="P1344" i="1" a="1"/>
  <c r="P1344" i="1" s="1"/>
  <c r="P1345" i="1" a="1"/>
  <c r="P1345" i="1" s="1"/>
  <c r="P1346" i="1" a="1"/>
  <c r="P1346" i="1" s="1"/>
  <c r="P1347" i="1" a="1"/>
  <c r="P1347" i="1" s="1"/>
  <c r="P1348" i="1" a="1"/>
  <c r="P1348" i="1" s="1"/>
  <c r="P1349" i="1" a="1"/>
  <c r="P1349" i="1" s="1"/>
  <c r="P1350" i="1" a="1"/>
  <c r="P1350" i="1" s="1"/>
  <c r="P1351" i="1" a="1"/>
  <c r="P1351" i="1" s="1"/>
  <c r="P1352" i="1" a="1"/>
  <c r="P1352" i="1" s="1"/>
  <c r="P1353" i="1" a="1"/>
  <c r="P1353" i="1" s="1"/>
  <c r="P1354" i="1" a="1"/>
  <c r="P1354" i="1" s="1"/>
  <c r="P1355" i="1" a="1"/>
  <c r="P1355" i="1" s="1"/>
  <c r="P1356" i="1" a="1"/>
  <c r="P1356" i="1" s="1"/>
  <c r="P1357" i="1" a="1"/>
  <c r="P1357" i="1" s="1"/>
  <c r="P1358" i="1" a="1"/>
  <c r="P1358" i="1" s="1"/>
  <c r="P1359" i="1" a="1"/>
  <c r="P1359" i="1" s="1"/>
  <c r="P1360" i="1" a="1"/>
  <c r="P1360" i="1" s="1"/>
  <c r="P1361" i="1" a="1"/>
  <c r="P1361" i="1" s="1"/>
  <c r="P1362" i="1" a="1"/>
  <c r="P1362" i="1" s="1"/>
  <c r="P1363" i="1" a="1"/>
  <c r="P1363" i="1" s="1"/>
  <c r="P1364" i="1" a="1"/>
  <c r="P1364" i="1" s="1"/>
  <c r="P1365" i="1" a="1"/>
  <c r="P1365" i="1" s="1"/>
  <c r="P1366" i="1" a="1"/>
  <c r="P1366" i="1" s="1"/>
  <c r="P1367" i="1" a="1"/>
  <c r="P1367" i="1" s="1"/>
  <c r="P1368" i="1" a="1"/>
  <c r="P1368" i="1" s="1"/>
  <c r="P1369" i="1" a="1"/>
  <c r="P1369" i="1" s="1"/>
  <c r="P1370" i="1" a="1"/>
  <c r="P1370" i="1" s="1"/>
  <c r="P1371" i="1" a="1"/>
  <c r="P1371" i="1" s="1"/>
  <c r="P1372" i="1" a="1"/>
  <c r="P1372" i="1" s="1"/>
  <c r="P1373" i="1" a="1"/>
  <c r="P1373" i="1" s="1"/>
  <c r="P1374" i="1" a="1"/>
  <c r="P1374" i="1" s="1"/>
  <c r="P1375" i="1" a="1"/>
  <c r="P1375" i="1" s="1"/>
  <c r="P1376" i="1" a="1"/>
  <c r="P1376" i="1" s="1"/>
  <c r="P1377" i="1" a="1"/>
  <c r="P1377" i="1" s="1"/>
  <c r="P1378" i="1" a="1"/>
  <c r="P1378" i="1" s="1"/>
  <c r="P1379" i="1" a="1"/>
  <c r="P1379" i="1" s="1"/>
  <c r="P1380" i="1" a="1"/>
  <c r="P1380" i="1" s="1"/>
  <c r="P1381" i="1" a="1"/>
  <c r="P1381" i="1" s="1"/>
  <c r="P1382" i="1" a="1"/>
  <c r="P1382" i="1" s="1"/>
  <c r="P1383" i="1" a="1"/>
  <c r="P1383" i="1" s="1"/>
  <c r="P1384" i="1" a="1"/>
  <c r="P1384" i="1" s="1"/>
  <c r="P1385" i="1" a="1"/>
  <c r="P1385" i="1" s="1"/>
  <c r="P1386" i="1" a="1"/>
  <c r="P1386" i="1" s="1"/>
  <c r="P1387" i="1" a="1"/>
  <c r="P1387" i="1" s="1"/>
  <c r="P1388" i="1" a="1"/>
  <c r="P1388" i="1" s="1"/>
  <c r="P1389" i="1" a="1"/>
  <c r="P1389" i="1" s="1"/>
  <c r="P1390" i="1" a="1"/>
  <c r="P1390" i="1" s="1"/>
  <c r="P1391" i="1" a="1"/>
  <c r="P1391" i="1" s="1"/>
  <c r="P1392" i="1" a="1"/>
  <c r="P1392" i="1" s="1"/>
  <c r="P1393" i="1" a="1"/>
  <c r="P1393" i="1" s="1"/>
  <c r="P1394" i="1" a="1"/>
  <c r="P1394" i="1" s="1"/>
  <c r="P1395" i="1" a="1"/>
  <c r="P1395" i="1" s="1"/>
  <c r="P1396" i="1" a="1"/>
  <c r="P1396" i="1" s="1"/>
  <c r="P1397" i="1" a="1"/>
  <c r="P1397" i="1" s="1"/>
  <c r="P1398" i="1" a="1"/>
  <c r="P1398" i="1" s="1"/>
  <c r="P1399" i="1" a="1"/>
  <c r="P1399" i="1" s="1"/>
  <c r="P1400" i="1" a="1"/>
  <c r="P1400" i="1" s="1"/>
  <c r="P1401" i="1" a="1"/>
  <c r="P1401" i="1" s="1"/>
  <c r="P1402" i="1" a="1"/>
  <c r="P1402" i="1" s="1"/>
  <c r="P1403" i="1" a="1"/>
  <c r="P1403" i="1" s="1"/>
  <c r="P1404" i="1" a="1"/>
  <c r="P1404" i="1" s="1"/>
  <c r="P1405" i="1" a="1"/>
  <c r="P1405" i="1" s="1"/>
  <c r="P1406" i="1" a="1"/>
  <c r="P1406" i="1" s="1"/>
  <c r="P1407" i="1" a="1"/>
  <c r="P1407" i="1" s="1"/>
  <c r="P1408" i="1" a="1"/>
  <c r="P1408" i="1" s="1"/>
  <c r="P1409" i="1" a="1"/>
  <c r="P1409" i="1" s="1"/>
  <c r="P1410" i="1" a="1"/>
  <c r="P1410" i="1" s="1"/>
  <c r="P1411" i="1" a="1"/>
  <c r="P1411" i="1" s="1"/>
  <c r="P1412" i="1" a="1"/>
  <c r="P1412" i="1" s="1"/>
  <c r="P1413" i="1" a="1"/>
  <c r="P1413" i="1" s="1"/>
  <c r="P1414" i="1" a="1"/>
  <c r="P1414" i="1" s="1"/>
  <c r="P1415" i="1" a="1"/>
  <c r="P1415" i="1" s="1"/>
  <c r="P1416" i="1" a="1"/>
  <c r="P1416" i="1" s="1"/>
  <c r="P1417" i="1" a="1"/>
  <c r="P1417" i="1" s="1"/>
  <c r="P1418" i="1" a="1"/>
  <c r="P1418" i="1" s="1"/>
  <c r="P1419" i="1" a="1"/>
  <c r="P1419" i="1" s="1"/>
  <c r="P1420" i="1" a="1"/>
  <c r="P1420" i="1" s="1"/>
  <c r="P1421" i="1" a="1"/>
  <c r="P1421" i="1" s="1"/>
  <c r="P1422" i="1" a="1"/>
  <c r="P1422" i="1" s="1"/>
  <c r="P1423" i="1" a="1"/>
  <c r="P1423" i="1" s="1"/>
  <c r="P1424" i="1" a="1"/>
  <c r="P1424" i="1" s="1"/>
  <c r="P1425" i="1" a="1"/>
  <c r="P1425" i="1" s="1"/>
  <c r="P1426" i="1" a="1"/>
  <c r="P1426" i="1" s="1"/>
  <c r="P1427" i="1" a="1"/>
  <c r="P1427" i="1" s="1"/>
  <c r="P1428" i="1" a="1"/>
  <c r="P1428" i="1" s="1"/>
  <c r="P1429" i="1" a="1"/>
  <c r="P1429" i="1" s="1"/>
  <c r="P1430" i="1" a="1"/>
  <c r="P1430" i="1" s="1"/>
  <c r="P1431" i="1" a="1"/>
  <c r="P1431" i="1" s="1"/>
  <c r="P1432" i="1" a="1"/>
  <c r="P1432" i="1" s="1"/>
  <c r="P1433" i="1" a="1"/>
  <c r="P1433" i="1" s="1"/>
  <c r="P1434" i="1" a="1"/>
  <c r="P1434" i="1" s="1"/>
  <c r="P1435" i="1" a="1"/>
  <c r="P1435" i="1" s="1"/>
  <c r="P1436" i="1" a="1"/>
  <c r="P1436" i="1" s="1"/>
  <c r="P1437" i="1" a="1"/>
  <c r="P1437" i="1" s="1"/>
  <c r="P1438" i="1" a="1"/>
  <c r="P1438" i="1" s="1"/>
  <c r="P1439" i="1" a="1"/>
  <c r="P1439" i="1" s="1"/>
  <c r="P1440" i="1" a="1"/>
  <c r="P1440" i="1" s="1"/>
  <c r="P1441" i="1" a="1"/>
  <c r="P1441" i="1" s="1"/>
  <c r="P1442" i="1" a="1"/>
  <c r="P1442" i="1" s="1"/>
  <c r="P1443" i="1" a="1"/>
  <c r="P1443" i="1" s="1"/>
  <c r="P1444" i="1" a="1"/>
  <c r="P1444" i="1" s="1"/>
  <c r="P1445" i="1" a="1"/>
  <c r="P1445" i="1" s="1"/>
  <c r="P1446" i="1" a="1"/>
  <c r="P1446" i="1" s="1"/>
  <c r="P1447" i="1" a="1"/>
  <c r="P1447" i="1" s="1"/>
  <c r="P1448" i="1" a="1"/>
  <c r="P1448" i="1" s="1"/>
  <c r="P1449" i="1" a="1"/>
  <c r="P1449" i="1" s="1"/>
  <c r="P1450" i="1" a="1"/>
  <c r="P1450" i="1" s="1"/>
  <c r="P1451" i="1" a="1"/>
  <c r="P1451" i="1" s="1"/>
  <c r="P1452" i="1" a="1"/>
  <c r="P1452" i="1" s="1"/>
  <c r="P1453" i="1" a="1"/>
  <c r="P1453" i="1" s="1"/>
  <c r="P1454" i="1" a="1"/>
  <c r="P1454" i="1" s="1"/>
  <c r="P1455" i="1" a="1"/>
  <c r="P1455" i="1" s="1"/>
  <c r="P1456" i="1" a="1"/>
  <c r="P1456" i="1" s="1"/>
  <c r="P1457" i="1" a="1"/>
  <c r="P1457" i="1" s="1"/>
  <c r="P1458" i="1" a="1"/>
  <c r="P1458" i="1" s="1"/>
  <c r="P1459" i="1" a="1"/>
  <c r="P1459" i="1" s="1"/>
  <c r="P1460" i="1" a="1"/>
  <c r="P1460" i="1" s="1"/>
  <c r="P1461" i="1" a="1"/>
  <c r="P1461" i="1" s="1"/>
  <c r="P1462" i="1" a="1"/>
  <c r="P1462" i="1" s="1"/>
  <c r="P1463" i="1" a="1"/>
  <c r="P1463" i="1" s="1"/>
  <c r="P1464" i="1" a="1"/>
  <c r="P1464" i="1" s="1"/>
  <c r="P1465" i="1" a="1"/>
  <c r="P1465" i="1" s="1"/>
  <c r="P1466" i="1" a="1"/>
  <c r="P1466" i="1" s="1"/>
  <c r="P1467" i="1" a="1"/>
  <c r="P1467" i="1" s="1"/>
  <c r="P1468" i="1" a="1"/>
  <c r="P1468" i="1" s="1"/>
  <c r="P1469" i="1" a="1"/>
  <c r="P1469" i="1" s="1"/>
  <c r="P1470" i="1" a="1"/>
  <c r="P1470" i="1" s="1"/>
  <c r="P1471" i="1" a="1"/>
  <c r="P1471" i="1" s="1"/>
  <c r="P1472" i="1" a="1"/>
  <c r="P1472" i="1" s="1"/>
  <c r="P1473" i="1" a="1"/>
  <c r="P1473" i="1" s="1"/>
  <c r="P1474" i="1" a="1"/>
  <c r="P1474" i="1" s="1"/>
  <c r="P1475" i="1" a="1"/>
  <c r="P1475" i="1" s="1"/>
  <c r="P1476" i="1" a="1"/>
  <c r="P1476" i="1" s="1"/>
  <c r="P1477" i="1" a="1"/>
  <c r="P1477" i="1" s="1"/>
  <c r="P1478" i="1" a="1"/>
  <c r="P1478" i="1" s="1"/>
  <c r="P1479" i="1" a="1"/>
  <c r="P1479" i="1" s="1"/>
  <c r="P1480" i="1" a="1"/>
  <c r="P1480" i="1" s="1"/>
  <c r="P1481" i="1" a="1"/>
  <c r="P1481" i="1" s="1"/>
  <c r="P1482" i="1" a="1"/>
  <c r="P1482" i="1" s="1"/>
  <c r="P1483" i="1" a="1"/>
  <c r="P1483" i="1" s="1"/>
  <c r="P1484" i="1" a="1"/>
  <c r="P1484" i="1" s="1"/>
  <c r="P1485" i="1" a="1"/>
  <c r="P1485" i="1" s="1"/>
  <c r="P1486" i="1" a="1"/>
  <c r="P1486" i="1" s="1"/>
  <c r="P1487" i="1" a="1"/>
  <c r="P1487" i="1" s="1"/>
  <c r="P1488" i="1" a="1"/>
  <c r="P1488" i="1" s="1"/>
  <c r="P1489" i="1" a="1"/>
  <c r="P1489" i="1" s="1"/>
  <c r="P1490" i="1" a="1"/>
  <c r="P1490" i="1" s="1"/>
  <c r="P1491" i="1" a="1"/>
  <c r="P1491" i="1" s="1"/>
  <c r="P1492" i="1" a="1"/>
  <c r="P1492" i="1" s="1"/>
  <c r="P1493" i="1" a="1"/>
  <c r="P1493" i="1" s="1"/>
  <c r="P1494" i="1" a="1"/>
  <c r="P1494" i="1" s="1"/>
  <c r="P1495" i="1" a="1"/>
  <c r="P1495" i="1" s="1"/>
  <c r="P1496" i="1" a="1"/>
  <c r="P1496" i="1" s="1"/>
  <c r="P1497" i="1" a="1"/>
  <c r="P1497" i="1" s="1"/>
  <c r="P1498" i="1" a="1"/>
  <c r="P1498" i="1" s="1"/>
  <c r="P1499" i="1" a="1"/>
  <c r="P1499" i="1" s="1"/>
  <c r="P1500" i="1" a="1"/>
  <c r="P1500" i="1" s="1"/>
  <c r="P1501" i="1" a="1"/>
  <c r="P1501" i="1" s="1"/>
  <c r="P1502" i="1" a="1"/>
  <c r="P1502" i="1" s="1"/>
  <c r="P1503" i="1" a="1"/>
  <c r="P1503" i="1" s="1"/>
  <c r="P1504" i="1" a="1"/>
  <c r="P1504" i="1" s="1"/>
  <c r="P1505" i="1" a="1"/>
  <c r="P1505" i="1" s="1"/>
  <c r="P1506" i="1" a="1"/>
  <c r="P1506" i="1" s="1"/>
  <c r="P1507" i="1" a="1"/>
  <c r="P1507" i="1" s="1"/>
  <c r="P1508" i="1" a="1"/>
  <c r="P1508" i="1" s="1"/>
  <c r="P1509" i="1" a="1"/>
  <c r="P1509" i="1" s="1"/>
  <c r="P1510" i="1" a="1"/>
  <c r="P1510" i="1" s="1"/>
  <c r="P1511" i="1" a="1"/>
  <c r="P1511" i="1" s="1"/>
  <c r="P1512" i="1" a="1"/>
  <c r="P1512" i="1" s="1"/>
  <c r="P1513" i="1" a="1"/>
  <c r="P1513" i="1" s="1"/>
  <c r="P1514" i="1" a="1"/>
  <c r="P1514" i="1" s="1"/>
  <c r="P1515" i="1" a="1"/>
  <c r="P1515" i="1" s="1"/>
  <c r="P1516" i="1" a="1"/>
  <c r="P1516" i="1" s="1"/>
  <c r="P1517" i="1" a="1"/>
  <c r="P1517" i="1" s="1"/>
  <c r="P1518" i="1" a="1"/>
  <c r="P1518" i="1" s="1"/>
  <c r="P1519" i="1" a="1"/>
  <c r="P1519" i="1" s="1"/>
  <c r="P1520" i="1" a="1"/>
  <c r="P1520" i="1" s="1"/>
  <c r="P1521" i="1" a="1"/>
  <c r="P1521" i="1" s="1"/>
  <c r="P1522" i="1" a="1"/>
  <c r="P1522" i="1" s="1"/>
  <c r="P1523" i="1" a="1"/>
  <c r="P1523" i="1" s="1"/>
  <c r="P1524" i="1" a="1"/>
  <c r="P1524" i="1" s="1"/>
  <c r="P1525" i="1" a="1"/>
  <c r="P1525" i="1" s="1"/>
  <c r="P1526" i="1" a="1"/>
  <c r="P1526" i="1" s="1"/>
  <c r="P1527" i="1" a="1"/>
  <c r="P1527" i="1" s="1"/>
  <c r="P1528" i="1" a="1"/>
  <c r="P1528" i="1" s="1"/>
  <c r="P1529" i="1" a="1"/>
  <c r="P1529" i="1" s="1"/>
  <c r="P1530" i="1" a="1"/>
  <c r="P1530" i="1" s="1"/>
  <c r="P1531" i="1" a="1"/>
  <c r="P1531" i="1" s="1"/>
  <c r="P1532" i="1" a="1"/>
  <c r="P1532" i="1" s="1"/>
  <c r="P1533" i="1" a="1"/>
  <c r="P1533" i="1" s="1"/>
  <c r="P1534" i="1" a="1"/>
  <c r="P1534" i="1" s="1"/>
  <c r="P1535" i="1" a="1"/>
  <c r="P1535" i="1" s="1"/>
  <c r="P1536" i="1" a="1"/>
  <c r="P1536" i="1" s="1"/>
  <c r="P1537" i="1" a="1"/>
  <c r="P1537" i="1" s="1"/>
  <c r="P1538" i="1" a="1"/>
  <c r="P1538" i="1" s="1"/>
  <c r="P1539" i="1" a="1"/>
  <c r="P1539" i="1" s="1"/>
  <c r="P1540" i="1" a="1"/>
  <c r="P1540" i="1" s="1"/>
  <c r="P1541" i="1" a="1"/>
  <c r="P1541" i="1" s="1"/>
  <c r="P1542" i="1" a="1"/>
  <c r="P1542" i="1" s="1"/>
  <c r="P1543" i="1" a="1"/>
  <c r="P1543" i="1" s="1"/>
  <c r="P1544" i="1" a="1"/>
  <c r="P1544" i="1" s="1"/>
  <c r="P1545" i="1" a="1"/>
  <c r="P1545" i="1" s="1"/>
  <c r="P1546" i="1" a="1"/>
  <c r="P1546" i="1" s="1"/>
  <c r="P1547" i="1" a="1"/>
  <c r="P1547" i="1" s="1"/>
  <c r="P1548" i="1" a="1"/>
  <c r="P1548" i="1" s="1"/>
  <c r="P1549" i="1" a="1"/>
  <c r="P1549" i="1" s="1"/>
  <c r="P1550" i="1" a="1"/>
  <c r="P1550" i="1" s="1"/>
  <c r="P1551" i="1" a="1"/>
  <c r="P1551" i="1" s="1"/>
  <c r="P1552" i="1" a="1"/>
  <c r="P1552" i="1" s="1"/>
  <c r="P1553" i="1" a="1"/>
  <c r="P1553" i="1" s="1"/>
  <c r="P1554" i="1" a="1"/>
  <c r="P1554" i="1" s="1"/>
  <c r="P1555" i="1" a="1"/>
  <c r="P1555" i="1" s="1"/>
  <c r="P1556" i="1" a="1"/>
  <c r="P1556" i="1" s="1"/>
  <c r="P1557" i="1" a="1"/>
  <c r="P1557" i="1" s="1"/>
  <c r="P1558" i="1" a="1"/>
  <c r="P1558" i="1" s="1"/>
  <c r="P1559" i="1" a="1"/>
  <c r="P1559" i="1" s="1"/>
  <c r="P1560" i="1" a="1"/>
  <c r="P1560" i="1" s="1"/>
  <c r="P1561" i="1" a="1"/>
  <c r="P1561" i="1" s="1"/>
  <c r="P1562" i="1" a="1"/>
  <c r="P1562" i="1" s="1"/>
  <c r="P1563" i="1" a="1"/>
  <c r="P1563" i="1" s="1"/>
  <c r="P1564" i="1" a="1"/>
  <c r="P1564" i="1" s="1"/>
  <c r="P1565" i="1" a="1"/>
  <c r="P1565" i="1" s="1"/>
  <c r="P1566" i="1" a="1"/>
  <c r="P1566" i="1" s="1"/>
  <c r="P1567" i="1" a="1"/>
  <c r="P1567" i="1" s="1"/>
  <c r="P1568" i="1" a="1"/>
  <c r="P1568" i="1" s="1"/>
  <c r="P1569" i="1" a="1"/>
  <c r="P1569" i="1" s="1"/>
  <c r="P1570" i="1" a="1"/>
  <c r="P1570" i="1" s="1"/>
  <c r="P1571" i="1" a="1"/>
  <c r="P1571" i="1" s="1"/>
  <c r="P1572" i="1" a="1"/>
  <c r="P1572" i="1" s="1"/>
  <c r="P1573" i="1" a="1"/>
  <c r="P1573" i="1" s="1"/>
  <c r="P1574" i="1" a="1"/>
  <c r="P1574" i="1" s="1"/>
  <c r="P1575" i="1" a="1"/>
  <c r="P1575" i="1" s="1"/>
  <c r="P1576" i="1" a="1"/>
  <c r="P1576" i="1" s="1"/>
  <c r="P1577" i="1" a="1"/>
  <c r="P1577" i="1" s="1"/>
  <c r="P1578" i="1" a="1"/>
  <c r="P1578" i="1" s="1"/>
  <c r="P1579" i="1" a="1"/>
  <c r="P1579" i="1" s="1"/>
  <c r="P1580" i="1" a="1"/>
  <c r="P1580" i="1" s="1"/>
  <c r="P1581" i="1" a="1"/>
  <c r="P1581" i="1" s="1"/>
  <c r="P1582" i="1" a="1"/>
  <c r="P1582" i="1" s="1"/>
  <c r="P1583" i="1" a="1"/>
  <c r="P1583" i="1" s="1"/>
  <c r="P1584" i="1" a="1"/>
  <c r="P1584" i="1" s="1"/>
  <c r="P1585" i="1" a="1"/>
  <c r="P1585" i="1" s="1"/>
  <c r="P1586" i="1" a="1"/>
  <c r="P1586" i="1" s="1"/>
  <c r="P1587" i="1" a="1"/>
  <c r="P1587" i="1" s="1"/>
  <c r="P1588" i="1" a="1"/>
  <c r="P1588" i="1" s="1"/>
  <c r="P1589" i="1" a="1"/>
  <c r="P1589" i="1" s="1"/>
  <c r="P1590" i="1" a="1"/>
  <c r="P1590" i="1" s="1"/>
  <c r="P1591" i="1" a="1"/>
  <c r="P1591" i="1" s="1"/>
  <c r="P1592" i="1" a="1"/>
  <c r="P1592" i="1" s="1"/>
  <c r="P1593" i="1" a="1"/>
  <c r="P1593" i="1" s="1"/>
  <c r="P1594" i="1" a="1"/>
  <c r="P1594" i="1" s="1"/>
  <c r="P1595" i="1" a="1"/>
  <c r="P1595" i="1" s="1"/>
  <c r="P1596" i="1" a="1"/>
  <c r="P1596" i="1" s="1"/>
  <c r="P1597" i="1" a="1"/>
  <c r="P1597" i="1" s="1"/>
  <c r="P1598" i="1" a="1"/>
  <c r="P1598" i="1" s="1"/>
  <c r="P1599" i="1" a="1"/>
  <c r="P1599" i="1" s="1"/>
  <c r="P1600" i="1" a="1"/>
  <c r="P1600" i="1" s="1"/>
  <c r="P1601" i="1" a="1"/>
  <c r="P1601" i="1" s="1"/>
  <c r="P1602" i="1" a="1"/>
  <c r="P1602" i="1" s="1"/>
  <c r="P1603" i="1" a="1"/>
  <c r="P1603" i="1" s="1"/>
  <c r="P1604" i="1" a="1"/>
  <c r="P1604" i="1" s="1"/>
  <c r="P1605" i="1" a="1"/>
  <c r="P1605" i="1" s="1"/>
  <c r="P1606" i="1" a="1"/>
  <c r="P1606" i="1" s="1"/>
  <c r="P1607" i="1" a="1"/>
  <c r="P1607" i="1" s="1"/>
  <c r="P1608" i="1" a="1"/>
  <c r="P1608" i="1" s="1"/>
  <c r="P1609" i="1" a="1"/>
  <c r="P1609" i="1" s="1"/>
  <c r="P1610" i="1" a="1"/>
  <c r="P1610" i="1" s="1"/>
  <c r="P1611" i="1" a="1"/>
  <c r="P1611" i="1" s="1"/>
  <c r="P1612" i="1" a="1"/>
  <c r="P1612" i="1" s="1"/>
  <c r="P1613" i="1" a="1"/>
  <c r="P1613" i="1" s="1"/>
  <c r="P1614" i="1" a="1"/>
  <c r="P1614" i="1" s="1"/>
  <c r="P1615" i="1" a="1"/>
  <c r="P1615" i="1" s="1"/>
  <c r="P1616" i="1" a="1"/>
  <c r="P1616" i="1" s="1"/>
  <c r="P1617" i="1" a="1"/>
  <c r="P1617" i="1" s="1"/>
  <c r="P1618" i="1" a="1"/>
  <c r="P1618" i="1" s="1"/>
  <c r="P1619" i="1" a="1"/>
  <c r="P1619" i="1" s="1"/>
  <c r="P1620" i="1" a="1"/>
  <c r="P1620" i="1" s="1"/>
  <c r="P1621" i="1" a="1"/>
  <c r="P1621" i="1" s="1"/>
  <c r="P1622" i="1" a="1"/>
  <c r="P1622" i="1" s="1"/>
  <c r="P1623" i="1" a="1"/>
  <c r="P1623" i="1" s="1"/>
  <c r="P1624" i="1" a="1"/>
  <c r="P1624" i="1" s="1"/>
  <c r="P1625" i="1" a="1"/>
  <c r="P1625" i="1" s="1"/>
  <c r="P1626" i="1" a="1"/>
  <c r="P1626" i="1" s="1"/>
  <c r="P1627" i="1" a="1"/>
  <c r="P1627" i="1" s="1"/>
  <c r="P1628" i="1" a="1"/>
  <c r="P1628" i="1" s="1"/>
  <c r="P1629" i="1" a="1"/>
  <c r="P1629" i="1" s="1"/>
  <c r="P1630" i="1" a="1"/>
  <c r="P1630" i="1" s="1"/>
  <c r="P1631" i="1" a="1"/>
  <c r="P1631" i="1" s="1"/>
  <c r="P1632" i="1" a="1"/>
  <c r="P1632" i="1" s="1"/>
  <c r="P1633" i="1" a="1"/>
  <c r="P1633" i="1" s="1"/>
  <c r="P1634" i="1" a="1"/>
  <c r="P1634" i="1" s="1"/>
  <c r="P1635" i="1" a="1"/>
  <c r="P1635" i="1" s="1"/>
  <c r="P1636" i="1" a="1"/>
  <c r="P1636" i="1" s="1"/>
  <c r="P1637" i="1" a="1"/>
  <c r="P1637" i="1" s="1"/>
  <c r="P1638" i="1" a="1"/>
  <c r="P1638" i="1" s="1"/>
  <c r="P1639" i="1" a="1"/>
  <c r="P1639" i="1" s="1"/>
  <c r="P1640" i="1" a="1"/>
  <c r="P1640" i="1" s="1"/>
  <c r="P1641" i="1" a="1"/>
  <c r="P1641" i="1" s="1"/>
  <c r="P1642" i="1" a="1"/>
  <c r="P1642" i="1" s="1"/>
  <c r="P1643" i="1" a="1"/>
  <c r="P1643" i="1" s="1"/>
  <c r="P1644" i="1" a="1"/>
  <c r="P1644" i="1" s="1"/>
  <c r="P1645" i="1" a="1"/>
  <c r="P1645" i="1" s="1"/>
  <c r="P1646" i="1" a="1"/>
  <c r="P1646" i="1" s="1"/>
  <c r="P1647" i="1" a="1"/>
  <c r="P1647" i="1" s="1"/>
  <c r="P1648" i="1" a="1"/>
  <c r="P1648" i="1" s="1"/>
  <c r="P1649" i="1" a="1"/>
  <c r="P1649" i="1" s="1"/>
  <c r="P1650" i="1" a="1"/>
  <c r="P1650" i="1" s="1"/>
  <c r="P1651" i="1" a="1"/>
  <c r="P1651" i="1" s="1"/>
  <c r="P1652" i="1" a="1"/>
  <c r="P1652" i="1" s="1"/>
  <c r="P1653" i="1" a="1"/>
  <c r="P1653" i="1" s="1"/>
  <c r="P1654" i="1" a="1"/>
  <c r="P1654" i="1" s="1"/>
  <c r="P1655" i="1" a="1"/>
  <c r="P1655" i="1" s="1"/>
  <c r="P1656" i="1" a="1"/>
  <c r="P1656" i="1" s="1"/>
  <c r="P1657" i="1" a="1"/>
  <c r="P1657" i="1" s="1"/>
  <c r="P1658" i="1" a="1"/>
  <c r="P1658" i="1" s="1"/>
  <c r="P1659" i="1" a="1"/>
  <c r="P1659" i="1" s="1"/>
  <c r="P1660" i="1" a="1"/>
  <c r="P1660" i="1" s="1"/>
  <c r="P1661" i="1" a="1"/>
  <c r="P1661" i="1" s="1"/>
  <c r="P1662" i="1" a="1"/>
  <c r="P1662" i="1" s="1"/>
  <c r="P1663" i="1" a="1"/>
  <c r="P1663" i="1" s="1"/>
  <c r="P1664" i="1" a="1"/>
  <c r="P1664" i="1" s="1"/>
  <c r="P1665" i="1" a="1"/>
  <c r="P1665" i="1" s="1"/>
  <c r="P1666" i="1" a="1"/>
  <c r="P1666" i="1" s="1"/>
  <c r="P1667" i="1" a="1"/>
  <c r="P1667" i="1" s="1"/>
  <c r="P1668" i="1" a="1"/>
  <c r="P1668" i="1" s="1"/>
  <c r="P1669" i="1" a="1"/>
  <c r="P1669" i="1" s="1"/>
  <c r="P1670" i="1" a="1"/>
  <c r="P1670" i="1" s="1"/>
  <c r="P1671" i="1" a="1"/>
  <c r="P1671" i="1" s="1"/>
  <c r="P1672" i="1" a="1"/>
  <c r="P1672" i="1" s="1"/>
  <c r="P1673" i="1" a="1"/>
  <c r="P1673" i="1" s="1"/>
  <c r="P1674" i="1" a="1"/>
  <c r="P1674" i="1" s="1"/>
  <c r="P1675" i="1" a="1"/>
  <c r="P1675" i="1" s="1"/>
  <c r="P1676" i="1" a="1"/>
  <c r="P1676" i="1" s="1"/>
  <c r="P1677" i="1" a="1"/>
  <c r="P1677" i="1" s="1"/>
  <c r="P1678" i="1" a="1"/>
  <c r="P1678" i="1" s="1"/>
  <c r="P1679" i="1" a="1"/>
  <c r="P1679" i="1" s="1"/>
  <c r="P1680" i="1" a="1"/>
  <c r="P1680" i="1" s="1"/>
  <c r="P1681" i="1" a="1"/>
  <c r="P1681" i="1" s="1"/>
  <c r="P1682" i="1" a="1"/>
  <c r="P1682" i="1" s="1"/>
  <c r="P1683" i="1" a="1"/>
  <c r="P1683" i="1" s="1"/>
  <c r="P1684" i="1" a="1"/>
  <c r="P1684" i="1" s="1"/>
  <c r="P1685" i="1" a="1"/>
  <c r="P1685" i="1" s="1"/>
  <c r="P1686" i="1" a="1"/>
  <c r="P1686" i="1" s="1"/>
  <c r="P1687" i="1" a="1"/>
  <c r="P1687" i="1" s="1"/>
  <c r="P1688" i="1" a="1"/>
  <c r="P1688" i="1" s="1"/>
  <c r="P1689" i="1" a="1"/>
  <c r="P1689" i="1" s="1"/>
  <c r="P1690" i="1" a="1"/>
  <c r="P1690" i="1" s="1"/>
  <c r="P1691" i="1" a="1"/>
  <c r="P1691" i="1" s="1"/>
  <c r="P1692" i="1" a="1"/>
  <c r="P1692" i="1" s="1"/>
  <c r="P1693" i="1" a="1"/>
  <c r="P1693" i="1" s="1"/>
  <c r="P1694" i="1" a="1"/>
  <c r="P1694" i="1" s="1"/>
  <c r="P1695" i="1" a="1"/>
  <c r="P1695" i="1" s="1"/>
  <c r="P1696" i="1" a="1"/>
  <c r="P1696" i="1" s="1"/>
  <c r="P1697" i="1" a="1"/>
  <c r="P1697" i="1" s="1"/>
  <c r="P1698" i="1" a="1"/>
  <c r="P1698" i="1" s="1"/>
  <c r="P1699" i="1" a="1"/>
  <c r="P1699" i="1" s="1"/>
  <c r="P1700" i="1" a="1"/>
  <c r="P1700" i="1" s="1"/>
  <c r="P1701" i="1" a="1"/>
  <c r="P1701" i="1" s="1"/>
  <c r="P1702" i="1" a="1"/>
  <c r="P1702" i="1" s="1"/>
  <c r="P1703" i="1" a="1"/>
  <c r="P1703" i="1" s="1"/>
  <c r="P1704" i="1" a="1"/>
  <c r="P1704" i="1" s="1"/>
  <c r="P1705" i="1" a="1"/>
  <c r="P1705" i="1" s="1"/>
  <c r="P1706" i="1" a="1"/>
  <c r="P1706" i="1" s="1"/>
  <c r="P1707" i="1" a="1"/>
  <c r="P1707" i="1" s="1"/>
  <c r="P1708" i="1" a="1"/>
  <c r="P1708" i="1" s="1"/>
  <c r="P1709" i="1" a="1"/>
  <c r="P1709" i="1" s="1"/>
  <c r="P1710" i="1" a="1"/>
  <c r="P1710" i="1" s="1"/>
  <c r="P1711" i="1" a="1"/>
  <c r="P1711" i="1" s="1"/>
  <c r="P1712" i="1" a="1"/>
  <c r="P1712" i="1" s="1"/>
  <c r="P1713" i="1" a="1"/>
  <c r="P1713" i="1" s="1"/>
  <c r="P1714" i="1" a="1"/>
  <c r="P1714" i="1" s="1"/>
  <c r="P1715" i="1" a="1"/>
  <c r="P1715" i="1" s="1"/>
  <c r="P1716" i="1" a="1"/>
  <c r="P1716" i="1" s="1"/>
  <c r="P1717" i="1" a="1"/>
  <c r="P1717" i="1" s="1"/>
  <c r="P1718" i="1" a="1"/>
  <c r="P1718" i="1" s="1"/>
  <c r="P1719" i="1" a="1"/>
  <c r="P1719" i="1" s="1"/>
  <c r="P1720" i="1" a="1"/>
  <c r="P1720" i="1" s="1"/>
  <c r="P1721" i="1" a="1"/>
  <c r="P1721" i="1" s="1"/>
  <c r="P1722" i="1" a="1"/>
  <c r="P1722" i="1" s="1"/>
  <c r="P1723" i="1" a="1"/>
  <c r="P1723" i="1" s="1"/>
  <c r="P1724" i="1" a="1"/>
  <c r="P1724" i="1" s="1"/>
  <c r="P1725" i="1" a="1"/>
  <c r="P1725" i="1" s="1"/>
  <c r="P1726" i="1" a="1"/>
  <c r="P1726" i="1" s="1"/>
  <c r="P1727" i="1" a="1"/>
  <c r="P1727" i="1" s="1"/>
  <c r="P1728" i="1" a="1"/>
  <c r="P1728" i="1" s="1"/>
  <c r="P1729" i="1" a="1"/>
  <c r="P1729" i="1" s="1"/>
  <c r="P1730" i="1" a="1"/>
  <c r="P1730" i="1" s="1"/>
  <c r="P1731" i="1" a="1"/>
  <c r="P1731" i="1" s="1"/>
  <c r="P1732" i="1" a="1"/>
  <c r="P1732" i="1" s="1"/>
  <c r="P1733" i="1" a="1"/>
  <c r="P1733" i="1" s="1"/>
  <c r="P1734" i="1" a="1"/>
  <c r="P1734" i="1" s="1"/>
  <c r="P1735" i="1" a="1"/>
  <c r="P1735" i="1" s="1"/>
  <c r="P1736" i="1" a="1"/>
  <c r="P1736" i="1" s="1"/>
  <c r="P1737" i="1" a="1"/>
  <c r="P1737" i="1" s="1"/>
  <c r="P1738" i="1" a="1"/>
  <c r="P1738" i="1" s="1"/>
  <c r="P1739" i="1" a="1"/>
  <c r="P1739" i="1" s="1"/>
  <c r="P1740" i="1" a="1"/>
  <c r="P1740" i="1" s="1"/>
  <c r="P1741" i="1" a="1"/>
  <c r="P1741" i="1" s="1"/>
  <c r="P1742" i="1" a="1"/>
  <c r="P1742" i="1" s="1"/>
  <c r="P1743" i="1" a="1"/>
  <c r="P1743" i="1" s="1"/>
  <c r="P1744" i="1" a="1"/>
  <c r="P1744" i="1" s="1"/>
  <c r="P1745" i="1" a="1"/>
  <c r="P1745" i="1" s="1"/>
  <c r="P1746" i="1" a="1"/>
  <c r="P1746" i="1" s="1"/>
  <c r="P1747" i="1" a="1"/>
  <c r="P1747" i="1" s="1"/>
  <c r="P1748" i="1" a="1"/>
  <c r="P1748" i="1" s="1"/>
  <c r="P1749" i="1" a="1"/>
  <c r="P1749" i="1" s="1"/>
  <c r="P1750" i="1" a="1"/>
  <c r="P1750" i="1" s="1"/>
  <c r="P1751" i="1" a="1"/>
  <c r="P1751" i="1" s="1"/>
  <c r="P1752" i="1" a="1"/>
  <c r="P1752" i="1" s="1"/>
  <c r="P1753" i="1" a="1"/>
  <c r="P1753" i="1" s="1"/>
  <c r="P1754" i="1" a="1"/>
  <c r="P1754" i="1" s="1"/>
  <c r="P1755" i="1" a="1"/>
  <c r="P1755" i="1" s="1"/>
  <c r="P1756" i="1" a="1"/>
  <c r="P1756" i="1" s="1"/>
  <c r="P1757" i="1" a="1"/>
  <c r="P1757" i="1" s="1"/>
  <c r="P1758" i="1" a="1"/>
  <c r="P1758" i="1" s="1"/>
  <c r="P1759" i="1" a="1"/>
  <c r="P1759" i="1" s="1"/>
  <c r="P1760" i="1" a="1"/>
  <c r="P1760" i="1" s="1"/>
  <c r="P1761" i="1" a="1"/>
  <c r="P1761" i="1" s="1"/>
  <c r="P1762" i="1" a="1"/>
  <c r="P1762" i="1" s="1"/>
  <c r="P1763" i="1" a="1"/>
  <c r="P1763" i="1" s="1"/>
  <c r="P1764" i="1" a="1"/>
  <c r="P1764" i="1" s="1"/>
  <c r="P1765" i="1" a="1"/>
  <c r="P1765" i="1" s="1"/>
  <c r="P1766" i="1" a="1"/>
  <c r="P1766" i="1" s="1"/>
  <c r="P1767" i="1" a="1"/>
  <c r="P1767" i="1" s="1"/>
  <c r="P1768" i="1" a="1"/>
  <c r="P1768" i="1" s="1"/>
  <c r="P1769" i="1" a="1"/>
  <c r="P1769" i="1" s="1"/>
  <c r="P1770" i="1" a="1"/>
  <c r="P1770" i="1" s="1"/>
  <c r="P1771" i="1" a="1"/>
  <c r="P1771" i="1" s="1"/>
  <c r="P1772" i="1" a="1"/>
  <c r="P1772" i="1" s="1"/>
  <c r="P1773" i="1" a="1"/>
  <c r="P1773" i="1" s="1"/>
  <c r="P1774" i="1" a="1"/>
  <c r="P1774" i="1" s="1"/>
  <c r="P1775" i="1" a="1"/>
  <c r="P1775" i="1" s="1"/>
  <c r="P1776" i="1" a="1"/>
  <c r="P1776" i="1" s="1"/>
  <c r="P1777" i="1" a="1"/>
  <c r="P1777" i="1" s="1"/>
  <c r="P1778" i="1" a="1"/>
  <c r="P1778" i="1" s="1"/>
  <c r="P1779" i="1" a="1"/>
  <c r="P1779" i="1" s="1"/>
  <c r="P1780" i="1" a="1"/>
  <c r="P1780" i="1" s="1"/>
  <c r="P1781" i="1" a="1"/>
  <c r="P1781" i="1" s="1"/>
  <c r="P1782" i="1" a="1"/>
  <c r="P1782" i="1" s="1"/>
  <c r="P1783" i="1" a="1"/>
  <c r="P1783" i="1" s="1"/>
  <c r="P1784" i="1" a="1"/>
  <c r="P1784" i="1" s="1"/>
  <c r="P1785" i="1" a="1"/>
  <c r="P1785" i="1" s="1"/>
  <c r="P1786" i="1" a="1"/>
  <c r="P1786" i="1" s="1"/>
  <c r="P1787" i="1" a="1"/>
  <c r="P1787" i="1" s="1"/>
  <c r="P1788" i="1" a="1"/>
  <c r="P1788" i="1" s="1"/>
  <c r="P1789" i="1" a="1"/>
  <c r="P1789" i="1" s="1"/>
  <c r="P1790" i="1" a="1"/>
  <c r="P1790" i="1" s="1"/>
  <c r="P1791" i="1" a="1"/>
  <c r="P1791" i="1" s="1"/>
  <c r="P1792" i="1" a="1"/>
  <c r="P1792" i="1" s="1"/>
  <c r="P1793" i="1" a="1"/>
  <c r="P1793" i="1" s="1"/>
  <c r="P1794" i="1" a="1"/>
  <c r="P1794" i="1" s="1"/>
  <c r="P1795" i="1" a="1"/>
  <c r="P1795" i="1" s="1"/>
  <c r="P1796" i="1" a="1"/>
  <c r="P1796" i="1" s="1"/>
  <c r="P1797" i="1" a="1"/>
  <c r="P1797" i="1" s="1"/>
  <c r="P1798" i="1" a="1"/>
  <c r="P1798" i="1" s="1"/>
  <c r="P1799" i="1" a="1"/>
  <c r="P1799" i="1" s="1"/>
  <c r="P1800" i="1" a="1"/>
  <c r="P1800" i="1" s="1"/>
  <c r="P1801" i="1" a="1"/>
  <c r="P1801" i="1" s="1"/>
  <c r="P1802" i="1" a="1"/>
  <c r="P1802" i="1" s="1"/>
  <c r="P1803" i="1" a="1"/>
  <c r="P1803" i="1" s="1"/>
  <c r="P1804" i="1" a="1"/>
  <c r="P1804" i="1" s="1"/>
  <c r="P1805" i="1" a="1"/>
  <c r="P1805" i="1" s="1"/>
  <c r="P1806" i="1" a="1"/>
  <c r="P1806" i="1" s="1"/>
  <c r="P1807" i="1" a="1"/>
  <c r="P1807" i="1" s="1"/>
  <c r="P1808" i="1" a="1"/>
  <c r="P1808" i="1" s="1"/>
  <c r="P1809" i="1" a="1"/>
  <c r="P1809" i="1" s="1"/>
  <c r="P1810" i="1" a="1"/>
  <c r="P1810" i="1" s="1"/>
  <c r="P1811" i="1" a="1"/>
  <c r="P1811" i="1" s="1"/>
  <c r="P1812" i="1" a="1"/>
  <c r="P1812" i="1" s="1"/>
  <c r="P1813" i="1" a="1"/>
  <c r="P1813" i="1" s="1"/>
  <c r="P1814" i="1" a="1"/>
  <c r="P1814" i="1" s="1"/>
  <c r="P1815" i="1" a="1"/>
  <c r="P1815" i="1" s="1"/>
  <c r="P1816" i="1" a="1"/>
  <c r="P1816" i="1" s="1"/>
  <c r="P1817" i="1" a="1"/>
  <c r="P1817" i="1" s="1"/>
  <c r="P1818" i="1" a="1"/>
  <c r="P1818" i="1" s="1"/>
  <c r="P1819" i="1" a="1"/>
  <c r="P1819" i="1" s="1"/>
  <c r="P1820" i="1" a="1"/>
  <c r="P1820" i="1" s="1"/>
  <c r="P1821" i="1" a="1"/>
  <c r="P1821" i="1" s="1"/>
  <c r="P1822" i="1" a="1"/>
  <c r="P1822" i="1" s="1"/>
  <c r="P1823" i="1" a="1"/>
  <c r="P1823" i="1" s="1"/>
  <c r="P1824" i="1" a="1"/>
  <c r="P1824" i="1" s="1"/>
  <c r="P1825" i="1" a="1"/>
  <c r="P1825" i="1" s="1"/>
  <c r="P1826" i="1" a="1"/>
  <c r="P1826" i="1" s="1"/>
  <c r="P1827" i="1" a="1"/>
  <c r="P1827" i="1" s="1"/>
  <c r="P1828" i="1" a="1"/>
  <c r="P1828" i="1" s="1"/>
  <c r="P1829" i="1" a="1"/>
  <c r="P1829" i="1" s="1"/>
  <c r="P1830" i="1" a="1"/>
  <c r="P1830" i="1" s="1"/>
  <c r="P1831" i="1" a="1"/>
  <c r="P1831" i="1" s="1"/>
  <c r="P1832" i="1" a="1"/>
  <c r="P1832" i="1" s="1"/>
  <c r="P1833" i="1" a="1"/>
  <c r="P1833" i="1" s="1"/>
  <c r="P1834" i="1" a="1"/>
  <c r="P1834" i="1" s="1"/>
  <c r="P1835" i="1" a="1"/>
  <c r="P1835" i="1" s="1"/>
  <c r="P1836" i="1" a="1"/>
  <c r="P1836" i="1" s="1"/>
  <c r="P1837" i="1" a="1"/>
  <c r="P1837" i="1" s="1"/>
  <c r="P1838" i="1" a="1"/>
  <c r="P1838" i="1" s="1"/>
  <c r="P1839" i="1" a="1"/>
  <c r="P1839" i="1" s="1"/>
  <c r="P1840" i="1" a="1"/>
  <c r="P1840" i="1" s="1"/>
  <c r="P1841" i="1" a="1"/>
  <c r="P1841" i="1" s="1"/>
  <c r="P1842" i="1" a="1"/>
  <c r="P1842" i="1" s="1"/>
  <c r="P1843" i="1" a="1"/>
  <c r="P1843" i="1" s="1"/>
  <c r="P1844" i="1" a="1"/>
  <c r="P1844" i="1" s="1"/>
  <c r="P1845" i="1" a="1"/>
  <c r="P1845" i="1" s="1"/>
  <c r="P1846" i="1" a="1"/>
  <c r="P1846" i="1" s="1"/>
  <c r="P1847" i="1" a="1"/>
  <c r="P1847" i="1" s="1"/>
  <c r="P1848" i="1" a="1"/>
  <c r="P1848" i="1" s="1"/>
  <c r="P1849" i="1" a="1"/>
  <c r="P1849" i="1" s="1"/>
  <c r="P1850" i="1" a="1"/>
  <c r="P1850" i="1" s="1"/>
  <c r="P1851" i="1" a="1"/>
  <c r="P1851" i="1" s="1"/>
  <c r="P1852" i="1" a="1"/>
  <c r="P1852" i="1" s="1"/>
  <c r="P1853" i="1" a="1"/>
  <c r="P1853" i="1" s="1"/>
  <c r="P1854" i="1" a="1"/>
  <c r="P1854" i="1" s="1"/>
  <c r="P1855" i="1" a="1"/>
  <c r="P1855" i="1" s="1"/>
  <c r="P1856" i="1" a="1"/>
  <c r="P1856" i="1" s="1"/>
  <c r="P1857" i="1" a="1"/>
  <c r="P1857" i="1" s="1"/>
  <c r="P1858" i="1" a="1"/>
  <c r="P1858" i="1" s="1"/>
  <c r="P1859" i="1" a="1"/>
  <c r="P1859" i="1" s="1"/>
  <c r="P1860" i="1" a="1"/>
  <c r="P1860" i="1" s="1"/>
  <c r="P1861" i="1" a="1"/>
  <c r="P1861" i="1" s="1"/>
  <c r="P1862" i="1" a="1"/>
  <c r="P1862" i="1" s="1"/>
  <c r="P1863" i="1" a="1"/>
  <c r="P1863" i="1" s="1"/>
  <c r="P1864" i="1" a="1"/>
  <c r="P1864" i="1" s="1"/>
  <c r="P1865" i="1" a="1"/>
  <c r="P1865" i="1" s="1"/>
  <c r="P1866" i="1" a="1"/>
  <c r="P1866" i="1" s="1"/>
  <c r="P1867" i="1" a="1"/>
  <c r="P1867" i="1" s="1"/>
  <c r="P1868" i="1" a="1"/>
  <c r="P1868" i="1" s="1"/>
  <c r="P1869" i="1" a="1"/>
  <c r="P1869" i="1" s="1"/>
  <c r="P1870" i="1" a="1"/>
  <c r="P1870" i="1" s="1"/>
  <c r="P1871" i="1" a="1"/>
  <c r="P1871" i="1" s="1"/>
  <c r="P1872" i="1" a="1"/>
  <c r="P1872" i="1" s="1"/>
  <c r="P1873" i="1" a="1"/>
  <c r="P1873" i="1" s="1"/>
  <c r="P1874" i="1" a="1"/>
  <c r="P1874" i="1" s="1"/>
  <c r="P1875" i="1" a="1"/>
  <c r="P1875" i="1" s="1"/>
  <c r="P1876" i="1" a="1"/>
  <c r="P1876" i="1" s="1"/>
  <c r="P1877" i="1" a="1"/>
  <c r="P1877" i="1" s="1"/>
  <c r="P1878" i="1" a="1"/>
  <c r="P1878" i="1" s="1"/>
  <c r="P1879" i="1" a="1"/>
  <c r="P1879" i="1" s="1"/>
  <c r="P1880" i="1" a="1"/>
  <c r="P1880" i="1" s="1"/>
  <c r="P1881" i="1" a="1"/>
  <c r="P1881" i="1" s="1"/>
  <c r="P1882" i="1" a="1"/>
  <c r="P1882" i="1" s="1"/>
  <c r="P1883" i="1" a="1"/>
  <c r="P1883" i="1" s="1"/>
  <c r="P1884" i="1" a="1"/>
  <c r="P1884" i="1" s="1"/>
  <c r="P1885" i="1" a="1"/>
  <c r="P1885" i="1" s="1"/>
  <c r="P1886" i="1" a="1"/>
  <c r="P1886" i="1" s="1"/>
  <c r="P1887" i="1" a="1"/>
  <c r="P1887" i="1" s="1"/>
  <c r="P1888" i="1" a="1"/>
  <c r="P1888" i="1" s="1"/>
  <c r="P1889" i="1" a="1"/>
  <c r="P1889" i="1" s="1"/>
  <c r="P1890" i="1" a="1"/>
  <c r="P1890" i="1" s="1"/>
  <c r="P1891" i="1" a="1"/>
  <c r="P1891" i="1" s="1"/>
  <c r="P1892" i="1" a="1"/>
  <c r="P1892" i="1" s="1"/>
  <c r="P1893" i="1" a="1"/>
  <c r="P1893" i="1" s="1"/>
  <c r="P1894" i="1" a="1"/>
  <c r="P1894" i="1" s="1"/>
  <c r="P1895" i="1" a="1"/>
  <c r="P1895" i="1" s="1"/>
  <c r="P1896" i="1" a="1"/>
  <c r="P1896" i="1" s="1"/>
  <c r="P1897" i="1" a="1"/>
  <c r="P1897" i="1" s="1"/>
  <c r="P1898" i="1" a="1"/>
  <c r="P1898" i="1" s="1"/>
  <c r="P1899" i="1" a="1"/>
  <c r="P1899" i="1" s="1"/>
  <c r="P1900" i="1" a="1"/>
  <c r="P1900" i="1" s="1"/>
  <c r="P1901" i="1" a="1"/>
  <c r="P1901" i="1" s="1"/>
  <c r="P1902" i="1" a="1"/>
  <c r="P1902" i="1" s="1"/>
  <c r="P1903" i="1" a="1"/>
  <c r="P1903" i="1" s="1"/>
  <c r="P1904" i="1" a="1"/>
  <c r="P1904" i="1" s="1"/>
  <c r="P1905" i="1" a="1"/>
  <c r="P1905" i="1" s="1"/>
  <c r="P1906" i="1" a="1"/>
  <c r="P1906" i="1" s="1"/>
  <c r="P1907" i="1" a="1"/>
  <c r="P1907" i="1" s="1"/>
  <c r="P1908" i="1" a="1"/>
  <c r="P1908" i="1" s="1"/>
  <c r="P1909" i="1" a="1"/>
  <c r="P1909" i="1" s="1"/>
  <c r="P1910" i="1" a="1"/>
  <c r="P1910" i="1" s="1"/>
  <c r="P1911" i="1" a="1"/>
  <c r="P1911" i="1" s="1"/>
  <c r="P1912" i="1" a="1"/>
  <c r="P1912" i="1" s="1"/>
  <c r="P1913" i="1" a="1"/>
  <c r="P1913" i="1" s="1"/>
  <c r="P1914" i="1" a="1"/>
  <c r="P1914" i="1" s="1"/>
  <c r="P1915" i="1" a="1"/>
  <c r="P1915" i="1" s="1"/>
  <c r="P1916" i="1" a="1"/>
  <c r="P1916" i="1" s="1"/>
  <c r="P1917" i="1" a="1"/>
  <c r="P1917" i="1" s="1"/>
  <c r="P1918" i="1" a="1"/>
  <c r="P1918" i="1" s="1"/>
  <c r="P1919" i="1" a="1"/>
  <c r="P1919" i="1" s="1"/>
  <c r="P1920" i="1" a="1"/>
  <c r="P1920" i="1" s="1"/>
  <c r="P1921" i="1" a="1"/>
  <c r="P1921" i="1" s="1"/>
  <c r="P1922" i="1" a="1"/>
  <c r="P1922" i="1" s="1"/>
  <c r="P1923" i="1" a="1"/>
  <c r="P1923" i="1" s="1"/>
  <c r="P1924" i="1" a="1"/>
  <c r="P1924" i="1" s="1"/>
  <c r="P1925" i="1" a="1"/>
  <c r="P1925" i="1" s="1"/>
  <c r="P1926" i="1" a="1"/>
  <c r="P1926" i="1" s="1"/>
  <c r="P1927" i="1" a="1"/>
  <c r="P1927" i="1" s="1"/>
  <c r="P1928" i="1" a="1"/>
  <c r="P1928" i="1" s="1"/>
  <c r="P1929" i="1" a="1"/>
  <c r="P1929" i="1" s="1"/>
  <c r="P1930" i="1" a="1"/>
  <c r="P1930" i="1" s="1"/>
  <c r="P1931" i="1" a="1"/>
  <c r="P1931" i="1" s="1"/>
  <c r="P1932" i="1" a="1"/>
  <c r="P1932" i="1" s="1"/>
  <c r="P1933" i="1" a="1"/>
  <c r="P1933" i="1" s="1"/>
  <c r="P1934" i="1" a="1"/>
  <c r="P1934" i="1" s="1"/>
  <c r="P1935" i="1" a="1"/>
  <c r="P1935" i="1" s="1"/>
  <c r="P1936" i="1" a="1"/>
  <c r="P1936" i="1" s="1"/>
  <c r="P1937" i="1" a="1"/>
  <c r="P1937" i="1" s="1"/>
  <c r="P1938" i="1" a="1"/>
  <c r="P1938" i="1" s="1"/>
  <c r="P1939" i="1" a="1"/>
  <c r="P1939" i="1" s="1"/>
  <c r="P1940" i="1" a="1"/>
  <c r="P1940" i="1" s="1"/>
  <c r="P1941" i="1" a="1"/>
  <c r="P1941" i="1" s="1"/>
  <c r="P1942" i="1" a="1"/>
  <c r="P1942" i="1" s="1"/>
  <c r="P1943" i="1" a="1"/>
  <c r="P1943" i="1" s="1"/>
  <c r="P1944" i="1" a="1"/>
  <c r="P1944" i="1" s="1"/>
  <c r="P1945" i="1" a="1"/>
  <c r="P1945" i="1" s="1"/>
  <c r="P1946" i="1" a="1"/>
  <c r="P1946" i="1" s="1"/>
  <c r="P1947" i="1" a="1"/>
  <c r="P1947" i="1" s="1"/>
  <c r="P1948" i="1" a="1"/>
  <c r="P1948" i="1" s="1"/>
  <c r="P1949" i="1" a="1"/>
  <c r="P1949" i="1" s="1"/>
  <c r="P1950" i="1" a="1"/>
  <c r="P1950" i="1" s="1"/>
  <c r="P1951" i="1" a="1"/>
  <c r="P1951" i="1" s="1"/>
  <c r="P1952" i="1" a="1"/>
  <c r="P1952" i="1" s="1"/>
  <c r="P1953" i="1" a="1"/>
  <c r="P1953" i="1" s="1"/>
  <c r="P1954" i="1" a="1"/>
  <c r="P1954" i="1" s="1"/>
  <c r="P1955" i="1" a="1"/>
  <c r="P1955" i="1" s="1"/>
  <c r="P1956" i="1" a="1"/>
  <c r="P1956" i="1" s="1"/>
  <c r="P1957" i="1" a="1"/>
  <c r="P1957" i="1" s="1"/>
  <c r="P1958" i="1" a="1"/>
  <c r="P1958" i="1" s="1"/>
  <c r="P1959" i="1" a="1"/>
  <c r="P1959" i="1" s="1"/>
  <c r="P1960" i="1" a="1"/>
  <c r="P1960" i="1" s="1"/>
  <c r="P1961" i="1" a="1"/>
  <c r="P1961" i="1" s="1"/>
  <c r="P1962" i="1" a="1"/>
  <c r="P1962" i="1" s="1"/>
  <c r="P1963" i="1" a="1"/>
  <c r="P1963" i="1" s="1"/>
  <c r="P1964" i="1" a="1"/>
  <c r="P1964" i="1" s="1"/>
  <c r="P1965" i="1" a="1"/>
  <c r="P1965" i="1" s="1"/>
  <c r="P1966" i="1" a="1"/>
  <c r="P1966" i="1" s="1"/>
  <c r="P1967" i="1" a="1"/>
  <c r="P1967" i="1" s="1"/>
  <c r="P1968" i="1" a="1"/>
  <c r="P1968" i="1" s="1"/>
  <c r="P1969" i="1" a="1"/>
  <c r="P1969" i="1" s="1"/>
  <c r="P1970" i="1" a="1"/>
  <c r="P1970" i="1" s="1"/>
  <c r="P1971" i="1" a="1"/>
  <c r="P1971" i="1" s="1"/>
  <c r="P1972" i="1" a="1"/>
  <c r="P1972" i="1" s="1"/>
  <c r="P1973" i="1" a="1"/>
  <c r="P1973" i="1" s="1"/>
  <c r="P1974" i="1" a="1"/>
  <c r="P1974" i="1" s="1"/>
  <c r="P1975" i="1" a="1"/>
  <c r="P1975" i="1" s="1"/>
  <c r="P1976" i="1" a="1"/>
  <c r="P1976" i="1" s="1"/>
  <c r="P1977" i="1" a="1"/>
  <c r="P1977" i="1" s="1"/>
  <c r="P1978" i="1" a="1"/>
  <c r="P1978" i="1" s="1"/>
  <c r="P1979" i="1" a="1"/>
  <c r="P1979" i="1" s="1"/>
  <c r="P1980" i="1" a="1"/>
  <c r="P1980" i="1" s="1"/>
  <c r="P1981" i="1" a="1"/>
  <c r="P1981" i="1" s="1"/>
  <c r="P1982" i="1" a="1"/>
  <c r="P1982" i="1" s="1"/>
  <c r="P1983" i="1" a="1"/>
  <c r="P1983" i="1" s="1"/>
  <c r="P1984" i="1" a="1"/>
  <c r="P1984" i="1" s="1"/>
  <c r="P1985" i="1" a="1"/>
  <c r="P1985" i="1" s="1"/>
  <c r="P1986" i="1" a="1"/>
  <c r="P1986" i="1" s="1"/>
  <c r="P1987" i="1" a="1"/>
  <c r="P1987" i="1" s="1"/>
  <c r="P1988" i="1" a="1"/>
  <c r="P1988" i="1" s="1"/>
  <c r="P1989" i="1" a="1"/>
  <c r="P1989" i="1" s="1"/>
  <c r="P1990" i="1" a="1"/>
  <c r="P1990" i="1" s="1"/>
  <c r="P1991" i="1" a="1"/>
  <c r="P1991" i="1" s="1"/>
  <c r="P1992" i="1" a="1"/>
  <c r="P1992" i="1" s="1"/>
  <c r="P1993" i="1" a="1"/>
  <c r="P1993" i="1" s="1"/>
  <c r="P1994" i="1" a="1"/>
  <c r="P1994" i="1" s="1"/>
  <c r="P1995" i="1" a="1"/>
  <c r="P1995" i="1" s="1"/>
  <c r="P1996" i="1" a="1"/>
  <c r="P1996" i="1" s="1"/>
  <c r="P1997" i="1" a="1"/>
  <c r="P1997" i="1" s="1"/>
  <c r="P1998" i="1" a="1"/>
  <c r="P1998" i="1" s="1"/>
  <c r="P1999" i="1" a="1"/>
  <c r="P1999" i="1" s="1"/>
  <c r="P2000" i="1" a="1"/>
  <c r="P2000" i="1" s="1"/>
  <c r="P2001" i="1" a="1"/>
  <c r="P2001" i="1" s="1"/>
  <c r="P2002" i="1" a="1"/>
  <c r="P2002" i="1" s="1"/>
  <c r="P2003" i="1" a="1"/>
  <c r="P2003" i="1" s="1"/>
  <c r="P2004" i="1" a="1"/>
  <c r="P2004" i="1" s="1"/>
  <c r="P2005" i="1" a="1"/>
  <c r="P2005" i="1" s="1"/>
  <c r="P2006" i="1" a="1"/>
  <c r="P2006" i="1" s="1"/>
  <c r="P2007" i="1" a="1"/>
  <c r="P2007" i="1" s="1"/>
  <c r="P2008" i="1" a="1"/>
  <c r="P2008" i="1" s="1"/>
  <c r="P2009" i="1" a="1"/>
  <c r="P2009" i="1" s="1"/>
  <c r="P2010" i="1" a="1"/>
  <c r="P2010" i="1" s="1"/>
  <c r="P2011" i="1" a="1"/>
  <c r="P2011" i="1" s="1"/>
  <c r="P2012" i="1" a="1"/>
  <c r="P2012" i="1" s="1"/>
  <c r="P2013" i="1" a="1"/>
  <c r="P2013" i="1" s="1"/>
  <c r="P2014" i="1" a="1"/>
  <c r="P2014" i="1" s="1"/>
  <c r="P2015" i="1" a="1"/>
  <c r="P2015" i="1" s="1"/>
  <c r="P2016" i="1" a="1"/>
  <c r="P2016" i="1" s="1"/>
  <c r="P2017" i="1" a="1"/>
  <c r="P2017" i="1" s="1"/>
  <c r="P2018" i="1" a="1"/>
  <c r="P2018" i="1" s="1"/>
  <c r="P2019" i="1" a="1"/>
  <c r="P2019" i="1" s="1"/>
  <c r="P2020" i="1" a="1"/>
  <c r="P2020" i="1" s="1"/>
  <c r="P2021" i="1" a="1"/>
  <c r="P2021" i="1" s="1"/>
  <c r="P2022" i="1" a="1"/>
  <c r="P2022" i="1" s="1"/>
  <c r="P2023" i="1" a="1"/>
  <c r="P2023" i="1" s="1"/>
  <c r="P2024" i="1" a="1"/>
  <c r="P2024" i="1" s="1"/>
  <c r="P2025" i="1" a="1"/>
  <c r="P2025" i="1" s="1"/>
  <c r="P2026" i="1" a="1"/>
  <c r="P2026" i="1" s="1"/>
  <c r="P2027" i="1" a="1"/>
  <c r="P2027" i="1" s="1"/>
  <c r="P2028" i="1" a="1"/>
  <c r="P2028" i="1" s="1"/>
  <c r="P2029" i="1" a="1"/>
  <c r="P2029" i="1" s="1"/>
  <c r="P2030" i="1" a="1"/>
  <c r="P2030" i="1" s="1"/>
  <c r="P2031" i="1" a="1"/>
  <c r="P2031" i="1" s="1"/>
  <c r="P2032" i="1" a="1"/>
  <c r="P2032" i="1" s="1"/>
  <c r="P2033" i="1" a="1"/>
  <c r="P2033" i="1" s="1"/>
  <c r="P2034" i="1" a="1"/>
  <c r="P2034" i="1" s="1"/>
  <c r="P2035" i="1" a="1"/>
  <c r="P2035" i="1" s="1"/>
  <c r="P2036" i="1" a="1"/>
  <c r="P2036" i="1" s="1"/>
  <c r="P2037" i="1" a="1"/>
  <c r="P2037" i="1" s="1"/>
  <c r="P2038" i="1" a="1"/>
  <c r="P2038" i="1" s="1"/>
  <c r="P2039" i="1" a="1"/>
  <c r="P2039" i="1" s="1"/>
  <c r="P2040" i="1" a="1"/>
  <c r="P2040" i="1" s="1"/>
  <c r="P2041" i="1" a="1"/>
  <c r="P2041" i="1" s="1"/>
  <c r="P2042" i="1" a="1"/>
  <c r="P2042" i="1" s="1"/>
  <c r="P2043" i="1" a="1"/>
  <c r="P2043" i="1" s="1"/>
  <c r="P2044" i="1" a="1"/>
  <c r="P2044" i="1" s="1"/>
  <c r="P2045" i="1" a="1"/>
  <c r="P2045" i="1" s="1"/>
  <c r="P2046" i="1" a="1"/>
  <c r="P2046" i="1" s="1"/>
  <c r="P2047" i="1" a="1"/>
  <c r="P2047" i="1" s="1"/>
  <c r="P2048" i="1" a="1"/>
  <c r="P2048" i="1" s="1"/>
  <c r="P2049" i="1" a="1"/>
  <c r="P2049" i="1" s="1"/>
  <c r="P2050" i="1" a="1"/>
  <c r="P2050" i="1" s="1"/>
  <c r="P2051" i="1" a="1"/>
  <c r="P2051" i="1" s="1"/>
  <c r="P2052" i="1" a="1"/>
  <c r="P2052" i="1" s="1"/>
  <c r="P2053" i="1" a="1"/>
  <c r="P2053" i="1" s="1"/>
  <c r="P2054" i="1" a="1"/>
  <c r="P2054" i="1" s="1"/>
  <c r="P2055" i="1" a="1"/>
  <c r="P2055" i="1" s="1"/>
  <c r="P2056" i="1" a="1"/>
  <c r="P2056" i="1" s="1"/>
  <c r="P2057" i="1" a="1"/>
  <c r="P2057" i="1" s="1"/>
  <c r="P2058" i="1" a="1"/>
  <c r="P2058" i="1" s="1"/>
  <c r="P2059" i="1" a="1"/>
  <c r="P2059" i="1" s="1"/>
  <c r="P2060" i="1" a="1"/>
  <c r="P2060" i="1" s="1"/>
  <c r="P2061" i="1" a="1"/>
  <c r="P2061" i="1" s="1"/>
  <c r="P2062" i="1" a="1"/>
  <c r="P2062" i="1" s="1"/>
  <c r="P2063" i="1" a="1"/>
  <c r="P2063" i="1" s="1"/>
  <c r="P2064" i="1" a="1"/>
  <c r="P2064" i="1" s="1"/>
  <c r="P2065" i="1" a="1"/>
  <c r="P2065" i="1" s="1"/>
  <c r="P2066" i="1" a="1"/>
  <c r="P2066" i="1" s="1"/>
  <c r="P2067" i="1" a="1"/>
  <c r="P2067" i="1" s="1"/>
  <c r="P2068" i="1" a="1"/>
  <c r="P2068" i="1" s="1"/>
  <c r="P2069" i="1" a="1"/>
  <c r="P2069" i="1" s="1"/>
  <c r="P2070" i="1" a="1"/>
  <c r="P2070" i="1" s="1"/>
  <c r="P2071" i="1" a="1"/>
  <c r="P2071" i="1" s="1"/>
  <c r="P2072" i="1" a="1"/>
  <c r="P2072" i="1" s="1"/>
  <c r="P2073" i="1" a="1"/>
  <c r="P2073" i="1" s="1"/>
  <c r="P2074" i="1" a="1"/>
  <c r="P2074" i="1" s="1"/>
  <c r="P2075" i="1" a="1"/>
  <c r="P2075" i="1" s="1"/>
  <c r="P2076" i="1" a="1"/>
  <c r="P2076" i="1" s="1"/>
  <c r="P2077" i="1" a="1"/>
  <c r="P2077" i="1" s="1"/>
  <c r="P2078" i="1" a="1"/>
  <c r="P2078" i="1" s="1"/>
  <c r="P2079" i="1" a="1"/>
  <c r="P2079" i="1" s="1"/>
  <c r="P2080" i="1" a="1"/>
  <c r="P2080" i="1" s="1"/>
  <c r="P2081" i="1" a="1"/>
  <c r="P2081" i="1" s="1"/>
  <c r="P2082" i="1" a="1"/>
  <c r="P2082" i="1" s="1"/>
  <c r="P2083" i="1" a="1"/>
  <c r="P2083" i="1" s="1"/>
  <c r="P2084" i="1" a="1"/>
  <c r="P2084" i="1" s="1"/>
  <c r="P2085" i="1" a="1"/>
  <c r="P2085" i="1" s="1"/>
  <c r="P2086" i="1" a="1"/>
  <c r="P2086" i="1" s="1"/>
  <c r="P2087" i="1" a="1"/>
  <c r="P2087" i="1" s="1"/>
  <c r="P2088" i="1" a="1"/>
  <c r="P2088" i="1" s="1"/>
  <c r="P2089" i="1" a="1"/>
  <c r="P2089" i="1" s="1"/>
  <c r="P2090" i="1" a="1"/>
  <c r="P2090" i="1" s="1"/>
  <c r="P2091" i="1" a="1"/>
  <c r="P2091" i="1" s="1"/>
  <c r="P2092" i="1" a="1"/>
  <c r="P2092" i="1" s="1"/>
  <c r="P2093" i="1" a="1"/>
  <c r="P2093" i="1" s="1"/>
  <c r="P2094" i="1" a="1"/>
  <c r="P2094" i="1" s="1"/>
  <c r="P2095" i="1" a="1"/>
  <c r="P2095" i="1" s="1"/>
  <c r="P2096" i="1" a="1"/>
  <c r="P2096" i="1" s="1"/>
  <c r="P2097" i="1" a="1"/>
  <c r="P2097" i="1" s="1"/>
  <c r="P2098" i="1" a="1"/>
  <c r="P2098" i="1" s="1"/>
  <c r="P2099" i="1" a="1"/>
  <c r="P2099" i="1" s="1"/>
  <c r="P2100" i="1" a="1"/>
  <c r="P2100" i="1" s="1"/>
  <c r="P2101" i="1" a="1"/>
  <c r="P2101" i="1" s="1"/>
  <c r="P2102" i="1" a="1"/>
  <c r="P2102" i="1" s="1"/>
  <c r="P2103" i="1" a="1"/>
  <c r="P2103" i="1" s="1"/>
  <c r="P2104" i="1" a="1"/>
  <c r="P2104" i="1" s="1"/>
  <c r="P2105" i="1" a="1"/>
  <c r="P2105" i="1" s="1"/>
  <c r="P2106" i="1" a="1"/>
  <c r="P2106" i="1" s="1"/>
  <c r="P2107" i="1" a="1"/>
  <c r="P2107" i="1" s="1"/>
  <c r="P2108" i="1" a="1"/>
  <c r="P2108" i="1" s="1"/>
  <c r="P2109" i="1" a="1"/>
  <c r="P2109" i="1" s="1"/>
  <c r="P2110" i="1" a="1"/>
  <c r="P2110" i="1" s="1"/>
  <c r="P2111" i="1" a="1"/>
  <c r="P2111" i="1" s="1"/>
  <c r="P2112" i="1" a="1"/>
  <c r="P2112" i="1" s="1"/>
  <c r="P2113" i="1" a="1"/>
  <c r="P2113" i="1" s="1"/>
  <c r="P2114" i="1" a="1"/>
  <c r="P2114" i="1" s="1"/>
  <c r="P2115" i="1" a="1"/>
  <c r="P2115" i="1" s="1"/>
  <c r="P2116" i="1" a="1"/>
  <c r="P2116" i="1" s="1"/>
  <c r="P2117" i="1" a="1"/>
  <c r="P2117" i="1" s="1"/>
  <c r="P2118" i="1" a="1"/>
  <c r="P2118" i="1" s="1"/>
  <c r="P2119" i="1" a="1"/>
  <c r="P2119" i="1" s="1"/>
  <c r="P2120" i="1" a="1"/>
  <c r="P2120" i="1" s="1"/>
  <c r="P2121" i="1" a="1"/>
  <c r="P2121" i="1" s="1"/>
  <c r="P2122" i="1" a="1"/>
  <c r="P2122" i="1" s="1"/>
  <c r="P2123" i="1" a="1"/>
  <c r="P2123" i="1" s="1"/>
  <c r="P2124" i="1" a="1"/>
  <c r="P2124" i="1" s="1"/>
  <c r="P2125" i="1" a="1"/>
  <c r="P2125" i="1" s="1"/>
  <c r="P2126" i="1" a="1"/>
  <c r="P2126" i="1" s="1"/>
  <c r="P2127" i="1" a="1"/>
  <c r="P2127" i="1" s="1"/>
  <c r="P2128" i="1" a="1"/>
  <c r="P2128" i="1" s="1"/>
  <c r="P2129" i="1" a="1"/>
  <c r="P2129" i="1" s="1"/>
  <c r="P2130" i="1" a="1"/>
  <c r="P2130" i="1" s="1"/>
  <c r="P2131" i="1" a="1"/>
  <c r="P2131" i="1" s="1"/>
  <c r="P2132" i="1" a="1"/>
  <c r="P2132" i="1" s="1"/>
  <c r="P2133" i="1" a="1"/>
  <c r="P2133" i="1" s="1"/>
  <c r="P2134" i="1" a="1"/>
  <c r="P2134" i="1" s="1"/>
  <c r="P2135" i="1" a="1"/>
  <c r="P2135" i="1" s="1"/>
  <c r="P2136" i="1" a="1"/>
  <c r="P2136" i="1" s="1"/>
  <c r="P2137" i="1" a="1"/>
  <c r="P2137" i="1" s="1"/>
  <c r="P2138" i="1" a="1"/>
  <c r="P2138" i="1" s="1"/>
  <c r="P2139" i="1" a="1"/>
  <c r="P2139" i="1" s="1"/>
  <c r="P2140" i="1" a="1"/>
  <c r="P2140" i="1" s="1"/>
  <c r="P2141" i="1" a="1"/>
  <c r="P2141" i="1" s="1"/>
  <c r="P2142" i="1" a="1"/>
  <c r="P2142" i="1" s="1"/>
  <c r="P2143" i="1" a="1"/>
  <c r="P2143" i="1" s="1"/>
  <c r="P2144" i="1" a="1"/>
  <c r="P2144" i="1" s="1"/>
  <c r="P2145" i="1" a="1"/>
  <c r="P2145" i="1" s="1"/>
  <c r="P2146" i="1" a="1"/>
  <c r="P2146" i="1" s="1"/>
  <c r="P2147" i="1" a="1"/>
  <c r="P2147" i="1" s="1"/>
  <c r="P2148" i="1" a="1"/>
  <c r="P2148" i="1" s="1"/>
  <c r="P2149" i="1" a="1"/>
  <c r="P2149" i="1" s="1"/>
  <c r="P2150" i="1" a="1"/>
  <c r="P2150" i="1" s="1"/>
  <c r="P2151" i="1" a="1"/>
  <c r="P2151" i="1" s="1"/>
  <c r="P2152" i="1" a="1"/>
  <c r="P2152" i="1" s="1"/>
  <c r="P2153" i="1" a="1"/>
  <c r="P2153" i="1" s="1"/>
  <c r="P2154" i="1" a="1"/>
  <c r="P2154" i="1" s="1"/>
  <c r="P2155" i="1" a="1"/>
  <c r="P2155" i="1" s="1"/>
  <c r="P2156" i="1" a="1"/>
  <c r="P2156" i="1" s="1"/>
  <c r="P2157" i="1" a="1"/>
  <c r="P2157" i="1" s="1"/>
  <c r="P2158" i="1" a="1"/>
  <c r="P2158" i="1" s="1"/>
  <c r="P2159" i="1" a="1"/>
  <c r="P2159" i="1" s="1"/>
  <c r="P2160" i="1" a="1"/>
  <c r="P2160" i="1" s="1"/>
  <c r="P2161" i="1" a="1"/>
  <c r="P2161" i="1" s="1"/>
  <c r="P2162" i="1" a="1"/>
  <c r="P2162" i="1" s="1"/>
  <c r="P2163" i="1" a="1"/>
  <c r="P2163" i="1" s="1"/>
  <c r="P2164" i="1" a="1"/>
  <c r="P2164" i="1" s="1"/>
  <c r="P2165" i="1" a="1"/>
  <c r="P2165" i="1" s="1"/>
  <c r="P2166" i="1" a="1"/>
  <c r="P2166" i="1" s="1"/>
  <c r="P2167" i="1" a="1"/>
  <c r="P2167" i="1" s="1"/>
  <c r="P2168" i="1" a="1"/>
  <c r="P2168" i="1" s="1"/>
  <c r="P2169" i="1" a="1"/>
  <c r="P2169" i="1" s="1"/>
  <c r="P2170" i="1" a="1"/>
  <c r="P2170" i="1" s="1"/>
  <c r="P2171" i="1" a="1"/>
  <c r="P2171" i="1" s="1"/>
  <c r="P2172" i="1" a="1"/>
  <c r="P2172" i="1" s="1"/>
  <c r="P2173" i="1" a="1"/>
  <c r="P2173" i="1" s="1"/>
  <c r="P2174" i="1" a="1"/>
  <c r="P2174" i="1" s="1"/>
  <c r="P2175" i="1" a="1"/>
  <c r="P2175" i="1" s="1"/>
  <c r="P2176" i="1" a="1"/>
  <c r="P2176" i="1" s="1"/>
  <c r="P2177" i="1" a="1"/>
  <c r="P2177" i="1" s="1"/>
  <c r="P2178" i="1" a="1"/>
  <c r="P2178" i="1" s="1"/>
  <c r="P2179" i="1" a="1"/>
  <c r="P2179" i="1" s="1"/>
  <c r="P2180" i="1" a="1"/>
  <c r="P2180" i="1" s="1"/>
  <c r="P2181" i="1" a="1"/>
  <c r="P2181" i="1" s="1"/>
  <c r="P2182" i="1" a="1"/>
  <c r="P2182" i="1" s="1"/>
  <c r="P2183" i="1" a="1"/>
  <c r="P2183" i="1" s="1"/>
  <c r="P2184" i="1" a="1"/>
  <c r="P2184" i="1" s="1"/>
  <c r="P2185" i="1" a="1"/>
  <c r="P2185" i="1" s="1"/>
  <c r="P2186" i="1" a="1"/>
  <c r="P2186" i="1" s="1"/>
  <c r="P2187" i="1" a="1"/>
  <c r="P2187" i="1" s="1"/>
  <c r="P2188" i="1" a="1"/>
  <c r="P2188" i="1" s="1"/>
  <c r="P2189" i="1" a="1"/>
  <c r="P2189" i="1" s="1"/>
  <c r="P2190" i="1" a="1"/>
  <c r="P2190" i="1" s="1"/>
  <c r="P2191" i="1" a="1"/>
  <c r="P2191" i="1" s="1"/>
  <c r="P2192" i="1" a="1"/>
  <c r="P2192" i="1" s="1"/>
  <c r="P2193" i="1" a="1"/>
  <c r="P2193" i="1" s="1"/>
  <c r="P2194" i="1" a="1"/>
  <c r="P2194" i="1" s="1"/>
  <c r="P2195" i="1" a="1"/>
  <c r="P2195" i="1" s="1"/>
  <c r="P2196" i="1" a="1"/>
  <c r="P2196" i="1" s="1"/>
  <c r="P2197" i="1" a="1"/>
  <c r="P2197" i="1" s="1"/>
  <c r="P2198" i="1" a="1"/>
  <c r="P2198" i="1" s="1"/>
  <c r="P2199" i="1" a="1"/>
  <c r="P2199" i="1" s="1"/>
  <c r="P2200" i="1" a="1"/>
  <c r="P2200" i="1" s="1"/>
  <c r="P2201" i="1" a="1"/>
  <c r="P2201" i="1" s="1"/>
  <c r="P2202" i="1" a="1"/>
  <c r="P2202" i="1" s="1"/>
  <c r="P2203" i="1" a="1"/>
  <c r="P2203" i="1" s="1"/>
  <c r="P2204" i="1" a="1"/>
  <c r="P2204" i="1" s="1"/>
  <c r="P2205" i="1" a="1"/>
  <c r="P2205" i="1" s="1"/>
  <c r="P2206" i="1" a="1"/>
  <c r="P2206" i="1" s="1"/>
  <c r="P2207" i="1" a="1"/>
  <c r="P2207" i="1" s="1"/>
  <c r="P2208" i="1" a="1"/>
  <c r="P2208" i="1" s="1"/>
  <c r="P2209" i="1" a="1"/>
  <c r="P2209" i="1" s="1"/>
  <c r="P2210" i="1" a="1"/>
  <c r="P2210" i="1" s="1"/>
  <c r="P2211" i="1" a="1"/>
  <c r="P2211" i="1" s="1"/>
  <c r="P2212" i="1" a="1"/>
  <c r="P2212" i="1" s="1"/>
  <c r="P2213" i="1" a="1"/>
  <c r="P2213" i="1" s="1"/>
  <c r="P2214" i="1" a="1"/>
  <c r="P2214" i="1" s="1"/>
  <c r="P2215" i="1" a="1"/>
  <c r="P2215" i="1" s="1"/>
  <c r="P2216" i="1" a="1"/>
  <c r="P2216" i="1" s="1"/>
  <c r="P2217" i="1" a="1"/>
  <c r="P2217" i="1" s="1"/>
  <c r="P2218" i="1" a="1"/>
  <c r="P2218" i="1" s="1"/>
  <c r="P2219" i="1" a="1"/>
  <c r="P2219" i="1" s="1"/>
  <c r="P2220" i="1" a="1"/>
  <c r="P2220" i="1" s="1"/>
  <c r="P2221" i="1" a="1"/>
  <c r="P2221" i="1" s="1"/>
  <c r="P2222" i="1" a="1"/>
  <c r="P2222" i="1" s="1"/>
  <c r="P2223" i="1" a="1"/>
  <c r="P2223" i="1" s="1"/>
  <c r="P2224" i="1" a="1"/>
  <c r="P2224" i="1" s="1"/>
  <c r="P2225" i="1" a="1"/>
  <c r="P2225" i="1" s="1"/>
  <c r="P2226" i="1" a="1"/>
  <c r="P2226" i="1" s="1"/>
  <c r="P2227" i="1" a="1"/>
  <c r="P2227" i="1" s="1"/>
  <c r="P2228" i="1" a="1"/>
  <c r="P2228" i="1" s="1"/>
  <c r="P2229" i="1" a="1"/>
  <c r="P2229" i="1" s="1"/>
  <c r="P2230" i="1" a="1"/>
  <c r="P2230" i="1" s="1"/>
  <c r="P2231" i="1" a="1"/>
  <c r="P2231" i="1" s="1"/>
  <c r="P2232" i="1" a="1"/>
  <c r="P2232" i="1" s="1"/>
  <c r="P2233" i="1" a="1"/>
  <c r="P2233" i="1" s="1"/>
  <c r="P2234" i="1" a="1"/>
  <c r="P2234" i="1" s="1"/>
  <c r="P2235" i="1" a="1"/>
  <c r="P2235" i="1" s="1"/>
  <c r="P2236" i="1" a="1"/>
  <c r="P2236" i="1" s="1"/>
  <c r="P2237" i="1" a="1"/>
  <c r="P2237" i="1" s="1"/>
  <c r="P2238" i="1" a="1"/>
  <c r="P2238" i="1" s="1"/>
  <c r="P2239" i="1" a="1"/>
  <c r="P2239" i="1" s="1"/>
  <c r="P2240" i="1" a="1"/>
  <c r="P2240" i="1" s="1"/>
  <c r="P2241" i="1" a="1"/>
  <c r="P2241" i="1" s="1"/>
  <c r="P2242" i="1" a="1"/>
  <c r="P2242" i="1" s="1"/>
  <c r="P2243" i="1" a="1"/>
  <c r="P2243" i="1" s="1"/>
  <c r="P2244" i="1" a="1"/>
  <c r="P2244" i="1" s="1"/>
  <c r="P2245" i="1" a="1"/>
  <c r="P2245" i="1" s="1"/>
  <c r="P2246" i="1" a="1"/>
  <c r="P2246" i="1" s="1"/>
  <c r="P2247" i="1" a="1"/>
  <c r="P2247" i="1" s="1"/>
  <c r="P2248" i="1" a="1"/>
  <c r="P2248" i="1" s="1"/>
  <c r="P2249" i="1" a="1"/>
  <c r="P2249" i="1" s="1"/>
  <c r="P2250" i="1" a="1"/>
  <c r="P2250" i="1" s="1"/>
  <c r="P2251" i="1" a="1"/>
  <c r="P2251" i="1" s="1"/>
  <c r="P2252" i="1" a="1"/>
  <c r="P2252" i="1" s="1"/>
  <c r="P2253" i="1" a="1"/>
  <c r="P2253" i="1" s="1"/>
  <c r="P2254" i="1" a="1"/>
  <c r="P2254" i="1" s="1"/>
  <c r="P2255" i="1" a="1"/>
  <c r="P2255" i="1" s="1"/>
  <c r="P2256" i="1" a="1"/>
  <c r="P2256" i="1" s="1"/>
  <c r="P2257" i="1" a="1"/>
  <c r="P2257" i="1" s="1"/>
  <c r="P2258" i="1" a="1"/>
  <c r="P2258" i="1" s="1"/>
  <c r="P2259" i="1" a="1"/>
  <c r="P2259" i="1" s="1"/>
  <c r="P2260" i="1" a="1"/>
  <c r="P2260" i="1" s="1"/>
  <c r="P2261" i="1" a="1"/>
  <c r="P2261" i="1" s="1"/>
  <c r="P2262" i="1" a="1"/>
  <c r="P2262" i="1" s="1"/>
  <c r="P2263" i="1" a="1"/>
  <c r="P2263" i="1" s="1"/>
  <c r="P2264" i="1" a="1"/>
  <c r="P2264" i="1" s="1"/>
  <c r="P2265" i="1" a="1"/>
  <c r="P2265" i="1" s="1"/>
  <c r="P2266" i="1" a="1"/>
  <c r="P2266" i="1" s="1"/>
  <c r="P2267" i="1" a="1"/>
  <c r="P2267" i="1" s="1"/>
  <c r="P2268" i="1" a="1"/>
  <c r="P2268" i="1" s="1"/>
  <c r="P2269" i="1" a="1"/>
  <c r="P2269" i="1" s="1"/>
  <c r="P2270" i="1" a="1"/>
  <c r="P2270" i="1" s="1"/>
  <c r="P2271" i="1" a="1"/>
  <c r="P2271" i="1" s="1"/>
  <c r="P2272" i="1" a="1"/>
  <c r="P2272" i="1" s="1"/>
  <c r="P2273" i="1" a="1"/>
  <c r="P2273" i="1" s="1"/>
  <c r="P2274" i="1" a="1"/>
  <c r="P2274" i="1" s="1"/>
  <c r="P2275" i="1" a="1"/>
  <c r="P2275" i="1" s="1"/>
  <c r="P2276" i="1" a="1"/>
  <c r="P2276" i="1" s="1"/>
  <c r="P2277" i="1" a="1"/>
  <c r="P2277" i="1" s="1"/>
  <c r="P2278" i="1" a="1"/>
  <c r="P2278" i="1" s="1"/>
  <c r="P2279" i="1" a="1"/>
  <c r="P2279" i="1" s="1"/>
  <c r="P2280" i="1" a="1"/>
  <c r="P2280" i="1" s="1"/>
  <c r="P2281" i="1" a="1"/>
  <c r="P2281" i="1" s="1"/>
  <c r="P2282" i="1" a="1"/>
  <c r="P2282" i="1" s="1"/>
  <c r="P2283" i="1" a="1"/>
  <c r="P2283" i="1" s="1"/>
  <c r="P2284" i="1" a="1"/>
  <c r="P2284" i="1" s="1"/>
  <c r="P2285" i="1" a="1"/>
  <c r="P2285" i="1" s="1"/>
  <c r="P2286" i="1" a="1"/>
  <c r="P2286" i="1" s="1"/>
  <c r="P2287" i="1" a="1"/>
  <c r="P2287" i="1" s="1"/>
  <c r="P2288" i="1" a="1"/>
  <c r="P2288" i="1" s="1"/>
  <c r="P2289" i="1" a="1"/>
  <c r="P2289" i="1" s="1"/>
  <c r="P2290" i="1" a="1"/>
  <c r="P2290" i="1" s="1"/>
  <c r="P2291" i="1" a="1"/>
  <c r="P2291" i="1" s="1"/>
  <c r="P2292" i="1" a="1"/>
  <c r="P2292" i="1" s="1"/>
  <c r="P2293" i="1" a="1"/>
  <c r="P2293" i="1" s="1"/>
  <c r="P2294" i="1" a="1"/>
  <c r="P2294" i="1" s="1"/>
  <c r="P2295" i="1" a="1"/>
  <c r="P2295" i="1" s="1"/>
  <c r="P2296" i="1" a="1"/>
  <c r="P2296" i="1" s="1"/>
  <c r="P2297" i="1" a="1"/>
  <c r="P2297" i="1" s="1"/>
  <c r="P2298" i="1" a="1"/>
  <c r="P2298" i="1" s="1"/>
  <c r="P2299" i="1" a="1"/>
  <c r="P2299" i="1" s="1"/>
  <c r="P2300" i="1" a="1"/>
  <c r="P2300" i="1" s="1"/>
  <c r="P2301" i="1" a="1"/>
  <c r="P2301" i="1" s="1"/>
  <c r="P2302" i="1" a="1"/>
  <c r="P2302" i="1" s="1"/>
  <c r="P2303" i="1" a="1"/>
  <c r="P2303" i="1" s="1"/>
  <c r="P2304" i="1" a="1"/>
  <c r="P2304" i="1" s="1"/>
  <c r="P2305" i="1" a="1"/>
  <c r="P2305" i="1" s="1"/>
  <c r="P2306" i="1" a="1"/>
  <c r="P2306" i="1" s="1"/>
  <c r="P2307" i="1" a="1"/>
  <c r="P2307" i="1" s="1"/>
  <c r="P2308" i="1" a="1"/>
  <c r="P2308" i="1" s="1"/>
  <c r="P2309" i="1" a="1"/>
  <c r="P2309" i="1" s="1"/>
  <c r="P2310" i="1" a="1"/>
  <c r="P2310" i="1" s="1"/>
  <c r="P2311" i="1" a="1"/>
  <c r="P2311" i="1" s="1"/>
  <c r="P2312" i="1" a="1"/>
  <c r="P2312" i="1" s="1"/>
  <c r="P2313" i="1" a="1"/>
  <c r="P2313" i="1" s="1"/>
  <c r="P2314" i="1" a="1"/>
  <c r="P2314" i="1" s="1"/>
  <c r="P2315" i="1" a="1"/>
  <c r="P2315" i="1" s="1"/>
  <c r="P2316" i="1" a="1"/>
  <c r="P2316" i="1" s="1"/>
  <c r="P2317" i="1" a="1"/>
  <c r="P2317" i="1" s="1"/>
  <c r="P2318" i="1" a="1"/>
  <c r="P2318" i="1" s="1"/>
  <c r="P2319" i="1" a="1"/>
  <c r="P2319" i="1" s="1"/>
  <c r="P2320" i="1" a="1"/>
  <c r="P2320" i="1" s="1"/>
  <c r="P2321" i="1" a="1"/>
  <c r="P2321" i="1" s="1"/>
  <c r="P2322" i="1" a="1"/>
  <c r="P2322" i="1" s="1"/>
  <c r="P2323" i="1" a="1"/>
  <c r="P2323" i="1" s="1"/>
  <c r="P2324" i="1" a="1"/>
  <c r="P2324" i="1" s="1"/>
  <c r="P2325" i="1" a="1"/>
  <c r="P2325" i="1" s="1"/>
  <c r="P2326" i="1" a="1"/>
  <c r="P2326" i="1" s="1"/>
  <c r="P2327" i="1" a="1"/>
  <c r="P2327" i="1" s="1"/>
  <c r="P2328" i="1" a="1"/>
  <c r="P2328" i="1" s="1"/>
  <c r="P2329" i="1" a="1"/>
  <c r="P2329" i="1" s="1"/>
  <c r="P2330" i="1" a="1"/>
  <c r="P2330" i="1" s="1"/>
  <c r="P2331" i="1" a="1"/>
  <c r="P2331" i="1" s="1"/>
  <c r="P2332" i="1" a="1"/>
  <c r="P2332" i="1" s="1"/>
  <c r="P2333" i="1" a="1"/>
  <c r="P2333" i="1" s="1"/>
  <c r="P2334" i="1" a="1"/>
  <c r="P2334" i="1" s="1"/>
  <c r="P2335" i="1" a="1"/>
  <c r="P2335" i="1" s="1"/>
  <c r="P2336" i="1" a="1"/>
  <c r="P2336" i="1" s="1"/>
  <c r="P2337" i="1" a="1"/>
  <c r="P2337" i="1" s="1"/>
  <c r="P2338" i="1" a="1"/>
  <c r="P2338" i="1" s="1"/>
  <c r="P2339" i="1" a="1"/>
  <c r="P2339" i="1" s="1"/>
  <c r="P2340" i="1" a="1"/>
  <c r="P2340" i="1" s="1"/>
  <c r="P2341" i="1" a="1"/>
  <c r="P2341" i="1" s="1"/>
  <c r="P2342" i="1" a="1"/>
  <c r="P2342" i="1" s="1"/>
  <c r="P2343" i="1" a="1"/>
  <c r="P2343" i="1" s="1"/>
  <c r="P2344" i="1" a="1"/>
  <c r="P2344" i="1" s="1"/>
  <c r="P2345" i="1" a="1"/>
  <c r="P2345" i="1" s="1"/>
  <c r="P2346" i="1" a="1"/>
  <c r="P2346" i="1" s="1"/>
  <c r="P2347" i="1" a="1"/>
  <c r="P2347" i="1" s="1"/>
  <c r="P2348" i="1" a="1"/>
  <c r="P2348" i="1" s="1"/>
  <c r="P2349" i="1" a="1"/>
  <c r="P2349" i="1" s="1"/>
  <c r="P2350" i="1" a="1"/>
  <c r="P2350" i="1" s="1"/>
  <c r="P2351" i="1" a="1"/>
  <c r="P2351" i="1" s="1"/>
  <c r="P2352" i="1" a="1"/>
  <c r="P2352" i="1" s="1"/>
  <c r="P2353" i="1" a="1"/>
  <c r="P2353" i="1" s="1"/>
  <c r="P2354" i="1" a="1"/>
  <c r="P2354" i="1" s="1"/>
  <c r="P2355" i="1" a="1"/>
  <c r="P2355" i="1" s="1"/>
  <c r="P2356" i="1" a="1"/>
  <c r="P2356" i="1" s="1"/>
  <c r="P2357" i="1" a="1"/>
  <c r="P2357" i="1" s="1"/>
  <c r="P2358" i="1" a="1"/>
  <c r="P2358" i="1" s="1"/>
  <c r="P2359" i="1" a="1"/>
  <c r="P2359" i="1" s="1"/>
  <c r="P2360" i="1" a="1"/>
  <c r="P2360" i="1" s="1"/>
  <c r="P2361" i="1" a="1"/>
  <c r="P2361" i="1" s="1"/>
  <c r="P2362" i="1" a="1"/>
  <c r="P2362" i="1" s="1"/>
  <c r="P2363" i="1" a="1"/>
  <c r="P2363" i="1" s="1"/>
  <c r="P2364" i="1" a="1"/>
  <c r="P2364" i="1" s="1"/>
  <c r="P2365" i="1" a="1"/>
  <c r="P2365" i="1" s="1"/>
  <c r="P2366" i="1" a="1"/>
  <c r="P2366" i="1" s="1"/>
  <c r="P2367" i="1" a="1"/>
  <c r="P2367" i="1" s="1"/>
  <c r="P2368" i="1" a="1"/>
  <c r="P2368" i="1" s="1"/>
  <c r="P2369" i="1" a="1"/>
  <c r="P2369" i="1" s="1"/>
  <c r="P2370" i="1" a="1"/>
  <c r="P2370" i="1" s="1"/>
  <c r="P2371" i="1" a="1"/>
  <c r="P2371" i="1" s="1"/>
  <c r="P2372" i="1" a="1"/>
  <c r="P2372" i="1" s="1"/>
  <c r="P2373" i="1" a="1"/>
  <c r="P2373" i="1" s="1"/>
  <c r="P2374" i="1" a="1"/>
  <c r="P2374" i="1" s="1"/>
  <c r="P2375" i="1" a="1"/>
  <c r="P2375" i="1" s="1"/>
  <c r="P2376" i="1" a="1"/>
  <c r="P2376" i="1" s="1"/>
  <c r="P2377" i="1" a="1"/>
  <c r="P2377" i="1" s="1"/>
  <c r="P2378" i="1" a="1"/>
  <c r="P2378" i="1" s="1"/>
  <c r="P2379" i="1" a="1"/>
  <c r="P2379" i="1" s="1"/>
  <c r="P2380" i="1" a="1"/>
  <c r="P2380" i="1" s="1"/>
  <c r="P2381" i="1" a="1"/>
  <c r="P2381" i="1" s="1"/>
  <c r="P2382" i="1" a="1"/>
  <c r="P2382" i="1" s="1"/>
  <c r="P2383" i="1" a="1"/>
  <c r="P2383" i="1" s="1"/>
  <c r="P2384" i="1" a="1"/>
  <c r="P2384" i="1" s="1"/>
  <c r="P2385" i="1" a="1"/>
  <c r="P2385" i="1" s="1"/>
  <c r="P2386" i="1" a="1"/>
  <c r="P2386" i="1" s="1"/>
  <c r="P2387" i="1" a="1"/>
  <c r="P2387" i="1" s="1"/>
  <c r="P2388" i="1" a="1"/>
  <c r="P2388" i="1" s="1"/>
  <c r="P2389" i="1" a="1"/>
  <c r="P2389" i="1" s="1"/>
  <c r="P2390" i="1" a="1"/>
  <c r="P2390" i="1" s="1"/>
  <c r="P2391" i="1" a="1"/>
  <c r="P2391" i="1" s="1"/>
  <c r="P2392" i="1" a="1"/>
  <c r="P2392" i="1" s="1"/>
  <c r="P2393" i="1" a="1"/>
  <c r="P2393" i="1" s="1"/>
  <c r="P2394" i="1" a="1"/>
  <c r="P2394" i="1" s="1"/>
  <c r="P2395" i="1" a="1"/>
  <c r="P2395" i="1" s="1"/>
  <c r="P2396" i="1" a="1"/>
  <c r="P2396" i="1" s="1"/>
  <c r="P2397" i="1" a="1"/>
  <c r="P2397" i="1" s="1"/>
  <c r="P2398" i="1" a="1"/>
  <c r="P2398" i="1" s="1"/>
  <c r="P2399" i="1" a="1"/>
  <c r="P2399" i="1" s="1"/>
  <c r="P2400" i="1" a="1"/>
  <c r="P2400" i="1" s="1"/>
  <c r="P2401" i="1" a="1"/>
  <c r="P2401" i="1" s="1"/>
  <c r="P2402" i="1" a="1"/>
  <c r="P2402" i="1" s="1"/>
  <c r="P2403" i="1" a="1"/>
  <c r="P2403" i="1" s="1"/>
  <c r="P2404" i="1" a="1"/>
  <c r="P2404" i="1" s="1"/>
  <c r="P2405" i="1" a="1"/>
  <c r="P2405" i="1" s="1"/>
  <c r="P2406" i="1" a="1"/>
  <c r="P2406" i="1" s="1"/>
  <c r="P2407" i="1" a="1"/>
  <c r="P2407" i="1" s="1"/>
  <c r="P2408" i="1" a="1"/>
  <c r="P2408" i="1" s="1"/>
  <c r="P2409" i="1" a="1"/>
  <c r="P2409" i="1" s="1"/>
  <c r="P2410" i="1" a="1"/>
  <c r="P2410" i="1" s="1"/>
  <c r="P2411" i="1" a="1"/>
  <c r="P2411" i="1" s="1"/>
  <c r="P2412" i="1" a="1"/>
  <c r="P2412" i="1" s="1"/>
  <c r="P2413" i="1" a="1"/>
  <c r="P2413" i="1" s="1"/>
  <c r="P2414" i="1" a="1"/>
  <c r="P2414" i="1" s="1"/>
  <c r="P2415" i="1" a="1"/>
  <c r="P2415" i="1" s="1"/>
  <c r="P2416" i="1" a="1"/>
  <c r="P2416" i="1" s="1"/>
  <c r="P2417" i="1" a="1"/>
  <c r="P2417" i="1" s="1"/>
  <c r="P2418" i="1" a="1"/>
  <c r="P2418" i="1" s="1"/>
  <c r="P2419" i="1" a="1"/>
  <c r="P2419" i="1" s="1"/>
  <c r="P2420" i="1" a="1"/>
  <c r="P2420" i="1" s="1"/>
  <c r="P2421" i="1" a="1"/>
  <c r="P2421" i="1" s="1"/>
  <c r="P2422" i="1" a="1"/>
  <c r="P2422" i="1" s="1"/>
  <c r="P2423" i="1" a="1"/>
  <c r="P2423" i="1" s="1"/>
  <c r="P2424" i="1" a="1"/>
  <c r="P2424" i="1" s="1"/>
  <c r="P2425" i="1" a="1"/>
  <c r="P2425" i="1" s="1"/>
  <c r="P2426" i="1" a="1"/>
  <c r="P2426" i="1" s="1"/>
  <c r="P2427" i="1" a="1"/>
  <c r="P2427" i="1" s="1"/>
  <c r="P2428" i="1" a="1"/>
  <c r="P2428" i="1" s="1"/>
  <c r="P2429" i="1" a="1"/>
  <c r="P2429" i="1" s="1"/>
  <c r="P2430" i="1" a="1"/>
  <c r="P2430" i="1" s="1"/>
  <c r="P2431" i="1" a="1"/>
  <c r="P2431" i="1" s="1"/>
  <c r="P2432" i="1" a="1"/>
  <c r="P2432" i="1" s="1"/>
  <c r="P2433" i="1" a="1"/>
  <c r="P2433" i="1" s="1"/>
  <c r="P2434" i="1" a="1"/>
  <c r="P2434" i="1" s="1"/>
  <c r="P2435" i="1" a="1"/>
  <c r="P2435" i="1" s="1"/>
  <c r="P2436" i="1" a="1"/>
  <c r="P2436" i="1" s="1"/>
  <c r="P2437" i="1" a="1"/>
  <c r="P2437" i="1" s="1"/>
  <c r="P2438" i="1" a="1"/>
  <c r="P2438" i="1" s="1"/>
  <c r="P2439" i="1" a="1"/>
  <c r="P2439" i="1" s="1"/>
  <c r="P2440" i="1" a="1"/>
  <c r="P2440" i="1" s="1"/>
  <c r="P2441" i="1" a="1"/>
  <c r="P2441" i="1" s="1"/>
  <c r="P2442" i="1" a="1"/>
  <c r="P2442" i="1" s="1"/>
  <c r="P2443" i="1" a="1"/>
  <c r="P2443" i="1" s="1"/>
  <c r="P2444" i="1" a="1"/>
  <c r="P2444" i="1" s="1"/>
  <c r="P2445" i="1" a="1"/>
  <c r="P2445" i="1" s="1"/>
  <c r="P2446" i="1" a="1"/>
  <c r="P2446" i="1" s="1"/>
  <c r="P2447" i="1" a="1"/>
  <c r="P2447" i="1" s="1"/>
  <c r="P2448" i="1" a="1"/>
  <c r="P2448" i="1" s="1"/>
  <c r="P2449" i="1" a="1"/>
  <c r="P2449" i="1" s="1"/>
  <c r="P2450" i="1" a="1"/>
  <c r="P2450" i="1" s="1"/>
  <c r="P2451" i="1" a="1"/>
  <c r="P2451" i="1" s="1"/>
  <c r="P2452" i="1" a="1"/>
  <c r="P2452" i="1" s="1"/>
  <c r="P2453" i="1" a="1"/>
  <c r="P2453" i="1" s="1"/>
  <c r="P2454" i="1" a="1"/>
  <c r="P2454" i="1" s="1"/>
  <c r="P2455" i="1" a="1"/>
  <c r="P2455" i="1" s="1"/>
  <c r="P2456" i="1" a="1"/>
  <c r="P2456" i="1" s="1"/>
  <c r="P2457" i="1" a="1"/>
  <c r="P2457" i="1" s="1"/>
  <c r="P2458" i="1" a="1"/>
  <c r="P2458" i="1" s="1"/>
  <c r="P2459" i="1" a="1"/>
  <c r="P2459" i="1" s="1"/>
  <c r="P2460" i="1" a="1"/>
  <c r="P2460" i="1" s="1"/>
  <c r="P2461" i="1" a="1"/>
  <c r="P2461" i="1" s="1"/>
  <c r="P2462" i="1" a="1"/>
  <c r="P2462" i="1" s="1"/>
  <c r="P2463" i="1" a="1"/>
  <c r="P2463" i="1" s="1"/>
  <c r="P2464" i="1" a="1"/>
  <c r="P2464" i="1" s="1"/>
  <c r="P2465" i="1" a="1"/>
  <c r="P2465" i="1" s="1"/>
  <c r="P2466" i="1" a="1"/>
  <c r="P2466" i="1" s="1"/>
  <c r="P2467" i="1" a="1"/>
  <c r="P2467" i="1" s="1"/>
  <c r="P2468" i="1" a="1"/>
  <c r="P2468" i="1" s="1"/>
  <c r="P2469" i="1" a="1"/>
  <c r="P2469" i="1" s="1"/>
  <c r="P2470" i="1" a="1"/>
  <c r="P2470" i="1" s="1"/>
  <c r="P2471" i="1" a="1"/>
  <c r="P2471" i="1" s="1"/>
  <c r="P2472" i="1" a="1"/>
  <c r="P2472" i="1" s="1"/>
  <c r="P2473" i="1" a="1"/>
  <c r="P2473" i="1" s="1"/>
  <c r="P2474" i="1" a="1"/>
  <c r="P2474" i="1" s="1"/>
  <c r="P2475" i="1" a="1"/>
  <c r="P2475" i="1" s="1"/>
  <c r="P2476" i="1" a="1"/>
  <c r="P2476" i="1" s="1"/>
  <c r="P2477" i="1" a="1"/>
  <c r="P2477" i="1" s="1"/>
  <c r="P2478" i="1" a="1"/>
  <c r="P2478" i="1" s="1"/>
  <c r="P2479" i="1" a="1"/>
  <c r="P2479" i="1" s="1"/>
  <c r="P2480" i="1" a="1"/>
  <c r="P2480" i="1" s="1"/>
  <c r="P2481" i="1" a="1"/>
  <c r="P2481" i="1" s="1"/>
  <c r="P2482" i="1" a="1"/>
  <c r="P2482" i="1" s="1"/>
  <c r="P2483" i="1" a="1"/>
  <c r="P2483" i="1" s="1"/>
  <c r="P2484" i="1" a="1"/>
  <c r="P2484" i="1" s="1"/>
  <c r="P2485" i="1" a="1"/>
  <c r="P2485" i="1" s="1"/>
  <c r="P2486" i="1" a="1"/>
  <c r="P2486" i="1" s="1"/>
  <c r="P2487" i="1" a="1"/>
  <c r="P2487" i="1" s="1"/>
  <c r="P2488" i="1" a="1"/>
  <c r="P2488" i="1" s="1"/>
  <c r="P2489" i="1" a="1"/>
  <c r="P2489" i="1" s="1"/>
  <c r="P2490" i="1" a="1"/>
  <c r="P2490" i="1" s="1"/>
  <c r="P2491" i="1" a="1"/>
  <c r="P2491" i="1" s="1"/>
  <c r="P2492" i="1" a="1"/>
  <c r="P2492" i="1" s="1"/>
  <c r="P2493" i="1" a="1"/>
  <c r="P2493" i="1" s="1"/>
  <c r="P2494" i="1" a="1"/>
  <c r="P2494" i="1" s="1"/>
  <c r="P2495" i="1" a="1"/>
  <c r="P2495" i="1" s="1"/>
  <c r="P2496" i="1" a="1"/>
  <c r="P2496" i="1" s="1"/>
  <c r="P2497" i="1" a="1"/>
  <c r="P2497" i="1" s="1"/>
  <c r="P2498" i="1" a="1"/>
  <c r="P2498" i="1" s="1"/>
  <c r="P2499" i="1" a="1"/>
  <c r="P2499" i="1" s="1"/>
  <c r="P2500" i="1" a="1"/>
  <c r="P2500" i="1" s="1"/>
  <c r="P2501" i="1" a="1"/>
  <c r="P2501" i="1" s="1"/>
  <c r="P2502" i="1" a="1"/>
  <c r="P2502" i="1" s="1"/>
  <c r="P2503" i="1" a="1"/>
  <c r="P2503" i="1" s="1"/>
  <c r="P2504" i="1" a="1"/>
  <c r="P2504" i="1" s="1"/>
  <c r="P2505" i="1" a="1"/>
  <c r="P2505" i="1" s="1"/>
  <c r="P2506" i="1" a="1"/>
  <c r="P2506" i="1" s="1"/>
  <c r="P2507" i="1" a="1"/>
  <c r="P2507" i="1" s="1"/>
  <c r="P2508" i="1" a="1"/>
  <c r="P2508" i="1" s="1"/>
  <c r="P2509" i="1" a="1"/>
  <c r="P2509" i="1" s="1"/>
  <c r="P2510" i="1" a="1"/>
  <c r="P2510" i="1" s="1"/>
  <c r="P2511" i="1" a="1"/>
  <c r="P2511" i="1" s="1"/>
  <c r="P2512" i="1" a="1"/>
  <c r="P2512" i="1" s="1"/>
  <c r="P2513" i="1" a="1"/>
  <c r="P2513" i="1" s="1"/>
  <c r="P2514" i="1" a="1"/>
  <c r="P2514" i="1" s="1"/>
  <c r="P2515" i="1" a="1"/>
  <c r="P2515" i="1" s="1"/>
  <c r="P2516" i="1" a="1"/>
  <c r="P2516" i="1" s="1"/>
  <c r="P2517" i="1" a="1"/>
  <c r="P2517" i="1" s="1"/>
  <c r="P2518" i="1" a="1"/>
  <c r="P2518" i="1" s="1"/>
  <c r="P2519" i="1" a="1"/>
  <c r="P2519" i="1" s="1"/>
  <c r="P2520" i="1" a="1"/>
  <c r="P2520" i="1" s="1"/>
  <c r="P2521" i="1" a="1"/>
  <c r="P2521" i="1" s="1"/>
  <c r="P2522" i="1" a="1"/>
  <c r="P2522" i="1" s="1"/>
  <c r="P2523" i="1" a="1"/>
  <c r="P2523" i="1" s="1"/>
  <c r="P2524" i="1" a="1"/>
  <c r="P2524" i="1" s="1"/>
  <c r="P2525" i="1" a="1"/>
  <c r="P2525" i="1" s="1"/>
  <c r="P2526" i="1" a="1"/>
  <c r="P2526" i="1" s="1"/>
  <c r="P2527" i="1" a="1"/>
  <c r="P2527" i="1" s="1"/>
  <c r="P2528" i="1" a="1"/>
  <c r="P2528" i="1" s="1"/>
  <c r="P2529" i="1" a="1"/>
  <c r="P2529" i="1" s="1"/>
  <c r="P2530" i="1" a="1"/>
  <c r="P2530" i="1" s="1"/>
  <c r="P2531" i="1" a="1"/>
  <c r="P2531" i="1" s="1"/>
  <c r="P2532" i="1" a="1"/>
  <c r="P2532" i="1" s="1"/>
  <c r="P2533" i="1" a="1"/>
  <c r="P2533" i="1" s="1"/>
  <c r="P2534" i="1" a="1"/>
  <c r="P2534" i="1" s="1"/>
  <c r="P2535" i="1" a="1"/>
  <c r="P2535" i="1" s="1"/>
  <c r="P2536" i="1" a="1"/>
  <c r="P2536" i="1" s="1"/>
  <c r="P2537" i="1" a="1"/>
  <c r="P2537" i="1" s="1"/>
  <c r="P2538" i="1" a="1"/>
  <c r="P2538" i="1" s="1"/>
  <c r="P2539" i="1" a="1"/>
  <c r="P2539" i="1" s="1"/>
  <c r="P2540" i="1" a="1"/>
  <c r="P2540" i="1" s="1"/>
  <c r="P2541" i="1" a="1"/>
  <c r="P2541" i="1" s="1"/>
  <c r="P2542" i="1" a="1"/>
  <c r="P2542" i="1" s="1"/>
  <c r="P2543" i="1" a="1"/>
  <c r="P2543" i="1" s="1"/>
  <c r="P2544" i="1" a="1"/>
  <c r="P2544" i="1" s="1"/>
  <c r="P2545" i="1" a="1"/>
  <c r="P2545" i="1" s="1"/>
  <c r="P2546" i="1" a="1"/>
  <c r="P2546" i="1" s="1"/>
  <c r="P2547" i="1" a="1"/>
  <c r="P2547" i="1" s="1"/>
  <c r="P2548" i="1" a="1"/>
  <c r="P2548" i="1" s="1"/>
  <c r="P2549" i="1" a="1"/>
  <c r="P2549" i="1" s="1"/>
  <c r="P2550" i="1" a="1"/>
  <c r="P2550" i="1" s="1"/>
  <c r="P2551" i="1" a="1"/>
  <c r="P2551" i="1" s="1"/>
  <c r="P2552" i="1" a="1"/>
  <c r="P2552" i="1" s="1"/>
  <c r="P2553" i="1" a="1"/>
  <c r="P2553" i="1" s="1"/>
  <c r="P2554" i="1" a="1"/>
  <c r="P2554" i="1" s="1"/>
  <c r="P2555" i="1" a="1"/>
  <c r="P2555" i="1" s="1"/>
  <c r="P2556" i="1" a="1"/>
  <c r="P2556" i="1" s="1"/>
  <c r="P2557" i="1" a="1"/>
  <c r="P2557" i="1" s="1"/>
  <c r="P2558" i="1" a="1"/>
  <c r="P2558" i="1" s="1"/>
  <c r="P2559" i="1" a="1"/>
  <c r="P2559" i="1" s="1"/>
  <c r="P2560" i="1" a="1"/>
  <c r="P2560" i="1" s="1"/>
  <c r="P2561" i="1" a="1"/>
  <c r="P2561" i="1" s="1"/>
  <c r="P2562" i="1" a="1"/>
  <c r="P2562" i="1" s="1"/>
  <c r="P2563" i="1" a="1"/>
  <c r="P2563" i="1" s="1"/>
  <c r="P2564" i="1" a="1"/>
  <c r="P2564" i="1" s="1"/>
  <c r="P2565" i="1" a="1"/>
  <c r="P2565" i="1" s="1"/>
  <c r="P2566" i="1" a="1"/>
  <c r="P2566" i="1" s="1"/>
  <c r="P2567" i="1" a="1"/>
  <c r="P2567" i="1" s="1"/>
  <c r="P2568" i="1" a="1"/>
  <c r="P2568" i="1" s="1"/>
  <c r="P2569" i="1" a="1"/>
  <c r="P2569" i="1" s="1"/>
  <c r="P2570" i="1" a="1"/>
  <c r="P2570" i="1" s="1"/>
  <c r="P2571" i="1" a="1"/>
  <c r="P2571" i="1" s="1"/>
  <c r="P2572" i="1" a="1"/>
  <c r="P2572" i="1" s="1"/>
  <c r="P2573" i="1" a="1"/>
  <c r="P2573" i="1" s="1"/>
  <c r="P2574" i="1" a="1"/>
  <c r="P2574" i="1" s="1"/>
  <c r="P2575" i="1" a="1"/>
  <c r="P2575" i="1" s="1"/>
  <c r="P2576" i="1" a="1"/>
  <c r="P2576" i="1" s="1"/>
  <c r="P2577" i="1" a="1"/>
  <c r="P2577" i="1" s="1"/>
  <c r="P2578" i="1" a="1"/>
  <c r="P2578" i="1" s="1"/>
  <c r="P2579" i="1" a="1"/>
  <c r="P2579" i="1" s="1"/>
  <c r="P2580" i="1" a="1"/>
  <c r="P2580" i="1" s="1"/>
  <c r="P2581" i="1" a="1"/>
  <c r="P2581" i="1" s="1"/>
  <c r="P2582" i="1" a="1"/>
  <c r="P2582" i="1" s="1"/>
  <c r="P2583" i="1" a="1"/>
  <c r="P2583" i="1" s="1"/>
  <c r="P2584" i="1" a="1"/>
  <c r="P2584" i="1" s="1"/>
  <c r="P2585" i="1" a="1"/>
  <c r="P2585" i="1" s="1"/>
  <c r="P2586" i="1" a="1"/>
  <c r="P2586" i="1" s="1"/>
  <c r="P2587" i="1" a="1"/>
  <c r="P2587" i="1" s="1"/>
  <c r="P2588" i="1" a="1"/>
  <c r="P2588" i="1" s="1"/>
  <c r="P2589" i="1" a="1"/>
  <c r="P2589" i="1" s="1"/>
  <c r="P2590" i="1" a="1"/>
  <c r="P2590" i="1" s="1"/>
  <c r="P2591" i="1" a="1"/>
  <c r="P2591" i="1" s="1"/>
  <c r="P2592" i="1" a="1"/>
  <c r="P2592" i="1" s="1"/>
  <c r="P2593" i="1" a="1"/>
  <c r="P2593" i="1" s="1"/>
  <c r="P2594" i="1" a="1"/>
  <c r="P2594" i="1" s="1"/>
  <c r="P2595" i="1" a="1"/>
  <c r="P2595" i="1" s="1"/>
  <c r="P2596" i="1" a="1"/>
  <c r="P2596" i="1" s="1"/>
  <c r="P2597" i="1" a="1"/>
  <c r="P2597" i="1" s="1"/>
  <c r="P2598" i="1" a="1"/>
  <c r="P2598" i="1" s="1"/>
  <c r="P2599" i="1" a="1"/>
  <c r="P2599" i="1" s="1"/>
  <c r="P2600" i="1" a="1"/>
  <c r="P2600" i="1" s="1"/>
  <c r="P2601" i="1" a="1"/>
  <c r="P2601" i="1" s="1"/>
  <c r="P2602" i="1" a="1"/>
  <c r="P2602" i="1" s="1"/>
  <c r="P2603" i="1" a="1"/>
  <c r="P2603" i="1" s="1"/>
  <c r="P2604" i="1" a="1"/>
  <c r="P2604" i="1" s="1"/>
  <c r="P2605" i="1" a="1"/>
  <c r="P2605" i="1" s="1"/>
  <c r="P2606" i="1" a="1"/>
  <c r="P2606" i="1" s="1"/>
  <c r="P2607" i="1" a="1"/>
  <c r="P2607" i="1" s="1"/>
  <c r="P2608" i="1" a="1"/>
  <c r="P2608" i="1" s="1"/>
  <c r="P2609" i="1" a="1"/>
  <c r="P2609" i="1" s="1"/>
  <c r="P2610" i="1" a="1"/>
  <c r="P2610" i="1" s="1"/>
  <c r="P2611" i="1" a="1"/>
  <c r="P2611" i="1" s="1"/>
  <c r="P2612" i="1" a="1"/>
  <c r="P2612" i="1" s="1"/>
  <c r="P2613" i="1" a="1"/>
  <c r="P2613" i="1" s="1"/>
  <c r="P2614" i="1" a="1"/>
  <c r="P2614" i="1" s="1"/>
  <c r="P2615" i="1" a="1"/>
  <c r="P2615" i="1" s="1"/>
  <c r="P2616" i="1" a="1"/>
  <c r="P2616" i="1" s="1"/>
  <c r="P2617" i="1" a="1"/>
  <c r="P2617" i="1" s="1"/>
  <c r="P2618" i="1" a="1"/>
  <c r="P2618" i="1" s="1"/>
  <c r="P2619" i="1" a="1"/>
  <c r="P2619" i="1" s="1"/>
  <c r="P2620" i="1" a="1"/>
  <c r="P2620" i="1" s="1"/>
  <c r="P2621" i="1" a="1"/>
  <c r="P2621" i="1" s="1"/>
  <c r="P2622" i="1" a="1"/>
  <c r="P2622" i="1" s="1"/>
  <c r="P2623" i="1" a="1"/>
  <c r="P2623" i="1" s="1"/>
  <c r="P2624" i="1" a="1"/>
  <c r="P2624" i="1" s="1"/>
  <c r="P2625" i="1" a="1"/>
  <c r="P2625" i="1" s="1"/>
  <c r="P2626" i="1" a="1"/>
  <c r="P2626" i="1" s="1"/>
  <c r="P2627" i="1" a="1"/>
  <c r="P2627" i="1" s="1"/>
  <c r="P2628" i="1" a="1"/>
  <c r="P2628" i="1" s="1"/>
  <c r="P2629" i="1" a="1"/>
  <c r="P2629" i="1" s="1"/>
  <c r="P2630" i="1" a="1"/>
  <c r="P2630" i="1" s="1"/>
  <c r="P2631" i="1" a="1"/>
  <c r="P2631" i="1" s="1"/>
  <c r="P2632" i="1" a="1"/>
  <c r="P2632" i="1" s="1"/>
  <c r="P2633" i="1" a="1"/>
  <c r="P2633" i="1" s="1"/>
  <c r="P2634" i="1" a="1"/>
  <c r="P2634" i="1" s="1"/>
  <c r="P2635" i="1" a="1"/>
  <c r="P2635" i="1" s="1"/>
  <c r="P2636" i="1" a="1"/>
  <c r="P2636" i="1" s="1"/>
  <c r="P2637" i="1" a="1"/>
  <c r="P2637" i="1" s="1"/>
  <c r="P2638" i="1" a="1"/>
  <c r="P2638" i="1" s="1"/>
  <c r="P2639" i="1" a="1"/>
  <c r="P2639" i="1" s="1"/>
  <c r="P2640" i="1" a="1"/>
  <c r="P2640" i="1" s="1"/>
  <c r="P2641" i="1" a="1"/>
  <c r="P2641" i="1" s="1"/>
  <c r="P2642" i="1" a="1"/>
  <c r="P2642" i="1" s="1"/>
  <c r="P2643" i="1" a="1"/>
  <c r="P2643" i="1" s="1"/>
  <c r="P2644" i="1" a="1"/>
  <c r="P2644" i="1" s="1"/>
  <c r="P2645" i="1" a="1"/>
  <c r="P2645" i="1" s="1"/>
  <c r="P2646" i="1" a="1"/>
  <c r="P2646" i="1" s="1"/>
  <c r="P2647" i="1" a="1"/>
  <c r="P2647" i="1" s="1"/>
  <c r="P2648" i="1" a="1"/>
  <c r="P2648" i="1" s="1"/>
  <c r="P2649" i="1" a="1"/>
  <c r="P2649" i="1" s="1"/>
  <c r="P2650" i="1" a="1"/>
  <c r="P2650" i="1" s="1"/>
  <c r="P2651" i="1" a="1"/>
  <c r="P2651" i="1" s="1"/>
  <c r="P2652" i="1" a="1"/>
  <c r="P2652" i="1" s="1"/>
  <c r="P2653" i="1" a="1"/>
  <c r="P2653" i="1" s="1"/>
  <c r="P2654" i="1" a="1"/>
  <c r="P2654" i="1" s="1"/>
  <c r="P2655" i="1" a="1"/>
  <c r="P2655" i="1" s="1"/>
  <c r="P2656" i="1" a="1"/>
  <c r="P2656" i="1" s="1"/>
  <c r="P2657" i="1" a="1"/>
  <c r="P2657" i="1" s="1"/>
  <c r="P2658" i="1" a="1"/>
  <c r="P2658" i="1" s="1"/>
  <c r="P2659" i="1" a="1"/>
  <c r="P2659" i="1" s="1"/>
  <c r="P2660" i="1" a="1"/>
  <c r="P2660" i="1" s="1"/>
  <c r="P2661" i="1" a="1"/>
  <c r="P2661" i="1" s="1"/>
  <c r="P2662" i="1" a="1"/>
  <c r="P2662" i="1" s="1"/>
  <c r="P2663" i="1" a="1"/>
  <c r="P2663" i="1" s="1"/>
  <c r="P2664" i="1" a="1"/>
  <c r="P2664" i="1" s="1"/>
  <c r="P2665" i="1" a="1"/>
  <c r="P2665" i="1" s="1"/>
  <c r="P2666" i="1" a="1"/>
  <c r="P2666" i="1" s="1"/>
  <c r="P2667" i="1" a="1"/>
  <c r="P2667" i="1" s="1"/>
  <c r="P2668" i="1" a="1"/>
  <c r="P2668" i="1" s="1"/>
  <c r="P2669" i="1" a="1"/>
  <c r="P2669" i="1" s="1"/>
  <c r="P2670" i="1" a="1"/>
  <c r="P2670" i="1" s="1"/>
  <c r="P2671" i="1" a="1"/>
  <c r="P2671" i="1" s="1"/>
  <c r="P2672" i="1" a="1"/>
  <c r="P2672" i="1" s="1"/>
  <c r="P2673" i="1" a="1"/>
  <c r="P2673" i="1" s="1"/>
  <c r="P2674" i="1" a="1"/>
  <c r="P2674" i="1" s="1"/>
  <c r="P2675" i="1" a="1"/>
  <c r="P2675" i="1" s="1"/>
  <c r="P2676" i="1" a="1"/>
  <c r="P2676" i="1" s="1"/>
  <c r="P2677" i="1" a="1"/>
  <c r="P2677" i="1" s="1"/>
  <c r="P2678" i="1" a="1"/>
  <c r="P2678" i="1" s="1"/>
  <c r="P2679" i="1" a="1"/>
  <c r="P2679" i="1" s="1"/>
  <c r="P2680" i="1" a="1"/>
  <c r="P2680" i="1" s="1"/>
  <c r="P2681" i="1" a="1"/>
  <c r="P2681" i="1" s="1"/>
  <c r="P2682" i="1" a="1"/>
  <c r="P2682" i="1" s="1"/>
  <c r="P2683" i="1" a="1"/>
  <c r="P2683" i="1" s="1"/>
  <c r="P2684" i="1" a="1"/>
  <c r="P2684" i="1" s="1"/>
  <c r="P2685" i="1" a="1"/>
  <c r="P2685" i="1" s="1"/>
  <c r="P2686" i="1" a="1"/>
  <c r="P2686" i="1" s="1"/>
  <c r="P2687" i="1" a="1"/>
  <c r="P2687" i="1" s="1"/>
  <c r="P2688" i="1" a="1"/>
  <c r="P2688" i="1" s="1"/>
  <c r="P2689" i="1" a="1"/>
  <c r="P2689" i="1" s="1"/>
  <c r="P2690" i="1" a="1"/>
  <c r="P2690" i="1" s="1"/>
  <c r="P2691" i="1" a="1"/>
  <c r="P2691" i="1" s="1"/>
  <c r="P2692" i="1" a="1"/>
  <c r="P2692" i="1" s="1"/>
  <c r="P2693" i="1" a="1"/>
  <c r="P2693" i="1" s="1"/>
  <c r="P2694" i="1" a="1"/>
  <c r="P2694" i="1" s="1"/>
  <c r="P2695" i="1" a="1"/>
  <c r="P2695" i="1" s="1"/>
  <c r="P2696" i="1" a="1"/>
  <c r="P2696" i="1" s="1"/>
  <c r="P2697" i="1" a="1"/>
  <c r="P2697" i="1" s="1"/>
  <c r="P2698" i="1" a="1"/>
  <c r="P2698" i="1" s="1"/>
  <c r="P2699" i="1" a="1"/>
  <c r="P2699" i="1" s="1"/>
  <c r="P2700" i="1" a="1"/>
  <c r="P2700" i="1" s="1"/>
  <c r="P2701" i="1" a="1"/>
  <c r="P2701" i="1" s="1"/>
  <c r="P2702" i="1" a="1"/>
  <c r="P2702" i="1" s="1"/>
  <c r="P2703" i="1" a="1"/>
  <c r="P2703" i="1" s="1"/>
  <c r="P2704" i="1" a="1"/>
  <c r="P2704" i="1" s="1"/>
  <c r="P2705" i="1" a="1"/>
  <c r="P2705" i="1" s="1"/>
  <c r="P2706" i="1" a="1"/>
  <c r="P2706" i="1" s="1"/>
  <c r="P2707" i="1" a="1"/>
  <c r="P2707" i="1" s="1"/>
  <c r="P2708" i="1" a="1"/>
  <c r="P2708" i="1" s="1"/>
  <c r="P2709" i="1" a="1"/>
  <c r="P2709" i="1" s="1"/>
  <c r="P2710" i="1" a="1"/>
  <c r="P2710" i="1" s="1"/>
  <c r="P2711" i="1" a="1"/>
  <c r="P2711" i="1" s="1"/>
  <c r="P2712" i="1" a="1"/>
  <c r="P2712" i="1" s="1"/>
  <c r="P2713" i="1" a="1"/>
  <c r="P2713" i="1" s="1"/>
  <c r="P2714" i="1" a="1"/>
  <c r="P2714" i="1" s="1"/>
  <c r="P2715" i="1" a="1"/>
  <c r="P2715" i="1" s="1"/>
  <c r="P2716" i="1" a="1"/>
  <c r="P2716" i="1" s="1"/>
  <c r="P2717" i="1" a="1"/>
  <c r="P2717" i="1" s="1"/>
  <c r="P2718" i="1" a="1"/>
  <c r="P2718" i="1" s="1"/>
  <c r="P2719" i="1" a="1"/>
  <c r="P2719" i="1" s="1"/>
  <c r="P2720" i="1" a="1"/>
  <c r="P2720" i="1" s="1"/>
  <c r="P2721" i="1" a="1"/>
  <c r="P2721" i="1" s="1"/>
  <c r="P2722" i="1" a="1"/>
  <c r="P2722" i="1" s="1"/>
  <c r="P2723" i="1" a="1"/>
  <c r="P2723" i="1" s="1"/>
  <c r="P2724" i="1" a="1"/>
  <c r="P2724" i="1" s="1"/>
  <c r="P2725" i="1" a="1"/>
  <c r="P2725" i="1" s="1"/>
  <c r="P2726" i="1" a="1"/>
  <c r="P2726" i="1" s="1"/>
  <c r="P2727" i="1" a="1"/>
  <c r="P2727" i="1" s="1"/>
  <c r="P2728" i="1" a="1"/>
  <c r="P2728" i="1" s="1"/>
  <c r="P2729" i="1" a="1"/>
  <c r="P2729" i="1" s="1"/>
  <c r="P2730" i="1" a="1"/>
  <c r="P2730" i="1" s="1"/>
  <c r="P2731" i="1" a="1"/>
  <c r="P2731" i="1" s="1"/>
  <c r="P2732" i="1" a="1"/>
  <c r="P2732" i="1" s="1"/>
  <c r="P2733" i="1" a="1"/>
  <c r="P2733" i="1" s="1"/>
  <c r="P2734" i="1" a="1"/>
  <c r="P2734" i="1" s="1"/>
  <c r="P2735" i="1" a="1"/>
  <c r="P2735" i="1" s="1"/>
  <c r="P2736" i="1" a="1"/>
  <c r="P2736" i="1" s="1"/>
  <c r="P2737" i="1" a="1"/>
  <c r="P2737" i="1" s="1"/>
  <c r="P2738" i="1" a="1"/>
  <c r="P2738" i="1" s="1"/>
  <c r="P2739" i="1" a="1"/>
  <c r="P2739" i="1" s="1"/>
  <c r="P2740" i="1" a="1"/>
  <c r="P2740" i="1" s="1"/>
  <c r="P2741" i="1" a="1"/>
  <c r="P2741" i="1" s="1"/>
  <c r="P2742" i="1" a="1"/>
  <c r="P2742" i="1" s="1"/>
  <c r="P2743" i="1" a="1"/>
  <c r="P2743" i="1" s="1"/>
  <c r="P2744" i="1" a="1"/>
  <c r="P2744" i="1" s="1"/>
  <c r="P2745" i="1" a="1"/>
  <c r="P2745" i="1" s="1"/>
  <c r="P2746" i="1" a="1"/>
  <c r="P2746" i="1" s="1"/>
  <c r="P2747" i="1" a="1"/>
  <c r="P2747" i="1" s="1"/>
  <c r="P2748" i="1" a="1"/>
  <c r="P2748" i="1" s="1"/>
  <c r="P2749" i="1" a="1"/>
  <c r="P2749" i="1" s="1"/>
  <c r="P2750" i="1" a="1"/>
  <c r="P2750" i="1" s="1"/>
  <c r="P2751" i="1" a="1"/>
  <c r="P2751" i="1" s="1"/>
  <c r="P2752" i="1" a="1"/>
  <c r="P2752" i="1" s="1"/>
  <c r="P2753" i="1" a="1"/>
  <c r="P2753" i="1" s="1"/>
  <c r="P2754" i="1" a="1"/>
  <c r="P2754" i="1" s="1"/>
  <c r="P2755" i="1" a="1"/>
  <c r="P2755" i="1" s="1"/>
  <c r="P2756" i="1" a="1"/>
  <c r="P2756" i="1" s="1"/>
  <c r="P2757" i="1" a="1"/>
  <c r="P2757" i="1" s="1"/>
  <c r="P2758" i="1" a="1"/>
  <c r="P2758" i="1" s="1"/>
  <c r="P2759" i="1" a="1"/>
  <c r="P2759" i="1" s="1"/>
  <c r="P2760" i="1" a="1"/>
  <c r="P2760" i="1" s="1"/>
  <c r="P2761" i="1" a="1"/>
  <c r="P2761" i="1" s="1"/>
  <c r="P2762" i="1" a="1"/>
  <c r="P2762" i="1" s="1"/>
  <c r="P2763" i="1" a="1"/>
  <c r="P2763" i="1" s="1"/>
  <c r="P2764" i="1" a="1"/>
  <c r="P2764" i="1" s="1"/>
  <c r="P2765" i="1" a="1"/>
  <c r="P2765" i="1" s="1"/>
  <c r="P2766" i="1" a="1"/>
  <c r="P2766" i="1" s="1"/>
  <c r="P2767" i="1" a="1"/>
  <c r="P2767" i="1" s="1"/>
  <c r="P2768" i="1" a="1"/>
  <c r="P2768" i="1" s="1"/>
  <c r="P2769" i="1" a="1"/>
  <c r="P2769" i="1" s="1"/>
  <c r="P2770" i="1" a="1"/>
  <c r="P2770" i="1" s="1"/>
  <c r="P2771" i="1" a="1"/>
  <c r="P2771" i="1" s="1"/>
  <c r="P2772" i="1" a="1"/>
  <c r="P2772" i="1" s="1"/>
  <c r="P2773" i="1" a="1"/>
  <c r="P2773" i="1" s="1"/>
  <c r="P2774" i="1" a="1"/>
  <c r="P2774" i="1" s="1"/>
  <c r="P2775" i="1" a="1"/>
  <c r="P2775" i="1" s="1"/>
  <c r="P2776" i="1" a="1"/>
  <c r="P2776" i="1" s="1"/>
  <c r="P2777" i="1" a="1"/>
  <c r="P2777" i="1" s="1"/>
  <c r="P2778" i="1" a="1"/>
  <c r="P2778" i="1" s="1"/>
  <c r="P2779" i="1" a="1"/>
  <c r="P2779" i="1" s="1"/>
  <c r="P2780" i="1" a="1"/>
  <c r="P2780" i="1" s="1"/>
  <c r="P2781" i="1" a="1"/>
  <c r="P2781" i="1" s="1"/>
  <c r="P2782" i="1" a="1"/>
  <c r="P2782" i="1" s="1"/>
  <c r="P2783" i="1" a="1"/>
  <c r="P2783" i="1" s="1"/>
  <c r="P2784" i="1" a="1"/>
  <c r="P2784" i="1" s="1"/>
  <c r="P2785" i="1" a="1"/>
  <c r="P2785" i="1" s="1"/>
  <c r="P2786" i="1" a="1"/>
  <c r="P2786" i="1" s="1"/>
  <c r="P2787" i="1" a="1"/>
  <c r="P2787" i="1" s="1"/>
  <c r="P2788" i="1" a="1"/>
  <c r="P2788" i="1" s="1"/>
  <c r="P2789" i="1" a="1"/>
  <c r="P2789" i="1" s="1"/>
  <c r="P2790" i="1" a="1"/>
  <c r="P2790" i="1" s="1"/>
  <c r="P2791" i="1" a="1"/>
  <c r="P2791" i="1" s="1"/>
  <c r="P2792" i="1" a="1"/>
  <c r="P2792" i="1" s="1"/>
  <c r="P2793" i="1" a="1"/>
  <c r="P2793" i="1" s="1"/>
  <c r="P2794" i="1" a="1"/>
  <c r="P2794" i="1" s="1"/>
  <c r="P2795" i="1" a="1"/>
  <c r="P2795" i="1" s="1"/>
  <c r="P2796" i="1" a="1"/>
  <c r="P2796" i="1" s="1"/>
  <c r="P2797" i="1" a="1"/>
  <c r="P2797" i="1" s="1"/>
  <c r="P2798" i="1" a="1"/>
  <c r="P2798" i="1" s="1"/>
  <c r="P2799" i="1" a="1"/>
  <c r="P2799" i="1" s="1"/>
  <c r="P2800" i="1" a="1"/>
  <c r="P2800" i="1" s="1"/>
  <c r="P2801" i="1" a="1"/>
  <c r="P2801" i="1" s="1"/>
  <c r="P2802" i="1" a="1"/>
  <c r="P2802" i="1" s="1"/>
  <c r="P2803" i="1" a="1"/>
  <c r="P2803" i="1" s="1"/>
  <c r="P2804" i="1" a="1"/>
  <c r="P2804" i="1" s="1"/>
  <c r="P2805" i="1" a="1"/>
  <c r="P2805" i="1" s="1"/>
  <c r="P2806" i="1" a="1"/>
  <c r="P2806" i="1" s="1"/>
  <c r="P2807" i="1" a="1"/>
  <c r="P2807" i="1" s="1"/>
  <c r="P2808" i="1" a="1"/>
  <c r="P2808" i="1" s="1"/>
  <c r="P2809" i="1" a="1"/>
  <c r="P2809" i="1" s="1"/>
  <c r="P2810" i="1" a="1"/>
  <c r="P2810" i="1" s="1"/>
  <c r="P2811" i="1" a="1"/>
  <c r="P2811" i="1" s="1"/>
  <c r="P2812" i="1" a="1"/>
  <c r="P2812" i="1" s="1"/>
  <c r="P2813" i="1" a="1"/>
  <c r="P2813" i="1" s="1"/>
  <c r="P2814" i="1" a="1"/>
  <c r="P2814" i="1" s="1"/>
  <c r="P2815" i="1" a="1"/>
  <c r="P2815" i="1" s="1"/>
  <c r="P2816" i="1" a="1"/>
  <c r="P2816" i="1" s="1"/>
  <c r="P2817" i="1" a="1"/>
  <c r="P2817" i="1" s="1"/>
  <c r="P2818" i="1" a="1"/>
  <c r="P2818" i="1" s="1"/>
  <c r="P2819" i="1" a="1"/>
  <c r="P2819" i="1" s="1"/>
  <c r="P2820" i="1" a="1"/>
  <c r="P2820" i="1" s="1"/>
  <c r="P2821" i="1" a="1"/>
  <c r="P2821" i="1" s="1"/>
  <c r="P2822" i="1" a="1"/>
  <c r="P2822" i="1" s="1"/>
  <c r="P2823" i="1" a="1"/>
  <c r="P2823" i="1" s="1"/>
  <c r="P2824" i="1" a="1"/>
  <c r="P2824" i="1" s="1"/>
  <c r="P2825" i="1" a="1"/>
  <c r="P2825" i="1" s="1"/>
  <c r="P2826" i="1" a="1"/>
  <c r="P2826" i="1" s="1"/>
  <c r="P2827" i="1" a="1"/>
  <c r="P2827" i="1" s="1"/>
  <c r="P2828" i="1" a="1"/>
  <c r="P2828" i="1" s="1"/>
  <c r="P2829" i="1" a="1"/>
  <c r="P2829" i="1" s="1"/>
  <c r="P2830" i="1" a="1"/>
  <c r="P2830" i="1" s="1"/>
  <c r="P2831" i="1" a="1"/>
  <c r="P2831" i="1" s="1"/>
  <c r="P2832" i="1" a="1"/>
  <c r="P2832" i="1" s="1"/>
  <c r="P2833" i="1" a="1"/>
  <c r="P2833" i="1" s="1"/>
  <c r="P2834" i="1" a="1"/>
  <c r="P2834" i="1" s="1"/>
  <c r="P2835" i="1" a="1"/>
  <c r="P2835" i="1" s="1"/>
  <c r="P2836" i="1" a="1"/>
  <c r="P2836" i="1" s="1"/>
  <c r="P2837" i="1" a="1"/>
  <c r="P2837" i="1" s="1"/>
  <c r="P2838" i="1" a="1"/>
  <c r="P2838" i="1" s="1"/>
  <c r="P2839" i="1" a="1"/>
  <c r="P2839" i="1" s="1"/>
  <c r="P2840" i="1" a="1"/>
  <c r="P2840" i="1" s="1"/>
  <c r="P2841" i="1" a="1"/>
  <c r="P2841" i="1" s="1"/>
  <c r="P2842" i="1" a="1"/>
  <c r="P2842" i="1" s="1"/>
  <c r="P2843" i="1" a="1"/>
  <c r="P2843" i="1" s="1"/>
  <c r="P2844" i="1" a="1"/>
  <c r="P2844" i="1" s="1"/>
  <c r="P2845" i="1" a="1"/>
  <c r="P2845" i="1" s="1"/>
  <c r="P2846" i="1" a="1"/>
  <c r="P2846" i="1" s="1"/>
  <c r="P2847" i="1" a="1"/>
  <c r="P2847" i="1" s="1"/>
  <c r="P2848" i="1" a="1"/>
  <c r="P2848" i="1" s="1"/>
  <c r="P2849" i="1" a="1"/>
  <c r="P2849" i="1" s="1"/>
  <c r="P2850" i="1" a="1"/>
  <c r="P2850" i="1" s="1"/>
  <c r="P2851" i="1" a="1"/>
  <c r="P2851" i="1" s="1"/>
  <c r="P2852" i="1" a="1"/>
  <c r="P2852" i="1" s="1"/>
  <c r="P2853" i="1" a="1"/>
  <c r="P2853" i="1" s="1"/>
  <c r="P2854" i="1" a="1"/>
  <c r="P2854" i="1" s="1"/>
  <c r="P2855" i="1" a="1"/>
  <c r="P2855" i="1" s="1"/>
  <c r="P2856" i="1" a="1"/>
  <c r="P2856" i="1" s="1"/>
  <c r="P2857" i="1" a="1"/>
  <c r="P2857" i="1" s="1"/>
  <c r="P2858" i="1" a="1"/>
  <c r="P2858" i="1" s="1"/>
  <c r="P2859" i="1" a="1"/>
  <c r="P2859" i="1" s="1"/>
  <c r="P2860" i="1" a="1"/>
  <c r="P2860" i="1" s="1"/>
  <c r="P2861" i="1" a="1"/>
  <c r="P2861" i="1" s="1"/>
  <c r="P2862" i="1" a="1"/>
  <c r="P2862" i="1" s="1"/>
  <c r="P2863" i="1" a="1"/>
  <c r="P2863" i="1" s="1"/>
  <c r="P2864" i="1" a="1"/>
  <c r="P2864" i="1" s="1"/>
  <c r="P2865" i="1" a="1"/>
  <c r="P2865" i="1" s="1"/>
  <c r="P2866" i="1" a="1"/>
  <c r="P2866" i="1" s="1"/>
  <c r="P2867" i="1" a="1"/>
  <c r="P2867" i="1" s="1"/>
  <c r="P2868" i="1" a="1"/>
  <c r="P2868" i="1" s="1"/>
  <c r="P2869" i="1" a="1"/>
  <c r="P2869" i="1" s="1"/>
  <c r="P2870" i="1" a="1"/>
  <c r="P2870" i="1" s="1"/>
  <c r="P2871" i="1" a="1"/>
  <c r="P2871" i="1" s="1"/>
  <c r="P2872" i="1" a="1"/>
  <c r="P2872" i="1" s="1"/>
  <c r="P2873" i="1" a="1"/>
  <c r="P2873" i="1" s="1"/>
  <c r="P2874" i="1" a="1"/>
  <c r="P2874" i="1" s="1"/>
  <c r="P2875" i="1" a="1"/>
  <c r="P2875" i="1" s="1"/>
  <c r="P2876" i="1" a="1"/>
  <c r="P2876" i="1" s="1"/>
  <c r="P2877" i="1" a="1"/>
  <c r="P2877" i="1" s="1"/>
  <c r="P2878" i="1" a="1"/>
  <c r="P2878" i="1" s="1"/>
  <c r="P2879" i="1" a="1"/>
  <c r="P2879" i="1" s="1"/>
  <c r="P2880" i="1" a="1"/>
  <c r="P2880" i="1" s="1"/>
  <c r="P2881" i="1" a="1"/>
  <c r="P2881" i="1" s="1"/>
  <c r="P2882" i="1" a="1"/>
  <c r="P2882" i="1" s="1"/>
  <c r="P2883" i="1" a="1"/>
  <c r="P2883" i="1" s="1"/>
  <c r="P2884" i="1" a="1"/>
  <c r="P2884" i="1" s="1"/>
  <c r="P2885" i="1" a="1"/>
  <c r="P2885" i="1" s="1"/>
  <c r="P2886" i="1" a="1"/>
  <c r="P2886" i="1" s="1"/>
  <c r="P2887" i="1" a="1"/>
  <c r="P2887" i="1" s="1"/>
  <c r="P2888" i="1" a="1"/>
  <c r="P2888" i="1" s="1"/>
  <c r="P2889" i="1" a="1"/>
  <c r="P2889" i="1" s="1"/>
  <c r="P2890" i="1" a="1"/>
  <c r="P2890" i="1" s="1"/>
  <c r="P2891" i="1" a="1"/>
  <c r="P2891" i="1" s="1"/>
  <c r="P2892" i="1" a="1"/>
  <c r="P2892" i="1" s="1"/>
  <c r="P2893" i="1" a="1"/>
  <c r="P2893" i="1" s="1"/>
  <c r="P2894" i="1" a="1"/>
  <c r="P2894" i="1" s="1"/>
  <c r="P2895" i="1" a="1"/>
  <c r="P2895" i="1" s="1"/>
  <c r="P2896" i="1" a="1"/>
  <c r="P2896" i="1" s="1"/>
  <c r="P2897" i="1" a="1"/>
  <c r="P2897" i="1" s="1"/>
  <c r="P2898" i="1" a="1"/>
  <c r="P2898" i="1" s="1"/>
  <c r="P2899" i="1" a="1"/>
  <c r="P2899" i="1" s="1"/>
  <c r="P2900" i="1" a="1"/>
  <c r="P2900" i="1" s="1"/>
  <c r="P2901" i="1" a="1"/>
  <c r="P2901" i="1" s="1"/>
  <c r="P2902" i="1" a="1"/>
  <c r="P2902" i="1" s="1"/>
  <c r="P2903" i="1" a="1"/>
  <c r="P2903" i="1" s="1"/>
  <c r="P2904" i="1" a="1"/>
  <c r="P2904" i="1" s="1"/>
  <c r="P2905" i="1" a="1"/>
  <c r="P2905" i="1" s="1"/>
  <c r="P2906" i="1" a="1"/>
  <c r="P2906" i="1" s="1"/>
  <c r="P2907" i="1" a="1"/>
  <c r="P2907" i="1" s="1"/>
  <c r="P2908" i="1" a="1"/>
  <c r="P2908" i="1" s="1"/>
  <c r="P2909" i="1" a="1"/>
  <c r="P2909" i="1" s="1"/>
  <c r="P2910" i="1" a="1"/>
  <c r="P2910" i="1" s="1"/>
  <c r="P2911" i="1" a="1"/>
  <c r="P2911" i="1" s="1"/>
  <c r="P2912" i="1" a="1"/>
  <c r="P2912" i="1" s="1"/>
  <c r="P2913" i="1" a="1"/>
  <c r="P2913" i="1" s="1"/>
  <c r="P2914" i="1" a="1"/>
  <c r="P2914" i="1" s="1"/>
  <c r="P2915" i="1" a="1"/>
  <c r="P2915" i="1" s="1"/>
  <c r="P2916" i="1" a="1"/>
  <c r="P2916" i="1" s="1"/>
  <c r="P2917" i="1" a="1"/>
  <c r="P2917" i="1" s="1"/>
  <c r="P2918" i="1" a="1"/>
  <c r="P2918" i="1" s="1"/>
  <c r="P2919" i="1" a="1"/>
  <c r="P2919" i="1" s="1"/>
  <c r="P2920" i="1" a="1"/>
  <c r="P2920" i="1" s="1"/>
  <c r="P2921" i="1" a="1"/>
  <c r="P2921" i="1" s="1"/>
  <c r="P2922" i="1" a="1"/>
  <c r="P2922" i="1" s="1"/>
  <c r="P2923" i="1" a="1"/>
  <c r="P2923" i="1" s="1"/>
  <c r="P2924" i="1" a="1"/>
  <c r="P2924" i="1" s="1"/>
  <c r="P2925" i="1" a="1"/>
  <c r="P2925" i="1" s="1"/>
  <c r="P2926" i="1" a="1"/>
  <c r="P2926" i="1" s="1"/>
  <c r="P2927" i="1" a="1"/>
  <c r="P2927" i="1" s="1"/>
  <c r="P2928" i="1" a="1"/>
  <c r="P2928" i="1" s="1"/>
  <c r="P2929" i="1" a="1"/>
  <c r="P2929" i="1" s="1"/>
  <c r="P2930" i="1" a="1"/>
  <c r="P2930" i="1" s="1"/>
  <c r="P2931" i="1" a="1"/>
  <c r="P2931" i="1" s="1"/>
  <c r="P2932" i="1" a="1"/>
  <c r="P2932" i="1" s="1"/>
  <c r="P2933" i="1" a="1"/>
  <c r="P2933" i="1" s="1"/>
  <c r="P2934" i="1" a="1"/>
  <c r="P2934" i="1" s="1"/>
  <c r="P2935" i="1" a="1"/>
  <c r="P2935" i="1" s="1"/>
  <c r="P2936" i="1" a="1"/>
  <c r="P2936" i="1" s="1"/>
  <c r="P2937" i="1" a="1"/>
  <c r="P2937" i="1" s="1"/>
  <c r="P2938" i="1" a="1"/>
  <c r="P2938" i="1" s="1"/>
  <c r="P2939" i="1" a="1"/>
  <c r="P2939" i="1" s="1"/>
  <c r="P2940" i="1" a="1"/>
  <c r="P2940" i="1" s="1"/>
  <c r="P2941" i="1" a="1"/>
  <c r="P2941" i="1" s="1"/>
  <c r="P2942" i="1" a="1"/>
  <c r="P2942" i="1" s="1"/>
  <c r="P2943" i="1" a="1"/>
  <c r="P2943" i="1" s="1"/>
  <c r="P2944" i="1" a="1"/>
  <c r="P2944" i="1" s="1"/>
  <c r="P2945" i="1" a="1"/>
  <c r="P2945" i="1" s="1"/>
  <c r="P2946" i="1" a="1"/>
  <c r="P2946" i="1" s="1"/>
  <c r="P2947" i="1" a="1"/>
  <c r="P2947" i="1" s="1"/>
  <c r="P2948" i="1" a="1"/>
  <c r="P2948" i="1" s="1"/>
  <c r="P2949" i="1" a="1"/>
  <c r="P2949" i="1" s="1"/>
  <c r="P2950" i="1" a="1"/>
  <c r="P2950" i="1" s="1"/>
  <c r="P2951" i="1" a="1"/>
  <c r="P2951" i="1" s="1"/>
  <c r="P2952" i="1" a="1"/>
  <c r="P2952" i="1" s="1"/>
  <c r="P2953" i="1" a="1"/>
  <c r="P2953" i="1" s="1"/>
  <c r="P2954" i="1" a="1"/>
  <c r="P2954" i="1" s="1"/>
  <c r="P2955" i="1" a="1"/>
  <c r="P2955" i="1" s="1"/>
  <c r="P2956" i="1" a="1"/>
  <c r="P2956" i="1" s="1"/>
  <c r="P2957" i="1" a="1"/>
  <c r="P2957" i="1" s="1"/>
  <c r="P2958" i="1" a="1"/>
  <c r="P2958" i="1" s="1"/>
  <c r="P2959" i="1" a="1"/>
  <c r="P2959" i="1" s="1"/>
  <c r="P2960" i="1" a="1"/>
  <c r="P2960" i="1" s="1"/>
  <c r="P2961" i="1" a="1"/>
  <c r="P2961" i="1" s="1"/>
  <c r="P2962" i="1" a="1"/>
  <c r="P2962" i="1" s="1"/>
  <c r="P2963" i="1" a="1"/>
  <c r="P2963" i="1" s="1"/>
  <c r="P2964" i="1" a="1"/>
  <c r="P2964" i="1" s="1"/>
  <c r="P2965" i="1" a="1"/>
  <c r="P2965" i="1" s="1"/>
  <c r="P2966" i="1" a="1"/>
  <c r="P2966" i="1" s="1"/>
  <c r="P2967" i="1" a="1"/>
  <c r="P2967" i="1" s="1"/>
  <c r="P2968" i="1" a="1"/>
  <c r="P2968" i="1" s="1"/>
  <c r="P2969" i="1" a="1"/>
  <c r="P2969" i="1" s="1"/>
  <c r="P2970" i="1" a="1"/>
  <c r="P2970" i="1" s="1"/>
  <c r="P2971" i="1" a="1"/>
  <c r="P2971" i="1" s="1"/>
  <c r="P2972" i="1" a="1"/>
  <c r="P2972" i="1" s="1"/>
  <c r="P2973" i="1" a="1"/>
  <c r="P2973" i="1" s="1"/>
  <c r="P2974" i="1" a="1"/>
  <c r="P2974" i="1" s="1"/>
  <c r="P2975" i="1" a="1"/>
  <c r="P2975" i="1" s="1"/>
  <c r="P2976" i="1" a="1"/>
  <c r="P2976" i="1" s="1"/>
  <c r="P2977" i="1" a="1"/>
  <c r="P2977" i="1" s="1"/>
  <c r="P2978" i="1" a="1"/>
  <c r="P2978" i="1" s="1"/>
  <c r="P2979" i="1" a="1"/>
  <c r="P2979" i="1" s="1"/>
  <c r="P2980" i="1" a="1"/>
  <c r="P2980" i="1" s="1"/>
  <c r="P2981" i="1" a="1"/>
  <c r="P2981" i="1" s="1"/>
  <c r="P2982" i="1" a="1"/>
  <c r="P2982" i="1" s="1"/>
  <c r="P2983" i="1" a="1"/>
  <c r="P2983" i="1" s="1"/>
  <c r="P2984" i="1" a="1"/>
  <c r="P2984" i="1" s="1"/>
  <c r="P2985" i="1" a="1"/>
  <c r="P2985" i="1" s="1"/>
  <c r="P2986" i="1" a="1"/>
  <c r="P2986" i="1" s="1"/>
  <c r="P2987" i="1" a="1"/>
  <c r="P2987" i="1" s="1"/>
  <c r="P2988" i="1" a="1"/>
  <c r="P2988" i="1" s="1"/>
  <c r="P2989" i="1" a="1"/>
  <c r="P2989" i="1" s="1"/>
  <c r="P2990" i="1" a="1"/>
  <c r="P2990" i="1" s="1"/>
  <c r="P2991" i="1" a="1"/>
  <c r="P2991" i="1" s="1"/>
  <c r="P2992" i="1" a="1"/>
  <c r="P2992" i="1" s="1"/>
  <c r="P2993" i="1" a="1"/>
  <c r="P2993" i="1" s="1"/>
  <c r="P2994" i="1" a="1"/>
  <c r="P2994" i="1" s="1"/>
  <c r="P2995" i="1" a="1"/>
  <c r="P2995" i="1" s="1"/>
  <c r="P2996" i="1" a="1"/>
  <c r="P2996" i="1" s="1"/>
  <c r="P2997" i="1" a="1"/>
  <c r="P2997" i="1" s="1"/>
  <c r="P2998" i="1" a="1"/>
  <c r="P2998" i="1" s="1"/>
  <c r="P2999" i="1" a="1"/>
  <c r="P2999" i="1" s="1"/>
  <c r="P3000" i="1" a="1"/>
  <c r="P3000" i="1" s="1"/>
  <c r="P3001" i="1" a="1"/>
  <c r="P3001" i="1" s="1"/>
  <c r="P3002" i="1" a="1"/>
  <c r="P3002" i="1" s="1"/>
  <c r="P3003" i="1" a="1"/>
  <c r="P3003" i="1" s="1"/>
  <c r="P3004" i="1" a="1"/>
  <c r="P3004" i="1" s="1"/>
  <c r="P3005" i="1" a="1"/>
  <c r="P3005" i="1" s="1"/>
  <c r="P3006" i="1" a="1"/>
  <c r="P3006" i="1" s="1"/>
  <c r="P3007" i="1" a="1"/>
  <c r="P3007" i="1" s="1"/>
  <c r="P3008" i="1" a="1"/>
  <c r="P3008" i="1" s="1"/>
  <c r="P3009" i="1" a="1"/>
  <c r="P3009" i="1" s="1"/>
  <c r="P3010" i="1" a="1"/>
  <c r="P3010" i="1" s="1"/>
  <c r="P3011" i="1" a="1"/>
  <c r="P3011" i="1" s="1"/>
  <c r="P3012" i="1" a="1"/>
  <c r="P3012" i="1" s="1"/>
  <c r="P3013" i="1" a="1"/>
  <c r="P3013" i="1" s="1"/>
  <c r="P3014" i="1" a="1"/>
  <c r="P3014" i="1" s="1"/>
  <c r="P3015" i="1" a="1"/>
  <c r="P3015" i="1" s="1"/>
  <c r="P3016" i="1" a="1"/>
  <c r="P3016" i="1" s="1"/>
  <c r="P3017" i="1" a="1"/>
  <c r="P3017" i="1" s="1"/>
  <c r="P3018" i="1" a="1"/>
  <c r="P3018" i="1" s="1"/>
  <c r="P3019" i="1" a="1"/>
  <c r="P3019" i="1" s="1"/>
  <c r="P3020" i="1" a="1"/>
  <c r="P3020" i="1" s="1"/>
  <c r="P3021" i="1" a="1"/>
  <c r="P3021" i="1" s="1"/>
  <c r="P3022" i="1" a="1"/>
  <c r="P3022" i="1" s="1"/>
  <c r="P3023" i="1" a="1"/>
  <c r="P3023" i="1" s="1"/>
  <c r="P3024" i="1" a="1"/>
  <c r="P3024" i="1" s="1"/>
  <c r="P3025" i="1" a="1"/>
  <c r="P3025" i="1" s="1"/>
  <c r="P3026" i="1" a="1"/>
  <c r="P3026" i="1" s="1"/>
  <c r="P3027" i="1" a="1"/>
  <c r="P3027" i="1" s="1"/>
  <c r="P3028" i="1" a="1"/>
  <c r="P3028" i="1" s="1"/>
  <c r="P3029" i="1" a="1"/>
  <c r="P3029" i="1" s="1"/>
  <c r="P3030" i="1" a="1"/>
  <c r="P3030" i="1" s="1"/>
  <c r="P3031" i="1" a="1"/>
  <c r="P3031" i="1" s="1"/>
  <c r="P3032" i="1" a="1"/>
  <c r="P3032" i="1" s="1"/>
  <c r="P3033" i="1" a="1"/>
  <c r="P3033" i="1" s="1"/>
  <c r="P3034" i="1" a="1"/>
  <c r="P3034" i="1" s="1"/>
  <c r="P3035" i="1" a="1"/>
  <c r="P3035" i="1" s="1"/>
  <c r="P3036" i="1" a="1"/>
  <c r="P3036" i="1" s="1"/>
  <c r="P3037" i="1" a="1"/>
  <c r="P3037" i="1" s="1"/>
  <c r="P3038" i="1" a="1"/>
  <c r="P3038" i="1" s="1"/>
  <c r="P3039" i="1" a="1"/>
  <c r="P3039" i="1" s="1"/>
  <c r="P3040" i="1" a="1"/>
  <c r="P3040" i="1" s="1"/>
  <c r="P3041" i="1" a="1"/>
  <c r="P3041" i="1" s="1"/>
  <c r="P3042" i="1" a="1"/>
  <c r="P3042" i="1" s="1"/>
  <c r="P3043" i="1" a="1"/>
  <c r="P3043" i="1" s="1"/>
  <c r="P3044" i="1" a="1"/>
  <c r="P3044" i="1" s="1"/>
  <c r="P3045" i="1" a="1"/>
  <c r="P3045" i="1" s="1"/>
  <c r="P3046" i="1" a="1"/>
  <c r="P3046" i="1" s="1"/>
  <c r="P3047" i="1" a="1"/>
  <c r="P3047" i="1" s="1"/>
  <c r="P3048" i="1" a="1"/>
  <c r="P3048" i="1" s="1"/>
  <c r="P3049" i="1" a="1"/>
  <c r="P3049" i="1" s="1"/>
  <c r="P3050" i="1" a="1"/>
  <c r="P3050" i="1" s="1"/>
  <c r="P3051" i="1" a="1"/>
  <c r="P3051" i="1" s="1"/>
  <c r="P3052" i="1" a="1"/>
  <c r="P3052" i="1" s="1"/>
  <c r="P3053" i="1" a="1"/>
  <c r="P3053" i="1" s="1"/>
  <c r="P3054" i="1" a="1"/>
  <c r="P3054" i="1" s="1"/>
  <c r="P3055" i="1" a="1"/>
  <c r="P3055" i="1" s="1"/>
  <c r="P3056" i="1" a="1"/>
  <c r="P3056" i="1" s="1"/>
  <c r="P3057" i="1" a="1"/>
  <c r="P3057" i="1" s="1"/>
  <c r="P3058" i="1" a="1"/>
  <c r="P3058" i="1" s="1"/>
  <c r="P3059" i="1" a="1"/>
  <c r="P3059" i="1" s="1"/>
  <c r="P3060" i="1" a="1"/>
  <c r="P3060" i="1" s="1"/>
  <c r="P3061" i="1" a="1"/>
  <c r="P3061" i="1" s="1"/>
  <c r="P3062" i="1" a="1"/>
  <c r="P3062" i="1" s="1"/>
  <c r="P3063" i="1" a="1"/>
  <c r="P3063" i="1" s="1"/>
  <c r="P3064" i="1" a="1"/>
  <c r="P3064" i="1" s="1"/>
  <c r="P3065" i="1" a="1"/>
  <c r="P3065" i="1" s="1"/>
  <c r="P3066" i="1" a="1"/>
  <c r="P3066" i="1" s="1"/>
  <c r="P3067" i="1" a="1"/>
  <c r="P3067" i="1" s="1"/>
  <c r="P3068" i="1" a="1"/>
  <c r="P3068" i="1" s="1"/>
  <c r="P3069" i="1" a="1"/>
  <c r="P3069" i="1" s="1"/>
  <c r="P3070" i="1" a="1"/>
  <c r="P3070" i="1" s="1"/>
  <c r="P3071" i="1" a="1"/>
  <c r="P3071" i="1" s="1"/>
  <c r="P3072" i="1" a="1"/>
  <c r="P3072" i="1" s="1"/>
  <c r="P3073" i="1" a="1"/>
  <c r="P3073" i="1" s="1"/>
  <c r="P3074" i="1" a="1"/>
  <c r="P3074" i="1" s="1"/>
  <c r="P3075" i="1" a="1"/>
  <c r="P3075" i="1" s="1"/>
  <c r="P3076" i="1" a="1"/>
  <c r="P3076" i="1" s="1"/>
  <c r="P3077" i="1" a="1"/>
  <c r="P3077" i="1" s="1"/>
  <c r="P3078" i="1" a="1"/>
  <c r="P3078" i="1" s="1"/>
  <c r="P3079" i="1" a="1"/>
  <c r="P3079" i="1" s="1"/>
  <c r="P3080" i="1" a="1"/>
  <c r="P3080" i="1" s="1"/>
  <c r="P3081" i="1" a="1"/>
  <c r="P3081" i="1" s="1"/>
  <c r="P3082" i="1" a="1"/>
  <c r="P3082" i="1" s="1"/>
  <c r="P3083" i="1" a="1"/>
  <c r="P3083" i="1" s="1"/>
  <c r="P3084" i="1" a="1"/>
  <c r="P3084" i="1" s="1"/>
  <c r="P3085" i="1" a="1"/>
  <c r="P3085" i="1" s="1"/>
  <c r="P3086" i="1" a="1"/>
  <c r="P3086" i="1" s="1"/>
  <c r="P3087" i="1" a="1"/>
  <c r="P3087" i="1" s="1"/>
  <c r="P3088" i="1" a="1"/>
  <c r="P3088" i="1" s="1"/>
  <c r="P3089" i="1" a="1"/>
  <c r="P3089" i="1" s="1"/>
  <c r="P3090" i="1" a="1"/>
  <c r="P3090" i="1" s="1"/>
  <c r="P3091" i="1" a="1"/>
  <c r="P3091" i="1" s="1"/>
  <c r="P3092" i="1" a="1"/>
  <c r="P3092" i="1" s="1"/>
  <c r="P3093" i="1" a="1"/>
  <c r="P3093" i="1" s="1"/>
  <c r="P3094" i="1" a="1"/>
  <c r="P3094" i="1" s="1"/>
  <c r="P3095" i="1" a="1"/>
  <c r="P3095" i="1" s="1"/>
  <c r="P3096" i="1" a="1"/>
  <c r="P3096" i="1" s="1"/>
  <c r="P3097" i="1" a="1"/>
  <c r="P3097" i="1" s="1"/>
  <c r="P3098" i="1" a="1"/>
  <c r="P3098" i="1" s="1"/>
  <c r="P3099" i="1" a="1"/>
  <c r="P3099" i="1" s="1"/>
  <c r="P3100" i="1" a="1"/>
  <c r="P3100" i="1" s="1"/>
  <c r="P3101" i="1" a="1"/>
  <c r="P3101" i="1" s="1"/>
  <c r="P3102" i="1" a="1"/>
  <c r="P3102" i="1" s="1"/>
  <c r="P3103" i="1" a="1"/>
  <c r="P3103" i="1" s="1"/>
  <c r="P3104" i="1" a="1"/>
  <c r="P3104" i="1" s="1"/>
  <c r="P3105" i="1" a="1"/>
  <c r="P3105" i="1" s="1"/>
  <c r="P3106" i="1" a="1"/>
  <c r="P3106" i="1" s="1"/>
  <c r="P3107" i="1" a="1"/>
  <c r="P3107" i="1" s="1"/>
  <c r="P3108" i="1" a="1"/>
  <c r="P3108" i="1" s="1"/>
  <c r="P3109" i="1" a="1"/>
  <c r="P3109" i="1" s="1"/>
  <c r="P3110" i="1" a="1"/>
  <c r="P3110" i="1" s="1"/>
  <c r="P3111" i="1" a="1"/>
  <c r="P3111" i="1" s="1"/>
  <c r="P3112" i="1" a="1"/>
  <c r="P3112" i="1" s="1"/>
  <c r="P3113" i="1" a="1"/>
  <c r="P3113" i="1" s="1"/>
  <c r="P3114" i="1" a="1"/>
  <c r="P3114" i="1" s="1"/>
  <c r="P3115" i="1" a="1"/>
  <c r="P3115" i="1" s="1"/>
  <c r="P3116" i="1" a="1"/>
  <c r="P3116" i="1" s="1"/>
  <c r="P3117" i="1" a="1"/>
  <c r="P3117" i="1" s="1"/>
  <c r="P3118" i="1" a="1"/>
  <c r="P3118" i="1" s="1"/>
  <c r="P3119" i="1" a="1"/>
  <c r="P3119" i="1" s="1"/>
  <c r="P3120" i="1" a="1"/>
  <c r="P3120" i="1" s="1"/>
  <c r="P3121" i="1" a="1"/>
  <c r="P3121" i="1" s="1"/>
  <c r="P3122" i="1" a="1"/>
  <c r="P3122" i="1" s="1"/>
  <c r="P3123" i="1" a="1"/>
  <c r="P3123" i="1" s="1"/>
  <c r="P3124" i="1" a="1"/>
  <c r="P3124" i="1" s="1"/>
  <c r="P3125" i="1" a="1"/>
  <c r="P3125" i="1" s="1"/>
  <c r="P3126" i="1" a="1"/>
  <c r="P3126" i="1" s="1"/>
  <c r="P3127" i="1" a="1"/>
  <c r="P3127" i="1" s="1"/>
  <c r="P3128" i="1" a="1"/>
  <c r="P3128" i="1" s="1"/>
  <c r="P3129" i="1" a="1"/>
  <c r="P3129" i="1" s="1"/>
  <c r="P3130" i="1" a="1"/>
  <c r="P3130" i="1" s="1"/>
  <c r="P3131" i="1" a="1"/>
  <c r="P3131" i="1" s="1"/>
  <c r="P3132" i="1" a="1"/>
  <c r="P3132" i="1" s="1"/>
  <c r="P3133" i="1" a="1"/>
  <c r="P3133" i="1" s="1"/>
  <c r="P3134" i="1" a="1"/>
  <c r="P3134" i="1" s="1"/>
  <c r="P3135" i="1" a="1"/>
  <c r="P3135" i="1" s="1"/>
  <c r="P3136" i="1" a="1"/>
  <c r="P3136" i="1" s="1"/>
  <c r="P3137" i="1" a="1"/>
  <c r="P3137" i="1" s="1"/>
  <c r="P3138" i="1" a="1"/>
  <c r="P3138" i="1" s="1"/>
  <c r="P3139" i="1" a="1"/>
  <c r="P3139" i="1" s="1"/>
  <c r="P3140" i="1" a="1"/>
  <c r="P3140" i="1" s="1"/>
  <c r="P3141" i="1" a="1"/>
  <c r="P3141" i="1" s="1"/>
  <c r="P3142" i="1" a="1"/>
  <c r="P3142" i="1" s="1"/>
  <c r="P3143" i="1" a="1"/>
  <c r="P3143" i="1" s="1"/>
  <c r="P3144" i="1" a="1"/>
  <c r="P3144" i="1" s="1"/>
  <c r="P3145" i="1" a="1"/>
  <c r="P3145" i="1" s="1"/>
  <c r="P3146" i="1" a="1"/>
  <c r="P3146" i="1" s="1"/>
  <c r="P3147" i="1" a="1"/>
  <c r="P3147" i="1" s="1"/>
  <c r="P3148" i="1" a="1"/>
  <c r="P3148" i="1" s="1"/>
  <c r="P3149" i="1" a="1"/>
  <c r="P3149" i="1" s="1"/>
  <c r="P3150" i="1" a="1"/>
  <c r="P3150" i="1" s="1"/>
  <c r="P3151" i="1" a="1"/>
  <c r="P3151" i="1" s="1"/>
  <c r="P3152" i="1" a="1"/>
  <c r="P3152" i="1" s="1"/>
  <c r="P3153" i="1" a="1"/>
  <c r="P3153" i="1" s="1"/>
  <c r="P3154" i="1" a="1"/>
  <c r="P3154" i="1" s="1"/>
  <c r="P3155" i="1" a="1"/>
  <c r="P3155" i="1" s="1"/>
  <c r="P3156" i="1" a="1"/>
  <c r="P3156" i="1" s="1"/>
  <c r="P3157" i="1" a="1"/>
  <c r="P3157" i="1" s="1"/>
  <c r="P3158" i="1" a="1"/>
  <c r="P3158" i="1" s="1"/>
  <c r="P3159" i="1" a="1"/>
  <c r="P3159" i="1" s="1"/>
  <c r="P3160" i="1" a="1"/>
  <c r="P3160" i="1" s="1"/>
  <c r="P3161" i="1" a="1"/>
  <c r="P3161" i="1" s="1"/>
  <c r="P3162" i="1" a="1"/>
  <c r="P3162" i="1" s="1"/>
  <c r="P3163" i="1" a="1"/>
  <c r="P3163" i="1" s="1"/>
  <c r="P3164" i="1" a="1"/>
  <c r="P3164" i="1" s="1"/>
  <c r="P3165" i="1" a="1"/>
  <c r="P3165" i="1" s="1"/>
  <c r="P3166" i="1" a="1"/>
  <c r="P3166" i="1" s="1"/>
  <c r="P3167" i="1" a="1"/>
  <c r="P3167" i="1" s="1"/>
  <c r="P3168" i="1" a="1"/>
  <c r="P3168" i="1" s="1"/>
  <c r="P3169" i="1" a="1"/>
  <c r="P3169" i="1" s="1"/>
  <c r="P3170" i="1" a="1"/>
  <c r="P3170" i="1" s="1"/>
  <c r="P3171" i="1" a="1"/>
  <c r="P3171" i="1" s="1"/>
  <c r="P3172" i="1" a="1"/>
  <c r="P3172" i="1" s="1"/>
  <c r="P3173" i="1" a="1"/>
  <c r="P3173" i="1" s="1"/>
  <c r="P3174" i="1" a="1"/>
  <c r="P3174" i="1" s="1"/>
  <c r="P3175" i="1" a="1"/>
  <c r="P3175" i="1" s="1"/>
  <c r="P3176" i="1" a="1"/>
  <c r="P3176" i="1" s="1"/>
  <c r="P3177" i="1" a="1"/>
  <c r="P3177" i="1" s="1"/>
  <c r="P3178" i="1" a="1"/>
  <c r="P3178" i="1" s="1"/>
  <c r="P3179" i="1" a="1"/>
  <c r="P3179" i="1" s="1"/>
  <c r="P3180" i="1" a="1"/>
  <c r="P3180" i="1" s="1"/>
  <c r="P3181" i="1" a="1"/>
  <c r="P3181" i="1" s="1"/>
  <c r="P3182" i="1" a="1"/>
  <c r="P3182" i="1" s="1"/>
  <c r="P3183" i="1" a="1"/>
  <c r="P3183" i="1" s="1"/>
  <c r="P3184" i="1" a="1"/>
  <c r="P3184" i="1" s="1"/>
  <c r="P3185" i="1" a="1"/>
  <c r="P3185" i="1" s="1"/>
  <c r="P3186" i="1" a="1"/>
  <c r="P3186" i="1" s="1"/>
  <c r="P3187" i="1" a="1"/>
  <c r="P3187" i="1" s="1"/>
  <c r="P3188" i="1" a="1"/>
  <c r="P3188" i="1" s="1"/>
  <c r="P3189" i="1" a="1"/>
  <c r="P3189" i="1" s="1"/>
  <c r="P3190" i="1" a="1"/>
  <c r="P3190" i="1" s="1"/>
  <c r="P3191" i="1" a="1"/>
  <c r="P3191" i="1" s="1"/>
  <c r="P3192" i="1" a="1"/>
  <c r="P3192" i="1" s="1"/>
  <c r="P3193" i="1" a="1"/>
  <c r="P3193" i="1" s="1"/>
  <c r="P3194" i="1" a="1"/>
  <c r="P3194" i="1" s="1"/>
  <c r="P3195" i="1" a="1"/>
  <c r="P3195" i="1" s="1"/>
  <c r="P3196" i="1" a="1"/>
  <c r="P3196" i="1" s="1"/>
  <c r="P3197" i="1" a="1"/>
  <c r="P3197" i="1" s="1"/>
  <c r="P3198" i="1" a="1"/>
  <c r="P3198" i="1" s="1"/>
  <c r="P3199" i="1" a="1"/>
  <c r="P3199" i="1" s="1"/>
  <c r="P3200" i="1" a="1"/>
  <c r="P3200" i="1" s="1"/>
  <c r="P3201" i="1" a="1"/>
  <c r="P3201" i="1" s="1"/>
  <c r="P3202" i="1" a="1"/>
  <c r="P3202" i="1" s="1"/>
  <c r="P3203" i="1" a="1"/>
  <c r="P3203" i="1" s="1"/>
  <c r="P3204" i="1" a="1"/>
  <c r="P3204" i="1" s="1"/>
  <c r="P3205" i="1" a="1"/>
  <c r="P3205" i="1" s="1"/>
  <c r="P3206" i="1" a="1"/>
  <c r="P3206" i="1" s="1"/>
  <c r="P3207" i="1" a="1"/>
  <c r="P3207" i="1" s="1"/>
  <c r="P3208" i="1" a="1"/>
  <c r="P3208" i="1" s="1"/>
  <c r="P3209" i="1" a="1"/>
  <c r="P3209" i="1" s="1"/>
  <c r="P3210" i="1" a="1"/>
  <c r="P3210" i="1" s="1"/>
  <c r="P3211" i="1" a="1"/>
  <c r="P3211" i="1" s="1"/>
  <c r="P3212" i="1" a="1"/>
  <c r="P3212" i="1" s="1"/>
  <c r="P3213" i="1" a="1"/>
  <c r="P3213" i="1" s="1"/>
  <c r="P3214" i="1" a="1"/>
  <c r="P3214" i="1" s="1"/>
  <c r="P3215" i="1" a="1"/>
  <c r="P3215" i="1" s="1"/>
  <c r="P3216" i="1" a="1"/>
  <c r="P3216" i="1" s="1"/>
  <c r="P3217" i="1" a="1"/>
  <c r="P3217" i="1" s="1"/>
  <c r="P3218" i="1" a="1"/>
  <c r="P3218" i="1" s="1"/>
  <c r="P3219" i="1" a="1"/>
  <c r="P3219" i="1" s="1"/>
  <c r="P3220" i="1" a="1"/>
  <c r="P3220" i="1" s="1"/>
  <c r="P3221" i="1" a="1"/>
  <c r="P3221" i="1" s="1"/>
  <c r="P3222" i="1" a="1"/>
  <c r="P3222" i="1" s="1"/>
  <c r="P3223" i="1" a="1"/>
  <c r="P3223" i="1" s="1"/>
  <c r="P3224" i="1" a="1"/>
  <c r="P3224" i="1" s="1"/>
  <c r="P3225" i="1" a="1"/>
  <c r="P3225" i="1" s="1"/>
  <c r="P3226" i="1" a="1"/>
  <c r="P3226" i="1" s="1"/>
  <c r="P3227" i="1" a="1"/>
  <c r="P3227" i="1" s="1"/>
  <c r="P3228" i="1" a="1"/>
  <c r="P3228" i="1" s="1"/>
  <c r="P3229" i="1" a="1"/>
  <c r="P3229" i="1" s="1"/>
  <c r="P3230" i="1" a="1"/>
  <c r="P3230" i="1" s="1"/>
  <c r="P3231" i="1" a="1"/>
  <c r="P3231" i="1" s="1"/>
  <c r="P3232" i="1" a="1"/>
  <c r="P3232" i="1" s="1"/>
  <c r="P3233" i="1" a="1"/>
  <c r="P3233" i="1" s="1"/>
  <c r="P3234" i="1" a="1"/>
  <c r="P3234" i="1" s="1"/>
  <c r="P3235" i="1" a="1"/>
  <c r="P3235" i="1" s="1"/>
  <c r="P3236" i="1" a="1"/>
  <c r="P3236" i="1" s="1"/>
  <c r="P3237" i="1" a="1"/>
  <c r="P3237" i="1" s="1"/>
  <c r="P3238" i="1" a="1"/>
  <c r="P3238" i="1" s="1"/>
  <c r="P3239" i="1" a="1"/>
  <c r="P3239" i="1" s="1"/>
  <c r="P3240" i="1" a="1"/>
  <c r="P3240" i="1" s="1"/>
  <c r="P3241" i="1" a="1"/>
  <c r="P3241" i="1" s="1"/>
  <c r="P3242" i="1" a="1"/>
  <c r="P3242" i="1" s="1"/>
  <c r="P3243" i="1" a="1"/>
  <c r="P3243" i="1" s="1"/>
  <c r="P3244" i="1" a="1"/>
  <c r="P3244" i="1" s="1"/>
  <c r="P3245" i="1" a="1"/>
  <c r="P3245" i="1" s="1"/>
  <c r="P3246" i="1" a="1"/>
  <c r="P3246" i="1" s="1"/>
  <c r="P3247" i="1" a="1"/>
  <c r="P3247" i="1" s="1"/>
  <c r="P3248" i="1" a="1"/>
  <c r="P3248" i="1" s="1"/>
  <c r="P3249" i="1" a="1"/>
  <c r="P3249" i="1" s="1"/>
  <c r="P3250" i="1" a="1"/>
  <c r="P3250" i="1" s="1"/>
  <c r="P3251" i="1" a="1"/>
  <c r="P3251" i="1" s="1"/>
  <c r="P3252" i="1" a="1"/>
  <c r="P3252" i="1" s="1"/>
  <c r="P3253" i="1" a="1"/>
  <c r="P3253" i="1" s="1"/>
  <c r="P3254" i="1" a="1"/>
  <c r="P3254" i="1" s="1"/>
  <c r="P3255" i="1" a="1"/>
  <c r="P3255" i="1" s="1"/>
  <c r="P3256" i="1" a="1"/>
  <c r="P3256" i="1" s="1"/>
  <c r="P3257" i="1" a="1"/>
  <c r="P3257" i="1" s="1"/>
  <c r="P3258" i="1" a="1"/>
  <c r="P3258" i="1" s="1"/>
  <c r="P3259" i="1" a="1"/>
  <c r="P3259" i="1" s="1"/>
  <c r="P3260" i="1" a="1"/>
  <c r="P3260" i="1" s="1"/>
  <c r="P3261" i="1" a="1"/>
  <c r="P3261" i="1" s="1"/>
  <c r="P3262" i="1" a="1"/>
  <c r="P3262" i="1" s="1"/>
  <c r="P3263" i="1" a="1"/>
  <c r="P3263" i="1" s="1"/>
  <c r="P3264" i="1" a="1"/>
  <c r="P3264" i="1" s="1"/>
  <c r="P3265" i="1" a="1"/>
  <c r="P3265" i="1" s="1"/>
  <c r="P3266" i="1" a="1"/>
  <c r="P3266" i="1" s="1"/>
  <c r="P3267" i="1" a="1"/>
  <c r="P3267" i="1" s="1"/>
  <c r="P3268" i="1" a="1"/>
  <c r="P3268" i="1" s="1"/>
  <c r="P3269" i="1" a="1"/>
  <c r="P3269" i="1" s="1"/>
  <c r="P3270" i="1" a="1"/>
  <c r="P3270" i="1" s="1"/>
  <c r="P3271" i="1" a="1"/>
  <c r="P3271" i="1" s="1"/>
  <c r="P3272" i="1" a="1"/>
  <c r="P3272" i="1" s="1"/>
  <c r="P3273" i="1" a="1"/>
  <c r="P3273" i="1" s="1"/>
  <c r="P3274" i="1" a="1"/>
  <c r="P3274" i="1" s="1"/>
  <c r="P3275" i="1" a="1"/>
  <c r="P3275" i="1" s="1"/>
  <c r="P3276" i="1" a="1"/>
  <c r="P3276" i="1" s="1"/>
  <c r="P3277" i="1" a="1"/>
  <c r="P3277" i="1" s="1"/>
  <c r="P3" i="1" a="1"/>
  <c r="P3" i="1" s="1"/>
  <c r="O4" i="1"/>
  <c r="O5" i="1"/>
  <c r="O6" i="1"/>
  <c r="O7" i="1"/>
  <c r="O8" i="1"/>
  <c r="O9" i="1"/>
  <c r="O10" i="1"/>
  <c r="O12" i="1"/>
  <c r="O13" i="1"/>
  <c r="O14" i="1"/>
  <c r="O15" i="1"/>
  <c r="O17" i="1"/>
  <c r="O18" i="1"/>
  <c r="O19" i="1"/>
  <c r="O20" i="1"/>
  <c r="O21" i="1"/>
  <c r="O22" i="1"/>
  <c r="O24" i="1"/>
  <c r="O26" i="1"/>
  <c r="O27" i="1"/>
  <c r="O28" i="1"/>
  <c r="O29" i="1"/>
  <c r="O33" i="1"/>
  <c r="O34" i="1"/>
  <c r="O35" i="1"/>
  <c r="O36" i="1"/>
  <c r="O38" i="1"/>
  <c r="O39" i="1"/>
  <c r="O40" i="1"/>
  <c r="O42" i="1"/>
  <c r="O44" i="1"/>
  <c r="O45" i="1"/>
  <c r="O46" i="1"/>
  <c r="O47" i="1"/>
  <c r="O48" i="1"/>
  <c r="O49" i="1"/>
  <c r="O50" i="1"/>
  <c r="O52" i="1"/>
  <c r="O54" i="1"/>
  <c r="O55" i="1"/>
  <c r="O56" i="1"/>
  <c r="O57" i="1"/>
  <c r="O58" i="1"/>
  <c r="O59" i="1"/>
  <c r="O60" i="1"/>
  <c r="O63" i="1"/>
  <c r="O64" i="1"/>
  <c r="O66" i="1"/>
  <c r="O67" i="1"/>
  <c r="O68" i="1"/>
  <c r="O69" i="1"/>
  <c r="O72" i="1"/>
  <c r="O73" i="1"/>
  <c r="O74" i="1"/>
  <c r="O75" i="1"/>
  <c r="O76" i="1"/>
  <c r="O78" i="1"/>
  <c r="O79" i="1"/>
  <c r="O80" i="1"/>
  <c r="O81" i="1"/>
  <c r="O82" i="1"/>
  <c r="O83" i="1"/>
  <c r="O84" i="1"/>
  <c r="O85" i="1"/>
  <c r="O86" i="1"/>
  <c r="O87" i="1"/>
  <c r="O88" i="1"/>
  <c r="O89" i="1"/>
  <c r="O90" i="1"/>
  <c r="O91" i="1"/>
  <c r="O92" i="1"/>
  <c r="O95" i="1"/>
  <c r="O96" i="1"/>
  <c r="O97" i="1"/>
  <c r="O98" i="1"/>
  <c r="O99" i="1"/>
  <c r="O100" i="1"/>
  <c r="O101" i="1"/>
  <c r="O102" i="1"/>
  <c r="O103" i="1"/>
  <c r="O104" i="1"/>
  <c r="O105" i="1"/>
  <c r="O107" i="1"/>
  <c r="O108" i="1"/>
  <c r="O110" i="1"/>
  <c r="O111" i="1"/>
  <c r="O112" i="1"/>
  <c r="O113" i="1"/>
  <c r="O114" i="1"/>
  <c r="O115" i="1"/>
  <c r="O116" i="1"/>
  <c r="O117" i="1"/>
  <c r="O119" i="1"/>
  <c r="O120" i="1"/>
  <c r="O121" i="1"/>
  <c r="O122" i="1"/>
  <c r="O123" i="1"/>
  <c r="O126" i="1"/>
  <c r="O127" i="1"/>
  <c r="O128" i="1"/>
  <c r="O130" i="1"/>
  <c r="O131" i="1"/>
  <c r="O132" i="1"/>
  <c r="O133" i="1"/>
  <c r="O134" i="1"/>
  <c r="O135" i="1"/>
  <c r="O136" i="1"/>
  <c r="O137" i="1"/>
  <c r="O138" i="1"/>
  <c r="O139" i="1"/>
  <c r="O140" i="1"/>
  <c r="O141" i="1"/>
  <c r="O142" i="1"/>
  <c r="O143" i="1"/>
  <c r="O145" i="1"/>
  <c r="O146" i="1"/>
  <c r="O147" i="1"/>
  <c r="O148" i="1"/>
  <c r="O150" i="1"/>
  <c r="O151" i="1"/>
  <c r="O152" i="1"/>
  <c r="O153" i="1"/>
  <c r="O154" i="1"/>
  <c r="O155" i="1"/>
  <c r="O156" i="1"/>
  <c r="O157" i="1"/>
  <c r="O158" i="1"/>
  <c r="O161" i="1"/>
  <c r="O162" i="1"/>
  <c r="O164" i="1"/>
  <c r="O165" i="1"/>
  <c r="O166" i="1"/>
  <c r="O168" i="1"/>
  <c r="O170" i="1"/>
  <c r="O172" i="1"/>
  <c r="O173" i="1"/>
  <c r="O176" i="1"/>
  <c r="O177" i="1"/>
  <c r="O178" i="1"/>
  <c r="O179" i="1"/>
  <c r="O181" i="1"/>
  <c r="O182" i="1"/>
  <c r="O183" i="1"/>
  <c r="O184" i="1"/>
  <c r="O185" i="1"/>
  <c r="O186" i="1"/>
  <c r="O187" i="1"/>
  <c r="O188" i="1"/>
  <c r="O189" i="1"/>
  <c r="O190" i="1"/>
  <c r="O191" i="1"/>
  <c r="O192" i="1"/>
  <c r="O193" i="1"/>
  <c r="O194" i="1"/>
  <c r="O195" i="1"/>
  <c r="O196" i="1"/>
  <c r="O197" i="1"/>
  <c r="O198" i="1"/>
  <c r="O199" i="1"/>
  <c r="O200" i="1"/>
  <c r="O201" i="1"/>
  <c r="O202" i="1"/>
  <c r="O203" i="1"/>
  <c r="O205" i="1"/>
  <c r="O206" i="1"/>
  <c r="O207" i="1"/>
  <c r="O208" i="1"/>
  <c r="O209" i="1"/>
  <c r="O210" i="1"/>
  <c r="O211" i="1"/>
  <c r="O212" i="1"/>
  <c r="O213" i="1"/>
  <c r="O215" i="1"/>
  <c r="O216" i="1"/>
  <c r="O217" i="1"/>
  <c r="O219" i="1"/>
  <c r="O220" i="1"/>
  <c r="O221" i="1"/>
  <c r="O222" i="1"/>
  <c r="O224" i="1"/>
  <c r="O225" i="1"/>
  <c r="O226" i="1"/>
  <c r="O227" i="1"/>
  <c r="O228" i="1"/>
  <c r="O229" i="1"/>
  <c r="O230" i="1"/>
  <c r="O231" i="1"/>
  <c r="O233" i="1"/>
  <c r="O234" i="1"/>
  <c r="O235" i="1"/>
  <c r="O236" i="1"/>
  <c r="O237" i="1"/>
  <c r="O238" i="1"/>
  <c r="O239" i="1"/>
  <c r="O240" i="1"/>
  <c r="O241" i="1"/>
  <c r="O242" i="1"/>
  <c r="O243" i="1"/>
  <c r="O244" i="1"/>
  <c r="O245" i="1"/>
  <c r="O246" i="1"/>
  <c r="O247" i="1"/>
  <c r="O249" i="1"/>
  <c r="O250" i="1"/>
  <c r="O251" i="1"/>
  <c r="O252" i="1"/>
  <c r="O253" i="1"/>
  <c r="O254" i="1"/>
  <c r="O256" i="1"/>
  <c r="O257" i="1"/>
  <c r="O258" i="1"/>
  <c r="O259" i="1"/>
  <c r="O260" i="1"/>
  <c r="O261" i="1"/>
  <c r="O262" i="1"/>
  <c r="O263" i="1"/>
  <c r="O264" i="1"/>
  <c r="O265" i="1"/>
  <c r="O266" i="1"/>
  <c r="O267" i="1"/>
  <c r="O268" i="1"/>
  <c r="O269" i="1"/>
  <c r="O270" i="1"/>
  <c r="O271" i="1"/>
  <c r="O272" i="1"/>
  <c r="O273" i="1"/>
  <c r="O274" i="1"/>
  <c r="O275" i="1"/>
  <c r="O276" i="1"/>
  <c r="O278" i="1"/>
  <c r="O279" i="1"/>
  <c r="O280" i="1"/>
  <c r="O281" i="1"/>
  <c r="O282" i="1"/>
  <c r="O283" i="1"/>
  <c r="O284" i="1"/>
  <c r="O285" i="1"/>
  <c r="O286" i="1"/>
  <c r="O287" i="1"/>
  <c r="O288" i="1"/>
  <c r="O289" i="1"/>
  <c r="O290" i="1"/>
  <c r="O291" i="1"/>
  <c r="O292" i="1"/>
  <c r="O293" i="1"/>
  <c r="O294" i="1"/>
  <c r="O295" i="1"/>
  <c r="O296" i="1"/>
  <c r="O297" i="1"/>
  <c r="O298" i="1"/>
  <c r="O299" i="1"/>
  <c r="O301" i="1"/>
  <c r="O302" i="1"/>
  <c r="O304" i="1"/>
  <c r="O305" i="1"/>
  <c r="O307" i="1"/>
  <c r="O308" i="1"/>
  <c r="O309" i="1"/>
  <c r="O310" i="1"/>
  <c r="O311" i="1"/>
  <c r="O312" i="1"/>
  <c r="O314" i="1"/>
  <c r="O316" i="1"/>
  <c r="O317" i="1"/>
  <c r="O318" i="1"/>
  <c r="O319" i="1"/>
  <c r="O320" i="1"/>
  <c r="O321" i="1"/>
  <c r="O322" i="1"/>
  <c r="O324" i="1"/>
  <c r="O325" i="1"/>
  <c r="O326" i="1"/>
  <c r="O327" i="1"/>
  <c r="O328" i="1"/>
  <c r="O329" i="1"/>
  <c r="O330" i="1"/>
  <c r="O331" i="1"/>
  <c r="O332" i="1"/>
  <c r="O333" i="1"/>
  <c r="O335" i="1"/>
  <c r="O336" i="1"/>
  <c r="O338" i="1"/>
  <c r="O339" i="1"/>
  <c r="O340" i="1"/>
  <c r="O341" i="1"/>
  <c r="O342" i="1"/>
  <c r="O343"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1" i="1"/>
  <c r="O382" i="1"/>
  <c r="O383" i="1"/>
  <c r="O384" i="1"/>
  <c r="O385" i="1"/>
  <c r="O386" i="1"/>
  <c r="O387" i="1"/>
  <c r="O388" i="1"/>
  <c r="O391" i="1"/>
  <c r="O392" i="1"/>
  <c r="O393" i="1"/>
  <c r="O394" i="1"/>
  <c r="O395" i="1"/>
  <c r="O396" i="1"/>
  <c r="O397" i="1"/>
  <c r="O398" i="1"/>
  <c r="O400" i="1"/>
  <c r="O402" i="1"/>
  <c r="O403" i="1"/>
  <c r="O404" i="1"/>
  <c r="O405" i="1"/>
  <c r="O406" i="1"/>
  <c r="O407" i="1"/>
  <c r="O409" i="1"/>
  <c r="O410" i="1"/>
  <c r="O411" i="1"/>
  <c r="O412" i="1"/>
  <c r="O415" i="1"/>
  <c r="O416" i="1"/>
  <c r="O417" i="1"/>
  <c r="O418" i="1"/>
  <c r="O419" i="1"/>
  <c r="O420" i="1"/>
  <c r="O421" i="1"/>
  <c r="O422" i="1"/>
  <c r="O423" i="1"/>
  <c r="O424" i="1"/>
  <c r="O425" i="1"/>
  <c r="O426" i="1"/>
  <c r="O428" i="1"/>
  <c r="O429" i="1"/>
  <c r="O430" i="1"/>
  <c r="O431" i="1"/>
  <c r="O432" i="1"/>
  <c r="O433" i="1"/>
  <c r="O434" i="1"/>
  <c r="O435" i="1"/>
  <c r="O436" i="1"/>
  <c r="O437" i="1"/>
  <c r="O438" i="1"/>
  <c r="O439" i="1"/>
  <c r="O440" i="1"/>
  <c r="O441" i="1"/>
  <c r="O442" i="1"/>
  <c r="O444" i="1"/>
  <c r="O445" i="1"/>
  <c r="O446" i="1"/>
  <c r="O447" i="1"/>
  <c r="O448" i="1"/>
  <c r="O449" i="1"/>
  <c r="O450" i="1"/>
  <c r="O451" i="1"/>
  <c r="O452" i="1"/>
  <c r="O454" i="1"/>
  <c r="O455" i="1"/>
  <c r="O456" i="1"/>
  <c r="O457" i="1"/>
  <c r="O458" i="1"/>
  <c r="O459" i="1"/>
  <c r="O460" i="1"/>
  <c r="O461" i="1"/>
  <c r="O462" i="1"/>
  <c r="O463" i="1"/>
  <c r="O464" i="1"/>
  <c r="O465" i="1"/>
  <c r="O466" i="1"/>
  <c r="O467" i="1"/>
  <c r="O468" i="1"/>
  <c r="O469" i="1"/>
  <c r="O471" i="1"/>
  <c r="O472" i="1"/>
  <c r="O473" i="1"/>
  <c r="O474" i="1"/>
  <c r="O475" i="1"/>
  <c r="O476" i="1"/>
  <c r="O478" i="1"/>
  <c r="O479" i="1"/>
  <c r="O480" i="1"/>
  <c r="O481" i="1"/>
  <c r="O482" i="1"/>
  <c r="O483" i="1"/>
  <c r="O484" i="1"/>
  <c r="O485" i="1"/>
  <c r="O486" i="1"/>
  <c r="O487" i="1"/>
  <c r="O488" i="1"/>
  <c r="O489" i="1"/>
  <c r="O490" i="1"/>
  <c r="O491" i="1"/>
  <c r="O492" i="1"/>
  <c r="O493" i="1"/>
  <c r="O494" i="1"/>
  <c r="O496" i="1"/>
  <c r="O498" i="1"/>
  <c r="O499" i="1"/>
  <c r="O500" i="1"/>
  <c r="O501" i="1"/>
  <c r="O503" i="1"/>
  <c r="O504" i="1"/>
  <c r="O505" i="1"/>
  <c r="O506" i="1"/>
  <c r="O507" i="1"/>
  <c r="O508" i="1"/>
  <c r="O510" i="1"/>
  <c r="O511" i="1"/>
  <c r="O512" i="1"/>
  <c r="O513" i="1"/>
  <c r="O514" i="1"/>
  <c r="O515" i="1"/>
  <c r="O516" i="1"/>
  <c r="O517" i="1"/>
  <c r="O518" i="1"/>
  <c r="O519" i="1"/>
  <c r="O521" i="1"/>
  <c r="O522" i="1"/>
  <c r="O524" i="1"/>
  <c r="O525" i="1"/>
  <c r="O526" i="1"/>
  <c r="O527" i="1"/>
  <c r="O528" i="1"/>
  <c r="O529" i="1"/>
  <c r="O530" i="1"/>
  <c r="O531" i="1"/>
  <c r="O532" i="1"/>
  <c r="O533" i="1"/>
  <c r="O534" i="1"/>
  <c r="O535" i="1"/>
  <c r="O536" i="1"/>
  <c r="O537" i="1"/>
  <c r="O538" i="1"/>
  <c r="O539" i="1"/>
  <c r="O540" i="1"/>
  <c r="O541" i="1"/>
  <c r="O543" i="1"/>
  <c r="O544" i="1"/>
  <c r="O545" i="1"/>
  <c r="O546" i="1"/>
  <c r="O547" i="1"/>
  <c r="O549" i="1"/>
  <c r="O550" i="1"/>
  <c r="O551" i="1"/>
  <c r="O553" i="1"/>
  <c r="O555" i="1"/>
  <c r="O556" i="1"/>
  <c r="O559" i="1"/>
  <c r="O560" i="1"/>
  <c r="O561" i="1"/>
  <c r="O562" i="1"/>
  <c r="O563" i="1"/>
  <c r="O564" i="1"/>
  <c r="O565" i="1"/>
  <c r="O566" i="1"/>
  <c r="O568" i="1"/>
  <c r="O569" i="1"/>
  <c r="O570" i="1"/>
  <c r="O571" i="1"/>
  <c r="O572" i="1"/>
  <c r="O573" i="1"/>
  <c r="O574" i="1"/>
  <c r="O575" i="1"/>
  <c r="O576" i="1"/>
  <c r="O577" i="1"/>
  <c r="O578" i="1"/>
  <c r="O579" i="1"/>
  <c r="O580" i="1"/>
  <c r="O581" i="1"/>
  <c r="O583" i="1"/>
  <c r="O584" i="1"/>
  <c r="O585" i="1"/>
  <c r="O586" i="1"/>
  <c r="O587" i="1"/>
  <c r="O588" i="1"/>
  <c r="O589" i="1"/>
  <c r="O590" i="1"/>
  <c r="O591" i="1"/>
  <c r="O593" i="1"/>
  <c r="O594" i="1"/>
  <c r="O595" i="1"/>
  <c r="O596" i="1"/>
  <c r="O597" i="1"/>
  <c r="O598" i="1"/>
  <c r="O599" i="1"/>
  <c r="O600" i="1"/>
  <c r="O601" i="1"/>
  <c r="O605" i="1"/>
  <c r="O606" i="1"/>
  <c r="O607" i="1"/>
  <c r="O608" i="1"/>
  <c r="O609" i="1"/>
  <c r="O610" i="1"/>
  <c r="O611" i="1"/>
  <c r="O614" i="1"/>
  <c r="O615" i="1"/>
  <c r="O616" i="1"/>
  <c r="O618" i="1"/>
  <c r="O620" i="1"/>
  <c r="O621" i="1"/>
  <c r="O622" i="1"/>
  <c r="O625" i="1"/>
  <c r="O626" i="1"/>
  <c r="O627" i="1"/>
  <c r="O628" i="1"/>
  <c r="O629" i="1"/>
  <c r="O631" i="1"/>
  <c r="O633" i="1"/>
  <c r="O636" i="1"/>
  <c r="O637" i="1"/>
  <c r="O638" i="1"/>
  <c r="O639" i="1"/>
  <c r="O640" i="1"/>
  <c r="O641" i="1"/>
  <c r="O642" i="1"/>
  <c r="O645" i="1"/>
  <c r="O646" i="1"/>
  <c r="O647" i="1"/>
  <c r="O650" i="1"/>
  <c r="O651" i="1"/>
  <c r="O652" i="1"/>
  <c r="O653" i="1"/>
  <c r="O654" i="1"/>
  <c r="O655" i="1"/>
  <c r="O656" i="1"/>
  <c r="O657" i="1"/>
  <c r="O658" i="1"/>
  <c r="O659" i="1"/>
  <c r="O660" i="1"/>
  <c r="O661" i="1"/>
  <c r="O662" i="1"/>
  <c r="O663" i="1"/>
  <c r="O665" i="1"/>
  <c r="O666" i="1"/>
  <c r="O668" i="1"/>
  <c r="O670" i="1"/>
  <c r="O671" i="1"/>
  <c r="O673" i="1"/>
  <c r="O675" i="1"/>
  <c r="O676" i="1"/>
  <c r="O677" i="1"/>
  <c r="O678" i="1"/>
  <c r="O679" i="1"/>
  <c r="O680" i="1"/>
  <c r="O681" i="1"/>
  <c r="O682" i="1"/>
  <c r="O683" i="1"/>
  <c r="O684" i="1"/>
  <c r="O685" i="1"/>
  <c r="O686" i="1"/>
  <c r="O688" i="1"/>
  <c r="O689" i="1"/>
  <c r="O690" i="1"/>
  <c r="O691" i="1"/>
  <c r="O692" i="1"/>
  <c r="O693" i="1"/>
  <c r="O694" i="1"/>
  <c r="O695" i="1"/>
  <c r="O696" i="1"/>
  <c r="O697" i="1"/>
  <c r="O698" i="1"/>
  <c r="O699" i="1"/>
  <c r="O701" i="1"/>
  <c r="O702" i="1"/>
  <c r="O703" i="1"/>
  <c r="O704" i="1"/>
  <c r="O705" i="1"/>
  <c r="O706" i="1"/>
  <c r="O707" i="1"/>
  <c r="O708" i="1"/>
  <c r="O709" i="1"/>
  <c r="O710" i="1"/>
  <c r="O711" i="1"/>
  <c r="O713" i="1"/>
  <c r="O714" i="1"/>
  <c r="O715" i="1"/>
  <c r="O716" i="1"/>
  <c r="O717" i="1"/>
  <c r="O719" i="1"/>
  <c r="O720" i="1"/>
  <c r="O721"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50" i="1"/>
  <c r="O751" i="1"/>
  <c r="O753" i="1"/>
  <c r="O754" i="1"/>
  <c r="O755" i="1"/>
  <c r="O756" i="1"/>
  <c r="O757" i="1"/>
  <c r="O758" i="1"/>
  <c r="O759" i="1"/>
  <c r="O760" i="1"/>
  <c r="O762" i="1"/>
  <c r="O763" i="1"/>
  <c r="O764" i="1"/>
  <c r="O765" i="1"/>
  <c r="O766" i="1"/>
  <c r="O768" i="1"/>
  <c r="O769" i="1"/>
  <c r="O770" i="1"/>
  <c r="O771" i="1"/>
  <c r="O772" i="1"/>
  <c r="O773" i="1"/>
  <c r="O775" i="1"/>
  <c r="O776" i="1"/>
  <c r="O780" i="1"/>
  <c r="O781" i="1"/>
  <c r="O782" i="1"/>
  <c r="O783" i="1"/>
  <c r="O784" i="1"/>
  <c r="O785" i="1"/>
  <c r="O786" i="1"/>
  <c r="O787" i="1"/>
  <c r="O788" i="1"/>
  <c r="O790" i="1"/>
  <c r="O791" i="1"/>
  <c r="O792" i="1"/>
  <c r="O793" i="1"/>
  <c r="O794" i="1"/>
  <c r="O795" i="1"/>
  <c r="O796" i="1"/>
  <c r="O797" i="1"/>
  <c r="O798" i="1"/>
  <c r="O799" i="1"/>
  <c r="O800" i="1"/>
  <c r="O801" i="1"/>
  <c r="O802" i="1"/>
  <c r="O803" i="1"/>
  <c r="O804" i="1"/>
  <c r="O805" i="1"/>
  <c r="O806" i="1"/>
  <c r="O807" i="1"/>
  <c r="O808" i="1"/>
  <c r="O809" i="1"/>
  <c r="O810" i="1"/>
  <c r="O812" i="1"/>
  <c r="O813" i="1"/>
  <c r="O815" i="1"/>
  <c r="O816" i="1"/>
  <c r="O817" i="1"/>
  <c r="O819" i="1"/>
  <c r="O821" i="1"/>
  <c r="O822" i="1"/>
  <c r="O824" i="1"/>
  <c r="O825" i="1"/>
  <c r="O826" i="1"/>
  <c r="O827" i="1"/>
  <c r="O828" i="1"/>
  <c r="O829" i="1"/>
  <c r="O831" i="1"/>
  <c r="O832" i="1"/>
  <c r="O833" i="1"/>
  <c r="O834" i="1"/>
  <c r="O836" i="1"/>
  <c r="O837" i="1"/>
  <c r="O838" i="1"/>
  <c r="O839" i="1"/>
  <c r="O840" i="1"/>
  <c r="O842" i="1"/>
  <c r="O843" i="1"/>
  <c r="O844" i="1"/>
  <c r="O845" i="1"/>
  <c r="O846" i="1"/>
  <c r="O847" i="1"/>
  <c r="O848" i="1"/>
  <c r="O849" i="1"/>
  <c r="O850" i="1"/>
  <c r="O851" i="1"/>
  <c r="O852" i="1"/>
  <c r="O854" i="1"/>
  <c r="O855" i="1"/>
  <c r="O856" i="1"/>
  <c r="O857" i="1"/>
  <c r="O858" i="1"/>
  <c r="O859" i="1"/>
  <c r="O860" i="1"/>
  <c r="O861" i="1"/>
  <c r="O863" i="1"/>
  <c r="O865" i="1"/>
  <c r="O866" i="1"/>
  <c r="O867" i="1"/>
  <c r="O868" i="1"/>
  <c r="O869" i="1"/>
  <c r="O870" i="1"/>
  <c r="O872" i="1"/>
  <c r="O873" i="1"/>
  <c r="O874" i="1"/>
  <c r="O875" i="1"/>
  <c r="O876"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4" i="1"/>
  <c r="O905" i="1"/>
  <c r="O906" i="1"/>
  <c r="O907" i="1"/>
  <c r="O910" i="1"/>
  <c r="O911" i="1"/>
  <c r="O912" i="1"/>
  <c r="O913" i="1"/>
  <c r="O915" i="1"/>
  <c r="O916" i="1"/>
  <c r="O917" i="1"/>
  <c r="O918" i="1"/>
  <c r="O919" i="1"/>
  <c r="O920" i="1"/>
  <c r="O921" i="1"/>
  <c r="O922" i="1"/>
  <c r="O924" i="1"/>
  <c r="O925" i="1"/>
  <c r="O927" i="1"/>
  <c r="O928" i="1"/>
  <c r="O929" i="1"/>
  <c r="O930" i="1"/>
  <c r="O933" i="1"/>
  <c r="O934" i="1"/>
  <c r="O935" i="1"/>
  <c r="O936" i="1"/>
  <c r="O937" i="1"/>
  <c r="O938" i="1"/>
  <c r="O939" i="1"/>
  <c r="O942" i="1"/>
  <c r="O943"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4" i="1"/>
  <c r="O975" i="1"/>
  <c r="O976" i="1"/>
  <c r="O977" i="1"/>
  <c r="O978" i="1"/>
  <c r="O979" i="1"/>
  <c r="O980" i="1"/>
  <c r="O981" i="1"/>
  <c r="O982" i="1"/>
  <c r="O983" i="1"/>
  <c r="O984" i="1"/>
  <c r="O985" i="1"/>
  <c r="O986" i="1"/>
  <c r="O988" i="1"/>
  <c r="O989" i="1"/>
  <c r="O990" i="1"/>
  <c r="O992" i="1"/>
  <c r="O993" i="1"/>
  <c r="O994" i="1"/>
  <c r="O996" i="1"/>
  <c r="O997" i="1"/>
  <c r="O998" i="1"/>
  <c r="O999" i="1"/>
  <c r="O1000" i="1"/>
  <c r="O1001" i="1"/>
  <c r="O1003" i="1"/>
  <c r="O1005" i="1"/>
  <c r="O1006" i="1"/>
  <c r="O1007" i="1"/>
  <c r="O1008" i="1"/>
  <c r="O1009" i="1"/>
  <c r="O1011" i="1"/>
  <c r="O1013" i="1"/>
  <c r="O1014" i="1"/>
  <c r="O1015" i="1"/>
  <c r="O1016" i="1"/>
  <c r="O1017" i="1"/>
  <c r="O1019" i="1"/>
  <c r="O1020" i="1"/>
  <c r="O1021" i="1"/>
  <c r="O1022" i="1"/>
  <c r="O1023" i="1"/>
  <c r="O1025" i="1"/>
  <c r="O1026" i="1"/>
  <c r="O1027" i="1"/>
  <c r="O1028" i="1"/>
  <c r="O1029" i="1"/>
  <c r="O1031" i="1"/>
  <c r="O1033" i="1"/>
  <c r="O1034" i="1"/>
  <c r="O1035" i="1"/>
  <c r="O1036" i="1"/>
  <c r="O1037" i="1"/>
  <c r="O1038" i="1"/>
  <c r="O1039" i="1"/>
  <c r="O1040" i="1"/>
  <c r="O1041" i="1"/>
  <c r="O1042" i="1"/>
  <c r="O1043" i="1"/>
  <c r="O1044" i="1"/>
  <c r="O1045" i="1"/>
  <c r="O1047" i="1"/>
  <c r="O1048" i="1"/>
  <c r="O1049" i="1"/>
  <c r="O1050" i="1"/>
  <c r="O1051" i="1"/>
  <c r="O1052" i="1"/>
  <c r="O1053" i="1"/>
  <c r="O1054" i="1"/>
  <c r="O1055" i="1"/>
  <c r="O1056" i="1"/>
  <c r="O1057" i="1"/>
  <c r="O1059" i="1"/>
  <c r="O1060" i="1"/>
  <c r="O1061" i="1"/>
  <c r="O1062" i="1"/>
  <c r="O1063" i="1"/>
  <c r="O1065" i="1"/>
  <c r="O1066" i="1"/>
  <c r="O1067" i="1"/>
  <c r="O1069" i="1"/>
  <c r="O1070" i="1"/>
  <c r="O1071" i="1"/>
  <c r="O1074" i="1"/>
  <c r="O1076" i="1"/>
  <c r="O1077" i="1"/>
  <c r="O1079" i="1"/>
  <c r="O1080" i="1"/>
  <c r="O1081" i="1"/>
  <c r="O1082" i="1"/>
  <c r="O1083" i="1"/>
  <c r="O1084" i="1"/>
  <c r="O1085" i="1"/>
  <c r="O1086" i="1"/>
  <c r="O1087" i="1"/>
  <c r="O1089" i="1"/>
  <c r="O1090" i="1"/>
  <c r="O1091" i="1"/>
  <c r="O1092" i="1"/>
  <c r="O1093" i="1"/>
  <c r="O1096" i="1"/>
  <c r="O1097" i="1"/>
  <c r="O1098" i="1"/>
  <c r="O1100" i="1"/>
  <c r="O1101" i="1"/>
  <c r="O1102" i="1"/>
  <c r="O1104" i="1"/>
  <c r="O1105" i="1"/>
  <c r="O1106" i="1"/>
  <c r="O1107" i="1"/>
  <c r="O1108" i="1"/>
  <c r="O1109" i="1"/>
  <c r="O1110" i="1"/>
  <c r="O1111" i="1"/>
  <c r="O1113" i="1"/>
  <c r="O1114" i="1"/>
  <c r="O1115" i="1"/>
  <c r="O1116" i="1"/>
  <c r="O1117" i="1"/>
  <c r="O1118" i="1"/>
  <c r="O1121" i="1"/>
  <c r="O1122" i="1"/>
  <c r="O1123" i="1"/>
  <c r="O1124" i="1"/>
  <c r="O1125" i="1"/>
  <c r="O1126" i="1"/>
  <c r="O1127" i="1"/>
  <c r="O1128" i="1"/>
  <c r="O1129" i="1"/>
  <c r="O1130" i="1"/>
  <c r="O1131" i="1"/>
  <c r="O1132" i="1"/>
  <c r="O1133" i="1"/>
  <c r="O1135" i="1"/>
  <c r="O1136" i="1"/>
  <c r="O1137" i="1"/>
  <c r="O1138" i="1"/>
  <c r="O1140" i="1"/>
  <c r="O1141" i="1"/>
  <c r="O1142" i="1"/>
  <c r="O1144" i="1"/>
  <c r="O1145" i="1"/>
  <c r="O1146" i="1"/>
  <c r="O1147" i="1"/>
  <c r="O1148" i="1"/>
  <c r="O1149" i="1"/>
  <c r="O1150" i="1"/>
  <c r="O1151" i="1"/>
  <c r="O1153" i="1"/>
  <c r="O1154" i="1"/>
  <c r="O1155" i="1"/>
  <c r="O1156" i="1"/>
  <c r="O1158" i="1"/>
  <c r="O1159" i="1"/>
  <c r="O1161" i="1"/>
  <c r="O1162" i="1"/>
  <c r="O1163" i="1"/>
  <c r="O1164" i="1"/>
  <c r="O1165" i="1"/>
  <c r="O1166" i="1"/>
  <c r="O1167" i="1"/>
  <c r="O1168" i="1"/>
  <c r="O1169" i="1"/>
  <c r="O1171" i="1"/>
  <c r="O1173" i="1"/>
  <c r="O1174" i="1"/>
  <c r="O1176" i="1"/>
  <c r="O1177" i="1"/>
  <c r="O1178" i="1"/>
  <c r="O1179" i="1"/>
  <c r="O1180" i="1"/>
  <c r="O1181" i="1"/>
  <c r="O1182" i="1"/>
  <c r="O1184" i="1"/>
  <c r="O1185" i="1"/>
  <c r="O1186" i="1"/>
  <c r="O1187" i="1"/>
  <c r="O1188" i="1"/>
  <c r="O1189" i="1"/>
  <c r="O1190" i="1"/>
  <c r="O1191" i="1"/>
  <c r="O1192" i="1"/>
  <c r="O1193" i="1"/>
  <c r="O1194" i="1"/>
  <c r="O1195" i="1"/>
  <c r="O1196" i="1"/>
  <c r="O1197" i="1"/>
  <c r="O1198" i="1"/>
  <c r="O1200" i="1"/>
  <c r="O1201" i="1"/>
  <c r="O1202" i="1"/>
  <c r="O1203" i="1"/>
  <c r="O1204" i="1"/>
  <c r="O1205" i="1"/>
  <c r="O1206" i="1"/>
  <c r="O1207" i="1"/>
  <c r="O1208" i="1"/>
  <c r="O1211" i="1"/>
  <c r="O1212" i="1"/>
  <c r="O1213" i="1"/>
  <c r="O1214" i="1"/>
  <c r="O1216" i="1"/>
  <c r="O1218" i="1"/>
  <c r="O1219" i="1"/>
  <c r="O1220" i="1"/>
  <c r="O1221" i="1"/>
  <c r="O1222" i="1"/>
  <c r="O1223" i="1"/>
  <c r="O1225" i="1"/>
  <c r="O1226" i="1"/>
  <c r="O1227" i="1"/>
  <c r="O1228" i="1"/>
  <c r="O1229" i="1"/>
  <c r="O1230" i="1"/>
  <c r="O1232" i="1"/>
  <c r="O1233" i="1"/>
  <c r="O1234" i="1"/>
  <c r="O1235" i="1"/>
  <c r="O1236" i="1"/>
  <c r="O1237" i="1"/>
  <c r="O1238" i="1"/>
  <c r="O1239" i="1"/>
  <c r="O1240" i="1"/>
  <c r="O1241" i="1"/>
  <c r="O1242" i="1"/>
  <c r="O1244" i="1"/>
  <c r="O1245" i="1"/>
  <c r="O1246" i="1"/>
  <c r="O1247" i="1"/>
  <c r="O1248" i="1"/>
  <c r="O1250" i="1"/>
  <c r="O1252" i="1"/>
  <c r="O1253" i="1"/>
  <c r="O1254" i="1"/>
  <c r="O1255" i="1"/>
  <c r="O1257" i="1"/>
  <c r="O1258" i="1"/>
  <c r="O1259" i="1"/>
  <c r="O1260" i="1"/>
  <c r="O1261" i="1"/>
  <c r="O1263" i="1"/>
  <c r="O1264" i="1"/>
  <c r="O1265" i="1"/>
  <c r="O1266" i="1"/>
  <c r="O1267" i="1"/>
  <c r="O1268" i="1"/>
  <c r="O1270" i="1"/>
  <c r="O1271" i="1"/>
  <c r="O1272" i="1"/>
  <c r="O1273" i="1"/>
  <c r="O1275" i="1"/>
  <c r="O1276" i="1"/>
  <c r="O1277" i="1"/>
  <c r="O1279" i="1"/>
  <c r="O1280" i="1"/>
  <c r="O1281" i="1"/>
  <c r="O1282" i="1"/>
  <c r="O1283" i="1"/>
  <c r="O1284" i="1"/>
  <c r="O1285" i="1"/>
  <c r="O1286" i="1"/>
  <c r="O1287" i="1"/>
  <c r="O1288" i="1"/>
  <c r="O1289" i="1"/>
  <c r="O1291" i="1"/>
  <c r="O1292" i="1"/>
  <c r="O1293" i="1"/>
  <c r="O1294" i="1"/>
  <c r="O1296" i="1"/>
  <c r="O1297" i="1"/>
  <c r="O1298" i="1"/>
  <c r="O1299" i="1"/>
  <c r="O1300" i="1"/>
  <c r="O1301" i="1"/>
  <c r="O1302" i="1"/>
  <c r="O1303" i="1"/>
  <c r="O1304" i="1"/>
  <c r="O1305" i="1"/>
  <c r="O1306" i="1"/>
  <c r="O1307" i="1"/>
  <c r="O1308" i="1"/>
  <c r="O1309" i="1"/>
  <c r="O1310" i="1"/>
  <c r="O1311" i="1"/>
  <c r="O1313" i="1"/>
  <c r="O1314" i="1"/>
  <c r="O1315" i="1"/>
  <c r="O1317" i="1"/>
  <c r="O1318" i="1"/>
  <c r="O1319" i="1"/>
  <c r="O1320" i="1"/>
  <c r="O1321" i="1"/>
  <c r="O1323" i="1"/>
  <c r="O1325" i="1"/>
  <c r="O1326" i="1"/>
  <c r="O1327" i="1"/>
  <c r="O1328" i="1"/>
  <c r="O1329" i="1"/>
  <c r="O1330" i="1"/>
  <c r="O1331" i="1"/>
  <c r="O1333" i="1"/>
  <c r="O1334" i="1"/>
  <c r="O1335" i="1"/>
  <c r="O1337" i="1"/>
  <c r="O1338" i="1"/>
  <c r="O1339" i="1"/>
  <c r="O1340" i="1"/>
  <c r="O1341" i="1"/>
  <c r="O1343"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4" i="1"/>
  <c r="O1375" i="1"/>
  <c r="O1376" i="1"/>
  <c r="O1377" i="1"/>
  <c r="O1378" i="1"/>
  <c r="O1379" i="1"/>
  <c r="O1380" i="1"/>
  <c r="O1381" i="1"/>
  <c r="O1382" i="1"/>
  <c r="O1383" i="1"/>
  <c r="O1384" i="1"/>
  <c r="O1385" i="1"/>
  <c r="O1386" i="1"/>
  <c r="O1387" i="1"/>
  <c r="O1388" i="1"/>
  <c r="O1389" i="1"/>
  <c r="O1390" i="1"/>
  <c r="O1391" i="1"/>
  <c r="O1392" i="1"/>
  <c r="O1393" i="1"/>
  <c r="O1394" i="1"/>
  <c r="O1395" i="1"/>
  <c r="O1397" i="1"/>
  <c r="O1398" i="1"/>
  <c r="O1399" i="1"/>
  <c r="O1400" i="1"/>
  <c r="O1402" i="1"/>
  <c r="O1403" i="1"/>
  <c r="O1404" i="1"/>
  <c r="O1405" i="1"/>
  <c r="O1406" i="1"/>
  <c r="O1407" i="1"/>
  <c r="O1408" i="1"/>
  <c r="O1409" i="1"/>
  <c r="O1410" i="1"/>
  <c r="O1411" i="1"/>
  <c r="O1412" i="1"/>
  <c r="O1413" i="1"/>
  <c r="O1414" i="1"/>
  <c r="O1415" i="1"/>
  <c r="O1417" i="1"/>
  <c r="O1418" i="1"/>
  <c r="O1419" i="1"/>
  <c r="O1420" i="1"/>
  <c r="O1421" i="1"/>
  <c r="O1422" i="1"/>
  <c r="O1424" i="1"/>
  <c r="O1425" i="1"/>
  <c r="O1426" i="1"/>
  <c r="O1427" i="1"/>
  <c r="O1428" i="1"/>
  <c r="O1429" i="1"/>
  <c r="O1430" i="1"/>
  <c r="O1431" i="1"/>
  <c r="O1433" i="1"/>
  <c r="O1434" i="1"/>
  <c r="O1435" i="1"/>
  <c r="O1436" i="1"/>
  <c r="O1437" i="1"/>
  <c r="O1438" i="1"/>
  <c r="O1441" i="1"/>
  <c r="O1442" i="1"/>
  <c r="O1443" i="1"/>
  <c r="O1444" i="1"/>
  <c r="O1445" i="1"/>
  <c r="O1447" i="1"/>
  <c r="O1449" i="1"/>
  <c r="O1450" i="1"/>
  <c r="O1451" i="1"/>
  <c r="O1452" i="1"/>
  <c r="O1453" i="1"/>
  <c r="O1454" i="1"/>
  <c r="O1455" i="1"/>
  <c r="O1456" i="1"/>
  <c r="O1457" i="1"/>
  <c r="O1458" i="1"/>
  <c r="O1460" i="1"/>
  <c r="O1461" i="1"/>
  <c r="O1462" i="1"/>
  <c r="O1463" i="1"/>
  <c r="O1464" i="1"/>
  <c r="O1465" i="1"/>
  <c r="O1466" i="1"/>
  <c r="O1467" i="1"/>
  <c r="O1468" i="1"/>
  <c r="O1469" i="1"/>
  <c r="O1470" i="1"/>
  <c r="O1471" i="1"/>
  <c r="O1472" i="1"/>
  <c r="O1473" i="1"/>
  <c r="O1474" i="1"/>
  <c r="O1475" i="1"/>
  <c r="O1476" i="1"/>
  <c r="O1477" i="1"/>
  <c r="O1478" i="1"/>
  <c r="O1479" i="1"/>
  <c r="O1480" i="1"/>
  <c r="O1482" i="1"/>
  <c r="O1483" i="1"/>
  <c r="O1484" i="1"/>
  <c r="O1485" i="1"/>
  <c r="O1487" i="1"/>
  <c r="O1488" i="1"/>
  <c r="O1489" i="1"/>
  <c r="O1490" i="1"/>
  <c r="O1491" i="1"/>
  <c r="O1493" i="1"/>
  <c r="O1494" i="1"/>
  <c r="O1495" i="1"/>
  <c r="O1496" i="1"/>
  <c r="O1497" i="1"/>
  <c r="O1498" i="1"/>
  <c r="O1499" i="1"/>
  <c r="O1500" i="1"/>
  <c r="O1502" i="1"/>
  <c r="O1503" i="1"/>
  <c r="O1504" i="1"/>
  <c r="O1505" i="1"/>
  <c r="O1506" i="1"/>
  <c r="O1507" i="1"/>
  <c r="O1509" i="1"/>
  <c r="O1510" i="1"/>
  <c r="O1511" i="1"/>
  <c r="O1512" i="1"/>
  <c r="O1513" i="1"/>
  <c r="O1514" i="1"/>
  <c r="O1515" i="1"/>
  <c r="O1516" i="1"/>
  <c r="O1517" i="1"/>
  <c r="O1518" i="1"/>
  <c r="O1519" i="1"/>
  <c r="O1520" i="1"/>
  <c r="O1521" i="1"/>
  <c r="O1524" i="1"/>
  <c r="O1525" i="1"/>
  <c r="O1526" i="1"/>
  <c r="O1527" i="1"/>
  <c r="O1528" i="1"/>
  <c r="O1529" i="1"/>
  <c r="O1530" i="1"/>
  <c r="O1531" i="1"/>
  <c r="O1534" i="1"/>
  <c r="O1535" i="1"/>
  <c r="O1536" i="1"/>
  <c r="O1537" i="1"/>
  <c r="O1539" i="1"/>
  <c r="O1540" i="1"/>
  <c r="O1541" i="1"/>
  <c r="O1542" i="1"/>
  <c r="O1543" i="1"/>
  <c r="O1544" i="1"/>
  <c r="O1545" i="1"/>
  <c r="O1546" i="1"/>
  <c r="O1547" i="1"/>
  <c r="O1548" i="1"/>
  <c r="O1549" i="1"/>
  <c r="O1550" i="1"/>
  <c r="O1551" i="1"/>
  <c r="O1552" i="1"/>
  <c r="O1553" i="1"/>
  <c r="O1555" i="1"/>
  <c r="O1556" i="1"/>
  <c r="O1557" i="1"/>
  <c r="O1558" i="1"/>
  <c r="O1560" i="1"/>
  <c r="O1561" i="1"/>
  <c r="O1562" i="1"/>
  <c r="O1563" i="1"/>
  <c r="O1564" i="1"/>
  <c r="O1567" i="1"/>
  <c r="O1568" i="1"/>
  <c r="O1569" i="1"/>
  <c r="O1571" i="1"/>
  <c r="O1572" i="1"/>
  <c r="O1573" i="1"/>
  <c r="O1574" i="1"/>
  <c r="O1575" i="1"/>
  <c r="O1576" i="1"/>
  <c r="O1577" i="1"/>
  <c r="O1579" i="1"/>
  <c r="O1580" i="1"/>
  <c r="O1581" i="1"/>
  <c r="O1582" i="1"/>
  <c r="O1583" i="1"/>
  <c r="O1584" i="1"/>
  <c r="O1585" i="1"/>
  <c r="O1586" i="1"/>
  <c r="O1587" i="1"/>
  <c r="O1588" i="1"/>
  <c r="O1589" i="1"/>
  <c r="O1590" i="1"/>
  <c r="O1591" i="1"/>
  <c r="O1592" i="1"/>
  <c r="O1593" i="1"/>
  <c r="O1594" i="1"/>
  <c r="O1595" i="1"/>
  <c r="O1596" i="1"/>
  <c r="O1597" i="1"/>
  <c r="O1598" i="1"/>
  <c r="O1599" i="1"/>
  <c r="O1600" i="1"/>
  <c r="O1602" i="1"/>
  <c r="O1603" i="1"/>
  <c r="O1604" i="1"/>
  <c r="O1606" i="1"/>
  <c r="O1607" i="1"/>
  <c r="O1608" i="1"/>
  <c r="O1609" i="1"/>
  <c r="O1611" i="1"/>
  <c r="O1612" i="1"/>
  <c r="O1613" i="1"/>
  <c r="O1615" i="1"/>
  <c r="O1616" i="1"/>
  <c r="O1617" i="1"/>
  <c r="O1618" i="1"/>
  <c r="O1619" i="1"/>
  <c r="O1620" i="1"/>
  <c r="O1622" i="1"/>
  <c r="O1623" i="1"/>
  <c r="O1624" i="1"/>
  <c r="O1625" i="1"/>
  <c r="O1626" i="1"/>
  <c r="O1627" i="1"/>
  <c r="O1628" i="1"/>
  <c r="O1629" i="1"/>
  <c r="O1630" i="1"/>
  <c r="O1631" i="1"/>
  <c r="O1632" i="1"/>
  <c r="O1633" i="1"/>
  <c r="O1634" i="1"/>
  <c r="O1636" i="1"/>
  <c r="O1637" i="1"/>
  <c r="O1639" i="1"/>
  <c r="O1642" i="1"/>
  <c r="O1643" i="1"/>
  <c r="O1644" i="1"/>
  <c r="O1646" i="1"/>
  <c r="O1647" i="1"/>
  <c r="O1649" i="1"/>
  <c r="O1650" i="1"/>
  <c r="O1652" i="1"/>
  <c r="O1653" i="1"/>
  <c r="O1654" i="1"/>
  <c r="O1655" i="1"/>
  <c r="O1656" i="1"/>
  <c r="O1657" i="1"/>
  <c r="O1658" i="1"/>
  <c r="O1659" i="1"/>
  <c r="O1660" i="1"/>
  <c r="O1661" i="1"/>
  <c r="O1662" i="1"/>
  <c r="O1663" i="1"/>
  <c r="O1664" i="1"/>
  <c r="O1665" i="1"/>
  <c r="O1667" i="1"/>
  <c r="O1668" i="1"/>
  <c r="O1670" i="1"/>
  <c r="O1671" i="1"/>
  <c r="O1672" i="1"/>
  <c r="O1674" i="1"/>
  <c r="O1676" i="1"/>
  <c r="O1677" i="1"/>
  <c r="O1680" i="1"/>
  <c r="O1681" i="1"/>
  <c r="O1682" i="1"/>
  <c r="O1683" i="1"/>
  <c r="O1684" i="1"/>
  <c r="O1685" i="1"/>
  <c r="O1686" i="1"/>
  <c r="O1687" i="1"/>
  <c r="O1688" i="1"/>
  <c r="O1689" i="1"/>
  <c r="O1690" i="1"/>
  <c r="O1691" i="1"/>
  <c r="O1692" i="1"/>
  <c r="O1693" i="1"/>
  <c r="O1694" i="1"/>
  <c r="O1695" i="1"/>
  <c r="O1696" i="1"/>
  <c r="O1698" i="1"/>
  <c r="O1699" i="1"/>
  <c r="O1700" i="1"/>
  <c r="O1701" i="1"/>
  <c r="O1702" i="1"/>
  <c r="O1703" i="1"/>
  <c r="O1704" i="1"/>
  <c r="O1705" i="1"/>
  <c r="O1706" i="1"/>
  <c r="O1707" i="1"/>
  <c r="O1708" i="1"/>
  <c r="O1709" i="1"/>
  <c r="O1710" i="1"/>
  <c r="O1711" i="1"/>
  <c r="O1712" i="1"/>
  <c r="O1713" i="1"/>
  <c r="O1714" i="1"/>
  <c r="O1715" i="1"/>
  <c r="O1716" i="1"/>
  <c r="O1719" i="1"/>
  <c r="O1720" i="1"/>
  <c r="O1721" i="1"/>
  <c r="O1722" i="1"/>
  <c r="O1723" i="1"/>
  <c r="O1724" i="1"/>
  <c r="O1725" i="1"/>
  <c r="O1726" i="1"/>
  <c r="O1727" i="1"/>
  <c r="O1729" i="1"/>
  <c r="O1730" i="1"/>
  <c r="O1731" i="1"/>
  <c r="O1732" i="1"/>
  <c r="O1733" i="1"/>
  <c r="O1734" i="1"/>
  <c r="O1735" i="1"/>
  <c r="O1737" i="1"/>
  <c r="O1738" i="1"/>
  <c r="O1739" i="1"/>
  <c r="O1740" i="1"/>
  <c r="O1741" i="1"/>
  <c r="O1742" i="1"/>
  <c r="O1743" i="1"/>
  <c r="O1744" i="1"/>
  <c r="O1746" i="1"/>
  <c r="O1747" i="1"/>
  <c r="O1750" i="1"/>
  <c r="O1751" i="1"/>
  <c r="O1753" i="1"/>
  <c r="O1755" i="1"/>
  <c r="O1756" i="1"/>
  <c r="O1757" i="1"/>
  <c r="O1759" i="1"/>
  <c r="O1760" i="1"/>
  <c r="O1761" i="1"/>
  <c r="O1762" i="1"/>
  <c r="O1763" i="1"/>
  <c r="O1765" i="1"/>
  <c r="O1768" i="1"/>
  <c r="O1769" i="1"/>
  <c r="O1770" i="1"/>
  <c r="O1771" i="1"/>
  <c r="O1772" i="1"/>
  <c r="O1773" i="1"/>
  <c r="O1774" i="1"/>
  <c r="O1775" i="1"/>
  <c r="O1776" i="1"/>
  <c r="O1777" i="1"/>
  <c r="O1778" i="1"/>
  <c r="O1779" i="1"/>
  <c r="O1780" i="1"/>
  <c r="O1781" i="1"/>
  <c r="O1782" i="1"/>
  <c r="O1783" i="1"/>
  <c r="O1784" i="1"/>
  <c r="O1785" i="1"/>
  <c r="O1787" i="1"/>
  <c r="O1788" i="1"/>
  <c r="O1789" i="1"/>
  <c r="O1790" i="1"/>
  <c r="O1791" i="1"/>
  <c r="O1793" i="1"/>
  <c r="O1794" i="1"/>
  <c r="O1796" i="1"/>
  <c r="O1797" i="1"/>
  <c r="O1799" i="1"/>
  <c r="O1800" i="1"/>
  <c r="O1801" i="1"/>
  <c r="O1803" i="1"/>
  <c r="O1804" i="1"/>
  <c r="O1806" i="1"/>
  <c r="O1807" i="1"/>
  <c r="O1808" i="1"/>
  <c r="O1809" i="1"/>
  <c r="O1810" i="1"/>
  <c r="O1812" i="1"/>
  <c r="O1813" i="1"/>
  <c r="O1815" i="1"/>
  <c r="O1816" i="1"/>
  <c r="O1817" i="1"/>
  <c r="O1818" i="1"/>
  <c r="O1819" i="1"/>
  <c r="O1820" i="1"/>
  <c r="O1821" i="1"/>
  <c r="O1822" i="1"/>
  <c r="O1823" i="1"/>
  <c r="O1824" i="1"/>
  <c r="O1825" i="1"/>
  <c r="O1826" i="1"/>
  <c r="O1827" i="1"/>
  <c r="O1828" i="1"/>
  <c r="O1829" i="1"/>
  <c r="O1830" i="1"/>
  <c r="O1831" i="1"/>
  <c r="O1832" i="1"/>
  <c r="O1833" i="1"/>
  <c r="O1834" i="1"/>
  <c r="O1836" i="1"/>
  <c r="O1837" i="1"/>
  <c r="O1838" i="1"/>
  <c r="O1839" i="1"/>
  <c r="O1842" i="1"/>
  <c r="O1844" i="1"/>
  <c r="O1845" i="1"/>
  <c r="O1846" i="1"/>
  <c r="O1847" i="1"/>
  <c r="O1848" i="1"/>
  <c r="O1849" i="1"/>
  <c r="O1851" i="1"/>
  <c r="O1852" i="1"/>
  <c r="O1853" i="1"/>
  <c r="O1854" i="1"/>
  <c r="O1856" i="1"/>
  <c r="O1857" i="1"/>
  <c r="O1858" i="1"/>
  <c r="O1859" i="1"/>
  <c r="O1862" i="1"/>
  <c r="O1863" i="1"/>
  <c r="O1866" i="1"/>
  <c r="O1868" i="1"/>
  <c r="O1869" i="1"/>
  <c r="O1871" i="1"/>
  <c r="O1872" i="1"/>
  <c r="O1873" i="1"/>
  <c r="O1874" i="1"/>
  <c r="O1875" i="1"/>
  <c r="O1876" i="1"/>
  <c r="O1877" i="1"/>
  <c r="O1879" i="1"/>
  <c r="O1881" i="1"/>
  <c r="O1882" i="1"/>
  <c r="O1884" i="1"/>
  <c r="O1885" i="1"/>
  <c r="O1886" i="1"/>
  <c r="O1887" i="1"/>
  <c r="O1888" i="1"/>
  <c r="O1889" i="1"/>
  <c r="O1890" i="1"/>
  <c r="O1891" i="1"/>
  <c r="O1892" i="1"/>
  <c r="O1893" i="1"/>
  <c r="O1895" i="1"/>
  <c r="O1896" i="1"/>
  <c r="O1897" i="1"/>
  <c r="O1898" i="1"/>
  <c r="O1899" i="1"/>
  <c r="O1900" i="1"/>
  <c r="O1901" i="1"/>
  <c r="O1902" i="1"/>
  <c r="O1903" i="1"/>
  <c r="O1904" i="1"/>
  <c r="O1905" i="1"/>
  <c r="O1906" i="1"/>
  <c r="O1907" i="1"/>
  <c r="O1908" i="1"/>
  <c r="O1909" i="1"/>
  <c r="O1910" i="1"/>
  <c r="O1912" i="1"/>
  <c r="O1913" i="1"/>
  <c r="O1914" i="1"/>
  <c r="O1915" i="1"/>
  <c r="O1916" i="1"/>
  <c r="O1917" i="1"/>
  <c r="O1918" i="1"/>
  <c r="O1919" i="1"/>
  <c r="O1920" i="1"/>
  <c r="O1921" i="1"/>
  <c r="O1922" i="1"/>
  <c r="O1923" i="1"/>
  <c r="O1924" i="1"/>
  <c r="O1925" i="1"/>
  <c r="O1926" i="1"/>
  <c r="O1927" i="1"/>
  <c r="O1928" i="1"/>
  <c r="O1929" i="1"/>
  <c r="O1931" i="1"/>
  <c r="O1932" i="1"/>
  <c r="O1933" i="1"/>
  <c r="O1934" i="1"/>
  <c r="O1935" i="1"/>
  <c r="O1936" i="1"/>
  <c r="O1937" i="1"/>
  <c r="O1940" i="1"/>
  <c r="O1941" i="1"/>
  <c r="O1942" i="1"/>
  <c r="O1943" i="1"/>
  <c r="O1944" i="1"/>
  <c r="O1945" i="1"/>
  <c r="O1946" i="1"/>
  <c r="O1947" i="1"/>
  <c r="O1948" i="1"/>
  <c r="O1949" i="1"/>
  <c r="O1950" i="1"/>
  <c r="O1951" i="1"/>
  <c r="O1952" i="1"/>
  <c r="O1954" i="1"/>
  <c r="O1955" i="1"/>
  <c r="O1956" i="1"/>
  <c r="O1958" i="1"/>
  <c r="O1959" i="1"/>
  <c r="O1960" i="1"/>
  <c r="O1961" i="1"/>
  <c r="O1962" i="1"/>
  <c r="O1963" i="1"/>
  <c r="O1965" i="1"/>
  <c r="O1966" i="1"/>
  <c r="O1967" i="1"/>
  <c r="O1968" i="1"/>
  <c r="O1969" i="1"/>
  <c r="O1971" i="1"/>
  <c r="O1972" i="1"/>
  <c r="O1973" i="1"/>
  <c r="O1974" i="1"/>
  <c r="O1975" i="1"/>
  <c r="O1976" i="1"/>
  <c r="O1977" i="1"/>
  <c r="O1978" i="1"/>
  <c r="O1980" i="1"/>
  <c r="O1981" i="1"/>
  <c r="O1982" i="1"/>
  <c r="O1983" i="1"/>
  <c r="O1985" i="1"/>
  <c r="O1987" i="1"/>
  <c r="O1988" i="1"/>
  <c r="O1989" i="1"/>
  <c r="O1990" i="1"/>
  <c r="O1992" i="1"/>
  <c r="O1993" i="1"/>
  <c r="O1994" i="1"/>
  <c r="O1996" i="1"/>
  <c r="O1997" i="1"/>
  <c r="O1999" i="1"/>
  <c r="O2000" i="1"/>
  <c r="O2001" i="1"/>
  <c r="O2002" i="1"/>
  <c r="O2003" i="1"/>
  <c r="O2004" i="1"/>
  <c r="O2005" i="1"/>
  <c r="O2006" i="1"/>
  <c r="O2007" i="1"/>
  <c r="O2009" i="1"/>
  <c r="O2010" i="1"/>
  <c r="O2011" i="1"/>
  <c r="O2012" i="1"/>
  <c r="O2013" i="1"/>
  <c r="O2014" i="1"/>
  <c r="O2015" i="1"/>
  <c r="O2017" i="1"/>
  <c r="O2018" i="1"/>
  <c r="O2019" i="1"/>
  <c r="O2020" i="1"/>
  <c r="O2022" i="1"/>
  <c r="O2025" i="1"/>
  <c r="O2026" i="1"/>
  <c r="O2027" i="1"/>
  <c r="O2028" i="1"/>
  <c r="O2029" i="1"/>
  <c r="O2030" i="1"/>
  <c r="O2031" i="1"/>
  <c r="O2032" i="1"/>
  <c r="O2033" i="1"/>
  <c r="O2034" i="1"/>
  <c r="O2035" i="1"/>
  <c r="O2036" i="1"/>
  <c r="O2037" i="1"/>
  <c r="O2038" i="1"/>
  <c r="O2039" i="1"/>
  <c r="O2040" i="1"/>
  <c r="O2041" i="1"/>
  <c r="O2042" i="1"/>
  <c r="O2044" i="1"/>
  <c r="O2045" i="1"/>
  <c r="O2046" i="1"/>
  <c r="O2048" i="1"/>
  <c r="O2049" i="1"/>
  <c r="O2050" i="1"/>
  <c r="O2052" i="1"/>
  <c r="O2053" i="1"/>
  <c r="O2055" i="1"/>
  <c r="O2056" i="1"/>
  <c r="O2058" i="1"/>
  <c r="O2059" i="1"/>
  <c r="O2060" i="1"/>
  <c r="O2061" i="1"/>
  <c r="O2062" i="1"/>
  <c r="O2063" i="1"/>
  <c r="O2064" i="1"/>
  <c r="O2065" i="1"/>
  <c r="O2066" i="1"/>
  <c r="O2067" i="1"/>
  <c r="O2069" i="1"/>
  <c r="O2070" i="1"/>
  <c r="O2071" i="1"/>
  <c r="O2072" i="1"/>
  <c r="O2073" i="1"/>
  <c r="O2074" i="1"/>
  <c r="O2075" i="1"/>
  <c r="O2076" i="1"/>
  <c r="O2077" i="1"/>
  <c r="O2078" i="1"/>
  <c r="O2079" i="1"/>
  <c r="O2080" i="1"/>
  <c r="O2081" i="1"/>
  <c r="O2082" i="1"/>
  <c r="O2083" i="1"/>
  <c r="O2084" i="1"/>
  <c r="O2085" i="1"/>
  <c r="O2086" i="1"/>
  <c r="O2087" i="1"/>
  <c r="O2089" i="1"/>
  <c r="O2090" i="1"/>
  <c r="O2092" i="1"/>
  <c r="O2093" i="1"/>
  <c r="O2094" i="1"/>
  <c r="O2095" i="1"/>
  <c r="O2097" i="1"/>
  <c r="O2098" i="1"/>
  <c r="O2099" i="1"/>
  <c r="O2100" i="1"/>
  <c r="O2101" i="1"/>
  <c r="O2102" i="1"/>
  <c r="O2103" i="1"/>
  <c r="O2104" i="1"/>
  <c r="O2105" i="1"/>
  <c r="O2106" i="1"/>
  <c r="O2108" i="1"/>
  <c r="O2109" i="1"/>
  <c r="O2110" i="1"/>
  <c r="O2111" i="1"/>
  <c r="O2113" i="1"/>
  <c r="O2114" i="1"/>
  <c r="O2115" i="1"/>
  <c r="O2116" i="1"/>
  <c r="O2117" i="1"/>
  <c r="O2118" i="1"/>
  <c r="O2119" i="1"/>
  <c r="O2120" i="1"/>
  <c r="O2121" i="1"/>
  <c r="O2122" i="1"/>
  <c r="O2124" i="1"/>
  <c r="O2125" i="1"/>
  <c r="O2126" i="1"/>
  <c r="O2127" i="1"/>
  <c r="O2128" i="1"/>
  <c r="O2129" i="1"/>
  <c r="O2130" i="1"/>
  <c r="O2131" i="1"/>
  <c r="O2133" i="1"/>
  <c r="O2134" i="1"/>
  <c r="O2136" i="1"/>
  <c r="O2137" i="1"/>
  <c r="O2139" i="1"/>
  <c r="O2140" i="1"/>
  <c r="O2141" i="1"/>
  <c r="O2142" i="1"/>
  <c r="O2143" i="1"/>
  <c r="O2144" i="1"/>
  <c r="O2146" i="1"/>
  <c r="O2147" i="1"/>
  <c r="O2148" i="1"/>
  <c r="O2149" i="1"/>
  <c r="O2150" i="1"/>
  <c r="O2151" i="1"/>
  <c r="O2152" i="1"/>
  <c r="O2154" i="1"/>
  <c r="O2156" i="1"/>
  <c r="O2158" i="1"/>
  <c r="O2159" i="1"/>
  <c r="O2160" i="1"/>
  <c r="O2161" i="1"/>
  <c r="O2162" i="1"/>
  <c r="O2163" i="1"/>
  <c r="O2164" i="1"/>
  <c r="O2165" i="1"/>
  <c r="O2166" i="1"/>
  <c r="O2167" i="1"/>
  <c r="O2168" i="1"/>
  <c r="O2169" i="1"/>
  <c r="O2170" i="1"/>
  <c r="O2171" i="1"/>
  <c r="O2172" i="1"/>
  <c r="O2174" i="1"/>
  <c r="O2175" i="1"/>
  <c r="O2177" i="1"/>
  <c r="O2178" i="1"/>
  <c r="O2180" i="1"/>
  <c r="O2181" i="1"/>
  <c r="O2182" i="1"/>
  <c r="O2183" i="1"/>
  <c r="O2184" i="1"/>
  <c r="O2185" i="1"/>
  <c r="O2186" i="1"/>
  <c r="O2188" i="1"/>
  <c r="O2190" i="1"/>
  <c r="O2191" i="1"/>
  <c r="O2192" i="1"/>
  <c r="O2193" i="1"/>
  <c r="O2194" i="1"/>
  <c r="O2195" i="1"/>
  <c r="O2197" i="1"/>
  <c r="O2199" i="1"/>
  <c r="O2200" i="1"/>
  <c r="O2201" i="1"/>
  <c r="O2204" i="1"/>
  <c r="O2205" i="1"/>
  <c r="O2206" i="1"/>
  <c r="O2207" i="1"/>
  <c r="O2208" i="1"/>
  <c r="O2209" i="1"/>
  <c r="O2211" i="1"/>
  <c r="O2212" i="1"/>
  <c r="O2213" i="1"/>
  <c r="O2214" i="1"/>
  <c r="O2215" i="1"/>
  <c r="O2216" i="1"/>
  <c r="O2217" i="1"/>
  <c r="O2218" i="1"/>
  <c r="O2219" i="1"/>
  <c r="O2220" i="1"/>
  <c r="O2221" i="1"/>
  <c r="O2222" i="1"/>
  <c r="O2223" i="1"/>
  <c r="O2224" i="1"/>
  <c r="O2225" i="1"/>
  <c r="O2226" i="1"/>
  <c r="O2227" i="1"/>
  <c r="O2229" i="1"/>
  <c r="O2231" i="1"/>
  <c r="O2233" i="1"/>
  <c r="O2234" i="1"/>
  <c r="O2235" i="1"/>
  <c r="O2237" i="1"/>
  <c r="O2238" i="1"/>
  <c r="O2239" i="1"/>
  <c r="O2240" i="1"/>
  <c r="O2242" i="1"/>
  <c r="O2243" i="1"/>
  <c r="O2245" i="1"/>
  <c r="O2246" i="1"/>
  <c r="O2247" i="1"/>
  <c r="O2248" i="1"/>
  <c r="O2249" i="1"/>
  <c r="O2250" i="1"/>
  <c r="O2251" i="1"/>
  <c r="O2252" i="1"/>
  <c r="O2253" i="1"/>
  <c r="O2254" i="1"/>
  <c r="O2255" i="1"/>
  <c r="O2256" i="1"/>
  <c r="O2257" i="1"/>
  <c r="O2258" i="1"/>
  <c r="O2260" i="1"/>
  <c r="O2261" i="1"/>
  <c r="O2262" i="1"/>
  <c r="O2264" i="1"/>
  <c r="O2266" i="1"/>
  <c r="O2267" i="1"/>
  <c r="O2269" i="1"/>
  <c r="O2270" i="1"/>
  <c r="O2271" i="1"/>
  <c r="O2272" i="1"/>
  <c r="O2273" i="1"/>
  <c r="O2274" i="1"/>
  <c r="O2275" i="1"/>
  <c r="O2276" i="1"/>
  <c r="O2278" i="1"/>
  <c r="O2279" i="1"/>
  <c r="O2280" i="1"/>
  <c r="O2281" i="1"/>
  <c r="O2282" i="1"/>
  <c r="O2283" i="1"/>
  <c r="O2284" i="1"/>
  <c r="O2285" i="1"/>
  <c r="O2287" i="1"/>
  <c r="O2289" i="1"/>
  <c r="O2290" i="1"/>
  <c r="O2292" i="1"/>
  <c r="O2294" i="1"/>
  <c r="O2295" i="1"/>
  <c r="O2296" i="1"/>
  <c r="O2297" i="1"/>
  <c r="O2299" i="1"/>
  <c r="O2300" i="1"/>
  <c r="O2301" i="1"/>
  <c r="O2302" i="1"/>
  <c r="O2303" i="1"/>
  <c r="O2306" i="1"/>
  <c r="O2307" i="1"/>
  <c r="O2308" i="1"/>
  <c r="O2310" i="1"/>
  <c r="O2312" i="1"/>
  <c r="O2313" i="1"/>
  <c r="O2314" i="1"/>
  <c r="O2315" i="1"/>
  <c r="O2317" i="1"/>
  <c r="O2318" i="1"/>
  <c r="O2319" i="1"/>
  <c r="O2320" i="1"/>
  <c r="O2321" i="1"/>
  <c r="O2322" i="1"/>
  <c r="O2323" i="1"/>
  <c r="O2324" i="1"/>
  <c r="O2325" i="1"/>
  <c r="O2326" i="1"/>
  <c r="O2327" i="1"/>
  <c r="O2328" i="1"/>
  <c r="O2329" i="1"/>
  <c r="O2330" i="1"/>
  <c r="O2331" i="1"/>
  <c r="O2332" i="1"/>
  <c r="O2334" i="1"/>
  <c r="O2335" i="1"/>
  <c r="O2337" i="1"/>
  <c r="O2338" i="1"/>
  <c r="O2339" i="1"/>
  <c r="O2340" i="1"/>
  <c r="O2341" i="1"/>
  <c r="O2342" i="1"/>
  <c r="O2343" i="1"/>
  <c r="O2344" i="1"/>
  <c r="O2345" i="1"/>
  <c r="O2346" i="1"/>
  <c r="O2347" i="1"/>
  <c r="O2348" i="1"/>
  <c r="O2349" i="1"/>
  <c r="O2350" i="1"/>
  <c r="O2352" i="1"/>
  <c r="O2353" i="1"/>
  <c r="O2354" i="1"/>
  <c r="O2355" i="1"/>
  <c r="O2356" i="1"/>
  <c r="O2358" i="1"/>
  <c r="O2359" i="1"/>
  <c r="O2360" i="1"/>
  <c r="O2361" i="1"/>
  <c r="O2362" i="1"/>
  <c r="O2363" i="1"/>
  <c r="O2364" i="1"/>
  <c r="O2365" i="1"/>
  <c r="O2366" i="1"/>
  <c r="O2368" i="1"/>
  <c r="O2369" i="1"/>
  <c r="O2370" i="1"/>
  <c r="O2371" i="1"/>
  <c r="O2372" i="1"/>
  <c r="O2373" i="1"/>
  <c r="O2374" i="1"/>
  <c r="O2375" i="1"/>
  <c r="O2376" i="1"/>
  <c r="O2377" i="1"/>
  <c r="O2378" i="1"/>
  <c r="O2379" i="1"/>
  <c r="O2380" i="1"/>
  <c r="O2381" i="1"/>
  <c r="O2382" i="1"/>
  <c r="O2383" i="1"/>
  <c r="O2384" i="1"/>
  <c r="O2385" i="1"/>
  <c r="O2386" i="1"/>
  <c r="O2387" i="1"/>
  <c r="O2388" i="1"/>
  <c r="O2390" i="1"/>
  <c r="O2391" i="1"/>
  <c r="O2392" i="1"/>
  <c r="O2393" i="1"/>
  <c r="O2396" i="1"/>
  <c r="O2398" i="1"/>
  <c r="O2399" i="1"/>
  <c r="O2400" i="1"/>
  <c r="O2401" i="1"/>
  <c r="O2402" i="1"/>
  <c r="O2403" i="1"/>
  <c r="O2404" i="1"/>
  <c r="O2406" i="1"/>
  <c r="O2407" i="1"/>
  <c r="O2408" i="1"/>
  <c r="O2409" i="1"/>
  <c r="O2410" i="1"/>
  <c r="O2411" i="1"/>
  <c r="O2412" i="1"/>
  <c r="O2413" i="1"/>
  <c r="O2414" i="1"/>
  <c r="O2415" i="1"/>
  <c r="O2416" i="1"/>
  <c r="O2417" i="1"/>
  <c r="O2418" i="1"/>
  <c r="O2419" i="1"/>
  <c r="O2420" i="1"/>
  <c r="O2422" i="1"/>
  <c r="O2424" i="1"/>
  <c r="O2425" i="1"/>
  <c r="O2426" i="1"/>
  <c r="O2427" i="1"/>
  <c r="O2428" i="1"/>
  <c r="O2429" i="1"/>
  <c r="O2430" i="1"/>
  <c r="O2431" i="1"/>
  <c r="O2432" i="1"/>
  <c r="O2434" i="1"/>
  <c r="O2435" i="1"/>
  <c r="O2437" i="1"/>
  <c r="O2438" i="1"/>
  <c r="O2439" i="1"/>
  <c r="O2441" i="1"/>
  <c r="O2442" i="1"/>
  <c r="O2443" i="1"/>
  <c r="O2444" i="1"/>
  <c r="O2445" i="1"/>
  <c r="O2446" i="1"/>
  <c r="O2448" i="1"/>
  <c r="O2449" i="1"/>
  <c r="O2450" i="1"/>
  <c r="O2451" i="1"/>
  <c r="O2452" i="1"/>
  <c r="O2453" i="1"/>
  <c r="O2454" i="1"/>
  <c r="O2455" i="1"/>
  <c r="O2457" i="1"/>
  <c r="O2459" i="1"/>
  <c r="O2460" i="1"/>
  <c r="O2461" i="1"/>
  <c r="O2462" i="1"/>
  <c r="O2463" i="1"/>
  <c r="O2464" i="1"/>
  <c r="O2465" i="1"/>
  <c r="O2466" i="1"/>
  <c r="O2467" i="1"/>
  <c r="O2468" i="1"/>
  <c r="O2469" i="1"/>
  <c r="O2471" i="1"/>
  <c r="O2472" i="1"/>
  <c r="O2473" i="1"/>
  <c r="O2474" i="1"/>
  <c r="O2475" i="1"/>
  <c r="O2476" i="1"/>
  <c r="O2477" i="1"/>
  <c r="O2478" i="1"/>
  <c r="O2479" i="1"/>
  <c r="O2481" i="1"/>
  <c r="O2482" i="1"/>
  <c r="O2483" i="1"/>
  <c r="O2484" i="1"/>
  <c r="O2485" i="1"/>
  <c r="O2486" i="1"/>
  <c r="O2487" i="1"/>
  <c r="O2489" i="1"/>
  <c r="O2490" i="1"/>
  <c r="O2491" i="1"/>
  <c r="O2492" i="1"/>
  <c r="O2493" i="1"/>
  <c r="O2494" i="1"/>
  <c r="O2495" i="1"/>
  <c r="O2497" i="1"/>
  <c r="O2499" i="1"/>
  <c r="O2500" i="1"/>
  <c r="O2502" i="1"/>
  <c r="O2504" i="1"/>
  <c r="O2505" i="1"/>
  <c r="O2506" i="1"/>
  <c r="O2507" i="1"/>
  <c r="O2508" i="1"/>
  <c r="O2509" i="1"/>
  <c r="O2510" i="1"/>
  <c r="O2511" i="1"/>
  <c r="O2513" i="1"/>
  <c r="O2514" i="1"/>
  <c r="O2515" i="1"/>
  <c r="O2516" i="1"/>
  <c r="O2517" i="1"/>
  <c r="O2518" i="1"/>
  <c r="O2522" i="1"/>
  <c r="O2523" i="1"/>
  <c r="O2524" i="1"/>
  <c r="O2525" i="1"/>
  <c r="O2527" i="1"/>
  <c r="O2528" i="1"/>
  <c r="O2531" i="1"/>
  <c r="O2532" i="1"/>
  <c r="O2533" i="1"/>
  <c r="O2534" i="1"/>
  <c r="O2535" i="1"/>
  <c r="O2536" i="1"/>
  <c r="O2538" i="1"/>
  <c r="O2539" i="1"/>
  <c r="O2540" i="1"/>
  <c r="O2541" i="1"/>
  <c r="O2542" i="1"/>
  <c r="O2543" i="1"/>
  <c r="O2544" i="1"/>
  <c r="O2545" i="1"/>
  <c r="O2546" i="1"/>
  <c r="O2547" i="1"/>
  <c r="O2549" i="1"/>
  <c r="O2550" i="1"/>
  <c r="O2551" i="1"/>
  <c r="O2552" i="1"/>
  <c r="O2553" i="1"/>
  <c r="O2554" i="1"/>
  <c r="O2555" i="1"/>
  <c r="O2556" i="1"/>
  <c r="O2558" i="1"/>
  <c r="O2559" i="1"/>
  <c r="O2560" i="1"/>
  <c r="O2561" i="1"/>
  <c r="O2562" i="1"/>
  <c r="O2563" i="1"/>
  <c r="O2564" i="1"/>
  <c r="O2565" i="1"/>
  <c r="O2566" i="1"/>
  <c r="O2567" i="1"/>
  <c r="O2568" i="1"/>
  <c r="O2569" i="1"/>
  <c r="O2570" i="1"/>
  <c r="O2571" i="1"/>
  <c r="O2572" i="1"/>
  <c r="O2574" i="1"/>
  <c r="O2575" i="1"/>
  <c r="O2576" i="1"/>
  <c r="O2578" i="1"/>
  <c r="O2579" i="1"/>
  <c r="O2580" i="1"/>
  <c r="O2581" i="1"/>
  <c r="O2582" i="1"/>
  <c r="O2583" i="1"/>
  <c r="O2584" i="1"/>
  <c r="O2585" i="1"/>
  <c r="O2587" i="1"/>
  <c r="O2588" i="1"/>
  <c r="O2589" i="1"/>
  <c r="O2590" i="1"/>
  <c r="O2591" i="1"/>
  <c r="O2592" i="1"/>
  <c r="O2596" i="1"/>
  <c r="O2597" i="1"/>
  <c r="O2598" i="1"/>
  <c r="O2600" i="1"/>
  <c r="O2601" i="1"/>
  <c r="O2602" i="1"/>
  <c r="O2604" i="1"/>
  <c r="O2606" i="1"/>
  <c r="O2608" i="1"/>
  <c r="O2609" i="1"/>
  <c r="O2610" i="1"/>
  <c r="O2612" i="1"/>
  <c r="O2613" i="1"/>
  <c r="O2614" i="1"/>
  <c r="O2615" i="1"/>
  <c r="O2616" i="1"/>
  <c r="O2617" i="1"/>
  <c r="O2618" i="1"/>
  <c r="O2620" i="1"/>
  <c r="O2622" i="1"/>
  <c r="O2623" i="1"/>
  <c r="O2624" i="1"/>
  <c r="O2625" i="1"/>
  <c r="O2626" i="1"/>
  <c r="O2628" i="1"/>
  <c r="O2629" i="1"/>
  <c r="O2631" i="1"/>
  <c r="O2632" i="1"/>
  <c r="O2633" i="1"/>
  <c r="O2634" i="1"/>
  <c r="O2635" i="1"/>
  <c r="O2636" i="1"/>
  <c r="O2637" i="1"/>
  <c r="O2638" i="1"/>
  <c r="O2639" i="1"/>
  <c r="O2640" i="1"/>
  <c r="O2641" i="1"/>
  <c r="O2642" i="1"/>
  <c r="O2643"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2" i="1"/>
  <c r="O2673" i="1"/>
  <c r="O2674" i="1"/>
  <c r="O2675" i="1"/>
  <c r="O2676" i="1"/>
  <c r="O2677" i="1"/>
  <c r="O2678" i="1"/>
  <c r="O2679" i="1"/>
  <c r="O2681" i="1"/>
  <c r="O2682" i="1"/>
  <c r="O2683" i="1"/>
  <c r="O2684" i="1"/>
  <c r="O2685" i="1"/>
  <c r="O2686" i="1"/>
  <c r="O2687" i="1"/>
  <c r="O2688" i="1"/>
  <c r="O2689" i="1"/>
  <c r="O2690" i="1"/>
  <c r="O2691" i="1"/>
  <c r="O2692" i="1"/>
  <c r="O2693" i="1"/>
  <c r="O2695" i="1"/>
  <c r="O2697" i="1"/>
  <c r="O2699" i="1"/>
  <c r="O2700" i="1"/>
  <c r="O2701" i="1"/>
  <c r="O2702" i="1"/>
  <c r="O2703" i="1"/>
  <c r="O2704" i="1"/>
  <c r="O2705" i="1"/>
  <c r="O2707" i="1"/>
  <c r="O2708" i="1"/>
  <c r="O2709" i="1"/>
  <c r="O2710" i="1"/>
  <c r="O2711" i="1"/>
  <c r="O2713" i="1"/>
  <c r="O2714" i="1"/>
  <c r="O2715" i="1"/>
  <c r="O2716" i="1"/>
  <c r="O2717" i="1"/>
  <c r="O2718" i="1"/>
  <c r="O2719" i="1"/>
  <c r="O2721" i="1"/>
  <c r="O2722" i="1"/>
  <c r="O2723" i="1"/>
  <c r="O2724" i="1"/>
  <c r="O2725" i="1"/>
  <c r="O2726" i="1"/>
  <c r="O2727" i="1"/>
  <c r="O2728" i="1"/>
  <c r="O2729" i="1"/>
  <c r="O2730" i="1"/>
  <c r="O2731" i="1"/>
  <c r="O2732" i="1"/>
  <c r="O2734" i="1"/>
  <c r="O2736" i="1"/>
  <c r="O2737" i="1"/>
  <c r="O2738" i="1"/>
  <c r="O2739" i="1"/>
  <c r="O2740" i="1"/>
  <c r="O2741" i="1"/>
  <c r="O2743" i="1"/>
  <c r="O2744" i="1"/>
  <c r="O2746" i="1"/>
  <c r="O2748" i="1"/>
  <c r="O2749" i="1"/>
  <c r="O2750" i="1"/>
  <c r="O2751" i="1"/>
  <c r="O2752" i="1"/>
  <c r="O2754" i="1"/>
  <c r="O2755" i="1"/>
  <c r="O2756" i="1"/>
  <c r="O2757" i="1"/>
  <c r="O2758" i="1"/>
  <c r="O2759" i="1"/>
  <c r="O2760" i="1"/>
  <c r="O2762" i="1"/>
  <c r="O2763" i="1"/>
  <c r="O2764" i="1"/>
  <c r="O2765" i="1"/>
  <c r="O2766" i="1"/>
  <c r="O2767" i="1"/>
  <c r="O2769" i="1"/>
  <c r="O2770" i="1"/>
  <c r="O2771" i="1"/>
  <c r="O2772" i="1"/>
  <c r="O2773" i="1"/>
  <c r="O2774" i="1"/>
  <c r="O2775" i="1"/>
  <c r="O2776" i="1"/>
  <c r="O2777" i="1"/>
  <c r="O2778" i="1"/>
  <c r="O2779" i="1"/>
  <c r="O2780" i="1"/>
  <c r="O2781" i="1"/>
  <c r="O2782" i="1"/>
  <c r="O2783" i="1"/>
  <c r="O2784" i="1"/>
  <c r="O2785" i="1"/>
  <c r="O2787" i="1"/>
  <c r="O2788" i="1"/>
  <c r="O2789" i="1"/>
  <c r="O2790" i="1"/>
  <c r="O2791" i="1"/>
  <c r="O2792" i="1"/>
  <c r="O2793" i="1"/>
  <c r="O2794" i="1"/>
  <c r="O2796" i="1"/>
  <c r="O2797" i="1"/>
  <c r="O2798" i="1"/>
  <c r="O2799" i="1"/>
  <c r="O2800" i="1"/>
  <c r="O2801" i="1"/>
  <c r="O2802" i="1"/>
  <c r="O2803" i="1"/>
  <c r="O2804" i="1"/>
  <c r="O2805" i="1"/>
  <c r="O2806" i="1"/>
  <c r="O2807" i="1"/>
  <c r="O2808" i="1"/>
  <c r="O2809" i="1"/>
  <c r="O2812" i="1"/>
  <c r="O2813" i="1"/>
  <c r="O2815" i="1"/>
  <c r="O2816" i="1"/>
  <c r="O2818" i="1"/>
  <c r="O2819" i="1"/>
  <c r="O2820" i="1"/>
  <c r="O2821" i="1"/>
  <c r="O2822"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9" i="1"/>
  <c r="O2851" i="1"/>
  <c r="O2852" i="1"/>
  <c r="O2854" i="1"/>
  <c r="O2856" i="1"/>
  <c r="O2857" i="1"/>
  <c r="O2858" i="1"/>
  <c r="O2859" i="1"/>
  <c r="O2862" i="1"/>
  <c r="O2863" i="1"/>
  <c r="O2864" i="1"/>
  <c r="O2865" i="1"/>
  <c r="O2866" i="1"/>
  <c r="O2867" i="1"/>
  <c r="O2868" i="1"/>
  <c r="O2869" i="1"/>
  <c r="O2870" i="1"/>
  <c r="O2871" i="1"/>
  <c r="O2872" i="1"/>
  <c r="O2874" i="1"/>
  <c r="O2875" i="1"/>
  <c r="O2877" i="1"/>
  <c r="O2878" i="1"/>
  <c r="O2879" i="1"/>
  <c r="O2880" i="1"/>
  <c r="O2881" i="1"/>
  <c r="O2882" i="1"/>
  <c r="O2883" i="1"/>
  <c r="O2884" i="1"/>
  <c r="O2885" i="1"/>
  <c r="O2886" i="1"/>
  <c r="O2887" i="1"/>
  <c r="O2888" i="1"/>
  <c r="O2890" i="1"/>
  <c r="O2891" i="1"/>
  <c r="O2892" i="1"/>
  <c r="O2893" i="1"/>
  <c r="O2894" i="1"/>
  <c r="O2895" i="1"/>
  <c r="O2896" i="1"/>
  <c r="O2897" i="1"/>
  <c r="O2898" i="1"/>
  <c r="O2900" i="1"/>
  <c r="O2902" i="1"/>
  <c r="O2903" i="1"/>
  <c r="O2904" i="1"/>
  <c r="O2905" i="1"/>
  <c r="O2906" i="1"/>
  <c r="O2908" i="1"/>
  <c r="O2909" i="1"/>
  <c r="O2910" i="1"/>
  <c r="O2912" i="1"/>
  <c r="O2913" i="1"/>
  <c r="O2914" i="1"/>
  <c r="O2915" i="1"/>
  <c r="O2916" i="1"/>
  <c r="O2918" i="1"/>
  <c r="O2919" i="1"/>
  <c r="O2920" i="1"/>
  <c r="O2921" i="1"/>
  <c r="O2922" i="1"/>
  <c r="O2923" i="1"/>
  <c r="O2924" i="1"/>
  <c r="O2925" i="1"/>
  <c r="O2926" i="1"/>
  <c r="O2927" i="1"/>
  <c r="O2928" i="1"/>
  <c r="O2929" i="1"/>
  <c r="O2930" i="1"/>
  <c r="O2931" i="1"/>
  <c r="O2932" i="1"/>
  <c r="O2933" i="1"/>
  <c r="O2934" i="1"/>
  <c r="O2935" i="1"/>
  <c r="O2937" i="1"/>
  <c r="O2938" i="1"/>
  <c r="O2940" i="1"/>
  <c r="O2941" i="1"/>
  <c r="O2942" i="1"/>
  <c r="O2943" i="1"/>
  <c r="O2944" i="1"/>
  <c r="O2945" i="1"/>
  <c r="O2946" i="1"/>
  <c r="O2947" i="1"/>
  <c r="O2948" i="1"/>
  <c r="O2949" i="1"/>
  <c r="O2951" i="1"/>
  <c r="O2952" i="1"/>
  <c r="O2953" i="1"/>
  <c r="O2954" i="1"/>
  <c r="O2956" i="1"/>
  <c r="O2957" i="1"/>
  <c r="O2959" i="1"/>
  <c r="O2960" i="1"/>
  <c r="O2962" i="1"/>
  <c r="O2963" i="1"/>
  <c r="O2965" i="1"/>
  <c r="O2966" i="1"/>
  <c r="O2967" i="1"/>
  <c r="O2968" i="1"/>
  <c r="O2969" i="1"/>
  <c r="O2971" i="1"/>
  <c r="O2972" i="1"/>
  <c r="O2973" i="1"/>
  <c r="O2974" i="1"/>
  <c r="O2975" i="1"/>
  <c r="O2976" i="1"/>
  <c r="O2977" i="1"/>
  <c r="O2978" i="1"/>
  <c r="O2979" i="1"/>
  <c r="O2980" i="1"/>
  <c r="O2982" i="1"/>
  <c r="O2983" i="1"/>
  <c r="O2984" i="1"/>
  <c r="O2985" i="1"/>
  <c r="O2986" i="1"/>
  <c r="O2987" i="1"/>
  <c r="O2989" i="1"/>
  <c r="O2990" i="1"/>
  <c r="O2991" i="1"/>
  <c r="O2992" i="1"/>
  <c r="O2993" i="1"/>
  <c r="O2994" i="1"/>
  <c r="O2996" i="1"/>
  <c r="O2997" i="1"/>
  <c r="O2998" i="1"/>
  <c r="O3000" i="1"/>
  <c r="O3001" i="1"/>
  <c r="O3002" i="1"/>
  <c r="O3003" i="1"/>
  <c r="O3004" i="1"/>
  <c r="O3005" i="1"/>
  <c r="O3006" i="1"/>
  <c r="O3007" i="1"/>
  <c r="O3008" i="1"/>
  <c r="O3009" i="1"/>
  <c r="O3011" i="1"/>
  <c r="O3012" i="1"/>
  <c r="O3013" i="1"/>
  <c r="O3014" i="1"/>
  <c r="O3015" i="1"/>
  <c r="O3017" i="1"/>
  <c r="O3018" i="1"/>
  <c r="O3019" i="1"/>
  <c r="O3020" i="1"/>
  <c r="O3022" i="1"/>
  <c r="O3023" i="1"/>
  <c r="O3024" i="1"/>
  <c r="O3026" i="1"/>
  <c r="O3027" i="1"/>
  <c r="O3028" i="1"/>
  <c r="O3029" i="1"/>
  <c r="O3030" i="1"/>
  <c r="O3031" i="1"/>
  <c r="O3032" i="1"/>
  <c r="O3033" i="1"/>
  <c r="O3034" i="1"/>
  <c r="O3035" i="1"/>
  <c r="O3036" i="1"/>
  <c r="O3037" i="1"/>
  <c r="O3038" i="1"/>
  <c r="O3039" i="1"/>
  <c r="O3040" i="1"/>
  <c r="O3041" i="1"/>
  <c r="O3043" i="1"/>
  <c r="O3044" i="1"/>
  <c r="O3045" i="1"/>
  <c r="O3046" i="1"/>
  <c r="O3047" i="1"/>
  <c r="O3048" i="1"/>
  <c r="O3049" i="1"/>
  <c r="O3050" i="1"/>
  <c r="O3051" i="1"/>
  <c r="O3052" i="1"/>
  <c r="O3053" i="1"/>
  <c r="O3054" i="1"/>
  <c r="O3055" i="1"/>
  <c r="O3056" i="1"/>
  <c r="O3057" i="1"/>
  <c r="O3058" i="1"/>
  <c r="O3059" i="1"/>
  <c r="O3060" i="1"/>
  <c r="O3061" i="1"/>
  <c r="O3062" i="1"/>
  <c r="O3063" i="1"/>
  <c r="O3064" i="1"/>
  <c r="O3066" i="1"/>
  <c r="O3069" i="1"/>
  <c r="O3071" i="1"/>
  <c r="O3072" i="1"/>
  <c r="O3074" i="1"/>
  <c r="O3076" i="1"/>
  <c r="O3077" i="1"/>
  <c r="O3078" i="1"/>
  <c r="O3079" i="1"/>
  <c r="O3080" i="1"/>
  <c r="O3081" i="1"/>
  <c r="O3083" i="1"/>
  <c r="O3084" i="1"/>
  <c r="O3085" i="1"/>
  <c r="O3086" i="1"/>
  <c r="O3087" i="1"/>
  <c r="O3088" i="1"/>
  <c r="O3090" i="1"/>
  <c r="O3091" i="1"/>
  <c r="O3092" i="1"/>
  <c r="O3093" i="1"/>
  <c r="O3095" i="1"/>
  <c r="O3096" i="1"/>
  <c r="O3097" i="1"/>
  <c r="O3098" i="1"/>
  <c r="O3099" i="1"/>
  <c r="O3100" i="1"/>
  <c r="O3101" i="1"/>
  <c r="O3102" i="1"/>
  <c r="O3103" i="1"/>
  <c r="O3105" i="1"/>
  <c r="O3106" i="1"/>
  <c r="O3107" i="1"/>
  <c r="O3108" i="1"/>
  <c r="O3110" i="1"/>
  <c r="O3111" i="1"/>
  <c r="O3112" i="1"/>
  <c r="O3114" i="1"/>
  <c r="O3115" i="1"/>
  <c r="O3116" i="1"/>
  <c r="O3117" i="1"/>
  <c r="O3118" i="1"/>
  <c r="O3119" i="1"/>
  <c r="O3120" i="1"/>
  <c r="O3121" i="1"/>
  <c r="O3122" i="1"/>
  <c r="O3123" i="1"/>
  <c r="O3124" i="1"/>
  <c r="O3127" i="1"/>
  <c r="O3128" i="1"/>
  <c r="O3129" i="1"/>
  <c r="O3131" i="1"/>
  <c r="O3132" i="1"/>
  <c r="O3133" i="1"/>
  <c r="O3134" i="1"/>
  <c r="O3135" i="1"/>
  <c r="O3136" i="1"/>
  <c r="O3137" i="1"/>
  <c r="O3138" i="1"/>
  <c r="O3139" i="1"/>
  <c r="O3141" i="1"/>
  <c r="O3142" i="1"/>
  <c r="O3144" i="1"/>
  <c r="O3145" i="1"/>
  <c r="O3146" i="1"/>
  <c r="O3148" i="1"/>
  <c r="O3149" i="1"/>
  <c r="O3150" i="1"/>
  <c r="O3151" i="1"/>
  <c r="O3152" i="1"/>
  <c r="O3153" i="1"/>
  <c r="O3154" i="1"/>
  <c r="O3155"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1" i="1"/>
  <c r="O3192" i="1"/>
  <c r="O3193" i="1"/>
  <c r="O3194" i="1"/>
  <c r="O3195" i="1"/>
  <c r="O3196" i="1"/>
  <c r="O3197" i="1"/>
  <c r="O3198" i="1"/>
  <c r="O3199" i="1"/>
  <c r="O3200" i="1"/>
  <c r="O3201" i="1"/>
  <c r="O3203" i="1"/>
  <c r="O3204" i="1"/>
  <c r="O3205" i="1"/>
  <c r="O3206" i="1"/>
  <c r="O3207" i="1"/>
  <c r="O3208" i="1"/>
  <c r="O3209" i="1"/>
  <c r="O3210" i="1"/>
  <c r="O3211" i="1"/>
  <c r="O3212" i="1"/>
  <c r="O3213" i="1"/>
  <c r="O3214" i="1"/>
  <c r="O3215" i="1"/>
  <c r="O3217" i="1"/>
  <c r="O3218" i="1"/>
  <c r="O3219" i="1"/>
  <c r="O3221" i="1"/>
  <c r="O3222" i="1"/>
  <c r="O3223" i="1"/>
  <c r="O3224" i="1"/>
  <c r="O3225" i="1"/>
  <c r="O3226" i="1"/>
  <c r="O3228" i="1"/>
  <c r="O3229" i="1"/>
  <c r="O3230" i="1"/>
  <c r="O3231" i="1"/>
  <c r="O3233" i="1"/>
  <c r="O3235" i="1"/>
  <c r="O3236" i="1"/>
  <c r="O3237" i="1"/>
  <c r="O3238" i="1"/>
  <c r="O3239" i="1"/>
  <c r="O3240" i="1"/>
  <c r="O3241" i="1"/>
  <c r="O3242" i="1"/>
  <c r="O3243" i="1"/>
  <c r="O3244" i="1"/>
  <c r="O3245" i="1"/>
  <c r="O3246" i="1"/>
  <c r="O3247" i="1"/>
  <c r="O3249" i="1"/>
  <c r="O3250" i="1"/>
  <c r="O3251" i="1"/>
  <c r="O3252" i="1"/>
  <c r="O3253" i="1"/>
  <c r="O3254" i="1"/>
  <c r="O3255" i="1"/>
  <c r="O3256" i="1"/>
  <c r="O3257" i="1"/>
  <c r="O3258" i="1"/>
  <c r="O3259" i="1"/>
  <c r="O3260" i="1"/>
  <c r="O3261" i="1"/>
  <c r="O3262" i="1"/>
  <c r="O3264" i="1"/>
  <c r="O3265" i="1"/>
  <c r="O3266" i="1"/>
  <c r="O3267" i="1"/>
  <c r="O3268" i="1"/>
  <c r="O3269" i="1"/>
  <c r="O3270" i="1"/>
  <c r="O3271" i="1"/>
  <c r="O3272" i="1"/>
  <c r="O3273" i="1"/>
  <c r="O3274" i="1"/>
  <c r="O3275" i="1"/>
  <c r="O3276" i="1"/>
  <c r="O3277" i="1"/>
  <c r="K3" i="2"/>
  <c r="M667" i="4" l="1"/>
  <c r="M609" i="4"/>
  <c r="M731" i="4"/>
  <c r="M773" i="4"/>
  <c r="M809" i="4"/>
  <c r="M845" i="4"/>
  <c r="M877" i="4"/>
  <c r="M909" i="4"/>
  <c r="M941" i="4"/>
  <c r="M957" i="4"/>
  <c r="M973" i="4"/>
  <c r="M989" i="4"/>
  <c r="M1004" i="4"/>
  <c r="M1014" i="4"/>
  <c r="M1025" i="4"/>
  <c r="M1036" i="4"/>
  <c r="M1044" i="4"/>
  <c r="M1052" i="4"/>
  <c r="M1060" i="4"/>
  <c r="M1068" i="4"/>
  <c r="M1076" i="4"/>
  <c r="M1084" i="4"/>
  <c r="M1092" i="4"/>
  <c r="M1100" i="4"/>
  <c r="M1108" i="4"/>
  <c r="M1116" i="4"/>
  <c r="M1124" i="4"/>
  <c r="M1132" i="4"/>
  <c r="M1140" i="4"/>
  <c r="M1148" i="4"/>
  <c r="M1156" i="4"/>
  <c r="M1164" i="4"/>
  <c r="M1172" i="4"/>
  <c r="M1180" i="4"/>
  <c r="M1188" i="4"/>
  <c r="M1196" i="4"/>
  <c r="M1204" i="4"/>
  <c r="M1212" i="4"/>
  <c r="M1220" i="4"/>
  <c r="M1228" i="4"/>
  <c r="M1236" i="4"/>
  <c r="M1244" i="4"/>
  <c r="M1252" i="4"/>
  <c r="M1260" i="4"/>
  <c r="M1268" i="4"/>
  <c r="M1276" i="4"/>
  <c r="M1284" i="4"/>
  <c r="M1292" i="4"/>
  <c r="M1300" i="4"/>
  <c r="M1308" i="4"/>
  <c r="M1316" i="4"/>
  <c r="M1324" i="4"/>
  <c r="M1332" i="4"/>
  <c r="M1340" i="4"/>
  <c r="M1348" i="4"/>
  <c r="M1356" i="4"/>
  <c r="M1364" i="4"/>
  <c r="M1372" i="4"/>
  <c r="M1380" i="4"/>
  <c r="M1388" i="4"/>
  <c r="M1396" i="4"/>
  <c r="M1404" i="4"/>
  <c r="M1412" i="4"/>
  <c r="M1420" i="4"/>
  <c r="M1428" i="4"/>
  <c r="M1436" i="4"/>
  <c r="M1444" i="4"/>
  <c r="M1452" i="4"/>
  <c r="M1460" i="4"/>
  <c r="M1468" i="4"/>
  <c r="M650" i="4"/>
  <c r="M741" i="4"/>
  <c r="M777" i="4"/>
  <c r="M813" i="4"/>
  <c r="M849" i="4"/>
  <c r="M881" i="4"/>
  <c r="M913" i="4"/>
  <c r="M944" i="4"/>
  <c r="M960" i="4"/>
  <c r="M976" i="4"/>
  <c r="M992" i="4"/>
  <c r="M1005" i="4"/>
  <c r="M1016" i="4"/>
  <c r="M1026" i="4"/>
  <c r="M1037" i="4"/>
  <c r="M1045" i="4"/>
  <c r="M1053" i="4"/>
  <c r="M1061" i="4"/>
  <c r="M1069" i="4"/>
  <c r="M1077" i="4"/>
  <c r="M1085" i="4"/>
  <c r="M1093" i="4"/>
  <c r="M1101" i="4"/>
  <c r="M1109" i="4"/>
  <c r="M1117" i="4"/>
  <c r="M1125" i="4"/>
  <c r="M1133" i="4"/>
  <c r="M1141" i="4"/>
  <c r="M1149" i="4"/>
  <c r="M1157" i="4"/>
  <c r="M1165" i="4"/>
  <c r="M1173" i="4"/>
  <c r="M1181" i="4"/>
  <c r="M1189" i="4"/>
  <c r="M1197" i="4"/>
  <c r="M1205" i="4"/>
  <c r="M1213" i="4"/>
  <c r="M1221" i="4"/>
  <c r="M1229" i="4"/>
  <c r="M1237" i="4"/>
  <c r="M1245" i="4"/>
  <c r="M1253" i="4"/>
  <c r="M1261" i="4"/>
  <c r="M1269" i="4"/>
  <c r="M1277" i="4"/>
  <c r="M1285" i="4"/>
  <c r="M1293" i="4"/>
  <c r="M1301" i="4"/>
  <c r="M1309" i="4"/>
  <c r="M1317" i="4"/>
  <c r="M1325" i="4"/>
  <c r="M1333" i="4"/>
  <c r="M1341" i="4"/>
  <c r="M1349" i="4"/>
  <c r="M1357" i="4"/>
  <c r="M1365" i="4"/>
  <c r="M1373" i="4"/>
  <c r="M1381" i="4"/>
  <c r="M1389" i="4"/>
  <c r="M1397" i="4"/>
  <c r="M1405" i="4"/>
  <c r="M1413" i="4"/>
  <c r="M1421" i="4"/>
  <c r="M1429" i="4"/>
  <c r="M1437" i="4"/>
  <c r="M1445" i="4"/>
  <c r="M1453" i="4"/>
  <c r="M1461" i="4"/>
  <c r="M1469" i="4"/>
  <c r="M1477" i="4"/>
  <c r="M1485" i="4"/>
  <c r="M1493" i="4"/>
  <c r="M1501" i="4"/>
  <c r="M662" i="4"/>
  <c r="M746" i="4"/>
  <c r="M781" i="4"/>
  <c r="M817" i="4"/>
  <c r="M853" i="4"/>
  <c r="M885" i="4"/>
  <c r="M917" i="4"/>
  <c r="M945" i="4"/>
  <c r="M961" i="4"/>
  <c r="M977" i="4"/>
  <c r="M993" i="4"/>
  <c r="M1006" i="4"/>
  <c r="M1017" i="4"/>
  <c r="M1028" i="4"/>
  <c r="M1038" i="4"/>
  <c r="M1046" i="4"/>
  <c r="M1054" i="4"/>
  <c r="M1062" i="4"/>
  <c r="M1070" i="4"/>
  <c r="M1078" i="4"/>
  <c r="M1086" i="4"/>
  <c r="M1094" i="4"/>
  <c r="M1102" i="4"/>
  <c r="M1110" i="4"/>
  <c r="M1118" i="4"/>
  <c r="M1126" i="4"/>
  <c r="M1134" i="4"/>
  <c r="M1142" i="4"/>
  <c r="M1150" i="4"/>
  <c r="M1158" i="4"/>
  <c r="M1166" i="4"/>
  <c r="M1174" i="4"/>
  <c r="M1182" i="4"/>
  <c r="M1190" i="4"/>
  <c r="M1198" i="4"/>
  <c r="M1206" i="4"/>
  <c r="M1214" i="4"/>
  <c r="M1222" i="4"/>
  <c r="M1230" i="4"/>
  <c r="M1238" i="4"/>
  <c r="M1246" i="4"/>
  <c r="M1254" i="4"/>
  <c r="M1262" i="4"/>
  <c r="M1270" i="4"/>
  <c r="M1278" i="4"/>
  <c r="M1286" i="4"/>
  <c r="M1294" i="4"/>
  <c r="M1302" i="4"/>
  <c r="M1310" i="4"/>
  <c r="M1318" i="4"/>
  <c r="M1326" i="4"/>
  <c r="M1334" i="4"/>
  <c r="M1342" i="4"/>
  <c r="M1350" i="4"/>
  <c r="M1358" i="4"/>
  <c r="M1366" i="4"/>
  <c r="M1374" i="4"/>
  <c r="M1382" i="4"/>
  <c r="M1390" i="4"/>
  <c r="M1398" i="4"/>
  <c r="M1406" i="4"/>
  <c r="M1414" i="4"/>
  <c r="M1422" i="4"/>
  <c r="M1430" i="4"/>
  <c r="M1438" i="4"/>
  <c r="M1446" i="4"/>
  <c r="M1454" i="4"/>
  <c r="M1462" i="4"/>
  <c r="M1470" i="4"/>
  <c r="M687" i="4"/>
  <c r="M749" i="4"/>
  <c r="M785" i="4"/>
  <c r="M821" i="4"/>
  <c r="M857" i="4"/>
  <c r="M889" i="4"/>
  <c r="M921" i="4"/>
  <c r="M948" i="4"/>
  <c r="M964" i="4"/>
  <c r="M980" i="4"/>
  <c r="M996" i="4"/>
  <c r="M1008" i="4"/>
  <c r="M1018" i="4"/>
  <c r="M1029" i="4"/>
  <c r="M1039" i="4"/>
  <c r="M1047" i="4"/>
  <c r="M1055" i="4"/>
  <c r="M1063" i="4"/>
  <c r="M1071" i="4"/>
  <c r="M1079" i="4"/>
  <c r="M1087" i="4"/>
  <c r="M1095" i="4"/>
  <c r="M1103" i="4"/>
  <c r="M1111" i="4"/>
  <c r="M1119" i="4"/>
  <c r="M1127" i="4"/>
  <c r="M1135" i="4"/>
  <c r="M1143" i="4"/>
  <c r="M1151" i="4"/>
  <c r="M1159" i="4"/>
  <c r="M1167" i="4"/>
  <c r="M1175" i="4"/>
  <c r="M1183" i="4"/>
  <c r="M1191" i="4"/>
  <c r="M1199" i="4"/>
  <c r="M1207" i="4"/>
  <c r="M1215" i="4"/>
  <c r="M1223" i="4"/>
  <c r="M1231" i="4"/>
  <c r="M1239" i="4"/>
  <c r="M1247" i="4"/>
  <c r="M1255" i="4"/>
  <c r="M1263" i="4"/>
  <c r="M1271" i="4"/>
  <c r="M1279" i="4"/>
  <c r="M1287" i="4"/>
  <c r="M1295" i="4"/>
  <c r="M1303" i="4"/>
  <c r="M1311" i="4"/>
  <c r="M1319" i="4"/>
  <c r="M1327" i="4"/>
  <c r="M1335" i="4"/>
  <c r="M1343" i="4"/>
  <c r="M1351" i="4"/>
  <c r="M1359" i="4"/>
  <c r="M1367" i="4"/>
  <c r="M1375" i="4"/>
  <c r="M1383" i="4"/>
  <c r="M1391" i="4"/>
  <c r="M1399" i="4"/>
  <c r="M1407" i="4"/>
  <c r="M1415" i="4"/>
  <c r="M1423" i="4"/>
  <c r="M1431" i="4"/>
  <c r="M1439" i="4"/>
  <c r="M1447" i="4"/>
  <c r="M1455" i="4"/>
  <c r="M1463" i="4"/>
  <c r="M1471" i="4"/>
  <c r="M1479" i="4"/>
  <c r="M1487" i="4"/>
  <c r="M1495" i="4"/>
  <c r="M1503" i="4"/>
  <c r="M1511" i="4"/>
  <c r="M1519" i="4"/>
  <c r="M1527" i="4"/>
  <c r="M1535" i="4"/>
  <c r="M1543" i="4"/>
  <c r="M1551" i="4"/>
  <c r="M1559" i="4"/>
  <c r="M1567" i="4"/>
  <c r="M1575" i="4"/>
  <c r="M1583" i="4"/>
  <c r="M1591" i="4"/>
  <c r="M1599" i="4"/>
  <c r="M702" i="4"/>
  <c r="M751" i="4"/>
  <c r="M789" i="4"/>
  <c r="M825" i="4"/>
  <c r="M861" i="4"/>
  <c r="M893" i="4"/>
  <c r="M925" i="4"/>
  <c r="M949" i="4"/>
  <c r="M965" i="4"/>
  <c r="M981" i="4"/>
  <c r="M997" i="4"/>
  <c r="M1009" i="4"/>
  <c r="M1020" i="4"/>
  <c r="M1030" i="4"/>
  <c r="M1040" i="4"/>
  <c r="M1048" i="4"/>
  <c r="M1056" i="4"/>
  <c r="M1064" i="4"/>
  <c r="M1072" i="4"/>
  <c r="M1080" i="4"/>
  <c r="M1088" i="4"/>
  <c r="M1096" i="4"/>
  <c r="M1104" i="4"/>
  <c r="M1112" i="4"/>
  <c r="M1120" i="4"/>
  <c r="M1128" i="4"/>
  <c r="M1136" i="4"/>
  <c r="M1144" i="4"/>
  <c r="M1152" i="4"/>
  <c r="M1160" i="4"/>
  <c r="M1168" i="4"/>
  <c r="M1176" i="4"/>
  <c r="M1184" i="4"/>
  <c r="M1192" i="4"/>
  <c r="M1200" i="4"/>
  <c r="M1208" i="4"/>
  <c r="M1216" i="4"/>
  <c r="M1224" i="4"/>
  <c r="M1232" i="4"/>
  <c r="M1240" i="4"/>
  <c r="M1248" i="4"/>
  <c r="M1256" i="4"/>
  <c r="M1264" i="4"/>
  <c r="M1272" i="4"/>
  <c r="M1280" i="4"/>
  <c r="M1288" i="4"/>
  <c r="M1296" i="4"/>
  <c r="M1304" i="4"/>
  <c r="M1312" i="4"/>
  <c r="M1320" i="4"/>
  <c r="M1328" i="4"/>
  <c r="M1336" i="4"/>
  <c r="M1344" i="4"/>
  <c r="M705" i="4"/>
  <c r="M754" i="4"/>
  <c r="M793" i="4"/>
  <c r="M829" i="4"/>
  <c r="M865" i="4"/>
  <c r="M897" i="4"/>
  <c r="M929" i="4"/>
  <c r="M952" i="4"/>
  <c r="M968" i="4"/>
  <c r="M984" i="4"/>
  <c r="M1000" i="4"/>
  <c r="M1010" i="4"/>
  <c r="M1021" i="4"/>
  <c r="M1032" i="4"/>
  <c r="M1041" i="4"/>
  <c r="M1049" i="4"/>
  <c r="M1057" i="4"/>
  <c r="M1065" i="4"/>
  <c r="M1073" i="4"/>
  <c r="M1081" i="4"/>
  <c r="M1089" i="4"/>
  <c r="M1097" i="4"/>
  <c r="M1105" i="4"/>
  <c r="M1113" i="4"/>
  <c r="M1121" i="4"/>
  <c r="M1129" i="4"/>
  <c r="M1137" i="4"/>
  <c r="M1145" i="4"/>
  <c r="M1153" i="4"/>
  <c r="M1161" i="4"/>
  <c r="M1169" i="4"/>
  <c r="M1177" i="4"/>
  <c r="M1185" i="4"/>
  <c r="M1193" i="4"/>
  <c r="M1201" i="4"/>
  <c r="M1209" i="4"/>
  <c r="M1217" i="4"/>
  <c r="M1225" i="4"/>
  <c r="M1233" i="4"/>
  <c r="M1241" i="4"/>
  <c r="M1249" i="4"/>
  <c r="M1257" i="4"/>
  <c r="M1265" i="4"/>
  <c r="M1273" i="4"/>
  <c r="M1281" i="4"/>
  <c r="M1289" i="4"/>
  <c r="M1297" i="4"/>
  <c r="M1305" i="4"/>
  <c r="M1313" i="4"/>
  <c r="M1321" i="4"/>
  <c r="M1329" i="4"/>
  <c r="M1337" i="4"/>
  <c r="M1345" i="4"/>
  <c r="M1353" i="4"/>
  <c r="M1361" i="4"/>
  <c r="M1369" i="4"/>
  <c r="M1377" i="4"/>
  <c r="M1385" i="4"/>
  <c r="M1393" i="4"/>
  <c r="M1401" i="4"/>
  <c r="M1409" i="4"/>
  <c r="M1417" i="4"/>
  <c r="M1425" i="4"/>
  <c r="M1433" i="4"/>
  <c r="M1441" i="4"/>
  <c r="M1449" i="4"/>
  <c r="M1457" i="4"/>
  <c r="M1465" i="4"/>
  <c r="M1473" i="4"/>
  <c r="M1481" i="4"/>
  <c r="M1489" i="4"/>
  <c r="M1497" i="4"/>
  <c r="M1505" i="4"/>
  <c r="M1513" i="4"/>
  <c r="M1521" i="4"/>
  <c r="M1529" i="4"/>
  <c r="M1537" i="4"/>
  <c r="M1545" i="4"/>
  <c r="M1553" i="4"/>
  <c r="M1561" i="4"/>
  <c r="M1569" i="4"/>
  <c r="M1577" i="4"/>
  <c r="M726" i="4"/>
  <c r="M765" i="4"/>
  <c r="M805" i="4"/>
  <c r="M841" i="4"/>
  <c r="M873" i="4"/>
  <c r="M905" i="4"/>
  <c r="M937" i="4"/>
  <c r="M956" i="4"/>
  <c r="M972" i="4"/>
  <c r="M988" i="4"/>
  <c r="M1002" i="4"/>
  <c r="M1013" i="4"/>
  <c r="M1024" i="4"/>
  <c r="M1034" i="4"/>
  <c r="M1043" i="4"/>
  <c r="M1051" i="4"/>
  <c r="M1059" i="4"/>
  <c r="M1067" i="4"/>
  <c r="M1075" i="4"/>
  <c r="M1083" i="4"/>
  <c r="M1091" i="4"/>
  <c r="M1099" i="4"/>
  <c r="M1107" i="4"/>
  <c r="M1115" i="4"/>
  <c r="M1123" i="4"/>
  <c r="M1131" i="4"/>
  <c r="M1139" i="4"/>
  <c r="M1147" i="4"/>
  <c r="M1155" i="4"/>
  <c r="M1163" i="4"/>
  <c r="M1171" i="4"/>
  <c r="M1179" i="4"/>
  <c r="M1187" i="4"/>
  <c r="M1195" i="4"/>
  <c r="M1203" i="4"/>
  <c r="M1211" i="4"/>
  <c r="M1219" i="4"/>
  <c r="M1227" i="4"/>
  <c r="M1235" i="4"/>
  <c r="M1243" i="4"/>
  <c r="M1251" i="4"/>
  <c r="M1259" i="4"/>
  <c r="M1267" i="4"/>
  <c r="M1275" i="4"/>
  <c r="M1283" i="4"/>
  <c r="M1291" i="4"/>
  <c r="M1299" i="4"/>
  <c r="M1307" i="4"/>
  <c r="M1315" i="4"/>
  <c r="M1323" i="4"/>
  <c r="M1331" i="4"/>
  <c r="M1339" i="4"/>
  <c r="M1347" i="4"/>
  <c r="M1355" i="4"/>
  <c r="M1363" i="4"/>
  <c r="M1371" i="4"/>
  <c r="M1379" i="4"/>
  <c r="M1387" i="4"/>
  <c r="M1395" i="4"/>
  <c r="M1403" i="4"/>
  <c r="M1411" i="4"/>
  <c r="M1419" i="4"/>
  <c r="M1427" i="4"/>
  <c r="M1435" i="4"/>
  <c r="M1443" i="4"/>
  <c r="M1451" i="4"/>
  <c r="M1459" i="4"/>
  <c r="M1467" i="4"/>
  <c r="M1475" i="4"/>
  <c r="M1483" i="4"/>
  <c r="M1491" i="4"/>
  <c r="M1499" i="4"/>
  <c r="M1507" i="4"/>
  <c r="M1515" i="4"/>
  <c r="M1523" i="4"/>
  <c r="M1531" i="4"/>
  <c r="M1539" i="4"/>
  <c r="M1547" i="4"/>
  <c r="M1555" i="4"/>
  <c r="M1563" i="4"/>
  <c r="M1571" i="4"/>
  <c r="M1352" i="4"/>
  <c r="M1290" i="4"/>
  <c r="M1226" i="4"/>
  <c r="M1162" i="4"/>
  <c r="M1098" i="4"/>
  <c r="M1033" i="4"/>
  <c r="M901" i="4"/>
  <c r="M1154" i="4"/>
  <c r="M1090" i="4"/>
  <c r="M1022" i="4"/>
  <c r="M869" i="4"/>
  <c r="M1338" i="4"/>
  <c r="M1274" i="4"/>
  <c r="M1210" i="4"/>
  <c r="M1146" i="4"/>
  <c r="M1082" i="4"/>
  <c r="M1012" i="4"/>
  <c r="M837" i="4"/>
  <c r="M1330" i="4"/>
  <c r="M1266" i="4"/>
  <c r="M1202" i="4"/>
  <c r="M1138" i="4"/>
  <c r="M1074" i="4"/>
  <c r="M1001" i="4"/>
  <c r="M797" i="4"/>
  <c r="M1322" i="4"/>
  <c r="M1258" i="4"/>
  <c r="M1194" i="4"/>
  <c r="M1130" i="4"/>
  <c r="M1066" i="4"/>
  <c r="M985" i="4"/>
  <c r="M761" i="4"/>
  <c r="M1482" i="4"/>
  <c r="M1458" i="4"/>
  <c r="M1426" i="4"/>
  <c r="M1394" i="4"/>
  <c r="M1362" i="4"/>
  <c r="M1314" i="4"/>
  <c r="M1250" i="4"/>
  <c r="M1186" i="4"/>
  <c r="M1122" i="4"/>
  <c r="M1058" i="4"/>
  <c r="M969" i="4"/>
  <c r="M710" i="4"/>
  <c r="M697" i="4"/>
  <c r="M833" i="4"/>
  <c r="M801" i="4"/>
  <c r="M769" i="4"/>
  <c r="M739" i="4"/>
  <c r="M677" i="4"/>
  <c r="M682" i="4"/>
  <c r="N9" i="4"/>
  <c r="N143" i="4"/>
  <c r="N161" i="4"/>
  <c r="N175" i="4"/>
  <c r="N189" i="4"/>
  <c r="N200" i="4"/>
  <c r="N210" i="4"/>
  <c r="N221" i="4"/>
  <c r="N230" i="4"/>
  <c r="N239" i="4"/>
  <c r="N248" i="4"/>
  <c r="N258" i="4"/>
  <c r="N267" i="4"/>
  <c r="N276" i="4"/>
  <c r="N285" i="4"/>
  <c r="N294" i="4"/>
  <c r="N303" i="4"/>
  <c r="N313" i="4"/>
  <c r="N322" i="4"/>
  <c r="N331" i="4"/>
  <c r="N340" i="4"/>
  <c r="N350" i="4"/>
  <c r="N359" i="4"/>
  <c r="N368" i="4"/>
  <c r="N377" i="4"/>
  <c r="N386" i="4"/>
  <c r="N396" i="4"/>
  <c r="N405" i="4"/>
  <c r="N414" i="4"/>
  <c r="N423" i="4"/>
  <c r="N432" i="4"/>
  <c r="N442" i="4"/>
  <c r="N451" i="4"/>
  <c r="N460" i="4"/>
  <c r="N469" i="4"/>
  <c r="N478" i="4"/>
  <c r="N488" i="4"/>
  <c r="N497" i="4"/>
  <c r="N506" i="4"/>
  <c r="N515" i="4"/>
  <c r="N524" i="4"/>
  <c r="N534" i="4"/>
  <c r="N543" i="4"/>
  <c r="N552" i="4"/>
  <c r="N561" i="4"/>
  <c r="N570" i="4"/>
  <c r="N579" i="4"/>
  <c r="N589" i="4"/>
  <c r="N598" i="4"/>
  <c r="N607" i="4"/>
  <c r="N615" i="4"/>
  <c r="N625" i="4"/>
  <c r="N634" i="4"/>
  <c r="N643" i="4"/>
  <c r="N651" i="4"/>
  <c r="N661" i="4"/>
  <c r="N669" i="4"/>
  <c r="N684" i="4"/>
  <c r="N692" i="4"/>
  <c r="N701" i="4"/>
  <c r="N707" i="4"/>
  <c r="N715" i="4"/>
  <c r="N724" i="4"/>
  <c r="N731" i="4"/>
  <c r="N739" i="4"/>
  <c r="N746" i="4"/>
  <c r="N753" i="4"/>
  <c r="N767" i="4"/>
  <c r="N773" i="4"/>
  <c r="N780" i="4"/>
  <c r="N786" i="4"/>
  <c r="N799" i="4"/>
  <c r="N805" i="4"/>
  <c r="N812" i="4"/>
  <c r="N818" i="4"/>
  <c r="N831" i="4"/>
  <c r="N837" i="4"/>
  <c r="N844" i="4"/>
  <c r="N850" i="4"/>
  <c r="N863" i="4"/>
  <c r="N145" i="4"/>
  <c r="N162" i="4"/>
  <c r="N178" i="4"/>
  <c r="N190" i="4"/>
  <c r="N201" i="4"/>
  <c r="N211" i="4"/>
  <c r="N222" i="4"/>
  <c r="N231" i="4"/>
  <c r="N240" i="4"/>
  <c r="N250" i="4"/>
  <c r="N259" i="4"/>
  <c r="N268" i="4"/>
  <c r="N277" i="4"/>
  <c r="N286" i="4"/>
  <c r="N295" i="4"/>
  <c r="N305" i="4"/>
  <c r="N314" i="4"/>
  <c r="N323" i="4"/>
  <c r="N332" i="4"/>
  <c r="N342" i="4"/>
  <c r="N351" i="4"/>
  <c r="N360" i="4"/>
  <c r="N369" i="4"/>
  <c r="N378" i="4"/>
  <c r="N388" i="4"/>
  <c r="N397" i="4"/>
  <c r="N406" i="4"/>
  <c r="N415" i="4"/>
  <c r="N424" i="4"/>
  <c r="N434" i="4"/>
  <c r="N443" i="4"/>
  <c r="N452" i="4"/>
  <c r="N461" i="4"/>
  <c r="N470" i="4"/>
  <c r="N480" i="4"/>
  <c r="N489" i="4"/>
  <c r="N498" i="4"/>
  <c r="N507" i="4"/>
  <c r="N516" i="4"/>
  <c r="N526" i="4"/>
  <c r="N535" i="4"/>
  <c r="N544" i="4"/>
  <c r="N553" i="4"/>
  <c r="N562" i="4"/>
  <c r="N571" i="4"/>
  <c r="N581" i="4"/>
  <c r="N590" i="4"/>
  <c r="N599" i="4"/>
  <c r="N608" i="4"/>
  <c r="N616" i="4"/>
  <c r="N626" i="4"/>
  <c r="N635" i="4"/>
  <c r="N644" i="4"/>
  <c r="N652" i="4"/>
  <c r="N670" i="4"/>
  <c r="N678" i="4"/>
  <c r="N685" i="4"/>
  <c r="N693" i="4"/>
  <c r="N708" i="4"/>
  <c r="N716" i="4"/>
  <c r="N725" i="4"/>
  <c r="N733" i="4"/>
  <c r="N740" i="4"/>
  <c r="N747" i="4"/>
  <c r="N761" i="4"/>
  <c r="N768" i="4"/>
  <c r="N774" i="4"/>
  <c r="N787" i="4"/>
  <c r="N793" i="4"/>
  <c r="N800" i="4"/>
  <c r="N806" i="4"/>
  <c r="N819" i="4"/>
  <c r="N825" i="4"/>
  <c r="N832" i="4"/>
  <c r="N838" i="4"/>
  <c r="N851" i="4"/>
  <c r="N857" i="4"/>
  <c r="N864" i="4"/>
  <c r="N870" i="4"/>
  <c r="N43" i="4"/>
  <c r="N147" i="4"/>
  <c r="N165" i="4"/>
  <c r="N179" i="4"/>
  <c r="N192" i="4"/>
  <c r="N202" i="4"/>
  <c r="N213" i="4"/>
  <c r="N223" i="4"/>
  <c r="N232" i="4"/>
  <c r="N242" i="4"/>
  <c r="N251" i="4"/>
  <c r="N260" i="4"/>
  <c r="N269" i="4"/>
  <c r="N278" i="4"/>
  <c r="N287" i="4"/>
  <c r="N297" i="4"/>
  <c r="N306" i="4"/>
  <c r="N315" i="4"/>
  <c r="N324" i="4"/>
  <c r="N334" i="4"/>
  <c r="N343" i="4"/>
  <c r="N352" i="4"/>
  <c r="N361" i="4"/>
  <c r="N370" i="4"/>
  <c r="N379" i="4"/>
  <c r="N389" i="4"/>
  <c r="N398" i="4"/>
  <c r="N407" i="4"/>
  <c r="N416" i="4"/>
  <c r="N425" i="4"/>
  <c r="N435" i="4"/>
  <c r="N444" i="4"/>
  <c r="N453" i="4"/>
  <c r="N462" i="4"/>
  <c r="N471" i="4"/>
  <c r="N481" i="4"/>
  <c r="N490" i="4"/>
  <c r="N499" i="4"/>
  <c r="N508" i="4"/>
  <c r="N518" i="4"/>
  <c r="N527" i="4"/>
  <c r="N536" i="4"/>
  <c r="N545" i="4"/>
  <c r="N554" i="4"/>
  <c r="N563" i="4"/>
  <c r="N573" i="4"/>
  <c r="N582" i="4"/>
  <c r="N591" i="4"/>
  <c r="N600" i="4"/>
  <c r="N618" i="4"/>
  <c r="N627" i="4"/>
  <c r="N636" i="4"/>
  <c r="N645" i="4"/>
  <c r="N654" i="4"/>
  <c r="N662" i="4"/>
  <c r="N671" i="4"/>
  <c r="N679" i="4"/>
  <c r="N694" i="4"/>
  <c r="N702" i="4"/>
  <c r="N717" i="4"/>
  <c r="N734" i="4"/>
  <c r="N748" i="4"/>
  <c r="N754" i="4"/>
  <c r="N762" i="4"/>
  <c r="N775" i="4"/>
  <c r="N781" i="4"/>
  <c r="N788" i="4"/>
  <c r="N794" i="4"/>
  <c r="N807" i="4"/>
  <c r="N813" i="4"/>
  <c r="N820" i="4"/>
  <c r="N826" i="4"/>
  <c r="N839" i="4"/>
  <c r="N845" i="4"/>
  <c r="N852" i="4"/>
  <c r="N858" i="4"/>
  <c r="N108" i="4"/>
  <c r="N153" i="4"/>
  <c r="N168" i="4"/>
  <c r="N182" i="4"/>
  <c r="N193" i="4"/>
  <c r="N203" i="4"/>
  <c r="N214" i="4"/>
  <c r="N224" i="4"/>
  <c r="N234" i="4"/>
  <c r="N243" i="4"/>
  <c r="N252" i="4"/>
  <c r="N261" i="4"/>
  <c r="N270" i="4"/>
  <c r="N279" i="4"/>
  <c r="N289" i="4"/>
  <c r="N298" i="4"/>
  <c r="N307" i="4"/>
  <c r="N316" i="4"/>
  <c r="N326" i="4"/>
  <c r="N335" i="4"/>
  <c r="N344" i="4"/>
  <c r="N353" i="4"/>
  <c r="N362" i="4"/>
  <c r="N371" i="4"/>
  <c r="N381" i="4"/>
  <c r="N390" i="4"/>
  <c r="N399" i="4"/>
  <c r="N408" i="4"/>
  <c r="N417" i="4"/>
  <c r="N427" i="4"/>
  <c r="N436" i="4"/>
  <c r="N445" i="4"/>
  <c r="N454" i="4"/>
  <c r="N463" i="4"/>
  <c r="N473" i="4"/>
  <c r="N482" i="4"/>
  <c r="N491" i="4"/>
  <c r="N500" i="4"/>
  <c r="N510" i="4"/>
  <c r="N519" i="4"/>
  <c r="N528" i="4"/>
  <c r="N537" i="4"/>
  <c r="N546" i="4"/>
  <c r="N555" i="4"/>
  <c r="N565" i="4"/>
  <c r="N574" i="4"/>
  <c r="N583" i="4"/>
  <c r="N592" i="4"/>
  <c r="N601" i="4"/>
  <c r="N609" i="4"/>
  <c r="N619" i="4"/>
  <c r="N628" i="4"/>
  <c r="N637" i="4"/>
  <c r="N646" i="4"/>
  <c r="N655" i="4"/>
  <c r="N664" i="4"/>
  <c r="N672" i="4"/>
  <c r="N680" i="4"/>
  <c r="N687" i="4"/>
  <c r="N696" i="4"/>
  <c r="N703" i="4"/>
  <c r="N710" i="4"/>
  <c r="N719" i="4"/>
  <c r="N726" i="4"/>
  <c r="N735" i="4"/>
  <c r="N742" i="4"/>
  <c r="N755" i="4"/>
  <c r="N763" i="4"/>
  <c r="N769" i="4"/>
  <c r="N776" i="4"/>
  <c r="N782" i="4"/>
  <c r="N795" i="4"/>
  <c r="N801" i="4"/>
  <c r="N808" i="4"/>
  <c r="N814" i="4"/>
  <c r="N827" i="4"/>
  <c r="N833" i="4"/>
  <c r="N840" i="4"/>
  <c r="N846" i="4"/>
  <c r="N859" i="4"/>
  <c r="N865" i="4"/>
  <c r="N872" i="4"/>
  <c r="N878" i="4"/>
  <c r="N891" i="4"/>
  <c r="N897" i="4"/>
  <c r="N134" i="4"/>
  <c r="N154" i="4"/>
  <c r="N169" i="4"/>
  <c r="N183" i="4"/>
  <c r="N194" i="4"/>
  <c r="N204" i="4"/>
  <c r="N215" i="4"/>
  <c r="N226" i="4"/>
  <c r="N235" i="4"/>
  <c r="N244" i="4"/>
  <c r="N253" i="4"/>
  <c r="N262" i="4"/>
  <c r="N271" i="4"/>
  <c r="N281" i="4"/>
  <c r="N290" i="4"/>
  <c r="N299" i="4"/>
  <c r="N308" i="4"/>
  <c r="N317" i="4"/>
  <c r="N327" i="4"/>
  <c r="N336" i="4"/>
  <c r="N345" i="4"/>
  <c r="N354" i="4"/>
  <c r="N363" i="4"/>
  <c r="N372" i="4"/>
  <c r="N382" i="4"/>
  <c r="N391" i="4"/>
  <c r="N400" i="4"/>
  <c r="N409" i="4"/>
  <c r="N419" i="4"/>
  <c r="N428" i="4"/>
  <c r="N437" i="4"/>
  <c r="N446" i="4"/>
  <c r="N455" i="4"/>
  <c r="N465" i="4"/>
  <c r="N474" i="4"/>
  <c r="N483" i="4"/>
  <c r="N492" i="4"/>
  <c r="N501" i="4"/>
  <c r="N511" i="4"/>
  <c r="N520" i="4"/>
  <c r="N529" i="4"/>
  <c r="N538" i="4"/>
  <c r="N547" i="4"/>
  <c r="N557" i="4"/>
  <c r="N566" i="4"/>
  <c r="N575" i="4"/>
  <c r="N584" i="4"/>
  <c r="N593" i="4"/>
  <c r="N602" i="4"/>
  <c r="N610" i="4"/>
  <c r="N620" i="4"/>
  <c r="N629" i="4"/>
  <c r="N638" i="4"/>
  <c r="N647" i="4"/>
  <c r="N656" i="4"/>
  <c r="N665" i="4"/>
  <c r="N673" i="4"/>
  <c r="N681" i="4"/>
  <c r="N688" i="4"/>
  <c r="N704" i="4"/>
  <c r="N711" i="4"/>
  <c r="N720" i="4"/>
  <c r="N728" i="4"/>
  <c r="N736" i="4"/>
  <c r="N743" i="4"/>
  <c r="N749" i="4"/>
  <c r="N142" i="4"/>
  <c r="N160" i="4"/>
  <c r="N173" i="4"/>
  <c r="N187" i="4"/>
  <c r="N199" i="4"/>
  <c r="N209" i="4"/>
  <c r="N220" i="4"/>
  <c r="N229" i="4"/>
  <c r="N238" i="4"/>
  <c r="N247" i="4"/>
  <c r="N257" i="4"/>
  <c r="N266" i="4"/>
  <c r="N275" i="4"/>
  <c r="N284" i="4"/>
  <c r="N293" i="4"/>
  <c r="N302" i="4"/>
  <c r="N312" i="4"/>
  <c r="N321" i="4"/>
  <c r="N330" i="4"/>
  <c r="N339" i="4"/>
  <c r="N348" i="4"/>
  <c r="N358" i="4"/>
  <c r="N367" i="4"/>
  <c r="N376" i="4"/>
  <c r="N385" i="4"/>
  <c r="N394" i="4"/>
  <c r="N404" i="4"/>
  <c r="N413" i="4"/>
  <c r="N422" i="4"/>
  <c r="N431" i="4"/>
  <c r="N440" i="4"/>
  <c r="N450" i="4"/>
  <c r="N459" i="4"/>
  <c r="N468" i="4"/>
  <c r="N477" i="4"/>
  <c r="N486" i="4"/>
  <c r="N496" i="4"/>
  <c r="N505" i="4"/>
  <c r="N514" i="4"/>
  <c r="N523" i="4"/>
  <c r="N532" i="4"/>
  <c r="N542" i="4"/>
  <c r="N551" i="4"/>
  <c r="N560" i="4"/>
  <c r="N569" i="4"/>
  <c r="N578" i="4"/>
  <c r="N587" i="4"/>
  <c r="N597" i="4"/>
  <c r="N606" i="4"/>
  <c r="N614" i="4"/>
  <c r="N623" i="4"/>
  <c r="N633" i="4"/>
  <c r="N641" i="4"/>
  <c r="N650" i="4"/>
  <c r="N660" i="4"/>
  <c r="N667" i="4"/>
  <c r="N676" i="4"/>
  <c r="N683" i="4"/>
  <c r="N691" i="4"/>
  <c r="N699" i="4"/>
  <c r="N706" i="4"/>
  <c r="N714" i="4"/>
  <c r="N723" i="4"/>
  <c r="N752" i="4"/>
  <c r="N760" i="4"/>
  <c r="N766" i="4"/>
  <c r="N779" i="4"/>
  <c r="N785" i="4"/>
  <c r="N792" i="4"/>
  <c r="N798" i="4"/>
  <c r="N811" i="4"/>
  <c r="N817" i="4"/>
  <c r="N824" i="4"/>
  <c r="N830" i="4"/>
  <c r="N843" i="4"/>
  <c r="N849" i="4"/>
  <c r="N856" i="4"/>
  <c r="N862" i="4"/>
  <c r="N875" i="4"/>
  <c r="N881" i="4"/>
  <c r="N888" i="4"/>
  <c r="N894" i="4"/>
  <c r="N907" i="4"/>
  <c r="N185" i="4"/>
  <c r="N227" i="4"/>
  <c r="N263" i="4"/>
  <c r="N300" i="4"/>
  <c r="N337" i="4"/>
  <c r="N374" i="4"/>
  <c r="N411" i="4"/>
  <c r="N447" i="4"/>
  <c r="N484" i="4"/>
  <c r="N521" i="4"/>
  <c r="N558" i="4"/>
  <c r="N594" i="4"/>
  <c r="N622" i="4"/>
  <c r="N659" i="4"/>
  <c r="N682" i="4"/>
  <c r="N729" i="4"/>
  <c r="N745" i="4"/>
  <c r="N758" i="4"/>
  <c r="N772" i="4"/>
  <c r="N797" i="4"/>
  <c r="N810" i="4"/>
  <c r="N823" i="4"/>
  <c r="N836" i="4"/>
  <c r="N861" i="4"/>
  <c r="N904" i="4"/>
  <c r="N911" i="4"/>
  <c r="N917" i="4"/>
  <c r="N924" i="4"/>
  <c r="N930" i="4"/>
  <c r="N943" i="4"/>
  <c r="N948" i="4"/>
  <c r="N953" i="4"/>
  <c r="N959" i="4"/>
  <c r="N964" i="4"/>
  <c r="N969" i="4"/>
  <c r="N975" i="4"/>
  <c r="N980" i="4"/>
  <c r="N985" i="4"/>
  <c r="N991" i="4"/>
  <c r="N996" i="4"/>
  <c r="N1001" i="4"/>
  <c r="N1010" i="4"/>
  <c r="N1015" i="4"/>
  <c r="N1024" i="4"/>
  <c r="N1033" i="4"/>
  <c r="N186" i="4"/>
  <c r="N228" i="4"/>
  <c r="N265" i="4"/>
  <c r="N301" i="4"/>
  <c r="N338" i="4"/>
  <c r="N375" i="4"/>
  <c r="N412" i="4"/>
  <c r="N448" i="4"/>
  <c r="N485" i="4"/>
  <c r="N522" i="4"/>
  <c r="N559" i="4"/>
  <c r="N595" i="4"/>
  <c r="N631" i="4"/>
  <c r="N705" i="4"/>
  <c r="N730" i="4"/>
  <c r="N873" i="4"/>
  <c r="N882" i="4"/>
  <c r="N889" i="4"/>
  <c r="N898" i="4"/>
  <c r="N912" i="4"/>
  <c r="N918" i="4"/>
  <c r="N931" i="4"/>
  <c r="N937" i="4"/>
  <c r="N954" i="4"/>
  <c r="N970" i="4"/>
  <c r="N986" i="4"/>
  <c r="N1006" i="4"/>
  <c r="N1011" i="4"/>
  <c r="N1020" i="4"/>
  <c r="N1029" i="4"/>
  <c r="N1038" i="4"/>
  <c r="N1042" i="4"/>
  <c r="N1046" i="4"/>
  <c r="N1050" i="4"/>
  <c r="N1054" i="4"/>
  <c r="N1058" i="4"/>
  <c r="N1062" i="4"/>
  <c r="N1066" i="4"/>
  <c r="N1070" i="4"/>
  <c r="N1074" i="4"/>
  <c r="N1078" i="4"/>
  <c r="N1082" i="4"/>
  <c r="N1086" i="4"/>
  <c r="N1090" i="4"/>
  <c r="N1094" i="4"/>
  <c r="N1098" i="4"/>
  <c r="N1102" i="4"/>
  <c r="N1106" i="4"/>
  <c r="N1110" i="4"/>
  <c r="N1114" i="4"/>
  <c r="N1118" i="4"/>
  <c r="N1122" i="4"/>
  <c r="N1126" i="4"/>
  <c r="N1130" i="4"/>
  <c r="N1134" i="4"/>
  <c r="N1138" i="4"/>
  <c r="N1142" i="4"/>
  <c r="N1146" i="4"/>
  <c r="N1150" i="4"/>
  <c r="N1154" i="4"/>
  <c r="N1158" i="4"/>
  <c r="N1162" i="4"/>
  <c r="N1166" i="4"/>
  <c r="N135" i="4"/>
  <c r="N195" i="4"/>
  <c r="N236" i="4"/>
  <c r="N273" i="4"/>
  <c r="N309" i="4"/>
  <c r="N346" i="4"/>
  <c r="N383" i="4"/>
  <c r="N420" i="4"/>
  <c r="N457" i="4"/>
  <c r="N493" i="4"/>
  <c r="N530" i="4"/>
  <c r="N567" i="4"/>
  <c r="N603" i="4"/>
  <c r="N632" i="4"/>
  <c r="N666" i="4"/>
  <c r="N689" i="4"/>
  <c r="N764" i="4"/>
  <c r="N789" i="4"/>
  <c r="N802" i="4"/>
  <c r="N815" i="4"/>
  <c r="N828" i="4"/>
  <c r="N853" i="4"/>
  <c r="N866" i="4"/>
  <c r="N874" i="4"/>
  <c r="N883" i="4"/>
  <c r="N890" i="4"/>
  <c r="N899" i="4"/>
  <c r="N905" i="4"/>
  <c r="N919" i="4"/>
  <c r="N925" i="4"/>
  <c r="N932" i="4"/>
  <c r="N938" i="4"/>
  <c r="N944" i="4"/>
  <c r="N949" i="4"/>
  <c r="N955" i="4"/>
  <c r="N960" i="4"/>
  <c r="N965" i="4"/>
  <c r="N971" i="4"/>
  <c r="N976" i="4"/>
  <c r="N981" i="4"/>
  <c r="N987" i="4"/>
  <c r="N992" i="4"/>
  <c r="N997" i="4"/>
  <c r="N1002" i="4"/>
  <c r="N1007" i="4"/>
  <c r="N1016" i="4"/>
  <c r="N1025" i="4"/>
  <c r="N1034" i="4"/>
  <c r="N139" i="4"/>
  <c r="N196" i="4"/>
  <c r="N237" i="4"/>
  <c r="N274" i="4"/>
  <c r="N310" i="4"/>
  <c r="N347" i="4"/>
  <c r="N384" i="4"/>
  <c r="N421" i="4"/>
  <c r="N458" i="4"/>
  <c r="N494" i="4"/>
  <c r="N531" i="4"/>
  <c r="N568" i="4"/>
  <c r="N605" i="4"/>
  <c r="N639" i="4"/>
  <c r="N690" i="4"/>
  <c r="N712" i="4"/>
  <c r="N737" i="4"/>
  <c r="N777" i="4"/>
  <c r="N790" i="4"/>
  <c r="N803" i="4"/>
  <c r="N816" i="4"/>
  <c r="N841" i="4"/>
  <c r="N854" i="4"/>
  <c r="N867" i="4"/>
  <c r="N876" i="4"/>
  <c r="N884" i="4"/>
  <c r="N892" i="4"/>
  <c r="N900" i="4"/>
  <c r="N906" i="4"/>
  <c r="N913" i="4"/>
  <c r="N920" i="4"/>
  <c r="N926" i="4"/>
  <c r="N939" i="4"/>
  <c r="N950" i="4"/>
  <c r="N966" i="4"/>
  <c r="N982" i="4"/>
  <c r="N998" i="4"/>
  <c r="N1003" i="4"/>
  <c r="N1012" i="4"/>
  <c r="N1021" i="4"/>
  <c r="N1030" i="4"/>
  <c r="N1035" i="4"/>
  <c r="N1039" i="4"/>
  <c r="N1043" i="4"/>
  <c r="N1047" i="4"/>
  <c r="N1051" i="4"/>
  <c r="N1055" i="4"/>
  <c r="N1059" i="4"/>
  <c r="N1063" i="4"/>
  <c r="N1067" i="4"/>
  <c r="N1071" i="4"/>
  <c r="N1075" i="4"/>
  <c r="N1079" i="4"/>
  <c r="N1083" i="4"/>
  <c r="N1087" i="4"/>
  <c r="N1091" i="4"/>
  <c r="N1095" i="4"/>
  <c r="N1099" i="4"/>
  <c r="N1103" i="4"/>
  <c r="N1107" i="4"/>
  <c r="N1111" i="4"/>
  <c r="N1115" i="4"/>
  <c r="N1119" i="4"/>
  <c r="N1123" i="4"/>
  <c r="N1127" i="4"/>
  <c r="N1131" i="4"/>
  <c r="N1135" i="4"/>
  <c r="N1139" i="4"/>
  <c r="N1143" i="4"/>
  <c r="N1147" i="4"/>
  <c r="N1151" i="4"/>
  <c r="N1155" i="4"/>
  <c r="N1159" i="4"/>
  <c r="N1163" i="4"/>
  <c r="N1167" i="4"/>
  <c r="N1171" i="4"/>
  <c r="N1175" i="4"/>
  <c r="N1179" i="4"/>
  <c r="N1183" i="4"/>
  <c r="N1187" i="4"/>
  <c r="N1191" i="4"/>
  <c r="N1195" i="4"/>
  <c r="N1199" i="4"/>
  <c r="N1203" i="4"/>
  <c r="N1207" i="4"/>
  <c r="N1211" i="4"/>
  <c r="N1215" i="4"/>
  <c r="N1219" i="4"/>
  <c r="N156" i="4"/>
  <c r="N206" i="4"/>
  <c r="N245" i="4"/>
  <c r="N282" i="4"/>
  <c r="N319" i="4"/>
  <c r="N355" i="4"/>
  <c r="N392" i="4"/>
  <c r="N429" i="4"/>
  <c r="N466" i="4"/>
  <c r="N503" i="4"/>
  <c r="N539" i="4"/>
  <c r="N576" i="4"/>
  <c r="N640" i="4"/>
  <c r="N674" i="4"/>
  <c r="N713" i="4"/>
  <c r="N738" i="4"/>
  <c r="N751" i="4"/>
  <c r="N765" i="4"/>
  <c r="N778" i="4"/>
  <c r="N791" i="4"/>
  <c r="N804" i="4"/>
  <c r="N829" i="4"/>
  <c r="N842" i="4"/>
  <c r="N855" i="4"/>
  <c r="N868" i="4"/>
  <c r="N908" i="4"/>
  <c r="N914" i="4"/>
  <c r="N927" i="4"/>
  <c r="N933" i="4"/>
  <c r="N940" i="4"/>
  <c r="N945" i="4"/>
  <c r="N951" i="4"/>
  <c r="N956" i="4"/>
  <c r="N961" i="4"/>
  <c r="N967" i="4"/>
  <c r="N972" i="4"/>
  <c r="N977" i="4"/>
  <c r="N983" i="4"/>
  <c r="N988" i="4"/>
  <c r="N993" i="4"/>
  <c r="N999" i="4"/>
  <c r="N1008" i="4"/>
  <c r="N1017" i="4"/>
  <c r="N1026" i="4"/>
  <c r="N1031" i="4"/>
  <c r="N171" i="4"/>
  <c r="N219" i="4"/>
  <c r="N255" i="4"/>
  <c r="N292" i="4"/>
  <c r="N329" i="4"/>
  <c r="N366" i="4"/>
  <c r="N403" i="4"/>
  <c r="N439" i="4"/>
  <c r="N476" i="4"/>
  <c r="N513" i="4"/>
  <c r="N550" i="4"/>
  <c r="N586" i="4"/>
  <c r="N621" i="4"/>
  <c r="N657" i="4"/>
  <c r="N744" i="4"/>
  <c r="N757" i="4"/>
  <c r="N771" i="4"/>
  <c r="N784" i="4"/>
  <c r="N809" i="4"/>
  <c r="N822" i="4"/>
  <c r="N835" i="4"/>
  <c r="N848" i="4"/>
  <c r="N871" i="4"/>
  <c r="N880" i="4"/>
  <c r="N887" i="4"/>
  <c r="N896" i="4"/>
  <c r="N903" i="4"/>
  <c r="N910" i="4"/>
  <c r="N923" i="4"/>
  <c r="N929" i="4"/>
  <c r="N936" i="4"/>
  <c r="N942" i="4"/>
  <c r="N958" i="4"/>
  <c r="N974" i="4"/>
  <c r="N990" i="4"/>
  <c r="N1005" i="4"/>
  <c r="N1014" i="4"/>
  <c r="N1019" i="4"/>
  <c r="N1028" i="4"/>
  <c r="N1037" i="4"/>
  <c r="N1041" i="4"/>
  <c r="N1045" i="4"/>
  <c r="N1049" i="4"/>
  <c r="N1053" i="4"/>
  <c r="N1057" i="4"/>
  <c r="N1061" i="4"/>
  <c r="N1065" i="4"/>
  <c r="N1069" i="4"/>
  <c r="N1073" i="4"/>
  <c r="N1077" i="4"/>
  <c r="N1081" i="4"/>
  <c r="N1085" i="4"/>
  <c r="N1089" i="4"/>
  <c r="N1093" i="4"/>
  <c r="N1097" i="4"/>
  <c r="N1101" i="4"/>
  <c r="N1105" i="4"/>
  <c r="N1109" i="4"/>
  <c r="N1113" i="4"/>
  <c r="N1117" i="4"/>
  <c r="N1121" i="4"/>
  <c r="N1125" i="4"/>
  <c r="N1129" i="4"/>
  <c r="N1133" i="4"/>
  <c r="N1137" i="4"/>
  <c r="N1141" i="4"/>
  <c r="N1145" i="4"/>
  <c r="N1149" i="4"/>
  <c r="N1153" i="4"/>
  <c r="N1157" i="4"/>
  <c r="N1161" i="4"/>
  <c r="N1165" i="4"/>
  <c r="N1169" i="4"/>
  <c r="N1173" i="4"/>
  <c r="N1177" i="4"/>
  <c r="N1181" i="4"/>
  <c r="N1185" i="4"/>
  <c r="N1189" i="4"/>
  <c r="N1193" i="4"/>
  <c r="N1197" i="4"/>
  <c r="N1201" i="4"/>
  <c r="N1205" i="4"/>
  <c r="N1209" i="4"/>
  <c r="N1213" i="4"/>
  <c r="N1217" i="4"/>
  <c r="N283" i="4"/>
  <c r="N430" i="4"/>
  <c r="N577" i="4"/>
  <c r="N885" i="4"/>
  <c r="N901" i="4"/>
  <c r="N934" i="4"/>
  <c r="N947" i="4"/>
  <c r="N957" i="4"/>
  <c r="N968" i="4"/>
  <c r="N979" i="4"/>
  <c r="N989" i="4"/>
  <c r="N1000" i="4"/>
  <c r="N1032" i="4"/>
  <c r="N1052" i="4"/>
  <c r="N1084" i="4"/>
  <c r="N1116" i="4"/>
  <c r="N1148" i="4"/>
  <c r="N1178" i="4"/>
  <c r="N1194" i="4"/>
  <c r="N1210" i="4"/>
  <c r="N291" i="4"/>
  <c r="N438" i="4"/>
  <c r="N585" i="4"/>
  <c r="N675" i="4"/>
  <c r="N770" i="4"/>
  <c r="N796" i="4"/>
  <c r="N821" i="4"/>
  <c r="N847" i="4"/>
  <c r="N869" i="4"/>
  <c r="N886" i="4"/>
  <c r="N902" i="4"/>
  <c r="N935" i="4"/>
  <c r="N1009" i="4"/>
  <c r="N1040" i="4"/>
  <c r="N1072" i="4"/>
  <c r="N1104" i="4"/>
  <c r="N1136" i="4"/>
  <c r="N1168" i="4"/>
  <c r="N1184" i="4"/>
  <c r="N1200" i="4"/>
  <c r="N1216" i="4"/>
  <c r="N1221" i="4"/>
  <c r="N1225" i="4"/>
  <c r="N1229" i="4"/>
  <c r="N1233" i="4"/>
  <c r="N1237" i="4"/>
  <c r="N1241" i="4"/>
  <c r="N1245" i="4"/>
  <c r="N1249" i="4"/>
  <c r="N1253" i="4"/>
  <c r="N1257" i="4"/>
  <c r="N1261" i="4"/>
  <c r="N1265" i="4"/>
  <c r="N1269" i="4"/>
  <c r="N1273" i="4"/>
  <c r="N1277" i="4"/>
  <c r="N1281" i="4"/>
  <c r="N1285" i="4"/>
  <c r="N1289" i="4"/>
  <c r="N1293" i="4"/>
  <c r="N1297" i="4"/>
  <c r="N1301" i="4"/>
  <c r="N1305" i="4"/>
  <c r="N1309" i="4"/>
  <c r="N1313" i="4"/>
  <c r="N1317" i="4"/>
  <c r="N1321" i="4"/>
  <c r="N1325" i="4"/>
  <c r="N1329" i="4"/>
  <c r="N1333" i="4"/>
  <c r="N1337" i="4"/>
  <c r="N1341" i="4"/>
  <c r="N1345" i="4"/>
  <c r="N1349" i="4"/>
  <c r="N1353" i="4"/>
  <c r="N1357" i="4"/>
  <c r="N1361" i="4"/>
  <c r="N1365" i="4"/>
  <c r="N1369" i="4"/>
  <c r="N1373" i="4"/>
  <c r="N1377" i="4"/>
  <c r="N1381" i="4"/>
  <c r="N1385" i="4"/>
  <c r="N1389" i="4"/>
  <c r="N1393" i="4"/>
  <c r="N1397" i="4"/>
  <c r="N1401" i="4"/>
  <c r="N1405" i="4"/>
  <c r="N1409" i="4"/>
  <c r="N1413" i="4"/>
  <c r="N1417" i="4"/>
  <c r="N1421" i="4"/>
  <c r="N1425" i="4"/>
  <c r="N1429" i="4"/>
  <c r="N1433" i="4"/>
  <c r="N1437" i="4"/>
  <c r="N1441" i="4"/>
  <c r="N1445" i="4"/>
  <c r="N1449" i="4"/>
  <c r="N1453" i="4"/>
  <c r="N1457" i="4"/>
  <c r="N1461" i="4"/>
  <c r="N1465" i="4"/>
  <c r="N1469" i="4"/>
  <c r="N1473" i="4"/>
  <c r="N159" i="4"/>
  <c r="N320" i="4"/>
  <c r="N467" i="4"/>
  <c r="N921" i="4"/>
  <c r="N1018" i="4"/>
  <c r="N1060" i="4"/>
  <c r="N1092" i="4"/>
  <c r="N1124" i="4"/>
  <c r="N1156" i="4"/>
  <c r="N1174" i="4"/>
  <c r="N1190" i="4"/>
  <c r="N1206" i="4"/>
  <c r="N170" i="4"/>
  <c r="N328" i="4"/>
  <c r="N475" i="4"/>
  <c r="N612" i="4"/>
  <c r="N721" i="4"/>
  <c r="N922" i="4"/>
  <c r="N962" i="4"/>
  <c r="N994" i="4"/>
  <c r="N1027" i="4"/>
  <c r="N1048" i="4"/>
  <c r="N1080" i="4"/>
  <c r="N1112" i="4"/>
  <c r="N1144" i="4"/>
  <c r="N1180" i="4"/>
  <c r="N1196" i="4"/>
  <c r="N1212" i="4"/>
  <c r="N1222" i="4"/>
  <c r="N1226" i="4"/>
  <c r="N1230" i="4"/>
  <c r="N1234" i="4"/>
  <c r="N1238" i="4"/>
  <c r="N1242" i="4"/>
  <c r="N1246" i="4"/>
  <c r="N1250" i="4"/>
  <c r="N1254" i="4"/>
  <c r="N1258" i="4"/>
  <c r="N1262" i="4"/>
  <c r="N1266" i="4"/>
  <c r="N1270" i="4"/>
  <c r="N1274" i="4"/>
  <c r="N1278" i="4"/>
  <c r="N1282" i="4"/>
  <c r="N1286" i="4"/>
  <c r="N208" i="4"/>
  <c r="N356" i="4"/>
  <c r="N504" i="4"/>
  <c r="N613" i="4"/>
  <c r="N722" i="4"/>
  <c r="N877" i="4"/>
  <c r="N893" i="4"/>
  <c r="N909" i="4"/>
  <c r="N941" i="4"/>
  <c r="N952" i="4"/>
  <c r="N963" i="4"/>
  <c r="N973" i="4"/>
  <c r="N984" i="4"/>
  <c r="N995" i="4"/>
  <c r="N1004" i="4"/>
  <c r="N1036" i="4"/>
  <c r="N1068" i="4"/>
  <c r="N1100" i="4"/>
  <c r="N1132" i="4"/>
  <c r="N1164" i="4"/>
  <c r="N1170" i="4"/>
  <c r="N1186" i="4"/>
  <c r="N1202" i="4"/>
  <c r="N1218" i="4"/>
  <c r="N254" i="4"/>
  <c r="N401" i="4"/>
  <c r="N549" i="4"/>
  <c r="N698" i="4"/>
  <c r="N916" i="4"/>
  <c r="N946" i="4"/>
  <c r="N978" i="4"/>
  <c r="N1023" i="4"/>
  <c r="N1064" i="4"/>
  <c r="N1096" i="4"/>
  <c r="N1128" i="4"/>
  <c r="N1160" i="4"/>
  <c r="N1172" i="4"/>
  <c r="N1188" i="4"/>
  <c r="N1204" i="4"/>
  <c r="N1220" i="4"/>
  <c r="N1224" i="4"/>
  <c r="N1228" i="4"/>
  <c r="N1232" i="4"/>
  <c r="N1236" i="4"/>
  <c r="N1240" i="4"/>
  <c r="N1244" i="4"/>
  <c r="N1248" i="4"/>
  <c r="N1252" i="4"/>
  <c r="N1256" i="4"/>
  <c r="N1260" i="4"/>
  <c r="N1264" i="4"/>
  <c r="N1268" i="4"/>
  <c r="N1272" i="4"/>
  <c r="N1276" i="4"/>
  <c r="N1280" i="4"/>
  <c r="N1284" i="4"/>
  <c r="N1288" i="4"/>
  <c r="N1292" i="4"/>
  <c r="N1296" i="4"/>
  <c r="N1300" i="4"/>
  <c r="N1304" i="4"/>
  <c r="N1308" i="4"/>
  <c r="N1312" i="4"/>
  <c r="N1316" i="4"/>
  <c r="N1320" i="4"/>
  <c r="N1324" i="4"/>
  <c r="N1328" i="4"/>
  <c r="N1332" i="4"/>
  <c r="N1336" i="4"/>
  <c r="N1340" i="4"/>
  <c r="N1344" i="4"/>
  <c r="N1348" i="4"/>
  <c r="N1352" i="4"/>
  <c r="N1356" i="4"/>
  <c r="N1360" i="4"/>
  <c r="N1364" i="4"/>
  <c r="N1368" i="4"/>
  <c r="N1372" i="4"/>
  <c r="N1376" i="4"/>
  <c r="N1380" i="4"/>
  <c r="N1384" i="4"/>
  <c r="N1388" i="4"/>
  <c r="N1392" i="4"/>
  <c r="N1396" i="4"/>
  <c r="N1400" i="4"/>
  <c r="N1404" i="4"/>
  <c r="N1408" i="4"/>
  <c r="N1412" i="4"/>
  <c r="N1416" i="4"/>
  <c r="N1420" i="4"/>
  <c r="N1424" i="4"/>
  <c r="N1428" i="4"/>
  <c r="N1432" i="4"/>
  <c r="N1436" i="4"/>
  <c r="N1440" i="4"/>
  <c r="N1444" i="4"/>
  <c r="N1448" i="4"/>
  <c r="N1452" i="4"/>
  <c r="N1456" i="4"/>
  <c r="N1152" i="4"/>
  <c r="N1182" i="4"/>
  <c r="N1231" i="4"/>
  <c r="N1263" i="4"/>
  <c r="N1294" i="4"/>
  <c r="N1299" i="4"/>
  <c r="N1310" i="4"/>
  <c r="N1315" i="4"/>
  <c r="N1326" i="4"/>
  <c r="N1331" i="4"/>
  <c r="N1342" i="4"/>
  <c r="N1347" i="4"/>
  <c r="N1358" i="4"/>
  <c r="N1363" i="4"/>
  <c r="N1374" i="4"/>
  <c r="N1379" i="4"/>
  <c r="N1390" i="4"/>
  <c r="N1395" i="4"/>
  <c r="N1406" i="4"/>
  <c r="N1411" i="4"/>
  <c r="N1422" i="4"/>
  <c r="N1427" i="4"/>
  <c r="N1438" i="4"/>
  <c r="N1443" i="4"/>
  <c r="N1454" i="4"/>
  <c r="N1459" i="4"/>
  <c r="N1468" i="4"/>
  <c r="N1477" i="4"/>
  <c r="N1481" i="4"/>
  <c r="N1485" i="4"/>
  <c r="N1489" i="4"/>
  <c r="N1493" i="4"/>
  <c r="N1497" i="4"/>
  <c r="N1501" i="4"/>
  <c r="N1505" i="4"/>
  <c r="N1509" i="4"/>
  <c r="N1513" i="4"/>
  <c r="N1517" i="4"/>
  <c r="N1521" i="4"/>
  <c r="N1525" i="4"/>
  <c r="N1529" i="4"/>
  <c r="N1533" i="4"/>
  <c r="N1537" i="4"/>
  <c r="N1541" i="4"/>
  <c r="N1545" i="4"/>
  <c r="N1549" i="4"/>
  <c r="N1553" i="4"/>
  <c r="N649" i="4"/>
  <c r="N697" i="4"/>
  <c r="N860" i="4"/>
  <c r="N1108" i="4"/>
  <c r="N1176" i="4"/>
  <c r="N1251" i="4"/>
  <c r="N1283" i="4"/>
  <c r="N218" i="4"/>
  <c r="N834" i="4"/>
  <c r="N915" i="4"/>
  <c r="N1013" i="4"/>
  <c r="N1022" i="4"/>
  <c r="N1056" i="4"/>
  <c r="N1198" i="4"/>
  <c r="N1239" i="4"/>
  <c r="N1271" i="4"/>
  <c r="N1290" i="4"/>
  <c r="N1295" i="4"/>
  <c r="N1306" i="4"/>
  <c r="N1311" i="4"/>
  <c r="N1322" i="4"/>
  <c r="N1327" i="4"/>
  <c r="N1338" i="4"/>
  <c r="N1343" i="4"/>
  <c r="N1354" i="4"/>
  <c r="N1359" i="4"/>
  <c r="N1370" i="4"/>
  <c r="N1375" i="4"/>
  <c r="N1386" i="4"/>
  <c r="N1391" i="4"/>
  <c r="N1402" i="4"/>
  <c r="N1407" i="4"/>
  <c r="N1418" i="4"/>
  <c r="N1423" i="4"/>
  <c r="N1434" i="4"/>
  <c r="N1439" i="4"/>
  <c r="N1450" i="4"/>
  <c r="N1455" i="4"/>
  <c r="N1460" i="4"/>
  <c r="N1474" i="4"/>
  <c r="N1478" i="4"/>
  <c r="N1482" i="4"/>
  <c r="N1486" i="4"/>
  <c r="N1490" i="4"/>
  <c r="N1494" i="4"/>
  <c r="N1498" i="4"/>
  <c r="N1502" i="4"/>
  <c r="N1506" i="4"/>
  <c r="N1510" i="4"/>
  <c r="N1514" i="4"/>
  <c r="N1518" i="4"/>
  <c r="N1522" i="4"/>
  <c r="N1526" i="4"/>
  <c r="N1530" i="4"/>
  <c r="N1534" i="4"/>
  <c r="N1538" i="4"/>
  <c r="N1542" i="4"/>
  <c r="N1546" i="4"/>
  <c r="N1550" i="4"/>
  <c r="N1554" i="4"/>
  <c r="N1558" i="4"/>
  <c r="N1562" i="4"/>
  <c r="N1566" i="4"/>
  <c r="N1570" i="4"/>
  <c r="N1574" i="4"/>
  <c r="N1578" i="4"/>
  <c r="N1582" i="4"/>
  <c r="N1586" i="4"/>
  <c r="N1590" i="4"/>
  <c r="N1594" i="4"/>
  <c r="N1598" i="4"/>
  <c r="N1602" i="4"/>
  <c r="N1606" i="4"/>
  <c r="N1610" i="4"/>
  <c r="N1614" i="4"/>
  <c r="N1618" i="4"/>
  <c r="N1622" i="4"/>
  <c r="N1626" i="4"/>
  <c r="N1630" i="4"/>
  <c r="N246" i="4"/>
  <c r="N1140" i="4"/>
  <c r="N1192" i="4"/>
  <c r="N1227" i="4"/>
  <c r="N1259" i="4"/>
  <c r="N364" i="4"/>
  <c r="N783" i="4"/>
  <c r="N895" i="4"/>
  <c r="N1088" i="4"/>
  <c r="N1214" i="4"/>
  <c r="N1247" i="4"/>
  <c r="N1279" i="4"/>
  <c r="N1291" i="4"/>
  <c r="N1302" i="4"/>
  <c r="N1307" i="4"/>
  <c r="N1318" i="4"/>
  <c r="N1323" i="4"/>
  <c r="N1334" i="4"/>
  <c r="N1339" i="4"/>
  <c r="N1350" i="4"/>
  <c r="N1355" i="4"/>
  <c r="N1366" i="4"/>
  <c r="N1371" i="4"/>
  <c r="N1382" i="4"/>
  <c r="N1387" i="4"/>
  <c r="N1398" i="4"/>
  <c r="N1403" i="4"/>
  <c r="N1414" i="4"/>
  <c r="N1419" i="4"/>
  <c r="N1430" i="4"/>
  <c r="N1435" i="4"/>
  <c r="N1446" i="4"/>
  <c r="N1451" i="4"/>
  <c r="N1466" i="4"/>
  <c r="N1475" i="4"/>
  <c r="N1479" i="4"/>
  <c r="N1483" i="4"/>
  <c r="N1487" i="4"/>
  <c r="N1491" i="4"/>
  <c r="N1495" i="4"/>
  <c r="N1499" i="4"/>
  <c r="N1503" i="4"/>
  <c r="N1507" i="4"/>
  <c r="N1511" i="4"/>
  <c r="N1515" i="4"/>
  <c r="N1519" i="4"/>
  <c r="N1523" i="4"/>
  <c r="N1527" i="4"/>
  <c r="N1531" i="4"/>
  <c r="N1535" i="4"/>
  <c r="N1539" i="4"/>
  <c r="N1543" i="4"/>
  <c r="N1547" i="4"/>
  <c r="N1551" i="4"/>
  <c r="N1555" i="4"/>
  <c r="N1559" i="4"/>
  <c r="N1563" i="4"/>
  <c r="N1567" i="4"/>
  <c r="N1571" i="4"/>
  <c r="N1575" i="4"/>
  <c r="N1579" i="4"/>
  <c r="N1583" i="4"/>
  <c r="N1587" i="4"/>
  <c r="N1591" i="4"/>
  <c r="N1595" i="4"/>
  <c r="N1599" i="4"/>
  <c r="N1603" i="4"/>
  <c r="N1607" i="4"/>
  <c r="N1611" i="4"/>
  <c r="N1615" i="4"/>
  <c r="N1619" i="4"/>
  <c r="N1623" i="4"/>
  <c r="N1627" i="4"/>
  <c r="N1631" i="4"/>
  <c r="N1635" i="4"/>
  <c r="N1639" i="4"/>
  <c r="N1643" i="4"/>
  <c r="N1647" i="4"/>
  <c r="N1651" i="4"/>
  <c r="N1655" i="4"/>
  <c r="N1659" i="4"/>
  <c r="N1663" i="4"/>
  <c r="N1667" i="4"/>
  <c r="N1671" i="4"/>
  <c r="N1675" i="4"/>
  <c r="N1679" i="4"/>
  <c r="N1683" i="4"/>
  <c r="N1687" i="4"/>
  <c r="N1691" i="4"/>
  <c r="N1695" i="4"/>
  <c r="N540" i="4"/>
  <c r="N879" i="4"/>
  <c r="N1076" i="4"/>
  <c r="N1243" i="4"/>
  <c r="N1275" i="4"/>
  <c r="N1463" i="4"/>
  <c r="N1480" i="4"/>
  <c r="N1512" i="4"/>
  <c r="N1544" i="4"/>
  <c r="N1636" i="4"/>
  <c r="N1645" i="4"/>
  <c r="N1654" i="4"/>
  <c r="N1668" i="4"/>
  <c r="N1677" i="4"/>
  <c r="N1686" i="4"/>
  <c r="N1287" i="4"/>
  <c r="N1330" i="4"/>
  <c r="N1351" i="4"/>
  <c r="N1394" i="4"/>
  <c r="N1415" i="4"/>
  <c r="N1458" i="4"/>
  <c r="N1500" i="4"/>
  <c r="N1532" i="4"/>
  <c r="N1557" i="4"/>
  <c r="N1568" i="4"/>
  <c r="N1573" i="4"/>
  <c r="N1584" i="4"/>
  <c r="N1589" i="4"/>
  <c r="N1600" i="4"/>
  <c r="N1605" i="4"/>
  <c r="N1616" i="4"/>
  <c r="N1621" i="4"/>
  <c r="N1632" i="4"/>
  <c r="N1641" i="4"/>
  <c r="N1650" i="4"/>
  <c r="N1664" i="4"/>
  <c r="N1673" i="4"/>
  <c r="N1682" i="4"/>
  <c r="N1696" i="4"/>
  <c r="N1700" i="4"/>
  <c r="N1704" i="4"/>
  <c r="N1708" i="4"/>
  <c r="N1712" i="4"/>
  <c r="N1716" i="4"/>
  <c r="N1720" i="4"/>
  <c r="N1724" i="4"/>
  <c r="N1728" i="4"/>
  <c r="N1732" i="4"/>
  <c r="N1736" i="4"/>
  <c r="N1740" i="4"/>
  <c r="N1744" i="4"/>
  <c r="N1748" i="4"/>
  <c r="N1752" i="4"/>
  <c r="N1756" i="4"/>
  <c r="N1760" i="4"/>
  <c r="N1764" i="4"/>
  <c r="N1768" i="4"/>
  <c r="N1772" i="4"/>
  <c r="N1776" i="4"/>
  <c r="N1780" i="4"/>
  <c r="N1784" i="4"/>
  <c r="N1788" i="4"/>
  <c r="N1792" i="4"/>
  <c r="N1796" i="4"/>
  <c r="N1800" i="4"/>
  <c r="N1804" i="4"/>
  <c r="N1808" i="4"/>
  <c r="N1812" i="4"/>
  <c r="N1816" i="4"/>
  <c r="N1820" i="4"/>
  <c r="N1824" i="4"/>
  <c r="N1828" i="4"/>
  <c r="N1832" i="4"/>
  <c r="N1836" i="4"/>
  <c r="N1840" i="4"/>
  <c r="N1844" i="4"/>
  <c r="N1848" i="4"/>
  <c r="N1852" i="4"/>
  <c r="N1856" i="4"/>
  <c r="N1860" i="4"/>
  <c r="N1864" i="4"/>
  <c r="N1868" i="4"/>
  <c r="N1872" i="4"/>
  <c r="N1876" i="4"/>
  <c r="N1880" i="4"/>
  <c r="N1884" i="4"/>
  <c r="N1888" i="4"/>
  <c r="N1892" i="4"/>
  <c r="N1896" i="4"/>
  <c r="N1900" i="4"/>
  <c r="N1904" i="4"/>
  <c r="N1908" i="4"/>
  <c r="N1912" i="4"/>
  <c r="N1916" i="4"/>
  <c r="N1920" i="4"/>
  <c r="N1924" i="4"/>
  <c r="N1928" i="4"/>
  <c r="N1932" i="4"/>
  <c r="N1936" i="4"/>
  <c r="N1940" i="4"/>
  <c r="N1944" i="4"/>
  <c r="N1948" i="4"/>
  <c r="N1952" i="4"/>
  <c r="N1956" i="4"/>
  <c r="N1960" i="4"/>
  <c r="N1964" i="4"/>
  <c r="N1968" i="4"/>
  <c r="N1972" i="4"/>
  <c r="N1976" i="4"/>
  <c r="N1980" i="4"/>
  <c r="N1984" i="4"/>
  <c r="N1988" i="4"/>
  <c r="N1992" i="4"/>
  <c r="N1996" i="4"/>
  <c r="N2000" i="4"/>
  <c r="N2004" i="4"/>
  <c r="N2008" i="4"/>
  <c r="N2012" i="4"/>
  <c r="N2016" i="4"/>
  <c r="N2020" i="4"/>
  <c r="N2024" i="4"/>
  <c r="N2028" i="4"/>
  <c r="N2032" i="4"/>
  <c r="N2036" i="4"/>
  <c r="N2040" i="4"/>
  <c r="N2044" i="4"/>
  <c r="N2048" i="4"/>
  <c r="N2052" i="4"/>
  <c r="N2056" i="4"/>
  <c r="N2060" i="4"/>
  <c r="N2064" i="4"/>
  <c r="N2068" i="4"/>
  <c r="N2072" i="4"/>
  <c r="N2076" i="4"/>
  <c r="N2080" i="4"/>
  <c r="N2084" i="4"/>
  <c r="N2088" i="4"/>
  <c r="N2092" i="4"/>
  <c r="N2096" i="4"/>
  <c r="N2100" i="4"/>
  <c r="N2104" i="4"/>
  <c r="N2108" i="4"/>
  <c r="N2112" i="4"/>
  <c r="N2116" i="4"/>
  <c r="N2120" i="4"/>
  <c r="N2124" i="4"/>
  <c r="N2128" i="4"/>
  <c r="N2132" i="4"/>
  <c r="N2136" i="4"/>
  <c r="N2140" i="4"/>
  <c r="N2144" i="4"/>
  <c r="N2148" i="4"/>
  <c r="N2152" i="4"/>
  <c r="N2156" i="4"/>
  <c r="N2160" i="4"/>
  <c r="N2164" i="4"/>
  <c r="N2168" i="4"/>
  <c r="N2172" i="4"/>
  <c r="N2176" i="4"/>
  <c r="N2180" i="4"/>
  <c r="N2184" i="4"/>
  <c r="N2188" i="4"/>
  <c r="N2192" i="4"/>
  <c r="N2196" i="4"/>
  <c r="N2200" i="4"/>
  <c r="N2204" i="4"/>
  <c r="N2208" i="4"/>
  <c r="N2212" i="4"/>
  <c r="N2216" i="4"/>
  <c r="N2220" i="4"/>
  <c r="N2224" i="4"/>
  <c r="N2228" i="4"/>
  <c r="N2232" i="4"/>
  <c r="N2236" i="4"/>
  <c r="N2240" i="4"/>
  <c r="N2244" i="4"/>
  <c r="N2248" i="4"/>
  <c r="N2252" i="4"/>
  <c r="N2256" i="4"/>
  <c r="N2260" i="4"/>
  <c r="N2264" i="4"/>
  <c r="N2268" i="4"/>
  <c r="N2272" i="4"/>
  <c r="N2276" i="4"/>
  <c r="N2280" i="4"/>
  <c r="N393" i="4"/>
  <c r="N928" i="4"/>
  <c r="N1235" i="4"/>
  <c r="N1464" i="4"/>
  <c r="N1470" i="4"/>
  <c r="N1488" i="4"/>
  <c r="N1520" i="4"/>
  <c r="N1552" i="4"/>
  <c r="N1637" i="4"/>
  <c r="N1646" i="4"/>
  <c r="N1660" i="4"/>
  <c r="N1669" i="4"/>
  <c r="N1678" i="4"/>
  <c r="N1692" i="4"/>
  <c r="N512" i="4"/>
  <c r="N1303" i="4"/>
  <c r="N1346" i="4"/>
  <c r="N1367" i="4"/>
  <c r="N1410" i="4"/>
  <c r="N1431" i="4"/>
  <c r="N1476" i="4"/>
  <c r="N1508" i="4"/>
  <c r="N1540" i="4"/>
  <c r="N1564" i="4"/>
  <c r="N1569" i="4"/>
  <c r="N1580" i="4"/>
  <c r="N1585" i="4"/>
  <c r="N1596" i="4"/>
  <c r="N1601" i="4"/>
  <c r="N1612" i="4"/>
  <c r="N1617" i="4"/>
  <c r="N1628" i="4"/>
  <c r="N1633" i="4"/>
  <c r="N1642" i="4"/>
  <c r="N1656" i="4"/>
  <c r="N1665" i="4"/>
  <c r="N1674" i="4"/>
  <c r="N1688" i="4"/>
  <c r="N1697" i="4"/>
  <c r="N1701" i="4"/>
  <c r="N1705" i="4"/>
  <c r="N1709" i="4"/>
  <c r="N1713" i="4"/>
  <c r="N1717" i="4"/>
  <c r="N1721" i="4"/>
  <c r="N1725" i="4"/>
  <c r="N1729" i="4"/>
  <c r="N1733" i="4"/>
  <c r="N1737" i="4"/>
  <c r="N1741" i="4"/>
  <c r="N1745" i="4"/>
  <c r="N1749" i="4"/>
  <c r="N1753" i="4"/>
  <c r="N1757" i="4"/>
  <c r="N1761" i="4"/>
  <c r="N1765" i="4"/>
  <c r="N1769" i="4"/>
  <c r="N1773" i="4"/>
  <c r="N1777" i="4"/>
  <c r="N1781" i="4"/>
  <c r="N1785" i="4"/>
  <c r="N1789" i="4"/>
  <c r="N1793" i="4"/>
  <c r="N1797" i="4"/>
  <c r="N1801" i="4"/>
  <c r="N1805" i="4"/>
  <c r="N1809" i="4"/>
  <c r="N1813" i="4"/>
  <c r="N1817" i="4"/>
  <c r="N1821" i="4"/>
  <c r="N1825" i="4"/>
  <c r="N1829" i="4"/>
  <c r="N1833" i="4"/>
  <c r="N1837" i="4"/>
  <c r="N1841" i="4"/>
  <c r="N1845" i="4"/>
  <c r="N1849" i="4"/>
  <c r="N1853" i="4"/>
  <c r="N1857" i="4"/>
  <c r="N1861" i="4"/>
  <c r="N1865" i="4"/>
  <c r="N1869" i="4"/>
  <c r="N1873" i="4"/>
  <c r="N1877" i="4"/>
  <c r="N1881" i="4"/>
  <c r="N1885" i="4"/>
  <c r="N1889" i="4"/>
  <c r="N1893" i="4"/>
  <c r="N1897" i="4"/>
  <c r="N1901" i="4"/>
  <c r="N1905" i="4"/>
  <c r="N1909" i="4"/>
  <c r="N1913" i="4"/>
  <c r="N1917" i="4"/>
  <c r="N1921" i="4"/>
  <c r="N1925" i="4"/>
  <c r="N1929" i="4"/>
  <c r="N1933" i="4"/>
  <c r="N1937" i="4"/>
  <c r="N1941" i="4"/>
  <c r="N1945" i="4"/>
  <c r="N1949" i="4"/>
  <c r="N1953" i="4"/>
  <c r="N1957" i="4"/>
  <c r="N1961" i="4"/>
  <c r="N1965" i="4"/>
  <c r="N1969" i="4"/>
  <c r="N1973" i="4"/>
  <c r="N1977" i="4"/>
  <c r="N1981" i="4"/>
  <c r="N1985" i="4"/>
  <c r="N1989" i="4"/>
  <c r="N1993" i="4"/>
  <c r="N1997" i="4"/>
  <c r="N2001" i="4"/>
  <c r="N2005" i="4"/>
  <c r="N2009" i="4"/>
  <c r="N2013" i="4"/>
  <c r="N2017" i="4"/>
  <c r="N2021" i="4"/>
  <c r="N2025" i="4"/>
  <c r="N2029" i="4"/>
  <c r="N2033" i="4"/>
  <c r="N2037" i="4"/>
  <c r="N2041" i="4"/>
  <c r="N2045" i="4"/>
  <c r="N2049" i="4"/>
  <c r="N2053" i="4"/>
  <c r="N2057" i="4"/>
  <c r="N2061" i="4"/>
  <c r="N2065" i="4"/>
  <c r="N2069" i="4"/>
  <c r="N2073" i="4"/>
  <c r="N2077" i="4"/>
  <c r="N2081" i="4"/>
  <c r="N2085" i="4"/>
  <c r="N1120" i="4"/>
  <c r="N1267" i="4"/>
  <c r="N1471" i="4"/>
  <c r="N1496" i="4"/>
  <c r="N1528" i="4"/>
  <c r="N1638" i="4"/>
  <c r="N1652" i="4"/>
  <c r="N1661" i="4"/>
  <c r="N1670" i="4"/>
  <c r="N1684" i="4"/>
  <c r="N1693" i="4"/>
  <c r="N756" i="4"/>
  <c r="N1044" i="4"/>
  <c r="N1255" i="4"/>
  <c r="N1314" i="4"/>
  <c r="N1335" i="4"/>
  <c r="N1378" i="4"/>
  <c r="N1399" i="4"/>
  <c r="N1442" i="4"/>
  <c r="N1492" i="4"/>
  <c r="N1524" i="4"/>
  <c r="N1556" i="4"/>
  <c r="N1561" i="4"/>
  <c r="N1572" i="4"/>
  <c r="N1577" i="4"/>
  <c r="N1588" i="4"/>
  <c r="N1593" i="4"/>
  <c r="N1604" i="4"/>
  <c r="N1609" i="4"/>
  <c r="N1620" i="4"/>
  <c r="N1625" i="4"/>
  <c r="N1640" i="4"/>
  <c r="N1649" i="4"/>
  <c r="N1658" i="4"/>
  <c r="N1672" i="4"/>
  <c r="N1681" i="4"/>
  <c r="N1690" i="4"/>
  <c r="N1516" i="4"/>
  <c r="N2097" i="4"/>
  <c r="N2106" i="4"/>
  <c r="N2115" i="4"/>
  <c r="N2129" i="4"/>
  <c r="N2138" i="4"/>
  <c r="N2147" i="4"/>
  <c r="N2161" i="4"/>
  <c r="N2170" i="4"/>
  <c r="N2179" i="4"/>
  <c r="N2193" i="4"/>
  <c r="N2202" i="4"/>
  <c r="N2211" i="4"/>
  <c r="N2225" i="4"/>
  <c r="N2234" i="4"/>
  <c r="N2243" i="4"/>
  <c r="N2257" i="4"/>
  <c r="N2266" i="4"/>
  <c r="N2275" i="4"/>
  <c r="N2284" i="4"/>
  <c r="N2288" i="4"/>
  <c r="N2292" i="4"/>
  <c r="N2296" i="4"/>
  <c r="N2300" i="4"/>
  <c r="N2304" i="4"/>
  <c r="N2308" i="4"/>
  <c r="N2312" i="4"/>
  <c r="N2316" i="4"/>
  <c r="N2320" i="4"/>
  <c r="N2324" i="4"/>
  <c r="N2328" i="4"/>
  <c r="N2332" i="4"/>
  <c r="N2336" i="4"/>
  <c r="N2340" i="4"/>
  <c r="N2344" i="4"/>
  <c r="N2348" i="4"/>
  <c r="N2352" i="4"/>
  <c r="N2356" i="4"/>
  <c r="N2360" i="4"/>
  <c r="N2364" i="4"/>
  <c r="N2368" i="4"/>
  <c r="N2372" i="4"/>
  <c r="N2376" i="4"/>
  <c r="N2380" i="4"/>
  <c r="N2384" i="4"/>
  <c r="N2388" i="4"/>
  <c r="N2392" i="4"/>
  <c r="N2396" i="4"/>
  <c r="N2400" i="4"/>
  <c r="N2404" i="4"/>
  <c r="N2408" i="4"/>
  <c r="N2412" i="4"/>
  <c r="N2416" i="4"/>
  <c r="N2420" i="4"/>
  <c r="N2424" i="4"/>
  <c r="N2428" i="4"/>
  <c r="N2432" i="4"/>
  <c r="N2436" i="4"/>
  <c r="N2440" i="4"/>
  <c r="N2444" i="4"/>
  <c r="N2448" i="4"/>
  <c r="N2452" i="4"/>
  <c r="N2456" i="4"/>
  <c r="N2460" i="4"/>
  <c r="N2464" i="4"/>
  <c r="N2468" i="4"/>
  <c r="N2472" i="4"/>
  <c r="N2476" i="4"/>
  <c r="N2480" i="4"/>
  <c r="N2484" i="4"/>
  <c r="N2488" i="4"/>
  <c r="N2492" i="4"/>
  <c r="N2496" i="4"/>
  <c r="N2500" i="4"/>
  <c r="N2504" i="4"/>
  <c r="N2508" i="4"/>
  <c r="N2512" i="4"/>
  <c r="N2516" i="4"/>
  <c r="N2520" i="4"/>
  <c r="N2524" i="4"/>
  <c r="N2528" i="4"/>
  <c r="N2532" i="4"/>
  <c r="N2536" i="4"/>
  <c r="N2540" i="4"/>
  <c r="N2544" i="4"/>
  <c r="N1319" i="4"/>
  <c r="N1472" i="4"/>
  <c r="N1576" i="4"/>
  <c r="N1597" i="4"/>
  <c r="N1653" i="4"/>
  <c r="N1666" i="4"/>
  <c r="N1680" i="4"/>
  <c r="N1699" i="4"/>
  <c r="N1710" i="4"/>
  <c r="N1715" i="4"/>
  <c r="N1726" i="4"/>
  <c r="N1731" i="4"/>
  <c r="N1742" i="4"/>
  <c r="N1747" i="4"/>
  <c r="N1758" i="4"/>
  <c r="N1763" i="4"/>
  <c r="N1774" i="4"/>
  <c r="N1779" i="4"/>
  <c r="N1790" i="4"/>
  <c r="N1795" i="4"/>
  <c r="N1806" i="4"/>
  <c r="N1811" i="4"/>
  <c r="N1822" i="4"/>
  <c r="N1827" i="4"/>
  <c r="N1838" i="4"/>
  <c r="N1843" i="4"/>
  <c r="N1854" i="4"/>
  <c r="N1859" i="4"/>
  <c r="N1870" i="4"/>
  <c r="N1875" i="4"/>
  <c r="N1886" i="4"/>
  <c r="N1891" i="4"/>
  <c r="N1902" i="4"/>
  <c r="N1907" i="4"/>
  <c r="N1918" i="4"/>
  <c r="N1923" i="4"/>
  <c r="N1934" i="4"/>
  <c r="N1939" i="4"/>
  <c r="N1950" i="4"/>
  <c r="N1955" i="4"/>
  <c r="N1966" i="4"/>
  <c r="N1971" i="4"/>
  <c r="N1982" i="4"/>
  <c r="N1987" i="4"/>
  <c r="N1998" i="4"/>
  <c r="N2003" i="4"/>
  <c r="N2014" i="4"/>
  <c r="N2019" i="4"/>
  <c r="N2030" i="4"/>
  <c r="N2035" i="4"/>
  <c r="N2046" i="4"/>
  <c r="N2051" i="4"/>
  <c r="N2062" i="4"/>
  <c r="N2067" i="4"/>
  <c r="N2078" i="4"/>
  <c r="N2083" i="4"/>
  <c r="N2093" i="4"/>
  <c r="N2102" i="4"/>
  <c r="N2111" i="4"/>
  <c r="N2125" i="4"/>
  <c r="N2134" i="4"/>
  <c r="N2143" i="4"/>
  <c r="N2157" i="4"/>
  <c r="N2166" i="4"/>
  <c r="N2175" i="4"/>
  <c r="N2189" i="4"/>
  <c r="N2198" i="4"/>
  <c r="N2207" i="4"/>
  <c r="N2221" i="4"/>
  <c r="N2230" i="4"/>
  <c r="N2239" i="4"/>
  <c r="N2253" i="4"/>
  <c r="N2262" i="4"/>
  <c r="N2271" i="4"/>
  <c r="N1548" i="4"/>
  <c r="N1694" i="4"/>
  <c r="N2089" i="4"/>
  <c r="N2098" i="4"/>
  <c r="N2107" i="4"/>
  <c r="N2121" i="4"/>
  <c r="N2130" i="4"/>
  <c r="N2139" i="4"/>
  <c r="N2153" i="4"/>
  <c r="N2162" i="4"/>
  <c r="N2171" i="4"/>
  <c r="N2185" i="4"/>
  <c r="N2194" i="4"/>
  <c r="N2203" i="4"/>
  <c r="N2217" i="4"/>
  <c r="N2226" i="4"/>
  <c r="N2235" i="4"/>
  <c r="N2249" i="4"/>
  <c r="N2258" i="4"/>
  <c r="N2267" i="4"/>
  <c r="N2281" i="4"/>
  <c r="N2285" i="4"/>
  <c r="N2289" i="4"/>
  <c r="N2293" i="4"/>
  <c r="N2297" i="4"/>
  <c r="N2301" i="4"/>
  <c r="N2305" i="4"/>
  <c r="N2309" i="4"/>
  <c r="N2313" i="4"/>
  <c r="N2317" i="4"/>
  <c r="N2321" i="4"/>
  <c r="N2325" i="4"/>
  <c r="N2329" i="4"/>
  <c r="N2333" i="4"/>
  <c r="N2337" i="4"/>
  <c r="N2341" i="4"/>
  <c r="N2345" i="4"/>
  <c r="N2349" i="4"/>
  <c r="N2353" i="4"/>
  <c r="N2357" i="4"/>
  <c r="N2361" i="4"/>
  <c r="N2365" i="4"/>
  <c r="N2369" i="4"/>
  <c r="N2373" i="4"/>
  <c r="N2377" i="4"/>
  <c r="N2381" i="4"/>
  <c r="N2385" i="4"/>
  <c r="N2389" i="4"/>
  <c r="N1298" i="4"/>
  <c r="N1383" i="4"/>
  <c r="N1467" i="4"/>
  <c r="N1504" i="4"/>
  <c r="N1592" i="4"/>
  <c r="N1613" i="4"/>
  <c r="N1634" i="4"/>
  <c r="N1648" i="4"/>
  <c r="N1706" i="4"/>
  <c r="N1711" i="4"/>
  <c r="N1722" i="4"/>
  <c r="N1727" i="4"/>
  <c r="N1738" i="4"/>
  <c r="N1743" i="4"/>
  <c r="N1754" i="4"/>
  <c r="N1759" i="4"/>
  <c r="N1770" i="4"/>
  <c r="N1775" i="4"/>
  <c r="N1786" i="4"/>
  <c r="N1791" i="4"/>
  <c r="N1802" i="4"/>
  <c r="N1807" i="4"/>
  <c r="N1818" i="4"/>
  <c r="N1823" i="4"/>
  <c r="N1834" i="4"/>
  <c r="N1839" i="4"/>
  <c r="N1850" i="4"/>
  <c r="N1855" i="4"/>
  <c r="N1866" i="4"/>
  <c r="N1871" i="4"/>
  <c r="N1882" i="4"/>
  <c r="N1887" i="4"/>
  <c r="N1898" i="4"/>
  <c r="N1903" i="4"/>
  <c r="N1914" i="4"/>
  <c r="N1919" i="4"/>
  <c r="N1930" i="4"/>
  <c r="N1935" i="4"/>
  <c r="N1946" i="4"/>
  <c r="N1951" i="4"/>
  <c r="N1962" i="4"/>
  <c r="N1967" i="4"/>
  <c r="N1978" i="4"/>
  <c r="N1983" i="4"/>
  <c r="N1994" i="4"/>
  <c r="N1999" i="4"/>
  <c r="N2010" i="4"/>
  <c r="N2015" i="4"/>
  <c r="N2026" i="4"/>
  <c r="N2031" i="4"/>
  <c r="N2042" i="4"/>
  <c r="N2047" i="4"/>
  <c r="N2058" i="4"/>
  <c r="N2063" i="4"/>
  <c r="N2074" i="4"/>
  <c r="N2079" i="4"/>
  <c r="N2094" i="4"/>
  <c r="N2103" i="4"/>
  <c r="N2117" i="4"/>
  <c r="N2126" i="4"/>
  <c r="N2135" i="4"/>
  <c r="N2149" i="4"/>
  <c r="N2158" i="4"/>
  <c r="N2167" i="4"/>
  <c r="N2181" i="4"/>
  <c r="N2190" i="4"/>
  <c r="N2199" i="4"/>
  <c r="N2213" i="4"/>
  <c r="N2222" i="4"/>
  <c r="N2231" i="4"/>
  <c r="N2245" i="4"/>
  <c r="N2254" i="4"/>
  <c r="N2263" i="4"/>
  <c r="N2277" i="4"/>
  <c r="N1662" i="4"/>
  <c r="N1676" i="4"/>
  <c r="N1689" i="4"/>
  <c r="N2090" i="4"/>
  <c r="N2099" i="4"/>
  <c r="N2113" i="4"/>
  <c r="N2122" i="4"/>
  <c r="N2131" i="4"/>
  <c r="N2145" i="4"/>
  <c r="N2154" i="4"/>
  <c r="N2163" i="4"/>
  <c r="N2177" i="4"/>
  <c r="N2186" i="4"/>
  <c r="N2195" i="4"/>
  <c r="N2209" i="4"/>
  <c r="N2218" i="4"/>
  <c r="N2227" i="4"/>
  <c r="N2241" i="4"/>
  <c r="N2250" i="4"/>
  <c r="N2259" i="4"/>
  <c r="N2273" i="4"/>
  <c r="N2282" i="4"/>
  <c r="N2286" i="4"/>
  <c r="N2290" i="4"/>
  <c r="N2294" i="4"/>
  <c r="N2298" i="4"/>
  <c r="N2302" i="4"/>
  <c r="N2306" i="4"/>
  <c r="N2310" i="4"/>
  <c r="N2314" i="4"/>
  <c r="N2318" i="4"/>
  <c r="N2322" i="4"/>
  <c r="N2326" i="4"/>
  <c r="N2330" i="4"/>
  <c r="N2334" i="4"/>
  <c r="N2338" i="4"/>
  <c r="N2342" i="4"/>
  <c r="N2346" i="4"/>
  <c r="N2350" i="4"/>
  <c r="N2354" i="4"/>
  <c r="N2358" i="4"/>
  <c r="N2362" i="4"/>
  <c r="N2366" i="4"/>
  <c r="N2370" i="4"/>
  <c r="N2374" i="4"/>
  <c r="N2378" i="4"/>
  <c r="N2382" i="4"/>
  <c r="N2386" i="4"/>
  <c r="N2390" i="4"/>
  <c r="N2394" i="4"/>
  <c r="N2398" i="4"/>
  <c r="N2402" i="4"/>
  <c r="N2406" i="4"/>
  <c r="N2410" i="4"/>
  <c r="N2414" i="4"/>
  <c r="N2418" i="4"/>
  <c r="N2422" i="4"/>
  <c r="N2426" i="4"/>
  <c r="N2430" i="4"/>
  <c r="N2434" i="4"/>
  <c r="N2438" i="4"/>
  <c r="N2442" i="4"/>
  <c r="N2446" i="4"/>
  <c r="N2450" i="4"/>
  <c r="N2454" i="4"/>
  <c r="N2458" i="4"/>
  <c r="N2462" i="4"/>
  <c r="N2466" i="4"/>
  <c r="N2470" i="4"/>
  <c r="N2474" i="4"/>
  <c r="N2478" i="4"/>
  <c r="N2482" i="4"/>
  <c r="N2486" i="4"/>
  <c r="N2490" i="4"/>
  <c r="N2494" i="4"/>
  <c r="N2498" i="4"/>
  <c r="N2502" i="4"/>
  <c r="N2506" i="4"/>
  <c r="N2510" i="4"/>
  <c r="N2514" i="4"/>
  <c r="N2518" i="4"/>
  <c r="N2522" i="4"/>
  <c r="N2526" i="4"/>
  <c r="N2530" i="4"/>
  <c r="N2534" i="4"/>
  <c r="N2538" i="4"/>
  <c r="N2542" i="4"/>
  <c r="N2546" i="4"/>
  <c r="N1362" i="4"/>
  <c r="N1447" i="4"/>
  <c r="N1462" i="4"/>
  <c r="N1536" i="4"/>
  <c r="N1565" i="4"/>
  <c r="N1608" i="4"/>
  <c r="N1629" i="4"/>
  <c r="N1702" i="4"/>
  <c r="N1707" i="4"/>
  <c r="N1718" i="4"/>
  <c r="N1723" i="4"/>
  <c r="N1734" i="4"/>
  <c r="N1739" i="4"/>
  <c r="N1750" i="4"/>
  <c r="N1755" i="4"/>
  <c r="N1766" i="4"/>
  <c r="N1771" i="4"/>
  <c r="N1782" i="4"/>
  <c r="N1787" i="4"/>
  <c r="N1798" i="4"/>
  <c r="N1803" i="4"/>
  <c r="N1814" i="4"/>
  <c r="N1819" i="4"/>
  <c r="N1830" i="4"/>
  <c r="N1835" i="4"/>
  <c r="N1846" i="4"/>
  <c r="N1851" i="4"/>
  <c r="N1862" i="4"/>
  <c r="N1867" i="4"/>
  <c r="N1878" i="4"/>
  <c r="N1883" i="4"/>
  <c r="N1894" i="4"/>
  <c r="N1899" i="4"/>
  <c r="N1910" i="4"/>
  <c r="N1915" i="4"/>
  <c r="N1926" i="4"/>
  <c r="N1931" i="4"/>
  <c r="N1942" i="4"/>
  <c r="N1947" i="4"/>
  <c r="N1958" i="4"/>
  <c r="N1963" i="4"/>
  <c r="N1974" i="4"/>
  <c r="N1979" i="4"/>
  <c r="N1990" i="4"/>
  <c r="N1995" i="4"/>
  <c r="N2006" i="4"/>
  <c r="N2011" i="4"/>
  <c r="N2022" i="4"/>
  <c r="N2027" i="4"/>
  <c r="N2038" i="4"/>
  <c r="N2043" i="4"/>
  <c r="N2054" i="4"/>
  <c r="N2059" i="4"/>
  <c r="N2070" i="4"/>
  <c r="N2075" i="4"/>
  <c r="N2086" i="4"/>
  <c r="N2095" i="4"/>
  <c r="N2109" i="4"/>
  <c r="N2118" i="4"/>
  <c r="N2127" i="4"/>
  <c r="N2141" i="4"/>
  <c r="N2150" i="4"/>
  <c r="N2159" i="4"/>
  <c r="N2173" i="4"/>
  <c r="N2182" i="4"/>
  <c r="N2191" i="4"/>
  <c r="N2205" i="4"/>
  <c r="N2214" i="4"/>
  <c r="N2223" i="4"/>
  <c r="N2237" i="4"/>
  <c r="N2246" i="4"/>
  <c r="N2255" i="4"/>
  <c r="N2269" i="4"/>
  <c r="N2278" i="4"/>
  <c r="N1208" i="4"/>
  <c r="N1223" i="4"/>
  <c r="N1426" i="4"/>
  <c r="N1560" i="4"/>
  <c r="N1581" i="4"/>
  <c r="N1624" i="4"/>
  <c r="N1685" i="4"/>
  <c r="N1698" i="4"/>
  <c r="N1703" i="4"/>
  <c r="N1714" i="4"/>
  <c r="N1719" i="4"/>
  <c r="N1730" i="4"/>
  <c r="N1735" i="4"/>
  <c r="N1746" i="4"/>
  <c r="N1751" i="4"/>
  <c r="N1762" i="4"/>
  <c r="N1767" i="4"/>
  <c r="N1778" i="4"/>
  <c r="N1783" i="4"/>
  <c r="N1794" i="4"/>
  <c r="N1799" i="4"/>
  <c r="N1810" i="4"/>
  <c r="N1815" i="4"/>
  <c r="N1826" i="4"/>
  <c r="N1831" i="4"/>
  <c r="N1842" i="4"/>
  <c r="N1847" i="4"/>
  <c r="N1858" i="4"/>
  <c r="N1863" i="4"/>
  <c r="N1874" i="4"/>
  <c r="N1879" i="4"/>
  <c r="N1890" i="4"/>
  <c r="N1895" i="4"/>
  <c r="N1906" i="4"/>
  <c r="N1911" i="4"/>
  <c r="N1922" i="4"/>
  <c r="N1927" i="4"/>
  <c r="N1938" i="4"/>
  <c r="N1943" i="4"/>
  <c r="N1954" i="4"/>
  <c r="N1959" i="4"/>
  <c r="N1970" i="4"/>
  <c r="N1975" i="4"/>
  <c r="N1986" i="4"/>
  <c r="N1991" i="4"/>
  <c r="N2002" i="4"/>
  <c r="N2007" i="4"/>
  <c r="N2018" i="4"/>
  <c r="N2023" i="4"/>
  <c r="N2034" i="4"/>
  <c r="N2039" i="4"/>
  <c r="N2050" i="4"/>
  <c r="N2055" i="4"/>
  <c r="N2066" i="4"/>
  <c r="N2071" i="4"/>
  <c r="N2082" i="4"/>
  <c r="N2087" i="4"/>
  <c r="N2101" i="4"/>
  <c r="N2110" i="4"/>
  <c r="N2119" i="4"/>
  <c r="N2133" i="4"/>
  <c r="N2142" i="4"/>
  <c r="N2151" i="4"/>
  <c r="N2165" i="4"/>
  <c r="N2174" i="4"/>
  <c r="N2183" i="4"/>
  <c r="N2197" i="4"/>
  <c r="N2206" i="4"/>
  <c r="N2215" i="4"/>
  <c r="N2229" i="4"/>
  <c r="N2238" i="4"/>
  <c r="N2247" i="4"/>
  <c r="N2261" i="4"/>
  <c r="N2270" i="4"/>
  <c r="N2279" i="4"/>
  <c r="N2123" i="4"/>
  <c r="N2233" i="4"/>
  <c r="N2303" i="4"/>
  <c r="N2335" i="4"/>
  <c r="N2367" i="4"/>
  <c r="N2403" i="4"/>
  <c r="N2419" i="4"/>
  <c r="N2435" i="4"/>
  <c r="N2146" i="4"/>
  <c r="N2219" i="4"/>
  <c r="N2291" i="4"/>
  <c r="N2323" i="4"/>
  <c r="N2355" i="4"/>
  <c r="N2387" i="4"/>
  <c r="N2393" i="4"/>
  <c r="N2409" i="4"/>
  <c r="N2425" i="4"/>
  <c r="N2441" i="4"/>
  <c r="N2457" i="4"/>
  <c r="N2473" i="4"/>
  <c r="N2489" i="4"/>
  <c r="N2505" i="4"/>
  <c r="N2521" i="4"/>
  <c r="N2537" i="4"/>
  <c r="N1657" i="4"/>
  <c r="N2169" i="4"/>
  <c r="N2242" i="4"/>
  <c r="N2311" i="4"/>
  <c r="N2343" i="4"/>
  <c r="N2375" i="4"/>
  <c r="N2399" i="4"/>
  <c r="N2415" i="4"/>
  <c r="N2431" i="4"/>
  <c r="N2447" i="4"/>
  <c r="N2463" i="4"/>
  <c r="N2479" i="4"/>
  <c r="N2495" i="4"/>
  <c r="N2511" i="4"/>
  <c r="N2527" i="4"/>
  <c r="N2543" i="4"/>
  <c r="N2548" i="4"/>
  <c r="N2552" i="4"/>
  <c r="N2556" i="4"/>
  <c r="N2560" i="4"/>
  <c r="N2564" i="4"/>
  <c r="N2568" i="4"/>
  <c r="N2572" i="4"/>
  <c r="N2576" i="4"/>
  <c r="N2580" i="4"/>
  <c r="N2584" i="4"/>
  <c r="N2588" i="4"/>
  <c r="N2592" i="4"/>
  <c r="N2596" i="4"/>
  <c r="N2600" i="4"/>
  <c r="N2604" i="4"/>
  <c r="N2608" i="4"/>
  <c r="N2612" i="4"/>
  <c r="N2616" i="4"/>
  <c r="N2620" i="4"/>
  <c r="N2624" i="4"/>
  <c r="N2628" i="4"/>
  <c r="N2632" i="4"/>
  <c r="N2636" i="4"/>
  <c r="N2640" i="4"/>
  <c r="N2644" i="4"/>
  <c r="N2648" i="4"/>
  <c r="N2652" i="4"/>
  <c r="N2656" i="4"/>
  <c r="N2660" i="4"/>
  <c r="N2664" i="4"/>
  <c r="N2668" i="4"/>
  <c r="N2672" i="4"/>
  <c r="N2676" i="4"/>
  <c r="N2680" i="4"/>
  <c r="N2684" i="4"/>
  <c r="N2688" i="4"/>
  <c r="N2692" i="4"/>
  <c r="N2696" i="4"/>
  <c r="N2700" i="4"/>
  <c r="N2704" i="4"/>
  <c r="N2708" i="4"/>
  <c r="N2712" i="4"/>
  <c r="N2716" i="4"/>
  <c r="N2720" i="4"/>
  <c r="N2724" i="4"/>
  <c r="N2728" i="4"/>
  <c r="N2732" i="4"/>
  <c r="N2736" i="4"/>
  <c r="N2740" i="4"/>
  <c r="N2744" i="4"/>
  <c r="N2748" i="4"/>
  <c r="N2752" i="4"/>
  <c r="N2756" i="4"/>
  <c r="N2760" i="4"/>
  <c r="N2764" i="4"/>
  <c r="N2768" i="4"/>
  <c r="N2772" i="4"/>
  <c r="N2776" i="4"/>
  <c r="N2780" i="4"/>
  <c r="N2784" i="4"/>
  <c r="N2788" i="4"/>
  <c r="N2792" i="4"/>
  <c r="N2796" i="4"/>
  <c r="N2800" i="4"/>
  <c r="N2804" i="4"/>
  <c r="N2808" i="4"/>
  <c r="N2812" i="4"/>
  <c r="N2816" i="4"/>
  <c r="N2820" i="4"/>
  <c r="N1484" i="4"/>
  <c r="N2155" i="4"/>
  <c r="N2265" i="4"/>
  <c r="N2299" i="4"/>
  <c r="N2331" i="4"/>
  <c r="N2363" i="4"/>
  <c r="N2405" i="4"/>
  <c r="N2421" i="4"/>
  <c r="N2437" i="4"/>
  <c r="N2453" i="4"/>
  <c r="N2469" i="4"/>
  <c r="N1644" i="4"/>
  <c r="N2105" i="4"/>
  <c r="N2178" i="4"/>
  <c r="N2251" i="4"/>
  <c r="N2287" i="4"/>
  <c r="N2319" i="4"/>
  <c r="N2351" i="4"/>
  <c r="N2383" i="4"/>
  <c r="N2395" i="4"/>
  <c r="N2411" i="4"/>
  <c r="N2427" i="4"/>
  <c r="N2443" i="4"/>
  <c r="N2459" i="4"/>
  <c r="N2475" i="4"/>
  <c r="N2491" i="4"/>
  <c r="N2507" i="4"/>
  <c r="N2523" i="4"/>
  <c r="N2539" i="4"/>
  <c r="N2549" i="4"/>
  <c r="N2553" i="4"/>
  <c r="N2557" i="4"/>
  <c r="N2561" i="4"/>
  <c r="N2565" i="4"/>
  <c r="N2569" i="4"/>
  <c r="N2573" i="4"/>
  <c r="N2577" i="4"/>
  <c r="N2581" i="4"/>
  <c r="N2585" i="4"/>
  <c r="N2589" i="4"/>
  <c r="N2593" i="4"/>
  <c r="N2597" i="4"/>
  <c r="N2601" i="4"/>
  <c r="N2605" i="4"/>
  <c r="N2609" i="4"/>
  <c r="N2613" i="4"/>
  <c r="N2617" i="4"/>
  <c r="N2621" i="4"/>
  <c r="N2625" i="4"/>
  <c r="N2629" i="4"/>
  <c r="N2633" i="4"/>
  <c r="N2637" i="4"/>
  <c r="N2641" i="4"/>
  <c r="N2645" i="4"/>
  <c r="N2649" i="4"/>
  <c r="N2653" i="4"/>
  <c r="N2657" i="4"/>
  <c r="N2661" i="4"/>
  <c r="N2665" i="4"/>
  <c r="N2669" i="4"/>
  <c r="N2673" i="4"/>
  <c r="N2677" i="4"/>
  <c r="N2681" i="4"/>
  <c r="N2685" i="4"/>
  <c r="N2689" i="4"/>
  <c r="N2693" i="4"/>
  <c r="N2697" i="4"/>
  <c r="N2701" i="4"/>
  <c r="N2705" i="4"/>
  <c r="N2709" i="4"/>
  <c r="N2713" i="4"/>
  <c r="N2717" i="4"/>
  <c r="N2721" i="4"/>
  <c r="N2725" i="4"/>
  <c r="N2729" i="4"/>
  <c r="N2733" i="4"/>
  <c r="N2737" i="4"/>
  <c r="N2741" i="4"/>
  <c r="N2745" i="4"/>
  <c r="N2749" i="4"/>
  <c r="N2753" i="4"/>
  <c r="N2757" i="4"/>
  <c r="N2761" i="4"/>
  <c r="N2091" i="4"/>
  <c r="N2201" i="4"/>
  <c r="N2274" i="4"/>
  <c r="N2307" i="4"/>
  <c r="N2339" i="4"/>
  <c r="N2371" i="4"/>
  <c r="N2401" i="4"/>
  <c r="N2417" i="4"/>
  <c r="N2433" i="4"/>
  <c r="N2449" i="4"/>
  <c r="N2137" i="4"/>
  <c r="N2210" i="4"/>
  <c r="N2283" i="4"/>
  <c r="N2315" i="4"/>
  <c r="N2347" i="4"/>
  <c r="N2379" i="4"/>
  <c r="N2397" i="4"/>
  <c r="N2413" i="4"/>
  <c r="N2429" i="4"/>
  <c r="N2445" i="4"/>
  <c r="N2461" i="4"/>
  <c r="N2477" i="4"/>
  <c r="N2493" i="4"/>
  <c r="N2509" i="4"/>
  <c r="N2525" i="4"/>
  <c r="N2541" i="4"/>
  <c r="M273" i="4"/>
  <c r="M433" i="4"/>
  <c r="M451" i="4"/>
  <c r="M547" i="4"/>
  <c r="M617" i="4"/>
  <c r="M625" i="4"/>
  <c r="M645" i="4"/>
  <c r="M657" i="4"/>
  <c r="M673" i="4"/>
  <c r="M678" i="4"/>
  <c r="M707" i="4"/>
  <c r="M717" i="4"/>
  <c r="M722" i="4"/>
  <c r="M737" i="4"/>
  <c r="M742" i="4"/>
  <c r="M250" i="4"/>
  <c r="M633" i="4"/>
  <c r="M663" i="4"/>
  <c r="M669" i="4"/>
  <c r="M683" i="4"/>
  <c r="M693" i="4"/>
  <c r="M698" i="4"/>
  <c r="M703" i="4"/>
  <c r="M713" i="4"/>
  <c r="M727" i="4"/>
  <c r="M733" i="4"/>
  <c r="M747" i="4"/>
  <c r="M757" i="4"/>
  <c r="M762" i="4"/>
  <c r="M766" i="4"/>
  <c r="M770" i="4"/>
  <c r="M774" i="4"/>
  <c r="M778" i="4"/>
  <c r="M782" i="4"/>
  <c r="M786" i="4"/>
  <c r="M790" i="4"/>
  <c r="M794" i="4"/>
  <c r="M798" i="4"/>
  <c r="M802" i="4"/>
  <c r="M806" i="4"/>
  <c r="M810" i="4"/>
  <c r="M814" i="4"/>
  <c r="M818" i="4"/>
  <c r="M822" i="4"/>
  <c r="M826" i="4"/>
  <c r="M830" i="4"/>
  <c r="M834" i="4"/>
  <c r="M838" i="4"/>
  <c r="M842" i="4"/>
  <c r="M846" i="4"/>
  <c r="M850" i="4"/>
  <c r="M854" i="4"/>
  <c r="M858" i="4"/>
  <c r="M862" i="4"/>
  <c r="M866" i="4"/>
  <c r="M870" i="4"/>
  <c r="M874" i="4"/>
  <c r="M878" i="4"/>
  <c r="M882" i="4"/>
  <c r="M886" i="4"/>
  <c r="M890" i="4"/>
  <c r="M894" i="4"/>
  <c r="M898" i="4"/>
  <c r="M902" i="4"/>
  <c r="M906" i="4"/>
  <c r="M910" i="4"/>
  <c r="M914" i="4"/>
  <c r="M918" i="4"/>
  <c r="M922" i="4"/>
  <c r="M926" i="4"/>
  <c r="M930" i="4"/>
  <c r="M934" i="4"/>
  <c r="M938" i="4"/>
  <c r="M942" i="4"/>
  <c r="M946" i="4"/>
  <c r="M950" i="4"/>
  <c r="M954" i="4"/>
  <c r="M958" i="4"/>
  <c r="M962" i="4"/>
  <c r="M966" i="4"/>
  <c r="M970" i="4"/>
  <c r="M974" i="4"/>
  <c r="M978" i="4"/>
  <c r="M982" i="4"/>
  <c r="M986" i="4"/>
  <c r="M990" i="4"/>
  <c r="M994" i="4"/>
  <c r="M998" i="4"/>
  <c r="M305" i="4"/>
  <c r="M497" i="4"/>
  <c r="M646" i="4"/>
  <c r="M658" i="4"/>
  <c r="M674" i="4"/>
  <c r="M679" i="4"/>
  <c r="M689" i="4"/>
  <c r="M718" i="4"/>
  <c r="M723" i="4"/>
  <c r="M738" i="4"/>
  <c r="M743" i="4"/>
  <c r="M753" i="4"/>
  <c r="M314" i="4"/>
  <c r="M401" i="4"/>
  <c r="M506" i="4"/>
  <c r="M613" i="4"/>
  <c r="M641" i="4"/>
  <c r="M653" i="4"/>
  <c r="M665" i="4"/>
  <c r="M670" i="4"/>
  <c r="M694" i="4"/>
  <c r="M699" i="4"/>
  <c r="M709" i="4"/>
  <c r="M714" i="4"/>
  <c r="M719" i="4"/>
  <c r="M729" i="4"/>
  <c r="M734" i="4"/>
  <c r="M758" i="4"/>
  <c r="M763" i="4"/>
  <c r="M767" i="4"/>
  <c r="M771" i="4"/>
  <c r="M775" i="4"/>
  <c r="M779" i="4"/>
  <c r="M783" i="4"/>
  <c r="M787" i="4"/>
  <c r="M791" i="4"/>
  <c r="M795" i="4"/>
  <c r="M799" i="4"/>
  <c r="M803" i="4"/>
  <c r="M807" i="4"/>
  <c r="M811" i="4"/>
  <c r="M815" i="4"/>
  <c r="M819" i="4"/>
  <c r="M823" i="4"/>
  <c r="M827" i="4"/>
  <c r="M831" i="4"/>
  <c r="M835" i="4"/>
  <c r="M839" i="4"/>
  <c r="M843" i="4"/>
  <c r="M847" i="4"/>
  <c r="M851" i="4"/>
  <c r="M855" i="4"/>
  <c r="M859" i="4"/>
  <c r="M863" i="4"/>
  <c r="M867" i="4"/>
  <c r="M871" i="4"/>
  <c r="M875" i="4"/>
  <c r="M879" i="4"/>
  <c r="M883" i="4"/>
  <c r="M887" i="4"/>
  <c r="M891" i="4"/>
  <c r="M895" i="4"/>
  <c r="M899" i="4"/>
  <c r="M903" i="4"/>
  <c r="M907" i="4"/>
  <c r="M911" i="4"/>
  <c r="M915" i="4"/>
  <c r="M919" i="4"/>
  <c r="M923" i="4"/>
  <c r="M927" i="4"/>
  <c r="M931" i="4"/>
  <c r="M935" i="4"/>
  <c r="M939" i="4"/>
  <c r="M943" i="4"/>
  <c r="M947" i="4"/>
  <c r="M951" i="4"/>
  <c r="M955" i="4"/>
  <c r="M959" i="4"/>
  <c r="M963" i="4"/>
  <c r="M967" i="4"/>
  <c r="M971" i="4"/>
  <c r="M975" i="4"/>
  <c r="M979" i="4"/>
  <c r="M983" i="4"/>
  <c r="M987" i="4"/>
  <c r="M991" i="4"/>
  <c r="M995" i="4"/>
  <c r="M999" i="4"/>
  <c r="M1003" i="4"/>
  <c r="M1007" i="4"/>
  <c r="M1011" i="4"/>
  <c r="M1015" i="4"/>
  <c r="M1019" i="4"/>
  <c r="M1023" i="4"/>
  <c r="M1027" i="4"/>
  <c r="M1031" i="4"/>
  <c r="M1035" i="4"/>
  <c r="M323" i="4"/>
  <c r="M621" i="4"/>
  <c r="M654" i="4"/>
  <c r="M675" i="4"/>
  <c r="M685" i="4"/>
  <c r="M690" i="4"/>
  <c r="M378" i="4"/>
  <c r="M474" i="4"/>
  <c r="M629" i="4"/>
  <c r="M642" i="4"/>
  <c r="M649" i="4"/>
  <c r="M661" i="4"/>
  <c r="M666" i="4"/>
  <c r="M671" i="4"/>
  <c r="M681" i="4"/>
  <c r="M695" i="4"/>
  <c r="M701" i="4"/>
  <c r="M715" i="4"/>
  <c r="M725" i="4"/>
  <c r="M730" i="4"/>
  <c r="M735" i="4"/>
  <c r="M745" i="4"/>
  <c r="M759" i="4"/>
  <c r="M764" i="4"/>
  <c r="M768" i="4"/>
  <c r="M772" i="4"/>
  <c r="M776" i="4"/>
  <c r="M780" i="4"/>
  <c r="M784" i="4"/>
  <c r="M788" i="4"/>
  <c r="M792" i="4"/>
  <c r="M796" i="4"/>
  <c r="M800" i="4"/>
  <c r="M804" i="4"/>
  <c r="M808" i="4"/>
  <c r="M812" i="4"/>
  <c r="M816" i="4"/>
  <c r="M820" i="4"/>
  <c r="M824" i="4"/>
  <c r="M828" i="4"/>
  <c r="M832" i="4"/>
  <c r="M836" i="4"/>
  <c r="M840" i="4"/>
  <c r="M844" i="4"/>
  <c r="M848" i="4"/>
  <c r="M852" i="4"/>
  <c r="M856" i="4"/>
  <c r="M860" i="4"/>
  <c r="M864" i="4"/>
  <c r="M868" i="4"/>
  <c r="M872" i="4"/>
  <c r="M876" i="4"/>
  <c r="M880" i="4"/>
  <c r="M884" i="4"/>
  <c r="M888" i="4"/>
  <c r="M892" i="4"/>
  <c r="M896" i="4"/>
  <c r="M900" i="4"/>
  <c r="M904" i="4"/>
  <c r="M908" i="4"/>
  <c r="M912" i="4"/>
  <c r="M916" i="4"/>
  <c r="M920" i="4"/>
  <c r="M924" i="4"/>
  <c r="M928" i="4"/>
  <c r="M932" i="4"/>
  <c r="M936" i="4"/>
  <c r="M940" i="4"/>
  <c r="M387" i="4"/>
  <c r="M637" i="4"/>
  <c r="M686" i="4"/>
  <c r="M691" i="4"/>
  <c r="M706" i="4"/>
  <c r="M711" i="4"/>
  <c r="M721" i="4"/>
  <c r="M750" i="4"/>
  <c r="M755" i="4"/>
  <c r="N110" i="4"/>
  <c r="N125" i="4"/>
  <c r="N119" i="4"/>
  <c r="N117" i="4"/>
  <c r="N93" i="4"/>
  <c r="N759" i="4"/>
  <c r="N750" i="4"/>
  <c r="N741" i="4"/>
  <c r="N732" i="4"/>
  <c r="N727" i="4"/>
  <c r="N718" i="4"/>
  <c r="N709" i="4"/>
  <c r="N700" i="4"/>
  <c r="N695" i="4"/>
  <c r="N686" i="4"/>
  <c r="N677" i="4"/>
  <c r="N668" i="4"/>
  <c r="N663" i="4"/>
  <c r="N658" i="4"/>
  <c r="N653" i="4"/>
  <c r="N648" i="4"/>
  <c r="N642" i="4"/>
  <c r="N630" i="4"/>
  <c r="N624" i="4"/>
  <c r="N617" i="4"/>
  <c r="N611" i="4"/>
  <c r="N604" i="4"/>
  <c r="N596" i="4"/>
  <c r="N588" i="4"/>
  <c r="N580" i="4"/>
  <c r="N572" i="4"/>
  <c r="N564" i="4"/>
  <c r="N556" i="4"/>
  <c r="N548" i="4"/>
  <c r="N541" i="4"/>
  <c r="N533" i="4"/>
  <c r="N525" i="4"/>
  <c r="N517" i="4"/>
  <c r="N509" i="4"/>
  <c r="N502" i="4"/>
  <c r="N495" i="4"/>
  <c r="N487" i="4"/>
  <c r="N479" i="4"/>
  <c r="N472" i="4"/>
  <c r="N464" i="4"/>
  <c r="N456" i="4"/>
  <c r="N449" i="4"/>
  <c r="N441" i="4"/>
  <c r="N433" i="4"/>
  <c r="N426" i="4"/>
  <c r="N418" i="4"/>
  <c r="N410" i="4"/>
  <c r="N402" i="4"/>
  <c r="N395" i="4"/>
  <c r="N387" i="4"/>
  <c r="N380" i="4"/>
  <c r="N373" i="4"/>
  <c r="N365" i="4"/>
  <c r="N357" i="4"/>
  <c r="N349" i="4"/>
  <c r="N341" i="4"/>
  <c r="N333" i="4"/>
  <c r="N325" i="4"/>
  <c r="N318" i="4"/>
  <c r="N311" i="4"/>
  <c r="N304" i="4"/>
  <c r="N296" i="4"/>
  <c r="N288" i="4"/>
  <c r="N280" i="4"/>
  <c r="N272" i="4"/>
  <c r="N264" i="4"/>
  <c r="N256" i="4"/>
  <c r="N249" i="4"/>
  <c r="N241" i="4"/>
  <c r="N233" i="4"/>
  <c r="N225" i="4"/>
  <c r="N216" i="4"/>
  <c r="N207" i="4"/>
  <c r="N197" i="4"/>
  <c r="N188" i="4"/>
  <c r="N177" i="4"/>
  <c r="N164" i="4"/>
  <c r="N150" i="4"/>
  <c r="N126" i="4"/>
  <c r="N26" i="4"/>
  <c r="N133" i="4"/>
  <c r="N89" i="4"/>
  <c r="A3261" i="18"/>
  <c r="A3186" i="18"/>
  <c r="A3089" i="18"/>
  <c r="A2983" i="18"/>
  <c r="A2814" i="18"/>
  <c r="A2496" i="18"/>
  <c r="A3253" i="18"/>
  <c r="A3175" i="18"/>
  <c r="A3077" i="18"/>
  <c r="A2967" i="18"/>
  <c r="A2786" i="18"/>
  <c r="A2421" i="18"/>
  <c r="A3244" i="18"/>
  <c r="A3164" i="18"/>
  <c r="A3060" i="18"/>
  <c r="A2952" i="18"/>
  <c r="A2757" i="18"/>
  <c r="A2316" i="18"/>
  <c r="A3236" i="18"/>
  <c r="A3153" i="18"/>
  <c r="A3049" i="18"/>
  <c r="A2933" i="18"/>
  <c r="A2721" i="18"/>
  <c r="A2174" i="18"/>
  <c r="A3225" i="18"/>
  <c r="A3140" i="18"/>
  <c r="A3038" i="18"/>
  <c r="A2917" i="18"/>
  <c r="A2685" i="18"/>
  <c r="A2021" i="18"/>
  <c r="A3271" i="18"/>
  <c r="A3263" i="18"/>
  <c r="A3254" i="18"/>
  <c r="A3245" i="18"/>
  <c r="A3237" i="18"/>
  <c r="A3227" i="18"/>
  <c r="A3217" i="18"/>
  <c r="A3208" i="18"/>
  <c r="A3199" i="18"/>
  <c r="A3187" i="18"/>
  <c r="A3177" i="18"/>
  <c r="A3166" i="18"/>
  <c r="A3154" i="18"/>
  <c r="A3143" i="18"/>
  <c r="A3130" i="18"/>
  <c r="A3116" i="18"/>
  <c r="A3104" i="18"/>
  <c r="A3091" i="18"/>
  <c r="A3078" i="18"/>
  <c r="A3062" i="18"/>
  <c r="A3051" i="18"/>
  <c r="A3039" i="18"/>
  <c r="A3029" i="18"/>
  <c r="A3013" i="18"/>
  <c r="A3001" i="18"/>
  <c r="A2984" i="18"/>
  <c r="A2971" i="18"/>
  <c r="A2953" i="18"/>
  <c r="A2934" i="18"/>
  <c r="A2918" i="18"/>
  <c r="A2891" i="18"/>
  <c r="A2869" i="18"/>
  <c r="A2840" i="18"/>
  <c r="A2817" i="18"/>
  <c r="A2792" i="18"/>
  <c r="A2759" i="18"/>
  <c r="A2723" i="18"/>
  <c r="A2692" i="18"/>
  <c r="A2657" i="18"/>
  <c r="A2615" i="18"/>
  <c r="A2571" i="18"/>
  <c r="A2498" i="18"/>
  <c r="A2423" i="18"/>
  <c r="A2320" i="18"/>
  <c r="A2176" i="18"/>
  <c r="A2025" i="18"/>
  <c r="A324" i="18"/>
  <c r="A658" i="18"/>
  <c r="A905" i="18"/>
  <c r="A1050" i="18"/>
  <c r="A1193" i="18"/>
  <c r="A1330" i="18"/>
  <c r="A1396" i="18"/>
  <c r="A1442" i="18"/>
  <c r="A1476" i="18"/>
  <c r="A1505" i="18"/>
  <c r="A1530" i="18"/>
  <c r="A1561" i="18"/>
  <c r="A1590" i="18"/>
  <c r="A1615" i="18"/>
  <c r="A1643" i="18"/>
  <c r="A1662" i="18"/>
  <c r="A1684" i="18"/>
  <c r="A1701" i="18"/>
  <c r="A1719" i="18"/>
  <c r="A1736" i="18"/>
  <c r="A1752" i="18"/>
  <c r="A1770" i="18"/>
  <c r="A1781" i="18"/>
  <c r="A1795" i="18"/>
  <c r="A1806" i="18"/>
  <c r="A1816" i="18"/>
  <c r="A1824" i="18"/>
  <c r="A1832" i="18"/>
  <c r="A1844" i="18"/>
  <c r="A1853" i="18"/>
  <c r="A1867" i="18"/>
  <c r="A1876" i="18"/>
  <c r="A1887" i="18"/>
  <c r="A1896" i="18"/>
  <c r="A1904" i="18"/>
  <c r="A1913" i="18"/>
  <c r="A370" i="18"/>
  <c r="A696" i="18"/>
  <c r="A932" i="18"/>
  <c r="A1068" i="18"/>
  <c r="A1211" i="18"/>
  <c r="A1348" i="18"/>
  <c r="A1406" i="18"/>
  <c r="A1452" i="18"/>
  <c r="A1477" i="18"/>
  <c r="A1509" i="18"/>
  <c r="A1539" i="18"/>
  <c r="A1562" i="18"/>
  <c r="A1593" i="18"/>
  <c r="A1621" i="18"/>
  <c r="A1645" i="18"/>
  <c r="A1663" i="18"/>
  <c r="A1685" i="18"/>
  <c r="A1702" i="18"/>
  <c r="A1720" i="18"/>
  <c r="A1737" i="18"/>
  <c r="A1756" i="18"/>
  <c r="A1771" i="18"/>
  <c r="A1784" i="18"/>
  <c r="A1796" i="18"/>
  <c r="A1807" i="18"/>
  <c r="A1817" i="18"/>
  <c r="A1825" i="18"/>
  <c r="A1833" i="18"/>
  <c r="A1845" i="18"/>
  <c r="A1855" i="18"/>
  <c r="A1868" i="18"/>
  <c r="A1878" i="18"/>
  <c r="A1888" i="18"/>
  <c r="A1897" i="18"/>
  <c r="A1905" i="18"/>
  <c r="A1914" i="18"/>
  <c r="A1922" i="18"/>
  <c r="A1931" i="18"/>
  <c r="A1941" i="18"/>
  <c r="A1949" i="18"/>
  <c r="A1959" i="18"/>
  <c r="A1968" i="18"/>
  <c r="A1977" i="18"/>
  <c r="A1988" i="18"/>
  <c r="A1999" i="18"/>
  <c r="A2008" i="18"/>
  <c r="A2017" i="18"/>
  <c r="A2028" i="18"/>
  <c r="A2036" i="18"/>
  <c r="A2045" i="18"/>
  <c r="A2057" i="18"/>
  <c r="A2065" i="18"/>
  <c r="A2074" i="18"/>
  <c r="A2082" i="18"/>
  <c r="A2092" i="18"/>
  <c r="A2101" i="18"/>
  <c r="A2110" i="18"/>
  <c r="A2119" i="18"/>
  <c r="A2128" i="18"/>
  <c r="A2139" i="18"/>
  <c r="A2148" i="18"/>
  <c r="A2159" i="18"/>
  <c r="A2167" i="18"/>
  <c r="A2177" i="18"/>
  <c r="A2187" i="18"/>
  <c r="A2198" i="18"/>
  <c r="A2208" i="18"/>
  <c r="A2217" i="18"/>
  <c r="A2225" i="18"/>
  <c r="A2237" i="18"/>
  <c r="A2247" i="18"/>
  <c r="A2255" i="18"/>
  <c r="A2266" i="18"/>
  <c r="A2275" i="18"/>
  <c r="A2284" i="18"/>
  <c r="A2296" i="18"/>
  <c r="A2307" i="18"/>
  <c r="A2318" i="18"/>
  <c r="A2326" i="18"/>
  <c r="A2336" i="18"/>
  <c r="A2344" i="18"/>
  <c r="A2353" i="18"/>
  <c r="A2362" i="18"/>
  <c r="A2371" i="18"/>
  <c r="A2379" i="18"/>
  <c r="A419" i="18"/>
  <c r="A733" i="18"/>
  <c r="A950" i="18"/>
  <c r="A1086" i="18"/>
  <c r="A1227" i="18"/>
  <c r="A1353" i="18"/>
  <c r="A1409" i="18"/>
  <c r="A1455" i="18"/>
  <c r="A1484" i="18"/>
  <c r="A1510" i="18"/>
  <c r="A1541" i="18"/>
  <c r="A1571" i="18"/>
  <c r="A1594" i="18"/>
  <c r="A1623" i="18"/>
  <c r="A1648" i="18"/>
  <c r="A1666" i="18"/>
  <c r="A1687" i="18"/>
  <c r="A1704" i="18"/>
  <c r="A1722" i="18"/>
  <c r="A1738" i="18"/>
  <c r="A1758" i="18"/>
  <c r="A1773" i="18"/>
  <c r="A1786" i="18"/>
  <c r="A1798" i="18"/>
  <c r="A1808" i="18"/>
  <c r="A1818" i="18"/>
  <c r="A1826" i="18"/>
  <c r="A1835" i="18"/>
  <c r="A1846" i="18"/>
  <c r="A1856" i="18"/>
  <c r="A1870" i="18"/>
  <c r="A1880" i="18"/>
  <c r="A1889" i="18"/>
  <c r="A1898" i="18"/>
  <c r="A1906" i="18"/>
  <c r="A1915" i="18"/>
  <c r="A1923" i="18"/>
  <c r="A1932" i="18"/>
  <c r="A1942" i="18"/>
  <c r="A271" i="18"/>
  <c r="A833" i="18"/>
  <c r="A1107" i="18"/>
  <c r="A1298" i="18"/>
  <c r="A1424" i="18"/>
  <c r="A1474" i="18"/>
  <c r="A1519" i="18"/>
  <c r="A1573" i="18"/>
  <c r="A1611" i="18"/>
  <c r="A1654" i="18"/>
  <c r="A1682" i="18"/>
  <c r="A1710" i="18"/>
  <c r="A1740" i="18"/>
  <c r="A1768" i="18"/>
  <c r="A1788" i="18"/>
  <c r="A1805" i="18"/>
  <c r="A1821" i="18"/>
  <c r="A1836" i="18"/>
  <c r="A1851" i="18"/>
  <c r="A1872" i="18"/>
  <c r="A1886" i="18"/>
  <c r="A1901" i="18"/>
  <c r="A457" i="18"/>
  <c r="A859" i="18"/>
  <c r="A1125" i="18"/>
  <c r="A1313" i="18"/>
  <c r="A1426" i="18"/>
  <c r="A1487" i="18"/>
  <c r="A1527" i="18"/>
  <c r="A1575" i="18"/>
  <c r="A1614" i="18"/>
  <c r="A1655" i="18"/>
  <c r="A1690" i="18"/>
  <c r="A1712" i="18"/>
  <c r="A1743" i="18"/>
  <c r="A1769" i="18"/>
  <c r="A1789" i="18"/>
  <c r="A1809" i="18"/>
  <c r="A1822" i="18"/>
  <c r="A1837" i="18"/>
  <c r="A1852" i="18"/>
  <c r="A1873" i="18"/>
  <c r="A1890" i="18"/>
  <c r="A1902" i="18"/>
  <c r="A1917" i="18"/>
  <c r="A1927" i="18"/>
  <c r="A1940" i="18"/>
  <c r="A1951" i="18"/>
  <c r="A1962" i="18"/>
  <c r="A1973" i="18"/>
  <c r="A1984" i="18"/>
  <c r="A1996" i="18"/>
  <c r="A2006" i="18"/>
  <c r="A2018" i="18"/>
  <c r="A2030" i="18"/>
  <c r="A2039" i="18"/>
  <c r="A2051" i="18"/>
  <c r="A2062" i="18"/>
  <c r="A2072" i="18"/>
  <c r="A2081" i="18"/>
  <c r="A2093" i="18"/>
  <c r="A2103" i="18"/>
  <c r="A2114" i="18"/>
  <c r="A2124" i="18"/>
  <c r="A2135" i="18"/>
  <c r="A2146" i="18"/>
  <c r="A2158" i="18"/>
  <c r="A2168" i="18"/>
  <c r="A2180" i="18"/>
  <c r="A2191" i="18"/>
  <c r="A2204" i="18"/>
  <c r="A2214" i="18"/>
  <c r="A2223" i="18"/>
  <c r="A2236" i="18"/>
  <c r="A2248" i="18"/>
  <c r="A2257" i="18"/>
  <c r="A2270" i="18"/>
  <c r="A2280" i="18"/>
  <c r="A2293" i="18"/>
  <c r="A2305" i="18"/>
  <c r="A2317" i="18"/>
  <c r="A2327" i="18"/>
  <c r="A2338" i="18"/>
  <c r="A2347" i="18"/>
  <c r="A2358" i="18"/>
  <c r="A2368" i="18"/>
  <c r="A2377" i="18"/>
  <c r="A2386" i="18"/>
  <c r="A2398" i="18"/>
  <c r="A2407" i="18"/>
  <c r="A2415" i="18"/>
  <c r="A2425" i="18"/>
  <c r="A2434" i="18"/>
  <c r="A2444" i="18"/>
  <c r="A2453" i="18"/>
  <c r="A2463" i="18"/>
  <c r="A2472" i="18"/>
  <c r="A2481" i="18"/>
  <c r="A2490" i="18"/>
  <c r="A2501" i="18"/>
  <c r="A2510" i="18"/>
  <c r="A2522" i="18"/>
  <c r="A2533" i="18"/>
  <c r="A2542" i="18"/>
  <c r="A2551" i="18"/>
  <c r="A2560" i="18"/>
  <c r="A2568" i="18"/>
  <c r="A490" i="18"/>
  <c r="A887" i="18"/>
  <c r="A1140" i="18"/>
  <c r="A1364" i="18"/>
  <c r="A1435" i="18"/>
  <c r="A1488" i="18"/>
  <c r="A1529" i="18"/>
  <c r="A1581" i="18"/>
  <c r="A1624" i="18"/>
  <c r="A1657" i="18"/>
  <c r="A1692" i="18"/>
  <c r="A1715" i="18"/>
  <c r="A1745" i="18"/>
  <c r="A1776" i="18"/>
  <c r="A1790" i="18"/>
  <c r="A1811" i="18"/>
  <c r="A1823" i="18"/>
  <c r="A1838" i="18"/>
  <c r="A1857" i="18"/>
  <c r="A1874" i="18"/>
  <c r="A1891" i="18"/>
  <c r="A1903" i="18"/>
  <c r="A1918" i="18"/>
  <c r="A1928" i="18"/>
  <c r="A1943" i="18"/>
  <c r="A1953" i="18"/>
  <c r="A1964" i="18"/>
  <c r="A1974" i="18"/>
  <c r="A1986" i="18"/>
  <c r="A1998" i="18"/>
  <c r="A2009" i="18"/>
  <c r="A2019" i="18"/>
  <c r="A2031" i="18"/>
  <c r="A2040" i="18"/>
  <c r="A2052" i="18"/>
  <c r="A2063" i="18"/>
  <c r="A2073" i="18"/>
  <c r="A2083" i="18"/>
  <c r="A2094" i="18"/>
  <c r="A2104" i="18"/>
  <c r="A2115" i="18"/>
  <c r="A2125" i="18"/>
  <c r="A2136" i="18"/>
  <c r="A2147" i="18"/>
  <c r="A2160" i="18"/>
  <c r="A2169" i="18"/>
  <c r="A2181" i="18"/>
  <c r="A2192" i="18"/>
  <c r="A2205" i="18"/>
  <c r="A2215" i="18"/>
  <c r="A2224" i="18"/>
  <c r="A2238" i="18"/>
  <c r="A2249" i="18"/>
  <c r="A2259" i="18"/>
  <c r="A2271" i="18"/>
  <c r="A2281" i="18"/>
  <c r="A2294" i="18"/>
  <c r="A2306" i="18"/>
  <c r="A2319" i="18"/>
  <c r="A2328" i="18"/>
  <c r="A2339" i="18"/>
  <c r="A2348" i="18"/>
  <c r="A2359" i="18"/>
  <c r="A2369" i="18"/>
  <c r="A2378" i="18"/>
  <c r="A2387" i="18"/>
  <c r="A2399" i="18"/>
  <c r="A2408" i="18"/>
  <c r="A2416" i="18"/>
  <c r="A2426" i="18"/>
  <c r="A2436" i="18"/>
  <c r="A2445" i="18"/>
  <c r="A2454" i="18"/>
  <c r="A2464" i="18"/>
  <c r="A2473" i="18"/>
  <c r="A2482" i="18"/>
  <c r="A2491" i="18"/>
  <c r="A2503" i="18"/>
  <c r="A2512" i="18"/>
  <c r="A2523" i="18"/>
  <c r="A2534" i="18"/>
  <c r="A2543" i="18"/>
  <c r="A2552" i="18"/>
  <c r="A122" i="18"/>
  <c r="A980" i="18"/>
  <c r="A1281" i="18"/>
  <c r="A1465" i="18"/>
  <c r="A1542" i="18"/>
  <c r="A1603" i="18"/>
  <c r="A1670" i="18"/>
  <c r="A1709" i="18"/>
  <c r="A1759" i="18"/>
  <c r="A1793" i="18"/>
  <c r="A1819" i="18"/>
  <c r="A1843" i="18"/>
  <c r="A1871" i="18"/>
  <c r="A1895" i="18"/>
  <c r="A1916" i="18"/>
  <c r="A1933" i="18"/>
  <c r="A1947" i="18"/>
  <c r="A1961" i="18"/>
  <c r="A1976" i="18"/>
  <c r="A1992" i="18"/>
  <c r="A2005" i="18"/>
  <c r="A2024" i="18"/>
  <c r="A2035" i="18"/>
  <c r="A2049" i="18"/>
  <c r="A2066" i="18"/>
  <c r="A2078" i="18"/>
  <c r="A2091" i="18"/>
  <c r="A2107" i="18"/>
  <c r="A2120" i="18"/>
  <c r="A2133" i="18"/>
  <c r="A2150" i="18"/>
  <c r="A2164" i="18"/>
  <c r="A2179" i="18"/>
  <c r="A2194" i="18"/>
  <c r="A2211" i="18"/>
  <c r="A2222" i="18"/>
  <c r="A2241" i="18"/>
  <c r="A2253" i="18"/>
  <c r="A529" i="18"/>
  <c r="A1018" i="18"/>
  <c r="A1379" i="18"/>
  <c r="A1468" i="18"/>
  <c r="A1550" i="18"/>
  <c r="A1629" i="18"/>
  <c r="A1675" i="18"/>
  <c r="A1728" i="18"/>
  <c r="A1762" i="18"/>
  <c r="A1800" i="18"/>
  <c r="A1827" i="18"/>
  <c r="A1848" i="18"/>
  <c r="A1881" i="18"/>
  <c r="A1900" i="18"/>
  <c r="A1920" i="18"/>
  <c r="A1935" i="18"/>
  <c r="A1950" i="18"/>
  <c r="A1966" i="18"/>
  <c r="A1980" i="18"/>
  <c r="A1995" i="18"/>
  <c r="A2011" i="18"/>
  <c r="A2026" i="18"/>
  <c r="A2038" i="18"/>
  <c r="A2055" i="18"/>
  <c r="A2069" i="18"/>
  <c r="A2080" i="18"/>
  <c r="A2097" i="18"/>
  <c r="A2109" i="18"/>
  <c r="A2123" i="18"/>
  <c r="A2140" i="18"/>
  <c r="A2153" i="18"/>
  <c r="A2166" i="18"/>
  <c r="A2183" i="18"/>
  <c r="A2199" i="18"/>
  <c r="A2213" i="18"/>
  <c r="A2228" i="18"/>
  <c r="A2244" i="18"/>
  <c r="A2256" i="18"/>
  <c r="A2273" i="18"/>
  <c r="A2288" i="18"/>
  <c r="A2302" i="18"/>
  <c r="A2321" i="18"/>
  <c r="A2333" i="18"/>
  <c r="A2346" i="18"/>
  <c r="A2361" i="18"/>
  <c r="A2374" i="18"/>
  <c r="A2385" i="18"/>
  <c r="A2401" i="18"/>
  <c r="A2412" i="18"/>
  <c r="A2424" i="18"/>
  <c r="A2438" i="18"/>
  <c r="A2450" i="18"/>
  <c r="A2462" i="18"/>
  <c r="A2475" i="18"/>
  <c r="A2486" i="18"/>
  <c r="A2499" i="18"/>
  <c r="A2514" i="18"/>
  <c r="A2530" i="18"/>
  <c r="A2541" i="18"/>
  <c r="A2554" i="18"/>
  <c r="A2564" i="18"/>
  <c r="A2574" i="18"/>
  <c r="A2583" i="18"/>
  <c r="A2595" i="18"/>
  <c r="A2607" i="18"/>
  <c r="A2616" i="18"/>
  <c r="A2627" i="18"/>
  <c r="A2636" i="18"/>
  <c r="A2645" i="18"/>
  <c r="A2653" i="18"/>
  <c r="A2661" i="18"/>
  <c r="A2669" i="18"/>
  <c r="A2678" i="18"/>
  <c r="A2687" i="18"/>
  <c r="A2698" i="18"/>
  <c r="A2707" i="18"/>
  <c r="A2716" i="18"/>
  <c r="A2725" i="18"/>
  <c r="A2735" i="18"/>
  <c r="A2745" i="18"/>
  <c r="A2755" i="18"/>
  <c r="A2764" i="18"/>
  <c r="A2773" i="18"/>
  <c r="A2781" i="18"/>
  <c r="A2790" i="18"/>
  <c r="A567" i="18"/>
  <c r="A1035" i="18"/>
  <c r="A1382" i="18"/>
  <c r="A1495" i="18"/>
  <c r="A1551" i="18"/>
  <c r="A1631" i="18"/>
  <c r="A1679" i="18"/>
  <c r="A1729" i="18"/>
  <c r="A1777" i="18"/>
  <c r="A1802" i="18"/>
  <c r="A1828" i="18"/>
  <c r="A1850" i="18"/>
  <c r="A1883" i="18"/>
  <c r="A1907" i="18"/>
  <c r="A1921" i="18"/>
  <c r="A1936" i="18"/>
  <c r="A1954" i="18"/>
  <c r="A1967" i="18"/>
  <c r="A1981" i="18"/>
  <c r="A2000" i="18"/>
  <c r="A2012" i="18"/>
  <c r="A2027" i="18"/>
  <c r="A2041" i="18"/>
  <c r="A2058" i="18"/>
  <c r="A2070" i="18"/>
  <c r="A2084" i="18"/>
  <c r="A2098" i="18"/>
  <c r="A2112" i="18"/>
  <c r="A2126" i="18"/>
  <c r="A2141" i="18"/>
  <c r="A2155" i="18"/>
  <c r="A2170" i="18"/>
  <c r="A2184" i="18"/>
  <c r="A2200" i="18"/>
  <c r="A2216" i="18"/>
  <c r="A2230" i="18"/>
  <c r="A2245" i="18"/>
  <c r="A2260" i="18"/>
  <c r="A2274" i="18"/>
  <c r="A2289" i="18"/>
  <c r="A2309" i="18"/>
  <c r="A2322" i="18"/>
  <c r="A2334" i="18"/>
  <c r="A2349" i="18"/>
  <c r="A2363" i="18"/>
  <c r="A2375" i="18"/>
  <c r="A2389" i="18"/>
  <c r="A2402" i="18"/>
  <c r="A2413" i="18"/>
  <c r="A2427" i="18"/>
  <c r="A2440" i="18"/>
  <c r="A2451" i="18"/>
  <c r="A2465" i="18"/>
  <c r="A2476" i="18"/>
  <c r="A2488" i="18"/>
  <c r="A2504" i="18"/>
  <c r="A2515" i="18"/>
  <c r="A2531" i="18"/>
  <c r="A2544" i="18"/>
  <c r="A2555" i="18"/>
  <c r="A2565" i="18"/>
  <c r="A2575" i="18"/>
  <c r="A2584" i="18"/>
  <c r="A2596" i="18"/>
  <c r="A2608" i="18"/>
  <c r="A2617" i="18"/>
  <c r="A2628" i="18"/>
  <c r="A2637" i="18"/>
  <c r="A2646" i="18"/>
  <c r="A2654" i="18"/>
  <c r="A2662" i="18"/>
  <c r="A2671" i="18"/>
  <c r="A608" i="18"/>
  <c r="A1158" i="18"/>
  <c r="A1391" i="18"/>
  <c r="A1497" i="18"/>
  <c r="A1559" i="18"/>
  <c r="A1632" i="18"/>
  <c r="A1693" i="18"/>
  <c r="A1731" i="18"/>
  <c r="A1778" i="18"/>
  <c r="A1803" i="18"/>
  <c r="A1829" i="18"/>
  <c r="A1858" i="18"/>
  <c r="A1884" i="18"/>
  <c r="A1908" i="18"/>
  <c r="A1924" i="18"/>
  <c r="A1939" i="18"/>
  <c r="A1955" i="18"/>
  <c r="A1970" i="18"/>
  <c r="A1982" i="18"/>
  <c r="A2001" i="18"/>
  <c r="A2013" i="18"/>
  <c r="A2029" i="18"/>
  <c r="A2043" i="18"/>
  <c r="A2059" i="18"/>
  <c r="A2071" i="18"/>
  <c r="A2085" i="18"/>
  <c r="A2099" i="18"/>
  <c r="A2113" i="18"/>
  <c r="A2127" i="18"/>
  <c r="A2142" i="18"/>
  <c r="A2157" i="18"/>
  <c r="A2171" i="18"/>
  <c r="A2185" i="18"/>
  <c r="A2203" i="18"/>
  <c r="A2218" i="18"/>
  <c r="A2232" i="18"/>
  <c r="A2246" i="18"/>
  <c r="A2261" i="18"/>
  <c r="A2277" i="18"/>
  <c r="A2291" i="18"/>
  <c r="A2311" i="18"/>
  <c r="A2323" i="18"/>
  <c r="A2337" i="18"/>
  <c r="A2351" i="18"/>
  <c r="A2364" i="18"/>
  <c r="A2376" i="18"/>
  <c r="A2390" i="18"/>
  <c r="A2403" i="18"/>
  <c r="A2414" i="18"/>
  <c r="A2428" i="18"/>
  <c r="A2441" i="18"/>
  <c r="A2452" i="18"/>
  <c r="A2466" i="18"/>
  <c r="A2477" i="18"/>
  <c r="A2489" i="18"/>
  <c r="A2505" i="18"/>
  <c r="A2516" i="18"/>
  <c r="A2532" i="18"/>
  <c r="A2545" i="18"/>
  <c r="A2557" i="18"/>
  <c r="A2566" i="18"/>
  <c r="A2577" i="18"/>
  <c r="A2586" i="18"/>
  <c r="A768" i="18"/>
  <c r="A1176" i="18"/>
  <c r="A1419" i="18"/>
  <c r="A1499" i="18"/>
  <c r="A1584" i="18"/>
  <c r="A1641" i="18"/>
  <c r="A1695" i="18"/>
  <c r="A1734" i="18"/>
  <c r="A1779" i="18"/>
  <c r="A1812" i="18"/>
  <c r="A1830" i="18"/>
  <c r="A1861" i="18"/>
  <c r="A1885" i="18"/>
  <c r="A1909" i="18"/>
  <c r="A1925" i="18"/>
  <c r="A1944" i="18"/>
  <c r="A1957" i="18"/>
  <c r="A1971" i="18"/>
  <c r="A1987" i="18"/>
  <c r="A2002" i="18"/>
  <c r="A2014" i="18"/>
  <c r="A2032" i="18"/>
  <c r="A2044" i="18"/>
  <c r="A2060" i="18"/>
  <c r="A2075" i="18"/>
  <c r="A2086" i="18"/>
  <c r="A2100" i="18"/>
  <c r="A2116" i="18"/>
  <c r="A2129" i="18"/>
  <c r="A2143" i="18"/>
  <c r="A2161" i="18"/>
  <c r="A2173" i="18"/>
  <c r="A2189" i="18"/>
  <c r="A2206" i="18"/>
  <c r="A2219" i="18"/>
  <c r="A2233" i="18"/>
  <c r="A2250" i="18"/>
  <c r="A2263" i="18"/>
  <c r="A2278" i="18"/>
  <c r="A2295" i="18"/>
  <c r="A2312" i="18"/>
  <c r="A2324" i="18"/>
  <c r="A2340" i="18"/>
  <c r="A2352" i="18"/>
  <c r="A2365" i="18"/>
  <c r="A2380" i="18"/>
  <c r="A2391" i="18"/>
  <c r="A2405" i="18"/>
  <c r="A2417" i="18"/>
  <c r="A2429" i="18"/>
  <c r="A2442" i="18"/>
  <c r="A2456" i="18"/>
  <c r="A2467" i="18"/>
  <c r="A2478" i="18"/>
  <c r="A2492" i="18"/>
  <c r="A2506" i="18"/>
  <c r="A2517" i="18"/>
  <c r="A2535" i="18"/>
  <c r="A2546" i="18"/>
  <c r="A2558" i="18"/>
  <c r="A2567" i="18"/>
  <c r="A2578" i="18"/>
  <c r="A2587" i="18"/>
  <c r="A2599" i="18"/>
  <c r="A2611" i="18"/>
  <c r="A2621" i="18"/>
  <c r="A2631" i="18"/>
  <c r="A2639" i="18"/>
  <c r="A2648" i="18"/>
  <c r="A2656" i="18"/>
  <c r="A2664" i="18"/>
  <c r="A2673" i="18"/>
  <c r="A2682" i="18"/>
  <c r="A2690" i="18"/>
  <c r="A2701" i="18"/>
  <c r="A2710" i="18"/>
  <c r="A2720" i="18"/>
  <c r="A2728" i="18"/>
  <c r="A2738" i="18"/>
  <c r="A2749" i="18"/>
  <c r="A2758" i="18"/>
  <c r="A2768" i="18"/>
  <c r="A2776" i="18"/>
  <c r="A2784" i="18"/>
  <c r="A2793" i="18"/>
  <c r="A219" i="18"/>
  <c r="A1456" i="18"/>
  <c r="A1652" i="18"/>
  <c r="A1760" i="18"/>
  <c r="A1841" i="18"/>
  <c r="A1911" i="18"/>
  <c r="A1948" i="18"/>
  <c r="A1991" i="18"/>
  <c r="A2033" i="18"/>
  <c r="A2068" i="18"/>
  <c r="A2105" i="18"/>
  <c r="A2145" i="18"/>
  <c r="A2182" i="18"/>
  <c r="A2221" i="18"/>
  <c r="A2265" i="18"/>
  <c r="A2298" i="18"/>
  <c r="A2325" i="18"/>
  <c r="A2354" i="18"/>
  <c r="A2381" i="18"/>
  <c r="A2406" i="18"/>
  <c r="A2430" i="18"/>
  <c r="A2458" i="18"/>
  <c r="A2480" i="18"/>
  <c r="A2507" i="18"/>
  <c r="A2537" i="18"/>
  <c r="A2559" i="18"/>
  <c r="A2579" i="18"/>
  <c r="A2597" i="18"/>
  <c r="A2614" i="18"/>
  <c r="A2632" i="18"/>
  <c r="A2644" i="18"/>
  <c r="A2658" i="18"/>
  <c r="A2672" i="18"/>
  <c r="A2684" i="18"/>
  <c r="A2696" i="18"/>
  <c r="A2709" i="18"/>
  <c r="A2722" i="18"/>
  <c r="A2733" i="18"/>
  <c r="A2748" i="18"/>
  <c r="A2761" i="18"/>
  <c r="A2772" i="18"/>
  <c r="A2783" i="18"/>
  <c r="A2796" i="18"/>
  <c r="A2804" i="18"/>
  <c r="A2815" i="18"/>
  <c r="A2825" i="18"/>
  <c r="A2833" i="18"/>
  <c r="A2841" i="18"/>
  <c r="A2851" i="18"/>
  <c r="A2863" i="18"/>
  <c r="A2871" i="18"/>
  <c r="A2881" i="18"/>
  <c r="A2890" i="18"/>
  <c r="A2899" i="18"/>
  <c r="A2909" i="18"/>
  <c r="A803" i="18"/>
  <c r="A1467" i="18"/>
  <c r="A1660" i="18"/>
  <c r="A1780" i="18"/>
  <c r="A1847" i="18"/>
  <c r="A1912" i="18"/>
  <c r="A1958" i="18"/>
  <c r="A1993" i="18"/>
  <c r="A2034" i="18"/>
  <c r="A2076" i="18"/>
  <c r="A2108" i="18"/>
  <c r="A2149" i="18"/>
  <c r="A2190" i="18"/>
  <c r="A2226" i="18"/>
  <c r="A2268" i="18"/>
  <c r="A2299" i="18"/>
  <c r="A2329" i="18"/>
  <c r="A2355" i="18"/>
  <c r="A2382" i="18"/>
  <c r="A2409" i="18"/>
  <c r="A2431" i="18"/>
  <c r="A964" i="18"/>
  <c r="A1515" i="18"/>
  <c r="A1673" i="18"/>
  <c r="A1787" i="18"/>
  <c r="A1862" i="18"/>
  <c r="A1919" i="18"/>
  <c r="A1960" i="18"/>
  <c r="A2003" i="18"/>
  <c r="A2037" i="18"/>
  <c r="A2077" i="18"/>
  <c r="A2117" i="18"/>
  <c r="A2151" i="18"/>
  <c r="A2193" i="18"/>
  <c r="A2234" i="18"/>
  <c r="A2269" i="18"/>
  <c r="A2300" i="18"/>
  <c r="A2330" i="18"/>
  <c r="A2357" i="18"/>
  <c r="A2383" i="18"/>
  <c r="A2410" i="18"/>
  <c r="A2433" i="18"/>
  <c r="A2460" i="18"/>
  <c r="A2484" i="18"/>
  <c r="A2509" i="18"/>
  <c r="A2539" i="18"/>
  <c r="A2562" i="18"/>
  <c r="A2581" i="18"/>
  <c r="A2601" i="18"/>
  <c r="A2619" i="18"/>
  <c r="A2634" i="18"/>
  <c r="A2649" i="18"/>
  <c r="A2660" i="18"/>
  <c r="A2675" i="18"/>
  <c r="A2686" i="18"/>
  <c r="A2700" i="18"/>
  <c r="A2713" i="18"/>
  <c r="A2724" i="18"/>
  <c r="A2737" i="18"/>
  <c r="A2751" i="18"/>
  <c r="A2763" i="18"/>
  <c r="A2775" i="18"/>
  <c r="A2787" i="18"/>
  <c r="A2798" i="18"/>
  <c r="A2806" i="18"/>
  <c r="A2818" i="18"/>
  <c r="A2827" i="18"/>
  <c r="A2835" i="18"/>
  <c r="A2843" i="18"/>
  <c r="A2855" i="18"/>
  <c r="A2865" i="18"/>
  <c r="A2874" i="18"/>
  <c r="A2883" i="18"/>
  <c r="A2892" i="18"/>
  <c r="A2902" i="18"/>
  <c r="A2912" i="18"/>
  <c r="A2921" i="18"/>
  <c r="A2929" i="18"/>
  <c r="A2939" i="18"/>
  <c r="A2947" i="18"/>
  <c r="A2958" i="18"/>
  <c r="A2968" i="18"/>
  <c r="A2977" i="18"/>
  <c r="A2986" i="18"/>
  <c r="A2996" i="18"/>
  <c r="A3005" i="18"/>
  <c r="A3014" i="18"/>
  <c r="A3025" i="18"/>
  <c r="A3033" i="18"/>
  <c r="A3042" i="18"/>
  <c r="A3050" i="18"/>
  <c r="A3058" i="18"/>
  <c r="A3070" i="18"/>
  <c r="A3080" i="18"/>
  <c r="A3090" i="18"/>
  <c r="A3099" i="18"/>
  <c r="A3109" i="18"/>
  <c r="A3118" i="18"/>
  <c r="A3128" i="18"/>
  <c r="A3137" i="18"/>
  <c r="A3148" i="18"/>
  <c r="A3157" i="18"/>
  <c r="A3165" i="18"/>
  <c r="A3173" i="18"/>
  <c r="A3181" i="18"/>
  <c r="A3190" i="18"/>
  <c r="A3198" i="18"/>
  <c r="A997" i="18"/>
  <c r="A1518" i="18"/>
  <c r="A1699" i="18"/>
  <c r="A1799" i="18"/>
  <c r="A1865" i="18"/>
  <c r="A1926" i="18"/>
  <c r="A1965" i="18"/>
  <c r="A2004" i="18"/>
  <c r="A2047" i="18"/>
  <c r="A2079" i="18"/>
  <c r="A2118" i="18"/>
  <c r="A2162" i="18"/>
  <c r="A2196" i="18"/>
  <c r="A2239" i="18"/>
  <c r="A2272" i="18"/>
  <c r="A2301" i="18"/>
  <c r="A2331" i="18"/>
  <c r="A2360" i="18"/>
  <c r="A2384" i="18"/>
  <c r="A2411" i="18"/>
  <c r="A2437" i="18"/>
  <c r="A2461" i="18"/>
  <c r="A2485" i="18"/>
  <c r="A2513" i="18"/>
  <c r="A2540" i="18"/>
  <c r="A2563" i="18"/>
  <c r="A2582" i="18"/>
  <c r="A2603" i="18"/>
  <c r="A2622" i="18"/>
  <c r="A2635" i="18"/>
  <c r="A2650" i="18"/>
  <c r="A2663" i="18"/>
  <c r="A2676" i="18"/>
  <c r="A2688" i="18"/>
  <c r="A2702" i="18"/>
  <c r="A2714" i="18"/>
  <c r="A2726" i="18"/>
  <c r="A2739" i="18"/>
  <c r="A2753" i="18"/>
  <c r="A2765" i="18"/>
  <c r="A2777" i="18"/>
  <c r="A2788" i="18"/>
  <c r="A2799" i="18"/>
  <c r="A2807" i="18"/>
  <c r="A2819" i="18"/>
  <c r="A2828" i="18"/>
  <c r="A2836" i="18"/>
  <c r="A2844" i="18"/>
  <c r="A2856" i="18"/>
  <c r="A2866" i="18"/>
  <c r="A2876" i="18"/>
  <c r="A2884" i="18"/>
  <c r="A2893" i="18"/>
  <c r="A2903" i="18"/>
  <c r="A2913" i="18"/>
  <c r="A2922" i="18"/>
  <c r="A2930" i="18"/>
  <c r="A2940" i="18"/>
  <c r="A2948" i="18"/>
  <c r="A2959" i="18"/>
  <c r="A2970" i="18"/>
  <c r="A2978" i="18"/>
  <c r="A2988" i="18"/>
  <c r="A2997" i="18"/>
  <c r="A3006" i="18"/>
  <c r="A3016" i="18"/>
  <c r="A1244" i="18"/>
  <c r="A1548" i="18"/>
  <c r="A1707" i="18"/>
  <c r="A1814" i="18"/>
  <c r="A1875" i="18"/>
  <c r="A1930" i="18"/>
  <c r="A1972" i="18"/>
  <c r="A2010" i="18"/>
  <c r="A2048" i="18"/>
  <c r="A2088" i="18"/>
  <c r="A2121" i="18"/>
  <c r="A2163" i="18"/>
  <c r="A2207" i="18"/>
  <c r="A2242" i="18"/>
  <c r="A2279" i="18"/>
  <c r="A2313" i="18"/>
  <c r="A2341" i="18"/>
  <c r="A2367" i="18"/>
  <c r="A2392" i="18"/>
  <c r="A2418" i="18"/>
  <c r="A2443" i="18"/>
  <c r="A2468" i="18"/>
  <c r="A2493" i="18"/>
  <c r="A2521" i="18"/>
  <c r="A2548" i="18"/>
  <c r="A2569" i="18"/>
  <c r="A2588" i="18"/>
  <c r="A2605" i="18"/>
  <c r="A2623" i="18"/>
  <c r="A2638" i="18"/>
  <c r="A2651" i="18"/>
  <c r="A2665" i="18"/>
  <c r="A2677" i="18"/>
  <c r="A2689" i="18"/>
  <c r="A2703" i="18"/>
  <c r="A2715" i="18"/>
  <c r="A2727" i="18"/>
  <c r="A2740" i="18"/>
  <c r="A2754" i="18"/>
  <c r="A2766" i="18"/>
  <c r="A2778" i="18"/>
  <c r="A2789" i="18"/>
  <c r="A2800" i="18"/>
  <c r="A2808" i="18"/>
  <c r="A2820" i="18"/>
  <c r="A2829" i="18"/>
  <c r="A2837" i="18"/>
  <c r="A2845" i="18"/>
  <c r="A2857" i="18"/>
  <c r="A2867" i="18"/>
  <c r="A2877" i="18"/>
  <c r="A2885" i="18"/>
  <c r="A2894" i="18"/>
  <c r="A2904" i="18"/>
  <c r="A2914" i="18"/>
  <c r="A2923" i="18"/>
  <c r="A2931" i="18"/>
  <c r="A2941" i="18"/>
  <c r="A2950" i="18"/>
  <c r="A1262" i="18"/>
  <c r="A1585" i="18"/>
  <c r="A1725" i="18"/>
  <c r="A1815" i="18"/>
  <c r="A1892" i="18"/>
  <c r="A1934" i="18"/>
  <c r="A1975" i="18"/>
  <c r="A2016" i="18"/>
  <c r="A2054" i="18"/>
  <c r="A2089" i="18"/>
  <c r="A2130" i="18"/>
  <c r="A2165" i="18"/>
  <c r="A2210" i="18"/>
  <c r="A2251" i="18"/>
  <c r="A2282" i="18"/>
  <c r="A2314" i="18"/>
  <c r="A2342" i="18"/>
  <c r="A2370" i="18"/>
  <c r="A2395" i="18"/>
  <c r="A2419" i="18"/>
  <c r="A2447" i="18"/>
  <c r="A2470" i="18"/>
  <c r="A2494" i="18"/>
  <c r="A2524" i="18"/>
  <c r="A2549" i="18"/>
  <c r="A2570" i="18"/>
  <c r="A2589" i="18"/>
  <c r="A2609" i="18"/>
  <c r="A2624" i="18"/>
  <c r="A2640" i="18"/>
  <c r="A2652" i="18"/>
  <c r="A2666" i="18"/>
  <c r="A2680" i="18"/>
  <c r="A2691" i="18"/>
  <c r="A2704" i="18"/>
  <c r="A2717" i="18"/>
  <c r="A2729" i="18"/>
  <c r="A2742" i="18"/>
  <c r="A2756" i="18"/>
  <c r="A2769" i="18"/>
  <c r="A2779" i="18"/>
  <c r="A2791" i="18"/>
  <c r="A2801" i="18"/>
  <c r="A2811" i="18"/>
  <c r="A2821" i="18"/>
  <c r="A2830" i="18"/>
  <c r="A2838" i="18"/>
  <c r="A2846" i="18"/>
  <c r="A2858" i="18"/>
  <c r="A2868" i="18"/>
  <c r="A2878" i="18"/>
  <c r="A2886" i="18"/>
  <c r="A2895" i="18"/>
  <c r="A2905" i="18"/>
  <c r="A2915" i="18"/>
  <c r="A2924" i="18"/>
  <c r="A2932" i="18"/>
  <c r="A2942" i="18"/>
  <c r="A2951" i="18"/>
  <c r="A2962" i="18"/>
  <c r="A2972" i="18"/>
  <c r="A2981" i="18"/>
  <c r="A2990" i="18"/>
  <c r="A3000" i="18"/>
  <c r="A3008" i="18"/>
  <c r="A3018" i="18"/>
  <c r="A3028" i="18"/>
  <c r="A3036" i="18"/>
  <c r="A3045" i="18"/>
  <c r="A3053" i="18"/>
  <c r="A3061" i="18"/>
  <c r="A3075" i="18"/>
  <c r="A3084" i="18"/>
  <c r="A3094" i="18"/>
  <c r="A3102" i="18"/>
  <c r="A3113" i="18"/>
  <c r="A3121" i="18"/>
  <c r="A3132" i="18"/>
  <c r="A3141" i="18"/>
  <c r="A3151" i="18"/>
  <c r="A3160" i="18"/>
  <c r="A3168" i="18"/>
  <c r="A3176" i="18"/>
  <c r="A3184" i="18"/>
  <c r="A3193" i="18"/>
  <c r="A3277" i="18"/>
  <c r="A3269" i="18"/>
  <c r="A3260" i="18"/>
  <c r="A3252" i="18"/>
  <c r="A3243" i="18"/>
  <c r="A3235" i="18"/>
  <c r="A3224" i="18"/>
  <c r="A3214" i="18"/>
  <c r="A3206" i="18"/>
  <c r="A3196" i="18"/>
  <c r="A3185" i="18"/>
  <c r="A3174" i="18"/>
  <c r="A3163" i="18"/>
  <c r="A3152" i="18"/>
  <c r="A3138" i="18"/>
  <c r="A3126" i="18"/>
  <c r="A3114" i="18"/>
  <c r="A3100" i="18"/>
  <c r="A3087" i="18"/>
  <c r="A3076" i="18"/>
  <c r="A3059" i="18"/>
  <c r="A3048" i="18"/>
  <c r="A3037" i="18"/>
  <c r="A3026" i="18"/>
  <c r="A3011" i="18"/>
  <c r="A2995" i="18"/>
  <c r="A2982" i="18"/>
  <c r="A2966" i="18"/>
  <c r="A2946" i="18"/>
  <c r="A2928" i="18"/>
  <c r="A2911" i="18"/>
  <c r="A2887" i="18"/>
  <c r="A2862" i="18"/>
  <c r="A2834" i="18"/>
  <c r="A2812" i="18"/>
  <c r="A2782" i="18"/>
  <c r="A2750" i="18"/>
  <c r="A2718" i="18"/>
  <c r="A2683" i="18"/>
  <c r="A2647" i="18"/>
  <c r="A2612" i="18"/>
  <c r="A2553" i="18"/>
  <c r="A2483" i="18"/>
  <c r="A2400" i="18"/>
  <c r="A2286" i="18"/>
  <c r="A2138" i="18"/>
  <c r="A1989" i="18"/>
  <c r="A1749" i="18"/>
  <c r="A3276" i="18"/>
  <c r="A3268" i="18"/>
  <c r="A3259" i="18"/>
  <c r="A3251" i="18"/>
  <c r="A3242" i="18"/>
  <c r="A3234" i="18"/>
  <c r="A3223" i="18"/>
  <c r="A3213" i="18"/>
  <c r="A3205" i="18"/>
  <c r="A3195" i="18"/>
  <c r="A3183" i="18"/>
  <c r="A3172" i="18"/>
  <c r="A3162" i="18"/>
  <c r="A3150" i="18"/>
  <c r="A3136" i="18"/>
  <c r="A3123" i="18"/>
  <c r="A3111" i="18"/>
  <c r="A3098" i="18"/>
  <c r="A3086" i="18"/>
  <c r="A3073" i="18"/>
  <c r="A3057" i="18"/>
  <c r="A3047" i="18"/>
  <c r="A3035" i="18"/>
  <c r="A3023" i="18"/>
  <c r="A3010" i="18"/>
  <c r="A2993" i="18"/>
  <c r="A2979" i="18"/>
  <c r="A2965" i="18"/>
  <c r="A2945" i="18"/>
  <c r="A2927" i="18"/>
  <c r="A2908" i="18"/>
  <c r="A2882" i="18"/>
  <c r="A2861" i="18"/>
  <c r="A2832" i="18"/>
  <c r="A2805" i="18"/>
  <c r="A2780" i="18"/>
  <c r="A2747" i="18"/>
  <c r="A2712" i="18"/>
  <c r="A2681" i="18"/>
  <c r="A2642" i="18"/>
  <c r="A2600" i="18"/>
  <c r="A2550" i="18"/>
  <c r="A2474" i="18"/>
  <c r="A2397" i="18"/>
  <c r="A2283" i="18"/>
  <c r="A2132" i="18"/>
  <c r="A1979" i="18"/>
  <c r="A1746" i="18"/>
  <c r="A3275" i="18"/>
  <c r="A3267" i="18"/>
  <c r="A3258" i="18"/>
  <c r="A3250" i="18"/>
  <c r="A3241" i="18"/>
  <c r="A3232" i="18"/>
  <c r="A3222" i="18"/>
  <c r="A3212" i="18"/>
  <c r="A3204" i="18"/>
  <c r="A3194" i="18"/>
  <c r="A3182" i="18"/>
  <c r="A3171" i="18"/>
  <c r="A3161" i="18"/>
  <c r="A3149" i="18"/>
  <c r="A3135" i="18"/>
  <c r="A3122" i="18"/>
  <c r="A3110" i="18"/>
  <c r="A3097" i="18"/>
  <c r="A3085" i="18"/>
  <c r="A3071" i="18"/>
  <c r="A3056" i="18"/>
  <c r="A3046" i="18"/>
  <c r="A3034" i="18"/>
  <c r="A3022" i="18"/>
  <c r="A3007" i="18"/>
  <c r="A2992" i="18"/>
  <c r="A2976" i="18"/>
  <c r="A2964" i="18"/>
  <c r="A2944" i="18"/>
  <c r="A2926" i="18"/>
  <c r="A2907" i="18"/>
  <c r="A2880" i="18"/>
  <c r="A2853" i="18"/>
  <c r="A2831" i="18"/>
  <c r="A2803" i="18"/>
  <c r="A2774" i="18"/>
  <c r="A2743" i="18"/>
  <c r="A2708" i="18"/>
  <c r="A2674" i="18"/>
  <c r="A2641" i="18"/>
  <c r="A2591" i="18"/>
  <c r="A2538" i="18"/>
  <c r="A2471" i="18"/>
  <c r="A2373" i="18"/>
  <c r="A2254" i="18"/>
  <c r="A2102" i="18"/>
  <c r="A1946" i="18"/>
  <c r="A1605" i="18"/>
  <c r="A3274" i="18"/>
  <c r="A3266" i="18"/>
  <c r="A3257" i="18"/>
  <c r="A3249" i="18"/>
  <c r="A3240" i="18"/>
  <c r="A3230" i="18"/>
  <c r="A3221" i="18"/>
  <c r="A3211" i="18"/>
  <c r="A3203" i="18"/>
  <c r="A3192" i="18"/>
  <c r="A3180" i="18"/>
  <c r="A3170" i="18"/>
  <c r="A3159" i="18"/>
  <c r="A3147" i="18"/>
  <c r="A3134" i="18"/>
  <c r="A3120" i="18"/>
  <c r="A3107" i="18"/>
  <c r="A3096" i="18"/>
  <c r="A3083" i="18"/>
  <c r="A3068" i="18"/>
  <c r="A3055" i="18"/>
  <c r="A3044" i="18"/>
  <c r="A3032" i="18"/>
  <c r="A3021" i="18"/>
  <c r="A3004" i="18"/>
  <c r="A2991" i="18"/>
  <c r="A2975" i="18"/>
  <c r="A2961" i="18"/>
  <c r="A2943" i="18"/>
  <c r="A2925" i="18"/>
  <c r="A2901" i="18"/>
  <c r="A2879" i="18"/>
  <c r="A2850" i="18"/>
  <c r="A2826" i="18"/>
  <c r="A2802" i="18"/>
  <c r="A2771" i="18"/>
  <c r="A2736" i="18"/>
  <c r="A2706" i="18"/>
  <c r="A2668" i="18"/>
  <c r="A2633" i="18"/>
  <c r="A2590" i="18"/>
  <c r="A2527" i="18"/>
  <c r="A2459" i="18"/>
  <c r="A2372" i="18"/>
  <c r="A2252" i="18"/>
  <c r="A2096" i="18"/>
  <c r="A1945" i="18"/>
  <c r="A1601" i="18"/>
  <c r="A3273" i="18"/>
  <c r="A3265" i="18"/>
  <c r="A3256" i="18"/>
  <c r="A3248" i="18"/>
  <c r="A3239" i="18"/>
  <c r="A3229" i="18"/>
  <c r="A3220" i="18"/>
  <c r="A3210" i="18"/>
  <c r="A3202" i="18"/>
  <c r="A3191" i="18"/>
  <c r="A3179" i="18"/>
  <c r="A3169" i="18"/>
  <c r="A3158" i="18"/>
  <c r="A3145" i="18"/>
  <c r="A3133" i="18"/>
  <c r="A3119" i="18"/>
  <c r="A3106" i="18"/>
  <c r="A3095" i="18"/>
  <c r="A3082" i="18"/>
  <c r="A3065" i="18"/>
  <c r="A3054" i="18"/>
  <c r="A3043" i="18"/>
  <c r="A3031" i="18"/>
  <c r="A3019" i="18"/>
  <c r="A3003" i="18"/>
  <c r="A2989" i="18"/>
  <c r="A2974" i="18"/>
  <c r="A2956" i="18"/>
  <c r="A2937" i="18"/>
  <c r="A2920" i="18"/>
  <c r="A2897" i="18"/>
  <c r="A2873" i="18"/>
  <c r="A2848" i="18"/>
  <c r="A2824" i="18"/>
  <c r="A2797" i="18"/>
  <c r="A2770" i="18"/>
  <c r="A2731" i="18"/>
  <c r="A2699" i="18"/>
  <c r="A2667" i="18"/>
  <c r="A2630" i="18"/>
  <c r="A2580" i="18"/>
  <c r="A2526" i="18"/>
  <c r="A2449" i="18"/>
  <c r="A2345" i="18"/>
  <c r="A2220" i="18"/>
  <c r="A2064" i="18"/>
  <c r="A1899" i="18"/>
  <c r="A1437" i="18"/>
  <c r="A3272" i="18"/>
  <c r="A3264" i="18"/>
  <c r="A3255" i="18"/>
  <c r="A3246" i="18"/>
  <c r="A3238" i="18"/>
  <c r="A3228" i="18"/>
  <c r="A3218" i="18"/>
  <c r="A3209" i="18"/>
  <c r="A3200" i="18"/>
  <c r="A3188" i="18"/>
  <c r="A3178" i="18"/>
  <c r="A3167" i="18"/>
  <c r="A3156" i="18"/>
  <c r="A3144" i="18"/>
  <c r="A3131" i="18"/>
  <c r="A3117" i="18"/>
  <c r="A3105" i="18"/>
  <c r="A3092" i="18"/>
  <c r="A3079" i="18"/>
  <c r="A3063" i="18"/>
  <c r="A3052" i="18"/>
  <c r="A3040" i="18"/>
  <c r="A3030" i="18"/>
  <c r="A3017" i="18"/>
  <c r="A3002" i="18"/>
  <c r="A2985" i="18"/>
  <c r="A2973" i="18"/>
  <c r="A2955" i="18"/>
  <c r="A2936" i="18"/>
  <c r="A2919" i="18"/>
  <c r="A2896" i="18"/>
  <c r="A2870" i="18"/>
  <c r="A2842" i="18"/>
  <c r="A2823" i="18"/>
  <c r="A2795" i="18"/>
  <c r="A2762" i="18"/>
  <c r="A2730" i="18"/>
  <c r="A2694" i="18"/>
  <c r="A2659" i="18"/>
  <c r="A2625" i="18"/>
  <c r="A2573" i="18"/>
  <c r="A2508" i="18"/>
  <c r="A2448" i="18"/>
  <c r="A2343" i="18"/>
  <c r="A2212" i="18"/>
  <c r="A2061" i="18"/>
  <c r="A1894" i="18"/>
  <c r="A1366" i="18"/>
  <c r="A55" i="18"/>
  <c r="A106" i="18"/>
  <c r="A157" i="18"/>
  <c r="A208" i="18"/>
  <c r="A250" i="18"/>
  <c r="A273" i="18"/>
  <c r="A301" i="18"/>
  <c r="A331" i="18"/>
  <c r="A357" i="18"/>
  <c r="A383" i="18"/>
  <c r="A408" i="18"/>
  <c r="A430" i="18"/>
  <c r="A449" i="18"/>
  <c r="A468" i="18"/>
  <c r="A488" i="18"/>
  <c r="A511" i="18"/>
  <c r="A531" i="18"/>
  <c r="A552" i="18"/>
  <c r="A575" i="18"/>
  <c r="A595" i="18"/>
  <c r="A620" i="18"/>
  <c r="A646" i="18"/>
  <c r="A670" i="18"/>
  <c r="A691" i="18"/>
  <c r="A710" i="18"/>
  <c r="A732" i="18"/>
  <c r="A752" i="18"/>
  <c r="A772" i="18"/>
  <c r="A793" i="18"/>
  <c r="A805" i="18"/>
  <c r="A824" i="18"/>
  <c r="A839" i="18"/>
  <c r="A853" i="18"/>
  <c r="A869" i="18"/>
  <c r="A882" i="18"/>
  <c r="A895" i="18"/>
  <c r="A906" i="18"/>
  <c r="A921" i="18"/>
  <c r="A933" i="18"/>
  <c r="A944" i="18"/>
  <c r="A952" i="18"/>
  <c r="A960" i="18"/>
  <c r="A968" i="18"/>
  <c r="A977" i="18"/>
  <c r="A985" i="18"/>
  <c r="A996" i="18"/>
  <c r="A1006" i="18"/>
  <c r="A1016" i="18"/>
  <c r="A1026" i="18"/>
  <c r="A1036" i="18"/>
  <c r="A1044" i="18"/>
  <c r="A1053" i="18"/>
  <c r="A1062" i="18"/>
  <c r="A1075" i="18"/>
  <c r="A1084" i="18"/>
  <c r="A1095" i="18"/>
  <c r="A1105" i="18"/>
  <c r="A1114" i="18"/>
  <c r="A1124" i="18"/>
  <c r="A1132" i="18"/>
  <c r="A1143" i="18"/>
  <c r="A1152" i="18"/>
  <c r="A1162" i="18"/>
  <c r="A1172" i="18"/>
  <c r="A1181" i="18"/>
  <c r="A1190" i="18"/>
  <c r="A1199" i="18"/>
  <c r="A1207" i="18"/>
  <c r="A1219" i="18"/>
  <c r="A1228" i="18"/>
  <c r="A1237" i="18"/>
  <c r="A1246" i="18"/>
  <c r="A1257" i="18"/>
  <c r="A1266" i="18"/>
  <c r="A1276" i="18"/>
  <c r="A1285" i="18"/>
  <c r="A1295" i="18"/>
  <c r="A1303" i="18"/>
  <c r="A1312" i="18"/>
  <c r="A1322" i="18"/>
  <c r="A1332" i="18"/>
  <c r="A1342" i="18"/>
  <c r="A1351" i="18"/>
  <c r="A1359" i="18"/>
  <c r="A1367" i="18"/>
  <c r="A3" i="18"/>
  <c r="A12" i="18"/>
  <c r="A14" i="18"/>
  <c r="A25" i="18"/>
  <c r="A85" i="18"/>
  <c r="A144" i="18"/>
  <c r="A200" i="18"/>
  <c r="A252" i="18"/>
  <c r="A281" i="18"/>
  <c r="A313" i="18"/>
  <c r="A345" i="18"/>
  <c r="A373" i="18"/>
  <c r="A403" i="18"/>
  <c r="A427" i="18"/>
  <c r="A450" i="18"/>
  <c r="A474" i="18"/>
  <c r="A497" i="18"/>
  <c r="A521" i="18"/>
  <c r="A542" i="18"/>
  <c r="A570" i="18"/>
  <c r="A593" i="18"/>
  <c r="A621" i="18"/>
  <c r="A653" i="18"/>
  <c r="A679" i="18"/>
  <c r="A701" i="18"/>
  <c r="A724" i="18"/>
  <c r="A745" i="18"/>
  <c r="A770" i="18"/>
  <c r="A794" i="18"/>
  <c r="A811" i="18"/>
  <c r="A830" i="18"/>
  <c r="A845" i="18"/>
  <c r="A862" i="18"/>
  <c r="A880" i="18"/>
  <c r="A894" i="18"/>
  <c r="A909" i="18"/>
  <c r="A924" i="18"/>
  <c r="A936" i="18"/>
  <c r="A948" i="18"/>
  <c r="A957" i="18"/>
  <c r="A966" i="18"/>
  <c r="A976" i="18"/>
  <c r="A987" i="18"/>
  <c r="A998" i="18"/>
  <c r="A1010" i="18"/>
  <c r="A1021" i="18"/>
  <c r="A1033" i="18"/>
  <c r="A1042" i="18"/>
  <c r="A1052" i="18"/>
  <c r="A1064" i="18"/>
  <c r="A1078" i="18"/>
  <c r="A1088" i="18"/>
  <c r="A1100" i="18"/>
  <c r="A1110" i="18"/>
  <c r="A1122" i="18"/>
  <c r="A1131" i="18"/>
  <c r="A1144" i="18"/>
  <c r="A1154" i="18"/>
  <c r="A1165" i="18"/>
  <c r="A1177" i="18"/>
  <c r="A1187" i="18"/>
  <c r="A1196" i="18"/>
  <c r="A1206" i="18"/>
  <c r="A1220" i="18"/>
  <c r="A1231" i="18"/>
  <c r="A1240" i="18"/>
  <c r="A1252" i="18"/>
  <c r="A1263" i="18"/>
  <c r="A1274" i="18"/>
  <c r="A1284" i="18"/>
  <c r="A1296" i="18"/>
  <c r="A1305" i="18"/>
  <c r="A1316" i="18"/>
  <c r="A1327" i="18"/>
  <c r="A1338" i="18"/>
  <c r="A1349" i="18"/>
  <c r="A1358" i="18"/>
  <c r="A1368" i="18"/>
  <c r="A1377" i="18"/>
  <c r="A1385" i="18"/>
  <c r="A1393" i="18"/>
  <c r="A1403" i="18"/>
  <c r="A1411" i="18"/>
  <c r="A1420" i="18"/>
  <c r="A1429" i="18"/>
  <c r="A1440" i="18"/>
  <c r="A1450" i="18"/>
  <c r="A1459" i="18"/>
  <c r="A32" i="18"/>
  <c r="A95" i="18"/>
  <c r="A149" i="18"/>
  <c r="A210" i="18"/>
  <c r="A255" i="18"/>
  <c r="A284" i="18"/>
  <c r="A316" i="18"/>
  <c r="A347" i="18"/>
  <c r="A375" i="18"/>
  <c r="A405" i="18"/>
  <c r="A431" i="18"/>
  <c r="A454" i="18"/>
  <c r="A477" i="18"/>
  <c r="A500" i="18"/>
  <c r="A523" i="18"/>
  <c r="A546" i="18"/>
  <c r="A572" i="18"/>
  <c r="A596" i="18"/>
  <c r="A627" i="18"/>
  <c r="A655" i="18"/>
  <c r="A681" i="18"/>
  <c r="A702" i="18"/>
  <c r="A727" i="18"/>
  <c r="A749" i="18"/>
  <c r="A774" i="18"/>
  <c r="A795" i="18"/>
  <c r="A812" i="18"/>
  <c r="A832" i="18"/>
  <c r="A848" i="18"/>
  <c r="A864" i="18"/>
  <c r="A881" i="18"/>
  <c r="A896" i="18"/>
  <c r="A912" i="18"/>
  <c r="A926" i="18"/>
  <c r="A937" i="18"/>
  <c r="A949" i="18"/>
  <c r="A958" i="18"/>
  <c r="A967" i="18"/>
  <c r="A978" i="18"/>
  <c r="A988" i="18"/>
  <c r="A999" i="18"/>
  <c r="A1012" i="18"/>
  <c r="A1022" i="18"/>
  <c r="A1034" i="18"/>
  <c r="A1043" i="18"/>
  <c r="A1054" i="18"/>
  <c r="A1065" i="18"/>
  <c r="A1079" i="18"/>
  <c r="A1089" i="18"/>
  <c r="A1101" i="18"/>
  <c r="A1112" i="18"/>
  <c r="A1123" i="18"/>
  <c r="A1134" i="18"/>
  <c r="A1145" i="18"/>
  <c r="A1155" i="18"/>
  <c r="A1166" i="18"/>
  <c r="A1178" i="18"/>
  <c r="A1188" i="18"/>
  <c r="A1197" i="18"/>
  <c r="A1210" i="18"/>
  <c r="A1221" i="18"/>
  <c r="A1232" i="18"/>
  <c r="A1241" i="18"/>
  <c r="A1253" i="18"/>
  <c r="A1264" i="18"/>
  <c r="A1275" i="18"/>
  <c r="A1286" i="18"/>
  <c r="A1297" i="18"/>
  <c r="A1306" i="18"/>
  <c r="A1317" i="18"/>
  <c r="A1328" i="18"/>
  <c r="A1339" i="18"/>
  <c r="A1350" i="18"/>
  <c r="A1360" i="18"/>
  <c r="A1369" i="18"/>
  <c r="A1378" i="18"/>
  <c r="A1386" i="18"/>
  <c r="A1394" i="18"/>
  <c r="A1404" i="18"/>
  <c r="A1412" i="18"/>
  <c r="A1421" i="18"/>
  <c r="A1430" i="18"/>
  <c r="A1441" i="18"/>
  <c r="A1451" i="18"/>
  <c r="A1460" i="18"/>
  <c r="A43" i="18"/>
  <c r="A57" i="18"/>
  <c r="A120" i="18"/>
  <c r="A177" i="18"/>
  <c r="A229" i="18"/>
  <c r="A264" i="18"/>
  <c r="A293" i="18"/>
  <c r="A326" i="18"/>
  <c r="A361" i="18"/>
  <c r="A392" i="18"/>
  <c r="A417" i="18"/>
  <c r="A439" i="18"/>
  <c r="A460" i="18"/>
  <c r="A484" i="18"/>
  <c r="A507" i="18"/>
  <c r="A532" i="18"/>
  <c r="A560" i="18"/>
  <c r="A582" i="18"/>
  <c r="A607" i="18"/>
  <c r="A636" i="18"/>
  <c r="A662" i="18"/>
  <c r="A689" i="18"/>
  <c r="A712" i="18"/>
  <c r="A736" i="18"/>
  <c r="A759" i="18"/>
  <c r="A784" i="18"/>
  <c r="A802" i="18"/>
  <c r="A820" i="18"/>
  <c r="A836" i="18"/>
  <c r="A854" i="18"/>
  <c r="A872" i="18"/>
  <c r="A888" i="18"/>
  <c r="A901" i="18"/>
  <c r="A916" i="18"/>
  <c r="A929" i="18"/>
  <c r="A942" i="18"/>
  <c r="A953" i="18"/>
  <c r="A962" i="18"/>
  <c r="A971" i="18"/>
  <c r="A981" i="18"/>
  <c r="A992" i="18"/>
  <c r="A1004" i="18"/>
  <c r="A1015" i="18"/>
  <c r="A1027" i="18"/>
  <c r="A1038" i="18"/>
  <c r="A1048" i="18"/>
  <c r="A1058" i="18"/>
  <c r="A1069" i="18"/>
  <c r="A1082" i="18"/>
  <c r="A1092" i="18"/>
  <c r="A1106" i="18"/>
  <c r="A1116" i="18"/>
  <c r="A1127" i="18"/>
  <c r="A1137" i="18"/>
  <c r="A1148" i="18"/>
  <c r="A1160" i="18"/>
  <c r="A1170" i="18"/>
  <c r="A1183" i="18"/>
  <c r="A1192" i="18"/>
  <c r="A1202" i="18"/>
  <c r="A1213" i="18"/>
  <c r="A1225" i="18"/>
  <c r="A1235" i="18"/>
  <c r="A1245" i="18"/>
  <c r="A1258" i="18"/>
  <c r="A1269" i="18"/>
  <c r="A1280" i="18"/>
  <c r="A1290" i="18"/>
  <c r="A1300" i="18"/>
  <c r="A1309" i="18"/>
  <c r="A1320" i="18"/>
  <c r="A1333" i="18"/>
  <c r="A1345" i="18"/>
  <c r="A1354" i="18"/>
  <c r="A1363" i="18"/>
  <c r="A1373" i="18"/>
  <c r="A1381" i="18"/>
  <c r="A1389" i="18"/>
  <c r="A1398" i="18"/>
  <c r="A1407" i="18"/>
  <c r="A1416" i="18"/>
  <c r="A1425" i="18"/>
  <c r="A1434" i="18"/>
  <c r="A1444" i="18"/>
  <c r="A1454" i="18"/>
  <c r="A1463" i="18"/>
  <c r="A1471" i="18"/>
  <c r="A1479" i="18"/>
  <c r="A1489" i="18"/>
  <c r="A1498" i="18"/>
  <c r="A1508" i="18"/>
  <c r="A1516" i="18"/>
  <c r="A1526" i="18"/>
  <c r="A1536" i="18"/>
  <c r="A1545" i="18"/>
  <c r="A1554" i="18"/>
  <c r="A1563" i="18"/>
  <c r="A1574" i="18"/>
  <c r="A1583" i="18"/>
  <c r="A1591" i="18"/>
  <c r="A1599" i="18"/>
  <c r="A45" i="18"/>
  <c r="A135" i="18"/>
  <c r="A233" i="18"/>
  <c r="A288" i="18"/>
  <c r="A337" i="18"/>
  <c r="A385" i="18"/>
  <c r="A424" i="18"/>
  <c r="A464" i="18"/>
  <c r="A502" i="18"/>
  <c r="A538" i="18"/>
  <c r="A579" i="18"/>
  <c r="A617" i="18"/>
  <c r="A665" i="18"/>
  <c r="A706" i="18"/>
  <c r="A741" i="18"/>
  <c r="A783" i="18"/>
  <c r="A808" i="18"/>
  <c r="A842" i="18"/>
  <c r="A867" i="18"/>
  <c r="A890" i="18"/>
  <c r="A915" i="18"/>
  <c r="A935" i="18"/>
  <c r="A954" i="18"/>
  <c r="A969" i="18"/>
  <c r="A983" i="18"/>
  <c r="A1002" i="18"/>
  <c r="A1020" i="18"/>
  <c r="A1039" i="18"/>
  <c r="A1055" i="18"/>
  <c r="A1073" i="18"/>
  <c r="A1091" i="18"/>
  <c r="A1109" i="18"/>
  <c r="A1128" i="18"/>
  <c r="A1146" i="18"/>
  <c r="A1163" i="18"/>
  <c r="A1180" i="18"/>
  <c r="A1195" i="18"/>
  <c r="A1215" i="18"/>
  <c r="A1233" i="18"/>
  <c r="A1249" i="18"/>
  <c r="A1267" i="18"/>
  <c r="A1283" i="18"/>
  <c r="A1301" i="18"/>
  <c r="A1318" i="18"/>
  <c r="A1336" i="18"/>
  <c r="A68" i="18"/>
  <c r="A161" i="18"/>
  <c r="A239" i="18"/>
  <c r="A290" i="18"/>
  <c r="A342" i="18"/>
  <c r="A394" i="18"/>
  <c r="A434" i="18"/>
  <c r="A466" i="18"/>
  <c r="A505" i="18"/>
  <c r="A540" i="18"/>
  <c r="A585" i="18"/>
  <c r="A630" i="18"/>
  <c r="A672" i="18"/>
  <c r="A708" i="18"/>
  <c r="A742" i="18"/>
  <c r="A785" i="18"/>
  <c r="A814" i="18"/>
  <c r="A843" i="18"/>
  <c r="A871" i="18"/>
  <c r="A893" i="18"/>
  <c r="A917" i="18"/>
  <c r="A938" i="18"/>
  <c r="A955" i="18"/>
  <c r="A970" i="18"/>
  <c r="A984" i="18"/>
  <c r="A1005" i="18"/>
  <c r="A1024" i="18"/>
  <c r="A1040" i="18"/>
  <c r="A1056" i="18"/>
  <c r="A1076" i="18"/>
  <c r="A1096" i="18"/>
  <c r="A1113" i="18"/>
  <c r="A1129" i="18"/>
  <c r="A1147" i="18"/>
  <c r="A1164" i="18"/>
  <c r="A1184" i="18"/>
  <c r="A1200" i="18"/>
  <c r="A1217" i="18"/>
  <c r="A1234" i="18"/>
  <c r="A1251" i="18"/>
  <c r="A1270" i="18"/>
  <c r="A1287" i="18"/>
  <c r="A1302" i="18"/>
  <c r="A1319" i="18"/>
  <c r="A1337" i="18"/>
  <c r="A1355" i="18"/>
  <c r="A1370" i="18"/>
  <c r="A1383" i="18"/>
  <c r="A1397" i="18"/>
  <c r="A1410" i="18"/>
  <c r="A74" i="18"/>
  <c r="A175" i="18"/>
  <c r="A242" i="18"/>
  <c r="A297" i="18"/>
  <c r="A352" i="18"/>
  <c r="A396" i="18"/>
  <c r="A436" i="18"/>
  <c r="A470" i="18"/>
  <c r="A512" i="18"/>
  <c r="A549" i="18"/>
  <c r="A586" i="18"/>
  <c r="A635" i="18"/>
  <c r="A676" i="18"/>
  <c r="A716" i="18"/>
  <c r="A753" i="18"/>
  <c r="A786" i="18"/>
  <c r="A815" i="18"/>
  <c r="A844" i="18"/>
  <c r="A873" i="18"/>
  <c r="A897" i="18"/>
  <c r="A918" i="18"/>
  <c r="A941" i="18"/>
  <c r="A956" i="18"/>
  <c r="A973" i="18"/>
  <c r="A989" i="18"/>
  <c r="A1007" i="18"/>
  <c r="A1025" i="18"/>
  <c r="A1041" i="18"/>
  <c r="A1059" i="18"/>
  <c r="A1080" i="18"/>
  <c r="A1097" i="18"/>
  <c r="A1115" i="18"/>
  <c r="A1130" i="18"/>
  <c r="A1149" i="18"/>
  <c r="A1167" i="18"/>
  <c r="A1185" i="18"/>
  <c r="A1201" i="18"/>
  <c r="A1218" i="18"/>
  <c r="A1236" i="18"/>
  <c r="A1254" i="18"/>
  <c r="A1271" i="18"/>
  <c r="A1288" i="18"/>
  <c r="A1304" i="18"/>
  <c r="A1324" i="18"/>
  <c r="A1340" i="18"/>
  <c r="A1356" i="18"/>
  <c r="A1371" i="18"/>
  <c r="A1384" i="18"/>
  <c r="A1399" i="18"/>
  <c r="A1413" i="18"/>
  <c r="A1427" i="18"/>
  <c r="A1443" i="18"/>
  <c r="A1457" i="18"/>
  <c r="A1469" i="18"/>
  <c r="A1478" i="18"/>
  <c r="A1490" i="18"/>
  <c r="A1501" i="18"/>
  <c r="A1511" i="18"/>
  <c r="A1520" i="18"/>
  <c r="A1533" i="18"/>
  <c r="A1543" i="18"/>
  <c r="A1552" i="18"/>
  <c r="A1566" i="18"/>
  <c r="A1576" i="18"/>
  <c r="A1586" i="18"/>
  <c r="A1595" i="18"/>
  <c r="A1606" i="18"/>
  <c r="A1616" i="18"/>
  <c r="A1625" i="18"/>
  <c r="A1633" i="18"/>
  <c r="A1646" i="18"/>
  <c r="A1656" i="18"/>
  <c r="A1664" i="18"/>
  <c r="A1676" i="18"/>
  <c r="A1686" i="18"/>
  <c r="A1694" i="18"/>
  <c r="A1703" i="18"/>
  <c r="A1711" i="18"/>
  <c r="A1721" i="18"/>
  <c r="A1730" i="18"/>
  <c r="A1739" i="18"/>
  <c r="A1750" i="18"/>
  <c r="A1761" i="18"/>
  <c r="A1772" i="18"/>
  <c r="A83" i="18"/>
  <c r="A186" i="18"/>
  <c r="A260" i="18"/>
  <c r="A304" i="18"/>
  <c r="A354" i="18"/>
  <c r="A397" i="18"/>
  <c r="A440" i="18"/>
  <c r="A479" i="18"/>
  <c r="A515" i="18"/>
  <c r="A554" i="18"/>
  <c r="A589" i="18"/>
  <c r="A640" i="18"/>
  <c r="A682" i="18"/>
  <c r="A719" i="18"/>
  <c r="A756" i="18"/>
  <c r="A791" i="18"/>
  <c r="A823" i="18"/>
  <c r="A850" i="18"/>
  <c r="A877" i="18"/>
  <c r="A898" i="18"/>
  <c r="A923" i="18"/>
  <c r="A945" i="18"/>
  <c r="A959" i="18"/>
  <c r="A974" i="18"/>
  <c r="A991" i="18"/>
  <c r="A1008" i="18"/>
  <c r="A1028" i="18"/>
  <c r="A1046" i="18"/>
  <c r="A1060" i="18"/>
  <c r="A1081" i="18"/>
  <c r="A1099" i="18"/>
  <c r="A1117" i="18"/>
  <c r="A1135" i="18"/>
  <c r="A1150" i="18"/>
  <c r="A1168" i="18"/>
  <c r="A1186" i="18"/>
  <c r="A1203" i="18"/>
  <c r="A1222" i="18"/>
  <c r="A1238" i="18"/>
  <c r="A1256" i="18"/>
  <c r="A1272" i="18"/>
  <c r="A1291" i="18"/>
  <c r="A1307" i="18"/>
  <c r="A1325" i="18"/>
  <c r="A1344" i="18"/>
  <c r="A1357" i="18"/>
  <c r="A1374" i="18"/>
  <c r="A1387" i="18"/>
  <c r="A1401" i="18"/>
  <c r="A1414" i="18"/>
  <c r="A1428" i="18"/>
  <c r="A1446" i="18"/>
  <c r="A1461" i="18"/>
  <c r="A1470" i="18"/>
  <c r="A1481" i="18"/>
  <c r="A1492" i="18"/>
  <c r="A1502" i="18"/>
  <c r="A1512" i="18"/>
  <c r="A1523" i="18"/>
  <c r="A1534" i="18"/>
  <c r="A1544" i="18"/>
  <c r="A1555" i="18"/>
  <c r="A1567" i="18"/>
  <c r="A1578" i="18"/>
  <c r="A1587" i="18"/>
  <c r="A1596" i="18"/>
  <c r="A1607" i="18"/>
  <c r="A1617" i="18"/>
  <c r="A1626" i="18"/>
  <c r="A1635" i="18"/>
  <c r="A97" i="18"/>
  <c r="A190" i="18"/>
  <c r="A262" i="18"/>
  <c r="A309" i="18"/>
  <c r="A363" i="18"/>
  <c r="A409" i="18"/>
  <c r="A444" i="18"/>
  <c r="A480" i="18"/>
  <c r="A518" i="18"/>
  <c r="A562" i="18"/>
  <c r="A599" i="18"/>
  <c r="A644" i="18"/>
  <c r="A685" i="18"/>
  <c r="A722" i="18"/>
  <c r="A762" i="18"/>
  <c r="A797" i="18"/>
  <c r="A825" i="18"/>
  <c r="A851" i="18"/>
  <c r="A879" i="18"/>
  <c r="A903" i="18"/>
  <c r="A927" i="18"/>
  <c r="A946" i="18"/>
  <c r="A961" i="18"/>
  <c r="A975" i="18"/>
  <c r="A993" i="18"/>
  <c r="A1013" i="18"/>
  <c r="A1030" i="18"/>
  <c r="A1047" i="18"/>
  <c r="A1061" i="18"/>
  <c r="A1083" i="18"/>
  <c r="A1103" i="18"/>
  <c r="A1120" i="18"/>
  <c r="A1136" i="18"/>
  <c r="A1153" i="18"/>
  <c r="A1173" i="18"/>
  <c r="A1189" i="18"/>
  <c r="A1204" i="18"/>
  <c r="A1224" i="18"/>
  <c r="A1239" i="18"/>
  <c r="A1259" i="18"/>
  <c r="A1278" i="18"/>
  <c r="A1292" i="18"/>
  <c r="A1308" i="18"/>
  <c r="A1326" i="18"/>
  <c r="A1346" i="18"/>
  <c r="A1361" i="18"/>
  <c r="A1375" i="18"/>
  <c r="A1388" i="18"/>
  <c r="A1402" i="18"/>
  <c r="A1417" i="18"/>
  <c r="A1432" i="18"/>
  <c r="A1448" i="18"/>
  <c r="A1462" i="18"/>
  <c r="A1472" i="18"/>
  <c r="A1482" i="18"/>
  <c r="A1493" i="18"/>
  <c r="A1503" i="18"/>
  <c r="A1513" i="18"/>
  <c r="A1524" i="18"/>
  <c r="A1535" i="18"/>
  <c r="A1546" i="18"/>
  <c r="A1556" i="18"/>
  <c r="A1568" i="18"/>
  <c r="A1579" i="18"/>
  <c r="A1588" i="18"/>
  <c r="A1597" i="18"/>
  <c r="A1608" i="18"/>
  <c r="A1618" i="18"/>
  <c r="A1627" i="18"/>
  <c r="A1636" i="18"/>
  <c r="A1649" i="18"/>
  <c r="A1658" i="18"/>
  <c r="A1667" i="18"/>
  <c r="A1680" i="18"/>
  <c r="A1688" i="18"/>
  <c r="A1697" i="18"/>
  <c r="A1705" i="18"/>
  <c r="A1713" i="18"/>
  <c r="A1723" i="18"/>
  <c r="A1732" i="18"/>
  <c r="A1741" i="18"/>
  <c r="A1754" i="18"/>
  <c r="A1764" i="18"/>
  <c r="A1774" i="18"/>
  <c r="A1782" i="18"/>
  <c r="A1792" i="18"/>
  <c r="A111" i="18"/>
  <c r="A198" i="18"/>
  <c r="A269" i="18"/>
  <c r="A321" i="18"/>
  <c r="A366" i="18"/>
  <c r="A415" i="18"/>
  <c r="A447" i="18"/>
  <c r="A486" i="18"/>
  <c r="A526" i="18"/>
  <c r="A564" i="18"/>
  <c r="A605" i="18"/>
  <c r="A650" i="18"/>
  <c r="A692" i="18"/>
  <c r="A729" i="18"/>
  <c r="A763" i="18"/>
  <c r="A800" i="18"/>
  <c r="A826" i="18"/>
  <c r="A857" i="18"/>
  <c r="A885" i="18"/>
  <c r="A904" i="18"/>
  <c r="A928" i="18"/>
  <c r="A947" i="18"/>
  <c r="A963" i="18"/>
  <c r="A979" i="18"/>
  <c r="A995" i="18"/>
  <c r="A1014" i="18"/>
  <c r="A1032" i="18"/>
  <c r="A1049" i="18"/>
  <c r="A1066" i="18"/>
  <c r="A1085" i="18"/>
  <c r="A1104" i="18"/>
  <c r="A1121" i="18"/>
  <c r="A1139" i="18"/>
  <c r="A1157" i="18"/>
  <c r="A1175" i="18"/>
  <c r="A1191" i="18"/>
  <c r="A1205" i="18"/>
  <c r="A1226" i="18"/>
  <c r="A1243" i="18"/>
  <c r="A1260" i="18"/>
  <c r="A1279" i="18"/>
  <c r="A1293" i="18"/>
  <c r="A1310" i="18"/>
  <c r="A1329" i="18"/>
  <c r="A1347" i="18"/>
  <c r="A1362" i="18"/>
  <c r="A1376" i="18"/>
  <c r="A1390" i="18"/>
  <c r="A1405" i="18"/>
  <c r="A1418" i="18"/>
  <c r="A1433" i="18"/>
  <c r="A1449" i="18"/>
  <c r="A1464" i="18"/>
  <c r="A1473" i="18"/>
  <c r="A1483" i="18"/>
  <c r="A1494" i="18"/>
  <c r="A1504" i="18"/>
  <c r="A1514" i="18"/>
  <c r="A1525" i="18"/>
  <c r="A1538" i="18"/>
  <c r="A1547" i="18"/>
  <c r="A1557" i="18"/>
  <c r="A1570" i="18"/>
  <c r="A1580" i="18"/>
  <c r="A1589" i="18"/>
  <c r="A1598" i="18"/>
  <c r="A1610" i="18"/>
  <c r="A1619" i="18"/>
  <c r="A1628" i="18"/>
  <c r="A1638" i="18"/>
  <c r="A1651" i="18"/>
  <c r="A1659" i="18"/>
  <c r="A1669" i="18"/>
  <c r="A1681" i="18"/>
  <c r="A1689" i="18"/>
  <c r="A1698" i="18"/>
  <c r="A1706" i="18"/>
  <c r="A1714" i="18"/>
  <c r="A1724" i="18"/>
  <c r="A1733" i="18"/>
  <c r="A1742" i="18"/>
  <c r="A1755" i="18"/>
  <c r="A1767" i="18"/>
  <c r="A1775" i="18"/>
  <c r="A1783" i="18"/>
  <c r="A133" i="18"/>
  <c r="A221" i="18"/>
  <c r="A279" i="18"/>
  <c r="A334" i="18"/>
  <c r="A380" i="18"/>
  <c r="A421" i="18"/>
  <c r="A459" i="18"/>
  <c r="A493" i="18"/>
  <c r="A536" i="18"/>
  <c r="A576" i="18"/>
  <c r="A614" i="18"/>
  <c r="A659" i="18"/>
  <c r="A698" i="18"/>
  <c r="A738" i="18"/>
  <c r="A781" i="18"/>
  <c r="A804" i="18"/>
  <c r="A835" i="18"/>
  <c r="A860" i="18"/>
  <c r="A889" i="18"/>
  <c r="A914" i="18"/>
  <c r="A934" i="18"/>
  <c r="A951" i="18"/>
  <c r="A965" i="18"/>
  <c r="A982" i="18"/>
  <c r="A1000" i="18"/>
  <c r="A1019" i="18"/>
  <c r="A1037" i="18"/>
  <c r="A1051" i="18"/>
  <c r="A1070" i="18"/>
  <c r="A1090" i="18"/>
  <c r="A1108" i="18"/>
  <c r="A1126" i="18"/>
  <c r="A1141" i="18"/>
  <c r="A1161" i="18"/>
  <c r="A1179" i="18"/>
  <c r="A1194" i="18"/>
  <c r="A1212" i="18"/>
  <c r="A1229" i="18"/>
  <c r="A1247" i="18"/>
  <c r="A1265" i="18"/>
  <c r="A1282" i="18"/>
  <c r="A1299" i="18"/>
  <c r="A1314" i="18"/>
  <c r="A1334" i="18"/>
  <c r="A1352" i="18"/>
  <c r="A1365" i="18"/>
  <c r="A1380" i="18"/>
  <c r="A1392" i="18"/>
  <c r="A1408" i="18"/>
  <c r="A1423" i="18"/>
  <c r="A1436" i="18"/>
  <c r="A1453" i="18"/>
  <c r="A1466" i="18"/>
  <c r="A1475" i="18"/>
  <c r="A1486" i="18"/>
  <c r="A1496" i="18"/>
  <c r="A1506" i="18"/>
  <c r="A1517" i="18"/>
  <c r="A1528" i="18"/>
  <c r="A1540" i="18"/>
  <c r="A1549" i="18"/>
  <c r="A1560" i="18"/>
  <c r="A1572" i="18"/>
  <c r="A1582" i="18"/>
  <c r="A1592" i="18"/>
  <c r="A1602" i="18"/>
  <c r="A1612" i="18"/>
  <c r="A1622" i="18"/>
  <c r="A1630" i="18"/>
  <c r="A1642" i="18"/>
  <c r="A1653" i="18"/>
  <c r="A1661" i="18"/>
  <c r="A1671" i="18"/>
  <c r="A1683" i="18"/>
  <c r="A1691" i="18"/>
  <c r="A1700" i="18"/>
  <c r="A1708" i="18"/>
  <c r="A1718" i="18"/>
  <c r="A1726" i="18"/>
  <c r="A4" i="18"/>
  <c r="A17" i="18"/>
  <c r="A33" i="18"/>
  <c r="A46" i="18"/>
  <c r="A59" i="18"/>
  <c r="A75" i="18"/>
  <c r="A86" i="18"/>
  <c r="A99" i="18"/>
  <c r="A112" i="18"/>
  <c r="A125" i="18"/>
  <c r="A137" i="18"/>
  <c r="A150" i="18"/>
  <c r="A163" i="18"/>
  <c r="A180" i="18"/>
  <c r="A191" i="18"/>
  <c r="A201" i="18"/>
  <c r="A211" i="18"/>
  <c r="A224" i="18"/>
  <c r="A234" i="18"/>
  <c r="A243" i="18"/>
  <c r="A253" i="18"/>
  <c r="A263" i="18"/>
  <c r="A272" i="18"/>
  <c r="A282" i="18"/>
  <c r="A292" i="18"/>
  <c r="A303" i="18"/>
  <c r="A315" i="18"/>
  <c r="A325" i="18"/>
  <c r="A335" i="18"/>
  <c r="A346" i="18"/>
  <c r="A355" i="18"/>
  <c r="A365" i="18"/>
  <c r="A374" i="18"/>
  <c r="A384" i="18"/>
  <c r="A395" i="18"/>
  <c r="A406" i="18"/>
  <c r="A418" i="18"/>
  <c r="A428" i="18"/>
  <c r="A438" i="18"/>
  <c r="A448" i="18"/>
  <c r="A458" i="18"/>
  <c r="A467" i="18"/>
  <c r="A478" i="18"/>
  <c r="A487" i="18"/>
  <c r="A498" i="18"/>
  <c r="A510" i="18"/>
  <c r="A520" i="18"/>
  <c r="A530" i="18"/>
  <c r="A539" i="18"/>
  <c r="A550" i="18"/>
  <c r="A563" i="18"/>
  <c r="A573" i="18"/>
  <c r="A584" i="18"/>
  <c r="A594" i="18"/>
  <c r="A606" i="18"/>
  <c r="A619" i="18"/>
  <c r="A632" i="18"/>
  <c r="A645" i="18"/>
  <c r="A656" i="18"/>
  <c r="A669" i="18"/>
  <c r="A680" i="18"/>
  <c r="A690" i="18"/>
  <c r="A700" i="18"/>
  <c r="A709" i="18"/>
  <c r="A720" i="18"/>
  <c r="A730" i="18"/>
  <c r="A740" i="18"/>
  <c r="A750" i="18"/>
  <c r="A761" i="18"/>
  <c r="A771" i="18"/>
  <c r="A5" i="18"/>
  <c r="A19" i="18"/>
  <c r="A34" i="18"/>
  <c r="A47" i="18"/>
  <c r="A63" i="18"/>
  <c r="A77" i="18"/>
  <c r="A87" i="18"/>
  <c r="A101" i="18"/>
  <c r="A113" i="18"/>
  <c r="A126" i="18"/>
  <c r="A139" i="18"/>
  <c r="A151" i="18"/>
  <c r="A164" i="18"/>
  <c r="A182" i="18"/>
  <c r="A192" i="18"/>
  <c r="A202" i="18"/>
  <c r="A214" i="18"/>
  <c r="A225" i="18"/>
  <c r="A235" i="18"/>
  <c r="A244" i="18"/>
  <c r="A7" i="18"/>
  <c r="A20" i="18"/>
  <c r="A35" i="18"/>
  <c r="A49" i="18"/>
  <c r="A65" i="18"/>
  <c r="A78" i="18"/>
  <c r="A89" i="18"/>
  <c r="A102" i="18"/>
  <c r="A114" i="18"/>
  <c r="A129" i="18"/>
  <c r="A140" i="18"/>
  <c r="A152" i="18"/>
  <c r="A167" i="18"/>
  <c r="A183" i="18"/>
  <c r="A193" i="18"/>
  <c r="A205" i="18"/>
  <c r="A215" i="18"/>
  <c r="A226" i="18"/>
  <c r="A236" i="18"/>
  <c r="A245" i="18"/>
  <c r="A256" i="18"/>
  <c r="A265" i="18"/>
  <c r="A275" i="18"/>
  <c r="A285" i="18"/>
  <c r="A294" i="18"/>
  <c r="A306" i="18"/>
  <c r="A317" i="18"/>
  <c r="A327" i="18"/>
  <c r="A338" i="18"/>
  <c r="A349" i="18"/>
  <c r="A358" i="18"/>
  <c r="A367" i="18"/>
  <c r="A376" i="18"/>
  <c r="A386" i="18"/>
  <c r="A9" i="18"/>
  <c r="A21" i="18"/>
  <c r="A37" i="18"/>
  <c r="A53" i="18"/>
  <c r="A66" i="18"/>
  <c r="A79" i="18"/>
  <c r="A91" i="18"/>
  <c r="A103" i="18"/>
  <c r="A115" i="18"/>
  <c r="A131" i="18"/>
  <c r="A141" i="18"/>
  <c r="A153" i="18"/>
  <c r="A171" i="18"/>
  <c r="A184" i="18"/>
  <c r="A194" i="18"/>
  <c r="A206" i="18"/>
  <c r="A216" i="18"/>
  <c r="A227" i="18"/>
  <c r="A237" i="18"/>
  <c r="A246" i="18"/>
  <c r="A257" i="18"/>
  <c r="A267" i="18"/>
  <c r="A277" i="18"/>
  <c r="A286" i="18"/>
  <c r="A295" i="18"/>
  <c r="A307" i="18"/>
  <c r="A318" i="18"/>
  <c r="A328" i="18"/>
  <c r="A340" i="18"/>
  <c r="A350" i="18"/>
  <c r="A359" i="18"/>
  <c r="A368" i="18"/>
  <c r="A377" i="18"/>
  <c r="A387" i="18"/>
  <c r="A399" i="18"/>
  <c r="A411" i="18"/>
  <c r="A422" i="18"/>
  <c r="A432" i="18"/>
  <c r="A441" i="18"/>
  <c r="A451" i="18"/>
  <c r="A461" i="18"/>
  <c r="A471" i="18"/>
  <c r="A482" i="18"/>
  <c r="A491" i="18"/>
  <c r="A503" i="18"/>
  <c r="A513" i="18"/>
  <c r="A524" i="18"/>
  <c r="A533" i="18"/>
  <c r="A543" i="18"/>
  <c r="A558" i="18"/>
  <c r="A568" i="18"/>
  <c r="A577" i="18"/>
  <c r="A587" i="18"/>
  <c r="A597" i="18"/>
  <c r="A609" i="18"/>
  <c r="A624" i="18"/>
  <c r="A638" i="18"/>
  <c r="A651" i="18"/>
  <c r="A660" i="18"/>
  <c r="A674" i="18"/>
  <c r="A683" i="18"/>
  <c r="A693" i="18"/>
  <c r="A703" i="18"/>
  <c r="A714" i="18"/>
  <c r="A725" i="18"/>
  <c r="A734" i="18"/>
  <c r="A743" i="18"/>
  <c r="A754" i="18"/>
  <c r="A764" i="18"/>
  <c r="A775" i="18"/>
  <c r="A789" i="18"/>
  <c r="A798" i="18"/>
  <c r="A806" i="18"/>
  <c r="A816" i="18"/>
  <c r="A827" i="18"/>
  <c r="A837" i="18"/>
  <c r="A846" i="18"/>
  <c r="A855" i="18"/>
  <c r="A865" i="18"/>
  <c r="A874" i="18"/>
  <c r="A883" i="18"/>
  <c r="A891" i="18"/>
  <c r="A899" i="18"/>
  <c r="A910" i="18"/>
  <c r="A919" i="18"/>
  <c r="A11" i="18"/>
  <c r="A23" i="18"/>
  <c r="A39" i="18"/>
  <c r="A54" i="18"/>
  <c r="A67" i="18"/>
  <c r="A81" i="18"/>
  <c r="A94" i="18"/>
  <c r="A104" i="18"/>
  <c r="A118" i="18"/>
  <c r="A132" i="18"/>
  <c r="A142" i="18"/>
  <c r="A155" i="18"/>
  <c r="A172" i="18"/>
  <c r="A185" i="18"/>
  <c r="A196" i="18"/>
  <c r="A207" i="18"/>
  <c r="A218" i="18"/>
  <c r="A228" i="18"/>
  <c r="A238" i="18"/>
  <c r="A248" i="18"/>
  <c r="A259" i="18"/>
  <c r="A268" i="18"/>
  <c r="A278" i="18"/>
  <c r="A287" i="18"/>
  <c r="A296" i="18"/>
  <c r="A308" i="18"/>
  <c r="A319" i="18"/>
  <c r="A330" i="18"/>
  <c r="A341" i="18"/>
  <c r="A351" i="18"/>
  <c r="A360" i="18"/>
  <c r="A369" i="18"/>
  <c r="A378" i="18"/>
  <c r="A390" i="18"/>
  <c r="A402" i="18"/>
  <c r="A414" i="18"/>
  <c r="A423" i="18"/>
  <c r="A433" i="18"/>
  <c r="A443" i="18"/>
  <c r="A453" i="18"/>
  <c r="A462" i="18"/>
  <c r="A473" i="18"/>
  <c r="A483" i="18"/>
  <c r="A492" i="18"/>
  <c r="A504" i="18"/>
  <c r="A514" i="18"/>
  <c r="A525" i="18"/>
  <c r="A534" i="18"/>
  <c r="A545" i="18"/>
  <c r="A559" i="18"/>
  <c r="A569" i="18"/>
  <c r="A578" i="18"/>
  <c r="A588" i="18"/>
  <c r="A598" i="18"/>
  <c r="A610" i="18"/>
  <c r="A626" i="18"/>
  <c r="A639" i="18"/>
  <c r="A652" i="18"/>
  <c r="A661" i="18"/>
  <c r="A675" i="18"/>
  <c r="A684" i="18"/>
  <c r="A694" i="18"/>
  <c r="A705" i="18"/>
  <c r="A715" i="18"/>
  <c r="A726" i="18"/>
  <c r="A735" i="18"/>
  <c r="A744" i="18"/>
  <c r="A755" i="18"/>
  <c r="A765" i="18"/>
  <c r="A780" i="18"/>
  <c r="A790" i="18"/>
  <c r="A799" i="18"/>
  <c r="A807" i="18"/>
  <c r="A818" i="18"/>
  <c r="A828" i="18"/>
  <c r="A838" i="18"/>
  <c r="A847" i="18"/>
  <c r="A856" i="18"/>
  <c r="A866" i="18"/>
  <c r="A875" i="18"/>
  <c r="A884" i="18"/>
  <c r="A892" i="18"/>
  <c r="A900" i="18"/>
  <c r="A911" i="18"/>
  <c r="A920" i="18"/>
  <c r="A13" i="18"/>
  <c r="A27" i="18"/>
  <c r="A44" i="18"/>
  <c r="A56" i="18"/>
  <c r="A72" i="18"/>
  <c r="A84" i="18"/>
  <c r="A96" i="18"/>
  <c r="A109" i="18"/>
  <c r="A121" i="18"/>
  <c r="A134" i="18"/>
  <c r="A146" i="18"/>
  <c r="A160" i="18"/>
  <c r="A176" i="18"/>
  <c r="A188" i="18"/>
  <c r="A199" i="18"/>
  <c r="A209" i="18"/>
  <c r="A220" i="18"/>
  <c r="A230" i="18"/>
  <c r="A241" i="18"/>
  <c r="A251" i="18"/>
  <c r="A261" i="18"/>
  <c r="A270" i="18"/>
  <c r="A280" i="18"/>
  <c r="A289" i="18"/>
  <c r="A298" i="18"/>
  <c r="A311" i="18"/>
  <c r="A323" i="18"/>
  <c r="A332" i="18"/>
  <c r="A344" i="18"/>
  <c r="A353" i="18"/>
  <c r="A362" i="18"/>
  <c r="A371" i="18"/>
  <c r="A382" i="18"/>
  <c r="A393" i="18"/>
  <c r="A404" i="18"/>
  <c r="A416" i="18"/>
  <c r="A425" i="18"/>
  <c r="A435" i="18"/>
  <c r="A445" i="18"/>
  <c r="A456" i="18"/>
  <c r="A465" i="18"/>
  <c r="A475" i="18"/>
  <c r="A485" i="18"/>
  <c r="A495" i="18"/>
  <c r="A506" i="18"/>
  <c r="A516" i="18"/>
  <c r="A528" i="18"/>
  <c r="A537" i="18"/>
  <c r="A548" i="18"/>
  <c r="A561" i="18"/>
  <c r="A571" i="18"/>
  <c r="A580" i="18"/>
  <c r="A590" i="18"/>
  <c r="A604" i="18"/>
  <c r="A615" i="18"/>
  <c r="A628" i="18"/>
  <c r="A641" i="18"/>
  <c r="A654" i="18"/>
  <c r="A664" i="18"/>
  <c r="A677" i="18"/>
  <c r="A688" i="18"/>
  <c r="A697" i="18"/>
  <c r="A707" i="18"/>
  <c r="A718" i="18"/>
  <c r="A728" i="18"/>
  <c r="A737" i="18"/>
  <c r="A746" i="18"/>
  <c r="A758" i="18"/>
  <c r="A769" i="18"/>
  <c r="A782" i="18"/>
  <c r="A792" i="18"/>
  <c r="A801" i="18"/>
  <c r="A809" i="18"/>
  <c r="A821" i="18"/>
  <c r="A831" i="18"/>
  <c r="A841" i="18"/>
  <c r="A849" i="18"/>
  <c r="A858" i="18"/>
  <c r="A868" i="18"/>
  <c r="A878" i="18"/>
  <c r="A886" i="18"/>
  <c r="A6" i="18"/>
  <c r="A16" i="18"/>
  <c r="A26" i="18"/>
  <c r="A38" i="18"/>
  <c r="A48" i="18"/>
  <c r="A58" i="18"/>
  <c r="A71" i="18"/>
  <c r="A80" i="18"/>
  <c r="A88" i="18"/>
  <c r="A98" i="18"/>
  <c r="A107" i="18"/>
  <c r="A116" i="18"/>
  <c r="A127" i="18"/>
  <c r="A136" i="18"/>
  <c r="A145" i="18"/>
  <c r="A154" i="18"/>
  <c r="A165" i="18"/>
  <c r="A178" i="18"/>
  <c r="A187" i="18"/>
  <c r="A195" i="18"/>
  <c r="A204" i="18"/>
  <c r="A212" i="18"/>
  <c r="A223" i="18"/>
  <c r="A232" i="18"/>
  <c r="A240" i="18"/>
  <c r="A249" i="18"/>
  <c r="A258" i="18"/>
  <c r="A266" i="18"/>
  <c r="A274" i="18"/>
  <c r="A283" i="18"/>
  <c r="A291" i="18"/>
  <c r="A300" i="18"/>
  <c r="A310" i="18"/>
  <c r="A320" i="18"/>
  <c r="A329" i="18"/>
  <c r="A339" i="18"/>
  <c r="A348" i="18"/>
  <c r="A356" i="18"/>
  <c r="A364" i="18"/>
  <c r="A372" i="18"/>
  <c r="A381" i="18"/>
  <c r="A391" i="18"/>
  <c r="A401" i="18"/>
  <c r="A410" i="18"/>
  <c r="A420" i="18"/>
  <c r="A429" i="18"/>
  <c r="A437" i="18"/>
  <c r="A446" i="18"/>
  <c r="A455" i="18"/>
  <c r="A463" i="18"/>
  <c r="A472" i="18"/>
  <c r="A481" i="18"/>
  <c r="A489" i="18"/>
  <c r="A499" i="18"/>
  <c r="A509" i="18"/>
  <c r="A517" i="18"/>
  <c r="A527" i="18"/>
  <c r="A535" i="18"/>
  <c r="A544" i="18"/>
  <c r="A555" i="18"/>
  <c r="A565" i="18"/>
  <c r="A574" i="18"/>
  <c r="A583" i="18"/>
  <c r="A592" i="18"/>
  <c r="A600" i="18"/>
  <c r="A613" i="18"/>
  <c r="A625" i="18"/>
  <c r="A637" i="18"/>
  <c r="A649" i="18"/>
  <c r="A657" i="18"/>
  <c r="A667" i="18"/>
  <c r="A678" i="18"/>
  <c r="A687" i="18"/>
  <c r="A695" i="18"/>
  <c r="A704" i="18"/>
  <c r="A713" i="18"/>
  <c r="A723" i="18"/>
  <c r="A731" i="18"/>
  <c r="A739" i="18"/>
  <c r="A747" i="18"/>
  <c r="A757" i="18"/>
  <c r="A767" i="18"/>
  <c r="A779" i="18"/>
  <c r="A787" i="18"/>
  <c r="A796" i="18"/>
  <c r="A8" i="18"/>
  <c r="A18" i="18"/>
  <c r="A28" i="18"/>
  <c r="A41" i="18"/>
  <c r="A51" i="18"/>
  <c r="A62" i="18"/>
  <c r="A73" i="18"/>
  <c r="A82" i="18"/>
  <c r="A90" i="18"/>
  <c r="A100" i="18"/>
  <c r="A110" i="18"/>
  <c r="A119" i="18"/>
  <c r="A130" i="18"/>
  <c r="A138" i="18"/>
  <c r="A147" i="18"/>
  <c r="A156" i="18"/>
  <c r="A169" i="18"/>
  <c r="A181" i="18"/>
  <c r="A189" i="18"/>
  <c r="A197" i="18"/>
  <c r="M515" i="4"/>
  <c r="M442" i="4"/>
  <c r="M369" i="4"/>
  <c r="M259" i="4"/>
  <c r="M529" i="4"/>
  <c r="M419" i="4"/>
  <c r="M346" i="4"/>
  <c r="M6" i="4"/>
  <c r="M157" i="4"/>
  <c r="M145" i="4"/>
  <c r="M100" i="4"/>
  <c r="M226" i="4"/>
  <c r="M189" i="4"/>
  <c r="M197" i="4"/>
  <c r="M205" i="4"/>
  <c r="M213" i="4"/>
  <c r="M228" i="4"/>
  <c r="M232" i="4"/>
  <c r="M236" i="4"/>
  <c r="M240" i="4"/>
  <c r="M244" i="4"/>
  <c r="M248" i="4"/>
  <c r="M252" i="4"/>
  <c r="M256" i="4"/>
  <c r="M260" i="4"/>
  <c r="M264" i="4"/>
  <c r="M268" i="4"/>
  <c r="M272" i="4"/>
  <c r="M276" i="4"/>
  <c r="M280" i="4"/>
  <c r="M284" i="4"/>
  <c r="M288" i="4"/>
  <c r="M292" i="4"/>
  <c r="M296" i="4"/>
  <c r="M300" i="4"/>
  <c r="M304" i="4"/>
  <c r="M308" i="4"/>
  <c r="M312" i="4"/>
  <c r="M316" i="4"/>
  <c r="M320" i="4"/>
  <c r="M324" i="4"/>
  <c r="M328" i="4"/>
  <c r="M332" i="4"/>
  <c r="M336" i="4"/>
  <c r="M340" i="4"/>
  <c r="M344" i="4"/>
  <c r="M348" i="4"/>
  <c r="M352" i="4"/>
  <c r="M356" i="4"/>
  <c r="M360" i="4"/>
  <c r="M364" i="4"/>
  <c r="M368" i="4"/>
  <c r="M372" i="4"/>
  <c r="M376" i="4"/>
  <c r="M380" i="4"/>
  <c r="M384" i="4"/>
  <c r="M388" i="4"/>
  <c r="M392" i="4"/>
  <c r="M396" i="4"/>
  <c r="M400" i="4"/>
  <c r="M404" i="4"/>
  <c r="M408" i="4"/>
  <c r="M412" i="4"/>
  <c r="M416" i="4"/>
  <c r="M420" i="4"/>
  <c r="M424" i="4"/>
  <c r="M428" i="4"/>
  <c r="M432" i="4"/>
  <c r="M436" i="4"/>
  <c r="M440" i="4"/>
  <c r="M444" i="4"/>
  <c r="M448" i="4"/>
  <c r="M452" i="4"/>
  <c r="M456" i="4"/>
  <c r="M460" i="4"/>
  <c r="M464" i="4"/>
  <c r="M468" i="4"/>
  <c r="M472" i="4"/>
  <c r="M476" i="4"/>
  <c r="M480" i="4"/>
  <c r="M484" i="4"/>
  <c r="M488" i="4"/>
  <c r="M492" i="4"/>
  <c r="M496" i="4"/>
  <c r="M500" i="4"/>
  <c r="M504" i="4"/>
  <c r="M508" i="4"/>
  <c r="M512" i="4"/>
  <c r="M516" i="4"/>
  <c r="M520" i="4"/>
  <c r="M524" i="4"/>
  <c r="M528" i="4"/>
  <c r="M532" i="4"/>
  <c r="M536" i="4"/>
  <c r="M540" i="4"/>
  <c r="M544" i="4"/>
  <c r="M548" i="4"/>
  <c r="M229" i="4"/>
  <c r="M238" i="4"/>
  <c r="M247" i="4"/>
  <c r="M261" i="4"/>
  <c r="M270" i="4"/>
  <c r="M279" i="4"/>
  <c r="M293" i="4"/>
  <c r="M302" i="4"/>
  <c r="M311" i="4"/>
  <c r="M325" i="4"/>
  <c r="M334" i="4"/>
  <c r="M343" i="4"/>
  <c r="M357" i="4"/>
  <c r="M366" i="4"/>
  <c r="M375" i="4"/>
  <c r="M389" i="4"/>
  <c r="M398" i="4"/>
  <c r="M407" i="4"/>
  <c r="M421" i="4"/>
  <c r="M430" i="4"/>
  <c r="M439" i="4"/>
  <c r="M453" i="4"/>
  <c r="M462" i="4"/>
  <c r="M471" i="4"/>
  <c r="M485" i="4"/>
  <c r="M494" i="4"/>
  <c r="M503" i="4"/>
  <c r="M517" i="4"/>
  <c r="M526" i="4"/>
  <c r="M535" i="4"/>
  <c r="M549" i="4"/>
  <c r="M553" i="4"/>
  <c r="M557" i="4"/>
  <c r="M561" i="4"/>
  <c r="M565" i="4"/>
  <c r="M569" i="4"/>
  <c r="M573" i="4"/>
  <c r="M577" i="4"/>
  <c r="M581" i="4"/>
  <c r="M585" i="4"/>
  <c r="M589" i="4"/>
  <c r="M593" i="4"/>
  <c r="M597" i="4"/>
  <c r="M601" i="4"/>
  <c r="M605" i="4"/>
  <c r="M224" i="4"/>
  <c r="M234" i="4"/>
  <c r="M243" i="4"/>
  <c r="M257" i="4"/>
  <c r="M266" i="4"/>
  <c r="M275" i="4"/>
  <c r="M289" i="4"/>
  <c r="M298" i="4"/>
  <c r="M307" i="4"/>
  <c r="M321" i="4"/>
  <c r="M330" i="4"/>
  <c r="M339" i="4"/>
  <c r="M353" i="4"/>
  <c r="M362" i="4"/>
  <c r="M371" i="4"/>
  <c r="M385" i="4"/>
  <c r="M394" i="4"/>
  <c r="M403" i="4"/>
  <c r="M417" i="4"/>
  <c r="M426" i="4"/>
  <c r="M435" i="4"/>
  <c r="M449" i="4"/>
  <c r="M458" i="4"/>
  <c r="M467" i="4"/>
  <c r="M481" i="4"/>
  <c r="M490" i="4"/>
  <c r="M499" i="4"/>
  <c r="M513" i="4"/>
  <c r="M522" i="4"/>
  <c r="M531" i="4"/>
  <c r="M545" i="4"/>
  <c r="M177" i="4"/>
  <c r="M214" i="4"/>
  <c r="M220" i="4"/>
  <c r="M230" i="4"/>
  <c r="M239" i="4"/>
  <c r="M253" i="4"/>
  <c r="M262" i="4"/>
  <c r="M271" i="4"/>
  <c r="M285" i="4"/>
  <c r="M294" i="4"/>
  <c r="M303" i="4"/>
  <c r="M317" i="4"/>
  <c r="M326" i="4"/>
  <c r="M335" i="4"/>
  <c r="M349" i="4"/>
  <c r="M358" i="4"/>
  <c r="M367" i="4"/>
  <c r="M381" i="4"/>
  <c r="M390" i="4"/>
  <c r="M399" i="4"/>
  <c r="M413" i="4"/>
  <c r="M422" i="4"/>
  <c r="M431" i="4"/>
  <c r="M445" i="4"/>
  <c r="M454" i="4"/>
  <c r="M463" i="4"/>
  <c r="M477" i="4"/>
  <c r="M486" i="4"/>
  <c r="M495" i="4"/>
  <c r="M509" i="4"/>
  <c r="M518" i="4"/>
  <c r="M527" i="4"/>
  <c r="M541" i="4"/>
  <c r="M550" i="4"/>
  <c r="M554" i="4"/>
  <c r="M558" i="4"/>
  <c r="M562" i="4"/>
  <c r="M566" i="4"/>
  <c r="M570" i="4"/>
  <c r="M574" i="4"/>
  <c r="M578" i="4"/>
  <c r="M582" i="4"/>
  <c r="M586" i="4"/>
  <c r="M590" i="4"/>
  <c r="M594" i="4"/>
  <c r="M598" i="4"/>
  <c r="M602" i="4"/>
  <c r="M606" i="4"/>
  <c r="M610" i="4"/>
  <c r="M614" i="4"/>
  <c r="M618" i="4"/>
  <c r="M622" i="4"/>
  <c r="M626" i="4"/>
  <c r="M630" i="4"/>
  <c r="M634" i="4"/>
  <c r="M638" i="4"/>
  <c r="M225" i="4"/>
  <c r="M235" i="4"/>
  <c r="M249" i="4"/>
  <c r="M258" i="4"/>
  <c r="M267" i="4"/>
  <c r="M281" i="4"/>
  <c r="M290" i="4"/>
  <c r="M299" i="4"/>
  <c r="M313" i="4"/>
  <c r="M322" i="4"/>
  <c r="M331" i="4"/>
  <c r="M345" i="4"/>
  <c r="M354" i="4"/>
  <c r="M363" i="4"/>
  <c r="M377" i="4"/>
  <c r="M386" i="4"/>
  <c r="M395" i="4"/>
  <c r="M409" i="4"/>
  <c r="M418" i="4"/>
  <c r="M427" i="4"/>
  <c r="M441" i="4"/>
  <c r="M450" i="4"/>
  <c r="M459" i="4"/>
  <c r="M473" i="4"/>
  <c r="M482" i="4"/>
  <c r="M491" i="4"/>
  <c r="M505" i="4"/>
  <c r="M514" i="4"/>
  <c r="M523" i="4"/>
  <c r="M537" i="4"/>
  <c r="M546" i="4"/>
  <c r="M221" i="4"/>
  <c r="M231" i="4"/>
  <c r="M245" i="4"/>
  <c r="M254" i="4"/>
  <c r="M263" i="4"/>
  <c r="M277" i="4"/>
  <c r="M286" i="4"/>
  <c r="M295" i="4"/>
  <c r="M309" i="4"/>
  <c r="M318" i="4"/>
  <c r="M327" i="4"/>
  <c r="M341" i="4"/>
  <c r="M350" i="4"/>
  <c r="M359" i="4"/>
  <c r="M373" i="4"/>
  <c r="M382" i="4"/>
  <c r="M391" i="4"/>
  <c r="M405" i="4"/>
  <c r="M414" i="4"/>
  <c r="M423" i="4"/>
  <c r="M437" i="4"/>
  <c r="M446" i="4"/>
  <c r="M455" i="4"/>
  <c r="M469" i="4"/>
  <c r="M478" i="4"/>
  <c r="M487" i="4"/>
  <c r="M501" i="4"/>
  <c r="M510" i="4"/>
  <c r="M519" i="4"/>
  <c r="M533" i="4"/>
  <c r="M542" i="4"/>
  <c r="M551" i="4"/>
  <c r="M555" i="4"/>
  <c r="M559" i="4"/>
  <c r="M563" i="4"/>
  <c r="M567" i="4"/>
  <c r="M571" i="4"/>
  <c r="M575" i="4"/>
  <c r="M579" i="4"/>
  <c r="M583" i="4"/>
  <c r="M587" i="4"/>
  <c r="M591" i="4"/>
  <c r="M595" i="4"/>
  <c r="M599" i="4"/>
  <c r="M603" i="4"/>
  <c r="M607" i="4"/>
  <c r="M611" i="4"/>
  <c r="M615" i="4"/>
  <c r="M619" i="4"/>
  <c r="M623" i="4"/>
  <c r="M627" i="4"/>
  <c r="M631" i="4"/>
  <c r="M635" i="4"/>
  <c r="M639" i="4"/>
  <c r="M643" i="4"/>
  <c r="M647" i="4"/>
  <c r="M651" i="4"/>
  <c r="M655" i="4"/>
  <c r="M659" i="4"/>
  <c r="M217" i="4"/>
  <c r="M222" i="4"/>
  <c r="M237" i="4"/>
  <c r="M246" i="4"/>
  <c r="M255" i="4"/>
  <c r="M269" i="4"/>
  <c r="M278" i="4"/>
  <c r="M287" i="4"/>
  <c r="M301" i="4"/>
  <c r="M310" i="4"/>
  <c r="M319" i="4"/>
  <c r="M333" i="4"/>
  <c r="M342" i="4"/>
  <c r="M351" i="4"/>
  <c r="M365" i="4"/>
  <c r="M374" i="4"/>
  <c r="M383" i="4"/>
  <c r="M397" i="4"/>
  <c r="M406" i="4"/>
  <c r="M415" i="4"/>
  <c r="M429" i="4"/>
  <c r="M438" i="4"/>
  <c r="M447" i="4"/>
  <c r="M461" i="4"/>
  <c r="M470" i="4"/>
  <c r="M479" i="4"/>
  <c r="M493" i="4"/>
  <c r="M502" i="4"/>
  <c r="M511" i="4"/>
  <c r="M525" i="4"/>
  <c r="M534" i="4"/>
  <c r="M543" i="4"/>
  <c r="M552" i="4"/>
  <c r="M556" i="4"/>
  <c r="M560" i="4"/>
  <c r="M564" i="4"/>
  <c r="M568" i="4"/>
  <c r="M572" i="4"/>
  <c r="M576" i="4"/>
  <c r="M580" i="4"/>
  <c r="M584" i="4"/>
  <c r="M588" i="4"/>
  <c r="M592" i="4"/>
  <c r="M596" i="4"/>
  <c r="M600" i="4"/>
  <c r="M604" i="4"/>
  <c r="M608" i="4"/>
  <c r="M612" i="4"/>
  <c r="M616" i="4"/>
  <c r="M620" i="4"/>
  <c r="M624" i="4"/>
  <c r="M628" i="4"/>
  <c r="M632" i="4"/>
  <c r="M636" i="4"/>
  <c r="M640" i="4"/>
  <c r="M644" i="4"/>
  <c r="M648" i="4"/>
  <c r="M652" i="4"/>
  <c r="M656" i="4"/>
  <c r="M660" i="4"/>
  <c r="M664" i="4"/>
  <c r="M668" i="4"/>
  <c r="M672" i="4"/>
  <c r="M676" i="4"/>
  <c r="M680" i="4"/>
  <c r="M684" i="4"/>
  <c r="M688" i="4"/>
  <c r="M692" i="4"/>
  <c r="M696" i="4"/>
  <c r="M700" i="4"/>
  <c r="M704" i="4"/>
  <c r="M708" i="4"/>
  <c r="M712" i="4"/>
  <c r="M716" i="4"/>
  <c r="M720" i="4"/>
  <c r="M724" i="4"/>
  <c r="M728" i="4"/>
  <c r="M732" i="4"/>
  <c r="M736" i="4"/>
  <c r="M740" i="4"/>
  <c r="M744" i="4"/>
  <c r="M748" i="4"/>
  <c r="M752" i="4"/>
  <c r="M756" i="4"/>
  <c r="M760" i="4"/>
  <c r="M218" i="4"/>
  <c r="M233" i="4"/>
  <c r="M242" i="4"/>
  <c r="M251" i="4"/>
  <c r="M265" i="4"/>
  <c r="M274" i="4"/>
  <c r="M283" i="4"/>
  <c r="M297" i="4"/>
  <c r="M306" i="4"/>
  <c r="M315" i="4"/>
  <c r="M329" i="4"/>
  <c r="M338" i="4"/>
  <c r="M347" i="4"/>
  <c r="M361" i="4"/>
  <c r="M370" i="4"/>
  <c r="M379" i="4"/>
  <c r="M393" i="4"/>
  <c r="M402" i="4"/>
  <c r="M411" i="4"/>
  <c r="M425" i="4"/>
  <c r="M434" i="4"/>
  <c r="M443" i="4"/>
  <c r="M457" i="4"/>
  <c r="M466" i="4"/>
  <c r="M475" i="4"/>
  <c r="M489" i="4"/>
  <c r="M498" i="4"/>
  <c r="M507" i="4"/>
  <c r="M521" i="4"/>
  <c r="M530" i="4"/>
  <c r="M539" i="4"/>
  <c r="M483" i="4"/>
  <c r="M410" i="4"/>
  <c r="M337" i="4"/>
  <c r="M209" i="4"/>
  <c r="M241" i="4"/>
  <c r="M291" i="4"/>
  <c r="M538" i="4"/>
  <c r="M465" i="4"/>
  <c r="M355" i="4"/>
  <c r="M282" i="4"/>
  <c r="N127" i="4"/>
  <c r="N101" i="4"/>
  <c r="N152" i="4"/>
  <c r="N137" i="4"/>
  <c r="N118" i="4"/>
  <c r="N70" i="4"/>
  <c r="M125" i="4"/>
  <c r="N130" i="4"/>
  <c r="N111" i="4"/>
  <c r="N55" i="4"/>
  <c r="N51" i="4"/>
  <c r="N86" i="4"/>
  <c r="N47" i="4"/>
  <c r="C8" i="20"/>
  <c r="B8" i="20"/>
  <c r="M113" i="4"/>
  <c r="M89" i="4"/>
  <c r="B10" i="19"/>
  <c r="B11" i="19"/>
  <c r="B12" i="19"/>
  <c r="B14" i="19"/>
  <c r="C9" i="19"/>
  <c r="C14" i="19"/>
  <c r="C12" i="19"/>
  <c r="B9" i="19"/>
  <c r="C11" i="19"/>
  <c r="C13" i="19"/>
  <c r="C10" i="19"/>
  <c r="N103" i="4"/>
  <c r="N78" i="4"/>
  <c r="N34" i="4"/>
  <c r="N67" i="4"/>
  <c r="N24" i="4"/>
  <c r="N97" i="4"/>
  <c r="N66" i="4"/>
  <c r="N18" i="4"/>
  <c r="N116" i="4"/>
  <c r="N100" i="4"/>
  <c r="N82" i="4"/>
  <c r="N64" i="4"/>
  <c r="N42" i="4"/>
  <c r="N14" i="4"/>
  <c r="N80" i="4"/>
  <c r="N59" i="4"/>
  <c r="N40" i="4"/>
  <c r="N10" i="4"/>
  <c r="N79" i="4"/>
  <c r="N56" i="4"/>
  <c r="N39" i="4"/>
  <c r="N8" i="4"/>
  <c r="N122" i="4"/>
  <c r="N109" i="4"/>
  <c r="N90" i="4"/>
  <c r="N72" i="4"/>
  <c r="N54" i="4"/>
  <c r="N31" i="4"/>
  <c r="M95" i="4"/>
  <c r="N30" i="4"/>
  <c r="N217" i="4"/>
  <c r="N212" i="4"/>
  <c r="N205" i="4"/>
  <c r="N198" i="4"/>
  <c r="N191" i="4"/>
  <c r="N184" i="4"/>
  <c r="N176" i="4"/>
  <c r="N167" i="4"/>
  <c r="N157" i="4"/>
  <c r="N149" i="4"/>
  <c r="N141" i="4"/>
  <c r="N132" i="4"/>
  <c r="N124" i="4"/>
  <c r="N115" i="4"/>
  <c r="N107" i="4"/>
  <c r="N96" i="4"/>
  <c r="N88" i="4"/>
  <c r="N75" i="4"/>
  <c r="N63" i="4"/>
  <c r="N50" i="4"/>
  <c r="N38" i="4"/>
  <c r="N23" i="4"/>
  <c r="N7" i="4"/>
  <c r="N148" i="4"/>
  <c r="N140" i="4"/>
  <c r="N131" i="4"/>
  <c r="N123" i="4"/>
  <c r="N114" i="4"/>
  <c r="N104" i="4"/>
  <c r="N95" i="4"/>
  <c r="N87" i="4"/>
  <c r="N74" i="4"/>
  <c r="N62" i="4"/>
  <c r="N48" i="4"/>
  <c r="N35" i="4"/>
  <c r="N22" i="4"/>
  <c r="N6" i="4"/>
  <c r="N180" i="4"/>
  <c r="N172" i="4"/>
  <c r="N163" i="4"/>
  <c r="N155" i="4"/>
  <c r="N146" i="4"/>
  <c r="N138" i="4"/>
  <c r="N129" i="4"/>
  <c r="N120" i="4"/>
  <c r="N112" i="4"/>
  <c r="N102" i="4"/>
  <c r="N94" i="4"/>
  <c r="N83" i="4"/>
  <c r="N71" i="4"/>
  <c r="N58" i="4"/>
  <c r="N46" i="4"/>
  <c r="N32" i="4"/>
  <c r="N16" i="4"/>
  <c r="N15" i="4"/>
  <c r="N181" i="4"/>
  <c r="N174" i="4"/>
  <c r="N166" i="4"/>
  <c r="N158" i="4"/>
  <c r="N151" i="4"/>
  <c r="N144" i="4"/>
  <c r="N136" i="4"/>
  <c r="N128" i="4"/>
  <c r="N121" i="4"/>
  <c r="N113" i="4"/>
  <c r="N106" i="4"/>
  <c r="N99" i="4"/>
  <c r="N92" i="4"/>
  <c r="N85" i="4"/>
  <c r="N77" i="4"/>
  <c r="N69" i="4"/>
  <c r="N61" i="4"/>
  <c r="N53" i="4"/>
  <c r="N45" i="4"/>
  <c r="N37" i="4"/>
  <c r="N29" i="4"/>
  <c r="N21" i="4"/>
  <c r="N13" i="4"/>
  <c r="N5" i="4"/>
  <c r="N105" i="4"/>
  <c r="N98" i="4"/>
  <c r="N91" i="4"/>
  <c r="N84" i="4"/>
  <c r="N76" i="4"/>
  <c r="N68" i="4"/>
  <c r="N60" i="4"/>
  <c r="N52" i="4"/>
  <c r="N44" i="4"/>
  <c r="N36" i="4"/>
  <c r="N28" i="4"/>
  <c r="N20" i="4"/>
  <c r="N12" i="4"/>
  <c r="N4" i="4"/>
  <c r="N27" i="4"/>
  <c r="N19" i="4"/>
  <c r="N11" i="4"/>
  <c r="N3" i="4"/>
  <c r="N81" i="4"/>
  <c r="N73" i="4"/>
  <c r="N65" i="4"/>
  <c r="N57" i="4"/>
  <c r="N49" i="4"/>
  <c r="N41" i="4"/>
  <c r="N33" i="4"/>
  <c r="N25" i="4"/>
  <c r="N17" i="4"/>
  <c r="M45" i="4"/>
  <c r="M201" i="4"/>
  <c r="M169" i="4"/>
  <c r="M137" i="4"/>
  <c r="M105" i="4"/>
  <c r="M65" i="4"/>
  <c r="M181" i="4"/>
  <c r="M149" i="4"/>
  <c r="M117" i="4"/>
  <c r="M57" i="4"/>
  <c r="M13" i="4"/>
  <c r="M193" i="4"/>
  <c r="M161" i="4"/>
  <c r="M129" i="4"/>
  <c r="M104" i="4"/>
  <c r="M173" i="4"/>
  <c r="M141" i="4"/>
  <c r="M109" i="4"/>
  <c r="M97" i="4"/>
  <c r="M77" i="4"/>
  <c r="M33" i="4"/>
  <c r="M185" i="4"/>
  <c r="M153" i="4"/>
  <c r="M121" i="4"/>
  <c r="M25" i="4"/>
  <c r="M165" i="4"/>
  <c r="M133" i="4"/>
  <c r="M96" i="4"/>
  <c r="M216" i="4"/>
  <c r="M212" i="4"/>
  <c r="M208" i="4"/>
  <c r="M204" i="4"/>
  <c r="M200" i="4"/>
  <c r="M196" i="4"/>
  <c r="M192" i="4"/>
  <c r="M188" i="4"/>
  <c r="M184" i="4"/>
  <c r="M180" i="4"/>
  <c r="M176" i="4"/>
  <c r="M172" i="4"/>
  <c r="M168" i="4"/>
  <c r="M164" i="4"/>
  <c r="M160" i="4"/>
  <c r="M156" i="4"/>
  <c r="M152" i="4"/>
  <c r="M148" i="4"/>
  <c r="M144" i="4"/>
  <c r="M140" i="4"/>
  <c r="M136" i="4"/>
  <c r="M132" i="4"/>
  <c r="M128" i="4"/>
  <c r="M124" i="4"/>
  <c r="M120" i="4"/>
  <c r="M116" i="4"/>
  <c r="M112" i="4"/>
  <c r="M108" i="4"/>
  <c r="M99" i="4"/>
  <c r="M69" i="4"/>
  <c r="M37" i="4"/>
  <c r="M5" i="4"/>
  <c r="M103" i="4"/>
  <c r="M81" i="4"/>
  <c r="M49" i="4"/>
  <c r="M17" i="4"/>
  <c r="M227" i="4"/>
  <c r="M223" i="4"/>
  <c r="M219" i="4"/>
  <c r="M215" i="4"/>
  <c r="M211" i="4"/>
  <c r="M207" i="4"/>
  <c r="M203" i="4"/>
  <c r="M199" i="4"/>
  <c r="M195" i="4"/>
  <c r="M191" i="4"/>
  <c r="M187" i="4"/>
  <c r="M183" i="4"/>
  <c r="M179" i="4"/>
  <c r="M175" i="4"/>
  <c r="M171" i="4"/>
  <c r="M167" i="4"/>
  <c r="M163" i="4"/>
  <c r="M159" i="4"/>
  <c r="M155" i="4"/>
  <c r="M151" i="4"/>
  <c r="M147" i="4"/>
  <c r="M143" i="4"/>
  <c r="M139" i="4"/>
  <c r="M135" i="4"/>
  <c r="M131" i="4"/>
  <c r="M127" i="4"/>
  <c r="M123" i="4"/>
  <c r="M119" i="4"/>
  <c r="M115" i="4"/>
  <c r="M111" i="4"/>
  <c r="M107" i="4"/>
  <c r="M93" i="4"/>
  <c r="M61" i="4"/>
  <c r="M29" i="4"/>
  <c r="M73" i="4"/>
  <c r="M41" i="4"/>
  <c r="M9" i="4"/>
  <c r="M210" i="4"/>
  <c r="M206" i="4"/>
  <c r="M202" i="4"/>
  <c r="M198" i="4"/>
  <c r="M194" i="4"/>
  <c r="M190" i="4"/>
  <c r="M186" i="4"/>
  <c r="M182" i="4"/>
  <c r="M178" i="4"/>
  <c r="M174" i="4"/>
  <c r="M170" i="4"/>
  <c r="M166" i="4"/>
  <c r="M162" i="4"/>
  <c r="M158" i="4"/>
  <c r="M154" i="4"/>
  <c r="M150" i="4"/>
  <c r="M146" i="4"/>
  <c r="M142" i="4"/>
  <c r="M138" i="4"/>
  <c r="M134" i="4"/>
  <c r="M130" i="4"/>
  <c r="M126" i="4"/>
  <c r="M122" i="4"/>
  <c r="M118" i="4"/>
  <c r="M114" i="4"/>
  <c r="M110" i="4"/>
  <c r="M101" i="4"/>
  <c r="M85" i="4"/>
  <c r="M53" i="4"/>
  <c r="M21" i="4"/>
  <c r="M92" i="4"/>
  <c r="M88" i="4"/>
  <c r="M84" i="4"/>
  <c r="M80" i="4"/>
  <c r="M76" i="4"/>
  <c r="M72" i="4"/>
  <c r="M68" i="4"/>
  <c r="M64" i="4"/>
  <c r="M60" i="4"/>
  <c r="M56" i="4"/>
  <c r="M52" i="4"/>
  <c r="M48" i="4"/>
  <c r="M44" i="4"/>
  <c r="M40" i="4"/>
  <c r="M36" i="4"/>
  <c r="M32" i="4"/>
  <c r="M28" i="4"/>
  <c r="M24" i="4"/>
  <c r="M20" i="4"/>
  <c r="M16" i="4"/>
  <c r="M12" i="4"/>
  <c r="M8" i="4"/>
  <c r="M4" i="4"/>
  <c r="M91" i="4"/>
  <c r="M87" i="4"/>
  <c r="M83" i="4"/>
  <c r="M79" i="4"/>
  <c r="M75" i="4"/>
  <c r="M71" i="4"/>
  <c r="M67" i="4"/>
  <c r="M63" i="4"/>
  <c r="M59" i="4"/>
  <c r="M55" i="4"/>
  <c r="M51" i="4"/>
  <c r="M47" i="4"/>
  <c r="M43" i="4"/>
  <c r="M39" i="4"/>
  <c r="M35" i="4"/>
  <c r="M31" i="4"/>
  <c r="M27" i="4"/>
  <c r="M23" i="4"/>
  <c r="M19" i="4"/>
  <c r="M15" i="4"/>
  <c r="M11" i="4"/>
  <c r="M7" i="4"/>
  <c r="M3" i="4"/>
  <c r="M106" i="4"/>
  <c r="M102" i="4"/>
  <c r="M98" i="4"/>
  <c r="M94" i="4"/>
  <c r="M90" i="4"/>
  <c r="M86" i="4"/>
  <c r="M82" i="4"/>
  <c r="M78" i="4"/>
  <c r="M74" i="4"/>
  <c r="M70" i="4"/>
  <c r="M66" i="4"/>
  <c r="M62" i="4"/>
  <c r="M58" i="4"/>
  <c r="M54" i="4"/>
  <c r="M50" i="4"/>
  <c r="M46" i="4"/>
  <c r="M42" i="4"/>
  <c r="M38" i="4"/>
  <c r="M34" i="4"/>
  <c r="M30" i="4"/>
  <c r="M26" i="4"/>
  <c r="M22" i="4"/>
  <c r="M18" i="4"/>
  <c r="M14" i="4"/>
  <c r="M10" i="4"/>
  <c r="L2" i="2"/>
  <c r="M2" i="2"/>
  <c r="L4" i="2"/>
  <c r="M4" i="2"/>
  <c r="M3" i="2"/>
  <c r="L3" i="2"/>
  <c r="E3" i="2"/>
  <c r="AB2935" i="1"/>
  <c r="AA2935" i="1"/>
  <c r="AB3260" i="1"/>
  <c r="AA3260" i="1"/>
  <c r="AB3252" i="1"/>
  <c r="AA3252" i="1"/>
  <c r="AB3235" i="1"/>
  <c r="AA3235" i="1"/>
  <c r="AB3214" i="1"/>
  <c r="AA3214" i="1"/>
  <c r="AB3206" i="1"/>
  <c r="AA3206" i="1"/>
  <c r="AB3197" i="1"/>
  <c r="AA3197" i="1"/>
  <c r="AB3180" i="1"/>
  <c r="AA3180" i="1"/>
  <c r="AB3172" i="1"/>
  <c r="AA3172" i="1"/>
  <c r="AB3164" i="1"/>
  <c r="AA3164" i="1"/>
  <c r="AB3146" i="1"/>
  <c r="AA3146" i="1"/>
  <c r="AB3136" i="1"/>
  <c r="AA3136" i="1"/>
  <c r="AB3127" i="1"/>
  <c r="AA3127" i="1"/>
  <c r="AB3117" i="1"/>
  <c r="AA3117" i="1"/>
  <c r="AB3107" i="1"/>
  <c r="AA3107" i="1"/>
  <c r="AB3098" i="1"/>
  <c r="AA3098" i="1"/>
  <c r="AB3088" i="1"/>
  <c r="AA3088" i="1"/>
  <c r="AB3057" i="1"/>
  <c r="AA3057" i="1"/>
  <c r="AB3049" i="1"/>
  <c r="AA3049" i="1"/>
  <c r="AB3040" i="1"/>
  <c r="AA3040" i="1"/>
  <c r="AB3013" i="1"/>
  <c r="AA3013" i="1"/>
  <c r="AB2994" i="1"/>
  <c r="AA2994" i="1"/>
  <c r="AB2985" i="1"/>
  <c r="AA2985" i="1"/>
  <c r="AB2976" i="1"/>
  <c r="AA2976" i="1"/>
  <c r="AB2967" i="1"/>
  <c r="AA2967" i="1"/>
  <c r="AB2956" i="1"/>
  <c r="AA2956" i="1"/>
  <c r="AB2946" i="1"/>
  <c r="AA2946" i="1"/>
  <c r="AB2937" i="1"/>
  <c r="AA2937" i="1"/>
  <c r="AB2928" i="1"/>
  <c r="AA2928" i="1"/>
  <c r="AB2920" i="1"/>
  <c r="AA2920" i="1"/>
  <c r="AB2900" i="1"/>
  <c r="AA2900" i="1"/>
  <c r="AB2882" i="1"/>
  <c r="AA2882" i="1"/>
  <c r="AB2872" i="1"/>
  <c r="AA2872" i="1"/>
  <c r="AB2864" i="1"/>
  <c r="AA2864" i="1"/>
  <c r="AB2852" i="1"/>
  <c r="AA2852" i="1"/>
  <c r="AB2826" i="1"/>
  <c r="AA2826" i="1"/>
  <c r="AB2816" i="1"/>
  <c r="AA2816" i="1"/>
  <c r="AB2805" i="1"/>
  <c r="AA2805" i="1"/>
  <c r="AB2788" i="1"/>
  <c r="AA2788" i="1"/>
  <c r="AB2771" i="1"/>
  <c r="AA2771" i="1"/>
  <c r="AB2762" i="1"/>
  <c r="AA2762" i="1"/>
  <c r="AB2752" i="1"/>
  <c r="AA2752" i="1"/>
  <c r="AB2741" i="1"/>
  <c r="AA2741" i="1"/>
  <c r="AB2731" i="1"/>
  <c r="AA2731" i="1"/>
  <c r="AB2723" i="1"/>
  <c r="AA2723" i="1"/>
  <c r="AB2704" i="1"/>
  <c r="AA2704" i="1"/>
  <c r="AB2685" i="1"/>
  <c r="AA2685" i="1"/>
  <c r="AB2676" i="1"/>
  <c r="AA2676" i="1"/>
  <c r="AB2667" i="1"/>
  <c r="AA2667" i="1"/>
  <c r="AB2642" i="1"/>
  <c r="AA2642" i="1"/>
  <c r="AB2634" i="1"/>
  <c r="AA2634" i="1"/>
  <c r="AB2624" i="1"/>
  <c r="AA2624" i="1"/>
  <c r="AB2581" i="1"/>
  <c r="AA2581" i="1"/>
  <c r="AB2571" i="1"/>
  <c r="AA2571" i="1"/>
  <c r="AB2563" i="1"/>
  <c r="AA2563" i="1"/>
  <c r="AB2554" i="1"/>
  <c r="AA2554" i="1"/>
  <c r="AB2545" i="1"/>
  <c r="AA2545" i="1"/>
  <c r="AB2536" i="1"/>
  <c r="AA2536" i="1"/>
  <c r="AB2525" i="1"/>
  <c r="AA2525" i="1"/>
  <c r="AB2505" i="1"/>
  <c r="AA2505" i="1"/>
  <c r="AB2484" i="1"/>
  <c r="AA2484" i="1"/>
  <c r="AB2475" i="1"/>
  <c r="AA2475" i="1"/>
  <c r="AB2466" i="1"/>
  <c r="AA2466" i="1"/>
  <c r="AB2448" i="1"/>
  <c r="AA2448" i="1"/>
  <c r="AB2438" i="1"/>
  <c r="AA2438" i="1"/>
  <c r="AB2418" i="1"/>
  <c r="AA2418" i="1"/>
  <c r="AB2410" i="1"/>
  <c r="AA2410" i="1"/>
  <c r="AB2401" i="1"/>
  <c r="AA2401" i="1"/>
  <c r="AB2390" i="1"/>
  <c r="AA2390" i="1"/>
  <c r="AB2381" i="1"/>
  <c r="AA2381" i="1"/>
  <c r="AB2373" i="1"/>
  <c r="AA2373" i="1"/>
  <c r="AB2355" i="1"/>
  <c r="AA2355" i="1"/>
  <c r="AB2346" i="1"/>
  <c r="AA2346" i="1"/>
  <c r="AB2338" i="1"/>
  <c r="AA2338" i="1"/>
  <c r="AB2328" i="1"/>
  <c r="AA2328" i="1"/>
  <c r="AB2320" i="1"/>
  <c r="AA2320" i="1"/>
  <c r="AB2310" i="1"/>
  <c r="AA2310" i="1"/>
  <c r="AB2287" i="1"/>
  <c r="AA2287" i="1"/>
  <c r="AB2278" i="1"/>
  <c r="AA2278" i="1"/>
  <c r="AB2269" i="1"/>
  <c r="AA2269" i="1"/>
  <c r="AB2257" i="1"/>
  <c r="AA2257" i="1"/>
  <c r="AB2249" i="1"/>
  <c r="AA2249" i="1"/>
  <c r="AB2239" i="1"/>
  <c r="AA2239" i="1"/>
  <c r="AB2227" i="1"/>
  <c r="AA2227" i="1"/>
  <c r="AB2219" i="1"/>
  <c r="AA2219" i="1"/>
  <c r="AB2211" i="1"/>
  <c r="AA2211" i="1"/>
  <c r="AB2200" i="1"/>
  <c r="AA2200" i="1"/>
  <c r="AB2190" i="1"/>
  <c r="AA2190" i="1"/>
  <c r="AB2180" i="1"/>
  <c r="AA2180" i="1"/>
  <c r="AB2161" i="1"/>
  <c r="AA2161" i="1"/>
  <c r="AB2150" i="1"/>
  <c r="AA2150" i="1"/>
  <c r="AB2130" i="1"/>
  <c r="AA2130" i="1"/>
  <c r="AB2121" i="1"/>
  <c r="AA2121" i="1"/>
  <c r="AB2113" i="1"/>
  <c r="AA2113" i="1"/>
  <c r="AB2103" i="1"/>
  <c r="AA2103" i="1"/>
  <c r="AB2094" i="1"/>
  <c r="AA2094" i="1"/>
  <c r="AB2084" i="1"/>
  <c r="AA2084" i="1"/>
  <c r="AB2019" i="1"/>
  <c r="AA2019" i="1"/>
  <c r="AB2001" i="1"/>
  <c r="AA2001" i="1"/>
  <c r="AB1990" i="1"/>
  <c r="AA1990" i="1"/>
  <c r="AB1980" i="1"/>
  <c r="AA1980" i="1"/>
  <c r="AB1961" i="1"/>
  <c r="AA1961" i="1"/>
  <c r="AB1951" i="1"/>
  <c r="AA1951" i="1"/>
  <c r="AB1943" i="1"/>
  <c r="AA1943" i="1"/>
  <c r="AB1924" i="1"/>
  <c r="AA1924" i="1"/>
  <c r="AB1916" i="1"/>
  <c r="AA1916" i="1"/>
  <c r="AB1899" i="1"/>
  <c r="AA1899" i="1"/>
  <c r="AB1890" i="1"/>
  <c r="AA1890" i="1"/>
  <c r="AB1881" i="1"/>
  <c r="AA1881" i="1"/>
  <c r="AB1871" i="1"/>
  <c r="AA1871" i="1"/>
  <c r="AB1836" i="1"/>
  <c r="AA1836" i="1"/>
  <c r="AB1827" i="1"/>
  <c r="AA1827" i="1"/>
  <c r="AB1819" i="1"/>
  <c r="AA1819" i="1"/>
  <c r="AB1799" i="1"/>
  <c r="AA1799" i="1"/>
  <c r="AB1779" i="1"/>
  <c r="AA1779" i="1"/>
  <c r="AB1771" i="1"/>
  <c r="AA1771" i="1"/>
  <c r="AB1760" i="1"/>
  <c r="AA1760" i="1"/>
  <c r="AB1747" i="1"/>
  <c r="AA1747" i="1"/>
  <c r="AB1720" i="1"/>
  <c r="AA1720" i="1"/>
  <c r="AB1710" i="1"/>
  <c r="AA1710" i="1"/>
  <c r="AB1674" i="1"/>
  <c r="AA1674" i="1"/>
  <c r="AB1663" i="1"/>
  <c r="AA1663" i="1"/>
  <c r="AB1644" i="1"/>
  <c r="AA1644" i="1"/>
  <c r="AB1632" i="1"/>
  <c r="AA1632" i="1"/>
  <c r="AB1624" i="1"/>
  <c r="AA1624" i="1"/>
  <c r="AB1604" i="1"/>
  <c r="AA1604" i="1"/>
  <c r="AB1595" i="1"/>
  <c r="AA1595" i="1"/>
  <c r="AB1587" i="1"/>
  <c r="AA1587" i="1"/>
  <c r="AB1569" i="1"/>
  <c r="AA1569" i="1"/>
  <c r="AB1558" i="1"/>
  <c r="AA1558" i="1"/>
  <c r="AB1549" i="1"/>
  <c r="AA1549" i="1"/>
  <c r="AB1541" i="1"/>
  <c r="AA1541" i="1"/>
  <c r="AB1530" i="1"/>
  <c r="AA1530" i="1"/>
  <c r="AB1503" i="1"/>
  <c r="AA1503" i="1"/>
  <c r="AB1494" i="1"/>
  <c r="AA1494" i="1"/>
  <c r="AB1458" i="1"/>
  <c r="AA1458" i="1"/>
  <c r="AB1450" i="1"/>
  <c r="AA1450" i="1"/>
  <c r="AB1438" i="1"/>
  <c r="AA1438" i="1"/>
  <c r="AB1429" i="1"/>
  <c r="AA1429" i="1"/>
  <c r="AB1420" i="1"/>
  <c r="AA1420" i="1"/>
  <c r="AB1403" i="1"/>
  <c r="AA1403" i="1"/>
  <c r="AB1393" i="1"/>
  <c r="AA1393" i="1"/>
  <c r="AB1385" i="1"/>
  <c r="AA1385" i="1"/>
  <c r="AB1368" i="1"/>
  <c r="AA1368" i="1"/>
  <c r="AB1360" i="1"/>
  <c r="AA1360" i="1"/>
  <c r="AB1352" i="1"/>
  <c r="AA1352" i="1"/>
  <c r="AB1323" i="1"/>
  <c r="AA1323" i="1"/>
  <c r="AB1313" i="1"/>
  <c r="AA1313" i="1"/>
  <c r="AB1304" i="1"/>
  <c r="AA1304" i="1"/>
  <c r="AB1286" i="1"/>
  <c r="AA1286" i="1"/>
  <c r="AB1277" i="1"/>
  <c r="AA1277" i="1"/>
  <c r="AB1267" i="1"/>
  <c r="AA1267" i="1"/>
  <c r="AB1258" i="1"/>
  <c r="AA1258" i="1"/>
  <c r="AB1229" i="1"/>
  <c r="AA1229" i="1"/>
  <c r="AB1200" i="1"/>
  <c r="AA1200" i="1"/>
  <c r="AB1173" i="1"/>
  <c r="AA1173" i="1"/>
  <c r="AB1153" i="1"/>
  <c r="AA1153" i="1"/>
  <c r="AB1144" i="1"/>
  <c r="AA1144" i="1"/>
  <c r="AB1125" i="1"/>
  <c r="AA1125" i="1"/>
  <c r="AB1115" i="1"/>
  <c r="AA1115" i="1"/>
  <c r="AB1085" i="1"/>
  <c r="AA1085" i="1"/>
  <c r="AB1076" i="1"/>
  <c r="AA1076" i="1"/>
  <c r="AB1063" i="1"/>
  <c r="AA1063" i="1"/>
  <c r="AB1054" i="1"/>
  <c r="AA1054" i="1"/>
  <c r="AB1037" i="1"/>
  <c r="AA1037" i="1"/>
  <c r="AB1027" i="1"/>
  <c r="AA1027" i="1"/>
  <c r="AB1017" i="1"/>
  <c r="AA1017" i="1"/>
  <c r="AB1007" i="1"/>
  <c r="AA1007" i="1"/>
  <c r="AB986" i="1"/>
  <c r="AA986" i="1"/>
  <c r="AB978" i="1"/>
  <c r="AA978" i="1"/>
  <c r="AB969" i="1"/>
  <c r="AA969" i="1"/>
  <c r="AB953" i="1"/>
  <c r="AA953" i="1"/>
  <c r="AB945" i="1"/>
  <c r="AA945" i="1"/>
  <c r="AB934" i="1"/>
  <c r="AA934" i="1"/>
  <c r="AB913" i="1"/>
  <c r="AA913" i="1"/>
  <c r="AB894" i="1"/>
  <c r="AA894" i="1"/>
  <c r="AB886" i="1"/>
  <c r="AA886" i="1"/>
  <c r="AB878" i="1"/>
  <c r="AA878" i="1"/>
  <c r="AB868" i="1"/>
  <c r="AA868" i="1"/>
  <c r="AB840" i="1"/>
  <c r="AA840" i="1"/>
  <c r="AB831" i="1"/>
  <c r="AA831" i="1"/>
  <c r="AB821" i="1"/>
  <c r="AA821" i="1"/>
  <c r="AB809" i="1"/>
  <c r="AA809" i="1"/>
  <c r="AB784" i="1"/>
  <c r="AA784" i="1"/>
  <c r="AB772" i="1"/>
  <c r="AA772" i="1"/>
  <c r="AB763" i="1"/>
  <c r="AA763" i="1"/>
  <c r="AB736" i="1"/>
  <c r="AA736" i="1"/>
  <c r="AB728" i="1"/>
  <c r="AA728" i="1"/>
  <c r="AB709" i="1"/>
  <c r="AA709" i="1"/>
  <c r="AB701" i="1"/>
  <c r="AA701" i="1"/>
  <c r="AB692" i="1"/>
  <c r="AA692" i="1"/>
  <c r="AB683" i="1"/>
  <c r="AA683" i="1"/>
  <c r="AB662" i="1"/>
  <c r="AA662" i="1"/>
  <c r="AB631" i="1"/>
  <c r="AA631" i="1"/>
  <c r="AB608" i="1"/>
  <c r="AA608" i="1"/>
  <c r="AB597" i="1"/>
  <c r="AA597" i="1"/>
  <c r="AB588" i="1"/>
  <c r="AA588" i="1"/>
  <c r="AB579" i="1"/>
  <c r="AA579" i="1"/>
  <c r="AB562" i="1"/>
  <c r="AA562" i="1"/>
  <c r="AB550" i="1"/>
  <c r="AA550" i="1"/>
  <c r="AB540" i="1"/>
  <c r="AA540" i="1"/>
  <c r="AB532" i="1"/>
  <c r="AA532" i="1"/>
  <c r="AB524" i="1"/>
  <c r="AA524" i="1"/>
  <c r="AB514" i="1"/>
  <c r="AA514" i="1"/>
  <c r="AB494" i="1"/>
  <c r="AA494" i="1"/>
  <c r="AB486" i="1"/>
  <c r="AA486" i="1"/>
  <c r="AB468" i="1"/>
  <c r="AA468" i="1"/>
  <c r="AB460" i="1"/>
  <c r="AA460" i="1"/>
  <c r="AB451" i="1"/>
  <c r="AA451" i="1"/>
  <c r="AB442" i="1"/>
  <c r="AA442" i="1"/>
  <c r="AB434" i="1"/>
  <c r="AA434" i="1"/>
  <c r="AB425" i="1"/>
  <c r="AA425" i="1"/>
  <c r="AB417" i="1"/>
  <c r="AA417" i="1"/>
  <c r="AB406" i="1"/>
  <c r="AA406" i="1"/>
  <c r="AB361" i="1"/>
  <c r="AA361" i="1"/>
  <c r="AB353" i="1"/>
  <c r="AA353" i="1"/>
  <c r="AB345" i="1"/>
  <c r="AA345" i="1"/>
  <c r="AB335" i="1"/>
  <c r="AA335" i="1"/>
  <c r="AB326" i="1"/>
  <c r="AA326" i="1"/>
  <c r="AB317" i="1"/>
  <c r="AA317" i="1"/>
  <c r="AB271" i="1"/>
  <c r="AA271" i="1"/>
  <c r="AB263" i="1"/>
  <c r="AA263" i="1"/>
  <c r="AB254" i="1"/>
  <c r="AA254" i="1"/>
  <c r="AB237" i="1"/>
  <c r="AA237" i="1"/>
  <c r="AB228" i="1"/>
  <c r="AA228" i="1"/>
  <c r="AB219" i="1"/>
  <c r="AA219" i="1"/>
  <c r="AB209" i="1"/>
  <c r="AA209" i="1"/>
  <c r="AB192" i="1"/>
  <c r="AA192" i="1"/>
  <c r="AB184" i="1"/>
  <c r="AA184" i="1"/>
  <c r="AB173" i="1"/>
  <c r="AA173" i="1"/>
  <c r="AB151" i="1"/>
  <c r="AA151" i="1"/>
  <c r="AB141" i="1"/>
  <c r="AA141" i="1"/>
  <c r="AB133" i="1"/>
  <c r="AA133" i="1"/>
  <c r="AB103" i="1"/>
  <c r="AA103" i="1"/>
  <c r="AB85" i="1"/>
  <c r="AA85" i="1"/>
  <c r="AB55" i="1"/>
  <c r="AA55" i="1"/>
  <c r="AB45" i="1"/>
  <c r="AA45" i="1"/>
  <c r="AB12" i="1"/>
  <c r="AA12" i="1"/>
  <c r="AB3242" i="1"/>
  <c r="AA3242" i="1"/>
  <c r="AB3187" i="1"/>
  <c r="AA3187" i="1"/>
  <c r="AB3039" i="1"/>
  <c r="AA3039" i="1"/>
  <c r="AB2898" i="1"/>
  <c r="AA2898" i="1"/>
  <c r="AB2804" i="1"/>
  <c r="AA2804" i="1"/>
  <c r="AB2751" i="1"/>
  <c r="AA2751" i="1"/>
  <c r="AB2703" i="1"/>
  <c r="AA2703" i="1"/>
  <c r="AB2675" i="1"/>
  <c r="AA2675" i="1"/>
  <c r="AB2535" i="1"/>
  <c r="AA2535" i="1"/>
  <c r="AB2474" i="1"/>
  <c r="AA2474" i="1"/>
  <c r="AB2297" i="1"/>
  <c r="AA2297" i="1"/>
  <c r="AB2226" i="1"/>
  <c r="AA2226" i="1"/>
  <c r="AB2160" i="1"/>
  <c r="AA2160" i="1"/>
  <c r="AB2111" i="1"/>
  <c r="AA2111" i="1"/>
  <c r="AB2083" i="1"/>
  <c r="AA2083" i="1"/>
  <c r="AB2029" i="1"/>
  <c r="AA2029" i="1"/>
  <c r="AB1969" i="1"/>
  <c r="AA1969" i="1"/>
  <c r="AB1869" i="1"/>
  <c r="AA1869" i="1"/>
  <c r="AB1778" i="1"/>
  <c r="AA1778" i="1"/>
  <c r="AB1727" i="1"/>
  <c r="AA1727" i="1"/>
  <c r="AB3251" i="1"/>
  <c r="AA3251" i="1"/>
  <c r="AB3179" i="1"/>
  <c r="AA3179" i="1"/>
  <c r="AB3056" i="1"/>
  <c r="AA3056" i="1"/>
  <c r="AB3003" i="1"/>
  <c r="AA3003" i="1"/>
  <c r="AB2945" i="1"/>
  <c r="AA2945" i="1"/>
  <c r="AB2919" i="1"/>
  <c r="AA2919" i="1"/>
  <c r="AB2863" i="1"/>
  <c r="AA2863" i="1"/>
  <c r="AB2722" i="1"/>
  <c r="AA2722" i="1"/>
  <c r="AB2684" i="1"/>
  <c r="AA2684" i="1"/>
  <c r="AB2623" i="1"/>
  <c r="AA2623" i="1"/>
  <c r="AB2544" i="1"/>
  <c r="AA2544" i="1"/>
  <c r="AB2483" i="1"/>
  <c r="AA2483" i="1"/>
  <c r="AB2437" i="1"/>
  <c r="AA2437" i="1"/>
  <c r="AB2388" i="1"/>
  <c r="AA2388" i="1"/>
  <c r="AB2337" i="1"/>
  <c r="AA2337" i="1"/>
  <c r="AB2188" i="1"/>
  <c r="AA2188" i="1"/>
  <c r="AB2120" i="1"/>
  <c r="AA2120" i="1"/>
  <c r="AB2018" i="1"/>
  <c r="AA2018" i="1"/>
  <c r="AB1898" i="1"/>
  <c r="AA1898" i="1"/>
  <c r="AB1846" i="1"/>
  <c r="AA1846" i="1"/>
  <c r="AB1770" i="1"/>
  <c r="AA1770" i="1"/>
  <c r="AB1719" i="1"/>
  <c r="AA1719" i="1"/>
  <c r="AB3195" i="1"/>
  <c r="AA3195" i="1"/>
  <c r="AB3144" i="1"/>
  <c r="AA3144" i="1"/>
  <c r="AB3105" i="1"/>
  <c r="AA3105" i="1"/>
  <c r="AB2934" i="1"/>
  <c r="AA2934" i="1"/>
  <c r="AB2908" i="1"/>
  <c r="AA2908" i="1"/>
  <c r="AB2862" i="1"/>
  <c r="AA2862" i="1"/>
  <c r="AB2794" i="1"/>
  <c r="AA2794" i="1"/>
  <c r="AB2750" i="1"/>
  <c r="AA2750" i="1"/>
  <c r="AB2683" i="1"/>
  <c r="AA2683" i="1"/>
  <c r="AB2665" i="1"/>
  <c r="AA2665" i="1"/>
  <c r="AB2622" i="1"/>
  <c r="AA2622" i="1"/>
  <c r="AB2561" i="1"/>
  <c r="AA2561" i="1"/>
  <c r="AB2543" i="1"/>
  <c r="AA2543" i="1"/>
  <c r="AB2491" i="1"/>
  <c r="AA2491" i="1"/>
  <c r="AB2435" i="1"/>
  <c r="AA2435" i="1"/>
  <c r="AB2399" i="1"/>
  <c r="AA2399" i="1"/>
  <c r="AB2353" i="1"/>
  <c r="AA2353" i="1"/>
  <c r="AB2307" i="1"/>
  <c r="AA2307" i="1"/>
  <c r="AB2197" i="1"/>
  <c r="AA2197" i="1"/>
  <c r="AB2139" i="1"/>
  <c r="AA2139" i="1"/>
  <c r="AB2082" i="1"/>
  <c r="AA2082" i="1"/>
  <c r="AB2045" i="1"/>
  <c r="AA2045" i="1"/>
  <c r="AB1977" i="1"/>
  <c r="AA1977" i="1"/>
  <c r="AB1959" i="1"/>
  <c r="AA1959" i="1"/>
  <c r="AB1941" i="1"/>
  <c r="AA1941" i="1"/>
  <c r="AB1922" i="1"/>
  <c r="AA1922" i="1"/>
  <c r="AB1905" i="1"/>
  <c r="AA1905" i="1"/>
  <c r="AB1877" i="1"/>
  <c r="AA1877" i="1"/>
  <c r="AB1854" i="1"/>
  <c r="AA1854" i="1"/>
  <c r="AB1833" i="1"/>
  <c r="AA1833" i="1"/>
  <c r="AB1807" i="1"/>
  <c r="AA1807" i="1"/>
  <c r="AB1796" i="1"/>
  <c r="AA1796" i="1"/>
  <c r="AB1785" i="1"/>
  <c r="AA1785" i="1"/>
  <c r="AB1777" i="1"/>
  <c r="AA1777" i="1"/>
  <c r="AB1769" i="1"/>
  <c r="AA1769" i="1"/>
  <c r="AB1757" i="1"/>
  <c r="AA1757" i="1"/>
  <c r="AB1744" i="1"/>
  <c r="AA1744" i="1"/>
  <c r="AB1735" i="1"/>
  <c r="AA1735" i="1"/>
  <c r="AB1726" i="1"/>
  <c r="AA1726" i="1"/>
  <c r="AB1716" i="1"/>
  <c r="AA1716" i="1"/>
  <c r="AB1708" i="1"/>
  <c r="AA1708" i="1"/>
  <c r="AB1700" i="1"/>
  <c r="AA1700" i="1"/>
  <c r="AB1691" i="1"/>
  <c r="AA1691" i="1"/>
  <c r="AB1661" i="1"/>
  <c r="AA1661" i="1"/>
  <c r="AB1642" i="1"/>
  <c r="AA1642" i="1"/>
  <c r="AB1630" i="1"/>
  <c r="AA1630" i="1"/>
  <c r="AB1612" i="1"/>
  <c r="AA1612" i="1"/>
  <c r="AB1602" i="1"/>
  <c r="AA1602" i="1"/>
  <c r="AB1593" i="1"/>
  <c r="AA1593" i="1"/>
  <c r="AB1585" i="1"/>
  <c r="AA1585" i="1"/>
  <c r="AB1576" i="1"/>
  <c r="AA1576" i="1"/>
  <c r="AB1567" i="1"/>
  <c r="AA1567" i="1"/>
  <c r="AB1547" i="1"/>
  <c r="AA1547" i="1"/>
  <c r="AB1539" i="1"/>
  <c r="AA1539" i="1"/>
  <c r="AB1518" i="1"/>
  <c r="AA1518" i="1"/>
  <c r="AB1510" i="1"/>
  <c r="AA1510" i="1"/>
  <c r="AB1500" i="1"/>
  <c r="AA1500" i="1"/>
  <c r="AB1491" i="1"/>
  <c r="AA1491" i="1"/>
  <c r="AB1473" i="1"/>
  <c r="AA1473" i="1"/>
  <c r="AB1465" i="1"/>
  <c r="AA1465" i="1"/>
  <c r="AB1456" i="1"/>
  <c r="AA1456" i="1"/>
  <c r="AB1447" i="1"/>
  <c r="AA1447" i="1"/>
  <c r="AB1436" i="1"/>
  <c r="AA1436" i="1"/>
  <c r="AB1409" i="1"/>
  <c r="AA1409" i="1"/>
  <c r="AB1383" i="1"/>
  <c r="AA1383" i="1"/>
  <c r="AB1366" i="1"/>
  <c r="AA1366" i="1"/>
  <c r="AB1350" i="1"/>
  <c r="AA1350" i="1"/>
  <c r="AB1340" i="1"/>
  <c r="AA1340" i="1"/>
  <c r="AB1320" i="1"/>
  <c r="AA1320" i="1"/>
  <c r="AB1293" i="1"/>
  <c r="AA1293" i="1"/>
  <c r="AB1284" i="1"/>
  <c r="AA1284" i="1"/>
  <c r="AB1275" i="1"/>
  <c r="AA1275" i="1"/>
  <c r="AB1265" i="1"/>
  <c r="AA1265" i="1"/>
  <c r="AB1255" i="1"/>
  <c r="AA1255" i="1"/>
  <c r="AB1245" i="1"/>
  <c r="AA1245" i="1"/>
  <c r="AB1236" i="1"/>
  <c r="AA1236" i="1"/>
  <c r="AB1227" i="1"/>
  <c r="AA1227" i="1"/>
  <c r="AB1197" i="1"/>
  <c r="AA1197" i="1"/>
  <c r="AB1189" i="1"/>
  <c r="AA1189" i="1"/>
  <c r="AB1180" i="1"/>
  <c r="AA1180" i="1"/>
  <c r="AB1169" i="1"/>
  <c r="AA1169" i="1"/>
  <c r="AB1161" i="1"/>
  <c r="AA1161" i="1"/>
  <c r="AB1150" i="1"/>
  <c r="AA1150" i="1"/>
  <c r="AB1123" i="1"/>
  <c r="AA1123" i="1"/>
  <c r="AB1113" i="1"/>
  <c r="AA1113" i="1"/>
  <c r="AB1083" i="1"/>
  <c r="AA1083" i="1"/>
  <c r="AB1071" i="1"/>
  <c r="AA1071" i="1"/>
  <c r="AB1061" i="1"/>
  <c r="AA1061" i="1"/>
  <c r="AB1052" i="1"/>
  <c r="AA1052" i="1"/>
  <c r="AB1043" i="1"/>
  <c r="AA1043" i="1"/>
  <c r="AB1035" i="1"/>
  <c r="AA1035" i="1"/>
  <c r="AB1015" i="1"/>
  <c r="AA1015" i="1"/>
  <c r="AB1005" i="1"/>
  <c r="AA1005" i="1"/>
  <c r="AB984" i="1"/>
  <c r="AA984" i="1"/>
  <c r="AB976" i="1"/>
  <c r="AA976" i="1"/>
  <c r="AB967" i="1"/>
  <c r="AA967" i="1"/>
  <c r="AB959" i="1"/>
  <c r="AA959" i="1"/>
  <c r="AB942" i="1"/>
  <c r="AA942" i="1"/>
  <c r="AB930" i="1"/>
  <c r="AA930" i="1"/>
  <c r="AB920" i="1"/>
  <c r="AA920" i="1"/>
  <c r="AB911" i="1"/>
  <c r="AA911" i="1"/>
  <c r="AB900" i="1"/>
  <c r="AA900" i="1"/>
  <c r="AB892" i="1"/>
  <c r="AA892" i="1"/>
  <c r="AB884" i="1"/>
  <c r="AA884" i="1"/>
  <c r="AB875" i="1"/>
  <c r="AA875" i="1"/>
  <c r="AB866" i="1"/>
  <c r="AA866" i="1"/>
  <c r="AB847" i="1"/>
  <c r="AA847" i="1"/>
  <c r="AB838" i="1"/>
  <c r="AA838" i="1"/>
  <c r="AB817" i="1"/>
  <c r="AA817" i="1"/>
  <c r="AB807" i="1"/>
  <c r="AA807" i="1"/>
  <c r="AB791" i="1"/>
  <c r="AA791" i="1"/>
  <c r="AB782" i="1"/>
  <c r="AA782" i="1"/>
  <c r="AB770" i="1"/>
  <c r="AA770" i="1"/>
  <c r="AB751" i="1"/>
  <c r="AA751" i="1"/>
  <c r="AB734" i="1"/>
  <c r="AA734" i="1"/>
  <c r="AB707" i="1"/>
  <c r="AA707" i="1"/>
  <c r="AB698" i="1"/>
  <c r="AA698" i="1"/>
  <c r="AB690" i="1"/>
  <c r="AA690" i="1"/>
  <c r="AB660" i="1"/>
  <c r="AA660" i="1"/>
  <c r="AB652" i="1"/>
  <c r="AA652" i="1"/>
  <c r="AB640" i="1"/>
  <c r="AA640" i="1"/>
  <c r="AB606" i="1"/>
  <c r="AA606" i="1"/>
  <c r="AB586" i="1"/>
  <c r="AA586" i="1"/>
  <c r="AB569" i="1"/>
  <c r="AA569" i="1"/>
  <c r="AB560" i="1"/>
  <c r="AA560" i="1"/>
  <c r="AB547" i="1"/>
  <c r="AA547" i="1"/>
  <c r="AB538" i="1"/>
  <c r="AA538" i="1"/>
  <c r="AB530" i="1"/>
  <c r="AA530" i="1"/>
  <c r="AB521" i="1"/>
  <c r="AA521" i="1"/>
  <c r="AB503" i="1"/>
  <c r="AA503" i="1"/>
  <c r="AB492" i="1"/>
  <c r="AA492" i="1"/>
  <c r="AB484" i="1"/>
  <c r="AA484" i="1"/>
  <c r="AB475" i="1"/>
  <c r="AA475" i="1"/>
  <c r="AB466" i="1"/>
  <c r="AA466" i="1"/>
  <c r="AB458" i="1"/>
  <c r="AA458" i="1"/>
  <c r="AB440" i="1"/>
  <c r="AA440" i="1"/>
  <c r="AB432" i="1"/>
  <c r="AA432" i="1"/>
  <c r="AB423" i="1"/>
  <c r="AA423" i="1"/>
  <c r="AB415" i="1"/>
  <c r="AA415" i="1"/>
  <c r="AB384" i="1"/>
  <c r="AA384" i="1"/>
  <c r="AB375" i="1"/>
  <c r="AA375" i="1"/>
  <c r="AB359" i="1"/>
  <c r="AA359" i="1"/>
  <c r="AB351" i="1"/>
  <c r="AA351" i="1"/>
  <c r="AB342" i="1"/>
  <c r="AA342" i="1"/>
  <c r="AB332" i="1"/>
  <c r="AA332" i="1"/>
  <c r="AB314" i="1"/>
  <c r="AA314" i="1"/>
  <c r="AB304" i="1"/>
  <c r="AA304" i="1"/>
  <c r="AB294" i="1"/>
  <c r="AA294" i="1"/>
  <c r="AB286" i="1"/>
  <c r="AA286" i="1"/>
  <c r="AB278" i="1"/>
  <c r="AA278" i="1"/>
  <c r="AB269" i="1"/>
  <c r="AA269" i="1"/>
  <c r="AB261" i="1"/>
  <c r="AA261" i="1"/>
  <c r="AB252" i="1"/>
  <c r="AA252" i="1"/>
  <c r="AB243" i="1"/>
  <c r="AA243" i="1"/>
  <c r="AB235" i="1"/>
  <c r="AA235" i="1"/>
  <c r="AB226" i="1"/>
  <c r="AA226" i="1"/>
  <c r="AB182" i="1"/>
  <c r="AA182" i="1"/>
  <c r="AB170" i="1"/>
  <c r="AA170" i="1"/>
  <c r="AB148" i="1"/>
  <c r="AA148" i="1"/>
  <c r="AB139" i="1"/>
  <c r="AA139" i="1"/>
  <c r="AB120" i="1"/>
  <c r="AA120" i="1"/>
  <c r="AB111" i="1"/>
  <c r="AA111" i="1"/>
  <c r="AB101" i="1"/>
  <c r="AA101" i="1"/>
  <c r="AB91" i="1"/>
  <c r="AA91" i="1"/>
  <c r="AB74" i="1"/>
  <c r="AA74" i="1"/>
  <c r="AB63" i="1"/>
  <c r="AA63" i="1"/>
  <c r="AB52" i="1"/>
  <c r="AA52" i="1"/>
  <c r="AB42" i="1"/>
  <c r="AA42" i="1"/>
  <c r="AB29" i="1"/>
  <c r="AA29" i="1"/>
  <c r="AB9" i="1"/>
  <c r="AA9" i="1"/>
  <c r="AB3233" i="1"/>
  <c r="AA3233" i="1"/>
  <c r="AB3196" i="1"/>
  <c r="AA3196" i="1"/>
  <c r="AB3106" i="1"/>
  <c r="AA3106" i="1"/>
  <c r="AB3064" i="1"/>
  <c r="AA3064" i="1"/>
  <c r="AB3031" i="1"/>
  <c r="AA3031" i="1"/>
  <c r="AB2760" i="1"/>
  <c r="AA2760" i="1"/>
  <c r="AB2692" i="1"/>
  <c r="AA2692" i="1"/>
  <c r="AB2633" i="1"/>
  <c r="AA2633" i="1"/>
  <c r="AB2553" i="1"/>
  <c r="AA2553" i="1"/>
  <c r="AB2417" i="1"/>
  <c r="AA2417" i="1"/>
  <c r="AB2363" i="1"/>
  <c r="AA2363" i="1"/>
  <c r="AB2327" i="1"/>
  <c r="AA2327" i="1"/>
  <c r="AB2267" i="1"/>
  <c r="AA2267" i="1"/>
  <c r="AB2209" i="1"/>
  <c r="AA2209" i="1"/>
  <c r="AB2129" i="1"/>
  <c r="AA2129" i="1"/>
  <c r="AB2066" i="1"/>
  <c r="AA2066" i="1"/>
  <c r="AB1950" i="1"/>
  <c r="AA1950" i="1"/>
  <c r="AB1915" i="1"/>
  <c r="AA1915" i="1"/>
  <c r="AB1889" i="1"/>
  <c r="AA1889" i="1"/>
  <c r="AB1856" i="1"/>
  <c r="AA1856" i="1"/>
  <c r="AB1701" i="1"/>
  <c r="AA1701" i="1"/>
  <c r="AB3267" i="1"/>
  <c r="AA3267" i="1"/>
  <c r="AB3162" i="1"/>
  <c r="AA3162" i="1"/>
  <c r="AB3096" i="1"/>
  <c r="AA3096" i="1"/>
  <c r="AB3047" i="1"/>
  <c r="AA3047" i="1"/>
  <c r="AB2897" i="1"/>
  <c r="AA2897" i="1"/>
  <c r="AB2803" i="1"/>
  <c r="AA2803" i="1"/>
  <c r="AB2640" i="1"/>
  <c r="AA2640" i="1"/>
  <c r="AB2612" i="1"/>
  <c r="AA2612" i="1"/>
  <c r="AB2502" i="1"/>
  <c r="AA2502" i="1"/>
  <c r="AB2408" i="1"/>
  <c r="AA2408" i="1"/>
  <c r="AB2335" i="1"/>
  <c r="AA2335" i="1"/>
  <c r="AB2275" i="1"/>
  <c r="AA2275" i="1"/>
  <c r="AB2225" i="1"/>
  <c r="AA2225" i="1"/>
  <c r="AB2128" i="1"/>
  <c r="AA2128" i="1"/>
  <c r="AB2092" i="1"/>
  <c r="AA2092" i="1"/>
  <c r="AB2036" i="1"/>
  <c r="AA2036" i="1"/>
  <c r="AB2007" i="1"/>
  <c r="AA2007" i="1"/>
  <c r="AB1988" i="1"/>
  <c r="AA1988" i="1"/>
  <c r="AB1968" i="1"/>
  <c r="AA1968" i="1"/>
  <c r="AB1931" i="1"/>
  <c r="AA1931" i="1"/>
  <c r="AB1825" i="1"/>
  <c r="AA1825" i="1"/>
  <c r="AB3274" i="1"/>
  <c r="AA3274" i="1"/>
  <c r="AB3249" i="1"/>
  <c r="AA3249" i="1"/>
  <c r="AB3221" i="1"/>
  <c r="AA3221" i="1"/>
  <c r="AB3194" i="1"/>
  <c r="AA3194" i="1"/>
  <c r="AB3133" i="1"/>
  <c r="AA3133" i="1"/>
  <c r="AB3095" i="1"/>
  <c r="AA3095" i="1"/>
  <c r="AB2982" i="1"/>
  <c r="AA2982" i="1"/>
  <c r="AB2952" i="1"/>
  <c r="AA2952" i="1"/>
  <c r="AB2943" i="1"/>
  <c r="AA2943" i="1"/>
  <c r="AB2933" i="1"/>
  <c r="AA2933" i="1"/>
  <c r="AB2925" i="1"/>
  <c r="AA2925" i="1"/>
  <c r="AB2896" i="1"/>
  <c r="AA2896" i="1"/>
  <c r="AB2887" i="1"/>
  <c r="AA2887" i="1"/>
  <c r="AB2859" i="1"/>
  <c r="AA2859" i="1"/>
  <c r="AB2847" i="1"/>
  <c r="AA2847" i="1"/>
  <c r="AB2839" i="1"/>
  <c r="AA2839" i="1"/>
  <c r="AB2822" i="1"/>
  <c r="AA2822" i="1"/>
  <c r="AB2812" i="1"/>
  <c r="AA2812" i="1"/>
  <c r="AB2802" i="1"/>
  <c r="AA2802" i="1"/>
  <c r="AB2793" i="1"/>
  <c r="AA2793" i="1"/>
  <c r="AB2784" i="1"/>
  <c r="AA2784" i="1"/>
  <c r="AB2776" i="1"/>
  <c r="AA2776" i="1"/>
  <c r="AB2767" i="1"/>
  <c r="AA2767" i="1"/>
  <c r="AB2749" i="1"/>
  <c r="AA2749" i="1"/>
  <c r="AB2728" i="1"/>
  <c r="AA2728" i="1"/>
  <c r="AB2719" i="1"/>
  <c r="AA2719" i="1"/>
  <c r="AB2690" i="1"/>
  <c r="AA2690" i="1"/>
  <c r="AB2682" i="1"/>
  <c r="AA2682" i="1"/>
  <c r="AB2664" i="1"/>
  <c r="AA2664" i="1"/>
  <c r="AB2656" i="1"/>
  <c r="AA2656" i="1"/>
  <c r="AB2639" i="1"/>
  <c r="AA2639" i="1"/>
  <c r="AB2631" i="1"/>
  <c r="AA2631" i="1"/>
  <c r="AB2620" i="1"/>
  <c r="AA2620" i="1"/>
  <c r="AB2598" i="1"/>
  <c r="AA2598" i="1"/>
  <c r="AB2587" i="1"/>
  <c r="AA2587" i="1"/>
  <c r="AB2578" i="1"/>
  <c r="AA2578" i="1"/>
  <c r="AB2560" i="1"/>
  <c r="AA2560" i="1"/>
  <c r="AB2551" i="1"/>
  <c r="AA2551" i="1"/>
  <c r="AB2542" i="1"/>
  <c r="AA2542" i="1"/>
  <c r="AB2533" i="1"/>
  <c r="AA2533" i="1"/>
  <c r="AB2522" i="1"/>
  <c r="AA2522" i="1"/>
  <c r="AB2510" i="1"/>
  <c r="AA2510" i="1"/>
  <c r="AB2490" i="1"/>
  <c r="AA2490" i="1"/>
  <c r="AB2472" i="1"/>
  <c r="AA2472" i="1"/>
  <c r="AB2463" i="1"/>
  <c r="AA2463" i="1"/>
  <c r="AB2453" i="1"/>
  <c r="AA2453" i="1"/>
  <c r="AB2434" i="1"/>
  <c r="AA2434" i="1"/>
  <c r="AB2425" i="1"/>
  <c r="AA2425" i="1"/>
  <c r="AB2407" i="1"/>
  <c r="AA2407" i="1"/>
  <c r="AB2398" i="1"/>
  <c r="AA2398" i="1"/>
  <c r="AB2386" i="1"/>
  <c r="AA2386" i="1"/>
  <c r="AB2378" i="1"/>
  <c r="AA2378" i="1"/>
  <c r="AB2370" i="1"/>
  <c r="AA2370" i="1"/>
  <c r="AB2352" i="1"/>
  <c r="AA2352" i="1"/>
  <c r="AB2325" i="1"/>
  <c r="AA2325" i="1"/>
  <c r="AB2317" i="1"/>
  <c r="AA2317" i="1"/>
  <c r="AB2283" i="1"/>
  <c r="AA2283" i="1"/>
  <c r="AB2264" i="1"/>
  <c r="AA2264" i="1"/>
  <c r="AB2246" i="1"/>
  <c r="AA2246" i="1"/>
  <c r="AB2224" i="1"/>
  <c r="AA2224" i="1"/>
  <c r="AB2207" i="1"/>
  <c r="AA2207" i="1"/>
  <c r="AB2185" i="1"/>
  <c r="AA2185" i="1"/>
  <c r="AB2166" i="1"/>
  <c r="AA2166" i="1"/>
  <c r="AB2158" i="1"/>
  <c r="AA2158" i="1"/>
  <c r="AB2147" i="1"/>
  <c r="AA2147" i="1"/>
  <c r="AB2137" i="1"/>
  <c r="AA2137" i="1"/>
  <c r="AB2127" i="1"/>
  <c r="AA2127" i="1"/>
  <c r="AB2118" i="1"/>
  <c r="AA2118" i="1"/>
  <c r="AB2100" i="1"/>
  <c r="AA2100" i="1"/>
  <c r="AB2081" i="1"/>
  <c r="AA2081" i="1"/>
  <c r="AB2064" i="1"/>
  <c r="AA2064" i="1"/>
  <c r="AB2055" i="1"/>
  <c r="AA2055" i="1"/>
  <c r="AB2044" i="1"/>
  <c r="AA2044" i="1"/>
  <c r="AB2027" i="1"/>
  <c r="AA2027" i="1"/>
  <c r="AB2015" i="1"/>
  <c r="AA2015" i="1"/>
  <c r="AB2006" i="1"/>
  <c r="AA2006" i="1"/>
  <c r="AB1997" i="1"/>
  <c r="AA1997" i="1"/>
  <c r="AB1987" i="1"/>
  <c r="AA1987" i="1"/>
  <c r="AB1976" i="1"/>
  <c r="AA1976" i="1"/>
  <c r="AB1967" i="1"/>
  <c r="AA1967" i="1"/>
  <c r="AB1958" i="1"/>
  <c r="AA1958" i="1"/>
  <c r="AB1948" i="1"/>
  <c r="AA1948" i="1"/>
  <c r="AB1940" i="1"/>
  <c r="AA1940" i="1"/>
  <c r="AB1929" i="1"/>
  <c r="AA1929" i="1"/>
  <c r="AB1921" i="1"/>
  <c r="AA1921" i="1"/>
  <c r="AB1913" i="1"/>
  <c r="AA1913" i="1"/>
  <c r="AB1904" i="1"/>
  <c r="AA1904" i="1"/>
  <c r="AB1876" i="1"/>
  <c r="AA1876" i="1"/>
  <c r="AB1853" i="1"/>
  <c r="AA1853" i="1"/>
  <c r="AB1844" i="1"/>
  <c r="AA1844" i="1"/>
  <c r="AB1832" i="1"/>
  <c r="AA1832" i="1"/>
  <c r="AB1816" i="1"/>
  <c r="AA1816" i="1"/>
  <c r="AB1794" i="1"/>
  <c r="AA1794" i="1"/>
  <c r="AB1784" i="1"/>
  <c r="AA1784" i="1"/>
  <c r="AB1776" i="1"/>
  <c r="AA1776" i="1"/>
  <c r="AB1768" i="1"/>
  <c r="AA1768" i="1"/>
  <c r="AB1756" i="1"/>
  <c r="AA1756" i="1"/>
  <c r="AB1743" i="1"/>
  <c r="AA1743" i="1"/>
  <c r="AB1725" i="1"/>
  <c r="AA1725" i="1"/>
  <c r="AB1707" i="1"/>
  <c r="AA1707" i="1"/>
  <c r="AB1699" i="1"/>
  <c r="AA1699" i="1"/>
  <c r="AB1690" i="1"/>
  <c r="AA1690" i="1"/>
  <c r="AB1682" i="1"/>
  <c r="AA1682" i="1"/>
  <c r="AB1670" i="1"/>
  <c r="AA1670" i="1"/>
  <c r="AB1660" i="1"/>
  <c r="AA1660" i="1"/>
  <c r="AB1652" i="1"/>
  <c r="AA1652" i="1"/>
  <c r="AB1639" i="1"/>
  <c r="AA1639" i="1"/>
  <c r="AB1629" i="1"/>
  <c r="AA1629" i="1"/>
  <c r="AB1620" i="1"/>
  <c r="AA1620" i="1"/>
  <c r="AB1611" i="1"/>
  <c r="AA1611" i="1"/>
  <c r="AB1600" i="1"/>
  <c r="AA1600" i="1"/>
  <c r="AB1592" i="1"/>
  <c r="AA1592" i="1"/>
  <c r="AB1584" i="1"/>
  <c r="AA1584" i="1"/>
  <c r="AB1564" i="1"/>
  <c r="AA1564" i="1"/>
  <c r="AB1555" i="1"/>
  <c r="AA1555" i="1"/>
  <c r="AB1546" i="1"/>
  <c r="AA1546" i="1"/>
  <c r="AB1537" i="1"/>
  <c r="AA1537" i="1"/>
  <c r="AB1527" i="1"/>
  <c r="AA1527" i="1"/>
  <c r="AB1509" i="1"/>
  <c r="AA1509" i="1"/>
  <c r="AB1480" i="1"/>
  <c r="AA1480" i="1"/>
  <c r="AB1472" i="1"/>
  <c r="AA1472" i="1"/>
  <c r="AB1455" i="1"/>
  <c r="AA1455" i="1"/>
  <c r="AB1445" i="1"/>
  <c r="AA1445" i="1"/>
  <c r="AB1417" i="1"/>
  <c r="AA1417" i="1"/>
  <c r="AB1390" i="1"/>
  <c r="AA1390" i="1"/>
  <c r="AB1382" i="1"/>
  <c r="AA1382" i="1"/>
  <c r="AB1374" i="1"/>
  <c r="AA1374" i="1"/>
  <c r="AB1357" i="1"/>
  <c r="AA1357" i="1"/>
  <c r="AB1349" i="1"/>
  <c r="AA1349" i="1"/>
  <c r="AB1339" i="1"/>
  <c r="AA1339" i="1"/>
  <c r="AB1329" i="1"/>
  <c r="AA1329" i="1"/>
  <c r="AB1319" i="1"/>
  <c r="AA1319" i="1"/>
  <c r="AB1309" i="1"/>
  <c r="AA1309" i="1"/>
  <c r="AB1292" i="1"/>
  <c r="AA1292" i="1"/>
  <c r="AB1283" i="1"/>
  <c r="AA1283" i="1"/>
  <c r="AB1264" i="1"/>
  <c r="AA1264" i="1"/>
  <c r="AB1254" i="1"/>
  <c r="AA1254" i="1"/>
  <c r="AB1244" i="1"/>
  <c r="AA1244" i="1"/>
  <c r="AB1235" i="1"/>
  <c r="AA1235" i="1"/>
  <c r="AB1226" i="1"/>
  <c r="AA1226" i="1"/>
  <c r="AB3213" i="1"/>
  <c r="AA3213" i="1"/>
  <c r="AB3078" i="1"/>
  <c r="AA3078" i="1"/>
  <c r="AB3012" i="1"/>
  <c r="AA3012" i="1"/>
  <c r="AB2890" i="1"/>
  <c r="AA2890" i="1"/>
  <c r="AB2841" i="1"/>
  <c r="AA2841" i="1"/>
  <c r="AB2796" i="1"/>
  <c r="AA2796" i="1"/>
  <c r="AB2740" i="1"/>
  <c r="AA2740" i="1"/>
  <c r="AB2580" i="1"/>
  <c r="AA2580" i="1"/>
  <c r="AB2427" i="1"/>
  <c r="AA2427" i="1"/>
  <c r="AB2372" i="1"/>
  <c r="AA2372" i="1"/>
  <c r="AB2285" i="1"/>
  <c r="AA2285" i="1"/>
  <c r="AB2218" i="1"/>
  <c r="AA2218" i="1"/>
  <c r="AB2009" i="1"/>
  <c r="AA2009" i="1"/>
  <c r="AB1906" i="1"/>
  <c r="AA1906" i="1"/>
  <c r="AB1737" i="1"/>
  <c r="AA1737" i="1"/>
  <c r="AB3204" i="1"/>
  <c r="AA3204" i="1"/>
  <c r="AB3170" i="1"/>
  <c r="AA3170" i="1"/>
  <c r="AB3020" i="1"/>
  <c r="AA3020" i="1"/>
  <c r="AB2974" i="1"/>
  <c r="AA2974" i="1"/>
  <c r="AB2926" i="1"/>
  <c r="AA2926" i="1"/>
  <c r="AB2888" i="1"/>
  <c r="AA2888" i="1"/>
  <c r="AB2840" i="1"/>
  <c r="AA2840" i="1"/>
  <c r="AB2785" i="1"/>
  <c r="AA2785" i="1"/>
  <c r="AB2729" i="1"/>
  <c r="AA2729" i="1"/>
  <c r="AB2674" i="1"/>
  <c r="AA2674" i="1"/>
  <c r="AB2579" i="1"/>
  <c r="AA2579" i="1"/>
  <c r="AB2523" i="1"/>
  <c r="AA2523" i="1"/>
  <c r="AB2482" i="1"/>
  <c r="AA2482" i="1"/>
  <c r="AB2362" i="1"/>
  <c r="AA2362" i="1"/>
  <c r="AB2284" i="1"/>
  <c r="AA2284" i="1"/>
  <c r="AB2237" i="1"/>
  <c r="AA2237" i="1"/>
  <c r="AB2186" i="1"/>
  <c r="AA2186" i="1"/>
  <c r="AB2159" i="1"/>
  <c r="AA2159" i="1"/>
  <c r="AB2119" i="1"/>
  <c r="AA2119" i="1"/>
  <c r="AB2028" i="1"/>
  <c r="AA2028" i="1"/>
  <c r="AB1845" i="1"/>
  <c r="AA1845" i="1"/>
  <c r="AB3266" i="1"/>
  <c r="AA3266" i="1"/>
  <c r="AB3240" i="1"/>
  <c r="AA3240" i="1"/>
  <c r="AB3211" i="1"/>
  <c r="AA3211" i="1"/>
  <c r="AB3152" i="1"/>
  <c r="AA3152" i="1"/>
  <c r="AB3122" i="1"/>
  <c r="AA3122" i="1"/>
  <c r="AB3103" i="1"/>
  <c r="AA3103" i="1"/>
  <c r="AB3029" i="1"/>
  <c r="AA3029" i="1"/>
  <c r="AB3019" i="1"/>
  <c r="AA3019" i="1"/>
  <c r="AB3273" i="1"/>
  <c r="AA3273" i="1"/>
  <c r="AB3256" i="1"/>
  <c r="AA3256" i="1"/>
  <c r="AB3247" i="1"/>
  <c r="AA3247" i="1"/>
  <c r="AB3219" i="1"/>
  <c r="AA3219" i="1"/>
  <c r="AB3210" i="1"/>
  <c r="AA3210" i="1"/>
  <c r="AB3201" i="1"/>
  <c r="AA3201" i="1"/>
  <c r="AB3184" i="1"/>
  <c r="AA3184" i="1"/>
  <c r="AB3176" i="1"/>
  <c r="AA3176" i="1"/>
  <c r="AB3168" i="1"/>
  <c r="AA3168" i="1"/>
  <c r="AB3160" i="1"/>
  <c r="AA3160" i="1"/>
  <c r="AB3151" i="1"/>
  <c r="AA3151" i="1"/>
  <c r="AB3141" i="1"/>
  <c r="AA3141" i="1"/>
  <c r="AB3132" i="1"/>
  <c r="AA3132" i="1"/>
  <c r="AB3121" i="1"/>
  <c r="AA3121" i="1"/>
  <c r="AB3112" i="1"/>
  <c r="AA3112" i="1"/>
  <c r="AB3084" i="1"/>
  <c r="AA3084" i="1"/>
  <c r="AB3074" i="1"/>
  <c r="AA3074" i="1"/>
  <c r="AB3045" i="1"/>
  <c r="AA3045" i="1"/>
  <c r="AB3036" i="1"/>
  <c r="AA3036" i="1"/>
  <c r="AB3028" i="1"/>
  <c r="AA3028" i="1"/>
  <c r="AB3000" i="1"/>
  <c r="AA3000" i="1"/>
  <c r="AB2990" i="1"/>
  <c r="AA2990" i="1"/>
  <c r="AB2980" i="1"/>
  <c r="AA2980" i="1"/>
  <c r="AB2972" i="1"/>
  <c r="AA2972" i="1"/>
  <c r="AB2962" i="1"/>
  <c r="AA2962" i="1"/>
  <c r="AB2942" i="1"/>
  <c r="AA2942" i="1"/>
  <c r="AB2932" i="1"/>
  <c r="AA2932" i="1"/>
  <c r="AB2924" i="1"/>
  <c r="AA2924" i="1"/>
  <c r="AB2915" i="1"/>
  <c r="AA2915" i="1"/>
  <c r="AB2905" i="1"/>
  <c r="AA2905" i="1"/>
  <c r="AB2886" i="1"/>
  <c r="AA2886" i="1"/>
  <c r="AB2868" i="1"/>
  <c r="AA2868" i="1"/>
  <c r="AB2858" i="1"/>
  <c r="AA2858" i="1"/>
  <c r="AB2838" i="1"/>
  <c r="AA2838" i="1"/>
  <c r="AB2830" i="1"/>
  <c r="AA2830" i="1"/>
  <c r="AB2809" i="1"/>
  <c r="AA2809" i="1"/>
  <c r="AB2801" i="1"/>
  <c r="AA2801" i="1"/>
  <c r="AB2783" i="1"/>
  <c r="AA2783" i="1"/>
  <c r="AB2775" i="1"/>
  <c r="AA2775" i="1"/>
  <c r="AB2757" i="1"/>
  <c r="AA2757" i="1"/>
  <c r="AB2737" i="1"/>
  <c r="AA2737" i="1"/>
  <c r="AB2718" i="1"/>
  <c r="AA2718" i="1"/>
  <c r="AB2709" i="1"/>
  <c r="AA2709" i="1"/>
  <c r="AB2689" i="1"/>
  <c r="AA2689" i="1"/>
  <c r="AB2672" i="1"/>
  <c r="AA2672" i="1"/>
  <c r="AB2647" i="1"/>
  <c r="AA2647" i="1"/>
  <c r="AB2638" i="1"/>
  <c r="AA2638" i="1"/>
  <c r="AB2629" i="1"/>
  <c r="AA2629" i="1"/>
  <c r="AB2618" i="1"/>
  <c r="AA2618" i="1"/>
  <c r="AB2609" i="1"/>
  <c r="AA2609" i="1"/>
  <c r="AB2597" i="1"/>
  <c r="AA2597" i="1"/>
  <c r="AB2585" i="1"/>
  <c r="AA2585" i="1"/>
  <c r="AB2567" i="1"/>
  <c r="AA2567" i="1"/>
  <c r="AB2559" i="1"/>
  <c r="AA2559" i="1"/>
  <c r="AB2550" i="1"/>
  <c r="AA2550" i="1"/>
  <c r="AB2541" i="1"/>
  <c r="AA2541" i="1"/>
  <c r="AB2532" i="1"/>
  <c r="AA2532" i="1"/>
  <c r="AB2518" i="1"/>
  <c r="AA2518" i="1"/>
  <c r="AB2509" i="1"/>
  <c r="AA2509" i="1"/>
  <c r="AB2499" i="1"/>
  <c r="AA2499" i="1"/>
  <c r="AB2479" i="1"/>
  <c r="AA2479" i="1"/>
  <c r="AB2471" i="1"/>
  <c r="AA2471" i="1"/>
  <c r="AB2462" i="1"/>
  <c r="AA2462" i="1"/>
  <c r="AB2443" i="1"/>
  <c r="AA2443" i="1"/>
  <c r="AB2432" i="1"/>
  <c r="AA2432" i="1"/>
  <c r="AB2424" i="1"/>
  <c r="AA2424" i="1"/>
  <c r="AB2406" i="1"/>
  <c r="AA2406" i="1"/>
  <c r="AB2396" i="1"/>
  <c r="AA2396" i="1"/>
  <c r="AB2385" i="1"/>
  <c r="AA2385" i="1"/>
  <c r="AB2377" i="1"/>
  <c r="AA2377" i="1"/>
  <c r="AB2360" i="1"/>
  <c r="AA2360" i="1"/>
  <c r="AB2350" i="1"/>
  <c r="AA2350" i="1"/>
  <c r="AB2342" i="1"/>
  <c r="AA2342" i="1"/>
  <c r="AB2332" i="1"/>
  <c r="AA2332" i="1"/>
  <c r="AB2324" i="1"/>
  <c r="AA2324" i="1"/>
  <c r="AB2315" i="1"/>
  <c r="AA2315" i="1"/>
  <c r="AB2303" i="1"/>
  <c r="AA2303" i="1"/>
  <c r="AB2294" i="1"/>
  <c r="AA2294" i="1"/>
  <c r="AB2273" i="1"/>
  <c r="AA2273" i="1"/>
  <c r="AB2262" i="1"/>
  <c r="AA2262" i="1"/>
  <c r="AB2253" i="1"/>
  <c r="AA2253" i="1"/>
  <c r="AB2223" i="1"/>
  <c r="AA2223" i="1"/>
  <c r="AB2215" i="1"/>
  <c r="AA2215" i="1"/>
  <c r="AB2206" i="1"/>
  <c r="AA2206" i="1"/>
  <c r="AB2194" i="1"/>
  <c r="AA2194" i="1"/>
  <c r="AB2184" i="1"/>
  <c r="AA2184" i="1"/>
  <c r="AB2174" i="1"/>
  <c r="AA2174" i="1"/>
  <c r="AB2165" i="1"/>
  <c r="AA2165" i="1"/>
  <c r="AB2156" i="1"/>
  <c r="AA2156" i="1"/>
  <c r="AB2146" i="1"/>
  <c r="AA2146" i="1"/>
  <c r="AB2136" i="1"/>
  <c r="AA2136" i="1"/>
  <c r="AB2126" i="1"/>
  <c r="AA2126" i="1"/>
  <c r="AB2117" i="1"/>
  <c r="AA2117" i="1"/>
  <c r="AB2108" i="1"/>
  <c r="AA2108" i="1"/>
  <c r="AB2099" i="1"/>
  <c r="AA2099" i="1"/>
  <c r="AB2072" i="1"/>
  <c r="AA2072" i="1"/>
  <c r="AB2053" i="1"/>
  <c r="AA2053" i="1"/>
  <c r="AB2042" i="1"/>
  <c r="AA2042" i="1"/>
  <c r="AB2034" i="1"/>
  <c r="AA2034" i="1"/>
  <c r="AB2026" i="1"/>
  <c r="AA2026" i="1"/>
  <c r="AB2014" i="1"/>
  <c r="AA2014" i="1"/>
  <c r="AB2005" i="1"/>
  <c r="AA2005" i="1"/>
  <c r="AB1996" i="1"/>
  <c r="AA1996" i="1"/>
  <c r="AB1985" i="1"/>
  <c r="AA1985" i="1"/>
  <c r="AB1975" i="1"/>
  <c r="AA1975" i="1"/>
  <c r="AB1966" i="1"/>
  <c r="AA1966" i="1"/>
  <c r="AB1956" i="1"/>
  <c r="AA1956" i="1"/>
  <c r="AB1937" i="1"/>
  <c r="AA1937" i="1"/>
  <c r="AB1920" i="1"/>
  <c r="AA1920" i="1"/>
  <c r="AB1912" i="1"/>
  <c r="AA1912" i="1"/>
  <c r="AB1903" i="1"/>
  <c r="AA1903" i="1"/>
  <c r="AB1895" i="1"/>
  <c r="AA1895" i="1"/>
  <c r="AB1875" i="1"/>
  <c r="AA1875" i="1"/>
  <c r="AB3268" i="1"/>
  <c r="AA3268" i="1"/>
  <c r="AB3205" i="1"/>
  <c r="AA3205" i="1"/>
  <c r="AB3154" i="1"/>
  <c r="AA3154" i="1"/>
  <c r="AB3087" i="1"/>
  <c r="AA3087" i="1"/>
  <c r="AB3048" i="1"/>
  <c r="AA3048" i="1"/>
  <c r="AB2909" i="1"/>
  <c r="AA2909" i="1"/>
  <c r="AB2851" i="1"/>
  <c r="AA2851" i="1"/>
  <c r="AB2770" i="1"/>
  <c r="AA2770" i="1"/>
  <c r="AB2713" i="1"/>
  <c r="AA2713" i="1"/>
  <c r="AB2455" i="1"/>
  <c r="AA2455" i="1"/>
  <c r="AB2380" i="1"/>
  <c r="AA2380" i="1"/>
  <c r="AB2319" i="1"/>
  <c r="AA2319" i="1"/>
  <c r="AB2256" i="1"/>
  <c r="AA2256" i="1"/>
  <c r="AB2178" i="1"/>
  <c r="AA2178" i="1"/>
  <c r="AB1978" i="1"/>
  <c r="AA1978" i="1"/>
  <c r="AB1932" i="1"/>
  <c r="AA1932" i="1"/>
  <c r="AB1834" i="1"/>
  <c r="AA1834" i="1"/>
  <c r="AB1746" i="1"/>
  <c r="AA1746" i="1"/>
  <c r="AB3212" i="1"/>
  <c r="AA3212" i="1"/>
  <c r="AB3077" i="1"/>
  <c r="AA3077" i="1"/>
  <c r="AB2953" i="1"/>
  <c r="AA2953" i="1"/>
  <c r="AB2880" i="1"/>
  <c r="AA2880" i="1"/>
  <c r="AB2832" i="1"/>
  <c r="AA2832" i="1"/>
  <c r="AB2777" i="1"/>
  <c r="AA2777" i="1"/>
  <c r="AB2691" i="1"/>
  <c r="AA2691" i="1"/>
  <c r="AB2657" i="1"/>
  <c r="AA2657" i="1"/>
  <c r="AB2569" i="1"/>
  <c r="AA2569" i="1"/>
  <c r="AB2511" i="1"/>
  <c r="AA2511" i="1"/>
  <c r="AB2464" i="1"/>
  <c r="AA2464" i="1"/>
  <c r="AB2416" i="1"/>
  <c r="AA2416" i="1"/>
  <c r="AB2379" i="1"/>
  <c r="AA2379" i="1"/>
  <c r="AB2318" i="1"/>
  <c r="AA2318" i="1"/>
  <c r="AB2266" i="1"/>
  <c r="AA2266" i="1"/>
  <c r="AB2208" i="1"/>
  <c r="AA2208" i="1"/>
  <c r="AB2148" i="1"/>
  <c r="AA2148" i="1"/>
  <c r="AB2110" i="1"/>
  <c r="AA2110" i="1"/>
  <c r="AB2056" i="1"/>
  <c r="AA2056" i="1"/>
  <c r="AB3257" i="1"/>
  <c r="AA3257" i="1"/>
  <c r="AB3230" i="1"/>
  <c r="AA3230" i="1"/>
  <c r="AB3203" i="1"/>
  <c r="AA3203" i="1"/>
  <c r="AB3142" i="1"/>
  <c r="AA3142" i="1"/>
  <c r="AB3085" i="1"/>
  <c r="AA3085" i="1"/>
  <c r="AB3054" i="1"/>
  <c r="AA3054" i="1"/>
  <c r="AB3046" i="1"/>
  <c r="AA3046" i="1"/>
  <c r="AB2991" i="1"/>
  <c r="AA2991" i="1"/>
  <c r="AB2963" i="1"/>
  <c r="AA2963" i="1"/>
  <c r="AB3265" i="1"/>
  <c r="AA3265" i="1"/>
  <c r="AB3272" i="1"/>
  <c r="AA3272" i="1"/>
  <c r="AB3264" i="1"/>
  <c r="AA3264" i="1"/>
  <c r="AB3246" i="1"/>
  <c r="AA3246" i="1"/>
  <c r="AB3238" i="1"/>
  <c r="AA3238" i="1"/>
  <c r="AB3228" i="1"/>
  <c r="AA3228" i="1"/>
  <c r="AB3218" i="1"/>
  <c r="AA3218" i="1"/>
  <c r="AB3175" i="1"/>
  <c r="AA3175" i="1"/>
  <c r="AB3167" i="1"/>
  <c r="AA3167" i="1"/>
  <c r="AB3159" i="1"/>
  <c r="AA3159" i="1"/>
  <c r="AB3150" i="1"/>
  <c r="AA3150" i="1"/>
  <c r="AB3139" i="1"/>
  <c r="AA3139" i="1"/>
  <c r="AB3131" i="1"/>
  <c r="AA3131" i="1"/>
  <c r="AB3111" i="1"/>
  <c r="AA3111" i="1"/>
  <c r="AB3092" i="1"/>
  <c r="AA3092" i="1"/>
  <c r="AB3060" i="1"/>
  <c r="AA3060" i="1"/>
  <c r="AB3052" i="1"/>
  <c r="AA3052" i="1"/>
  <c r="AB3035" i="1"/>
  <c r="AA3035" i="1"/>
  <c r="AB3027" i="1"/>
  <c r="AA3027" i="1"/>
  <c r="AB3007" i="1"/>
  <c r="AA3007" i="1"/>
  <c r="AB2998" i="1"/>
  <c r="AA2998" i="1"/>
  <c r="AB2989" i="1"/>
  <c r="AA2989" i="1"/>
  <c r="AB2979" i="1"/>
  <c r="AA2979" i="1"/>
  <c r="AB2971" i="1"/>
  <c r="AA2971" i="1"/>
  <c r="AB2960" i="1"/>
  <c r="AA2960" i="1"/>
  <c r="AB2949" i="1"/>
  <c r="AA2949" i="1"/>
  <c r="AB2941" i="1"/>
  <c r="AA2941" i="1"/>
  <c r="AB2914" i="1"/>
  <c r="AA2914" i="1"/>
  <c r="AB2894" i="1"/>
  <c r="AA2894" i="1"/>
  <c r="AB2867" i="1"/>
  <c r="AA2867" i="1"/>
  <c r="AB2845" i="1"/>
  <c r="AA2845" i="1"/>
  <c r="AB2837" i="1"/>
  <c r="AA2837" i="1"/>
  <c r="AB2829" i="1"/>
  <c r="AA2829" i="1"/>
  <c r="AB2820" i="1"/>
  <c r="AA2820" i="1"/>
  <c r="AB2800" i="1"/>
  <c r="AA2800" i="1"/>
  <c r="AB2791" i="1"/>
  <c r="AA2791" i="1"/>
  <c r="AB2782" i="1"/>
  <c r="AA2782" i="1"/>
  <c r="AB2765" i="1"/>
  <c r="AA2765" i="1"/>
  <c r="AB2746" i="1"/>
  <c r="AA2746" i="1"/>
  <c r="AB2736" i="1"/>
  <c r="AA2736" i="1"/>
  <c r="AB2726" i="1"/>
  <c r="AA2726" i="1"/>
  <c r="AB2717" i="1"/>
  <c r="AA2717" i="1"/>
  <c r="AB2708" i="1"/>
  <c r="AA2708" i="1"/>
  <c r="AB2688" i="1"/>
  <c r="AA2688" i="1"/>
  <c r="AB2679" i="1"/>
  <c r="AA2679" i="1"/>
  <c r="AB2670" i="1"/>
  <c r="AA2670" i="1"/>
  <c r="AB2654" i="1"/>
  <c r="AA2654" i="1"/>
  <c r="AB2637" i="1"/>
  <c r="AA2637" i="1"/>
  <c r="AB2617" i="1"/>
  <c r="AA2617" i="1"/>
  <c r="AB2596" i="1"/>
  <c r="AA2596" i="1"/>
  <c r="AB2584" i="1"/>
  <c r="AA2584" i="1"/>
  <c r="AB2575" i="1"/>
  <c r="AA2575" i="1"/>
  <c r="AB2566" i="1"/>
  <c r="AA2566" i="1"/>
  <c r="AB2549" i="1"/>
  <c r="AA2549" i="1"/>
  <c r="AB2540" i="1"/>
  <c r="AA2540" i="1"/>
  <c r="AB2531" i="1"/>
  <c r="AA2531" i="1"/>
  <c r="AB2517" i="1"/>
  <c r="AA2517" i="1"/>
  <c r="AB2508" i="1"/>
  <c r="AA2508" i="1"/>
  <c r="AB2497" i="1"/>
  <c r="AA2497" i="1"/>
  <c r="AB2487" i="1"/>
  <c r="AA2487" i="1"/>
  <c r="AB2478" i="1"/>
  <c r="AA2478" i="1"/>
  <c r="AB2469" i="1"/>
  <c r="AA2469" i="1"/>
  <c r="AB2461" i="1"/>
  <c r="AA2461" i="1"/>
  <c r="AB2451" i="1"/>
  <c r="AA2451" i="1"/>
  <c r="AB2442" i="1"/>
  <c r="AA2442" i="1"/>
  <c r="AB2431" i="1"/>
  <c r="AA2431" i="1"/>
  <c r="AB2422" i="1"/>
  <c r="AA2422" i="1"/>
  <c r="AB2404" i="1"/>
  <c r="AA2404" i="1"/>
  <c r="AB2384" i="1"/>
  <c r="AA2384" i="1"/>
  <c r="AB2376" i="1"/>
  <c r="AA2376" i="1"/>
  <c r="AB2368" i="1"/>
  <c r="AA2368" i="1"/>
  <c r="AB2359" i="1"/>
  <c r="AA2359" i="1"/>
  <c r="AB2349" i="1"/>
  <c r="AA2349" i="1"/>
  <c r="AB2341" i="1"/>
  <c r="AA2341" i="1"/>
  <c r="AB2331" i="1"/>
  <c r="AA2331" i="1"/>
  <c r="AB2314" i="1"/>
  <c r="AA2314" i="1"/>
  <c r="AB2302" i="1"/>
  <c r="AA2302" i="1"/>
  <c r="AB2233" i="1"/>
  <c r="AA2233" i="1"/>
  <c r="AB2222" i="1"/>
  <c r="AA2222" i="1"/>
  <c r="AB2214" i="1"/>
  <c r="AA2214" i="1"/>
  <c r="AB2205" i="1"/>
  <c r="AA2205" i="1"/>
  <c r="AB2193" i="1"/>
  <c r="AA2193" i="1"/>
  <c r="AB2183" i="1"/>
  <c r="AA2183" i="1"/>
  <c r="AB2164" i="1"/>
  <c r="AA2164" i="1"/>
  <c r="AB2144" i="1"/>
  <c r="AA2144" i="1"/>
  <c r="AB2134" i="1"/>
  <c r="AA2134" i="1"/>
  <c r="AB2125" i="1"/>
  <c r="AA2125" i="1"/>
  <c r="AB2116" i="1"/>
  <c r="AA2116" i="1"/>
  <c r="AB2106" i="1"/>
  <c r="AA2106" i="1"/>
  <c r="AB2098" i="1"/>
  <c r="AA2098" i="1"/>
  <c r="AB2087" i="1"/>
  <c r="AA2087" i="1"/>
  <c r="AB2062" i="1"/>
  <c r="AA2062" i="1"/>
  <c r="AB2052" i="1"/>
  <c r="AA2052" i="1"/>
  <c r="AB2033" i="1"/>
  <c r="AA2033" i="1"/>
  <c r="AB2025" i="1"/>
  <c r="AA2025" i="1"/>
  <c r="AB2013" i="1"/>
  <c r="AA2013" i="1"/>
  <c r="AB2004" i="1"/>
  <c r="AA2004" i="1"/>
  <c r="AB1994" i="1"/>
  <c r="AA1994" i="1"/>
  <c r="AB1983" i="1"/>
  <c r="AA1983" i="1"/>
  <c r="AB1974" i="1"/>
  <c r="AA1974" i="1"/>
  <c r="AB1965" i="1"/>
  <c r="AA1965" i="1"/>
  <c r="AB1955" i="1"/>
  <c r="AA1955" i="1"/>
  <c r="AB1946" i="1"/>
  <c r="AA1946" i="1"/>
  <c r="AB1936" i="1"/>
  <c r="AA1936" i="1"/>
  <c r="AB1910" i="1"/>
  <c r="AA1910" i="1"/>
  <c r="AB1902" i="1"/>
  <c r="AA1902" i="1"/>
  <c r="AB1893" i="1"/>
  <c r="AA1893" i="1"/>
  <c r="AB1874" i="1"/>
  <c r="AA1874" i="1"/>
  <c r="AB1862" i="1"/>
  <c r="AA1862" i="1"/>
  <c r="AB1851" i="1"/>
  <c r="AA1851" i="1"/>
  <c r="AB1839" i="1"/>
  <c r="AA1839" i="1"/>
  <c r="AB1830" i="1"/>
  <c r="AA1830" i="1"/>
  <c r="AB1813" i="1"/>
  <c r="AA1813" i="1"/>
  <c r="AB1803" i="1"/>
  <c r="AA1803" i="1"/>
  <c r="AB1774" i="1"/>
  <c r="AA1774" i="1"/>
  <c r="AB1753" i="1"/>
  <c r="AA1753" i="1"/>
  <c r="AB1741" i="1"/>
  <c r="AA1741" i="1"/>
  <c r="AB1732" i="1"/>
  <c r="AA1732" i="1"/>
  <c r="AB1723" i="1"/>
  <c r="AA1723" i="1"/>
  <c r="AB1713" i="1"/>
  <c r="AA1713" i="1"/>
  <c r="AB1705" i="1"/>
  <c r="AA1705" i="1"/>
  <c r="AB3258" i="1"/>
  <c r="AA3258" i="1"/>
  <c r="AB3063" i="1"/>
  <c r="AA3063" i="1"/>
  <c r="AB3030" i="1"/>
  <c r="AA3030" i="1"/>
  <c r="AB2983" i="1"/>
  <c r="AA2983" i="1"/>
  <c r="AB2944" i="1"/>
  <c r="AA2944" i="1"/>
  <c r="AB2918" i="1"/>
  <c r="AA2918" i="1"/>
  <c r="AB2870" i="1"/>
  <c r="AA2870" i="1"/>
  <c r="AB2769" i="1"/>
  <c r="AA2769" i="1"/>
  <c r="AB2534" i="1"/>
  <c r="AA2534" i="1"/>
  <c r="AB2445" i="1"/>
  <c r="AA2445" i="1"/>
  <c r="AB2387" i="1"/>
  <c r="AA2387" i="1"/>
  <c r="AB2344" i="1"/>
  <c r="AA2344" i="1"/>
  <c r="AB2296" i="1"/>
  <c r="AA2296" i="1"/>
  <c r="AB2255" i="1"/>
  <c r="AA2255" i="1"/>
  <c r="AB2217" i="1"/>
  <c r="AA2217" i="1"/>
  <c r="AB2167" i="1"/>
  <c r="AA2167" i="1"/>
  <c r="AB3271" i="1"/>
  <c r="AA3271" i="1"/>
  <c r="AB3254" i="1"/>
  <c r="AA3254" i="1"/>
  <c r="AB3245" i="1"/>
  <c r="AA3245" i="1"/>
  <c r="AB3237" i="1"/>
  <c r="AA3237" i="1"/>
  <c r="AB3217" i="1"/>
  <c r="AA3217" i="1"/>
  <c r="AB3208" i="1"/>
  <c r="AA3208" i="1"/>
  <c r="AB3199" i="1"/>
  <c r="AA3199" i="1"/>
  <c r="AB3182" i="1"/>
  <c r="AA3182" i="1"/>
  <c r="AB3174" i="1"/>
  <c r="AA3174" i="1"/>
  <c r="AB3158" i="1"/>
  <c r="AA3158" i="1"/>
  <c r="AB3149" i="1"/>
  <c r="AA3149" i="1"/>
  <c r="AB3138" i="1"/>
  <c r="AA3138" i="1"/>
  <c r="AB3129" i="1"/>
  <c r="AA3129" i="1"/>
  <c r="AB3119" i="1"/>
  <c r="AA3119" i="1"/>
  <c r="AB3100" i="1"/>
  <c r="AA3100" i="1"/>
  <c r="AB3091" i="1"/>
  <c r="AA3091" i="1"/>
  <c r="AB3071" i="1"/>
  <c r="AA3071" i="1"/>
  <c r="AB3043" i="1"/>
  <c r="AA3043" i="1"/>
  <c r="AB3034" i="1"/>
  <c r="AA3034" i="1"/>
  <c r="AB3026" i="1"/>
  <c r="AA3026" i="1"/>
  <c r="AB3015" i="1"/>
  <c r="AA3015" i="1"/>
  <c r="AB3006" i="1"/>
  <c r="AA3006" i="1"/>
  <c r="AB2997" i="1"/>
  <c r="AA2997" i="1"/>
  <c r="AB2978" i="1"/>
  <c r="AA2978" i="1"/>
  <c r="AB2969" i="1"/>
  <c r="AA2969" i="1"/>
  <c r="AB2959" i="1"/>
  <c r="AA2959" i="1"/>
  <c r="AB2948" i="1"/>
  <c r="AA2948" i="1"/>
  <c r="AB2930" i="1"/>
  <c r="AA2930" i="1"/>
  <c r="AB2922" i="1"/>
  <c r="AA2922" i="1"/>
  <c r="AB2913" i="1"/>
  <c r="AA2913" i="1"/>
  <c r="AB2903" i="1"/>
  <c r="AA2903" i="1"/>
  <c r="AB2884" i="1"/>
  <c r="AA2884" i="1"/>
  <c r="AB2866" i="1"/>
  <c r="AA2866" i="1"/>
  <c r="AB2856" i="1"/>
  <c r="AA2856" i="1"/>
  <c r="AB2844" i="1"/>
  <c r="AA2844" i="1"/>
  <c r="AB2836" i="1"/>
  <c r="AA2836" i="1"/>
  <c r="AB2828" i="1"/>
  <c r="AA2828" i="1"/>
  <c r="AB2807" i="1"/>
  <c r="AA2807" i="1"/>
  <c r="AB2799" i="1"/>
  <c r="AA2799" i="1"/>
  <c r="AB2781" i="1"/>
  <c r="AA2781" i="1"/>
  <c r="AB2773" i="1"/>
  <c r="AA2773" i="1"/>
  <c r="AB2764" i="1"/>
  <c r="AA2764" i="1"/>
  <c r="AB2755" i="1"/>
  <c r="AA2755" i="1"/>
  <c r="AB2744" i="1"/>
  <c r="AA2744" i="1"/>
  <c r="AB2725" i="1"/>
  <c r="AA2725" i="1"/>
  <c r="AB2716" i="1"/>
  <c r="AA2716" i="1"/>
  <c r="AB2707" i="1"/>
  <c r="AA2707" i="1"/>
  <c r="AB2697" i="1"/>
  <c r="AA2697" i="1"/>
  <c r="AB2687" i="1"/>
  <c r="AA2687" i="1"/>
  <c r="AB2678" i="1"/>
  <c r="AA2678" i="1"/>
  <c r="AB2669" i="1"/>
  <c r="AA2669" i="1"/>
  <c r="AB2661" i="1"/>
  <c r="AA2661" i="1"/>
  <c r="AB2653" i="1"/>
  <c r="AA2653" i="1"/>
  <c r="AB2645" i="1"/>
  <c r="AA2645" i="1"/>
  <c r="AB2626" i="1"/>
  <c r="AA2626" i="1"/>
  <c r="AB2606" i="1"/>
  <c r="AA2606" i="1"/>
  <c r="AB2592" i="1"/>
  <c r="AA2592" i="1"/>
  <c r="AB2583" i="1"/>
  <c r="AA2583" i="1"/>
  <c r="AB2565" i="1"/>
  <c r="AA2565" i="1"/>
  <c r="AB2539" i="1"/>
  <c r="AA2539" i="1"/>
  <c r="AB2516" i="1"/>
  <c r="AA2516" i="1"/>
  <c r="AB2507" i="1"/>
  <c r="AA2507" i="1"/>
  <c r="AB2495" i="1"/>
  <c r="AA2495" i="1"/>
  <c r="AB2486" i="1"/>
  <c r="AA2486" i="1"/>
  <c r="AB2477" i="1"/>
  <c r="AA2477" i="1"/>
  <c r="AB2468" i="1"/>
  <c r="AA2468" i="1"/>
  <c r="AB2460" i="1"/>
  <c r="AA2460" i="1"/>
  <c r="AB2450" i="1"/>
  <c r="AA2450" i="1"/>
  <c r="AB2441" i="1"/>
  <c r="AA2441" i="1"/>
  <c r="AB2430" i="1"/>
  <c r="AA2430" i="1"/>
  <c r="AB2420" i="1"/>
  <c r="AA2420" i="1"/>
  <c r="AB2412" i="1"/>
  <c r="AA2412" i="1"/>
  <c r="AB2375" i="1"/>
  <c r="AA2375" i="1"/>
  <c r="AB2366" i="1"/>
  <c r="AA2366" i="1"/>
  <c r="AB2348" i="1"/>
  <c r="AA2348" i="1"/>
  <c r="AB2340" i="1"/>
  <c r="AA2340" i="1"/>
  <c r="AB2330" i="1"/>
  <c r="AA2330" i="1"/>
  <c r="AB2322" i="1"/>
  <c r="AA2322" i="1"/>
  <c r="AB2313" i="1"/>
  <c r="AA2313" i="1"/>
  <c r="AB2301" i="1"/>
  <c r="AA2301" i="1"/>
  <c r="AB2290" i="1"/>
  <c r="AA2290" i="1"/>
  <c r="AB2280" i="1"/>
  <c r="AA2280" i="1"/>
  <c r="AB2271" i="1"/>
  <c r="AA2271" i="1"/>
  <c r="AB2260" i="1"/>
  <c r="AA2260" i="1"/>
  <c r="AB2251" i="1"/>
  <c r="AA2251" i="1"/>
  <c r="AB2242" i="1"/>
  <c r="AA2242" i="1"/>
  <c r="AB2221" i="1"/>
  <c r="AA2221" i="1"/>
  <c r="AB2213" i="1"/>
  <c r="AA2213" i="1"/>
  <c r="AB2192" i="1"/>
  <c r="AA2192" i="1"/>
  <c r="AB2163" i="1"/>
  <c r="AA2163" i="1"/>
  <c r="AB2152" i="1"/>
  <c r="AA2152" i="1"/>
  <c r="AB2143" i="1"/>
  <c r="AA2143" i="1"/>
  <c r="AB2133" i="1"/>
  <c r="AA2133" i="1"/>
  <c r="AB2124" i="1"/>
  <c r="AA2124" i="1"/>
  <c r="AB2105" i="1"/>
  <c r="AA2105" i="1"/>
  <c r="AB2097" i="1"/>
  <c r="AA2097" i="1"/>
  <c r="AB2086" i="1"/>
  <c r="AA2086" i="1"/>
  <c r="AB2078" i="1"/>
  <c r="AA2078" i="1"/>
  <c r="AB2061" i="1"/>
  <c r="AA2061" i="1"/>
  <c r="AB2040" i="1"/>
  <c r="AA2040" i="1"/>
  <c r="AB2032" i="1"/>
  <c r="AA2032" i="1"/>
  <c r="AB2022" i="1"/>
  <c r="AA2022" i="1"/>
  <c r="AB2003" i="1"/>
  <c r="AA2003" i="1"/>
  <c r="AB1993" i="1"/>
  <c r="AA1993" i="1"/>
  <c r="AB1982" i="1"/>
  <c r="AA1982" i="1"/>
  <c r="AB1963" i="1"/>
  <c r="AA1963" i="1"/>
  <c r="AB1954" i="1"/>
  <c r="AA1954" i="1"/>
  <c r="AB1945" i="1"/>
  <c r="AA1945" i="1"/>
  <c r="AB1935" i="1"/>
  <c r="AA1935" i="1"/>
  <c r="AB1926" i="1"/>
  <c r="AA1926" i="1"/>
  <c r="AB1918" i="1"/>
  <c r="AA1918" i="1"/>
  <c r="AB1909" i="1"/>
  <c r="AA1909" i="1"/>
  <c r="AB1892" i="1"/>
  <c r="AA1892" i="1"/>
  <c r="AB1884" i="1"/>
  <c r="AA1884" i="1"/>
  <c r="AB1873" i="1"/>
  <c r="AA1873" i="1"/>
  <c r="AB1838" i="1"/>
  <c r="AA1838" i="1"/>
  <c r="AB1829" i="1"/>
  <c r="AA1829" i="1"/>
  <c r="AB1821" i="1"/>
  <c r="AA1821" i="1"/>
  <c r="AB1812" i="1"/>
  <c r="AA1812" i="1"/>
  <c r="AB1801" i="1"/>
  <c r="AA1801" i="1"/>
  <c r="AB1773" i="1"/>
  <c r="AA1773" i="1"/>
  <c r="AB1762" i="1"/>
  <c r="AA1762" i="1"/>
  <c r="AB1751" i="1"/>
  <c r="AA1751" i="1"/>
  <c r="AB1740" i="1"/>
  <c r="AA1740" i="1"/>
  <c r="AB3259" i="1"/>
  <c r="AA3259" i="1"/>
  <c r="AB3135" i="1"/>
  <c r="AA3135" i="1"/>
  <c r="AB3097" i="1"/>
  <c r="AA3097" i="1"/>
  <c r="AB3022" i="1"/>
  <c r="AA3022" i="1"/>
  <c r="AB2927" i="1"/>
  <c r="AA2927" i="1"/>
  <c r="AB2881" i="1"/>
  <c r="AA2881" i="1"/>
  <c r="AB2778" i="1"/>
  <c r="AA2778" i="1"/>
  <c r="AB2730" i="1"/>
  <c r="AA2730" i="1"/>
  <c r="AB2650" i="1"/>
  <c r="AA2650" i="1"/>
  <c r="AB2562" i="1"/>
  <c r="AA2562" i="1"/>
  <c r="AB2400" i="1"/>
  <c r="AA2400" i="1"/>
  <c r="AB2354" i="1"/>
  <c r="AA2354" i="1"/>
  <c r="AB2199" i="1"/>
  <c r="AA2199" i="1"/>
  <c r="AB2168" i="1"/>
  <c r="AA2168" i="1"/>
  <c r="AB2046" i="1"/>
  <c r="AA2046" i="1"/>
  <c r="AB1989" i="1"/>
  <c r="AA1989" i="1"/>
  <c r="AB1879" i="1"/>
  <c r="AA1879" i="1"/>
  <c r="AB1826" i="1"/>
  <c r="AA1826" i="1"/>
  <c r="AB1787" i="1"/>
  <c r="AA1787" i="1"/>
  <c r="AB1709" i="1"/>
  <c r="AA1709" i="1"/>
  <c r="AB3231" i="1"/>
  <c r="AA3231" i="1"/>
  <c r="AB3178" i="1"/>
  <c r="AA3178" i="1"/>
  <c r="AB3123" i="1"/>
  <c r="AA3123" i="1"/>
  <c r="AB3086" i="1"/>
  <c r="AA3086" i="1"/>
  <c r="AB2965" i="1"/>
  <c r="AA2965" i="1"/>
  <c r="AB2824" i="1"/>
  <c r="AA2824" i="1"/>
  <c r="AB3270" i="1"/>
  <c r="AA3270" i="1"/>
  <c r="AB3253" i="1"/>
  <c r="AA3253" i="1"/>
  <c r="AB3244" i="1"/>
  <c r="AA3244" i="1"/>
  <c r="AB3236" i="1"/>
  <c r="AA3236" i="1"/>
  <c r="AB3215" i="1"/>
  <c r="AA3215" i="1"/>
  <c r="AB3207" i="1"/>
  <c r="AA3207" i="1"/>
  <c r="AB3181" i="1"/>
  <c r="AA3181" i="1"/>
  <c r="AB3173" i="1"/>
  <c r="AA3173" i="1"/>
  <c r="AB3165" i="1"/>
  <c r="AA3165" i="1"/>
  <c r="AB3157" i="1"/>
  <c r="AA3157" i="1"/>
  <c r="AB3148" i="1"/>
  <c r="AA3148" i="1"/>
  <c r="AB3137" i="1"/>
  <c r="AA3137" i="1"/>
  <c r="AB3118" i="1"/>
  <c r="AA3118" i="1"/>
  <c r="AB3108" i="1"/>
  <c r="AA3108" i="1"/>
  <c r="AB3099" i="1"/>
  <c r="AA3099" i="1"/>
  <c r="AB3080" i="1"/>
  <c r="AA3080" i="1"/>
  <c r="AB3069" i="1"/>
  <c r="AA3069" i="1"/>
  <c r="AB3058" i="1"/>
  <c r="AA3058" i="1"/>
  <c r="AB3050" i="1"/>
  <c r="AA3050" i="1"/>
  <c r="AB3041" i="1"/>
  <c r="AA3041" i="1"/>
  <c r="AB3033" i="1"/>
  <c r="AA3033" i="1"/>
  <c r="AB3024" i="1"/>
  <c r="AA3024" i="1"/>
  <c r="AB3014" i="1"/>
  <c r="AA3014" i="1"/>
  <c r="AB2996" i="1"/>
  <c r="AA2996" i="1"/>
  <c r="AB2986" i="1"/>
  <c r="AA2986" i="1"/>
  <c r="AB2977" i="1"/>
  <c r="AA2977" i="1"/>
  <c r="AB2968" i="1"/>
  <c r="AA2968" i="1"/>
  <c r="AB2957" i="1"/>
  <c r="AA2957" i="1"/>
  <c r="AB2938" i="1"/>
  <c r="AA2938" i="1"/>
  <c r="AB2929" i="1"/>
  <c r="AA2929" i="1"/>
  <c r="AB2921" i="1"/>
  <c r="AA2921" i="1"/>
  <c r="AB2902" i="1"/>
  <c r="AA2902" i="1"/>
  <c r="AB2883" i="1"/>
  <c r="AA2883" i="1"/>
  <c r="AB2874" i="1"/>
  <c r="AA2874" i="1"/>
  <c r="AB2865" i="1"/>
  <c r="AA2865" i="1"/>
  <c r="AB2854" i="1"/>
  <c r="AA2854" i="1"/>
  <c r="AB2835" i="1"/>
  <c r="AA2835" i="1"/>
  <c r="AB2827" i="1"/>
  <c r="AA2827" i="1"/>
  <c r="AB2818" i="1"/>
  <c r="AA2818" i="1"/>
  <c r="AB2806" i="1"/>
  <c r="AA2806" i="1"/>
  <c r="AB2798" i="1"/>
  <c r="AA2798" i="1"/>
  <c r="AB2789" i="1"/>
  <c r="AA2789" i="1"/>
  <c r="AB2780" i="1"/>
  <c r="AA2780" i="1"/>
  <c r="AB2772" i="1"/>
  <c r="AA2772" i="1"/>
  <c r="AB2743" i="1"/>
  <c r="AA2743" i="1"/>
  <c r="AB2724" i="1"/>
  <c r="AA2724" i="1"/>
  <c r="AB2715" i="1"/>
  <c r="AA2715" i="1"/>
  <c r="AB2705" i="1"/>
  <c r="AA2705" i="1"/>
  <c r="AB2695" i="1"/>
  <c r="AA2695" i="1"/>
  <c r="AB2677" i="1"/>
  <c r="AA2677" i="1"/>
  <c r="AB2635" i="1"/>
  <c r="AA2635" i="1"/>
  <c r="AB2625" i="1"/>
  <c r="AA2625" i="1"/>
  <c r="AB2615" i="1"/>
  <c r="AA2615" i="1"/>
  <c r="AB2591" i="1"/>
  <c r="AA2591" i="1"/>
  <c r="AB2582" i="1"/>
  <c r="AA2582" i="1"/>
  <c r="AB2572" i="1"/>
  <c r="AA2572" i="1"/>
  <c r="AB2564" i="1"/>
  <c r="AA2564" i="1"/>
  <c r="AB2546" i="1"/>
  <c r="AA2546" i="1"/>
  <c r="AB2538" i="1"/>
  <c r="AA2538" i="1"/>
  <c r="AB2527" i="1"/>
  <c r="AA2527" i="1"/>
  <c r="AB2515" i="1"/>
  <c r="AA2515" i="1"/>
  <c r="AB2506" i="1"/>
  <c r="AA2506" i="1"/>
  <c r="AB2459" i="1"/>
  <c r="AA2459" i="1"/>
  <c r="AB2449" i="1"/>
  <c r="AA2449" i="1"/>
  <c r="AB2439" i="1"/>
  <c r="AA2439" i="1"/>
  <c r="AB2429" i="1"/>
  <c r="AA2429" i="1"/>
  <c r="AB2419" i="1"/>
  <c r="AA2419" i="1"/>
  <c r="AB2411" i="1"/>
  <c r="AA2411" i="1"/>
  <c r="AB2391" i="1"/>
  <c r="AA2391" i="1"/>
  <c r="AB2382" i="1"/>
  <c r="AA2382" i="1"/>
  <c r="AB2374" i="1"/>
  <c r="AA2374" i="1"/>
  <c r="AB2356" i="1"/>
  <c r="AA2356" i="1"/>
  <c r="AB2347" i="1"/>
  <c r="AA2347" i="1"/>
  <c r="AB2339" i="1"/>
  <c r="AA2339" i="1"/>
  <c r="AB2329" i="1"/>
  <c r="AA2329" i="1"/>
  <c r="AB2321" i="1"/>
  <c r="AA2321" i="1"/>
  <c r="AB2312" i="1"/>
  <c r="AA2312" i="1"/>
  <c r="AB2300" i="1"/>
  <c r="AA2300" i="1"/>
  <c r="AB2289" i="1"/>
  <c r="AA2289" i="1"/>
  <c r="AB2229" i="1"/>
  <c r="AA2229" i="1"/>
  <c r="AB2212" i="1"/>
  <c r="AA2212" i="1"/>
  <c r="AB2201" i="1"/>
  <c r="AA2201" i="1"/>
  <c r="AB2191" i="1"/>
  <c r="AA2191" i="1"/>
  <c r="AB2181" i="1"/>
  <c r="AA2181" i="1"/>
  <c r="AB2170" i="1"/>
  <c r="AA2170" i="1"/>
  <c r="AB2142" i="1"/>
  <c r="AA2142" i="1"/>
  <c r="AB2122" i="1"/>
  <c r="AA2122" i="1"/>
  <c r="AB2085" i="1"/>
  <c r="AA2085" i="1"/>
  <c r="AB2077" i="1"/>
  <c r="AA2077" i="1"/>
  <c r="AB2069" i="1"/>
  <c r="AA2069" i="1"/>
  <c r="AB2060" i="1"/>
  <c r="AA2060" i="1"/>
  <c r="AB2049" i="1"/>
  <c r="AA2049" i="1"/>
  <c r="AB2039" i="1"/>
  <c r="AA2039" i="1"/>
  <c r="AB2031" i="1"/>
  <c r="AA2031" i="1"/>
  <c r="AB2020" i="1"/>
  <c r="AA2020" i="1"/>
  <c r="AB2011" i="1"/>
  <c r="AA2011" i="1"/>
  <c r="AB2002" i="1"/>
  <c r="AA2002" i="1"/>
  <c r="AB1992" i="1"/>
  <c r="AA1992" i="1"/>
  <c r="AB1972" i="1"/>
  <c r="AA1972" i="1"/>
  <c r="AB1962" i="1"/>
  <c r="AA1962" i="1"/>
  <c r="AB1944" i="1"/>
  <c r="AA1944" i="1"/>
  <c r="AB1934" i="1"/>
  <c r="AA1934" i="1"/>
  <c r="AB1917" i="1"/>
  <c r="AA1917" i="1"/>
  <c r="AB1908" i="1"/>
  <c r="AA1908" i="1"/>
  <c r="AB1900" i="1"/>
  <c r="AA1900" i="1"/>
  <c r="AB1891" i="1"/>
  <c r="AA1891" i="1"/>
  <c r="AB1882" i="1"/>
  <c r="AA1882" i="1"/>
  <c r="AB1872" i="1"/>
  <c r="AA1872" i="1"/>
  <c r="AB1848" i="1"/>
  <c r="AA1848" i="1"/>
  <c r="AB1837" i="1"/>
  <c r="AA1837" i="1"/>
  <c r="AB1828" i="1"/>
  <c r="AA1828" i="1"/>
  <c r="AB1810" i="1"/>
  <c r="AA1810" i="1"/>
  <c r="AB1800" i="1"/>
  <c r="AA1800" i="1"/>
  <c r="AB1789" i="1"/>
  <c r="AA1789" i="1"/>
  <c r="AB1780" i="1"/>
  <c r="AA1780" i="1"/>
  <c r="AB1761" i="1"/>
  <c r="AA1761" i="1"/>
  <c r="AB1739" i="1"/>
  <c r="AA1739" i="1"/>
  <c r="AB1730" i="1"/>
  <c r="AA1730" i="1"/>
  <c r="AB1711" i="1"/>
  <c r="AA1711" i="1"/>
  <c r="AB1703" i="1"/>
  <c r="AA1703" i="1"/>
  <c r="AB1694" i="1"/>
  <c r="AA1694" i="1"/>
  <c r="AB1664" i="1"/>
  <c r="AA1664" i="1"/>
  <c r="AB1633" i="1"/>
  <c r="AA1633" i="1"/>
  <c r="AB1606" i="1"/>
  <c r="AA1606" i="1"/>
  <c r="AB1596" i="1"/>
  <c r="AA1596" i="1"/>
  <c r="AB1580" i="1"/>
  <c r="AA1580" i="1"/>
  <c r="AB1550" i="1"/>
  <c r="AA1550" i="1"/>
  <c r="AB1542" i="1"/>
  <c r="AA1542" i="1"/>
  <c r="AB1531" i="1"/>
  <c r="AA1531" i="1"/>
  <c r="AB1521" i="1"/>
  <c r="AA1521" i="1"/>
  <c r="AB1513" i="1"/>
  <c r="AA1513" i="1"/>
  <c r="AB1495" i="1"/>
  <c r="AA1495" i="1"/>
  <c r="AB1485" i="1"/>
  <c r="AA1485" i="1"/>
  <c r="AB1476" i="1"/>
  <c r="AA1476" i="1"/>
  <c r="AB1468" i="1"/>
  <c r="AA1468" i="1"/>
  <c r="AB1451" i="1"/>
  <c r="AA1451" i="1"/>
  <c r="AB1441" i="1"/>
  <c r="AA1441" i="1"/>
  <c r="AB1430" i="1"/>
  <c r="AA1430" i="1"/>
  <c r="AB1412" i="1"/>
  <c r="AA1412" i="1"/>
  <c r="AB1404" i="1"/>
  <c r="AA1404" i="1"/>
  <c r="AB1394" i="1"/>
  <c r="AA1394" i="1"/>
  <c r="AB1369" i="1"/>
  <c r="AA1369" i="1"/>
  <c r="AB1353" i="1"/>
  <c r="AA1353" i="1"/>
  <c r="AB1345" i="1"/>
  <c r="AA1345" i="1"/>
  <c r="AB1334" i="1"/>
  <c r="AA1334" i="1"/>
  <c r="AB1325" i="1"/>
  <c r="AA1325" i="1"/>
  <c r="AB1279" i="1"/>
  <c r="AA1279" i="1"/>
  <c r="AB1259" i="1"/>
  <c r="AA1259" i="1"/>
  <c r="AB1221" i="1"/>
  <c r="AA1221" i="1"/>
  <c r="AB1192" i="1"/>
  <c r="AA1192" i="1"/>
  <c r="AB1184" i="1"/>
  <c r="AA1184" i="1"/>
  <c r="AB1174" i="1"/>
  <c r="AA1174" i="1"/>
  <c r="AB1164" i="1"/>
  <c r="AA1164" i="1"/>
  <c r="AB1154" i="1"/>
  <c r="AA1154" i="1"/>
  <c r="AB1145" i="1"/>
  <c r="AA1145" i="1"/>
  <c r="AB1135" i="1"/>
  <c r="AA1135" i="1"/>
  <c r="AB1126" i="1"/>
  <c r="AA1126" i="1"/>
  <c r="AB1116" i="1"/>
  <c r="AA1116" i="1"/>
  <c r="AB1107" i="1"/>
  <c r="AA1107" i="1"/>
  <c r="AB1097" i="1"/>
  <c r="AA1097" i="1"/>
  <c r="AB1086" i="1"/>
  <c r="AA1086" i="1"/>
  <c r="AB1077" i="1"/>
  <c r="AA1077" i="1"/>
  <c r="AB1065" i="1"/>
  <c r="AA1065" i="1"/>
  <c r="AB1055" i="1"/>
  <c r="AA1055" i="1"/>
  <c r="AB1047" i="1"/>
  <c r="AA1047" i="1"/>
  <c r="AB1038" i="1"/>
  <c r="AA1038" i="1"/>
  <c r="AB1019" i="1"/>
  <c r="AA1019" i="1"/>
  <c r="AB1008" i="1"/>
  <c r="AA1008" i="1"/>
  <c r="AB979" i="1"/>
  <c r="AA979" i="1"/>
  <c r="AB962" i="1"/>
  <c r="AA962" i="1"/>
  <c r="AB946" i="1"/>
  <c r="AA946" i="1"/>
  <c r="AB924" i="1"/>
  <c r="AA924" i="1"/>
  <c r="AB904" i="1"/>
  <c r="AA904" i="1"/>
  <c r="AB895" i="1"/>
  <c r="AA895" i="1"/>
  <c r="AB879" i="1"/>
  <c r="AA879" i="1"/>
  <c r="AB869" i="1"/>
  <c r="AA869" i="1"/>
  <c r="AB859" i="1"/>
  <c r="AA859" i="1"/>
  <c r="AB850" i="1"/>
  <c r="AA850" i="1"/>
  <c r="AB842" i="1"/>
  <c r="AA842" i="1"/>
  <c r="AB810" i="1"/>
  <c r="AA810" i="1"/>
  <c r="AB802" i="1"/>
  <c r="AA802" i="1"/>
  <c r="AB794" i="1"/>
  <c r="AA794" i="1"/>
  <c r="AB785" i="1"/>
  <c r="AA785" i="1"/>
  <c r="AB773" i="1"/>
  <c r="AA773" i="1"/>
  <c r="AB764" i="1"/>
  <c r="AA764" i="1"/>
  <c r="AB737" i="1"/>
  <c r="AA737" i="1"/>
  <c r="AB729" i="1"/>
  <c r="AA729" i="1"/>
  <c r="AB720" i="1"/>
  <c r="AA720" i="1"/>
  <c r="AB710" i="1"/>
  <c r="AA710" i="1"/>
  <c r="AB693" i="1"/>
  <c r="AA693" i="1"/>
  <c r="AB684" i="1"/>
  <c r="AA684" i="1"/>
  <c r="AB676" i="1"/>
  <c r="AA676" i="1"/>
  <c r="AB663" i="1"/>
  <c r="AA663" i="1"/>
  <c r="AB655" i="1"/>
  <c r="AA655" i="1"/>
  <c r="AB633" i="1"/>
  <c r="AA633" i="1"/>
  <c r="AB609" i="1"/>
  <c r="AA609" i="1"/>
  <c r="AB598" i="1"/>
  <c r="AA598" i="1"/>
  <c r="AB589" i="1"/>
  <c r="AA589" i="1"/>
  <c r="AB580" i="1"/>
  <c r="AA580" i="1"/>
  <c r="AB572" i="1"/>
  <c r="AA572" i="1"/>
  <c r="AB551" i="1"/>
  <c r="AA551" i="1"/>
  <c r="AB541" i="1"/>
  <c r="AA541" i="1"/>
  <c r="AB533" i="1"/>
  <c r="AA533" i="1"/>
  <c r="AB525" i="1"/>
  <c r="AA525" i="1"/>
  <c r="AB506" i="1"/>
  <c r="AA506" i="1"/>
  <c r="AB487" i="1"/>
  <c r="AA487" i="1"/>
  <c r="AB479" i="1"/>
  <c r="AA479" i="1"/>
  <c r="AB469" i="1"/>
  <c r="AA469" i="1"/>
  <c r="AB461" i="1"/>
  <c r="AA461" i="1"/>
  <c r="AB452" i="1"/>
  <c r="AA452" i="1"/>
  <c r="AB435" i="1"/>
  <c r="AA435" i="1"/>
  <c r="AB426" i="1"/>
  <c r="AA426" i="1"/>
  <c r="AB418" i="1"/>
  <c r="AA418" i="1"/>
  <c r="AB407" i="1"/>
  <c r="AA407" i="1"/>
  <c r="AB397" i="1"/>
  <c r="AA397" i="1"/>
  <c r="AB387" i="1"/>
  <c r="AA387" i="1"/>
  <c r="AB378" i="1"/>
  <c r="AA378" i="1"/>
  <c r="AB370" i="1"/>
  <c r="AA370" i="1"/>
  <c r="AB362" i="1"/>
  <c r="AA362" i="1"/>
  <c r="AB354" i="1"/>
  <c r="AA354" i="1"/>
  <c r="AB336" i="1"/>
  <c r="AA336" i="1"/>
  <c r="AB327" i="1"/>
  <c r="AA327" i="1"/>
  <c r="AB297" i="1"/>
  <c r="AA297" i="1"/>
  <c r="AB281" i="1"/>
  <c r="AA281" i="1"/>
  <c r="AB272" i="1"/>
  <c r="AA272" i="1"/>
  <c r="AB264" i="1"/>
  <c r="AA264" i="1"/>
  <c r="AB256" i="1"/>
  <c r="AA256" i="1"/>
  <c r="AB246" i="1"/>
  <c r="AA246" i="1"/>
  <c r="AB238" i="1"/>
  <c r="AA238" i="1"/>
  <c r="AB229" i="1"/>
  <c r="AA229" i="1"/>
  <c r="AB210" i="1"/>
  <c r="AA210" i="1"/>
  <c r="AB193" i="1"/>
  <c r="AA193" i="1"/>
  <c r="AB185" i="1"/>
  <c r="AA185" i="1"/>
  <c r="AB162" i="1"/>
  <c r="AA162" i="1"/>
  <c r="AB142" i="1"/>
  <c r="AA142" i="1"/>
  <c r="AB134" i="1"/>
  <c r="AA134" i="1"/>
  <c r="AB123" i="1"/>
  <c r="AA123" i="1"/>
  <c r="AB114" i="1"/>
  <c r="AA114" i="1"/>
  <c r="AB96" i="1"/>
  <c r="AA96" i="1"/>
  <c r="AB86" i="1"/>
  <c r="AA86" i="1"/>
  <c r="AB56" i="1"/>
  <c r="AA56" i="1"/>
  <c r="AB46" i="1"/>
  <c r="AA46" i="1"/>
  <c r="AB35" i="1"/>
  <c r="AA35" i="1"/>
  <c r="AB22" i="1"/>
  <c r="AA22" i="1"/>
  <c r="AB13" i="1"/>
  <c r="AA13" i="1"/>
  <c r="AB1672" i="1"/>
  <c r="AA1672" i="1"/>
  <c r="AB1662" i="1"/>
  <c r="AA1662" i="1"/>
  <c r="AB1654" i="1"/>
  <c r="AA1654" i="1"/>
  <c r="AB1631" i="1"/>
  <c r="AA1631" i="1"/>
  <c r="AB1623" i="1"/>
  <c r="AA1623" i="1"/>
  <c r="AB1613" i="1"/>
  <c r="AA1613" i="1"/>
  <c r="AB1603" i="1"/>
  <c r="AA1603" i="1"/>
  <c r="AB1586" i="1"/>
  <c r="AA1586" i="1"/>
  <c r="AB1577" i="1"/>
  <c r="AA1577" i="1"/>
  <c r="AB1568" i="1"/>
  <c r="AA1568" i="1"/>
  <c r="AB1557" i="1"/>
  <c r="AA1557" i="1"/>
  <c r="AB1540" i="1"/>
  <c r="AA1540" i="1"/>
  <c r="AB1511" i="1"/>
  <c r="AA1511" i="1"/>
  <c r="AB1502" i="1"/>
  <c r="AA1502" i="1"/>
  <c r="AB1493" i="1"/>
  <c r="AA1493" i="1"/>
  <c r="AB1483" i="1"/>
  <c r="AA1483" i="1"/>
  <c r="AB1474" i="1"/>
  <c r="AA1474" i="1"/>
  <c r="AB1437" i="1"/>
  <c r="AA1437" i="1"/>
  <c r="AB1428" i="1"/>
  <c r="AA1428" i="1"/>
  <c r="AB1419" i="1"/>
  <c r="AA1419" i="1"/>
  <c r="AB1410" i="1"/>
  <c r="AA1410" i="1"/>
  <c r="AB1402" i="1"/>
  <c r="AA1402" i="1"/>
  <c r="AB1384" i="1"/>
  <c r="AA1384" i="1"/>
  <c r="AB1376" i="1"/>
  <c r="AA1376" i="1"/>
  <c r="AB1367" i="1"/>
  <c r="AA1367" i="1"/>
  <c r="AB1351" i="1"/>
  <c r="AA1351" i="1"/>
  <c r="AB1331" i="1"/>
  <c r="AA1331" i="1"/>
  <c r="AB1321" i="1"/>
  <c r="AA1321" i="1"/>
  <c r="AB1303" i="1"/>
  <c r="AA1303" i="1"/>
  <c r="AB1266" i="1"/>
  <c r="AA1266" i="1"/>
  <c r="AB1246" i="1"/>
  <c r="AA1246" i="1"/>
  <c r="AB1228" i="1"/>
  <c r="AA1228" i="1"/>
  <c r="AB1219" i="1"/>
  <c r="AA1219" i="1"/>
  <c r="AB1207" i="1"/>
  <c r="AA1207" i="1"/>
  <c r="AB1198" i="1"/>
  <c r="AA1198" i="1"/>
  <c r="AB1190" i="1"/>
  <c r="AA1190" i="1"/>
  <c r="AB1181" i="1"/>
  <c r="AA1181" i="1"/>
  <c r="AB1162" i="1"/>
  <c r="AA1162" i="1"/>
  <c r="AB1142" i="1"/>
  <c r="AA1142" i="1"/>
  <c r="AB1132" i="1"/>
  <c r="AA1132" i="1"/>
  <c r="AB1124" i="1"/>
  <c r="AA1124" i="1"/>
  <c r="AB1105" i="1"/>
  <c r="AA1105" i="1"/>
  <c r="AB1093" i="1"/>
  <c r="AA1093" i="1"/>
  <c r="AB1084" i="1"/>
  <c r="AA1084" i="1"/>
  <c r="AB1074" i="1"/>
  <c r="AA1074" i="1"/>
  <c r="AB1062" i="1"/>
  <c r="AA1062" i="1"/>
  <c r="AB1053" i="1"/>
  <c r="AA1053" i="1"/>
  <c r="AB1044" i="1"/>
  <c r="AA1044" i="1"/>
  <c r="AB1036" i="1"/>
  <c r="AA1036" i="1"/>
  <c r="AB1026" i="1"/>
  <c r="AA1026" i="1"/>
  <c r="AB1016" i="1"/>
  <c r="AA1016" i="1"/>
  <c r="AB1006" i="1"/>
  <c r="AA1006" i="1"/>
  <c r="AB996" i="1"/>
  <c r="AA996" i="1"/>
  <c r="AB977" i="1"/>
  <c r="AA977" i="1"/>
  <c r="AB960" i="1"/>
  <c r="AA960" i="1"/>
  <c r="AB952" i="1"/>
  <c r="AA952" i="1"/>
  <c r="AB943" i="1"/>
  <c r="AA943" i="1"/>
  <c r="AB933" i="1"/>
  <c r="AA933" i="1"/>
  <c r="AB912" i="1"/>
  <c r="AA912" i="1"/>
  <c r="AB893" i="1"/>
  <c r="AA893" i="1"/>
  <c r="AB885" i="1"/>
  <c r="AA885" i="1"/>
  <c r="AB867" i="1"/>
  <c r="AA867" i="1"/>
  <c r="AB857" i="1"/>
  <c r="AA857" i="1"/>
  <c r="AB848" i="1"/>
  <c r="AA848" i="1"/>
  <c r="AB839" i="1"/>
  <c r="AA839" i="1"/>
  <c r="AB829" i="1"/>
  <c r="AA829" i="1"/>
  <c r="AB819" i="1"/>
  <c r="AA819" i="1"/>
  <c r="AB808" i="1"/>
  <c r="AA808" i="1"/>
  <c r="AB800" i="1"/>
  <c r="AA800" i="1"/>
  <c r="AB792" i="1"/>
  <c r="AA792" i="1"/>
  <c r="AB783" i="1"/>
  <c r="AA783" i="1"/>
  <c r="AB771" i="1"/>
  <c r="AA771" i="1"/>
  <c r="AB762" i="1"/>
  <c r="AA762" i="1"/>
  <c r="AB753" i="1"/>
  <c r="AA753" i="1"/>
  <c r="AB743" i="1"/>
  <c r="AA743" i="1"/>
  <c r="AB727" i="1"/>
  <c r="AA727" i="1"/>
  <c r="AB717" i="1"/>
  <c r="AA717" i="1"/>
  <c r="AB699" i="1"/>
  <c r="AA699" i="1"/>
  <c r="AB691" i="1"/>
  <c r="AA691" i="1"/>
  <c r="AB673" i="1"/>
  <c r="AA673" i="1"/>
  <c r="AB661" i="1"/>
  <c r="AA661" i="1"/>
  <c r="AB629" i="1"/>
  <c r="AA629" i="1"/>
  <c r="AB618" i="1"/>
  <c r="AA618" i="1"/>
  <c r="AB596" i="1"/>
  <c r="AA596" i="1"/>
  <c r="AB587" i="1"/>
  <c r="AA587" i="1"/>
  <c r="AB578" i="1"/>
  <c r="AA578" i="1"/>
  <c r="AB549" i="1"/>
  <c r="AA549" i="1"/>
  <c r="AB531" i="1"/>
  <c r="AA531" i="1"/>
  <c r="AB504" i="1"/>
  <c r="AA504" i="1"/>
  <c r="AB493" i="1"/>
  <c r="AA493" i="1"/>
  <c r="AB485" i="1"/>
  <c r="AA485" i="1"/>
  <c r="AB467" i="1"/>
  <c r="AA467" i="1"/>
  <c r="AB450" i="1"/>
  <c r="AA450" i="1"/>
  <c r="AB433" i="1"/>
  <c r="AA433" i="1"/>
  <c r="AB424" i="1"/>
  <c r="AA424" i="1"/>
  <c r="AB416" i="1"/>
  <c r="AA416" i="1"/>
  <c r="AB405" i="1"/>
  <c r="AA405" i="1"/>
  <c r="AB395" i="1"/>
  <c r="AA395" i="1"/>
  <c r="AB385" i="1"/>
  <c r="AA385" i="1"/>
  <c r="AB368" i="1"/>
  <c r="AA368" i="1"/>
  <c r="AB352" i="1"/>
  <c r="AA352" i="1"/>
  <c r="AB343" i="1"/>
  <c r="AA343" i="1"/>
  <c r="AB325" i="1"/>
  <c r="AA325" i="1"/>
  <c r="AB316" i="1"/>
  <c r="AA316" i="1"/>
  <c r="AB305" i="1"/>
  <c r="AA305" i="1"/>
  <c r="AB295" i="1"/>
  <c r="AA295" i="1"/>
  <c r="AB287" i="1"/>
  <c r="AA287" i="1"/>
  <c r="AB279" i="1"/>
  <c r="AA279" i="1"/>
  <c r="AB262" i="1"/>
  <c r="AA262" i="1"/>
  <c r="AB253" i="1"/>
  <c r="AA253" i="1"/>
  <c r="AB244" i="1"/>
  <c r="AA244" i="1"/>
  <c r="AB236" i="1"/>
  <c r="AA236" i="1"/>
  <c r="AB227" i="1"/>
  <c r="AA227" i="1"/>
  <c r="AB199" i="1"/>
  <c r="AA199" i="1"/>
  <c r="AB191" i="1"/>
  <c r="AA191" i="1"/>
  <c r="AB183" i="1"/>
  <c r="AA183" i="1"/>
  <c r="AB172" i="1"/>
  <c r="AA172" i="1"/>
  <c r="AB158" i="1"/>
  <c r="AA158" i="1"/>
  <c r="AB150" i="1"/>
  <c r="AA150" i="1"/>
  <c r="AB140" i="1"/>
  <c r="AA140" i="1"/>
  <c r="AB132" i="1"/>
  <c r="AA132" i="1"/>
  <c r="AB112" i="1"/>
  <c r="AA112" i="1"/>
  <c r="AB102" i="1"/>
  <c r="AA102" i="1"/>
  <c r="AB92" i="1"/>
  <c r="AA92" i="1"/>
  <c r="AB75" i="1"/>
  <c r="AA75" i="1"/>
  <c r="AB64" i="1"/>
  <c r="AA64" i="1"/>
  <c r="AB54" i="1"/>
  <c r="AA54" i="1"/>
  <c r="AB44" i="1"/>
  <c r="AA44" i="1"/>
  <c r="AB33" i="1"/>
  <c r="AA33" i="1"/>
  <c r="AB20" i="1"/>
  <c r="AA20" i="1"/>
  <c r="AB10" i="1"/>
  <c r="AA10" i="1"/>
  <c r="AB1216" i="1"/>
  <c r="AA1216" i="1"/>
  <c r="AB1205" i="1"/>
  <c r="AA1205" i="1"/>
  <c r="AB1196" i="1"/>
  <c r="AA1196" i="1"/>
  <c r="AB1188" i="1"/>
  <c r="AA1188" i="1"/>
  <c r="AB1179" i="1"/>
  <c r="AA1179" i="1"/>
  <c r="AB1159" i="1"/>
  <c r="AA1159" i="1"/>
  <c r="AB1149" i="1"/>
  <c r="AA1149" i="1"/>
  <c r="AB1140" i="1"/>
  <c r="AA1140" i="1"/>
  <c r="AB1122" i="1"/>
  <c r="AA1122" i="1"/>
  <c r="AB1102" i="1"/>
  <c r="AA1102" i="1"/>
  <c r="AB1082" i="1"/>
  <c r="AA1082" i="1"/>
  <c r="AB1070" i="1"/>
  <c r="AA1070" i="1"/>
  <c r="AB1060" i="1"/>
  <c r="AA1060" i="1"/>
  <c r="AB1051" i="1"/>
  <c r="AA1051" i="1"/>
  <c r="AB1042" i="1"/>
  <c r="AA1042" i="1"/>
  <c r="AB1014" i="1"/>
  <c r="AA1014" i="1"/>
  <c r="AB1003" i="1"/>
  <c r="AA1003" i="1"/>
  <c r="AB993" i="1"/>
  <c r="AA993" i="1"/>
  <c r="AB983" i="1"/>
  <c r="AA983" i="1"/>
  <c r="AB958" i="1"/>
  <c r="AA958" i="1"/>
  <c r="AB939" i="1"/>
  <c r="AA939" i="1"/>
  <c r="AB929" i="1"/>
  <c r="AA929" i="1"/>
  <c r="AB919" i="1"/>
  <c r="AA919" i="1"/>
  <c r="AB910" i="1"/>
  <c r="AA910" i="1"/>
  <c r="AB899" i="1"/>
  <c r="AA899" i="1"/>
  <c r="AB891" i="1"/>
  <c r="AA891" i="1"/>
  <c r="AB874" i="1"/>
  <c r="AA874" i="1"/>
  <c r="AB865" i="1"/>
  <c r="AA865" i="1"/>
  <c r="AB855" i="1"/>
  <c r="AA855" i="1"/>
  <c r="AB837" i="1"/>
  <c r="AA837" i="1"/>
  <c r="AB827" i="1"/>
  <c r="AA827" i="1"/>
  <c r="AB816" i="1"/>
  <c r="AA816" i="1"/>
  <c r="AB806" i="1"/>
  <c r="AA806" i="1"/>
  <c r="AB798" i="1"/>
  <c r="AA798" i="1"/>
  <c r="AB750" i="1"/>
  <c r="AA750" i="1"/>
  <c r="AB741" i="1"/>
  <c r="AA741" i="1"/>
  <c r="AB733" i="1"/>
  <c r="AA733" i="1"/>
  <c r="AB706" i="1"/>
  <c r="AA706" i="1"/>
  <c r="AB689" i="1"/>
  <c r="AA689" i="1"/>
  <c r="AB680" i="1"/>
  <c r="AA680" i="1"/>
  <c r="AB670" i="1"/>
  <c r="AA670" i="1"/>
  <c r="AB659" i="1"/>
  <c r="AA659" i="1"/>
  <c r="AB651" i="1"/>
  <c r="AA651" i="1"/>
  <c r="AB615" i="1"/>
  <c r="AA615" i="1"/>
  <c r="AB594" i="1"/>
  <c r="AA594" i="1"/>
  <c r="AB585" i="1"/>
  <c r="AA585" i="1"/>
  <c r="AB576" i="1"/>
  <c r="AA576" i="1"/>
  <c r="AB568" i="1"/>
  <c r="AA568" i="1"/>
  <c r="AB559" i="1"/>
  <c r="AA559" i="1"/>
  <c r="AB537" i="1"/>
  <c r="AA537" i="1"/>
  <c r="AB529" i="1"/>
  <c r="AA529" i="1"/>
  <c r="AB519" i="1"/>
  <c r="AA519" i="1"/>
  <c r="AB511" i="1"/>
  <c r="AA511" i="1"/>
  <c r="AB501" i="1"/>
  <c r="AA501" i="1"/>
  <c r="AB457" i="1"/>
  <c r="AA457" i="1"/>
  <c r="AB448" i="1"/>
  <c r="AA448" i="1"/>
  <c r="AB439" i="1"/>
  <c r="AA439" i="1"/>
  <c r="AB431" i="1"/>
  <c r="AA431" i="1"/>
  <c r="AB422" i="1"/>
  <c r="AA422" i="1"/>
  <c r="AB412" i="1"/>
  <c r="AA412" i="1"/>
  <c r="AB403" i="1"/>
  <c r="AA403" i="1"/>
  <c r="AB393" i="1"/>
  <c r="AA393" i="1"/>
  <c r="AB383" i="1"/>
  <c r="AA383" i="1"/>
  <c r="AB374" i="1"/>
  <c r="AA374" i="1"/>
  <c r="AB366" i="1"/>
  <c r="AA366" i="1"/>
  <c r="AB358" i="1"/>
  <c r="AA358" i="1"/>
  <c r="AB341" i="1"/>
  <c r="AA341" i="1"/>
  <c r="AB331" i="1"/>
  <c r="AA331" i="1"/>
  <c r="AB322" i="1"/>
  <c r="AA322" i="1"/>
  <c r="AB312" i="1"/>
  <c r="AA312" i="1"/>
  <c r="AB302" i="1"/>
  <c r="AA302" i="1"/>
  <c r="AB293" i="1"/>
  <c r="AA293" i="1"/>
  <c r="AB276" i="1"/>
  <c r="AA276" i="1"/>
  <c r="AB268" i="1"/>
  <c r="AA268" i="1"/>
  <c r="AB251" i="1"/>
  <c r="AA251" i="1"/>
  <c r="AB242" i="1"/>
  <c r="AA242" i="1"/>
  <c r="AB234" i="1"/>
  <c r="AA234" i="1"/>
  <c r="AB225" i="1"/>
  <c r="AA225" i="1"/>
  <c r="AB215" i="1"/>
  <c r="AA215" i="1"/>
  <c r="AB197" i="1"/>
  <c r="AA197" i="1"/>
  <c r="AB189" i="1"/>
  <c r="AA189" i="1"/>
  <c r="AB181" i="1"/>
  <c r="AA181" i="1"/>
  <c r="AB168" i="1"/>
  <c r="AA168" i="1"/>
  <c r="AB156" i="1"/>
  <c r="AA156" i="1"/>
  <c r="AB147" i="1"/>
  <c r="AA147" i="1"/>
  <c r="AB138" i="1"/>
  <c r="AA138" i="1"/>
  <c r="AB130" i="1"/>
  <c r="AA130" i="1"/>
  <c r="AB119" i="1"/>
  <c r="AA119" i="1"/>
  <c r="AB110" i="1"/>
  <c r="AA110" i="1"/>
  <c r="AB100" i="1"/>
  <c r="AA100" i="1"/>
  <c r="AB90" i="1"/>
  <c r="AA90" i="1"/>
  <c r="AB82" i="1"/>
  <c r="AA82" i="1"/>
  <c r="AB73" i="1"/>
  <c r="AA73" i="1"/>
  <c r="AB60" i="1"/>
  <c r="AA60" i="1"/>
  <c r="AB50" i="1"/>
  <c r="AA50" i="1"/>
  <c r="AB28" i="1"/>
  <c r="AA28" i="1"/>
  <c r="AB18" i="1"/>
  <c r="AA18" i="1"/>
  <c r="AB8" i="1"/>
  <c r="AA8" i="1"/>
  <c r="AB1863" i="1"/>
  <c r="AA1863" i="1"/>
  <c r="AB1842" i="1"/>
  <c r="AA1842" i="1"/>
  <c r="AB1831" i="1"/>
  <c r="AA1831" i="1"/>
  <c r="AB1823" i="1"/>
  <c r="AA1823" i="1"/>
  <c r="AB1815" i="1"/>
  <c r="AA1815" i="1"/>
  <c r="AB1804" i="1"/>
  <c r="AA1804" i="1"/>
  <c r="AB1793" i="1"/>
  <c r="AA1793" i="1"/>
  <c r="AB1765" i="1"/>
  <c r="AA1765" i="1"/>
  <c r="AB1755" i="1"/>
  <c r="AA1755" i="1"/>
  <c r="AB1742" i="1"/>
  <c r="AA1742" i="1"/>
  <c r="AB1698" i="1"/>
  <c r="AA1698" i="1"/>
  <c r="AB1681" i="1"/>
  <c r="AA1681" i="1"/>
  <c r="AB1668" i="1"/>
  <c r="AA1668" i="1"/>
  <c r="AB1659" i="1"/>
  <c r="AA1659" i="1"/>
  <c r="AB1650" i="1"/>
  <c r="AA1650" i="1"/>
  <c r="AB1637" i="1"/>
  <c r="AA1637" i="1"/>
  <c r="AB1628" i="1"/>
  <c r="AA1628" i="1"/>
  <c r="AB1619" i="1"/>
  <c r="AA1619" i="1"/>
  <c r="AB1609" i="1"/>
  <c r="AA1609" i="1"/>
  <c r="AB1599" i="1"/>
  <c r="AA1599" i="1"/>
  <c r="AB1574" i="1"/>
  <c r="AA1574" i="1"/>
  <c r="AB1563" i="1"/>
  <c r="AA1563" i="1"/>
  <c r="AB1553" i="1"/>
  <c r="AA1553" i="1"/>
  <c r="AB1545" i="1"/>
  <c r="AA1545" i="1"/>
  <c r="AB1536" i="1"/>
  <c r="AA1536" i="1"/>
  <c r="AB1526" i="1"/>
  <c r="AA1526" i="1"/>
  <c r="AB1516" i="1"/>
  <c r="AA1516" i="1"/>
  <c r="AB1444" i="1"/>
  <c r="AA1444" i="1"/>
  <c r="AB1434" i="1"/>
  <c r="AA1434" i="1"/>
  <c r="AB1425" i="1"/>
  <c r="AA1425" i="1"/>
  <c r="AB1415" i="1"/>
  <c r="AA1415" i="1"/>
  <c r="AB1407" i="1"/>
  <c r="AA1407" i="1"/>
  <c r="AB1389" i="1"/>
  <c r="AA1389" i="1"/>
  <c r="AB1372" i="1"/>
  <c r="AA1372" i="1"/>
  <c r="AB1364" i="1"/>
  <c r="AA1364" i="1"/>
  <c r="AB1356" i="1"/>
  <c r="AA1356" i="1"/>
  <c r="AB1348" i="1"/>
  <c r="AA1348" i="1"/>
  <c r="AB1328" i="1"/>
  <c r="AA1328" i="1"/>
  <c r="AB1318" i="1"/>
  <c r="AA1318" i="1"/>
  <c r="AB1300" i="1"/>
  <c r="AA1300" i="1"/>
  <c r="AB1291" i="1"/>
  <c r="AA1291" i="1"/>
  <c r="AB1282" i="1"/>
  <c r="AA1282" i="1"/>
  <c r="AB1263" i="1"/>
  <c r="AA1263" i="1"/>
  <c r="AB1253" i="1"/>
  <c r="AA1253" i="1"/>
  <c r="AB1242" i="1"/>
  <c r="AA1242" i="1"/>
  <c r="AB1234" i="1"/>
  <c r="AA1234" i="1"/>
  <c r="AB1225" i="1"/>
  <c r="AA1225" i="1"/>
  <c r="AB1214" i="1"/>
  <c r="AA1214" i="1"/>
  <c r="AB1204" i="1"/>
  <c r="AA1204" i="1"/>
  <c r="AB1187" i="1"/>
  <c r="AA1187" i="1"/>
  <c r="AB1178" i="1"/>
  <c r="AA1178" i="1"/>
  <c r="AB1167" i="1"/>
  <c r="AA1167" i="1"/>
  <c r="AB1148" i="1"/>
  <c r="AA1148" i="1"/>
  <c r="AB1129" i="1"/>
  <c r="AA1129" i="1"/>
  <c r="AB1121" i="1"/>
  <c r="AA1121" i="1"/>
  <c r="AB1110" i="1"/>
  <c r="AA1110" i="1"/>
  <c r="AB1101" i="1"/>
  <c r="AA1101" i="1"/>
  <c r="AB1090" i="1"/>
  <c r="AA1090" i="1"/>
  <c r="AB1069" i="1"/>
  <c r="AA1069" i="1"/>
  <c r="AB1059" i="1"/>
  <c r="AA1059" i="1"/>
  <c r="AB1050" i="1"/>
  <c r="AA1050" i="1"/>
  <c r="AB1041" i="1"/>
  <c r="AA1041" i="1"/>
  <c r="AB1033" i="1"/>
  <c r="AA1033" i="1"/>
  <c r="AB1022" i="1"/>
  <c r="AA1022" i="1"/>
  <c r="AB1013" i="1"/>
  <c r="AA1013" i="1"/>
  <c r="AB1001" i="1"/>
  <c r="AA1001" i="1"/>
  <c r="AB992" i="1"/>
  <c r="AA992" i="1"/>
  <c r="AB982" i="1"/>
  <c r="AA982" i="1"/>
  <c r="AB965" i="1"/>
  <c r="AA965" i="1"/>
  <c r="AB957" i="1"/>
  <c r="AA957" i="1"/>
  <c r="AB949" i="1"/>
  <c r="AA949" i="1"/>
  <c r="AB938" i="1"/>
  <c r="AA938" i="1"/>
  <c r="AB928" i="1"/>
  <c r="AA928" i="1"/>
  <c r="AB918" i="1"/>
  <c r="AA918" i="1"/>
  <c r="AB907" i="1"/>
  <c r="AA907" i="1"/>
  <c r="AB898" i="1"/>
  <c r="AA898" i="1"/>
  <c r="AB882" i="1"/>
  <c r="AA882" i="1"/>
  <c r="AB863" i="1"/>
  <c r="AA863" i="1"/>
  <c r="AB854" i="1"/>
  <c r="AA854" i="1"/>
  <c r="AB845" i="1"/>
  <c r="AA845" i="1"/>
  <c r="AB815" i="1"/>
  <c r="AA815" i="1"/>
  <c r="AB805" i="1"/>
  <c r="AA805" i="1"/>
  <c r="AB797" i="1"/>
  <c r="AA797" i="1"/>
  <c r="AB788" i="1"/>
  <c r="AA788" i="1"/>
  <c r="AB780" i="1"/>
  <c r="AA780" i="1"/>
  <c r="AB768" i="1"/>
  <c r="AA768" i="1"/>
  <c r="AB758" i="1"/>
  <c r="AA758" i="1"/>
  <c r="AB748" i="1"/>
  <c r="AA748" i="1"/>
  <c r="AB724" i="1"/>
  <c r="AA724" i="1"/>
  <c r="AB714" i="1"/>
  <c r="AA714" i="1"/>
  <c r="AB705" i="1"/>
  <c r="AA705" i="1"/>
  <c r="AB679" i="1"/>
  <c r="AA679" i="1"/>
  <c r="AB658" i="1"/>
  <c r="AA658" i="1"/>
  <c r="AB638" i="1"/>
  <c r="AA638" i="1"/>
  <c r="AB626" i="1"/>
  <c r="AA626" i="1"/>
  <c r="AB614" i="1"/>
  <c r="AA614" i="1"/>
  <c r="AB601" i="1"/>
  <c r="AA601" i="1"/>
  <c r="AB584" i="1"/>
  <c r="AA584" i="1"/>
  <c r="AB575" i="1"/>
  <c r="AA575" i="1"/>
  <c r="AB566" i="1"/>
  <c r="AA566" i="1"/>
  <c r="AB536" i="1"/>
  <c r="AA536" i="1"/>
  <c r="AB518" i="1"/>
  <c r="AA518" i="1"/>
  <c r="AB490" i="1"/>
  <c r="AA490" i="1"/>
  <c r="AB482" i="1"/>
  <c r="AA482" i="1"/>
  <c r="AB473" i="1"/>
  <c r="AA473" i="1"/>
  <c r="AB464" i="1"/>
  <c r="AA464" i="1"/>
  <c r="AB456" i="1"/>
  <c r="AA456" i="1"/>
  <c r="AB430" i="1"/>
  <c r="AA430" i="1"/>
  <c r="AB411" i="1"/>
  <c r="AA411" i="1"/>
  <c r="AB382" i="1"/>
  <c r="AA382" i="1"/>
  <c r="AB373" i="1"/>
  <c r="AA373" i="1"/>
  <c r="AB365" i="1"/>
  <c r="AA365" i="1"/>
  <c r="AB349" i="1"/>
  <c r="AA349" i="1"/>
  <c r="AB330" i="1"/>
  <c r="AA330" i="1"/>
  <c r="AB311" i="1"/>
  <c r="AA311" i="1"/>
  <c r="AB292" i="1"/>
  <c r="AA292" i="1"/>
  <c r="AB284" i="1"/>
  <c r="AA284" i="1"/>
  <c r="AB275" i="1"/>
  <c r="AA275" i="1"/>
  <c r="AB267" i="1"/>
  <c r="AA267" i="1"/>
  <c r="AB259" i="1"/>
  <c r="AA259" i="1"/>
  <c r="AB241" i="1"/>
  <c r="AA241" i="1"/>
  <c r="AB224" i="1"/>
  <c r="AA224" i="1"/>
  <c r="AB213" i="1"/>
  <c r="AA213" i="1"/>
  <c r="AB205" i="1"/>
  <c r="AA205" i="1"/>
  <c r="AB196" i="1"/>
  <c r="AA196" i="1"/>
  <c r="AB179" i="1"/>
  <c r="AA179" i="1"/>
  <c r="AB166" i="1"/>
  <c r="AA166" i="1"/>
  <c r="AB155" i="1"/>
  <c r="AA155" i="1"/>
  <c r="AB146" i="1"/>
  <c r="AA146" i="1"/>
  <c r="AB137" i="1"/>
  <c r="AA137" i="1"/>
  <c r="AB128" i="1"/>
  <c r="AA128" i="1"/>
  <c r="AB108" i="1"/>
  <c r="AA108" i="1"/>
  <c r="AB99" i="1"/>
  <c r="AA99" i="1"/>
  <c r="AB89" i="1"/>
  <c r="AA89" i="1"/>
  <c r="AB81" i="1"/>
  <c r="AA81" i="1"/>
  <c r="AB72" i="1"/>
  <c r="AA72" i="1"/>
  <c r="AB59" i="1"/>
  <c r="AA59" i="1"/>
  <c r="AB49" i="1"/>
  <c r="AA49" i="1"/>
  <c r="AB39" i="1"/>
  <c r="AA39" i="1"/>
  <c r="AB27" i="1"/>
  <c r="AA27" i="1"/>
  <c r="AB7" i="1"/>
  <c r="AA7" i="1"/>
  <c r="AB1696" i="1"/>
  <c r="AA1696" i="1"/>
  <c r="AB1688" i="1"/>
  <c r="AA1688" i="1"/>
  <c r="AB1680" i="1"/>
  <c r="AA1680" i="1"/>
  <c r="AB1667" i="1"/>
  <c r="AA1667" i="1"/>
  <c r="AB1658" i="1"/>
  <c r="AA1658" i="1"/>
  <c r="AB1649" i="1"/>
  <c r="AA1649" i="1"/>
  <c r="AB1627" i="1"/>
  <c r="AA1627" i="1"/>
  <c r="AB1608" i="1"/>
  <c r="AA1608" i="1"/>
  <c r="AB1598" i="1"/>
  <c r="AA1598" i="1"/>
  <c r="AB1590" i="1"/>
  <c r="AA1590" i="1"/>
  <c r="AB1582" i="1"/>
  <c r="AA1582" i="1"/>
  <c r="AB1562" i="1"/>
  <c r="AA1562" i="1"/>
  <c r="AB1552" i="1"/>
  <c r="AA1552" i="1"/>
  <c r="AB1535" i="1"/>
  <c r="AA1535" i="1"/>
  <c r="AB1525" i="1"/>
  <c r="AA1525" i="1"/>
  <c r="AB1515" i="1"/>
  <c r="AA1515" i="1"/>
  <c r="AB1506" i="1"/>
  <c r="AA1506" i="1"/>
  <c r="AB1497" i="1"/>
  <c r="AA1497" i="1"/>
  <c r="AB1478" i="1"/>
  <c r="AA1478" i="1"/>
  <c r="AB1470" i="1"/>
  <c r="AA1470" i="1"/>
  <c r="AB1462" i="1"/>
  <c r="AA1462" i="1"/>
  <c r="AB1453" i="1"/>
  <c r="AA1453" i="1"/>
  <c r="AB1443" i="1"/>
  <c r="AA1443" i="1"/>
  <c r="AB1424" i="1"/>
  <c r="AA1424" i="1"/>
  <c r="AB1414" i="1"/>
  <c r="AA1414" i="1"/>
  <c r="AB1406" i="1"/>
  <c r="AA1406" i="1"/>
  <c r="AB1397" i="1"/>
  <c r="AA1397" i="1"/>
  <c r="AB1388" i="1"/>
  <c r="AA1388" i="1"/>
  <c r="AB1380" i="1"/>
  <c r="AA1380" i="1"/>
  <c r="AB1363" i="1"/>
  <c r="AA1363" i="1"/>
  <c r="AB1355" i="1"/>
  <c r="AA1355" i="1"/>
  <c r="AB1347" i="1"/>
  <c r="AA1347" i="1"/>
  <c r="AB1337" i="1"/>
  <c r="AA1337" i="1"/>
  <c r="AB1327" i="1"/>
  <c r="AA1327" i="1"/>
  <c r="AB1317" i="1"/>
  <c r="AA1317" i="1"/>
  <c r="AB1299" i="1"/>
  <c r="AA1299" i="1"/>
  <c r="AB1289" i="1"/>
  <c r="AA1289" i="1"/>
  <c r="AB1281" i="1"/>
  <c r="AA1281" i="1"/>
  <c r="AB1252" i="1"/>
  <c r="AA1252" i="1"/>
  <c r="AB1241" i="1"/>
  <c r="AA1241" i="1"/>
  <c r="AB1233" i="1"/>
  <c r="AA1233" i="1"/>
  <c r="AB1223" i="1"/>
  <c r="AA1223" i="1"/>
  <c r="AB1203" i="1"/>
  <c r="AA1203" i="1"/>
  <c r="AB1194" i="1"/>
  <c r="AA1194" i="1"/>
  <c r="AB1186" i="1"/>
  <c r="AA1186" i="1"/>
  <c r="AB1166" i="1"/>
  <c r="AA1166" i="1"/>
  <c r="AB1156" i="1"/>
  <c r="AA1156" i="1"/>
  <c r="AB1137" i="1"/>
  <c r="AA1137" i="1"/>
  <c r="AB1109" i="1"/>
  <c r="AA1109" i="1"/>
  <c r="AB1100" i="1"/>
  <c r="AA1100" i="1"/>
  <c r="AB1089" i="1"/>
  <c r="AA1089" i="1"/>
  <c r="AB1057" i="1"/>
  <c r="AA1057" i="1"/>
  <c r="AB1049" i="1"/>
  <c r="AA1049" i="1"/>
  <c r="AB1040" i="1"/>
  <c r="AA1040" i="1"/>
  <c r="AB1031" i="1"/>
  <c r="AA1031" i="1"/>
  <c r="AB1021" i="1"/>
  <c r="AA1021" i="1"/>
  <c r="AB1011" i="1"/>
  <c r="AA1011" i="1"/>
  <c r="AB990" i="1"/>
  <c r="AA990" i="1"/>
  <c r="AB981" i="1"/>
  <c r="AA981" i="1"/>
  <c r="AB972" i="1"/>
  <c r="AA972" i="1"/>
  <c r="AB964" i="1"/>
  <c r="AA964" i="1"/>
  <c r="AB948" i="1"/>
  <c r="AA948" i="1"/>
  <c r="AB937" i="1"/>
  <c r="AA937" i="1"/>
  <c r="AB917" i="1"/>
  <c r="AA917" i="1"/>
  <c r="AB906" i="1"/>
  <c r="AA906" i="1"/>
  <c r="AB897" i="1"/>
  <c r="AA897" i="1"/>
  <c r="AB889" i="1"/>
  <c r="AA889" i="1"/>
  <c r="AB852" i="1"/>
  <c r="AA852" i="1"/>
  <c r="AB844" i="1"/>
  <c r="AA844" i="1"/>
  <c r="AB834" i="1"/>
  <c r="AA834" i="1"/>
  <c r="AB825" i="1"/>
  <c r="AA825" i="1"/>
  <c r="AB813" i="1"/>
  <c r="AA813" i="1"/>
  <c r="AB804" i="1"/>
  <c r="AA804" i="1"/>
  <c r="AB796" i="1"/>
  <c r="AA796" i="1"/>
  <c r="AB787" i="1"/>
  <c r="AA787" i="1"/>
  <c r="AB776" i="1"/>
  <c r="AA776" i="1"/>
  <c r="AB766" i="1"/>
  <c r="AA766" i="1"/>
  <c r="AB757" i="1"/>
  <c r="AA757" i="1"/>
  <c r="AB747" i="1"/>
  <c r="AA747" i="1"/>
  <c r="AB739" i="1"/>
  <c r="AA739" i="1"/>
  <c r="AB731" i="1"/>
  <c r="AA731" i="1"/>
  <c r="AB713" i="1"/>
  <c r="AA713" i="1"/>
  <c r="AB704" i="1"/>
  <c r="AA704" i="1"/>
  <c r="AB695" i="1"/>
  <c r="AA695" i="1"/>
  <c r="AB678" i="1"/>
  <c r="AA678" i="1"/>
  <c r="AB666" i="1"/>
  <c r="AA666" i="1"/>
  <c r="AB657" i="1"/>
  <c r="AA657" i="1"/>
  <c r="AB647" i="1"/>
  <c r="AA647" i="1"/>
  <c r="AB625" i="1"/>
  <c r="AA625" i="1"/>
  <c r="AB591" i="1"/>
  <c r="AA591" i="1"/>
  <c r="AB565" i="1"/>
  <c r="AA565" i="1"/>
  <c r="AB544" i="1"/>
  <c r="AA544" i="1"/>
  <c r="AB535" i="1"/>
  <c r="AA535" i="1"/>
  <c r="AB527" i="1"/>
  <c r="AA527" i="1"/>
  <c r="AB517" i="1"/>
  <c r="AA517" i="1"/>
  <c r="AB508" i="1"/>
  <c r="AA508" i="1"/>
  <c r="AB499" i="1"/>
  <c r="AA499" i="1"/>
  <c r="AB489" i="1"/>
  <c r="AA489" i="1"/>
  <c r="AB472" i="1"/>
  <c r="AA472" i="1"/>
  <c r="AB463" i="1"/>
  <c r="AA463" i="1"/>
  <c r="AB455" i="1"/>
  <c r="AA455" i="1"/>
  <c r="AB446" i="1"/>
  <c r="AA446" i="1"/>
  <c r="AB437" i="1"/>
  <c r="AA437" i="1"/>
  <c r="AB429" i="1"/>
  <c r="AA429" i="1"/>
  <c r="AB420" i="1"/>
  <c r="AA420" i="1"/>
  <c r="AB410" i="1"/>
  <c r="AA410" i="1"/>
  <c r="AB400" i="1"/>
  <c r="AA400" i="1"/>
  <c r="AB391" i="1"/>
  <c r="AA391" i="1"/>
  <c r="AB381" i="1"/>
  <c r="AA381" i="1"/>
  <c r="AB364" i="1"/>
  <c r="AA364" i="1"/>
  <c r="AB356" i="1"/>
  <c r="AA356" i="1"/>
  <c r="AB348" i="1"/>
  <c r="AA348" i="1"/>
  <c r="AB320" i="1"/>
  <c r="AA320" i="1"/>
  <c r="AB299" i="1"/>
  <c r="AA299" i="1"/>
  <c r="AB291" i="1"/>
  <c r="AA291" i="1"/>
  <c r="AB283" i="1"/>
  <c r="AA283" i="1"/>
  <c r="AB274" i="1"/>
  <c r="AA274" i="1"/>
  <c r="AB258" i="1"/>
  <c r="AA258" i="1"/>
  <c r="AB231" i="1"/>
  <c r="AA231" i="1"/>
  <c r="AB222" i="1"/>
  <c r="AA222" i="1"/>
  <c r="AB212" i="1"/>
  <c r="AA212" i="1"/>
  <c r="AB203" i="1"/>
  <c r="AA203" i="1"/>
  <c r="AB195" i="1"/>
  <c r="AA195" i="1"/>
  <c r="AB187" i="1"/>
  <c r="AA187" i="1"/>
  <c r="AB178" i="1"/>
  <c r="AA178" i="1"/>
  <c r="AB165" i="1"/>
  <c r="AA165" i="1"/>
  <c r="AB154" i="1"/>
  <c r="AA154" i="1"/>
  <c r="AB145" i="1"/>
  <c r="AA145" i="1"/>
  <c r="AB136" i="1"/>
  <c r="AA136" i="1"/>
  <c r="AB127" i="1"/>
  <c r="AA127" i="1"/>
  <c r="AB116" i="1"/>
  <c r="AA116" i="1"/>
  <c r="AB98" i="1"/>
  <c r="AA98" i="1"/>
  <c r="AB80" i="1"/>
  <c r="AA80" i="1"/>
  <c r="AB69" i="1"/>
  <c r="AA69" i="1"/>
  <c r="AB38" i="1"/>
  <c r="AA38" i="1"/>
  <c r="AB15" i="1"/>
  <c r="AA15" i="1"/>
  <c r="AB6" i="1"/>
  <c r="AA6" i="1"/>
  <c r="AB1722" i="1"/>
  <c r="AA1722" i="1"/>
  <c r="AB1712" i="1"/>
  <c r="AA1712" i="1"/>
  <c r="AB1704" i="1"/>
  <c r="AA1704" i="1"/>
  <c r="AB1695" i="1"/>
  <c r="AA1695" i="1"/>
  <c r="AB1687" i="1"/>
  <c r="AA1687" i="1"/>
  <c r="AB1665" i="1"/>
  <c r="AA1665" i="1"/>
  <c r="AB1657" i="1"/>
  <c r="AA1657" i="1"/>
  <c r="AB1647" i="1"/>
  <c r="AA1647" i="1"/>
  <c r="AB1634" i="1"/>
  <c r="AA1634" i="1"/>
  <c r="AB1626" i="1"/>
  <c r="AA1626" i="1"/>
  <c r="AB1617" i="1"/>
  <c r="AA1617" i="1"/>
  <c r="AB1607" i="1"/>
  <c r="AA1607" i="1"/>
  <c r="AB1597" i="1"/>
  <c r="AA1597" i="1"/>
  <c r="AB1589" i="1"/>
  <c r="AA1589" i="1"/>
  <c r="AB1572" i="1"/>
  <c r="AA1572" i="1"/>
  <c r="AB1551" i="1"/>
  <c r="AA1551" i="1"/>
  <c r="AB1543" i="1"/>
  <c r="AA1543" i="1"/>
  <c r="AB1534" i="1"/>
  <c r="AA1534" i="1"/>
  <c r="AB1514" i="1"/>
  <c r="AA1514" i="1"/>
  <c r="AB1505" i="1"/>
  <c r="AA1505" i="1"/>
  <c r="AB1496" i="1"/>
  <c r="AA1496" i="1"/>
  <c r="AB1487" i="1"/>
  <c r="AA1487" i="1"/>
  <c r="AB1477" i="1"/>
  <c r="AA1477" i="1"/>
  <c r="AB1469" i="1"/>
  <c r="AA1469" i="1"/>
  <c r="AB1461" i="1"/>
  <c r="AA1461" i="1"/>
  <c r="AB1442" i="1"/>
  <c r="AA1442" i="1"/>
  <c r="AB1431" i="1"/>
  <c r="AA1431" i="1"/>
  <c r="AB1422" i="1"/>
  <c r="AA1422" i="1"/>
  <c r="AB1413" i="1"/>
  <c r="AA1413" i="1"/>
  <c r="AB1405" i="1"/>
  <c r="AA1405" i="1"/>
  <c r="AB1362" i="1"/>
  <c r="AA1362" i="1"/>
  <c r="AB1354" i="1"/>
  <c r="AA1354" i="1"/>
  <c r="AB1346" i="1"/>
  <c r="AA1346" i="1"/>
  <c r="AB1335" i="1"/>
  <c r="AA1335" i="1"/>
  <c r="AB1326" i="1"/>
  <c r="AA1326" i="1"/>
  <c r="AB1315" i="1"/>
  <c r="AA1315" i="1"/>
  <c r="AB1306" i="1"/>
  <c r="AA1306" i="1"/>
  <c r="AB1298" i="1"/>
  <c r="AA1298" i="1"/>
  <c r="AB1280" i="1"/>
  <c r="AA1280" i="1"/>
  <c r="AB1270" i="1"/>
  <c r="AA1270" i="1"/>
  <c r="AB1260" i="1"/>
  <c r="AA1260" i="1"/>
  <c r="AB1240" i="1"/>
  <c r="AA1240" i="1"/>
  <c r="AB1232" i="1"/>
  <c r="AA1232" i="1"/>
  <c r="AB1212" i="1"/>
  <c r="AA1212" i="1"/>
  <c r="AB1185" i="1"/>
  <c r="AA1185" i="1"/>
  <c r="AB1176" i="1"/>
  <c r="AA1176" i="1"/>
  <c r="AB1165" i="1"/>
  <c r="AA1165" i="1"/>
  <c r="AB1146" i="1"/>
  <c r="AA1146" i="1"/>
  <c r="AB1136" i="1"/>
  <c r="AA1136" i="1"/>
  <c r="AB1127" i="1"/>
  <c r="AA1127" i="1"/>
  <c r="AB1117" i="1"/>
  <c r="AA1117" i="1"/>
  <c r="AB1108" i="1"/>
  <c r="AA1108" i="1"/>
  <c r="AB1098" i="1"/>
  <c r="AA1098" i="1"/>
  <c r="AB1079" i="1"/>
  <c r="AA1079" i="1"/>
  <c r="AB1066" i="1"/>
  <c r="AA1066" i="1"/>
  <c r="AB1056" i="1"/>
  <c r="AA1056" i="1"/>
  <c r="AB1048" i="1"/>
  <c r="AA1048" i="1"/>
  <c r="AB1039" i="1"/>
  <c r="AA1039" i="1"/>
  <c r="AB1029" i="1"/>
  <c r="AA1029" i="1"/>
  <c r="AB1020" i="1"/>
  <c r="AA1020" i="1"/>
  <c r="AB1009" i="1"/>
  <c r="AA1009" i="1"/>
  <c r="AB999" i="1"/>
  <c r="AA999" i="1"/>
  <c r="AB989" i="1"/>
  <c r="AA989" i="1"/>
  <c r="AB980" i="1"/>
  <c r="AA980" i="1"/>
  <c r="AB971" i="1"/>
  <c r="AA971" i="1"/>
  <c r="AB963" i="1"/>
  <c r="AA963" i="1"/>
  <c r="AB955" i="1"/>
  <c r="AA955" i="1"/>
  <c r="AB947" i="1"/>
  <c r="AA947" i="1"/>
  <c r="AB936" i="1"/>
  <c r="AA936" i="1"/>
  <c r="AB916" i="1"/>
  <c r="AA916" i="1"/>
  <c r="AB896" i="1"/>
  <c r="AA896" i="1"/>
  <c r="AB880" i="1"/>
  <c r="AA880" i="1"/>
  <c r="AB870" i="1"/>
  <c r="AA870" i="1"/>
  <c r="AB843" i="1"/>
  <c r="AA843" i="1"/>
  <c r="AB833" i="1"/>
  <c r="AA833" i="1"/>
  <c r="AB824" i="1"/>
  <c r="AA824" i="1"/>
  <c r="AB812" i="1"/>
  <c r="AA812" i="1"/>
  <c r="AB803" i="1"/>
  <c r="AA803" i="1"/>
  <c r="AB795" i="1"/>
  <c r="AA795" i="1"/>
  <c r="AB786" i="1"/>
  <c r="AA786" i="1"/>
  <c r="AB775" i="1"/>
  <c r="AA775" i="1"/>
  <c r="AB738" i="1"/>
  <c r="AA738" i="1"/>
  <c r="AB730" i="1"/>
  <c r="AA730" i="1"/>
  <c r="AB721" i="1"/>
  <c r="AA721" i="1"/>
  <c r="AB711" i="1"/>
  <c r="AA711" i="1"/>
  <c r="AB694" i="1"/>
  <c r="AA694" i="1"/>
  <c r="AB685" i="1"/>
  <c r="AA685" i="1"/>
  <c r="AB677" i="1"/>
  <c r="AA677" i="1"/>
  <c r="AB665" i="1"/>
  <c r="AA665" i="1"/>
  <c r="AB656" i="1"/>
  <c r="AA656" i="1"/>
  <c r="AB646" i="1"/>
  <c r="AA646" i="1"/>
  <c r="AB636" i="1"/>
  <c r="AA636" i="1"/>
  <c r="AB610" i="1"/>
  <c r="AA610" i="1"/>
  <c r="AB590" i="1"/>
  <c r="AA590" i="1"/>
  <c r="AB581" i="1"/>
  <c r="AA581" i="1"/>
  <c r="AB564" i="1"/>
  <c r="AA564" i="1"/>
  <c r="AB553" i="1"/>
  <c r="AA553" i="1"/>
  <c r="AB534" i="1"/>
  <c r="AA534" i="1"/>
  <c r="AB526" i="1"/>
  <c r="AA526" i="1"/>
  <c r="AB507" i="1"/>
  <c r="AA507" i="1"/>
  <c r="AB498" i="1"/>
  <c r="AA498" i="1"/>
  <c r="AB488" i="1"/>
  <c r="AA488" i="1"/>
  <c r="AB471" i="1"/>
  <c r="AA471" i="1"/>
  <c r="AB462" i="1"/>
  <c r="AA462" i="1"/>
  <c r="AB454" i="1"/>
  <c r="AA454" i="1"/>
  <c r="AB436" i="1"/>
  <c r="AA436" i="1"/>
  <c r="AB428" i="1"/>
  <c r="AA428" i="1"/>
  <c r="AB419" i="1"/>
  <c r="AA419" i="1"/>
  <c r="AB409" i="1"/>
  <c r="AA409" i="1"/>
  <c r="AB398" i="1"/>
  <c r="AA398" i="1"/>
  <c r="AB388" i="1"/>
  <c r="AA388" i="1"/>
  <c r="AB379" i="1"/>
  <c r="AA379" i="1"/>
  <c r="AB355" i="1"/>
  <c r="AA355" i="1"/>
  <c r="AB338" i="1"/>
  <c r="AA338" i="1"/>
  <c r="AB319" i="1"/>
  <c r="AA319" i="1"/>
  <c r="AB282" i="1"/>
  <c r="AA282" i="1"/>
  <c r="AB273" i="1"/>
  <c r="AA273" i="1"/>
  <c r="AB265" i="1"/>
  <c r="AA265" i="1"/>
  <c r="AB257" i="1"/>
  <c r="AA257" i="1"/>
  <c r="AB247" i="1"/>
  <c r="AA247" i="1"/>
  <c r="AB230" i="1"/>
  <c r="AA230" i="1"/>
  <c r="AB221" i="1"/>
  <c r="AA221" i="1"/>
  <c r="AB211" i="1"/>
  <c r="AA211" i="1"/>
  <c r="AB202" i="1"/>
  <c r="AA202" i="1"/>
  <c r="AB186" i="1"/>
  <c r="AA186" i="1"/>
  <c r="AB177" i="1"/>
  <c r="AA177" i="1"/>
  <c r="AB164" i="1"/>
  <c r="AA164" i="1"/>
  <c r="AB153" i="1"/>
  <c r="AA153" i="1"/>
  <c r="AB135" i="1"/>
  <c r="AA135" i="1"/>
  <c r="AB115" i="1"/>
  <c r="AA115" i="1"/>
  <c r="AB105" i="1"/>
  <c r="AA105" i="1"/>
  <c r="AB97" i="1"/>
  <c r="AA97" i="1"/>
  <c r="AB87" i="1"/>
  <c r="AA87" i="1"/>
  <c r="AB79" i="1"/>
  <c r="AA79" i="1"/>
  <c r="AB57" i="1"/>
  <c r="AA57" i="1"/>
  <c r="AB36" i="1"/>
  <c r="AA36" i="1"/>
  <c r="AB24" i="1"/>
  <c r="AA24" i="1"/>
  <c r="AO11" i="1"/>
  <c r="AO12" i="1" s="1"/>
  <c r="AN11" i="1"/>
  <c r="AN12" i="1" s="1"/>
  <c r="AM11" i="1"/>
  <c r="AM12" i="1" s="1"/>
  <c r="AL11" i="1"/>
  <c r="AL12" i="1" s="1"/>
  <c r="AK11" i="1"/>
  <c r="AK12" i="1" s="1"/>
  <c r="AJ11" i="1"/>
  <c r="AJ12" i="1" s="1"/>
  <c r="AI11" i="1"/>
  <c r="AI12" i="1" s="1"/>
  <c r="AH11" i="1"/>
  <c r="AH12" i="1" s="1"/>
  <c r="AG11" i="1"/>
  <c r="AG12" i="1" s="1"/>
  <c r="I64" i="1"/>
  <c r="V65" i="1" s="1"/>
  <c r="I83" i="1"/>
  <c r="V84" i="1" s="1"/>
  <c r="I112" i="1"/>
  <c r="V113" i="1" s="1"/>
  <c r="I120" i="1"/>
  <c r="V121" i="1" s="1"/>
  <c r="I121" i="1"/>
  <c r="V122" i="1" s="1"/>
  <c r="I143" i="1"/>
  <c r="V144" i="1" s="1"/>
  <c r="I160" i="1"/>
  <c r="V161" i="1" s="1"/>
  <c r="I187" i="1"/>
  <c r="V188" i="1" s="1"/>
  <c r="AB188" i="1" s="1"/>
  <c r="I203" i="1"/>
  <c r="V204" i="1" s="1"/>
  <c r="I232" i="1"/>
  <c r="V233" i="1" s="1"/>
  <c r="I249" i="1"/>
  <c r="V250" i="1" s="1"/>
  <c r="AA250" i="1" s="1"/>
  <c r="I265" i="1"/>
  <c r="V266" i="1" s="1"/>
  <c r="AB266" i="1" s="1"/>
  <c r="I284" i="1"/>
  <c r="V285" i="1" s="1"/>
  <c r="I359" i="1"/>
  <c r="V360" i="1" s="1"/>
  <c r="AB360" i="1" s="1"/>
  <c r="I362" i="1"/>
  <c r="V363" i="1" s="1"/>
  <c r="AA363" i="1" s="1"/>
  <c r="I385" i="1"/>
  <c r="V386" i="1" s="1"/>
  <c r="I389" i="1"/>
  <c r="V390" i="1" s="1"/>
  <c r="I391" i="1"/>
  <c r="V392" i="1" s="1"/>
  <c r="AA392" i="1" s="1"/>
  <c r="I403" i="1"/>
  <c r="V404" i="1" s="1"/>
  <c r="I420" i="1"/>
  <c r="V421" i="1" s="1"/>
  <c r="AB421" i="1" s="1"/>
  <c r="I440" i="1"/>
  <c r="V441" i="1" s="1"/>
  <c r="I464" i="1"/>
  <c r="V465" i="1" s="1"/>
  <c r="AB465" i="1" s="1"/>
  <c r="I479" i="1"/>
  <c r="V480" i="1" s="1"/>
  <c r="AB480" i="1" s="1"/>
  <c r="I545" i="1"/>
  <c r="V546" i="1" s="1"/>
  <c r="AB546" i="1" s="1"/>
  <c r="I569" i="1"/>
  <c r="V570" i="1" s="1"/>
  <c r="I576" i="1"/>
  <c r="V577" i="1" s="1"/>
  <c r="I582" i="1"/>
  <c r="V583" i="1" s="1"/>
  <c r="AA583" i="1" s="1"/>
  <c r="I610" i="1"/>
  <c r="V611" i="1" s="1"/>
  <c r="I619" i="1"/>
  <c r="V620" i="1" s="1"/>
  <c r="AB620" i="1" s="1"/>
  <c r="I626" i="1"/>
  <c r="V627" i="1" s="1"/>
  <c r="AB627" i="1" s="1"/>
  <c r="I640" i="1"/>
  <c r="V641" i="1" s="1"/>
  <c r="I643" i="1"/>
  <c r="V644" i="1" s="1"/>
  <c r="I644" i="1"/>
  <c r="V645" i="1" s="1"/>
  <c r="I648" i="1"/>
  <c r="V649" i="1" s="1"/>
  <c r="I653" i="1"/>
  <c r="V654" i="1" s="1"/>
  <c r="I670" i="1"/>
  <c r="V671" i="1" s="1"/>
  <c r="I687" i="1"/>
  <c r="V688" i="1" s="1"/>
  <c r="AB688" i="1" s="1"/>
  <c r="I707" i="1"/>
  <c r="V708" i="1" s="1"/>
  <c r="I739" i="1"/>
  <c r="V740" i="1" s="1"/>
  <c r="I743" i="1"/>
  <c r="V744" i="1" s="1"/>
  <c r="I798" i="1"/>
  <c r="V799" i="1" s="1"/>
  <c r="I800" i="1"/>
  <c r="V801" i="1" s="1"/>
  <c r="I871" i="1"/>
  <c r="V872" i="1" s="1"/>
  <c r="I880" i="1"/>
  <c r="V881" i="1" s="1"/>
  <c r="AB881" i="1" s="1"/>
  <c r="I889" i="1"/>
  <c r="V890" i="1" s="1"/>
  <c r="AB890" i="1" s="1"/>
  <c r="I914" i="1"/>
  <c r="V915" i="1" s="1"/>
  <c r="I931" i="1"/>
  <c r="V932" i="1" s="1"/>
  <c r="I949" i="1"/>
  <c r="V950" i="1" s="1"/>
  <c r="AB950" i="1" s="1"/>
  <c r="I965" i="1"/>
  <c r="V966" i="1" s="1"/>
  <c r="AB966" i="1" s="1"/>
  <c r="I973" i="1"/>
  <c r="V974" i="1" s="1"/>
  <c r="AB974" i="1" s="1"/>
  <c r="I994" i="1"/>
  <c r="V995" i="1" s="1"/>
  <c r="I1044" i="1"/>
  <c r="V1045" i="1" s="1"/>
  <c r="I1079" i="1"/>
  <c r="V1080" i="1" s="1"/>
  <c r="AA1080" i="1" s="1"/>
  <c r="I1110" i="1"/>
  <c r="V1111" i="1" s="1"/>
  <c r="AA1111" i="1" s="1"/>
  <c r="I1132" i="1"/>
  <c r="V1133" i="1" s="1"/>
  <c r="I1138" i="1"/>
  <c r="V1139" i="1" s="1"/>
  <c r="I1157" i="1"/>
  <c r="V1158" i="1" s="1"/>
  <c r="AB1158" i="1" s="1"/>
  <c r="I1207" i="1"/>
  <c r="V1208" i="1" s="1"/>
  <c r="I1208" i="1"/>
  <c r="V1209" i="1" s="1"/>
  <c r="I1236" i="1"/>
  <c r="V1237" i="1" s="1"/>
  <c r="I1237" i="1"/>
  <c r="V1238" i="1" s="1"/>
  <c r="I1246" i="1"/>
  <c r="V1247" i="1" s="1"/>
  <c r="I1267" i="1"/>
  <c r="V1268" i="1" s="1"/>
  <c r="I1300" i="1"/>
  <c r="V1301" i="1" s="1"/>
  <c r="I1315" i="1"/>
  <c r="V1316" i="1" s="1"/>
  <c r="I1332" i="1"/>
  <c r="V1333" i="1" s="1"/>
  <c r="I1357" i="1"/>
  <c r="V1358" i="1" s="1"/>
  <c r="AB1358" i="1" s="1"/>
  <c r="I1390" i="1"/>
  <c r="V1391" i="1" s="1"/>
  <c r="AB1391" i="1" s="1"/>
  <c r="I1399" i="1"/>
  <c r="V1400" i="1" s="1"/>
  <c r="I1407" i="1"/>
  <c r="V1408" i="1" s="1"/>
  <c r="I1439" i="1"/>
  <c r="V1440" i="1" s="1"/>
  <c r="I1448" i="1"/>
  <c r="V1449" i="1" s="1"/>
  <c r="I1451" i="1"/>
  <c r="V1452" i="1" s="1"/>
  <c r="I1458" i="1"/>
  <c r="V1459" i="1" s="1"/>
  <c r="I1478" i="1"/>
  <c r="V1479" i="1" s="1"/>
  <c r="I1497" i="1"/>
  <c r="V1498" i="1" s="1"/>
  <c r="AB1498" i="1" s="1"/>
  <c r="I1527" i="1"/>
  <c r="V1528" i="1" s="1"/>
  <c r="I1565" i="1"/>
  <c r="V1566" i="1" s="1"/>
  <c r="I1572" i="1"/>
  <c r="V1573" i="1" s="1"/>
  <c r="I1587" i="1"/>
  <c r="V1588" i="1" s="1"/>
  <c r="I1614" i="1"/>
  <c r="V1615" i="1" s="1"/>
  <c r="I1615" i="1"/>
  <c r="V1616" i="1" s="1"/>
  <c r="AB1616" i="1" s="1"/>
  <c r="I1620" i="1"/>
  <c r="V1621" i="1" s="1"/>
  <c r="I1621" i="1"/>
  <c r="V1622" i="1" s="1"/>
  <c r="I1624" i="1"/>
  <c r="V1625" i="1" s="1"/>
  <c r="I1670" i="1"/>
  <c r="V1671" i="1" s="1"/>
  <c r="I1723" i="1"/>
  <c r="V1724" i="1" s="1"/>
  <c r="AB1724" i="1" s="1"/>
  <c r="I1758" i="1"/>
  <c r="V1759" i="1" s="1"/>
  <c r="I1762" i="1"/>
  <c r="V1763" i="1" s="1"/>
  <c r="I1774" i="1"/>
  <c r="V1775" i="1" s="1"/>
  <c r="I1780" i="1"/>
  <c r="V1781" i="1" s="1"/>
  <c r="I1789" i="1"/>
  <c r="V1790" i="1" s="1"/>
  <c r="AB1790" i="1" s="1"/>
  <c r="I1805" i="1"/>
  <c r="V1806" i="1" s="1"/>
  <c r="I1807" i="1"/>
  <c r="V1808" i="1" s="1"/>
  <c r="I1808" i="1"/>
  <c r="V1809" i="1" s="1"/>
  <c r="I1821" i="1"/>
  <c r="V1822" i="1" s="1"/>
  <c r="AB1822" i="1" s="1"/>
  <c r="I1851" i="1"/>
  <c r="V1852" i="1" s="1"/>
  <c r="AB1852" i="1" s="1"/>
  <c r="I1886" i="1"/>
  <c r="V1887" i="1" s="1"/>
  <c r="AB1887" i="1" s="1"/>
  <c r="I1959" i="1"/>
  <c r="V1960" i="1" s="1"/>
  <c r="I1970" i="1"/>
  <c r="V1971" i="1" s="1"/>
  <c r="I2009" i="1"/>
  <c r="V2010" i="1" s="1"/>
  <c r="I2016" i="1"/>
  <c r="V2017" i="1" s="1"/>
  <c r="AB2017" i="1" s="1"/>
  <c r="I2036" i="1"/>
  <c r="V2037" i="1" s="1"/>
  <c r="I2040" i="1"/>
  <c r="V2041" i="1" s="1"/>
  <c r="I2067" i="1"/>
  <c r="V2068" i="1" s="1"/>
  <c r="I2074" i="1"/>
  <c r="V2075" i="1" s="1"/>
  <c r="AB2075" i="1" s="1"/>
  <c r="I2075" i="1"/>
  <c r="V2076" i="1" s="1"/>
  <c r="I2089" i="1"/>
  <c r="V2090" i="1" s="1"/>
  <c r="I2114" i="1"/>
  <c r="V2115" i="1" s="1"/>
  <c r="I2139" i="1"/>
  <c r="V2140" i="1" s="1"/>
  <c r="I2148" i="1"/>
  <c r="V2149" i="1" s="1"/>
  <c r="I2203" i="1"/>
  <c r="V2204" i="1" s="1"/>
  <c r="I2233" i="1"/>
  <c r="V2234" i="1" s="1"/>
  <c r="AB2234" i="1" s="1"/>
  <c r="I2257" i="1"/>
  <c r="V2258" i="1" s="1"/>
  <c r="I2260" i="1"/>
  <c r="V2261" i="1" s="1"/>
  <c r="I2269" i="1"/>
  <c r="V2270" i="1" s="1"/>
  <c r="AB2270" i="1" s="1"/>
  <c r="I2290" i="1"/>
  <c r="V2291" i="1" s="1"/>
  <c r="I2291" i="1"/>
  <c r="V2292" i="1" s="1"/>
  <c r="I2342" i="1"/>
  <c r="V2343" i="1" s="1"/>
  <c r="AB2343" i="1" s="1"/>
  <c r="I2364" i="1"/>
  <c r="V2365" i="1" s="1"/>
  <c r="I2402" i="1"/>
  <c r="V2403" i="1" s="1"/>
  <c r="AB2403" i="1" s="1"/>
  <c r="I2413" i="1"/>
  <c r="V2414" i="1" s="1"/>
  <c r="I2493" i="1"/>
  <c r="V2494" i="1" s="1"/>
  <c r="AB2494" i="1" s="1"/>
  <c r="I2499" i="1"/>
  <c r="V2500" i="1" s="1"/>
  <c r="I2511" i="1"/>
  <c r="V2512" i="1" s="1"/>
  <c r="I2523" i="1"/>
  <c r="V2524" i="1" s="1"/>
  <c r="I2527" i="1"/>
  <c r="V2528" i="1" s="1"/>
  <c r="I2554" i="1"/>
  <c r="V2555" i="1" s="1"/>
  <c r="I2576" i="1"/>
  <c r="V2577" i="1" s="1"/>
  <c r="I2589" i="1"/>
  <c r="V2590" i="1" s="1"/>
  <c r="AB2590" i="1" s="1"/>
  <c r="I2600" i="1"/>
  <c r="V2601" i="1" s="1"/>
  <c r="I2635" i="1"/>
  <c r="V2636" i="1" s="1"/>
  <c r="AB2636" i="1" s="1"/>
  <c r="I2662" i="1"/>
  <c r="V2663" i="1" s="1"/>
  <c r="I2672" i="1"/>
  <c r="V2673" i="1" s="1"/>
  <c r="I2695" i="1"/>
  <c r="V2696" i="1" s="1"/>
  <c r="I2701" i="1"/>
  <c r="V2702" i="1" s="1"/>
  <c r="I2710" i="1"/>
  <c r="V2711" i="1" s="1"/>
  <c r="AB2711" i="1" s="1"/>
  <c r="I2713" i="1"/>
  <c r="V2714" i="1" s="1"/>
  <c r="I2765" i="1"/>
  <c r="V2766" i="1" s="1"/>
  <c r="I2789" i="1"/>
  <c r="V2790" i="1" s="1"/>
  <c r="I2791" i="1"/>
  <c r="V2792" i="1" s="1"/>
  <c r="I2818" i="1"/>
  <c r="V2819" i="1" s="1"/>
  <c r="AB2819" i="1" s="1"/>
  <c r="I2820" i="1"/>
  <c r="V2821" i="1" s="1"/>
  <c r="I2903" i="1"/>
  <c r="V2904" i="1" s="1"/>
  <c r="I2916" i="1"/>
  <c r="V2917" i="1" s="1"/>
  <c r="I2930" i="1"/>
  <c r="V2931" i="1" s="1"/>
  <c r="I2935" i="1"/>
  <c r="V2936" i="1" s="1"/>
  <c r="I2954" i="1"/>
  <c r="V2955" i="1" s="1"/>
  <c r="I2992" i="1"/>
  <c r="V2993" i="1" s="1"/>
  <c r="I3001" i="1"/>
  <c r="V3002" i="1" s="1"/>
  <c r="I3060" i="1"/>
  <c r="V3061" i="1" s="1"/>
  <c r="AB3061" i="1" s="1"/>
  <c r="I3064" i="1"/>
  <c r="V3065" i="1" s="1"/>
  <c r="I3069" i="1"/>
  <c r="V3070" i="1" s="1"/>
  <c r="I3092" i="1"/>
  <c r="V3093" i="1" s="1"/>
  <c r="I3100" i="1"/>
  <c r="V3101" i="1" s="1"/>
  <c r="I3119" i="1"/>
  <c r="V3120" i="1" s="1"/>
  <c r="I3142" i="1"/>
  <c r="V3143" i="1" s="1"/>
  <c r="I3176" i="1"/>
  <c r="V3177" i="1" s="1"/>
  <c r="AB3177" i="1" s="1"/>
  <c r="I3187" i="1"/>
  <c r="V3188" i="1" s="1"/>
  <c r="AB3188" i="1" s="1"/>
  <c r="I3221" i="1"/>
  <c r="V3222" i="1" s="1"/>
  <c r="I3261" i="1"/>
  <c r="V3262" i="1" s="1"/>
  <c r="AB3262" i="1" s="1"/>
  <c r="I3274" i="1"/>
  <c r="V3275" i="1" s="1"/>
  <c r="F3" i="1"/>
  <c r="S4" i="1" s="1"/>
  <c r="AB4" i="1" s="1"/>
  <c r="F4" i="1"/>
  <c r="S5" i="1" s="1"/>
  <c r="AA5" i="1" s="1"/>
  <c r="F13" i="1"/>
  <c r="S14" i="1" s="1"/>
  <c r="AB14" i="1" s="1"/>
  <c r="F16" i="1"/>
  <c r="S17" i="1" s="1"/>
  <c r="AA17" i="1" s="1"/>
  <c r="F18" i="1"/>
  <c r="S19" i="1" s="1"/>
  <c r="F20" i="1"/>
  <c r="S21" i="1" s="1"/>
  <c r="AB21" i="1" s="1"/>
  <c r="F22" i="1"/>
  <c r="S23" i="1" s="1"/>
  <c r="F25" i="1"/>
  <c r="S26" i="1" s="1"/>
  <c r="AA26" i="1" s="1"/>
  <c r="F33" i="1"/>
  <c r="S34" i="1" s="1"/>
  <c r="F36" i="1"/>
  <c r="S37" i="1" s="1"/>
  <c r="F39" i="1"/>
  <c r="S40" i="1" s="1"/>
  <c r="AA40" i="1" s="1"/>
  <c r="F40" i="1"/>
  <c r="S41" i="1" s="1"/>
  <c r="F46" i="1"/>
  <c r="S47" i="1" s="1"/>
  <c r="AB47" i="1" s="1"/>
  <c r="F47" i="1"/>
  <c r="S48" i="1" s="1"/>
  <c r="AB48" i="1" s="1"/>
  <c r="F57" i="1"/>
  <c r="S58" i="1" s="1"/>
  <c r="AB58" i="1" s="1"/>
  <c r="F61" i="1"/>
  <c r="S62" i="1" s="1"/>
  <c r="F65" i="1"/>
  <c r="S66" i="1" s="1"/>
  <c r="AB66" i="1" s="1"/>
  <c r="F66" i="1"/>
  <c r="S67" i="1" s="1"/>
  <c r="F67" i="1"/>
  <c r="S68" i="1" s="1"/>
  <c r="AA68" i="1" s="1"/>
  <c r="F69" i="1"/>
  <c r="S70" i="1" s="1"/>
  <c r="F75" i="1"/>
  <c r="S76" i="1" s="1"/>
  <c r="F77" i="1"/>
  <c r="S78" i="1" s="1"/>
  <c r="F82" i="1"/>
  <c r="S83" i="1" s="1"/>
  <c r="AB83" i="1" s="1"/>
  <c r="F83" i="1"/>
  <c r="S84" i="1" s="1"/>
  <c r="F87" i="1"/>
  <c r="S88" i="1" s="1"/>
  <c r="AB88" i="1" s="1"/>
  <c r="F94" i="1"/>
  <c r="S95" i="1" s="1"/>
  <c r="F103" i="1"/>
  <c r="S104" i="1" s="1"/>
  <c r="F106" i="1"/>
  <c r="S107" i="1" s="1"/>
  <c r="AA107" i="1" s="1"/>
  <c r="F116" i="1"/>
  <c r="S117" i="1" s="1"/>
  <c r="AB117" i="1" s="1"/>
  <c r="F121" i="1"/>
  <c r="S122" i="1" s="1"/>
  <c r="F123" i="1"/>
  <c r="S124" i="1" s="1"/>
  <c r="F125" i="1"/>
  <c r="S126" i="1" s="1"/>
  <c r="AA126" i="1" s="1"/>
  <c r="F130" i="1"/>
  <c r="S131" i="1" s="1"/>
  <c r="F142" i="1"/>
  <c r="S143" i="1" s="1"/>
  <c r="AA143" i="1" s="1"/>
  <c r="F143" i="1"/>
  <c r="S144" i="1" s="1"/>
  <c r="F148" i="1"/>
  <c r="S149" i="1" s="1"/>
  <c r="F151" i="1"/>
  <c r="S152" i="1" s="1"/>
  <c r="F156" i="1"/>
  <c r="S157" i="1" s="1"/>
  <c r="AB157" i="1" s="1"/>
  <c r="F162" i="1"/>
  <c r="S163" i="1" s="1"/>
  <c r="F168" i="1"/>
  <c r="S169" i="1" s="1"/>
  <c r="F173" i="1"/>
  <c r="S174" i="1" s="1"/>
  <c r="F175" i="1"/>
  <c r="S176" i="1" s="1"/>
  <c r="F189" i="1"/>
  <c r="S190" i="1" s="1"/>
  <c r="F193" i="1"/>
  <c r="S194" i="1" s="1"/>
  <c r="AA194" i="1" s="1"/>
  <c r="F197" i="1"/>
  <c r="S198" i="1" s="1"/>
  <c r="AB198" i="1" s="1"/>
  <c r="F199" i="1"/>
  <c r="S200" i="1" s="1"/>
  <c r="F200" i="1"/>
  <c r="S201" i="1" s="1"/>
  <c r="AB201" i="1" s="1"/>
  <c r="F203" i="1"/>
  <c r="S204" i="1" s="1"/>
  <c r="F205" i="1"/>
  <c r="S206" i="1" s="1"/>
  <c r="AB206" i="1" s="1"/>
  <c r="F206" i="1"/>
  <c r="S207" i="1" s="1"/>
  <c r="F207" i="1"/>
  <c r="S208" i="1" s="1"/>
  <c r="AB208" i="1" s="1"/>
  <c r="F215" i="1"/>
  <c r="S216" i="1" s="1"/>
  <c r="F216" i="1"/>
  <c r="S217" i="1" s="1"/>
  <c r="AA217" i="1" s="1"/>
  <c r="F217" i="1"/>
  <c r="S218" i="1" s="1"/>
  <c r="F219" i="1"/>
  <c r="S220" i="1" s="1"/>
  <c r="F231" i="1"/>
  <c r="S232" i="1" s="1"/>
  <c r="F232" i="1"/>
  <c r="S233" i="1" s="1"/>
  <c r="F238" i="1"/>
  <c r="S239" i="1" s="1"/>
  <c r="AA239" i="1" s="1"/>
  <c r="F239" i="1"/>
  <c r="S240" i="1" s="1"/>
  <c r="AB240" i="1" s="1"/>
  <c r="F244" i="1"/>
  <c r="S245" i="1" s="1"/>
  <c r="F247" i="1"/>
  <c r="S248" i="1" s="1"/>
  <c r="F248" i="1"/>
  <c r="S249" i="1" s="1"/>
  <c r="AB249" i="1" s="1"/>
  <c r="F254" i="1"/>
  <c r="S255" i="1" s="1"/>
  <c r="F259" i="1"/>
  <c r="S260" i="1" s="1"/>
  <c r="AB260" i="1" s="1"/>
  <c r="F269" i="1"/>
  <c r="S270" i="1" s="1"/>
  <c r="F279" i="1"/>
  <c r="S280" i="1" s="1"/>
  <c r="F284" i="1"/>
  <c r="S285" i="1" s="1"/>
  <c r="AB285" i="1" s="1"/>
  <c r="F287" i="1"/>
  <c r="S288" i="1" s="1"/>
  <c r="AB288" i="1" s="1"/>
  <c r="F288" i="1"/>
  <c r="S289" i="1" s="1"/>
  <c r="F289" i="1"/>
  <c r="S290" i="1" s="1"/>
  <c r="AA290" i="1" s="1"/>
  <c r="F295" i="1"/>
  <c r="S296" i="1" s="1"/>
  <c r="F297" i="1"/>
  <c r="S298" i="1" s="1"/>
  <c r="AB298" i="1" s="1"/>
  <c r="F300" i="1"/>
  <c r="S301" i="1" s="1"/>
  <c r="AB301" i="1" s="1"/>
  <c r="F306" i="1"/>
  <c r="S307" i="1" s="1"/>
  <c r="F307" i="1"/>
  <c r="S308" i="1" s="1"/>
  <c r="AB308" i="1" s="1"/>
  <c r="F308" i="1"/>
  <c r="S309" i="1" s="1"/>
  <c r="AA309" i="1" s="1"/>
  <c r="F309" i="1"/>
  <c r="S310" i="1" s="1"/>
  <c r="AB310" i="1" s="1"/>
  <c r="F317" i="1"/>
  <c r="S318" i="1" s="1"/>
  <c r="F320" i="1"/>
  <c r="S321" i="1" s="1"/>
  <c r="AA321" i="1" s="1"/>
  <c r="F323" i="1"/>
  <c r="S324" i="1" s="1"/>
  <c r="F327" i="1"/>
  <c r="S328" i="1" s="1"/>
  <c r="AA328" i="1" s="1"/>
  <c r="F328" i="1"/>
  <c r="S329" i="1" s="1"/>
  <c r="AA329" i="1" s="1"/>
  <c r="F332" i="1"/>
  <c r="S333" i="1" s="1"/>
  <c r="F338" i="1"/>
  <c r="S339" i="1" s="1"/>
  <c r="AB339" i="1" s="1"/>
  <c r="F339" i="1"/>
  <c r="S340" i="1" s="1"/>
  <c r="AB340" i="1" s="1"/>
  <c r="F345" i="1"/>
  <c r="S346" i="1" s="1"/>
  <c r="AB346" i="1" s="1"/>
  <c r="F346" i="1"/>
  <c r="S347" i="1" s="1"/>
  <c r="AB347" i="1" s="1"/>
  <c r="F349" i="1"/>
  <c r="S350" i="1" s="1"/>
  <c r="AB350" i="1" s="1"/>
  <c r="F356" i="1"/>
  <c r="S357" i="1" s="1"/>
  <c r="AA357" i="1" s="1"/>
  <c r="F366" i="1"/>
  <c r="S367" i="1" s="1"/>
  <c r="F368" i="1"/>
  <c r="S369" i="1" s="1"/>
  <c r="F370" i="1"/>
  <c r="S371" i="1" s="1"/>
  <c r="AB371" i="1" s="1"/>
  <c r="F371" i="1"/>
  <c r="S372" i="1" s="1"/>
  <c r="AB372" i="1" s="1"/>
  <c r="F375" i="1"/>
  <c r="S376" i="1" s="1"/>
  <c r="F376" i="1"/>
  <c r="S377" i="1" s="1"/>
  <c r="F379" i="1"/>
  <c r="S380" i="1" s="1"/>
  <c r="F389" i="1"/>
  <c r="S390" i="1" s="1"/>
  <c r="F393" i="1"/>
  <c r="S394" i="1" s="1"/>
  <c r="F395" i="1"/>
  <c r="S396" i="1" s="1"/>
  <c r="AB396" i="1" s="1"/>
  <c r="F401" i="1"/>
  <c r="S402" i="1" s="1"/>
  <c r="AB402" i="1" s="1"/>
  <c r="F412" i="1"/>
  <c r="S413" i="1" s="1"/>
  <c r="F437" i="1"/>
  <c r="S438" i="1" s="1"/>
  <c r="AB438" i="1" s="1"/>
  <c r="F443" i="1"/>
  <c r="S444" i="1" s="1"/>
  <c r="F444" i="1"/>
  <c r="S445" i="1" s="1"/>
  <c r="AB445" i="1" s="1"/>
  <c r="F446" i="1"/>
  <c r="S447" i="1" s="1"/>
  <c r="AB447" i="1" s="1"/>
  <c r="F448" i="1"/>
  <c r="S449" i="1" s="1"/>
  <c r="AB449" i="1" s="1"/>
  <c r="F458" i="1"/>
  <c r="S459" i="1" s="1"/>
  <c r="AB459" i="1" s="1"/>
  <c r="F473" i="1"/>
  <c r="S474" i="1" s="1"/>
  <c r="AB474" i="1" s="1"/>
  <c r="F475" i="1"/>
  <c r="S476" i="1" s="1"/>
  <c r="F476" i="1"/>
  <c r="S477" i="1" s="1"/>
  <c r="F477" i="1"/>
  <c r="S478" i="1" s="1"/>
  <c r="F480" i="1"/>
  <c r="S481" i="1" s="1"/>
  <c r="AB481" i="1" s="1"/>
  <c r="F482" i="1"/>
  <c r="S483" i="1" s="1"/>
  <c r="AA483" i="1" s="1"/>
  <c r="F490" i="1"/>
  <c r="S491" i="1" s="1"/>
  <c r="AB491" i="1" s="1"/>
  <c r="F495" i="1"/>
  <c r="S496" i="1" s="1"/>
  <c r="F499" i="1"/>
  <c r="S500" i="1" s="1"/>
  <c r="AA500" i="1" s="1"/>
  <c r="F501" i="1"/>
  <c r="S502" i="1" s="1"/>
  <c r="F504" i="1"/>
  <c r="S505" i="1" s="1"/>
  <c r="AB505" i="1" s="1"/>
  <c r="F509" i="1"/>
  <c r="S510" i="1" s="1"/>
  <c r="AB510" i="1" s="1"/>
  <c r="F511" i="1"/>
  <c r="S512" i="1" s="1"/>
  <c r="F512" i="1"/>
  <c r="S513" i="1" s="1"/>
  <c r="F514" i="1"/>
  <c r="S515" i="1" s="1"/>
  <c r="F515" i="1"/>
  <c r="S516" i="1" s="1"/>
  <c r="AB516" i="1" s="1"/>
  <c r="F521" i="1"/>
  <c r="S522" i="1" s="1"/>
  <c r="F527" i="1"/>
  <c r="S528" i="1" s="1"/>
  <c r="AB528" i="1" s="1"/>
  <c r="F538" i="1"/>
  <c r="S539" i="1" s="1"/>
  <c r="AA539" i="1" s="1"/>
  <c r="F542" i="1"/>
  <c r="S543" i="1" s="1"/>
  <c r="AA543" i="1" s="1"/>
  <c r="F544" i="1"/>
  <c r="S545" i="1" s="1"/>
  <c r="AB545" i="1" s="1"/>
  <c r="F551" i="1"/>
  <c r="S552" i="1" s="1"/>
  <c r="F554" i="1"/>
  <c r="S555" i="1" s="1"/>
  <c r="AB555" i="1" s="1"/>
  <c r="F555" i="1"/>
  <c r="S556" i="1" s="1"/>
  <c r="AB556" i="1" s="1"/>
  <c r="F556" i="1"/>
  <c r="S557" i="1" s="1"/>
  <c r="F560" i="1"/>
  <c r="S561" i="1" s="1"/>
  <c r="F562" i="1"/>
  <c r="S563" i="1" s="1"/>
  <c r="AB563" i="1" s="1"/>
  <c r="F569" i="1"/>
  <c r="S570" i="1" s="1"/>
  <c r="AB570" i="1" s="1"/>
  <c r="F570" i="1"/>
  <c r="S571" i="1" s="1"/>
  <c r="F572" i="1"/>
  <c r="S573" i="1" s="1"/>
  <c r="AB573" i="1" s="1"/>
  <c r="F573" i="1"/>
  <c r="S574" i="1" s="1"/>
  <c r="AB574" i="1" s="1"/>
  <c r="F592" i="1"/>
  <c r="S593" i="1" s="1"/>
  <c r="AB593" i="1" s="1"/>
  <c r="F594" i="1"/>
  <c r="S595" i="1" s="1"/>
  <c r="AB595" i="1" s="1"/>
  <c r="F598" i="1"/>
  <c r="S599" i="1" s="1"/>
  <c r="AB599" i="1" s="1"/>
  <c r="F599" i="1"/>
  <c r="S600" i="1" s="1"/>
  <c r="AB600" i="1" s="1"/>
  <c r="F604" i="1"/>
  <c r="S605" i="1" s="1"/>
  <c r="AB605" i="1" s="1"/>
  <c r="F606" i="1"/>
  <c r="S607" i="1" s="1"/>
  <c r="AB607" i="1" s="1"/>
  <c r="F610" i="1"/>
  <c r="S611" i="1" s="1"/>
  <c r="F612" i="1"/>
  <c r="S613" i="1" s="1"/>
  <c r="F615" i="1"/>
  <c r="S616" i="1" s="1"/>
  <c r="F616" i="1"/>
  <c r="S617" i="1" s="1"/>
  <c r="F620" i="1"/>
  <c r="S621" i="1" s="1"/>
  <c r="F621" i="1"/>
  <c r="S622" i="1" s="1"/>
  <c r="AA622" i="1" s="1"/>
  <c r="F627" i="1"/>
  <c r="S628" i="1" s="1"/>
  <c r="F633" i="1"/>
  <c r="S634" i="1" s="1"/>
  <c r="F634" i="1"/>
  <c r="S635" i="1" s="1"/>
  <c r="F636" i="1"/>
  <c r="S637" i="1" s="1"/>
  <c r="AB637" i="1" s="1"/>
  <c r="F638" i="1"/>
  <c r="S639" i="1" s="1"/>
  <c r="AA639" i="1" s="1"/>
  <c r="F641" i="1"/>
  <c r="S642" i="1" s="1"/>
  <c r="F644" i="1"/>
  <c r="S645" i="1" s="1"/>
  <c r="F648" i="1"/>
  <c r="S649" i="1" s="1"/>
  <c r="F649" i="1"/>
  <c r="S650" i="1" s="1"/>
  <c r="AB650" i="1" s="1"/>
  <c r="F652" i="1"/>
  <c r="S653" i="1" s="1"/>
  <c r="AB653" i="1" s="1"/>
  <c r="F653" i="1"/>
  <c r="S654" i="1" s="1"/>
  <c r="F666" i="1"/>
  <c r="S667" i="1" s="1"/>
  <c r="F667" i="1"/>
  <c r="S668" i="1" s="1"/>
  <c r="AB668" i="1" s="1"/>
  <c r="F670" i="1"/>
  <c r="S671" i="1" s="1"/>
  <c r="F673" i="1"/>
  <c r="S674" i="1" s="1"/>
  <c r="F674" i="1"/>
  <c r="S675" i="1" s="1"/>
  <c r="F680" i="1"/>
  <c r="S681" i="1" s="1"/>
  <c r="AB681" i="1" s="1"/>
  <c r="F681" i="1"/>
  <c r="S682" i="1" s="1"/>
  <c r="F685" i="1"/>
  <c r="S686" i="1" s="1"/>
  <c r="AB686" i="1" s="1"/>
  <c r="F695" i="1"/>
  <c r="S696" i="1" s="1"/>
  <c r="AA696" i="1" s="1"/>
  <c r="F696" i="1"/>
  <c r="S697" i="1" s="1"/>
  <c r="AB697" i="1" s="1"/>
  <c r="F701" i="1"/>
  <c r="S702" i="1" s="1"/>
  <c r="F702" i="1"/>
  <c r="S703" i="1" s="1"/>
  <c r="AA703" i="1" s="1"/>
  <c r="F711" i="1"/>
  <c r="S712" i="1" s="1"/>
  <c r="F714" i="1"/>
  <c r="S715" i="1" s="1"/>
  <c r="AA715" i="1" s="1"/>
  <c r="F715" i="1"/>
  <c r="S716" i="1" s="1"/>
  <c r="AB716" i="1" s="1"/>
  <c r="F718" i="1"/>
  <c r="S719" i="1" s="1"/>
  <c r="F722" i="1"/>
  <c r="S723" i="1" s="1"/>
  <c r="AB723" i="1" s="1"/>
  <c r="F724" i="1"/>
  <c r="S725" i="1" s="1"/>
  <c r="AB725" i="1" s="1"/>
  <c r="F725" i="1"/>
  <c r="S726" i="1" s="1"/>
  <c r="F731" i="1"/>
  <c r="S732" i="1" s="1"/>
  <c r="AA732" i="1" s="1"/>
  <c r="F734" i="1"/>
  <c r="S735" i="1" s="1"/>
  <c r="AA735" i="1" s="1"/>
  <c r="F739" i="1"/>
  <c r="S740" i="1" s="1"/>
  <c r="AB740" i="1" s="1"/>
  <c r="F741" i="1"/>
  <c r="S742" i="1" s="1"/>
  <c r="F744" i="1"/>
  <c r="S745" i="1" s="1"/>
  <c r="F745" i="1"/>
  <c r="S746" i="1" s="1"/>
  <c r="AB746" i="1" s="1"/>
  <c r="F748" i="1"/>
  <c r="S749" i="1" s="1"/>
  <c r="F753" i="1"/>
  <c r="S754" i="1" s="1"/>
  <c r="F754" i="1"/>
  <c r="S755" i="1" s="1"/>
  <c r="AB755" i="1" s="1"/>
  <c r="F755" i="1"/>
  <c r="S756" i="1" s="1"/>
  <c r="AB756" i="1" s="1"/>
  <c r="F758" i="1"/>
  <c r="S759" i="1" s="1"/>
  <c r="AB759" i="1" s="1"/>
  <c r="F759" i="1"/>
  <c r="S760" i="1" s="1"/>
  <c r="F764" i="1"/>
  <c r="S765" i="1" s="1"/>
  <c r="AB765" i="1" s="1"/>
  <c r="F766" i="1"/>
  <c r="S767" i="1" s="1"/>
  <c r="F768" i="1"/>
  <c r="S769" i="1" s="1"/>
  <c r="AB769" i="1" s="1"/>
  <c r="F780" i="1"/>
  <c r="S781" i="1" s="1"/>
  <c r="AB781" i="1" s="1"/>
  <c r="F789" i="1"/>
  <c r="S790" i="1" s="1"/>
  <c r="AA790" i="1" s="1"/>
  <c r="F792" i="1"/>
  <c r="S793" i="1" s="1"/>
  <c r="F798" i="1"/>
  <c r="S799" i="1" s="1"/>
  <c r="F813" i="1"/>
  <c r="S814" i="1" s="1"/>
  <c r="F821" i="1"/>
  <c r="S822" i="1" s="1"/>
  <c r="F825" i="1"/>
  <c r="S826" i="1" s="1"/>
  <c r="AB826" i="1" s="1"/>
  <c r="F827" i="1"/>
  <c r="S828" i="1" s="1"/>
  <c r="AB828" i="1" s="1"/>
  <c r="F829" i="1"/>
  <c r="S830" i="1" s="1"/>
  <c r="F831" i="1"/>
  <c r="S832" i="1" s="1"/>
  <c r="AB832" i="1" s="1"/>
  <c r="F835" i="1"/>
  <c r="S836" i="1" s="1"/>
  <c r="AB836" i="1" s="1"/>
  <c r="F845" i="1"/>
  <c r="S846" i="1" s="1"/>
  <c r="AB846" i="1" s="1"/>
  <c r="F848" i="1"/>
  <c r="S849" i="1" s="1"/>
  <c r="AB849" i="1" s="1"/>
  <c r="F850" i="1"/>
  <c r="S851" i="1" s="1"/>
  <c r="AA851" i="1" s="1"/>
  <c r="F855" i="1"/>
  <c r="S856" i="1" s="1"/>
  <c r="F857" i="1"/>
  <c r="S858" i="1" s="1"/>
  <c r="F859" i="1"/>
  <c r="S860" i="1" s="1"/>
  <c r="AB860" i="1" s="1"/>
  <c r="F860" i="1"/>
  <c r="S861" i="1" s="1"/>
  <c r="AB861" i="1" s="1"/>
  <c r="F871" i="1"/>
  <c r="S872" i="1" s="1"/>
  <c r="F872" i="1"/>
  <c r="S873" i="1" s="1"/>
  <c r="AB873" i="1" s="1"/>
  <c r="F875" i="1"/>
  <c r="S876" i="1" s="1"/>
  <c r="AB876" i="1" s="1"/>
  <c r="F882" i="1"/>
  <c r="S883" i="1" s="1"/>
  <c r="AB883" i="1" s="1"/>
  <c r="F886" i="1"/>
  <c r="S887" i="1" s="1"/>
  <c r="F887" i="1"/>
  <c r="S888" i="1" s="1"/>
  <c r="AA888" i="1" s="1"/>
  <c r="F900" i="1"/>
  <c r="S901" i="1" s="1"/>
  <c r="F901" i="1"/>
  <c r="S902" i="1" s="1"/>
  <c r="F904" i="1"/>
  <c r="S905" i="1" s="1"/>
  <c r="AB905" i="1" s="1"/>
  <c r="F913" i="1"/>
  <c r="S914" i="1" s="1"/>
  <c r="F920" i="1"/>
  <c r="S921" i="1" s="1"/>
  <c r="AA921" i="1" s="1"/>
  <c r="F921" i="1"/>
  <c r="S922" i="1" s="1"/>
  <c r="AB922" i="1" s="1"/>
  <c r="F924" i="1"/>
  <c r="S925" i="1" s="1"/>
  <c r="AA925" i="1" s="1"/>
  <c r="F926" i="1"/>
  <c r="S927" i="1" s="1"/>
  <c r="AA927" i="1" s="1"/>
  <c r="F931" i="1"/>
  <c r="S932" i="1" s="1"/>
  <c r="F934" i="1"/>
  <c r="S935" i="1" s="1"/>
  <c r="F950" i="1"/>
  <c r="S951" i="1" s="1"/>
  <c r="F953" i="1"/>
  <c r="S954" i="1" s="1"/>
  <c r="F955" i="1"/>
  <c r="S956" i="1" s="1"/>
  <c r="AB956" i="1" s="1"/>
  <c r="F960" i="1"/>
  <c r="S961" i="1" s="1"/>
  <c r="AB961" i="1" s="1"/>
  <c r="F967" i="1"/>
  <c r="S968" i="1" s="1"/>
  <c r="F969" i="1"/>
  <c r="S970" i="1" s="1"/>
  <c r="F972" i="1"/>
  <c r="S973" i="1" s="1"/>
  <c r="F974" i="1"/>
  <c r="S975" i="1" s="1"/>
  <c r="AA975" i="1" s="1"/>
  <c r="F984" i="1"/>
  <c r="S985" i="1" s="1"/>
  <c r="AB985" i="1" s="1"/>
  <c r="F987" i="1"/>
  <c r="S988" i="1" s="1"/>
  <c r="F993" i="1"/>
  <c r="S994" i="1" s="1"/>
  <c r="F994" i="1"/>
  <c r="S995" i="1" s="1"/>
  <c r="F996" i="1"/>
  <c r="S997" i="1" s="1"/>
  <c r="AB997" i="1" s="1"/>
  <c r="F997" i="1"/>
  <c r="S998" i="1" s="1"/>
  <c r="F999" i="1"/>
  <c r="S1000" i="1" s="1"/>
  <c r="AA1000" i="1" s="1"/>
  <c r="F1003" i="1"/>
  <c r="S1004" i="1" s="1"/>
  <c r="F1011" i="1"/>
  <c r="S1012" i="1" s="1"/>
  <c r="F1022" i="1"/>
  <c r="S1023" i="1" s="1"/>
  <c r="AA1023" i="1" s="1"/>
  <c r="F1023" i="1"/>
  <c r="S1024" i="1" s="1"/>
  <c r="F1024" i="1"/>
  <c r="S1025" i="1" s="1"/>
  <c r="F1027" i="1"/>
  <c r="S1028" i="1" s="1"/>
  <c r="F1029" i="1"/>
  <c r="S1030" i="1" s="1"/>
  <c r="F1033" i="1"/>
  <c r="S1034" i="1" s="1"/>
  <c r="AB1034" i="1" s="1"/>
  <c r="F1066" i="1"/>
  <c r="S1067" i="1" s="1"/>
  <c r="AB1067" i="1" s="1"/>
  <c r="F1080" i="1"/>
  <c r="S1081" i="1" s="1"/>
  <c r="AB1081" i="1" s="1"/>
  <c r="F1086" i="1"/>
  <c r="S1087" i="1" s="1"/>
  <c r="AB1087" i="1" s="1"/>
  <c r="F1090" i="1"/>
  <c r="S1091" i="1" s="1"/>
  <c r="F1091" i="1"/>
  <c r="S1092" i="1" s="1"/>
  <c r="AB1092" i="1" s="1"/>
  <c r="F1095" i="1"/>
  <c r="S1096" i="1" s="1"/>
  <c r="F1103" i="1"/>
  <c r="S1104" i="1" s="1"/>
  <c r="F1105" i="1"/>
  <c r="S1106" i="1" s="1"/>
  <c r="F1113" i="1"/>
  <c r="S1114" i="1" s="1"/>
  <c r="F1117" i="1"/>
  <c r="S1118" i="1" s="1"/>
  <c r="AA1118" i="1" s="1"/>
  <c r="F1118" i="1"/>
  <c r="S1119" i="1" s="1"/>
  <c r="F1127" i="1"/>
  <c r="S1128" i="1" s="1"/>
  <c r="AB1128" i="1" s="1"/>
  <c r="F1129" i="1"/>
  <c r="S1130" i="1" s="1"/>
  <c r="F1130" i="1"/>
  <c r="S1131" i="1" s="1"/>
  <c r="AB1131" i="1" s="1"/>
  <c r="F1137" i="1"/>
  <c r="S1138" i="1" s="1"/>
  <c r="AB1138" i="1" s="1"/>
  <c r="F1140" i="1"/>
  <c r="S1141" i="1" s="1"/>
  <c r="F1146" i="1"/>
  <c r="S1147" i="1" s="1"/>
  <c r="AB1147" i="1" s="1"/>
  <c r="F1150" i="1"/>
  <c r="S1151" i="1" s="1"/>
  <c r="F1154" i="1"/>
  <c r="S1155" i="1" s="1"/>
  <c r="AA1155" i="1" s="1"/>
  <c r="F1159" i="1"/>
  <c r="S1160" i="1" s="1"/>
  <c r="F1162" i="1"/>
  <c r="S1163" i="1" s="1"/>
  <c r="F1167" i="1"/>
  <c r="S1168" i="1" s="1"/>
  <c r="F1170" i="1"/>
  <c r="S1171" i="1" s="1"/>
  <c r="F1171" i="1"/>
  <c r="S1172" i="1" s="1"/>
  <c r="F1176" i="1"/>
  <c r="S1177" i="1" s="1"/>
  <c r="AB1177" i="1" s="1"/>
  <c r="F1181" i="1"/>
  <c r="S1182" i="1" s="1"/>
  <c r="F1190" i="1"/>
  <c r="S1191" i="1" s="1"/>
  <c r="AB1191" i="1" s="1"/>
  <c r="F1192" i="1"/>
  <c r="S1193" i="1" s="1"/>
  <c r="AA1193" i="1" s="1"/>
  <c r="F1194" i="1"/>
  <c r="S1195" i="1" s="1"/>
  <c r="AB1195" i="1" s="1"/>
  <c r="F1200" i="1"/>
  <c r="S1201" i="1" s="1"/>
  <c r="F1201" i="1"/>
  <c r="S1202" i="1" s="1"/>
  <c r="AB1202" i="1" s="1"/>
  <c r="F1205" i="1"/>
  <c r="S1206" i="1" s="1"/>
  <c r="AB1206" i="1" s="1"/>
  <c r="F1207" i="1"/>
  <c r="S1208" i="1" s="1"/>
  <c r="F1210" i="1"/>
  <c r="S1211" i="1" s="1"/>
  <c r="AB1211" i="1" s="1"/>
  <c r="F1212" i="1"/>
  <c r="S1213" i="1" s="1"/>
  <c r="AB1213" i="1" s="1"/>
  <c r="F1214" i="1"/>
  <c r="S1215" i="1" s="1"/>
  <c r="F1217" i="1"/>
  <c r="S1218" i="1" s="1"/>
  <c r="F1219" i="1"/>
  <c r="S1220" i="1" s="1"/>
  <c r="F1221" i="1"/>
  <c r="S1222" i="1" s="1"/>
  <c r="AB1222" i="1" s="1"/>
  <c r="F1229" i="1"/>
  <c r="S1230" i="1" s="1"/>
  <c r="F1238" i="1"/>
  <c r="S1239" i="1" s="1"/>
  <c r="F1247" i="1"/>
  <c r="S1248" i="1" s="1"/>
  <c r="AB1248" i="1" s="1"/>
  <c r="F1249" i="1"/>
  <c r="S1250" i="1" s="1"/>
  <c r="AB1250" i="1" s="1"/>
  <c r="F1256" i="1"/>
  <c r="S1257" i="1" s="1"/>
  <c r="AB1257" i="1" s="1"/>
  <c r="F1260" i="1"/>
  <c r="S1261" i="1" s="1"/>
  <c r="AB1261" i="1" s="1"/>
  <c r="F1270" i="1"/>
  <c r="S1271" i="1" s="1"/>
  <c r="AA1271" i="1" s="1"/>
  <c r="F1271" i="1"/>
  <c r="S1272" i="1" s="1"/>
  <c r="AB1272" i="1" s="1"/>
  <c r="F1272" i="1"/>
  <c r="S1273" i="1" s="1"/>
  <c r="F1275" i="1"/>
  <c r="S1276" i="1" s="1"/>
  <c r="F1284" i="1"/>
  <c r="S1285" i="1" s="1"/>
  <c r="F1286" i="1"/>
  <c r="S1287" i="1" s="1"/>
  <c r="AB1287" i="1" s="1"/>
  <c r="F1287" i="1"/>
  <c r="S1288" i="1" s="1"/>
  <c r="AB1288" i="1" s="1"/>
  <c r="F1293" i="1"/>
  <c r="S1294" i="1" s="1"/>
  <c r="AB1294" i="1" s="1"/>
  <c r="F1295" i="1"/>
  <c r="S1296" i="1" s="1"/>
  <c r="F1296" i="1"/>
  <c r="S1297" i="1" s="1"/>
  <c r="F1301" i="1"/>
  <c r="S1302" i="1" s="1"/>
  <c r="F1304" i="1"/>
  <c r="S1305" i="1" s="1"/>
  <c r="F1306" i="1"/>
  <c r="S1307" i="1" s="1"/>
  <c r="AA1307" i="1" s="1"/>
  <c r="F1307" i="1"/>
  <c r="S1308" i="1" s="1"/>
  <c r="AB1308" i="1" s="1"/>
  <c r="F1309" i="1"/>
  <c r="S1310" i="1" s="1"/>
  <c r="F1310" i="1"/>
  <c r="S1311" i="1" s="1"/>
  <c r="F1313" i="1"/>
  <c r="S1314" i="1" s="1"/>
  <c r="F1329" i="1"/>
  <c r="S1330" i="1" s="1"/>
  <c r="F1337" i="1"/>
  <c r="S1338" i="1" s="1"/>
  <c r="AA1338" i="1" s="1"/>
  <c r="F1340" i="1"/>
  <c r="S1341" i="1" s="1"/>
  <c r="F1341" i="1"/>
  <c r="S1342" i="1" s="1"/>
  <c r="F1342" i="1"/>
  <c r="S1343" i="1" s="1"/>
  <c r="AB1343" i="1" s="1"/>
  <c r="F1358" i="1"/>
  <c r="S1359" i="1" s="1"/>
  <c r="F1360" i="1"/>
  <c r="S1361" i="1" s="1"/>
  <c r="AB1361" i="1" s="1"/>
  <c r="F1364" i="1"/>
  <c r="S1365" i="1" s="1"/>
  <c r="F1369" i="1"/>
  <c r="S1370" i="1" s="1"/>
  <c r="AB1370" i="1" s="1"/>
  <c r="F1370" i="1"/>
  <c r="S1371" i="1" s="1"/>
  <c r="AB1371" i="1" s="1"/>
  <c r="F1374" i="1"/>
  <c r="S1375" i="1" s="1"/>
  <c r="F1376" i="1"/>
  <c r="S1377" i="1" s="1"/>
  <c r="AB1377" i="1" s="1"/>
  <c r="F1377" i="1"/>
  <c r="S1378" i="1" s="1"/>
  <c r="F1378" i="1"/>
  <c r="S1379" i="1" s="1"/>
  <c r="AA1379" i="1" s="1"/>
  <c r="F1380" i="1"/>
  <c r="S1381" i="1" s="1"/>
  <c r="AB1381" i="1" s="1"/>
  <c r="F1385" i="1"/>
  <c r="S1386" i="1" s="1"/>
  <c r="F1386" i="1"/>
  <c r="S1387" i="1" s="1"/>
  <c r="AB1387" i="1" s="1"/>
  <c r="F1391" i="1"/>
  <c r="S1392" i="1" s="1"/>
  <c r="F1394" i="1"/>
  <c r="S1395" i="1" s="1"/>
  <c r="AB1395" i="1" s="1"/>
  <c r="F1397" i="1"/>
  <c r="S1398" i="1" s="1"/>
  <c r="AB1398" i="1" s="1"/>
  <c r="F1398" i="1"/>
  <c r="S1399" i="1" s="1"/>
  <c r="F1400" i="1"/>
  <c r="S1401" i="1" s="1"/>
  <c r="F1410" i="1"/>
  <c r="S1411" i="1" s="1"/>
  <c r="AB1411" i="1" s="1"/>
  <c r="F1415" i="1"/>
  <c r="S1416" i="1" s="1"/>
  <c r="F1417" i="1"/>
  <c r="S1418" i="1" s="1"/>
  <c r="F1420" i="1"/>
  <c r="S1421" i="1" s="1"/>
  <c r="F1425" i="1"/>
  <c r="S1426" i="1" s="1"/>
  <c r="AB1426" i="1" s="1"/>
  <c r="F1426" i="1"/>
  <c r="S1427" i="1" s="1"/>
  <c r="AB1427" i="1" s="1"/>
  <c r="F1432" i="1"/>
  <c r="S1433" i="1" s="1"/>
  <c r="AB1433" i="1" s="1"/>
  <c r="F1434" i="1"/>
  <c r="S1435" i="1" s="1"/>
  <c r="F1448" i="1"/>
  <c r="S1449" i="1" s="1"/>
  <c r="F1451" i="1"/>
  <c r="S1452" i="1" s="1"/>
  <c r="F1453" i="1"/>
  <c r="S1454" i="1" s="1"/>
  <c r="AB1454" i="1" s="1"/>
  <c r="F1456" i="1"/>
  <c r="S1457" i="1" s="1"/>
  <c r="F1459" i="1"/>
  <c r="S1460" i="1" s="1"/>
  <c r="F1462" i="1"/>
  <c r="S1463" i="1" s="1"/>
  <c r="AB1463" i="1" s="1"/>
  <c r="F1463" i="1"/>
  <c r="S1464" i="1" s="1"/>
  <c r="AB1464" i="1" s="1"/>
  <c r="F1465" i="1"/>
  <c r="S1466" i="1" s="1"/>
  <c r="F1466" i="1"/>
  <c r="S1467" i="1" s="1"/>
  <c r="F1470" i="1"/>
  <c r="S1471" i="1" s="1"/>
  <c r="AB1471" i="1" s="1"/>
  <c r="F1474" i="1"/>
  <c r="S1475" i="1" s="1"/>
  <c r="F1478" i="1"/>
  <c r="S1479" i="1" s="1"/>
  <c r="F1481" i="1"/>
  <c r="S1482" i="1" s="1"/>
  <c r="F1483" i="1"/>
  <c r="S1484" i="1" s="1"/>
  <c r="AB1484" i="1" s="1"/>
  <c r="F1487" i="1"/>
  <c r="S1488" i="1" s="1"/>
  <c r="AA1488" i="1" s="1"/>
  <c r="F1488" i="1"/>
  <c r="S1489" i="1" s="1"/>
  <c r="AB1489" i="1" s="1"/>
  <c r="F1489" i="1"/>
  <c r="S1490" i="1" s="1"/>
  <c r="F1498" i="1"/>
  <c r="S1499" i="1" s="1"/>
  <c r="AB1499" i="1" s="1"/>
  <c r="F1503" i="1"/>
  <c r="S1504" i="1" s="1"/>
  <c r="AB1504" i="1" s="1"/>
  <c r="F1506" i="1"/>
  <c r="S1507" i="1" s="1"/>
  <c r="AB1507" i="1" s="1"/>
  <c r="F1511" i="1"/>
  <c r="S1512" i="1" s="1"/>
  <c r="F1516" i="1"/>
  <c r="S1517" i="1" s="1"/>
  <c r="F1518" i="1"/>
  <c r="S1519" i="1" s="1"/>
  <c r="F1519" i="1"/>
  <c r="S1520" i="1" s="1"/>
  <c r="AB1520" i="1" s="1"/>
  <c r="F1523" i="1"/>
  <c r="S1524" i="1" s="1"/>
  <c r="AA1524" i="1" s="1"/>
  <c r="F1528" i="1"/>
  <c r="S1529" i="1" s="1"/>
  <c r="F1537" i="1"/>
  <c r="S1538" i="1" s="1"/>
  <c r="F1543" i="1"/>
  <c r="S1544" i="1" s="1"/>
  <c r="AB1544" i="1" s="1"/>
  <c r="F1547" i="1"/>
  <c r="S1548" i="1" s="1"/>
  <c r="AB1548" i="1" s="1"/>
  <c r="F1555" i="1"/>
  <c r="S1556" i="1" s="1"/>
  <c r="F1559" i="1"/>
  <c r="S1560" i="1" s="1"/>
  <c r="F1560" i="1"/>
  <c r="S1561" i="1" s="1"/>
  <c r="AA1561" i="1" s="1"/>
  <c r="F1569" i="1"/>
  <c r="S1570" i="1" s="1"/>
  <c r="F1570" i="1"/>
  <c r="S1571" i="1" s="1"/>
  <c r="F1572" i="1"/>
  <c r="S1573" i="1" s="1"/>
  <c r="F1574" i="1"/>
  <c r="S1575" i="1" s="1"/>
  <c r="AB1575" i="1" s="1"/>
  <c r="F1577" i="1"/>
  <c r="S1578" i="1" s="1"/>
  <c r="F1578" i="1"/>
  <c r="S1579" i="1" s="1"/>
  <c r="F1580" i="1"/>
  <c r="S1581" i="1" s="1"/>
  <c r="AB1581" i="1" s="1"/>
  <c r="F1582" i="1"/>
  <c r="S1583" i="1" s="1"/>
  <c r="AB1583" i="1" s="1"/>
  <c r="F1587" i="1"/>
  <c r="S1588" i="1" s="1"/>
  <c r="F1590" i="1"/>
  <c r="S1591" i="1" s="1"/>
  <c r="AA1591" i="1" s="1"/>
  <c r="F1593" i="1"/>
  <c r="S1594" i="1" s="1"/>
  <c r="F1617" i="1"/>
  <c r="S1618" i="1" s="1"/>
  <c r="AB1618" i="1" s="1"/>
  <c r="F1635" i="1"/>
  <c r="S1636" i="1" s="1"/>
  <c r="AA1636" i="1" s="1"/>
  <c r="F1642" i="1"/>
  <c r="S1643" i="1" s="1"/>
  <c r="F1645" i="1"/>
  <c r="S1646" i="1" s="1"/>
  <c r="F1650" i="1"/>
  <c r="S1651" i="1" s="1"/>
  <c r="F1652" i="1"/>
  <c r="S1653" i="1" s="1"/>
  <c r="AB1653" i="1" s="1"/>
  <c r="F1654" i="1"/>
  <c r="S1655" i="1" s="1"/>
  <c r="F1655" i="1"/>
  <c r="S1656" i="1" s="1"/>
  <c r="AB1656" i="1" s="1"/>
  <c r="F1668" i="1"/>
  <c r="S1669" i="1" s="1"/>
  <c r="F1675" i="1"/>
  <c r="S1676" i="1" s="1"/>
  <c r="F1676" i="1"/>
  <c r="S1677" i="1" s="1"/>
  <c r="AA1677" i="1" s="1"/>
  <c r="F1682" i="1"/>
  <c r="S1683" i="1" s="1"/>
  <c r="F1683" i="1"/>
  <c r="S1684" i="1" s="1"/>
  <c r="F1684" i="1"/>
  <c r="S1685" i="1" s="1"/>
  <c r="F1685" i="1"/>
  <c r="S1686" i="1" s="1"/>
  <c r="F1688" i="1"/>
  <c r="S1689" i="1" s="1"/>
  <c r="AB1689" i="1" s="1"/>
  <c r="F1691" i="1"/>
  <c r="S1692" i="1" s="1"/>
  <c r="F1692" i="1"/>
  <c r="S1693" i="1" s="1"/>
  <c r="F1701" i="1"/>
  <c r="S1702" i="1" s="1"/>
  <c r="F1705" i="1"/>
  <c r="S1706" i="1" s="1"/>
  <c r="AA1706" i="1" s="1"/>
  <c r="F1713" i="1"/>
  <c r="S1714" i="1" s="1"/>
  <c r="AB1714" i="1" s="1"/>
  <c r="F1714" i="1"/>
  <c r="S1715" i="1" s="1"/>
  <c r="F1720" i="1"/>
  <c r="S1721" i="1" s="1"/>
  <c r="F1728" i="1"/>
  <c r="S1729" i="1" s="1"/>
  <c r="F1730" i="1"/>
  <c r="S1731" i="1" s="1"/>
  <c r="F1732" i="1"/>
  <c r="S1733" i="1" s="1"/>
  <c r="AB1733" i="1" s="1"/>
  <c r="F1733" i="1"/>
  <c r="S1734" i="1" s="1"/>
  <c r="F1735" i="1"/>
  <c r="S1736" i="1" s="1"/>
  <c r="F1737" i="1"/>
  <c r="S1738" i="1" s="1"/>
  <c r="F1749" i="1"/>
  <c r="S1750" i="1" s="1"/>
  <c r="F1751" i="1"/>
  <c r="S1752" i="1" s="1"/>
  <c r="F1762" i="1"/>
  <c r="S1763" i="1" s="1"/>
  <c r="F1766" i="1"/>
  <c r="S1767" i="1" s="1"/>
  <c r="F1771" i="1"/>
  <c r="S1772" i="1" s="1"/>
  <c r="AB1772" i="1" s="1"/>
  <c r="F1774" i="1"/>
  <c r="S1775" i="1" s="1"/>
  <c r="AB1775" i="1" s="1"/>
  <c r="F1781" i="1"/>
  <c r="S1782" i="1" s="1"/>
  <c r="AB1782" i="1" s="1"/>
  <c r="F1782" i="1"/>
  <c r="S1783" i="1" s="1"/>
  <c r="AA1783" i="1" s="1"/>
  <c r="F1787" i="1"/>
  <c r="S1788" i="1" s="1"/>
  <c r="AB1788" i="1" s="1"/>
  <c r="F1790" i="1"/>
  <c r="S1791" i="1" s="1"/>
  <c r="F1794" i="1"/>
  <c r="S1795" i="1" s="1"/>
  <c r="F1796" i="1"/>
  <c r="S1797" i="1" s="1"/>
  <c r="F1805" i="1"/>
  <c r="S1806" i="1" s="1"/>
  <c r="F1807" i="1"/>
  <c r="S1808" i="1" s="1"/>
  <c r="F1816" i="1"/>
  <c r="S1817" i="1" s="1"/>
  <c r="AB1817" i="1" s="1"/>
  <c r="F1817" i="1"/>
  <c r="S1818" i="1" s="1"/>
  <c r="F1819" i="1"/>
  <c r="S1820" i="1" s="1"/>
  <c r="F1823" i="1"/>
  <c r="S1824" i="1" s="1"/>
  <c r="F1840" i="1"/>
  <c r="S1841" i="1" s="1"/>
  <c r="F1846" i="1"/>
  <c r="S1847" i="1" s="1"/>
  <c r="F1848" i="1"/>
  <c r="S1849" i="1" s="1"/>
  <c r="F1856" i="1"/>
  <c r="S1857" i="1" s="1"/>
  <c r="F1857" i="1"/>
  <c r="S1858" i="1" s="1"/>
  <c r="F1858" i="1"/>
  <c r="S1859" i="1" s="1"/>
  <c r="F1865" i="1"/>
  <c r="S1866" i="1" s="1"/>
  <c r="F1867" i="1"/>
  <c r="S1868" i="1" s="1"/>
  <c r="F1877" i="1"/>
  <c r="S1878" i="1" s="1"/>
  <c r="F1882" i="1"/>
  <c r="S1883" i="1" s="1"/>
  <c r="F1884" i="1"/>
  <c r="S1885" i="1" s="1"/>
  <c r="F1885" i="1"/>
  <c r="S1886" i="1" s="1"/>
  <c r="F1887" i="1"/>
  <c r="S1888" i="1" s="1"/>
  <c r="F1895" i="1"/>
  <c r="S1896" i="1" s="1"/>
  <c r="F1896" i="1"/>
  <c r="S1897" i="1" s="1"/>
  <c r="F1900" i="1"/>
  <c r="S1901" i="1" s="1"/>
  <c r="F1906" i="1"/>
  <c r="S1907" i="1" s="1"/>
  <c r="AB1907" i="1" s="1"/>
  <c r="F1910" i="1"/>
  <c r="S1911" i="1" s="1"/>
  <c r="F1913" i="1"/>
  <c r="S1914" i="1" s="1"/>
  <c r="F1918" i="1"/>
  <c r="S1919" i="1" s="1"/>
  <c r="F1922" i="1"/>
  <c r="S1923" i="1" s="1"/>
  <c r="F1924" i="1"/>
  <c r="S1925" i="1" s="1"/>
  <c r="AB1925" i="1" s="1"/>
  <c r="F1926" i="1"/>
  <c r="S1927" i="1" s="1"/>
  <c r="F1927" i="1"/>
  <c r="S1928" i="1" s="1"/>
  <c r="AB1928" i="1" s="1"/>
  <c r="F1929" i="1"/>
  <c r="S1930" i="1" s="1"/>
  <c r="F1932" i="1"/>
  <c r="S1933" i="1" s="1"/>
  <c r="F1938" i="1"/>
  <c r="S1939" i="1" s="1"/>
  <c r="F1941" i="1"/>
  <c r="S1942" i="1" s="1"/>
  <c r="F1946" i="1"/>
  <c r="S1947" i="1" s="1"/>
  <c r="F1948" i="1"/>
  <c r="S1949" i="1" s="1"/>
  <c r="F1951" i="1"/>
  <c r="S1952" i="1" s="1"/>
  <c r="F1959" i="1"/>
  <c r="S1960" i="1" s="1"/>
  <c r="F1969" i="1"/>
  <c r="S1970" i="1" s="1"/>
  <c r="F1972" i="1"/>
  <c r="S1973" i="1" s="1"/>
  <c r="F1980" i="1"/>
  <c r="S1981" i="1" s="1"/>
  <c r="F1998" i="1"/>
  <c r="S1999" i="1" s="1"/>
  <c r="F1999" i="1"/>
  <c r="S2000" i="1" s="1"/>
  <c r="F2011" i="1"/>
  <c r="S2012" i="1" s="1"/>
  <c r="F2023" i="1"/>
  <c r="S2024" i="1" s="1"/>
  <c r="F2029" i="1"/>
  <c r="S2030" i="1" s="1"/>
  <c r="F2034" i="1"/>
  <c r="S2035" i="1" s="1"/>
  <c r="AB2035" i="1" s="1"/>
  <c r="F2036" i="1"/>
  <c r="S2037" i="1" s="1"/>
  <c r="F2037" i="1"/>
  <c r="S2038" i="1" s="1"/>
  <c r="F2040" i="1"/>
  <c r="S2041" i="1" s="1"/>
  <c r="F2047" i="1"/>
  <c r="S2048" i="1" s="1"/>
  <c r="F2049" i="1"/>
  <c r="S2050" i="1" s="1"/>
  <c r="F2057" i="1"/>
  <c r="S2058" i="1" s="1"/>
  <c r="AB2058" i="1" s="1"/>
  <c r="F2058" i="1"/>
  <c r="S2059" i="1" s="1"/>
  <c r="AB2059" i="1" s="1"/>
  <c r="F2062" i="1"/>
  <c r="S2063" i="1" s="1"/>
  <c r="F2064" i="1"/>
  <c r="S2065" i="1" s="1"/>
  <c r="F2066" i="1"/>
  <c r="S2067" i="1" s="1"/>
  <c r="F2067" i="1"/>
  <c r="S2068" i="1" s="1"/>
  <c r="F2069" i="1"/>
  <c r="S2070" i="1" s="1"/>
  <c r="F2070" i="1"/>
  <c r="S2071" i="1" s="1"/>
  <c r="F2072" i="1"/>
  <c r="S2073" i="1" s="1"/>
  <c r="AB2073" i="1" s="1"/>
  <c r="F2073" i="1"/>
  <c r="S2074" i="1" s="1"/>
  <c r="F2078" i="1"/>
  <c r="S2079" i="1" s="1"/>
  <c r="F2079" i="1"/>
  <c r="S2080" i="1" s="1"/>
  <c r="AB2080" i="1" s="1"/>
  <c r="F2088" i="1"/>
  <c r="S2089" i="1" s="1"/>
  <c r="F2092" i="1"/>
  <c r="S2093" i="1" s="1"/>
  <c r="F2094" i="1"/>
  <c r="S2095" i="1" s="1"/>
  <c r="F2095" i="1"/>
  <c r="S2096" i="1" s="1"/>
  <c r="F2100" i="1"/>
  <c r="S2101" i="1" s="1"/>
  <c r="F2101" i="1"/>
  <c r="S2102" i="1" s="1"/>
  <c r="F2103" i="1"/>
  <c r="S2104" i="1" s="1"/>
  <c r="F2108" i="1"/>
  <c r="S2109" i="1" s="1"/>
  <c r="AB2109" i="1" s="1"/>
  <c r="F2113" i="1"/>
  <c r="S2114" i="1" s="1"/>
  <c r="AB2114" i="1" s="1"/>
  <c r="F2130" i="1"/>
  <c r="S2131" i="1" s="1"/>
  <c r="F2140" i="1"/>
  <c r="S2141" i="1" s="1"/>
  <c r="F2150" i="1"/>
  <c r="S2151" i="1" s="1"/>
  <c r="AB2151" i="1" s="1"/>
  <c r="F2153" i="1"/>
  <c r="S2154" i="1" s="1"/>
  <c r="F2154" i="1"/>
  <c r="S2155" i="1" s="1"/>
  <c r="F2161" i="1"/>
  <c r="S2162" i="1" s="1"/>
  <c r="F2168" i="1"/>
  <c r="S2169" i="1" s="1"/>
  <c r="AB2169" i="1" s="1"/>
  <c r="F2170" i="1"/>
  <c r="S2171" i="1" s="1"/>
  <c r="AB2171" i="1" s="1"/>
  <c r="F2171" i="1"/>
  <c r="S2172" i="1" s="1"/>
  <c r="F2174" i="1"/>
  <c r="S2175" i="1" s="1"/>
  <c r="F2175" i="1"/>
  <c r="S2176" i="1" s="1"/>
  <c r="F2176" i="1"/>
  <c r="S2177" i="1" s="1"/>
  <c r="F2181" i="1"/>
  <c r="S2182" i="1" s="1"/>
  <c r="F2194" i="1"/>
  <c r="S2195" i="1" s="1"/>
  <c r="F2195" i="1"/>
  <c r="S2196" i="1" s="1"/>
  <c r="F2203" i="1"/>
  <c r="S2204" i="1" s="1"/>
  <c r="F2215" i="1"/>
  <c r="S2216" i="1" s="1"/>
  <c r="F2219" i="1"/>
  <c r="S2220" i="1" s="1"/>
  <c r="F2227" i="1"/>
  <c r="S2228" i="1" s="1"/>
  <c r="F2230" i="1"/>
  <c r="S2231" i="1" s="1"/>
  <c r="F2234" i="1"/>
  <c r="S2235" i="1" s="1"/>
  <c r="F2237" i="1"/>
  <c r="S2238" i="1" s="1"/>
  <c r="F2239" i="1"/>
  <c r="S2240" i="1" s="1"/>
  <c r="F2240" i="1"/>
  <c r="S2241" i="1" s="1"/>
  <c r="F2242" i="1"/>
  <c r="S2243" i="1" s="1"/>
  <c r="AB2243" i="1" s="1"/>
  <c r="F2244" i="1"/>
  <c r="S2245" i="1" s="1"/>
  <c r="F2246" i="1"/>
  <c r="S2247" i="1" s="1"/>
  <c r="F2247" i="1"/>
  <c r="S2248" i="1" s="1"/>
  <c r="AB2248" i="1" s="1"/>
  <c r="F2249" i="1"/>
  <c r="S2250" i="1" s="1"/>
  <c r="F2251" i="1"/>
  <c r="S2252" i="1" s="1"/>
  <c r="F2253" i="1"/>
  <c r="S2254" i="1" s="1"/>
  <c r="F2258" i="1"/>
  <c r="S2259" i="1" s="1"/>
  <c r="F2260" i="1"/>
  <c r="S2261" i="1" s="1"/>
  <c r="F2271" i="1"/>
  <c r="S2272" i="1" s="1"/>
  <c r="F2273" i="1"/>
  <c r="S2274" i="1" s="1"/>
  <c r="F2275" i="1"/>
  <c r="S2276" i="1" s="1"/>
  <c r="F2278" i="1"/>
  <c r="S2279" i="1" s="1"/>
  <c r="F2280" i="1"/>
  <c r="S2281" i="1" s="1"/>
  <c r="AB2281" i="1" s="1"/>
  <c r="F2281" i="1"/>
  <c r="S2282" i="1" s="1"/>
  <c r="F2294" i="1"/>
  <c r="S2295" i="1" s="1"/>
  <c r="F2297" i="1"/>
  <c r="S2298" i="1" s="1"/>
  <c r="F2298" i="1"/>
  <c r="S2299" i="1" s="1"/>
  <c r="F2303" i="1"/>
  <c r="S2304" i="1" s="1"/>
  <c r="F2305" i="1"/>
  <c r="S2306" i="1" s="1"/>
  <c r="AB2306" i="1" s="1"/>
  <c r="F2307" i="1"/>
  <c r="S2308" i="1" s="1"/>
  <c r="AB2308" i="1" s="1"/>
  <c r="F2322" i="1"/>
  <c r="S2323" i="1" s="1"/>
  <c r="AB2323" i="1" s="1"/>
  <c r="F2325" i="1"/>
  <c r="S2326" i="1" s="1"/>
  <c r="AB2326" i="1" s="1"/>
  <c r="F2332" i="1"/>
  <c r="S2333" i="1" s="1"/>
  <c r="F2333" i="1"/>
  <c r="S2334" i="1" s="1"/>
  <c r="F2344" i="1"/>
  <c r="S2345" i="1" s="1"/>
  <c r="F2357" i="1"/>
  <c r="S2358" i="1" s="1"/>
  <c r="F2360" i="1"/>
  <c r="S2361" i="1" s="1"/>
  <c r="F2363" i="1"/>
  <c r="S2364" i="1" s="1"/>
  <c r="AB2364" i="1" s="1"/>
  <c r="F2366" i="1"/>
  <c r="S2367" i="1" s="1"/>
  <c r="F2368" i="1"/>
  <c r="S2369" i="1" s="1"/>
  <c r="F2370" i="1"/>
  <c r="S2371" i="1" s="1"/>
  <c r="F2382" i="1"/>
  <c r="S2383" i="1" s="1"/>
  <c r="F2391" i="1"/>
  <c r="S2392" i="1" s="1"/>
  <c r="F2392" i="1"/>
  <c r="S2393" i="1" s="1"/>
  <c r="AB2393" i="1" s="1"/>
  <c r="F2401" i="1"/>
  <c r="S2402" i="1" s="1"/>
  <c r="F2408" i="1"/>
  <c r="S2409" i="1" s="1"/>
  <c r="F2412" i="1"/>
  <c r="S2413" i="1" s="1"/>
  <c r="F2414" i="1"/>
  <c r="S2415" i="1" s="1"/>
  <c r="AB2415" i="1" s="1"/>
  <c r="F2420" i="1"/>
  <c r="S2421" i="1" s="1"/>
  <c r="F2425" i="1"/>
  <c r="S2426" i="1" s="1"/>
  <c r="AB2426" i="1" s="1"/>
  <c r="F2427" i="1"/>
  <c r="S2428" i="1" s="1"/>
  <c r="F2443" i="1"/>
  <c r="S2444" i="1" s="1"/>
  <c r="F2445" i="1"/>
  <c r="S2446" i="1" s="1"/>
  <c r="F2451" i="1"/>
  <c r="S2452" i="1" s="1"/>
  <c r="F2453" i="1"/>
  <c r="S2454" i="1" s="1"/>
  <c r="AB2454" i="1" s="1"/>
  <c r="F2455" i="1"/>
  <c r="S2456" i="1" s="1"/>
  <c r="F2456" i="1"/>
  <c r="S2457" i="1" s="1"/>
  <c r="F2464" i="1"/>
  <c r="S2465" i="1" s="1"/>
  <c r="AB2465" i="1" s="1"/>
  <c r="F2466" i="1"/>
  <c r="S2467" i="1" s="1"/>
  <c r="F2472" i="1"/>
  <c r="S2473" i="1" s="1"/>
  <c r="AB2473" i="1" s="1"/>
  <c r="F2475" i="1"/>
  <c r="S2476" i="1" s="1"/>
  <c r="F2480" i="1"/>
  <c r="S2481" i="1" s="1"/>
  <c r="F2484" i="1"/>
  <c r="S2485" i="1" s="1"/>
  <c r="F2487" i="1"/>
  <c r="S2488" i="1" s="1"/>
  <c r="F2488" i="1"/>
  <c r="S2489" i="1" s="1"/>
  <c r="F2491" i="1"/>
  <c r="S2492" i="1" s="1"/>
  <c r="F2492" i="1"/>
  <c r="S2493" i="1" s="1"/>
  <c r="F2500" i="1"/>
  <c r="S2501" i="1" s="1"/>
  <c r="F2503" i="1"/>
  <c r="S2504" i="1" s="1"/>
  <c r="F2512" i="1"/>
  <c r="S2513" i="1" s="1"/>
  <c r="F2513" i="1"/>
  <c r="S2514" i="1" s="1"/>
  <c r="AB2514" i="1" s="1"/>
  <c r="F2520" i="1"/>
  <c r="S2521" i="1" s="1"/>
  <c r="F2525" i="1"/>
  <c r="S2526" i="1" s="1"/>
  <c r="F2546" i="1"/>
  <c r="S2547" i="1" s="1"/>
  <c r="F2551" i="1"/>
  <c r="S2552" i="1" s="1"/>
  <c r="F2555" i="1"/>
  <c r="S2556" i="1" s="1"/>
  <c r="AB2556" i="1" s="1"/>
  <c r="F2557" i="1"/>
  <c r="S2558" i="1" s="1"/>
  <c r="F2567" i="1"/>
  <c r="S2568" i="1" s="1"/>
  <c r="AB2568" i="1" s="1"/>
  <c r="F2569" i="1"/>
  <c r="S2570" i="1" s="1"/>
  <c r="F2573" i="1"/>
  <c r="S2574" i="1" s="1"/>
  <c r="F2575" i="1"/>
  <c r="S2576" i="1" s="1"/>
  <c r="AB2576" i="1" s="1"/>
  <c r="F2587" i="1"/>
  <c r="S2588" i="1" s="1"/>
  <c r="F2588" i="1"/>
  <c r="S2589" i="1" s="1"/>
  <c r="F2594" i="1"/>
  <c r="S2595" i="1" s="1"/>
  <c r="F2598" i="1"/>
  <c r="S2599" i="1" s="1"/>
  <c r="F2599" i="1"/>
  <c r="S2600" i="1" s="1"/>
  <c r="F2601" i="1"/>
  <c r="S2602" i="1" s="1"/>
  <c r="F2602" i="1"/>
  <c r="S2603" i="1" s="1"/>
  <c r="F2603" i="1"/>
  <c r="S2604" i="1" s="1"/>
  <c r="F2607" i="1"/>
  <c r="S2608" i="1" s="1"/>
  <c r="F2609" i="1"/>
  <c r="S2610" i="1" s="1"/>
  <c r="AB2610" i="1" s="1"/>
  <c r="F2612" i="1"/>
  <c r="S2613" i="1" s="1"/>
  <c r="AB2613" i="1" s="1"/>
  <c r="F2613" i="1"/>
  <c r="S2614" i="1" s="1"/>
  <c r="F2615" i="1"/>
  <c r="S2616" i="1" s="1"/>
  <c r="F2627" i="1"/>
  <c r="S2628" i="1" s="1"/>
  <c r="AB2628" i="1" s="1"/>
  <c r="F2629" i="1"/>
  <c r="S2630" i="1" s="1"/>
  <c r="F2631" i="1"/>
  <c r="S2632" i="1" s="1"/>
  <c r="AB2632" i="1" s="1"/>
  <c r="F2640" i="1"/>
  <c r="S2641" i="1" s="1"/>
  <c r="AB2641" i="1" s="1"/>
  <c r="F2642" i="1"/>
  <c r="S2643" i="1" s="1"/>
  <c r="F2643" i="1"/>
  <c r="S2644" i="1" s="1"/>
  <c r="F2645" i="1"/>
  <c r="S2646" i="1" s="1"/>
  <c r="F2647" i="1"/>
  <c r="S2648" i="1" s="1"/>
  <c r="AB2648" i="1" s="1"/>
  <c r="F2648" i="1"/>
  <c r="S2649" i="1" s="1"/>
  <c r="F2650" i="1"/>
  <c r="S2651" i="1" s="1"/>
  <c r="F2651" i="1"/>
  <c r="S2652" i="1" s="1"/>
  <c r="AB2652" i="1" s="1"/>
  <c r="F2654" i="1"/>
  <c r="S2655" i="1" s="1"/>
  <c r="AB2655" i="1" s="1"/>
  <c r="F2657" i="1"/>
  <c r="S2658" i="1" s="1"/>
  <c r="AB2658" i="1" s="1"/>
  <c r="F2658" i="1"/>
  <c r="S2659" i="1" s="1"/>
  <c r="F2659" i="1"/>
  <c r="S2660" i="1" s="1"/>
  <c r="F2661" i="1"/>
  <c r="S2662" i="1" s="1"/>
  <c r="AB2662" i="1" s="1"/>
  <c r="F2665" i="1"/>
  <c r="S2666" i="1" s="1"/>
  <c r="F2667" i="1"/>
  <c r="S2668" i="1" s="1"/>
  <c r="F2680" i="1"/>
  <c r="S2681" i="1" s="1"/>
  <c r="F2685" i="1"/>
  <c r="S2686" i="1" s="1"/>
  <c r="AB2686" i="1" s="1"/>
  <c r="F2692" i="1"/>
  <c r="S2693" i="1" s="1"/>
  <c r="F2698" i="1"/>
  <c r="S2699" i="1" s="1"/>
  <c r="AB2699" i="1" s="1"/>
  <c r="F2699" i="1"/>
  <c r="S2700" i="1" s="1"/>
  <c r="F2700" i="1"/>
  <c r="S2701" i="1" s="1"/>
  <c r="F2709" i="1"/>
  <c r="S2710" i="1" s="1"/>
  <c r="F2711" i="1"/>
  <c r="S2712" i="1" s="1"/>
  <c r="F2720" i="1"/>
  <c r="S2721" i="1" s="1"/>
  <c r="F2726" i="1"/>
  <c r="S2727" i="1" s="1"/>
  <c r="AB2727" i="1" s="1"/>
  <c r="F2731" i="1"/>
  <c r="S2732" i="1" s="1"/>
  <c r="F2733" i="1"/>
  <c r="S2734" i="1" s="1"/>
  <c r="F2737" i="1"/>
  <c r="S2738" i="1" s="1"/>
  <c r="F2738" i="1"/>
  <c r="S2739" i="1" s="1"/>
  <c r="AB2739" i="1" s="1"/>
  <c r="F2746" i="1"/>
  <c r="S2747" i="1" s="1"/>
  <c r="F2747" i="1"/>
  <c r="S2748" i="1" s="1"/>
  <c r="F2753" i="1"/>
  <c r="S2754" i="1" s="1"/>
  <c r="F2755" i="1"/>
  <c r="S2756" i="1" s="1"/>
  <c r="F2757" i="1"/>
  <c r="S2758" i="1" s="1"/>
  <c r="AB2758" i="1" s="1"/>
  <c r="F2758" i="1"/>
  <c r="S2759" i="1" s="1"/>
  <c r="F2760" i="1"/>
  <c r="S2761" i="1" s="1"/>
  <c r="F2762" i="1"/>
  <c r="S2763" i="1" s="1"/>
  <c r="AB2763" i="1" s="1"/>
  <c r="F2765" i="1"/>
  <c r="S2766" i="1" s="1"/>
  <c r="AB2766" i="1" s="1"/>
  <c r="F2767" i="1"/>
  <c r="S2768" i="1" s="1"/>
  <c r="F2773" i="1"/>
  <c r="S2774" i="1" s="1"/>
  <c r="AB2774" i="1" s="1"/>
  <c r="F2778" i="1"/>
  <c r="S2779" i="1" s="1"/>
  <c r="AB2779" i="1" s="1"/>
  <c r="F2786" i="1"/>
  <c r="S2787" i="1" s="1"/>
  <c r="F2791" i="1"/>
  <c r="S2792" i="1" s="1"/>
  <c r="F2794" i="1"/>
  <c r="S2795" i="1" s="1"/>
  <c r="F2796" i="1"/>
  <c r="S2797" i="1" s="1"/>
  <c r="F2807" i="1"/>
  <c r="S2808" i="1" s="1"/>
  <c r="AB2808" i="1" s="1"/>
  <c r="F2809" i="1"/>
  <c r="S2810" i="1" s="1"/>
  <c r="F2810" i="1"/>
  <c r="S2811" i="1" s="1"/>
  <c r="F2812" i="1"/>
  <c r="S2813" i="1" s="1"/>
  <c r="F2814" i="1"/>
  <c r="S2815" i="1" s="1"/>
  <c r="AB2815" i="1" s="1"/>
  <c r="F2824" i="1"/>
  <c r="S2825" i="1" s="1"/>
  <c r="AB2825" i="1" s="1"/>
  <c r="F2830" i="1"/>
  <c r="S2831" i="1" s="1"/>
  <c r="AB2831" i="1" s="1"/>
  <c r="F2832" i="1"/>
  <c r="S2833" i="1" s="1"/>
  <c r="AB2833" i="1" s="1"/>
  <c r="F2833" i="1"/>
  <c r="S2834" i="1" s="1"/>
  <c r="F2841" i="1"/>
  <c r="S2842" i="1" s="1"/>
  <c r="F2842" i="1"/>
  <c r="S2843" i="1" s="1"/>
  <c r="F2845" i="1"/>
  <c r="S2846" i="1" s="1"/>
  <c r="F2848" i="1"/>
  <c r="S2849" i="1" s="1"/>
  <c r="AB2849" i="1" s="1"/>
  <c r="F2856" i="1"/>
  <c r="S2857" i="1" s="1"/>
  <c r="F2868" i="1"/>
  <c r="S2869" i="1" s="1"/>
  <c r="AB2869" i="1" s="1"/>
  <c r="F2870" i="1"/>
  <c r="S2871" i="1" s="1"/>
  <c r="F2874" i="1"/>
  <c r="S2875" i="1" s="1"/>
  <c r="F2876" i="1"/>
  <c r="S2877" i="1" s="1"/>
  <c r="F2877" i="1"/>
  <c r="S2878" i="1" s="1"/>
  <c r="AB2878" i="1" s="1"/>
  <c r="F2878" i="1"/>
  <c r="S2879" i="1" s="1"/>
  <c r="F2884" i="1"/>
  <c r="S2885" i="1" s="1"/>
  <c r="AB2885" i="1" s="1"/>
  <c r="F2890" i="1"/>
  <c r="S2891" i="1" s="1"/>
  <c r="AB2891" i="1" s="1"/>
  <c r="F2891" i="1"/>
  <c r="S2892" i="1" s="1"/>
  <c r="F2892" i="1"/>
  <c r="S2893" i="1" s="1"/>
  <c r="AB2893" i="1" s="1"/>
  <c r="F2894" i="1"/>
  <c r="S2895" i="1" s="1"/>
  <c r="F2900" i="1"/>
  <c r="S2901" i="1" s="1"/>
  <c r="F2903" i="1"/>
  <c r="S2904" i="1" s="1"/>
  <c r="F2905" i="1"/>
  <c r="S2906" i="1" s="1"/>
  <c r="AB2906" i="1" s="1"/>
  <c r="F2906" i="1"/>
  <c r="S2907" i="1" s="1"/>
  <c r="F2909" i="1"/>
  <c r="S2910" i="1" s="1"/>
  <c r="F2911" i="1"/>
  <c r="S2912" i="1" s="1"/>
  <c r="AB2912" i="1" s="1"/>
  <c r="F2915" i="1"/>
  <c r="S2916" i="1" s="1"/>
  <c r="F2922" i="1"/>
  <c r="S2923" i="1" s="1"/>
  <c r="AB2923" i="1" s="1"/>
  <c r="F2939" i="1"/>
  <c r="S2940" i="1" s="1"/>
  <c r="F2946" i="1"/>
  <c r="S2947" i="1" s="1"/>
  <c r="AB2947" i="1" s="1"/>
  <c r="F2950" i="1"/>
  <c r="S2951" i="1" s="1"/>
  <c r="AB2951" i="1" s="1"/>
  <c r="F2953" i="1"/>
  <c r="S2954" i="1" s="1"/>
  <c r="F2957" i="1"/>
  <c r="S2958" i="1" s="1"/>
  <c r="F2965" i="1"/>
  <c r="S2966" i="1" s="1"/>
  <c r="F2972" i="1"/>
  <c r="S2973" i="1" s="1"/>
  <c r="F2974" i="1"/>
  <c r="S2975" i="1" s="1"/>
  <c r="AB2975" i="1" s="1"/>
  <c r="F2980" i="1"/>
  <c r="S2981" i="1" s="1"/>
  <c r="F2983" i="1"/>
  <c r="S2984" i="1" s="1"/>
  <c r="F2986" i="1"/>
  <c r="S2987" i="1" s="1"/>
  <c r="F2991" i="1"/>
  <c r="S2992" i="1" s="1"/>
  <c r="F3000" i="1"/>
  <c r="S3001" i="1" s="1"/>
  <c r="F3003" i="1"/>
  <c r="S3004" i="1" s="1"/>
  <c r="AB3004" i="1" s="1"/>
  <c r="F3004" i="1"/>
  <c r="S3005" i="1" s="1"/>
  <c r="F3007" i="1"/>
  <c r="S3008" i="1" s="1"/>
  <c r="F3008" i="1"/>
  <c r="S3009" i="1" s="1"/>
  <c r="F3010" i="1"/>
  <c r="S3011" i="1" s="1"/>
  <c r="F3016" i="1"/>
  <c r="S3017" i="1" s="1"/>
  <c r="F3017" i="1"/>
  <c r="S3018" i="1" s="1"/>
  <c r="F3022" i="1"/>
  <c r="S3023" i="1" s="1"/>
  <c r="F3031" i="1"/>
  <c r="S3032" i="1" s="1"/>
  <c r="F3036" i="1"/>
  <c r="S3037" i="1" s="1"/>
  <c r="AB3037" i="1" s="1"/>
  <c r="F3037" i="1"/>
  <c r="S3038" i="1" s="1"/>
  <c r="AB3038" i="1" s="1"/>
  <c r="F3041" i="1"/>
  <c r="S3042" i="1" s="1"/>
  <c r="F3043" i="1"/>
  <c r="S3044" i="1" s="1"/>
  <c r="F3050" i="1"/>
  <c r="S3051" i="1" s="1"/>
  <c r="F3052" i="1"/>
  <c r="S3053" i="1" s="1"/>
  <c r="F3054" i="1"/>
  <c r="S3055" i="1" s="1"/>
  <c r="F3058" i="1"/>
  <c r="S3059" i="1" s="1"/>
  <c r="F3061" i="1"/>
  <c r="S3062" i="1" s="1"/>
  <c r="F3064" i="1"/>
  <c r="S3065" i="1" s="1"/>
  <c r="F3065" i="1"/>
  <c r="S3066" i="1" s="1"/>
  <c r="F3066" i="1"/>
  <c r="S3067" i="1" s="1"/>
  <c r="F3069" i="1"/>
  <c r="S3070" i="1" s="1"/>
  <c r="F3071" i="1"/>
  <c r="S3072" i="1" s="1"/>
  <c r="AB3072" i="1" s="1"/>
  <c r="F3075" i="1"/>
  <c r="S3076" i="1" s="1"/>
  <c r="F3078" i="1"/>
  <c r="S3079" i="1" s="1"/>
  <c r="AB3079" i="1" s="1"/>
  <c r="F3080" i="1"/>
  <c r="S3081" i="1" s="1"/>
  <c r="AB3081" i="1" s="1"/>
  <c r="F3082" i="1"/>
  <c r="S3083" i="1" s="1"/>
  <c r="F3089" i="1"/>
  <c r="S3090" i="1" s="1"/>
  <c r="F3101" i="1"/>
  <c r="S3102" i="1" s="1"/>
  <c r="AB3102" i="1" s="1"/>
  <c r="F3109" i="1"/>
  <c r="S3110" i="1" s="1"/>
  <c r="F3112" i="1"/>
  <c r="S3113" i="1" s="1"/>
  <c r="F3113" i="1"/>
  <c r="S3114" i="1" s="1"/>
  <c r="F3114" i="1"/>
  <c r="S3115" i="1" s="1"/>
  <c r="F3115" i="1"/>
  <c r="S3116" i="1" s="1"/>
  <c r="AB3116" i="1" s="1"/>
  <c r="F3123" i="1"/>
  <c r="S3124" i="1" s="1"/>
  <c r="F3125" i="1"/>
  <c r="S3126" i="1" s="1"/>
  <c r="F3127" i="1"/>
  <c r="S3128" i="1" s="1"/>
  <c r="F3129" i="1"/>
  <c r="S3130" i="1" s="1"/>
  <c r="F3133" i="1"/>
  <c r="S3134" i="1" s="1"/>
  <c r="F3144" i="1"/>
  <c r="S3145" i="1" s="1"/>
  <c r="F3152" i="1"/>
  <c r="S3153" i="1" s="1"/>
  <c r="F3154" i="1"/>
  <c r="S3155" i="1" s="1"/>
  <c r="AB3155" i="1" s="1"/>
  <c r="F3160" i="1"/>
  <c r="S3161" i="1" s="1"/>
  <c r="F3162" i="1"/>
  <c r="S3163" i="1" s="1"/>
  <c r="F3165" i="1"/>
  <c r="S3166" i="1" s="1"/>
  <c r="F3168" i="1"/>
  <c r="S3169" i="1" s="1"/>
  <c r="AB3169" i="1" s="1"/>
  <c r="F3170" i="1"/>
  <c r="S3171" i="1" s="1"/>
  <c r="AB3171" i="1" s="1"/>
  <c r="F3182" i="1"/>
  <c r="S3183" i="1" s="1"/>
  <c r="AB3183" i="1" s="1"/>
  <c r="F3184" i="1"/>
  <c r="S3185" i="1" s="1"/>
  <c r="F3185" i="1"/>
  <c r="S3186" i="1" s="1"/>
  <c r="F3188" i="1"/>
  <c r="S3189" i="1" s="1"/>
  <c r="F3190" i="1"/>
  <c r="S3191" i="1" s="1"/>
  <c r="AB3191" i="1" s="1"/>
  <c r="F3191" i="1"/>
  <c r="S3192" i="1" s="1"/>
  <c r="F3192" i="1"/>
  <c r="S3193" i="1" s="1"/>
  <c r="F3197" i="1"/>
  <c r="S3198" i="1" s="1"/>
  <c r="F3199" i="1"/>
  <c r="S3200" i="1" s="1"/>
  <c r="F3208" i="1"/>
  <c r="S3209" i="1" s="1"/>
  <c r="F3222" i="1"/>
  <c r="S3223" i="1" s="1"/>
  <c r="AB3223" i="1" s="1"/>
  <c r="F3223" i="1"/>
  <c r="S3224" i="1" s="1"/>
  <c r="AB3224" i="1" s="1"/>
  <c r="F3224" i="1"/>
  <c r="S3225" i="1" s="1"/>
  <c r="F3225" i="1"/>
  <c r="S3226" i="1" s="1"/>
  <c r="AB3226" i="1" s="1"/>
  <c r="F3226" i="1"/>
  <c r="S3227" i="1" s="1"/>
  <c r="F3228" i="1"/>
  <c r="S3229" i="1" s="1"/>
  <c r="F3231" i="1"/>
  <c r="S3232" i="1" s="1"/>
  <c r="F3238" i="1"/>
  <c r="S3239" i="1" s="1"/>
  <c r="F3240" i="1"/>
  <c r="S3241" i="1" s="1"/>
  <c r="AB3241" i="1" s="1"/>
  <c r="F3242" i="1"/>
  <c r="S3243" i="1" s="1"/>
  <c r="F3247" i="1"/>
  <c r="S3248" i="1" s="1"/>
  <c r="F3249" i="1"/>
  <c r="S3250" i="1" s="1"/>
  <c r="AB3250" i="1" s="1"/>
  <c r="F3254" i="1"/>
  <c r="S3255" i="1" s="1"/>
  <c r="AB3255" i="1" s="1"/>
  <c r="F3260" i="1"/>
  <c r="S3261" i="1" s="1"/>
  <c r="F3262" i="1"/>
  <c r="S3263" i="1" s="1"/>
  <c r="F3268" i="1"/>
  <c r="S3269" i="1" s="1"/>
  <c r="F3274" i="1"/>
  <c r="S3275" i="1" s="1"/>
  <c r="F3275" i="1"/>
  <c r="S3276" i="1" s="1"/>
  <c r="AB3276" i="1" s="1"/>
  <c r="F3276" i="1"/>
  <c r="S3277" i="1" s="1"/>
  <c r="F3277" i="1"/>
  <c r="S3278" i="1" s="1"/>
  <c r="AB3278" i="1" s="1"/>
  <c r="B2" i="1"/>
  <c r="B10" i="1"/>
  <c r="B15" i="1"/>
  <c r="B22" i="1"/>
  <c r="B24" i="1"/>
  <c r="B29" i="1"/>
  <c r="B30" i="1"/>
  <c r="B31" i="1"/>
  <c r="B36" i="1"/>
  <c r="B40" i="1"/>
  <c r="B42" i="1"/>
  <c r="B50" i="1"/>
  <c r="B52" i="1"/>
  <c r="B60" i="1"/>
  <c r="B61" i="1"/>
  <c r="B64" i="1"/>
  <c r="B69" i="1"/>
  <c r="B70" i="1"/>
  <c r="B76" i="1"/>
  <c r="B92" i="1"/>
  <c r="B93" i="1"/>
  <c r="B105" i="1"/>
  <c r="B108" i="1"/>
  <c r="B117" i="1"/>
  <c r="B123" i="1"/>
  <c r="B124" i="1"/>
  <c r="B128" i="1"/>
  <c r="B143" i="1"/>
  <c r="B148" i="1"/>
  <c r="B158" i="1"/>
  <c r="B159" i="1"/>
  <c r="B162" i="1"/>
  <c r="B166" i="1"/>
  <c r="B168" i="1"/>
  <c r="B170" i="1"/>
  <c r="B173" i="1"/>
  <c r="B174" i="1"/>
  <c r="B179" i="1"/>
  <c r="B203" i="1"/>
  <c r="B213" i="1"/>
  <c r="B217" i="1"/>
  <c r="B222" i="1"/>
  <c r="B231" i="1"/>
  <c r="B247" i="1"/>
  <c r="B254" i="1"/>
  <c r="B276" i="1"/>
  <c r="B299" i="1"/>
  <c r="B302" i="1"/>
  <c r="B305" i="1"/>
  <c r="B312" i="1"/>
  <c r="B314" i="1"/>
  <c r="B322" i="1"/>
  <c r="B333" i="1"/>
  <c r="B336" i="1"/>
  <c r="B343" i="1"/>
  <c r="B379" i="1"/>
  <c r="B388" i="1"/>
  <c r="B389" i="1"/>
  <c r="B398" i="1"/>
  <c r="B400" i="1"/>
  <c r="B407" i="1"/>
  <c r="B412" i="1"/>
  <c r="B413" i="1"/>
  <c r="B426" i="1"/>
  <c r="B442" i="1"/>
  <c r="B452" i="1"/>
  <c r="B469" i="1"/>
  <c r="B476" i="1"/>
  <c r="B494" i="1"/>
  <c r="B496" i="1"/>
  <c r="B501" i="1"/>
  <c r="B508" i="1"/>
  <c r="B519" i="1"/>
  <c r="B522" i="1"/>
  <c r="B541" i="1"/>
  <c r="B547" i="1"/>
  <c r="B551" i="1"/>
  <c r="B553" i="1"/>
  <c r="B556" i="1"/>
  <c r="B557" i="1"/>
  <c r="B566" i="1"/>
  <c r="B581" i="1"/>
  <c r="B591" i="1"/>
  <c r="B601" i="1"/>
  <c r="B602" i="1"/>
  <c r="B603" i="1"/>
  <c r="B611" i="1"/>
  <c r="B612" i="1"/>
  <c r="B616" i="1"/>
  <c r="B618" i="1"/>
  <c r="B622" i="1"/>
  <c r="B623" i="1"/>
  <c r="B629" i="1"/>
  <c r="B631" i="1"/>
  <c r="B633" i="1"/>
  <c r="B634" i="1"/>
  <c r="B642" i="1"/>
  <c r="B643" i="1"/>
  <c r="B647" i="1"/>
  <c r="B648" i="1"/>
  <c r="B663" i="1"/>
  <c r="B666" i="1"/>
  <c r="B668" i="1"/>
  <c r="B671" i="1"/>
  <c r="B673" i="1"/>
  <c r="B686" i="1"/>
  <c r="B699" i="1"/>
  <c r="B711" i="1"/>
  <c r="B717" i="1"/>
  <c r="B721" i="1"/>
  <c r="B748" i="1"/>
  <c r="B751" i="1"/>
  <c r="B760" i="1"/>
  <c r="B766" i="1"/>
  <c r="B773" i="1"/>
  <c r="B776" i="1"/>
  <c r="B777" i="1"/>
  <c r="B778" i="1"/>
  <c r="B788" i="1"/>
  <c r="B810" i="1"/>
  <c r="B813" i="1"/>
  <c r="B817" i="1"/>
  <c r="B819" i="1"/>
  <c r="B822" i="1"/>
  <c r="B829" i="1"/>
  <c r="B834" i="1"/>
  <c r="B840" i="1"/>
  <c r="B852" i="1"/>
  <c r="B861" i="1"/>
  <c r="B863" i="1"/>
  <c r="B870" i="1"/>
  <c r="B876" i="1"/>
  <c r="B902" i="1"/>
  <c r="B907" i="1"/>
  <c r="B908" i="1"/>
  <c r="B913" i="1"/>
  <c r="B922" i="1"/>
  <c r="B925" i="1"/>
  <c r="B930" i="1"/>
  <c r="B931" i="1"/>
  <c r="B939" i="1"/>
  <c r="B940" i="1"/>
  <c r="B943" i="1"/>
  <c r="B972" i="1"/>
  <c r="B986" i="1"/>
  <c r="B990" i="1"/>
  <c r="B994" i="1"/>
  <c r="B1001" i="1"/>
  <c r="B1003" i="1"/>
  <c r="B1009" i="1"/>
  <c r="B1011" i="1"/>
  <c r="B1017" i="1"/>
  <c r="B1023" i="1"/>
  <c r="B1029" i="1"/>
  <c r="B1031" i="1"/>
  <c r="B1045" i="1"/>
  <c r="B1057" i="1"/>
  <c r="B1063" i="1"/>
  <c r="B1067" i="1"/>
  <c r="B1071" i="1"/>
  <c r="B1072" i="1"/>
  <c r="B1074" i="1"/>
  <c r="B1077" i="1"/>
  <c r="B1087" i="1"/>
  <c r="B1093" i="1"/>
  <c r="B1094" i="1"/>
  <c r="B1098" i="1"/>
  <c r="B1102" i="1"/>
  <c r="B1111" i="1"/>
  <c r="B1118" i="1"/>
  <c r="B1119" i="1"/>
  <c r="B1133" i="1"/>
  <c r="B1138" i="1"/>
  <c r="B1142" i="1"/>
  <c r="B1151" i="1"/>
  <c r="B1156" i="1"/>
  <c r="B1159" i="1"/>
  <c r="B1169" i="1"/>
  <c r="B1171" i="1"/>
  <c r="B1174" i="1"/>
  <c r="B1182" i="1"/>
  <c r="B1198" i="1"/>
  <c r="B1208" i="1"/>
  <c r="B1209" i="1"/>
  <c r="B1214" i="1"/>
  <c r="B1216" i="1"/>
  <c r="B1223" i="1"/>
  <c r="B1230" i="1"/>
  <c r="B1242" i="1"/>
  <c r="B1248" i="1"/>
  <c r="B1250" i="1"/>
  <c r="B1255" i="1"/>
  <c r="B1261" i="1"/>
  <c r="B1268" i="1"/>
  <c r="B1273" i="1"/>
  <c r="B1277" i="1"/>
  <c r="B1289" i="1"/>
  <c r="B1294" i="1"/>
  <c r="B1311" i="1"/>
  <c r="B1315" i="1"/>
  <c r="B1321" i="1"/>
  <c r="B1323" i="1"/>
  <c r="B1331" i="1"/>
  <c r="B1335" i="1"/>
  <c r="B1341" i="1"/>
  <c r="B1343" i="1"/>
  <c r="B1372" i="1"/>
  <c r="B1395" i="1"/>
  <c r="B1400" i="1"/>
  <c r="B1415" i="1"/>
  <c r="B1422" i="1"/>
  <c r="B1431" i="1"/>
  <c r="B1438" i="1"/>
  <c r="B1439" i="1"/>
  <c r="B1445" i="1"/>
  <c r="B1447" i="1"/>
  <c r="B1458" i="1"/>
  <c r="B1480" i="1"/>
  <c r="B1485" i="1"/>
  <c r="B1491" i="1"/>
  <c r="B1500" i="1"/>
  <c r="B1507" i="1"/>
  <c r="B1521" i="1"/>
  <c r="B1522" i="1"/>
  <c r="B1531" i="1"/>
  <c r="B1532" i="1"/>
  <c r="B1537" i="1"/>
  <c r="B1553" i="1"/>
  <c r="B1558" i="1"/>
  <c r="B1564" i="1"/>
  <c r="B1565" i="1"/>
  <c r="B1569" i="1"/>
  <c r="B1577" i="1"/>
  <c r="B1600" i="1"/>
  <c r="B1604" i="1"/>
  <c r="B1609" i="1"/>
  <c r="B1613" i="1"/>
  <c r="B1620" i="1"/>
  <c r="B1634" i="1"/>
  <c r="B1637" i="1"/>
  <c r="B1639" i="1"/>
  <c r="B1640" i="1"/>
  <c r="B1644" i="1"/>
  <c r="B1647" i="1"/>
  <c r="B1650" i="1"/>
  <c r="B1665" i="1"/>
  <c r="B1668" i="1"/>
  <c r="B1672" i="1"/>
  <c r="B1674" i="1"/>
  <c r="B1677" i="1"/>
  <c r="B1678" i="1"/>
  <c r="B1696" i="1"/>
  <c r="B1716" i="1"/>
  <c r="B1717" i="1"/>
  <c r="B1727" i="1"/>
  <c r="B1735" i="1"/>
  <c r="B1744" i="1"/>
  <c r="B1747" i="1"/>
  <c r="B1748" i="1"/>
  <c r="B1751" i="1"/>
  <c r="B1753" i="1"/>
  <c r="B1757" i="1"/>
  <c r="B1763" i="1"/>
  <c r="B1765" i="1"/>
  <c r="B1766" i="1"/>
  <c r="B1785" i="1"/>
  <c r="B1791" i="1"/>
  <c r="B1794" i="1"/>
  <c r="B1797" i="1"/>
  <c r="B1801" i="1"/>
  <c r="B1804" i="1"/>
  <c r="B1810" i="1"/>
  <c r="B1813" i="1"/>
  <c r="B1834" i="1"/>
  <c r="B1839" i="1"/>
  <c r="B1840" i="1"/>
  <c r="B1842" i="1"/>
  <c r="B1849" i="1"/>
  <c r="B1854" i="1"/>
  <c r="B1859" i="1"/>
  <c r="B1860" i="1"/>
  <c r="B1863" i="1"/>
  <c r="B1864" i="1"/>
  <c r="B1866" i="1"/>
  <c r="B1869" i="1"/>
  <c r="B1877" i="1"/>
  <c r="B1879" i="1"/>
  <c r="B1882" i="1"/>
  <c r="B1893" i="1"/>
  <c r="B1910" i="1"/>
  <c r="B1929" i="1"/>
  <c r="B1937" i="1"/>
  <c r="B1938" i="1"/>
  <c r="B1952" i="1"/>
  <c r="B1956" i="1"/>
  <c r="B1963" i="1"/>
  <c r="B1969" i="1"/>
  <c r="B1978" i="1"/>
  <c r="B1983" i="1"/>
  <c r="B1985" i="1"/>
  <c r="B1990" i="1"/>
  <c r="B1994" i="1"/>
  <c r="B1997" i="1"/>
  <c r="B2007" i="1"/>
  <c r="B2015" i="1"/>
  <c r="B2020" i="1"/>
  <c r="B2022" i="1"/>
  <c r="B2023" i="1"/>
  <c r="B2042" i="1"/>
  <c r="B2046" i="1"/>
  <c r="B2050" i="1"/>
  <c r="B2053" i="1"/>
  <c r="B2056" i="1"/>
  <c r="B2067" i="1"/>
  <c r="B2087" i="1"/>
  <c r="B2090" i="1"/>
  <c r="B2095" i="1"/>
  <c r="B2106" i="1"/>
  <c r="B2111" i="1"/>
  <c r="B2122" i="1"/>
  <c r="B2131" i="1"/>
  <c r="B2134" i="1"/>
  <c r="B2137" i="1"/>
  <c r="B2144" i="1"/>
  <c r="B2152" i="1"/>
  <c r="B2154" i="1"/>
  <c r="B2156" i="1"/>
  <c r="B2172" i="1"/>
  <c r="B2175" i="1"/>
  <c r="B2178" i="1"/>
  <c r="B2186" i="1"/>
  <c r="B2188" i="1"/>
  <c r="B2195" i="1"/>
  <c r="B2197" i="1"/>
  <c r="B2201" i="1"/>
  <c r="B2202" i="1"/>
  <c r="B2209" i="1"/>
  <c r="B2227" i="1"/>
  <c r="B2229" i="1"/>
  <c r="B2231" i="1"/>
  <c r="B2235" i="1"/>
  <c r="B2240" i="1"/>
  <c r="B2243" i="1"/>
  <c r="B2258" i="1"/>
  <c r="B2262" i="1"/>
  <c r="B2264" i="1"/>
  <c r="B2267" i="1"/>
  <c r="B2276" i="1"/>
  <c r="B2285" i="1"/>
  <c r="B2287" i="1"/>
  <c r="B2290" i="1"/>
  <c r="B2292" i="1"/>
  <c r="B2297" i="1"/>
  <c r="B2303" i="1"/>
  <c r="B2304" i="1"/>
  <c r="B2308" i="1"/>
  <c r="B2310" i="1"/>
  <c r="B2315" i="1"/>
  <c r="B2332" i="1"/>
  <c r="B2335" i="1"/>
  <c r="B2350" i="1"/>
  <c r="B2356" i="1"/>
  <c r="B2366" i="1"/>
  <c r="B2388" i="1"/>
  <c r="B2393" i="1"/>
  <c r="B2394" i="1"/>
  <c r="B2396" i="1"/>
  <c r="B2404" i="1"/>
  <c r="B2420" i="1"/>
  <c r="B2422" i="1"/>
  <c r="B2432" i="1"/>
  <c r="B2435" i="1"/>
  <c r="B2439" i="1"/>
  <c r="B2446" i="1"/>
  <c r="B2455" i="1"/>
  <c r="B2457" i="1"/>
  <c r="B2469" i="1"/>
  <c r="B2479" i="1"/>
  <c r="B2487" i="1"/>
  <c r="B2495" i="1"/>
  <c r="B2497" i="1"/>
  <c r="B2500" i="1"/>
  <c r="B2502" i="1"/>
  <c r="B2511" i="1"/>
  <c r="B2518" i="1"/>
  <c r="B2519" i="1"/>
  <c r="B2520" i="1"/>
  <c r="B2525" i="1"/>
  <c r="B2528" i="1"/>
  <c r="B2529" i="1"/>
  <c r="B2536" i="1"/>
  <c r="B2547" i="1"/>
  <c r="B2556" i="1"/>
  <c r="B2572" i="1"/>
  <c r="B2576" i="1"/>
  <c r="B2585" i="1"/>
  <c r="B2592" i="1"/>
  <c r="B2593" i="1"/>
  <c r="B2594" i="1"/>
  <c r="B2598" i="1"/>
  <c r="B2602" i="1"/>
  <c r="B2604" i="1"/>
  <c r="B2606" i="1"/>
  <c r="B2610" i="1"/>
  <c r="B2618" i="1"/>
  <c r="B2620" i="1"/>
  <c r="B2626" i="1"/>
  <c r="B2629" i="1"/>
  <c r="B2643" i="1"/>
  <c r="B2670" i="1"/>
  <c r="B2679" i="1"/>
  <c r="B2693" i="1"/>
  <c r="B2695" i="1"/>
  <c r="B2697" i="1"/>
  <c r="B2705" i="1"/>
  <c r="B2711" i="1"/>
  <c r="B2719" i="1"/>
  <c r="B2732" i="1"/>
  <c r="B2734" i="1"/>
  <c r="B2741" i="1"/>
  <c r="B2744" i="1"/>
  <c r="B2746" i="1"/>
  <c r="B2752" i="1"/>
  <c r="B2760" i="1"/>
  <c r="B2767" i="1"/>
  <c r="B2785" i="1"/>
  <c r="B2794" i="1"/>
  <c r="B2809" i="1"/>
  <c r="B2810" i="1"/>
  <c r="B2813" i="1"/>
  <c r="B2816" i="1"/>
  <c r="B2822" i="1"/>
  <c r="B2847" i="1"/>
  <c r="B2849" i="1"/>
  <c r="B2852" i="1"/>
  <c r="B2854" i="1"/>
  <c r="B2859" i="1"/>
  <c r="B2860" i="1"/>
  <c r="B2872" i="1"/>
  <c r="B2875" i="1"/>
  <c r="B2888" i="1"/>
  <c r="B2898" i="1"/>
  <c r="B2900" i="1"/>
  <c r="B2906" i="1"/>
  <c r="B2910" i="1"/>
  <c r="B2916" i="1"/>
  <c r="B2935" i="1"/>
  <c r="B2938" i="1"/>
  <c r="B2949" i="1"/>
  <c r="B2954" i="1"/>
  <c r="B2957" i="1"/>
  <c r="B2960" i="1"/>
  <c r="B2963" i="1"/>
  <c r="B2969" i="1"/>
  <c r="B2980" i="1"/>
  <c r="B2987" i="1"/>
  <c r="B2994" i="1"/>
  <c r="B2998" i="1"/>
  <c r="B3009" i="1"/>
  <c r="B3015" i="1"/>
  <c r="B3020" i="1"/>
  <c r="B3024" i="1"/>
  <c r="B3041" i="1"/>
  <c r="B3064" i="1"/>
  <c r="B3066" i="1"/>
  <c r="B3067" i="1"/>
  <c r="B3069" i="1"/>
  <c r="B3072" i="1"/>
  <c r="B3074" i="1"/>
  <c r="B3081" i="1"/>
  <c r="B3088" i="1"/>
  <c r="B3093" i="1"/>
  <c r="B3103" i="1"/>
  <c r="B3108" i="1"/>
  <c r="B3112" i="1"/>
  <c r="B3124" i="1"/>
  <c r="B3125" i="1"/>
  <c r="B3129" i="1"/>
  <c r="B3139" i="1"/>
  <c r="B3142" i="1"/>
  <c r="B3146" i="1"/>
  <c r="B3155" i="1"/>
  <c r="B3189" i="1"/>
  <c r="B3201" i="1"/>
  <c r="B3215" i="1"/>
  <c r="B3219" i="1"/>
  <c r="B3226" i="1"/>
  <c r="B3231" i="1"/>
  <c r="B3233" i="1"/>
  <c r="B3247" i="1"/>
  <c r="B3262" i="1"/>
  <c r="J11" i="4"/>
  <c r="J12" i="4" s="1"/>
  <c r="I11" i="4"/>
  <c r="I12" i="4" s="1"/>
  <c r="H11" i="4"/>
  <c r="H12" i="4" s="1"/>
  <c r="G11" i="4"/>
  <c r="G12" i="4" s="1"/>
  <c r="F11" i="4"/>
  <c r="F12" i="4" s="1"/>
  <c r="E11" i="4"/>
  <c r="E12" i="4" s="1"/>
  <c r="D11" i="4"/>
  <c r="D12" i="4" s="1"/>
  <c r="C11" i="4"/>
  <c r="C12" i="4" s="1"/>
  <c r="B11" i="4"/>
  <c r="B12" i="4" s="1"/>
  <c r="O2873" i="1" l="1"/>
  <c r="A2872" i="18"/>
  <c r="O2503" i="1"/>
  <c r="A2502" i="18"/>
  <c r="O2244" i="1"/>
  <c r="A2243" i="18"/>
  <c r="O1957" i="1"/>
  <c r="AB1957" i="1" s="1"/>
  <c r="A1956" i="18"/>
  <c r="O1635" i="1"/>
  <c r="A1634" i="18"/>
  <c r="O1152" i="1"/>
  <c r="A1151" i="18"/>
  <c r="O789" i="1"/>
  <c r="A788" i="18"/>
  <c r="O502" i="1"/>
  <c r="AB502" i="1" s="1"/>
  <c r="A501" i="18"/>
  <c r="O109" i="1"/>
  <c r="A108" i="18"/>
  <c r="O3073" i="1"/>
  <c r="A3072" i="18"/>
  <c r="O3263" i="1"/>
  <c r="A3262" i="18"/>
  <c r="O3113" i="1"/>
  <c r="AB3113" i="1" s="1"/>
  <c r="A3112" i="18"/>
  <c r="O3070" i="1"/>
  <c r="A3069" i="18"/>
  <c r="O2958" i="1"/>
  <c r="A2957" i="18"/>
  <c r="O2901" i="1"/>
  <c r="A2900" i="18"/>
  <c r="O2795" i="1"/>
  <c r="AA2795" i="1" s="1"/>
  <c r="A2794" i="18"/>
  <c r="O2735" i="1"/>
  <c r="A2734" i="18"/>
  <c r="O2607" i="1"/>
  <c r="A2606" i="18"/>
  <c r="O2577" i="1"/>
  <c r="A2576" i="18"/>
  <c r="O2521" i="1"/>
  <c r="AB2521" i="1" s="1"/>
  <c r="A2520" i="18"/>
  <c r="O2433" i="1"/>
  <c r="A2432" i="18"/>
  <c r="O2367" i="1"/>
  <c r="A2366" i="18"/>
  <c r="O2268" i="1"/>
  <c r="A2267" i="18"/>
  <c r="O2230" i="1"/>
  <c r="AA2230" i="1" s="1"/>
  <c r="A2229" i="18"/>
  <c r="O2187" i="1"/>
  <c r="A2186" i="18"/>
  <c r="O2088" i="1"/>
  <c r="A2087" i="18"/>
  <c r="O2023" i="1"/>
  <c r="A2022" i="18"/>
  <c r="O1930" i="1"/>
  <c r="AB1930" i="1" s="1"/>
  <c r="A1929" i="18"/>
  <c r="O1865" i="1"/>
  <c r="A1864" i="18"/>
  <c r="O1792" i="1"/>
  <c r="A1791" i="18"/>
  <c r="O1749" i="1"/>
  <c r="A1748" i="18"/>
  <c r="O1645" i="1"/>
  <c r="AB1645" i="1" s="1"/>
  <c r="A1644" i="18"/>
  <c r="O1605" i="1"/>
  <c r="A1604" i="18"/>
  <c r="O1538" i="1"/>
  <c r="A1537" i="18"/>
  <c r="O1423" i="1"/>
  <c r="A1422" i="18"/>
  <c r="O1332" i="1"/>
  <c r="AA1332" i="1" s="1"/>
  <c r="A1331" i="18"/>
  <c r="O1274" i="1"/>
  <c r="A1273" i="18"/>
  <c r="O1172" i="1"/>
  <c r="A1171" i="18"/>
  <c r="O1120" i="1"/>
  <c r="A1119" i="18"/>
  <c r="O1032" i="1"/>
  <c r="AB1032" i="1" s="1"/>
  <c r="A1031" i="18"/>
  <c r="O995" i="1"/>
  <c r="A994" i="18"/>
  <c r="O871" i="1"/>
  <c r="A870" i="18"/>
  <c r="O774" i="1"/>
  <c r="A773" i="18"/>
  <c r="O700" i="1"/>
  <c r="AB700" i="1" s="1"/>
  <c r="A699" i="18"/>
  <c r="O623" i="1"/>
  <c r="A622" i="18"/>
  <c r="O542" i="1"/>
  <c r="A541" i="18"/>
  <c r="O399" i="1"/>
  <c r="A398" i="18"/>
  <c r="O232" i="1"/>
  <c r="AB232" i="1" s="1"/>
  <c r="A231" i="18"/>
  <c r="O129" i="1"/>
  <c r="A128" i="18"/>
  <c r="O43" i="1"/>
  <c r="A42" i="18"/>
  <c r="O16" i="1"/>
  <c r="A15" i="18"/>
  <c r="O3248" i="1"/>
  <c r="AB3248" i="1" s="1"/>
  <c r="A3247" i="18"/>
  <c r="O3156" i="1"/>
  <c r="A3155" i="18"/>
  <c r="O3109" i="1"/>
  <c r="A3108" i="18"/>
  <c r="O3068" i="1"/>
  <c r="A3067" i="18"/>
  <c r="O2999" i="1"/>
  <c r="AB2999" i="1" s="1"/>
  <c r="A2998" i="18"/>
  <c r="O2955" i="1"/>
  <c r="A2954" i="18"/>
  <c r="O2899" i="1"/>
  <c r="A2898" i="18"/>
  <c r="O2850" i="1"/>
  <c r="A2849" i="18"/>
  <c r="O2786" i="1"/>
  <c r="AB2786" i="1" s="1"/>
  <c r="A2785" i="18"/>
  <c r="O2733" i="1"/>
  <c r="A2732" i="18"/>
  <c r="O2671" i="1"/>
  <c r="A2670" i="18"/>
  <c r="O2605" i="1"/>
  <c r="A2604" i="18"/>
  <c r="O2573" i="1"/>
  <c r="AB2573" i="1" s="1"/>
  <c r="A2572" i="18"/>
  <c r="O2520" i="1"/>
  <c r="A2519" i="18"/>
  <c r="O2480" i="1"/>
  <c r="A2479" i="18"/>
  <c r="O2423" i="1"/>
  <c r="A2422" i="18"/>
  <c r="O2357" i="1"/>
  <c r="AB2357" i="1" s="1"/>
  <c r="A2356" i="18"/>
  <c r="O2304" i="1"/>
  <c r="A2303" i="18"/>
  <c r="O2265" i="1"/>
  <c r="A2264" i="18"/>
  <c r="O2228" i="1"/>
  <c r="A2227" i="18"/>
  <c r="O2179" i="1"/>
  <c r="AB2179" i="1" s="1"/>
  <c r="A2178" i="18"/>
  <c r="O2135" i="1"/>
  <c r="A2134" i="18"/>
  <c r="O2068" i="1"/>
  <c r="A2067" i="18"/>
  <c r="O2021" i="1"/>
  <c r="A2020" i="18"/>
  <c r="O1979" i="1"/>
  <c r="AB1979" i="1" s="1"/>
  <c r="A1978" i="18"/>
  <c r="O1911" i="1"/>
  <c r="A1910" i="18"/>
  <c r="O1864" i="1"/>
  <c r="A1863" i="18"/>
  <c r="O1835" i="1"/>
  <c r="A1834" i="18"/>
  <c r="O1786" i="1"/>
  <c r="AB1786" i="1" s="1"/>
  <c r="A1785" i="18"/>
  <c r="O1748" i="1"/>
  <c r="A1747" i="18"/>
  <c r="O1678" i="1"/>
  <c r="A1677" i="18"/>
  <c r="O1641" i="1"/>
  <c r="A1640" i="18"/>
  <c r="O1601" i="1"/>
  <c r="AB1601" i="1" s="1"/>
  <c r="A1600" i="18"/>
  <c r="O1533" i="1"/>
  <c r="A1532" i="18"/>
  <c r="O1481" i="1"/>
  <c r="A1480" i="18"/>
  <c r="O1416" i="1"/>
  <c r="A1415" i="18"/>
  <c r="O1324" i="1"/>
  <c r="AB1324" i="1" s="1"/>
  <c r="A1323" i="18"/>
  <c r="O1269" i="1"/>
  <c r="A1268" i="18"/>
  <c r="O1217" i="1"/>
  <c r="A1216" i="18"/>
  <c r="O1170" i="1"/>
  <c r="A1169" i="18"/>
  <c r="O1119" i="1"/>
  <c r="AB1119" i="1" s="1"/>
  <c r="A1118" i="18"/>
  <c r="O1075" i="1"/>
  <c r="A1074" i="18"/>
  <c r="O1030" i="1"/>
  <c r="A1029" i="18"/>
  <c r="O991" i="1"/>
  <c r="A990" i="18"/>
  <c r="O926" i="1"/>
  <c r="AB926" i="1" s="1"/>
  <c r="A925" i="18"/>
  <c r="O864" i="1"/>
  <c r="A863" i="18"/>
  <c r="O818" i="1"/>
  <c r="A817" i="18"/>
  <c r="O767" i="1"/>
  <c r="A766" i="18"/>
  <c r="O687" i="1"/>
  <c r="AB687" i="1" s="1"/>
  <c r="A686" i="18"/>
  <c r="O644" i="1"/>
  <c r="A643" i="18"/>
  <c r="O619" i="1"/>
  <c r="A618" i="18"/>
  <c r="O582" i="1"/>
  <c r="A581" i="18"/>
  <c r="O523" i="1"/>
  <c r="AB523" i="1" s="1"/>
  <c r="A522" i="18"/>
  <c r="O453" i="1"/>
  <c r="A452" i="18"/>
  <c r="O390" i="1"/>
  <c r="A389" i="18"/>
  <c r="O313" i="1"/>
  <c r="A312" i="18"/>
  <c r="O223" i="1"/>
  <c r="AB223" i="1" s="1"/>
  <c r="A222" i="18"/>
  <c r="O169" i="1"/>
  <c r="A168" i="18"/>
  <c r="O125" i="1"/>
  <c r="A124" i="18"/>
  <c r="O71" i="1"/>
  <c r="A70" i="18"/>
  <c r="O41" i="1"/>
  <c r="AB41" i="1" s="1"/>
  <c r="A40" i="18"/>
  <c r="O11" i="1"/>
  <c r="A10" i="18"/>
  <c r="O3227" i="1"/>
  <c r="A3226" i="18"/>
  <c r="O2627" i="1"/>
  <c r="A2626" i="18"/>
  <c r="O2202" i="1"/>
  <c r="AB2202" i="1" s="1"/>
  <c r="A2201" i="18"/>
  <c r="O1764" i="1"/>
  <c r="A1763" i="18"/>
  <c r="O1251" i="1"/>
  <c r="A1250" i="18"/>
  <c r="O749" i="1"/>
  <c r="A748" i="18"/>
  <c r="O344" i="1"/>
  <c r="AB344" i="1" s="1"/>
  <c r="A343" i="18"/>
  <c r="O3147" i="1"/>
  <c r="A3146" i="18"/>
  <c r="O3067" i="1"/>
  <c r="A3066" i="18"/>
  <c r="O2950" i="1"/>
  <c r="A2949" i="18"/>
  <c r="O2848" i="1"/>
  <c r="AA2848" i="1" s="1"/>
  <c r="A2847" i="18"/>
  <c r="O2720" i="1"/>
  <c r="A2719" i="18"/>
  <c r="O2557" i="1"/>
  <c r="A2556" i="18"/>
  <c r="O2470" i="1"/>
  <c r="A2469" i="18"/>
  <c r="O2351" i="1"/>
  <c r="AB2351" i="1" s="1"/>
  <c r="A2350" i="18"/>
  <c r="O2263" i="1"/>
  <c r="A2262" i="18"/>
  <c r="O2176" i="1"/>
  <c r="A2175" i="18"/>
  <c r="O2057" i="1"/>
  <c r="A2056" i="18"/>
  <c r="O1970" i="1"/>
  <c r="AB1970" i="1" s="1"/>
  <c r="A1969" i="18"/>
  <c r="O1861" i="1"/>
  <c r="A1860" i="18"/>
  <c r="O1767" i="1"/>
  <c r="A1766" i="18"/>
  <c r="O1675" i="1"/>
  <c r="A1674" i="18"/>
  <c r="O1578" i="1"/>
  <c r="AB1578" i="1" s="1"/>
  <c r="A1577" i="18"/>
  <c r="O1532" i="1"/>
  <c r="A1531" i="18"/>
  <c r="O1401" i="1"/>
  <c r="A1400" i="18"/>
  <c r="O1262" i="1"/>
  <c r="A1261" i="18"/>
  <c r="O1160" i="1"/>
  <c r="AA1160" i="1" s="1"/>
  <c r="A1159" i="18"/>
  <c r="O1073" i="1"/>
  <c r="A1072" i="18"/>
  <c r="O987" i="1"/>
  <c r="A986" i="18"/>
  <c r="O862" i="1"/>
  <c r="A861" i="18"/>
  <c r="O761" i="1"/>
  <c r="AA761" i="1" s="1"/>
  <c r="A760" i="18"/>
  <c r="O643" i="1"/>
  <c r="A642" i="18"/>
  <c r="O567" i="1"/>
  <c r="A566" i="18"/>
  <c r="O443" i="1"/>
  <c r="A442" i="18"/>
  <c r="O389" i="1"/>
  <c r="AB389" i="1" s="1"/>
  <c r="A388" i="18"/>
  <c r="O218" i="1"/>
  <c r="A217" i="18"/>
  <c r="O167" i="1"/>
  <c r="A166" i="18"/>
  <c r="O70" i="1"/>
  <c r="A69" i="18"/>
  <c r="O37" i="1"/>
  <c r="AB37" i="1" s="1"/>
  <c r="A36" i="18"/>
  <c r="O3" i="1"/>
  <c r="A2" i="18"/>
  <c r="O2981" i="1"/>
  <c r="A2980" i="18"/>
  <c r="O2537" i="1"/>
  <c r="A2536" i="18"/>
  <c r="O2157" i="1"/>
  <c r="AB2157" i="1" s="1"/>
  <c r="A2156" i="18"/>
  <c r="O1312" i="1"/>
  <c r="A1311" i="18"/>
  <c r="O3234" i="1"/>
  <c r="A3233" i="18"/>
  <c r="O3104" i="1"/>
  <c r="A3103" i="18"/>
  <c r="O2995" i="1"/>
  <c r="AB2995" i="1" s="1"/>
  <c r="A2994" i="18"/>
  <c r="O2889" i="1"/>
  <c r="A2888" i="18"/>
  <c r="O2768" i="1"/>
  <c r="A2767" i="18"/>
  <c r="O2644" i="1"/>
  <c r="A2643" i="18"/>
  <c r="O2603" i="1"/>
  <c r="AA2603" i="1" s="1"/>
  <c r="A2602" i="18"/>
  <c r="O2519" i="1"/>
  <c r="A2518" i="18"/>
  <c r="O2421" i="1"/>
  <c r="A2420" i="18"/>
  <c r="O2298" i="1"/>
  <c r="A2297" i="18"/>
  <c r="O2210" i="1"/>
  <c r="AA2210" i="1" s="1"/>
  <c r="A2209" i="18"/>
  <c r="O2132" i="1"/>
  <c r="A2131" i="18"/>
  <c r="O2016" i="1"/>
  <c r="A2015" i="18"/>
  <c r="O1894" i="1"/>
  <c r="A1893" i="18"/>
  <c r="O1814" i="1"/>
  <c r="AA1814" i="1" s="1"/>
  <c r="A1813" i="18"/>
  <c r="O1745" i="1"/>
  <c r="A1744" i="18"/>
  <c r="O1640" i="1"/>
  <c r="A1639" i="18"/>
  <c r="O1459" i="1"/>
  <c r="A1458" i="18"/>
  <c r="O1322" i="1"/>
  <c r="AB1322" i="1" s="1"/>
  <c r="A1321" i="18"/>
  <c r="O1215" i="1"/>
  <c r="A1214" i="18"/>
  <c r="O1112" i="1"/>
  <c r="A1111" i="18"/>
  <c r="O1024" i="1"/>
  <c r="A1023" i="18"/>
  <c r="O923" i="1"/>
  <c r="AB923" i="1" s="1"/>
  <c r="A922" i="18"/>
  <c r="O814" i="1"/>
  <c r="A813" i="18"/>
  <c r="O674" i="1"/>
  <c r="A673" i="18"/>
  <c r="O617" i="1"/>
  <c r="A616" i="18"/>
  <c r="O520" i="1"/>
  <c r="AB520" i="1" s="1"/>
  <c r="A519" i="18"/>
  <c r="O306" i="1"/>
  <c r="A305" i="18"/>
  <c r="O124" i="1"/>
  <c r="A123" i="18"/>
  <c r="O3232" i="1"/>
  <c r="A3231" i="18"/>
  <c r="O3143" i="1"/>
  <c r="AB3143" i="1" s="1"/>
  <c r="A3142" i="18"/>
  <c r="O3094" i="1"/>
  <c r="A3093" i="18"/>
  <c r="O3065" i="1"/>
  <c r="A3064" i="18"/>
  <c r="O2988" i="1"/>
  <c r="A2987" i="18"/>
  <c r="O2939" i="1"/>
  <c r="AB2939" i="1" s="1"/>
  <c r="A2938" i="18"/>
  <c r="O2876" i="1"/>
  <c r="A2875" i="18"/>
  <c r="O2823" i="1"/>
  <c r="A2822" i="18"/>
  <c r="O2761" i="1"/>
  <c r="A2760" i="18"/>
  <c r="O2712" i="1"/>
  <c r="AB2712" i="1" s="1"/>
  <c r="A2711" i="18"/>
  <c r="O2630" i="1"/>
  <c r="A2629" i="18"/>
  <c r="O2599" i="1"/>
  <c r="A2598" i="18"/>
  <c r="O2548" i="1"/>
  <c r="A2547" i="18"/>
  <c r="O2512" i="1"/>
  <c r="AB2512" i="1" s="1"/>
  <c r="A2511" i="18"/>
  <c r="O2458" i="1"/>
  <c r="A2457" i="18"/>
  <c r="O2405" i="1"/>
  <c r="A2404" i="18"/>
  <c r="O2336" i="1"/>
  <c r="A2335" i="18"/>
  <c r="O2293" i="1"/>
  <c r="AB2293" i="1" s="1"/>
  <c r="A2292" i="18"/>
  <c r="O2259" i="1"/>
  <c r="A2258" i="18"/>
  <c r="O2203" i="1"/>
  <c r="A2202" i="18"/>
  <c r="O2173" i="1"/>
  <c r="A2172" i="18"/>
  <c r="O2123" i="1"/>
  <c r="AA2123" i="1" s="1"/>
  <c r="A2122" i="18"/>
  <c r="O2054" i="1"/>
  <c r="A2053" i="18"/>
  <c r="O2008" i="1"/>
  <c r="A2007" i="18"/>
  <c r="O1964" i="1"/>
  <c r="A1963" i="18"/>
  <c r="O1883" i="1"/>
  <c r="AB1883" i="1" s="1"/>
  <c r="A1882" i="18"/>
  <c r="O1860" i="1"/>
  <c r="A1859" i="18"/>
  <c r="O1811" i="1"/>
  <c r="A1810" i="18"/>
  <c r="O1766" i="1"/>
  <c r="A1765" i="18"/>
  <c r="O1736" i="1"/>
  <c r="AB1736" i="1" s="1"/>
  <c r="A1735" i="18"/>
  <c r="O1673" i="1"/>
  <c r="A1672" i="18"/>
  <c r="O1638" i="1"/>
  <c r="A1637" i="18"/>
  <c r="O1570" i="1"/>
  <c r="A1569" i="18"/>
  <c r="O1523" i="1"/>
  <c r="AB1523" i="1" s="1"/>
  <c r="A1522" i="18"/>
  <c r="O1448" i="1"/>
  <c r="A1447" i="18"/>
  <c r="O1396" i="1"/>
  <c r="A1395" i="18"/>
  <c r="O1316" i="1"/>
  <c r="A1315" i="18"/>
  <c r="O1256" i="1"/>
  <c r="AA1256" i="1" s="1"/>
  <c r="A1255" i="18"/>
  <c r="O1210" i="1"/>
  <c r="A1209" i="18"/>
  <c r="O1157" i="1"/>
  <c r="A1156" i="18"/>
  <c r="O1103" i="1"/>
  <c r="A1102" i="18"/>
  <c r="O1072" i="1"/>
  <c r="AB1072" i="1" s="1"/>
  <c r="A1071" i="18"/>
  <c r="O1018" i="1"/>
  <c r="A1017" i="18"/>
  <c r="O973" i="1"/>
  <c r="A972" i="18"/>
  <c r="O914" i="1"/>
  <c r="A913" i="18"/>
  <c r="O853" i="1"/>
  <c r="AB853" i="1" s="1"/>
  <c r="A852" i="18"/>
  <c r="O811" i="1"/>
  <c r="A810" i="18"/>
  <c r="O752" i="1"/>
  <c r="A751" i="18"/>
  <c r="O672" i="1"/>
  <c r="A671" i="18"/>
  <c r="O635" i="1"/>
  <c r="AB635" i="1" s="1"/>
  <c r="A634" i="18"/>
  <c r="O613" i="1"/>
  <c r="A612" i="18"/>
  <c r="O558" i="1"/>
  <c r="A557" i="18"/>
  <c r="O509" i="1"/>
  <c r="A508" i="18"/>
  <c r="O427" i="1"/>
  <c r="AB427" i="1" s="1"/>
  <c r="A426" i="18"/>
  <c r="O380" i="1"/>
  <c r="A379" i="18"/>
  <c r="O303" i="1"/>
  <c r="A302" i="18"/>
  <c r="O214" i="1"/>
  <c r="A213" i="18"/>
  <c r="O163" i="1"/>
  <c r="AB163" i="1" s="1"/>
  <c r="A162" i="18"/>
  <c r="O118" i="1"/>
  <c r="A117" i="18"/>
  <c r="O65" i="1"/>
  <c r="A64" i="18"/>
  <c r="O32" i="1"/>
  <c r="A31" i="18"/>
  <c r="O3042" i="1"/>
  <c r="AB3042" i="1" s="1"/>
  <c r="A3041" i="18"/>
  <c r="O2706" i="1"/>
  <c r="A2705" i="18"/>
  <c r="O2397" i="1"/>
  <c r="A2396" i="18"/>
  <c r="O2051" i="1"/>
  <c r="A2050" i="18"/>
  <c r="O1805" i="1"/>
  <c r="AB1805" i="1" s="1"/>
  <c r="A1804" i="18"/>
  <c r="O1446" i="1"/>
  <c r="A1445" i="18"/>
  <c r="O1012" i="1"/>
  <c r="A1011" i="18"/>
  <c r="O669" i="1"/>
  <c r="A668" i="18"/>
  <c r="O414" i="1"/>
  <c r="AA414" i="1" s="1"/>
  <c r="A413" i="18"/>
  <c r="O62" i="1"/>
  <c r="A61" i="18"/>
  <c r="O3220" i="1"/>
  <c r="A3219" i="18"/>
  <c r="O3130" i="1"/>
  <c r="A3129" i="18"/>
  <c r="O3082" i="1"/>
  <c r="AB3082" i="1" s="1"/>
  <c r="A3081" i="18"/>
  <c r="O3025" i="1"/>
  <c r="A3024" i="18"/>
  <c r="O2970" i="1"/>
  <c r="A2969" i="18"/>
  <c r="O2917" i="1"/>
  <c r="A2916" i="18"/>
  <c r="O2861" i="1"/>
  <c r="AB2861" i="1" s="1"/>
  <c r="A2860" i="18"/>
  <c r="O2814" i="1"/>
  <c r="A2813" i="18"/>
  <c r="O2747" i="1"/>
  <c r="A2746" i="18"/>
  <c r="O2698" i="1"/>
  <c r="A2697" i="18"/>
  <c r="O2621" i="1"/>
  <c r="AB2621" i="1" s="1"/>
  <c r="A2620" i="18"/>
  <c r="O2594" i="1"/>
  <c r="A2593" i="18"/>
  <c r="O2530" i="1"/>
  <c r="A2529" i="18"/>
  <c r="O2501" i="1"/>
  <c r="A2500" i="18"/>
  <c r="O2447" i="1"/>
  <c r="AB2447" i="1" s="1"/>
  <c r="A2446" i="18"/>
  <c r="O2395" i="1"/>
  <c r="A2394" i="18"/>
  <c r="O2316" i="1"/>
  <c r="A2315" i="18"/>
  <c r="O2288" i="1"/>
  <c r="A2287" i="18"/>
  <c r="O2241" i="1"/>
  <c r="AB2241" i="1" s="1"/>
  <c r="A2240" i="18"/>
  <c r="O2198" i="1"/>
  <c r="A2197" i="18"/>
  <c r="O2155" i="1"/>
  <c r="A2154" i="18"/>
  <c r="O2107" i="1"/>
  <c r="A2106" i="18"/>
  <c r="O2047" i="1"/>
  <c r="AB2047" i="1" s="1"/>
  <c r="A2046" i="18"/>
  <c r="O1995" i="1"/>
  <c r="A1994" i="18"/>
  <c r="O1953" i="1"/>
  <c r="A1952" i="18"/>
  <c r="O1878" i="1"/>
  <c r="A1877" i="18"/>
  <c r="O1850" i="1"/>
  <c r="AB1850" i="1" s="1"/>
  <c r="A1849" i="18"/>
  <c r="O1802" i="1"/>
  <c r="A1801" i="18"/>
  <c r="O1758" i="1"/>
  <c r="A1757" i="18"/>
  <c r="O1718" i="1"/>
  <c r="A1717" i="18"/>
  <c r="O1666" i="1"/>
  <c r="AB1666" i="1" s="1"/>
  <c r="A1665" i="18"/>
  <c r="O1621" i="1"/>
  <c r="A1620" i="18"/>
  <c r="O1565" i="1"/>
  <c r="A1564" i="18"/>
  <c r="O1508" i="1"/>
  <c r="A1507" i="18"/>
  <c r="O1440" i="1"/>
  <c r="AB1440" i="1" s="1"/>
  <c r="A1439" i="18"/>
  <c r="O1344" i="1"/>
  <c r="A1343" i="18"/>
  <c r="O1295" i="1"/>
  <c r="A1294" i="18"/>
  <c r="O1249" i="1"/>
  <c r="A1248" i="18"/>
  <c r="O1199" i="1"/>
  <c r="AB1199" i="1" s="1"/>
  <c r="A1198" i="18"/>
  <c r="O1143" i="1"/>
  <c r="A1142" i="18"/>
  <c r="O1095" i="1"/>
  <c r="A1094" i="18"/>
  <c r="O1064" i="1"/>
  <c r="A1063" i="18"/>
  <c r="O1010" i="1"/>
  <c r="AB1010" i="1" s="1"/>
  <c r="A1009" i="18"/>
  <c r="O941" i="1"/>
  <c r="A940" i="18"/>
  <c r="O908" i="1"/>
  <c r="A907" i="18"/>
  <c r="O835" i="1"/>
  <c r="A834" i="18"/>
  <c r="O779" i="1"/>
  <c r="AB779" i="1" s="1"/>
  <c r="A778" i="18"/>
  <c r="O722" i="1"/>
  <c r="A721" i="18"/>
  <c r="O667" i="1"/>
  <c r="A666" i="18"/>
  <c r="O632" i="1"/>
  <c r="A631" i="18"/>
  <c r="O604" i="1"/>
  <c r="AB604" i="1" s="1"/>
  <c r="A603" i="18"/>
  <c r="O554" i="1"/>
  <c r="A553" i="18"/>
  <c r="O497" i="1"/>
  <c r="A496" i="18"/>
  <c r="O413" i="1"/>
  <c r="A412" i="18"/>
  <c r="O337" i="1"/>
  <c r="AB337" i="1" s="1"/>
  <c r="A336" i="18"/>
  <c r="O277" i="1"/>
  <c r="A276" i="18"/>
  <c r="O180" i="1"/>
  <c r="A179" i="18"/>
  <c r="O159" i="1"/>
  <c r="A158" i="18"/>
  <c r="O106" i="1"/>
  <c r="AB106" i="1" s="1"/>
  <c r="A105" i="18"/>
  <c r="O61" i="1"/>
  <c r="A60" i="18"/>
  <c r="O30" i="1"/>
  <c r="A29" i="18"/>
  <c r="O2817" i="1"/>
  <c r="A2816" i="18"/>
  <c r="O2291" i="1"/>
  <c r="AA2291" i="1" s="1"/>
  <c r="A2290" i="18"/>
  <c r="O1855" i="1"/>
  <c r="A1854" i="18"/>
  <c r="O1566" i="1"/>
  <c r="A1565" i="18"/>
  <c r="O1068" i="1"/>
  <c r="A1067" i="18"/>
  <c r="O841" i="1"/>
  <c r="AA841" i="1" s="1"/>
  <c r="A840" i="18"/>
  <c r="O557" i="1"/>
  <c r="A556" i="18"/>
  <c r="O204" i="1"/>
  <c r="A203" i="18"/>
  <c r="O31" i="1"/>
  <c r="A30" i="18"/>
  <c r="O3216" i="1"/>
  <c r="AB3216" i="1" s="1"/>
  <c r="A3215" i="18"/>
  <c r="O3126" i="1"/>
  <c r="A3125" i="18"/>
  <c r="O3075" i="1"/>
  <c r="A3074" i="18"/>
  <c r="O3021" i="1"/>
  <c r="A3020" i="18"/>
  <c r="O2964" i="1"/>
  <c r="AA2964" i="1" s="1"/>
  <c r="A2963" i="18"/>
  <c r="O2911" i="1"/>
  <c r="A2910" i="18"/>
  <c r="O2860" i="1"/>
  <c r="A2859" i="18"/>
  <c r="O2811" i="1"/>
  <c r="A2810" i="18"/>
  <c r="O2745" i="1"/>
  <c r="AA2745" i="1" s="1"/>
  <c r="A2744" i="18"/>
  <c r="O2696" i="1"/>
  <c r="A2695" i="18"/>
  <c r="O2619" i="1"/>
  <c r="A2618" i="18"/>
  <c r="O2593" i="1"/>
  <c r="A2592" i="18"/>
  <c r="O2529" i="1"/>
  <c r="AA2529" i="1" s="1"/>
  <c r="A2528" i="18"/>
  <c r="O2498" i="1"/>
  <c r="A2497" i="18"/>
  <c r="O2440" i="1"/>
  <c r="A2439" i="18"/>
  <c r="O2394" i="1"/>
  <c r="A2393" i="18"/>
  <c r="O2311" i="1"/>
  <c r="AA2311" i="1" s="1"/>
  <c r="A2310" i="18"/>
  <c r="O2286" i="1"/>
  <c r="A2285" i="18"/>
  <c r="O2236" i="1"/>
  <c r="A2235" i="18"/>
  <c r="O2196" i="1"/>
  <c r="A2195" i="18"/>
  <c r="O2153" i="1"/>
  <c r="AA2153" i="1" s="1"/>
  <c r="A2152" i="18"/>
  <c r="O2096" i="1"/>
  <c r="A2095" i="18"/>
  <c r="O2043" i="1"/>
  <c r="A2042" i="18"/>
  <c r="O1991" i="1"/>
  <c r="A1990" i="18"/>
  <c r="O1939" i="1"/>
  <c r="AA1939" i="1" s="1"/>
  <c r="A1938" i="18"/>
  <c r="O1870" i="1"/>
  <c r="A1869" i="18"/>
  <c r="O1843" i="1"/>
  <c r="A1842" i="18"/>
  <c r="O1798" i="1"/>
  <c r="A1797" i="18"/>
  <c r="O1754" i="1"/>
  <c r="AA1754" i="1" s="1"/>
  <c r="A1753" i="18"/>
  <c r="O1717" i="1"/>
  <c r="A1716" i="18"/>
  <c r="O1651" i="1"/>
  <c r="A1650" i="18"/>
  <c r="O1614" i="1"/>
  <c r="A1613" i="18"/>
  <c r="O1559" i="1"/>
  <c r="AA1559" i="1" s="1"/>
  <c r="A1558" i="18"/>
  <c r="O1501" i="1"/>
  <c r="A1500" i="18"/>
  <c r="O1439" i="1"/>
  <c r="A1438" i="18"/>
  <c r="O1342" i="1"/>
  <c r="A1341" i="18"/>
  <c r="O1290" i="1"/>
  <c r="AA1290" i="1" s="1"/>
  <c r="A1289" i="18"/>
  <c r="O1243" i="1"/>
  <c r="A1242" i="18"/>
  <c r="O1183" i="1"/>
  <c r="A1182" i="18"/>
  <c r="O1139" i="1"/>
  <c r="A1138" i="18"/>
  <c r="O1094" i="1"/>
  <c r="AA1094" i="1" s="1"/>
  <c r="A1093" i="18"/>
  <c r="O1058" i="1"/>
  <c r="A1057" i="18"/>
  <c r="O1004" i="1"/>
  <c r="A1003" i="18"/>
  <c r="O940" i="1"/>
  <c r="A939" i="18"/>
  <c r="O903" i="1"/>
  <c r="AA903" i="1" s="1"/>
  <c r="A902" i="18"/>
  <c r="O830" i="1"/>
  <c r="A829" i="18"/>
  <c r="O778" i="1"/>
  <c r="A777" i="18"/>
  <c r="O718" i="1"/>
  <c r="A717" i="18"/>
  <c r="O664" i="1"/>
  <c r="AA664" i="1" s="1"/>
  <c r="A663" i="18"/>
  <c r="O630" i="1"/>
  <c r="A629" i="18"/>
  <c r="O603" i="1"/>
  <c r="A602" i="18"/>
  <c r="O552" i="1"/>
  <c r="A551" i="18"/>
  <c r="O495" i="1"/>
  <c r="AA495" i="1" s="1"/>
  <c r="A494" i="18"/>
  <c r="O408" i="1"/>
  <c r="A407" i="18"/>
  <c r="O334" i="1"/>
  <c r="A333" i="18"/>
  <c r="O255" i="1"/>
  <c r="A254" i="18"/>
  <c r="O175" i="1"/>
  <c r="AA175" i="1" s="1"/>
  <c r="A174" i="18"/>
  <c r="O149" i="1"/>
  <c r="A148" i="18"/>
  <c r="O94" i="1"/>
  <c r="A93" i="18"/>
  <c r="O53" i="1"/>
  <c r="A52" i="18"/>
  <c r="O25" i="1"/>
  <c r="AA25" i="1" s="1"/>
  <c r="A24" i="18"/>
  <c r="O3140" i="1"/>
  <c r="A3139" i="18"/>
  <c r="O2936" i="1"/>
  <c r="AB2936" i="1" s="1"/>
  <c r="A2935" i="18"/>
  <c r="O2595" i="1"/>
  <c r="A2594" i="18"/>
  <c r="O2333" i="1"/>
  <c r="AB2333" i="1" s="1"/>
  <c r="A2332" i="18"/>
  <c r="O1998" i="1"/>
  <c r="A1997" i="18"/>
  <c r="O1728" i="1"/>
  <c r="A1727" i="18"/>
  <c r="O1522" i="1"/>
  <c r="A1521" i="18"/>
  <c r="O1209" i="1"/>
  <c r="AB1209" i="1" s="1"/>
  <c r="A1208" i="18"/>
  <c r="O944" i="1"/>
  <c r="A943" i="18"/>
  <c r="O634" i="1"/>
  <c r="A633" i="18"/>
  <c r="O300" i="1"/>
  <c r="A299" i="18"/>
  <c r="O3125" i="1"/>
  <c r="AB3125" i="1" s="1"/>
  <c r="A3124" i="18"/>
  <c r="O3016" i="1"/>
  <c r="A3015" i="18"/>
  <c r="O2961" i="1"/>
  <c r="A2960" i="18"/>
  <c r="O2907" i="1"/>
  <c r="A2906" i="18"/>
  <c r="O2855" i="1"/>
  <c r="AB2855" i="1" s="1"/>
  <c r="A2854" i="18"/>
  <c r="O2810" i="1"/>
  <c r="A2809" i="18"/>
  <c r="O2742" i="1"/>
  <c r="A2741" i="18"/>
  <c r="O2694" i="1"/>
  <c r="A2693" i="18"/>
  <c r="O2611" i="1"/>
  <c r="AA2611" i="1" s="1"/>
  <c r="A2610" i="18"/>
  <c r="O2586" i="1"/>
  <c r="A2585" i="18"/>
  <c r="O2526" i="1"/>
  <c r="A2525" i="18"/>
  <c r="O2496" i="1"/>
  <c r="A2495" i="18"/>
  <c r="O2436" i="1"/>
  <c r="AB2436" i="1" s="1"/>
  <c r="A2435" i="18"/>
  <c r="O2389" i="1"/>
  <c r="A2388" i="18"/>
  <c r="O2309" i="1"/>
  <c r="A2308" i="18"/>
  <c r="O2277" i="1"/>
  <c r="A2276" i="18"/>
  <c r="O2232" i="1"/>
  <c r="AB2232" i="1" s="1"/>
  <c r="A2231" i="18"/>
  <c r="O2189" i="1"/>
  <c r="A2188" i="18"/>
  <c r="O2145" i="1"/>
  <c r="A2144" i="18"/>
  <c r="O2091" i="1"/>
  <c r="A2090" i="18"/>
  <c r="O2024" i="1"/>
  <c r="AB2024" i="1" s="1"/>
  <c r="A2023" i="18"/>
  <c r="O1986" i="1"/>
  <c r="A1985" i="18"/>
  <c r="O1938" i="1"/>
  <c r="A1937" i="18"/>
  <c r="O1867" i="1"/>
  <c r="A1866" i="18"/>
  <c r="O1841" i="1"/>
  <c r="AB1841" i="1" s="1"/>
  <c r="A1840" i="18"/>
  <c r="O1795" i="1"/>
  <c r="A1794" i="18"/>
  <c r="O1752" i="1"/>
  <c r="A1751" i="18"/>
  <c r="O1697" i="1"/>
  <c r="A1696" i="18"/>
  <c r="O1648" i="1"/>
  <c r="AB1648" i="1" s="1"/>
  <c r="A1647" i="18"/>
  <c r="O1610" i="1"/>
  <c r="A1609" i="18"/>
  <c r="O1554" i="1"/>
  <c r="A1553" i="18"/>
  <c r="O1492" i="1"/>
  <c r="A1491" i="18"/>
  <c r="O1432" i="1"/>
  <c r="AB1432" i="1" s="1"/>
  <c r="A1431" i="18"/>
  <c r="O1336" i="1"/>
  <c r="A1335" i="18"/>
  <c r="O1278" i="1"/>
  <c r="A1277" i="18"/>
  <c r="O1231" i="1"/>
  <c r="A1230" i="18"/>
  <c r="O1175" i="1"/>
  <c r="AB1175" i="1" s="1"/>
  <c r="A1174" i="18"/>
  <c r="O1134" i="1"/>
  <c r="A1133" i="18"/>
  <c r="O1088" i="1"/>
  <c r="A1087" i="18"/>
  <c r="O1046" i="1"/>
  <c r="A1045" i="18"/>
  <c r="O1002" i="1"/>
  <c r="AB1002" i="1" s="1"/>
  <c r="A1001" i="18"/>
  <c r="O932" i="1"/>
  <c r="A931" i="18"/>
  <c r="O877" i="1"/>
  <c r="A876" i="18"/>
  <c r="O823" i="1"/>
  <c r="A822" i="18"/>
  <c r="O777" i="1"/>
  <c r="AB777" i="1" s="1"/>
  <c r="A776" i="18"/>
  <c r="O712" i="1"/>
  <c r="A711" i="18"/>
  <c r="O649" i="1"/>
  <c r="A648" i="18"/>
  <c r="O624" i="1"/>
  <c r="A623" i="18"/>
  <c r="O602" i="1"/>
  <c r="AB602" i="1" s="1"/>
  <c r="A601" i="18"/>
  <c r="O548" i="1"/>
  <c r="A547" i="18"/>
  <c r="O477" i="1"/>
  <c r="A476" i="18"/>
  <c r="O401" i="1"/>
  <c r="A400" i="18"/>
  <c r="O323" i="1"/>
  <c r="AB323" i="1" s="1"/>
  <c r="A322" i="18"/>
  <c r="O248" i="1"/>
  <c r="A247" i="18"/>
  <c r="O174" i="1"/>
  <c r="A173" i="18"/>
  <c r="O144" i="1"/>
  <c r="A143" i="18"/>
  <c r="O93" i="1"/>
  <c r="AB93" i="1" s="1"/>
  <c r="A92" i="18"/>
  <c r="O51" i="1"/>
  <c r="A50" i="18"/>
  <c r="O23" i="1"/>
  <c r="A22" i="18"/>
  <c r="O3089" i="1"/>
  <c r="AB3089" i="1" s="1"/>
  <c r="A3088" i="18"/>
  <c r="O2753" i="1"/>
  <c r="AB2753" i="1" s="1"/>
  <c r="A2752" i="18"/>
  <c r="O2456" i="1"/>
  <c r="AB2456" i="1" s="1"/>
  <c r="A2455" i="18"/>
  <c r="O2112" i="1"/>
  <c r="AB2112" i="1" s="1"/>
  <c r="A2111" i="18"/>
  <c r="O1880" i="1"/>
  <c r="AB1880" i="1" s="1"/>
  <c r="A1879" i="18"/>
  <c r="O1669" i="1"/>
  <c r="AB1669" i="1" s="1"/>
  <c r="A1668" i="18"/>
  <c r="O1373" i="1"/>
  <c r="A1372" i="18"/>
  <c r="O1099" i="1"/>
  <c r="AA1099" i="1" s="1"/>
  <c r="A1098" i="18"/>
  <c r="O909" i="1"/>
  <c r="A908" i="18"/>
  <c r="O612" i="1"/>
  <c r="AB612" i="1" s="1"/>
  <c r="A611" i="18"/>
  <c r="O160" i="1"/>
  <c r="A159" i="18"/>
  <c r="O3202" i="1"/>
  <c r="A3201" i="18"/>
  <c r="O3190" i="1"/>
  <c r="A3189" i="18"/>
  <c r="O3010" i="1"/>
  <c r="AA3010" i="1" s="1"/>
  <c r="A3009" i="18"/>
  <c r="O2853" i="1"/>
  <c r="A2852" i="18"/>
  <c r="O2680" i="1"/>
  <c r="A2679" i="18"/>
  <c r="O2488" i="1"/>
  <c r="A2487" i="18"/>
  <c r="O2305" i="1"/>
  <c r="AB2305" i="1" s="1"/>
  <c r="A2304" i="18"/>
  <c r="O2138" i="1"/>
  <c r="A2137" i="18"/>
  <c r="O1984" i="1"/>
  <c r="A1983" i="18"/>
  <c r="O1840" i="1"/>
  <c r="A1839" i="18"/>
  <c r="O1679" i="1"/>
  <c r="AB1679" i="1" s="1"/>
  <c r="A1678" i="18"/>
  <c r="O1486" i="1"/>
  <c r="A1485" i="18"/>
  <c r="O1224" i="1"/>
  <c r="A1223" i="18"/>
  <c r="O1078" i="1"/>
  <c r="A1077" i="18"/>
  <c r="O931" i="1"/>
  <c r="AA931" i="1" s="1"/>
  <c r="A930" i="18"/>
  <c r="O820" i="1"/>
  <c r="A819" i="18"/>
  <c r="O648" i="1"/>
  <c r="A647" i="18"/>
  <c r="O592" i="1"/>
  <c r="A591" i="18"/>
  <c r="O470" i="1"/>
  <c r="AB470" i="1" s="1"/>
  <c r="A469" i="18"/>
  <c r="O315" i="1"/>
  <c r="A314" i="18"/>
  <c r="O171" i="1"/>
  <c r="A170" i="18"/>
  <c r="O77" i="1"/>
  <c r="A76" i="18"/>
  <c r="AB872" i="1"/>
  <c r="AA1479" i="1"/>
  <c r="AB1806" i="1"/>
  <c r="AB1573" i="1"/>
  <c r="AB645" i="1"/>
  <c r="AA1452" i="1"/>
  <c r="AB611" i="1"/>
  <c r="AB233" i="1"/>
  <c r="AB143" i="1"/>
  <c r="AB925" i="1"/>
  <c r="AB1271" i="1"/>
  <c r="AB1023" i="1"/>
  <c r="AA1817" i="1"/>
  <c r="AA83" i="1"/>
  <c r="AA2364" i="1"/>
  <c r="AB194" i="1"/>
  <c r="AB328" i="1"/>
  <c r="AB1379" i="1"/>
  <c r="AB17" i="1"/>
  <c r="AB696" i="1"/>
  <c r="AA563" i="1"/>
  <c r="AA2686" i="1"/>
  <c r="AA2662" i="1"/>
  <c r="AA1206" i="1"/>
  <c r="AB68" i="1"/>
  <c r="AB239" i="1"/>
  <c r="AB1561" i="1"/>
  <c r="AB927" i="1"/>
  <c r="AB1488" i="1"/>
  <c r="AB250" i="1"/>
  <c r="AB500" i="1"/>
  <c r="AB1591" i="1"/>
  <c r="AB715" i="1"/>
  <c r="AA2326" i="1"/>
  <c r="AA21" i="1"/>
  <c r="AB5" i="1"/>
  <c r="AB888" i="1"/>
  <c r="AB1524" i="1"/>
  <c r="AB583" i="1"/>
  <c r="AB1118" i="1"/>
  <c r="AB392" i="1"/>
  <c r="AB1479" i="1"/>
  <c r="AB40" i="1"/>
  <c r="AB543" i="1"/>
  <c r="AB1193" i="1"/>
  <c r="AB1452" i="1"/>
  <c r="AB1080" i="1"/>
  <c r="AB357" i="1"/>
  <c r="AA653" i="1"/>
  <c r="AA716" i="1"/>
  <c r="AB126" i="1"/>
  <c r="AB290" i="1"/>
  <c r="AB1155" i="1"/>
  <c r="AB639" i="1"/>
  <c r="AA950" i="1"/>
  <c r="AB1111" i="1"/>
  <c r="AA595" i="1"/>
  <c r="AB309" i="1"/>
  <c r="AB851" i="1"/>
  <c r="AB26" i="1"/>
  <c r="AB329" i="1"/>
  <c r="AB1338" i="1"/>
  <c r="AB1783" i="1"/>
  <c r="AB483" i="1"/>
  <c r="AA1925" i="1"/>
  <c r="AA2613" i="1"/>
  <c r="AA2109" i="1"/>
  <c r="AB622" i="1"/>
  <c r="AB1677" i="1"/>
  <c r="AB107" i="1"/>
  <c r="AB1000" i="1"/>
  <c r="AB1307" i="1"/>
  <c r="AB321" i="1"/>
  <c r="AB1706" i="1"/>
  <c r="AA2819" i="1"/>
  <c r="AA2641" i="1"/>
  <c r="AA2831" i="1"/>
  <c r="AA1377" i="1"/>
  <c r="AA2590" i="1"/>
  <c r="AB3227" i="1"/>
  <c r="AA3227" i="1"/>
  <c r="AB3140" i="1"/>
  <c r="AA3140" i="1"/>
  <c r="AB2981" i="1"/>
  <c r="AA2981" i="1"/>
  <c r="AB2873" i="1"/>
  <c r="AA2873" i="1"/>
  <c r="AB2817" i="1"/>
  <c r="AA2817" i="1"/>
  <c r="AB2706" i="1"/>
  <c r="AA2706" i="1"/>
  <c r="AB2627" i="1"/>
  <c r="AA2627" i="1"/>
  <c r="AB2595" i="1"/>
  <c r="AA2595" i="1"/>
  <c r="AB2537" i="1"/>
  <c r="AA2537" i="1"/>
  <c r="AB2503" i="1"/>
  <c r="AA2503" i="1"/>
  <c r="AA2456" i="1"/>
  <c r="AB2397" i="1"/>
  <c r="AA2397" i="1"/>
  <c r="AB2244" i="1"/>
  <c r="AA2244" i="1"/>
  <c r="AA2112" i="1"/>
  <c r="AB2051" i="1"/>
  <c r="AA2051" i="1"/>
  <c r="AB1998" i="1"/>
  <c r="AA1998" i="1"/>
  <c r="AA1880" i="1"/>
  <c r="AB1855" i="1"/>
  <c r="AA1855" i="1"/>
  <c r="AB1764" i="1"/>
  <c r="AA1764" i="1"/>
  <c r="AB1728" i="1"/>
  <c r="AA1728" i="1"/>
  <c r="AB1635" i="1"/>
  <c r="AA1635" i="1"/>
  <c r="AB1566" i="1"/>
  <c r="AA1566" i="1"/>
  <c r="AB1522" i="1"/>
  <c r="AA1522" i="1"/>
  <c r="AB1446" i="1"/>
  <c r="AA1446" i="1"/>
  <c r="AB1373" i="1"/>
  <c r="AA1373" i="1"/>
  <c r="AB1312" i="1"/>
  <c r="AA1312" i="1"/>
  <c r="AB1251" i="1"/>
  <c r="AA1251" i="1"/>
  <c r="AB1152" i="1"/>
  <c r="AA1152" i="1"/>
  <c r="AB1099" i="1"/>
  <c r="AB1068" i="1"/>
  <c r="AA1068" i="1"/>
  <c r="AB1012" i="1"/>
  <c r="AA1012" i="1"/>
  <c r="AB944" i="1"/>
  <c r="AA944" i="1"/>
  <c r="AB909" i="1"/>
  <c r="AA909" i="1"/>
  <c r="AB789" i="1"/>
  <c r="AA789" i="1"/>
  <c r="AB749" i="1"/>
  <c r="AA749" i="1"/>
  <c r="AB669" i="1"/>
  <c r="AA669" i="1"/>
  <c r="AB634" i="1"/>
  <c r="AA634" i="1"/>
  <c r="AB557" i="1"/>
  <c r="AA557" i="1"/>
  <c r="AB300" i="1"/>
  <c r="AA300" i="1"/>
  <c r="AB204" i="1"/>
  <c r="AA204" i="1"/>
  <c r="AB160" i="1"/>
  <c r="AA160" i="1"/>
  <c r="AB109" i="1"/>
  <c r="AA109" i="1"/>
  <c r="AB62" i="1"/>
  <c r="AA62" i="1"/>
  <c r="AB31" i="1"/>
  <c r="AA31" i="1"/>
  <c r="AB3277" i="1"/>
  <c r="AA3277" i="1"/>
  <c r="AB3225" i="1"/>
  <c r="AA3225" i="1"/>
  <c r="AB3163" i="1"/>
  <c r="AA3163" i="1"/>
  <c r="AB3090" i="1"/>
  <c r="AA3090" i="1"/>
  <c r="AB3066" i="1"/>
  <c r="AA3066" i="1"/>
  <c r="AB3009" i="1"/>
  <c r="AA3009" i="1"/>
  <c r="AB2940" i="1"/>
  <c r="AA2940" i="1"/>
  <c r="AB2877" i="1"/>
  <c r="AA2877" i="1"/>
  <c r="AB2842" i="1"/>
  <c r="AA2842" i="1"/>
  <c r="AB2748" i="1"/>
  <c r="AA2748" i="1"/>
  <c r="AB2668" i="1"/>
  <c r="AA2668" i="1"/>
  <c r="AB2651" i="1"/>
  <c r="AA2651" i="1"/>
  <c r="AB2574" i="1"/>
  <c r="AA2574" i="1"/>
  <c r="AB2369" i="1"/>
  <c r="AA2369" i="1"/>
  <c r="AB2282" i="1"/>
  <c r="AA2282" i="1"/>
  <c r="AB2254" i="1"/>
  <c r="AA2254" i="1"/>
  <c r="AB2240" i="1"/>
  <c r="AA2240" i="1"/>
  <c r="AB2065" i="1"/>
  <c r="AA2065" i="1"/>
  <c r="AB2037" i="1"/>
  <c r="AA2037" i="1"/>
  <c r="AB1973" i="1"/>
  <c r="AA1973" i="1"/>
  <c r="AB1933" i="1"/>
  <c r="AA1933" i="1"/>
  <c r="AB1847" i="1"/>
  <c r="AA1847" i="1"/>
  <c r="AB1797" i="1"/>
  <c r="AA1797" i="1"/>
  <c r="AB1731" i="1"/>
  <c r="AA1731" i="1"/>
  <c r="AB1692" i="1"/>
  <c r="AA1692" i="1"/>
  <c r="AB1457" i="1"/>
  <c r="AA1457" i="1"/>
  <c r="AB1421" i="1"/>
  <c r="AA1421" i="1"/>
  <c r="AB1392" i="1"/>
  <c r="AA1392" i="1"/>
  <c r="AB1302" i="1"/>
  <c r="AA1302" i="1"/>
  <c r="AB1273" i="1"/>
  <c r="AA1273" i="1"/>
  <c r="AB1230" i="1"/>
  <c r="AA1230" i="1"/>
  <c r="AB1141" i="1"/>
  <c r="AA1141" i="1"/>
  <c r="AB1106" i="1"/>
  <c r="AA1106" i="1"/>
  <c r="AB901" i="1"/>
  <c r="AA901" i="1"/>
  <c r="AB754" i="1"/>
  <c r="AA754" i="1"/>
  <c r="AB726" i="1"/>
  <c r="AA726" i="1"/>
  <c r="AB702" i="1"/>
  <c r="AA702" i="1"/>
  <c r="AB671" i="1"/>
  <c r="AA671" i="1"/>
  <c r="AB642" i="1"/>
  <c r="AA642" i="1"/>
  <c r="AB522" i="1"/>
  <c r="AA522" i="1"/>
  <c r="AB245" i="1"/>
  <c r="AA245" i="1"/>
  <c r="AB216" i="1"/>
  <c r="AA216" i="1"/>
  <c r="AB3002" i="1"/>
  <c r="AA3002" i="1"/>
  <c r="AB2673" i="1"/>
  <c r="AA2673" i="1"/>
  <c r="AB2524" i="1"/>
  <c r="AA2524" i="1"/>
  <c r="AB2292" i="1"/>
  <c r="AA2292" i="1"/>
  <c r="AB2140" i="1"/>
  <c r="AA2140" i="1"/>
  <c r="AB1671" i="1"/>
  <c r="AA1671" i="1"/>
  <c r="AB1408" i="1"/>
  <c r="AA1408" i="1"/>
  <c r="AB1247" i="1"/>
  <c r="AA1247" i="1"/>
  <c r="AB915" i="1"/>
  <c r="AA915" i="1"/>
  <c r="AB708" i="1"/>
  <c r="AA708" i="1"/>
  <c r="AA3278" i="1"/>
  <c r="AA298" i="1"/>
  <c r="AA371" i="1"/>
  <c r="AA445" i="1"/>
  <c r="AA480" i="1"/>
  <c r="AA516" i="1"/>
  <c r="AA746" i="1"/>
  <c r="AA860" i="1"/>
  <c r="AA1087" i="1"/>
  <c r="AA1202" i="1"/>
  <c r="AA1387" i="1"/>
  <c r="AA266" i="1"/>
  <c r="AA339" i="1"/>
  <c r="AA372" i="1"/>
  <c r="AA481" i="1"/>
  <c r="AA555" i="1"/>
  <c r="AA637" i="1"/>
  <c r="AA861" i="1"/>
  <c r="AA1128" i="1"/>
  <c r="AA1573" i="1"/>
  <c r="AA188" i="1"/>
  <c r="AA402" i="1"/>
  <c r="AA438" i="1"/>
  <c r="AA510" i="1"/>
  <c r="AA545" i="1"/>
  <c r="AA668" i="1"/>
  <c r="AA740" i="1"/>
  <c r="AA890" i="1"/>
  <c r="AA1081" i="1"/>
  <c r="AA1158" i="1"/>
  <c r="AA1195" i="1"/>
  <c r="AA1272" i="1"/>
  <c r="AA1308" i="1"/>
  <c r="AA1381" i="1"/>
  <c r="AA1454" i="1"/>
  <c r="AA1489" i="1"/>
  <c r="AA1714" i="1"/>
  <c r="AA206" i="1"/>
  <c r="AA350" i="1"/>
  <c r="AA491" i="1"/>
  <c r="AA605" i="1"/>
  <c r="AA725" i="1"/>
  <c r="AA759" i="1"/>
  <c r="AA1034" i="1"/>
  <c r="AB217" i="1"/>
  <c r="AB539" i="1"/>
  <c r="AB921" i="1"/>
  <c r="AA2270" i="1"/>
  <c r="AA1782" i="1"/>
  <c r="AA3177" i="1"/>
  <c r="AA2655" i="1"/>
  <c r="AA2632" i="1"/>
  <c r="AA1575" i="1"/>
  <c r="AA2306" i="1"/>
  <c r="AA2758" i="1"/>
  <c r="AA2815" i="1"/>
  <c r="AA681" i="1"/>
  <c r="AA3241" i="1"/>
  <c r="AA2308" i="1"/>
  <c r="AA3276" i="1"/>
  <c r="AA3116" i="1"/>
  <c r="AA396" i="1"/>
  <c r="AA1343" i="1"/>
  <c r="AA2514" i="1"/>
  <c r="AA3004" i="1"/>
  <c r="AA3155" i="1"/>
  <c r="AB3094" i="1"/>
  <c r="AA3094" i="1"/>
  <c r="AB2761" i="1"/>
  <c r="AA2761" i="1"/>
  <c r="AB2458" i="1"/>
  <c r="AA2458" i="1"/>
  <c r="AB1811" i="1"/>
  <c r="AA1811" i="1"/>
  <c r="AB1448" i="1"/>
  <c r="AA1448" i="1"/>
  <c r="AB1103" i="1"/>
  <c r="AA1103" i="1"/>
  <c r="AB811" i="1"/>
  <c r="AA811" i="1"/>
  <c r="AB509" i="1"/>
  <c r="AA509" i="1"/>
  <c r="AB32" i="1"/>
  <c r="AA32" i="1"/>
  <c r="AB3128" i="1"/>
  <c r="AA3128" i="1"/>
  <c r="AB2681" i="1"/>
  <c r="AA2681" i="1"/>
  <c r="AB2604" i="1"/>
  <c r="AA2604" i="1"/>
  <c r="AB1676" i="1"/>
  <c r="AA1676" i="1"/>
  <c r="AB1512" i="1"/>
  <c r="AA1512" i="1"/>
  <c r="AB1341" i="1"/>
  <c r="AA1341" i="1"/>
  <c r="AB1239" i="1"/>
  <c r="AA1239" i="1"/>
  <c r="AB289" i="1"/>
  <c r="AA289" i="1"/>
  <c r="AB19" i="1"/>
  <c r="AA19" i="1"/>
  <c r="AB2528" i="1"/>
  <c r="AA2528" i="1"/>
  <c r="AA3188" i="1"/>
  <c r="AB3220" i="1"/>
  <c r="AA3220" i="1"/>
  <c r="AB3130" i="1"/>
  <c r="AA3130" i="1"/>
  <c r="AB3025" i="1"/>
  <c r="AA3025" i="1"/>
  <c r="AB2970" i="1"/>
  <c r="AA2970" i="1"/>
  <c r="AB2917" i="1"/>
  <c r="AA2917" i="1"/>
  <c r="AB2814" i="1"/>
  <c r="AA2814" i="1"/>
  <c r="AB2747" i="1"/>
  <c r="AA2747" i="1"/>
  <c r="AB2698" i="1"/>
  <c r="AA2698" i="1"/>
  <c r="AB2594" i="1"/>
  <c r="AA2594" i="1"/>
  <c r="AB2530" i="1"/>
  <c r="AA2530" i="1"/>
  <c r="AB2501" i="1"/>
  <c r="AA2501" i="1"/>
  <c r="AB2395" i="1"/>
  <c r="AA2395" i="1"/>
  <c r="AB2316" i="1"/>
  <c r="AA2316" i="1"/>
  <c r="AB2288" i="1"/>
  <c r="AA2288" i="1"/>
  <c r="AB2198" i="1"/>
  <c r="AA2198" i="1"/>
  <c r="AB2155" i="1"/>
  <c r="AA2155" i="1"/>
  <c r="AB2107" i="1"/>
  <c r="AA2107" i="1"/>
  <c r="AB1995" i="1"/>
  <c r="AA1995" i="1"/>
  <c r="AB1953" i="1"/>
  <c r="AA1953" i="1"/>
  <c r="AB1878" i="1"/>
  <c r="AA1878" i="1"/>
  <c r="AB1802" i="1"/>
  <c r="AA1802" i="1"/>
  <c r="AB1758" i="1"/>
  <c r="AA1758" i="1"/>
  <c r="AB1718" i="1"/>
  <c r="AA1718" i="1"/>
  <c r="AB1621" i="1"/>
  <c r="AA1621" i="1"/>
  <c r="AB1565" i="1"/>
  <c r="AA1565" i="1"/>
  <c r="AB1508" i="1"/>
  <c r="AA1508" i="1"/>
  <c r="AB1344" i="1"/>
  <c r="AA1344" i="1"/>
  <c r="AB1295" i="1"/>
  <c r="AA1295" i="1"/>
  <c r="AB1249" i="1"/>
  <c r="AA1249" i="1"/>
  <c r="AB1143" i="1"/>
  <c r="AA1143" i="1"/>
  <c r="AB1095" i="1"/>
  <c r="AA1095" i="1"/>
  <c r="AB1064" i="1"/>
  <c r="AA1064" i="1"/>
  <c r="AB941" i="1"/>
  <c r="AA941" i="1"/>
  <c r="AB908" i="1"/>
  <c r="AA908" i="1"/>
  <c r="AB835" i="1"/>
  <c r="AA835" i="1"/>
  <c r="AB722" i="1"/>
  <c r="AA722" i="1"/>
  <c r="AB667" i="1"/>
  <c r="AA667" i="1"/>
  <c r="AB632" i="1"/>
  <c r="AA632" i="1"/>
  <c r="AB554" i="1"/>
  <c r="AA554" i="1"/>
  <c r="AB497" i="1"/>
  <c r="AA497" i="1"/>
  <c r="AB413" i="1"/>
  <c r="AA413" i="1"/>
  <c r="AB277" i="1"/>
  <c r="AA277" i="1"/>
  <c r="AB180" i="1"/>
  <c r="AA180" i="1"/>
  <c r="AB159" i="1"/>
  <c r="AA159" i="1"/>
  <c r="AB61" i="1"/>
  <c r="AA61" i="1"/>
  <c r="AB30" i="1"/>
  <c r="AA30" i="1"/>
  <c r="AB3243" i="1"/>
  <c r="AA3243" i="1"/>
  <c r="AB3189" i="1"/>
  <c r="AA3189" i="1"/>
  <c r="AB3161" i="1"/>
  <c r="AA3161" i="1"/>
  <c r="AB3124" i="1"/>
  <c r="AA3124" i="1"/>
  <c r="AB3083" i="1"/>
  <c r="AA3083" i="1"/>
  <c r="AB3008" i="1"/>
  <c r="AA3008" i="1"/>
  <c r="AB2895" i="1"/>
  <c r="AA2895" i="1"/>
  <c r="AB2875" i="1"/>
  <c r="AA2875" i="1"/>
  <c r="AB2834" i="1"/>
  <c r="AA2834" i="1"/>
  <c r="AB2710" i="1"/>
  <c r="AA2710" i="1"/>
  <c r="AB2666" i="1"/>
  <c r="AA2666" i="1"/>
  <c r="AB2649" i="1"/>
  <c r="AA2649" i="1"/>
  <c r="AB2602" i="1"/>
  <c r="AA2602" i="1"/>
  <c r="AB2570" i="1"/>
  <c r="AA2570" i="1"/>
  <c r="AB2485" i="1"/>
  <c r="AA2485" i="1"/>
  <c r="AB2413" i="1"/>
  <c r="AA2413" i="1"/>
  <c r="AB2252" i="1"/>
  <c r="AA2252" i="1"/>
  <c r="AB2238" i="1"/>
  <c r="AA2238" i="1"/>
  <c r="AB2195" i="1"/>
  <c r="AA2195" i="1"/>
  <c r="AB2162" i="1"/>
  <c r="AA2162" i="1"/>
  <c r="AB2104" i="1"/>
  <c r="AA2104" i="1"/>
  <c r="AB2079" i="1"/>
  <c r="AA2079" i="1"/>
  <c r="AB2063" i="1"/>
  <c r="AA2063" i="1"/>
  <c r="AB1763" i="1"/>
  <c r="AA1763" i="1"/>
  <c r="AB1729" i="1"/>
  <c r="AA1729" i="1"/>
  <c r="AB1594" i="1"/>
  <c r="AA1594" i="1"/>
  <c r="AB1475" i="1"/>
  <c r="AA1475" i="1"/>
  <c r="AB1418" i="1"/>
  <c r="AA1418" i="1"/>
  <c r="AB1330" i="1"/>
  <c r="AA1330" i="1"/>
  <c r="AB1297" i="1"/>
  <c r="AA1297" i="1"/>
  <c r="AB1171" i="1"/>
  <c r="AA1171" i="1"/>
  <c r="AB1104" i="1"/>
  <c r="AA1104" i="1"/>
  <c r="AB998" i="1"/>
  <c r="AA998" i="1"/>
  <c r="AB970" i="1"/>
  <c r="AA970" i="1"/>
  <c r="AB858" i="1"/>
  <c r="AA858" i="1"/>
  <c r="AB616" i="1"/>
  <c r="AA616" i="1"/>
  <c r="AB496" i="1"/>
  <c r="AA496" i="1"/>
  <c r="AB369" i="1"/>
  <c r="AA369" i="1"/>
  <c r="AB333" i="1"/>
  <c r="AA333" i="1"/>
  <c r="AB190" i="1"/>
  <c r="AA190" i="1"/>
  <c r="AB104" i="1"/>
  <c r="AA104" i="1"/>
  <c r="AB2993" i="1"/>
  <c r="AA2993" i="1"/>
  <c r="AB2663" i="1"/>
  <c r="AA2663" i="1"/>
  <c r="AB2115" i="1"/>
  <c r="AA2115" i="1"/>
  <c r="AB2010" i="1"/>
  <c r="AA2010" i="1"/>
  <c r="AB1625" i="1"/>
  <c r="AA1625" i="1"/>
  <c r="AB1528" i="1"/>
  <c r="AA1528" i="1"/>
  <c r="AB1400" i="1"/>
  <c r="AA1400" i="1"/>
  <c r="AB1238" i="1"/>
  <c r="AA1238" i="1"/>
  <c r="AB441" i="1"/>
  <c r="AA441" i="1"/>
  <c r="AA846" i="1"/>
  <c r="AA883" i="1"/>
  <c r="AA876" i="1"/>
  <c r="AA4" i="1"/>
  <c r="AA308" i="1"/>
  <c r="AA1211" i="1"/>
  <c r="AA1287" i="1"/>
  <c r="AA1504" i="1"/>
  <c r="AA3223" i="1"/>
  <c r="AA2556" i="1"/>
  <c r="AA2711" i="1"/>
  <c r="AA2393" i="1"/>
  <c r="AA2975" i="1"/>
  <c r="AA2080" i="1"/>
  <c r="AA2576" i="1"/>
  <c r="AA2727" i="1"/>
  <c r="AA2426" i="1"/>
  <c r="AA1426" i="1"/>
  <c r="AA2648" i="1"/>
  <c r="AA198" i="1"/>
  <c r="AA3038" i="1"/>
  <c r="AA849" i="1"/>
  <c r="AA1484" i="1"/>
  <c r="AA2059" i="1"/>
  <c r="AA3079" i="1"/>
  <c r="AB3232" i="1"/>
  <c r="AA3232" i="1"/>
  <c r="AB2876" i="1"/>
  <c r="AA2876" i="1"/>
  <c r="AB2548" i="1"/>
  <c r="AA2548" i="1"/>
  <c r="AB2259" i="1"/>
  <c r="AA2259" i="1"/>
  <c r="AB1638" i="1"/>
  <c r="AA1638" i="1"/>
  <c r="AB973" i="1"/>
  <c r="AA973" i="1"/>
  <c r="AB303" i="1"/>
  <c r="AA303" i="1"/>
  <c r="AB118" i="1"/>
  <c r="AA118" i="1"/>
  <c r="AB3192" i="1"/>
  <c r="AA3192" i="1"/>
  <c r="AB3011" i="1"/>
  <c r="AA3011" i="1"/>
  <c r="AB2721" i="1"/>
  <c r="AA2721" i="1"/>
  <c r="AB2038" i="1"/>
  <c r="AA2038" i="1"/>
  <c r="AB1914" i="1"/>
  <c r="AA1914" i="1"/>
  <c r="AB1375" i="1"/>
  <c r="AA1375" i="1"/>
  <c r="AB641" i="1"/>
  <c r="AA641" i="1"/>
  <c r="AB732" i="1"/>
  <c r="AA755" i="1"/>
  <c r="AB3075" i="1"/>
  <c r="AA3075" i="1"/>
  <c r="AB3021" i="1"/>
  <c r="AA3021" i="1"/>
  <c r="AB2911" i="1"/>
  <c r="AA2911" i="1"/>
  <c r="AB2860" i="1"/>
  <c r="AA2860" i="1"/>
  <c r="AB2811" i="1"/>
  <c r="AA2811" i="1"/>
  <c r="AB2696" i="1"/>
  <c r="AA2696" i="1"/>
  <c r="AB2619" i="1"/>
  <c r="AA2619" i="1"/>
  <c r="AB2593" i="1"/>
  <c r="AA2593" i="1"/>
  <c r="AB2498" i="1"/>
  <c r="AA2498" i="1"/>
  <c r="AB2440" i="1"/>
  <c r="AA2440" i="1"/>
  <c r="AB2394" i="1"/>
  <c r="AA2394" i="1"/>
  <c r="AB2286" i="1"/>
  <c r="AA2286" i="1"/>
  <c r="AB2236" i="1"/>
  <c r="AA2236" i="1"/>
  <c r="AB2196" i="1"/>
  <c r="AA2196" i="1"/>
  <c r="AB2096" i="1"/>
  <c r="AA2096" i="1"/>
  <c r="AB2043" i="1"/>
  <c r="AA2043" i="1"/>
  <c r="AB1991" i="1"/>
  <c r="AA1991" i="1"/>
  <c r="AB1870" i="1"/>
  <c r="AA1870" i="1"/>
  <c r="AB1843" i="1"/>
  <c r="AA1843" i="1"/>
  <c r="AB1798" i="1"/>
  <c r="AA1798" i="1"/>
  <c r="AB1717" i="1"/>
  <c r="AA1717" i="1"/>
  <c r="AB1651" i="1"/>
  <c r="AA1651" i="1"/>
  <c r="AB1614" i="1"/>
  <c r="AA1614" i="1"/>
  <c r="AB1501" i="1"/>
  <c r="AA1501" i="1"/>
  <c r="AB1439" i="1"/>
  <c r="AA1439" i="1"/>
  <c r="AB1342" i="1"/>
  <c r="AA1342" i="1"/>
  <c r="AB1243" i="1"/>
  <c r="AA1243" i="1"/>
  <c r="AB1183" i="1"/>
  <c r="AA1183" i="1"/>
  <c r="AB1139" i="1"/>
  <c r="AA1139" i="1"/>
  <c r="AB1058" i="1"/>
  <c r="AA1058" i="1"/>
  <c r="AB1004" i="1"/>
  <c r="AA1004" i="1"/>
  <c r="AB940" i="1"/>
  <c r="AA940" i="1"/>
  <c r="AB830" i="1"/>
  <c r="AA830" i="1"/>
  <c r="AB778" i="1"/>
  <c r="AA778" i="1"/>
  <c r="AB718" i="1"/>
  <c r="AA718" i="1"/>
  <c r="AB630" i="1"/>
  <c r="AA630" i="1"/>
  <c r="AB603" i="1"/>
  <c r="AA603" i="1"/>
  <c r="AB552" i="1"/>
  <c r="AA552" i="1"/>
  <c r="AB408" i="1"/>
  <c r="AA408" i="1"/>
  <c r="AB334" i="1"/>
  <c r="AA334" i="1"/>
  <c r="AB255" i="1"/>
  <c r="AA255" i="1"/>
  <c r="AB149" i="1"/>
  <c r="AA149" i="1"/>
  <c r="AB94" i="1"/>
  <c r="AA94" i="1"/>
  <c r="AB53" i="1"/>
  <c r="AA53" i="1"/>
  <c r="AB3275" i="1"/>
  <c r="AA3275" i="1"/>
  <c r="AB3186" i="1"/>
  <c r="AA3186" i="1"/>
  <c r="AB3062" i="1"/>
  <c r="AA3062" i="1"/>
  <c r="AB3005" i="1"/>
  <c r="AA3005" i="1"/>
  <c r="AB2973" i="1"/>
  <c r="AA2973" i="1"/>
  <c r="AB2916" i="1"/>
  <c r="AA2916" i="1"/>
  <c r="AB2871" i="1"/>
  <c r="AA2871" i="1"/>
  <c r="AB2797" i="1"/>
  <c r="AA2797" i="1"/>
  <c r="AB2701" i="1"/>
  <c r="AA2701" i="1"/>
  <c r="AB2616" i="1"/>
  <c r="AA2616" i="1"/>
  <c r="AB2600" i="1"/>
  <c r="AA2600" i="1"/>
  <c r="AB2513" i="1"/>
  <c r="AA2513" i="1"/>
  <c r="AB2481" i="1"/>
  <c r="AA2481" i="1"/>
  <c r="AB2452" i="1"/>
  <c r="AA2452" i="1"/>
  <c r="AB2409" i="1"/>
  <c r="AA2409" i="1"/>
  <c r="AB2279" i="1"/>
  <c r="AA2279" i="1"/>
  <c r="AB2250" i="1"/>
  <c r="AA2250" i="1"/>
  <c r="AB2235" i="1"/>
  <c r="AA2235" i="1"/>
  <c r="AB2182" i="1"/>
  <c r="AA2182" i="1"/>
  <c r="AB2102" i="1"/>
  <c r="AA2102" i="1"/>
  <c r="AB2074" i="1"/>
  <c r="AA2074" i="1"/>
  <c r="AB2030" i="1"/>
  <c r="AA2030" i="1"/>
  <c r="AB1960" i="1"/>
  <c r="AA1960" i="1"/>
  <c r="AB1901" i="1"/>
  <c r="AA1901" i="1"/>
  <c r="AB1868" i="1"/>
  <c r="AA1868" i="1"/>
  <c r="AB1824" i="1"/>
  <c r="AA1824" i="1"/>
  <c r="AB1791" i="1"/>
  <c r="AA1791" i="1"/>
  <c r="AB1721" i="1"/>
  <c r="AA1721" i="1"/>
  <c r="AB1686" i="1"/>
  <c r="AA1686" i="1"/>
  <c r="AB1655" i="1"/>
  <c r="AA1655" i="1"/>
  <c r="AB1571" i="1"/>
  <c r="AA1571" i="1"/>
  <c r="AB1529" i="1"/>
  <c r="AA1529" i="1"/>
  <c r="AB1386" i="1"/>
  <c r="AA1386" i="1"/>
  <c r="AB1365" i="1"/>
  <c r="AA1365" i="1"/>
  <c r="AB1314" i="1"/>
  <c r="AA1314" i="1"/>
  <c r="AB1296" i="1"/>
  <c r="AA1296" i="1"/>
  <c r="AB1220" i="1"/>
  <c r="AA1220" i="1"/>
  <c r="AB1201" i="1"/>
  <c r="AA1201" i="1"/>
  <c r="AB1168" i="1"/>
  <c r="AA1168" i="1"/>
  <c r="AB1096" i="1"/>
  <c r="AA1096" i="1"/>
  <c r="AB1028" i="1"/>
  <c r="AA1028" i="1"/>
  <c r="AB968" i="1"/>
  <c r="AA968" i="1"/>
  <c r="AB887" i="1"/>
  <c r="AA887" i="1"/>
  <c r="AB856" i="1"/>
  <c r="AA856" i="1"/>
  <c r="AB515" i="1"/>
  <c r="AA515" i="1"/>
  <c r="AB394" i="1"/>
  <c r="AA394" i="1"/>
  <c r="AB367" i="1"/>
  <c r="AA367" i="1"/>
  <c r="AB307" i="1"/>
  <c r="AA307" i="1"/>
  <c r="AB280" i="1"/>
  <c r="AA280" i="1"/>
  <c r="AB207" i="1"/>
  <c r="AA207" i="1"/>
  <c r="AB176" i="1"/>
  <c r="AA176" i="1"/>
  <c r="AB95" i="1"/>
  <c r="AA95" i="1"/>
  <c r="AB67" i="1"/>
  <c r="AA67" i="1"/>
  <c r="AB3120" i="1"/>
  <c r="AA3120" i="1"/>
  <c r="AB2790" i="1"/>
  <c r="AA2790" i="1"/>
  <c r="AB2500" i="1"/>
  <c r="AA2500" i="1"/>
  <c r="AB2090" i="1"/>
  <c r="AA2090" i="1"/>
  <c r="AB1971" i="1"/>
  <c r="AA1971" i="1"/>
  <c r="AB1622" i="1"/>
  <c r="AA1622" i="1"/>
  <c r="AB1237" i="1"/>
  <c r="AA1237" i="1"/>
  <c r="AB1045" i="1"/>
  <c r="AA1045" i="1"/>
  <c r="AB121" i="1"/>
  <c r="AA121" i="1"/>
  <c r="AA47" i="1"/>
  <c r="AA347" i="1"/>
  <c r="AA599" i="1"/>
  <c r="AA756" i="1"/>
  <c r="AA905" i="1"/>
  <c r="AA1250" i="1"/>
  <c r="AA1288" i="1"/>
  <c r="AA1395" i="1"/>
  <c r="AA1581" i="1"/>
  <c r="AA48" i="1"/>
  <c r="AA88" i="1"/>
  <c r="AA240" i="1"/>
  <c r="AA310" i="1"/>
  <c r="AA600" i="1"/>
  <c r="AA686" i="1"/>
  <c r="AA723" i="1"/>
  <c r="AA872" i="1"/>
  <c r="AA1177" i="1"/>
  <c r="AA1213" i="1"/>
  <c r="AA1433" i="1"/>
  <c r="AA1544" i="1"/>
  <c r="AA1618" i="1"/>
  <c r="AA117" i="1"/>
  <c r="AA233" i="1"/>
  <c r="AA301" i="1"/>
  <c r="AA340" i="1"/>
  <c r="AA447" i="1"/>
  <c r="AA556" i="1"/>
  <c r="AA593" i="1"/>
  <c r="AA826" i="1"/>
  <c r="AA974" i="1"/>
  <c r="AA1463" i="1"/>
  <c r="AA1498" i="1"/>
  <c r="AA1689" i="1"/>
  <c r="AA1724" i="1"/>
  <c r="AA285" i="1"/>
  <c r="AA465" i="1"/>
  <c r="AA697" i="1"/>
  <c r="AA769" i="1"/>
  <c r="AA607" i="1"/>
  <c r="AA1257" i="1"/>
  <c r="AA1548" i="1"/>
  <c r="AA1361" i="1"/>
  <c r="AA1616" i="1"/>
  <c r="AA2763" i="1"/>
  <c r="AA2323" i="1"/>
  <c r="AA2628" i="1"/>
  <c r="AA2808" i="1"/>
  <c r="AA2923" i="1"/>
  <c r="AA2739" i="1"/>
  <c r="AA3102" i="1"/>
  <c r="AA2073" i="1"/>
  <c r="AA2415" i="1"/>
  <c r="AA2610" i="1"/>
  <c r="AA1131" i="1"/>
  <c r="AA2017" i="1"/>
  <c r="AA620" i="1"/>
  <c r="AA997" i="1"/>
  <c r="AA2169" i="1"/>
  <c r="AA2779" i="1"/>
  <c r="AB2988" i="1"/>
  <c r="AA2988" i="1"/>
  <c r="AB2630" i="1"/>
  <c r="AA2630" i="1"/>
  <c r="AB2008" i="1"/>
  <c r="AA2008" i="1"/>
  <c r="AB1673" i="1"/>
  <c r="AA1673" i="1"/>
  <c r="AB1316" i="1"/>
  <c r="AA1316" i="1"/>
  <c r="AB1018" i="1"/>
  <c r="AA1018" i="1"/>
  <c r="AB672" i="1"/>
  <c r="AA672" i="1"/>
  <c r="AB380" i="1"/>
  <c r="AA380" i="1"/>
  <c r="AB65" i="1"/>
  <c r="AA65" i="1"/>
  <c r="AB2371" i="1"/>
  <c r="AA2371" i="1"/>
  <c r="AB2295" i="1"/>
  <c r="AA2295" i="1"/>
  <c r="AB2089" i="1"/>
  <c r="AA2089" i="1"/>
  <c r="AB1276" i="1"/>
  <c r="AA1276" i="1"/>
  <c r="AB1114" i="1"/>
  <c r="AA1114" i="1"/>
  <c r="AB935" i="1"/>
  <c r="AA935" i="1"/>
  <c r="AB561" i="1"/>
  <c r="AA561" i="1"/>
  <c r="AB2149" i="1"/>
  <c r="AA2149" i="1"/>
  <c r="AB1268" i="1"/>
  <c r="AA1268" i="1"/>
  <c r="AB363" i="1"/>
  <c r="AB3126" i="1"/>
  <c r="AA3126" i="1"/>
  <c r="AB3073" i="1"/>
  <c r="AA3073" i="1"/>
  <c r="AB2907" i="1"/>
  <c r="AA2907" i="1"/>
  <c r="AB2277" i="1"/>
  <c r="AA2277" i="1"/>
  <c r="AB2145" i="1"/>
  <c r="AA2145" i="1"/>
  <c r="AB1986" i="1"/>
  <c r="AA1986" i="1"/>
  <c r="AB1697" i="1"/>
  <c r="AA1697" i="1"/>
  <c r="AB1554" i="1"/>
  <c r="AA1554" i="1"/>
  <c r="AB1492" i="1"/>
  <c r="AA1492" i="1"/>
  <c r="AB1278" i="1"/>
  <c r="AA1278" i="1"/>
  <c r="AB1231" i="1"/>
  <c r="AA1231" i="1"/>
  <c r="AB1134" i="1"/>
  <c r="AA1134" i="1"/>
  <c r="AB1088" i="1"/>
  <c r="AA1088" i="1"/>
  <c r="AB1046" i="1"/>
  <c r="AA1046" i="1"/>
  <c r="AB932" i="1"/>
  <c r="AA932" i="1"/>
  <c r="AB877" i="1"/>
  <c r="AA877" i="1"/>
  <c r="AB823" i="1"/>
  <c r="AA823" i="1"/>
  <c r="AB712" i="1"/>
  <c r="AA712" i="1"/>
  <c r="AB649" i="1"/>
  <c r="AA649" i="1"/>
  <c r="AB624" i="1"/>
  <c r="AA624" i="1"/>
  <c r="AB548" i="1"/>
  <c r="AA548" i="1"/>
  <c r="AB477" i="1"/>
  <c r="AA477" i="1"/>
  <c r="AB401" i="1"/>
  <c r="AA401" i="1"/>
  <c r="AB248" i="1"/>
  <c r="AA248" i="1"/>
  <c r="AB174" i="1"/>
  <c r="AA174" i="1"/>
  <c r="AB144" i="1"/>
  <c r="AA144" i="1"/>
  <c r="AB51" i="1"/>
  <c r="AA51" i="1"/>
  <c r="AB23" i="1"/>
  <c r="AA23" i="1"/>
  <c r="AB3269" i="1"/>
  <c r="AA3269" i="1"/>
  <c r="AB3239" i="1"/>
  <c r="AA3239" i="1"/>
  <c r="AB3209" i="1"/>
  <c r="AA3209" i="1"/>
  <c r="AB3185" i="1"/>
  <c r="AA3185" i="1"/>
  <c r="AB3153" i="1"/>
  <c r="AA3153" i="1"/>
  <c r="AB3115" i="1"/>
  <c r="AA3115" i="1"/>
  <c r="AB3059" i="1"/>
  <c r="AA3059" i="1"/>
  <c r="AB3032" i="1"/>
  <c r="AA3032" i="1"/>
  <c r="AB2966" i="1"/>
  <c r="AA2966" i="1"/>
  <c r="AB2892" i="1"/>
  <c r="AA2892" i="1"/>
  <c r="AB2738" i="1"/>
  <c r="AA2738" i="1"/>
  <c r="AB2700" i="1"/>
  <c r="AA2700" i="1"/>
  <c r="AB2660" i="1"/>
  <c r="AA2660" i="1"/>
  <c r="AB2646" i="1"/>
  <c r="AA2646" i="1"/>
  <c r="AB2614" i="1"/>
  <c r="AA2614" i="1"/>
  <c r="AB2558" i="1"/>
  <c r="AA2558" i="1"/>
  <c r="AB2504" i="1"/>
  <c r="AA2504" i="1"/>
  <c r="AB2476" i="1"/>
  <c r="AA2476" i="1"/>
  <c r="AB2446" i="1"/>
  <c r="AA2446" i="1"/>
  <c r="AB2402" i="1"/>
  <c r="AA2402" i="1"/>
  <c r="AB2361" i="1"/>
  <c r="AA2361" i="1"/>
  <c r="AB2276" i="1"/>
  <c r="AA2276" i="1"/>
  <c r="AB2231" i="1"/>
  <c r="AA2231" i="1"/>
  <c r="AB2177" i="1"/>
  <c r="AA2177" i="1"/>
  <c r="AB2154" i="1"/>
  <c r="AA2154" i="1"/>
  <c r="AB2101" i="1"/>
  <c r="AA2101" i="1"/>
  <c r="AB1952" i="1"/>
  <c r="AA1952" i="1"/>
  <c r="AB1927" i="1"/>
  <c r="AA1927" i="1"/>
  <c r="AB1897" i="1"/>
  <c r="AA1897" i="1"/>
  <c r="AB1866" i="1"/>
  <c r="AA1866" i="1"/>
  <c r="AB1820" i="1"/>
  <c r="AA1820" i="1"/>
  <c r="AB1750" i="1"/>
  <c r="AA1750" i="1"/>
  <c r="AB1715" i="1"/>
  <c r="AA1715" i="1"/>
  <c r="AB1685" i="1"/>
  <c r="AA1685" i="1"/>
  <c r="AB1588" i="1"/>
  <c r="AA1588" i="1"/>
  <c r="AB1490" i="1"/>
  <c r="AA1490" i="1"/>
  <c r="AB1467" i="1"/>
  <c r="AA1467" i="1"/>
  <c r="AB1449" i="1"/>
  <c r="AA1449" i="1"/>
  <c r="AB1311" i="1"/>
  <c r="AA1311" i="1"/>
  <c r="AB1218" i="1"/>
  <c r="AA1218" i="1"/>
  <c r="AB1163" i="1"/>
  <c r="AA1163" i="1"/>
  <c r="AB1130" i="1"/>
  <c r="AA1130" i="1"/>
  <c r="AB1025" i="1"/>
  <c r="AA1025" i="1"/>
  <c r="AB822" i="1"/>
  <c r="AA822" i="1"/>
  <c r="AB745" i="1"/>
  <c r="AA745" i="1"/>
  <c r="AB719" i="1"/>
  <c r="AA719" i="1"/>
  <c r="AB654" i="1"/>
  <c r="AA654" i="1"/>
  <c r="AB513" i="1"/>
  <c r="AA513" i="1"/>
  <c r="AB270" i="1"/>
  <c r="AA270" i="1"/>
  <c r="AB131" i="1"/>
  <c r="AA131" i="1"/>
  <c r="AB34" i="1"/>
  <c r="AA34" i="1"/>
  <c r="AB3101" i="1"/>
  <c r="AA3101" i="1"/>
  <c r="AB2601" i="1"/>
  <c r="AA2601" i="1"/>
  <c r="AB2076" i="1"/>
  <c r="AA2076" i="1"/>
  <c r="AB1781" i="1"/>
  <c r="AA1781" i="1"/>
  <c r="AB404" i="1"/>
  <c r="AA404" i="1"/>
  <c r="AB113" i="1"/>
  <c r="AA113" i="1"/>
  <c r="AA966" i="1"/>
  <c r="AA360" i="1"/>
  <c r="AA570" i="1"/>
  <c r="AA985" i="1"/>
  <c r="AA2151" i="1"/>
  <c r="AA2494" i="1"/>
  <c r="AA2171" i="1"/>
  <c r="AA3081" i="1"/>
  <c r="AA2774" i="1"/>
  <c r="AA3072" i="1"/>
  <c r="AA1499" i="1"/>
  <c r="AA1806" i="1"/>
  <c r="AA2035" i="1"/>
  <c r="AA2568" i="1"/>
  <c r="AA2906" i="1"/>
  <c r="AA3169" i="1"/>
  <c r="AA1391" i="1"/>
  <c r="AA2058" i="1"/>
  <c r="AA2248" i="1"/>
  <c r="AA2833" i="1"/>
  <c r="AA288" i="1"/>
  <c r="AA961" i="1"/>
  <c r="AA2891" i="1"/>
  <c r="AB3065" i="1"/>
  <c r="AA3065" i="1"/>
  <c r="AB2405" i="1"/>
  <c r="AA2405" i="1"/>
  <c r="AB2173" i="1"/>
  <c r="AA2173" i="1"/>
  <c r="AB1860" i="1"/>
  <c r="AA1860" i="1"/>
  <c r="AB1570" i="1"/>
  <c r="AA1570" i="1"/>
  <c r="AB1210" i="1"/>
  <c r="AA1210" i="1"/>
  <c r="AB914" i="1"/>
  <c r="AA914" i="1"/>
  <c r="AB558" i="1"/>
  <c r="AA558" i="1"/>
  <c r="AB2843" i="1"/>
  <c r="AA2843" i="1"/>
  <c r="AB2754" i="1"/>
  <c r="AA2754" i="1"/>
  <c r="AB2067" i="1"/>
  <c r="AA2067" i="1"/>
  <c r="AB1885" i="1"/>
  <c r="AA1885" i="1"/>
  <c r="AB1849" i="1"/>
  <c r="AA1849" i="1"/>
  <c r="AB1693" i="1"/>
  <c r="AA1693" i="1"/>
  <c r="AB1482" i="1"/>
  <c r="AA1482" i="1"/>
  <c r="AB1305" i="1"/>
  <c r="AA1305" i="1"/>
  <c r="AB1133" i="1"/>
  <c r="AA1133" i="1"/>
  <c r="AB1636" i="1"/>
  <c r="AB2961" i="1"/>
  <c r="AA2961" i="1"/>
  <c r="AB2810" i="1"/>
  <c r="AA2810" i="1"/>
  <c r="AB2742" i="1"/>
  <c r="AA2742" i="1"/>
  <c r="AB2586" i="1"/>
  <c r="AA2586" i="1"/>
  <c r="AB2496" i="1"/>
  <c r="AA2496" i="1"/>
  <c r="AB2309" i="1"/>
  <c r="AA2309" i="1"/>
  <c r="AB2189" i="1"/>
  <c r="AA2189" i="1"/>
  <c r="AB1867" i="1"/>
  <c r="AA1867" i="1"/>
  <c r="AB1752" i="1"/>
  <c r="AA1752" i="1"/>
  <c r="AB1610" i="1"/>
  <c r="AA1610" i="1"/>
  <c r="AB3190" i="1"/>
  <c r="AA3190" i="1"/>
  <c r="AB3070" i="1"/>
  <c r="AA3070" i="1"/>
  <c r="AB2958" i="1"/>
  <c r="AA2958" i="1"/>
  <c r="AB2680" i="1"/>
  <c r="AA2680" i="1"/>
  <c r="AB2577" i="1"/>
  <c r="AA2577" i="1"/>
  <c r="AB2488" i="1"/>
  <c r="AA2488" i="1"/>
  <c r="AB2433" i="1"/>
  <c r="AA2433" i="1"/>
  <c r="AB2367" i="1"/>
  <c r="AA2367" i="1"/>
  <c r="AB2268" i="1"/>
  <c r="AA2268" i="1"/>
  <c r="AB2187" i="1"/>
  <c r="AA2187" i="1"/>
  <c r="AB2138" i="1"/>
  <c r="AA2138" i="1"/>
  <c r="AB2088" i="1"/>
  <c r="AA2088" i="1"/>
  <c r="AB2023" i="1"/>
  <c r="AA2023" i="1"/>
  <c r="AB1984" i="1"/>
  <c r="AA1984" i="1"/>
  <c r="AB1865" i="1"/>
  <c r="AA1865" i="1"/>
  <c r="AB1840" i="1"/>
  <c r="AA1840" i="1"/>
  <c r="AB1792" i="1"/>
  <c r="AA1792" i="1"/>
  <c r="AB1749" i="1"/>
  <c r="AA1749" i="1"/>
  <c r="AB1605" i="1"/>
  <c r="AA1605" i="1"/>
  <c r="AB1538" i="1"/>
  <c r="AA1538" i="1"/>
  <c r="AB1486" i="1"/>
  <c r="AA1486" i="1"/>
  <c r="AB1423" i="1"/>
  <c r="AA1423" i="1"/>
  <c r="AB1274" i="1"/>
  <c r="AA1274" i="1"/>
  <c r="AB1224" i="1"/>
  <c r="AA1224" i="1"/>
  <c r="AB1172" i="1"/>
  <c r="AA1172" i="1"/>
  <c r="AB1120" i="1"/>
  <c r="AA1120" i="1"/>
  <c r="AB1078" i="1"/>
  <c r="AA1078" i="1"/>
  <c r="AB995" i="1"/>
  <c r="AA995" i="1"/>
  <c r="AB871" i="1"/>
  <c r="AA871" i="1"/>
  <c r="AB820" i="1"/>
  <c r="AA820" i="1"/>
  <c r="AB774" i="1"/>
  <c r="AA774" i="1"/>
  <c r="AB648" i="1"/>
  <c r="AA648" i="1"/>
  <c r="AB623" i="1"/>
  <c r="AA623" i="1"/>
  <c r="AB592" i="1"/>
  <c r="AA592" i="1"/>
  <c r="AB542" i="1"/>
  <c r="AA542" i="1"/>
  <c r="AB399" i="1"/>
  <c r="AA399" i="1"/>
  <c r="AB315" i="1"/>
  <c r="AA315" i="1"/>
  <c r="AB171" i="1"/>
  <c r="AA171" i="1"/>
  <c r="AB129" i="1"/>
  <c r="AA129" i="1"/>
  <c r="AB77" i="1"/>
  <c r="AA77" i="1"/>
  <c r="AB43" i="1"/>
  <c r="AA43" i="1"/>
  <c r="AB16" i="1"/>
  <c r="AA16" i="1"/>
  <c r="AB3200" i="1"/>
  <c r="AA3200" i="1"/>
  <c r="AB3145" i="1"/>
  <c r="AA3145" i="1"/>
  <c r="AB3114" i="1"/>
  <c r="AA3114" i="1"/>
  <c r="AB3076" i="1"/>
  <c r="AA3076" i="1"/>
  <c r="AB3055" i="1"/>
  <c r="AA3055" i="1"/>
  <c r="AB3023" i="1"/>
  <c r="AA3023" i="1"/>
  <c r="AB3001" i="1"/>
  <c r="AA3001" i="1"/>
  <c r="AB2910" i="1"/>
  <c r="AA2910" i="1"/>
  <c r="AB2857" i="1"/>
  <c r="AA2857" i="1"/>
  <c r="AB2792" i="1"/>
  <c r="AA2792" i="1"/>
  <c r="AB2759" i="1"/>
  <c r="AA2759" i="1"/>
  <c r="AB2734" i="1"/>
  <c r="AA2734" i="1"/>
  <c r="AB2659" i="1"/>
  <c r="AA2659" i="1"/>
  <c r="AB2444" i="1"/>
  <c r="AA2444" i="1"/>
  <c r="AB2358" i="1"/>
  <c r="AA2358" i="1"/>
  <c r="AB2274" i="1"/>
  <c r="AA2274" i="1"/>
  <c r="AB2247" i="1"/>
  <c r="AA2247" i="1"/>
  <c r="AB2071" i="1"/>
  <c r="AA2071" i="1"/>
  <c r="AB2050" i="1"/>
  <c r="AA2050" i="1"/>
  <c r="AB2012" i="1"/>
  <c r="AA2012" i="1"/>
  <c r="AB1949" i="1"/>
  <c r="AA1949" i="1"/>
  <c r="AB1896" i="1"/>
  <c r="AA1896" i="1"/>
  <c r="AB1859" i="1"/>
  <c r="AA1859" i="1"/>
  <c r="AB1818" i="1"/>
  <c r="AA1818" i="1"/>
  <c r="AB1738" i="1"/>
  <c r="AA1738" i="1"/>
  <c r="AB1684" i="1"/>
  <c r="AA1684" i="1"/>
  <c r="AB1466" i="1"/>
  <c r="AA1466" i="1"/>
  <c r="AB1435" i="1"/>
  <c r="AA1435" i="1"/>
  <c r="AB1359" i="1"/>
  <c r="AA1359" i="1"/>
  <c r="AB1310" i="1"/>
  <c r="AA1310" i="1"/>
  <c r="AB1091" i="1"/>
  <c r="AA1091" i="1"/>
  <c r="AB994" i="1"/>
  <c r="AA994" i="1"/>
  <c r="AB760" i="1"/>
  <c r="AA760" i="1"/>
  <c r="AB742" i="1"/>
  <c r="AA742" i="1"/>
  <c r="AB682" i="1"/>
  <c r="AA682" i="1"/>
  <c r="AB571" i="1"/>
  <c r="AA571" i="1"/>
  <c r="AB512" i="1"/>
  <c r="AA512" i="1"/>
  <c r="AB324" i="1"/>
  <c r="AA324" i="1"/>
  <c r="AB84" i="1"/>
  <c r="AA84" i="1"/>
  <c r="AB3093" i="1"/>
  <c r="AA3093" i="1"/>
  <c r="AB2931" i="1"/>
  <c r="AA2931" i="1"/>
  <c r="AB2714" i="1"/>
  <c r="AA2714" i="1"/>
  <c r="AB2414" i="1"/>
  <c r="AA2414" i="1"/>
  <c r="AB2258" i="1"/>
  <c r="AA2258" i="1"/>
  <c r="AB1333" i="1"/>
  <c r="AA1333" i="1"/>
  <c r="AB801" i="1"/>
  <c r="AA801" i="1"/>
  <c r="AB577" i="1"/>
  <c r="AA577" i="1"/>
  <c r="AA14" i="1"/>
  <c r="AA573" i="1"/>
  <c r="AA765" i="1"/>
  <c r="AA1222" i="1"/>
  <c r="AA1370" i="1"/>
  <c r="AA58" i="1"/>
  <c r="AA249" i="1"/>
  <c r="AA574" i="1"/>
  <c r="AA611" i="1"/>
  <c r="AA881" i="1"/>
  <c r="AA956" i="1"/>
  <c r="AA1067" i="1"/>
  <c r="AA1147" i="1"/>
  <c r="AA1261" i="1"/>
  <c r="AA1371" i="1"/>
  <c r="AA421" i="1"/>
  <c r="AA528" i="1"/>
  <c r="AA650" i="1"/>
  <c r="AA688" i="1"/>
  <c r="AA836" i="1"/>
  <c r="AA873" i="1"/>
  <c r="AA1138" i="1"/>
  <c r="AA1398" i="1"/>
  <c r="AA1471" i="1"/>
  <c r="AA1507" i="1"/>
  <c r="AA1583" i="1"/>
  <c r="AA1733" i="1"/>
  <c r="AA1775" i="1"/>
  <c r="AA1852" i="1"/>
  <c r="AA260" i="1"/>
  <c r="AA474" i="1"/>
  <c r="AA546" i="1"/>
  <c r="AA627" i="1"/>
  <c r="AA781" i="1"/>
  <c r="AB735" i="1"/>
  <c r="AA645" i="1"/>
  <c r="AA832" i="1"/>
  <c r="AA1248" i="1"/>
  <c r="AA1772" i="1"/>
  <c r="AA2652" i="1"/>
  <c r="AA2947" i="1"/>
  <c r="AA1790" i="1"/>
  <c r="AA2636" i="1"/>
  <c r="AA2893" i="1"/>
  <c r="AA3262" i="1"/>
  <c r="AA2243" i="1"/>
  <c r="AA3183" i="1"/>
  <c r="AA2951" i="1"/>
  <c r="AA2075" i="1"/>
  <c r="AA3171" i="1"/>
  <c r="AA2454" i="1"/>
  <c r="AA157" i="1"/>
  <c r="AA449" i="1"/>
  <c r="AA66" i="1"/>
  <c r="AA922" i="1"/>
  <c r="AB2823" i="1"/>
  <c r="AA2823" i="1"/>
  <c r="AB2203" i="1"/>
  <c r="AA2203" i="1"/>
  <c r="AB1964" i="1"/>
  <c r="AA1964" i="1"/>
  <c r="AB1766" i="1"/>
  <c r="AA1766" i="1"/>
  <c r="AB1157" i="1"/>
  <c r="AA1157" i="1"/>
  <c r="AB613" i="1"/>
  <c r="AA613" i="1"/>
  <c r="AB214" i="1"/>
  <c r="AA214" i="1"/>
  <c r="AB2984" i="1"/>
  <c r="AA2984" i="1"/>
  <c r="AB2489" i="1"/>
  <c r="AA2489" i="1"/>
  <c r="AB1460" i="1"/>
  <c r="AA1460" i="1"/>
  <c r="AB1208" i="1"/>
  <c r="AA1208" i="1"/>
  <c r="AB621" i="1"/>
  <c r="AA621" i="1"/>
  <c r="AB161" i="1"/>
  <c r="AA161" i="1"/>
  <c r="AB3202" i="1"/>
  <c r="AA3202" i="1"/>
  <c r="AB3016" i="1"/>
  <c r="AA3016" i="1"/>
  <c r="AB2694" i="1"/>
  <c r="AA2694" i="1"/>
  <c r="AB2526" i="1"/>
  <c r="AA2526" i="1"/>
  <c r="AB2389" i="1"/>
  <c r="AA2389" i="1"/>
  <c r="AB2091" i="1"/>
  <c r="AA2091" i="1"/>
  <c r="AB1938" i="1"/>
  <c r="AA1938" i="1"/>
  <c r="AB1795" i="1"/>
  <c r="AA1795" i="1"/>
  <c r="AB1336" i="1"/>
  <c r="AA1336" i="1"/>
  <c r="AB3263" i="1"/>
  <c r="AA3263" i="1"/>
  <c r="AB2901" i="1"/>
  <c r="AA2901" i="1"/>
  <c r="AB2853" i="1"/>
  <c r="AA2853" i="1"/>
  <c r="AB2735" i="1"/>
  <c r="AA2735" i="1"/>
  <c r="AB2607" i="1"/>
  <c r="AA2607" i="1"/>
  <c r="AB3156" i="1"/>
  <c r="AA3156" i="1"/>
  <c r="AB3109" i="1"/>
  <c r="AA3109" i="1"/>
  <c r="AB3068" i="1"/>
  <c r="AA3068" i="1"/>
  <c r="AB2955" i="1"/>
  <c r="AA2955" i="1"/>
  <c r="AB2899" i="1"/>
  <c r="AA2899" i="1"/>
  <c r="AB2850" i="1"/>
  <c r="AA2850" i="1"/>
  <c r="AB2733" i="1"/>
  <c r="AA2733" i="1"/>
  <c r="AB2671" i="1"/>
  <c r="AA2671" i="1"/>
  <c r="AB2605" i="1"/>
  <c r="AA2605" i="1"/>
  <c r="AB2520" i="1"/>
  <c r="AA2520" i="1"/>
  <c r="AB2480" i="1"/>
  <c r="AA2480" i="1"/>
  <c r="AB2423" i="1"/>
  <c r="AA2423" i="1"/>
  <c r="AB2304" i="1"/>
  <c r="AA2304" i="1"/>
  <c r="AB2265" i="1"/>
  <c r="AA2265" i="1"/>
  <c r="AB2228" i="1"/>
  <c r="AA2228" i="1"/>
  <c r="AB2135" i="1"/>
  <c r="AA2135" i="1"/>
  <c r="AB2068" i="1"/>
  <c r="AA2068" i="1"/>
  <c r="AB2021" i="1"/>
  <c r="AA2021" i="1"/>
  <c r="AB1911" i="1"/>
  <c r="AA1911" i="1"/>
  <c r="AB1864" i="1"/>
  <c r="AA1864" i="1"/>
  <c r="AB1835" i="1"/>
  <c r="AA1835" i="1"/>
  <c r="AB1748" i="1"/>
  <c r="AA1748" i="1"/>
  <c r="AB1678" i="1"/>
  <c r="AA1678" i="1"/>
  <c r="AB1641" i="1"/>
  <c r="AA1641" i="1"/>
  <c r="AB1533" i="1"/>
  <c r="AA1533" i="1"/>
  <c r="AB1481" i="1"/>
  <c r="AA1481" i="1"/>
  <c r="AB1416" i="1"/>
  <c r="AA1416" i="1"/>
  <c r="AB1269" i="1"/>
  <c r="AA1269" i="1"/>
  <c r="AB1217" i="1"/>
  <c r="AA1217" i="1"/>
  <c r="AB1170" i="1"/>
  <c r="AA1170" i="1"/>
  <c r="AB1075" i="1"/>
  <c r="AA1075" i="1"/>
  <c r="AB1030" i="1"/>
  <c r="AA1030" i="1"/>
  <c r="AB991" i="1"/>
  <c r="AA991" i="1"/>
  <c r="AB864" i="1"/>
  <c r="AA864" i="1"/>
  <c r="AB818" i="1"/>
  <c r="AA818" i="1"/>
  <c r="AB767" i="1"/>
  <c r="AA767" i="1"/>
  <c r="AB644" i="1"/>
  <c r="AA644" i="1"/>
  <c r="AB619" i="1"/>
  <c r="AA619" i="1"/>
  <c r="AB582" i="1"/>
  <c r="AA582" i="1"/>
  <c r="AB453" i="1"/>
  <c r="AA453" i="1"/>
  <c r="AB390" i="1"/>
  <c r="AA390" i="1"/>
  <c r="AB313" i="1"/>
  <c r="AA313" i="1"/>
  <c r="AB169" i="1"/>
  <c r="AA169" i="1"/>
  <c r="AB125" i="1"/>
  <c r="AA125" i="1"/>
  <c r="AB71" i="1"/>
  <c r="AA71" i="1"/>
  <c r="AB11" i="1"/>
  <c r="AA11" i="1"/>
  <c r="AB3261" i="1"/>
  <c r="AA3261" i="1"/>
  <c r="AB3229" i="1"/>
  <c r="AA3229" i="1"/>
  <c r="AB3198" i="1"/>
  <c r="AA3198" i="1"/>
  <c r="AB3134" i="1"/>
  <c r="AA3134" i="1"/>
  <c r="AB3053" i="1"/>
  <c r="AA3053" i="1"/>
  <c r="AB3018" i="1"/>
  <c r="AA3018" i="1"/>
  <c r="AB2992" i="1"/>
  <c r="AA2992" i="1"/>
  <c r="AB2954" i="1"/>
  <c r="AA2954" i="1"/>
  <c r="AB2787" i="1"/>
  <c r="AA2787" i="1"/>
  <c r="AB2732" i="1"/>
  <c r="AA2732" i="1"/>
  <c r="AB2693" i="1"/>
  <c r="AA2693" i="1"/>
  <c r="AB2643" i="1"/>
  <c r="AA2643" i="1"/>
  <c r="AB2589" i="1"/>
  <c r="AA2589" i="1"/>
  <c r="AB2552" i="1"/>
  <c r="AA2552" i="1"/>
  <c r="AB2493" i="1"/>
  <c r="AA2493" i="1"/>
  <c r="AB2467" i="1"/>
  <c r="AA2467" i="1"/>
  <c r="AB2428" i="1"/>
  <c r="AA2428" i="1"/>
  <c r="AB2392" i="1"/>
  <c r="AA2392" i="1"/>
  <c r="AB2345" i="1"/>
  <c r="AA2345" i="1"/>
  <c r="AB2299" i="1"/>
  <c r="AA2299" i="1"/>
  <c r="AB2272" i="1"/>
  <c r="AA2272" i="1"/>
  <c r="AB2245" i="1"/>
  <c r="AA2245" i="1"/>
  <c r="AB2220" i="1"/>
  <c r="AA2220" i="1"/>
  <c r="AB2175" i="1"/>
  <c r="AA2175" i="1"/>
  <c r="AB2141" i="1"/>
  <c r="AA2141" i="1"/>
  <c r="AB2095" i="1"/>
  <c r="AA2095" i="1"/>
  <c r="AB2070" i="1"/>
  <c r="AA2070" i="1"/>
  <c r="AB2048" i="1"/>
  <c r="AA2048" i="1"/>
  <c r="AB2000" i="1"/>
  <c r="AA2000" i="1"/>
  <c r="AB1947" i="1"/>
  <c r="AA1947" i="1"/>
  <c r="AB1923" i="1"/>
  <c r="AA1923" i="1"/>
  <c r="AB1888" i="1"/>
  <c r="AA1888" i="1"/>
  <c r="AB1858" i="1"/>
  <c r="AA1858" i="1"/>
  <c r="AB1683" i="1"/>
  <c r="AA1683" i="1"/>
  <c r="AB1646" i="1"/>
  <c r="AA1646" i="1"/>
  <c r="AB1560" i="1"/>
  <c r="AA1560" i="1"/>
  <c r="AB1519" i="1"/>
  <c r="AA1519" i="1"/>
  <c r="AB1399" i="1"/>
  <c r="AA1399" i="1"/>
  <c r="AB1378" i="1"/>
  <c r="AA1378" i="1"/>
  <c r="AB988" i="1"/>
  <c r="AA988" i="1"/>
  <c r="AB954" i="1"/>
  <c r="AA954" i="1"/>
  <c r="AB799" i="1"/>
  <c r="AA799" i="1"/>
  <c r="AB628" i="1"/>
  <c r="AA628" i="1"/>
  <c r="AB478" i="1"/>
  <c r="AA478" i="1"/>
  <c r="AB444" i="1"/>
  <c r="AA444" i="1"/>
  <c r="AB377" i="1"/>
  <c r="AA377" i="1"/>
  <c r="AB296" i="1"/>
  <c r="AA296" i="1"/>
  <c r="AB220" i="1"/>
  <c r="AA220" i="1"/>
  <c r="AB1615" i="1"/>
  <c r="AA1615" i="1"/>
  <c r="AB975" i="1"/>
  <c r="AA459" i="1"/>
  <c r="AA1294" i="1"/>
  <c r="AA1656" i="1"/>
  <c r="AA2912" i="1"/>
  <c r="AA3226" i="1"/>
  <c r="AA1822" i="1"/>
  <c r="AA2281" i="1"/>
  <c r="AA2885" i="1"/>
  <c r="AA3255" i="1"/>
  <c r="AA3061" i="1"/>
  <c r="AA3250" i="1"/>
  <c r="AA2343" i="1"/>
  <c r="AA2849" i="1"/>
  <c r="AA1092" i="1"/>
  <c r="AA1653" i="1"/>
  <c r="AA2658" i="1"/>
  <c r="AA505" i="1"/>
  <c r="AA1191" i="1"/>
  <c r="AA1788" i="1"/>
  <c r="AB2599" i="1"/>
  <c r="AA2599" i="1"/>
  <c r="AB2336" i="1"/>
  <c r="AA2336" i="1"/>
  <c r="AB2054" i="1"/>
  <c r="AA2054" i="1"/>
  <c r="AB1396" i="1"/>
  <c r="AA1396" i="1"/>
  <c r="AB752" i="1"/>
  <c r="AA752" i="1"/>
  <c r="AB3166" i="1"/>
  <c r="AA3166" i="1"/>
  <c r="AB3044" i="1"/>
  <c r="AA3044" i="1"/>
  <c r="AB2904" i="1"/>
  <c r="AA2904" i="1"/>
  <c r="AB2457" i="1"/>
  <c r="AA2457" i="1"/>
  <c r="AB2204" i="1"/>
  <c r="AA2204" i="1"/>
  <c r="AB1981" i="1"/>
  <c r="AA1981" i="1"/>
  <c r="AB902" i="1"/>
  <c r="AA902" i="1"/>
  <c r="AB476" i="1"/>
  <c r="AA476" i="1"/>
  <c r="AB152" i="1"/>
  <c r="AA152" i="1"/>
  <c r="AB76" i="1"/>
  <c r="AA76" i="1"/>
  <c r="AB2821" i="1"/>
  <c r="AA2821" i="1"/>
  <c r="AB1809" i="1"/>
  <c r="AA1809" i="1"/>
  <c r="AB703" i="1"/>
  <c r="AA2878" i="1"/>
  <c r="AB3234" i="1"/>
  <c r="AA3234" i="1"/>
  <c r="AB3147" i="1"/>
  <c r="AA3147" i="1"/>
  <c r="AB3104" i="1"/>
  <c r="AA3104" i="1"/>
  <c r="AB3067" i="1"/>
  <c r="AA3067" i="1"/>
  <c r="AB2950" i="1"/>
  <c r="AA2950" i="1"/>
  <c r="AB2889" i="1"/>
  <c r="AA2889" i="1"/>
  <c r="AB2768" i="1"/>
  <c r="AA2768" i="1"/>
  <c r="AB2720" i="1"/>
  <c r="AA2720" i="1"/>
  <c r="AB2644" i="1"/>
  <c r="AA2644" i="1"/>
  <c r="AB2557" i="1"/>
  <c r="AA2557" i="1"/>
  <c r="AB2519" i="1"/>
  <c r="AA2519" i="1"/>
  <c r="AB2470" i="1"/>
  <c r="AA2470" i="1"/>
  <c r="AB2421" i="1"/>
  <c r="AA2421" i="1"/>
  <c r="AB2298" i="1"/>
  <c r="AA2298" i="1"/>
  <c r="AB2263" i="1"/>
  <c r="AA2263" i="1"/>
  <c r="AB2176" i="1"/>
  <c r="AA2176" i="1"/>
  <c r="AB2132" i="1"/>
  <c r="AA2132" i="1"/>
  <c r="AB2057" i="1"/>
  <c r="AA2057" i="1"/>
  <c r="AB2016" i="1"/>
  <c r="AA2016" i="1"/>
  <c r="AB1894" i="1"/>
  <c r="AA1894" i="1"/>
  <c r="AB1861" i="1"/>
  <c r="AA1861" i="1"/>
  <c r="AB1767" i="1"/>
  <c r="AA1767" i="1"/>
  <c r="AB1745" i="1"/>
  <c r="AA1745" i="1"/>
  <c r="AB1675" i="1"/>
  <c r="AA1675" i="1"/>
  <c r="AB1640" i="1"/>
  <c r="AA1640" i="1"/>
  <c r="AB1532" i="1"/>
  <c r="AA1532" i="1"/>
  <c r="AB1459" i="1"/>
  <c r="AA1459" i="1"/>
  <c r="AB1401" i="1"/>
  <c r="AA1401" i="1"/>
  <c r="AB1262" i="1"/>
  <c r="AA1262" i="1"/>
  <c r="AB1215" i="1"/>
  <c r="AA1215" i="1"/>
  <c r="AB1112" i="1"/>
  <c r="AA1112" i="1"/>
  <c r="AB1073" i="1"/>
  <c r="AA1073" i="1"/>
  <c r="AB1024" i="1"/>
  <c r="AA1024" i="1"/>
  <c r="AB987" i="1"/>
  <c r="AA987" i="1"/>
  <c r="AB862" i="1"/>
  <c r="AA862" i="1"/>
  <c r="AB814" i="1"/>
  <c r="AA814" i="1"/>
  <c r="AB674" i="1"/>
  <c r="AA674" i="1"/>
  <c r="AB643" i="1"/>
  <c r="AA643" i="1"/>
  <c r="AB617" i="1"/>
  <c r="AA617" i="1"/>
  <c r="AB567" i="1"/>
  <c r="AA567" i="1"/>
  <c r="AB443" i="1"/>
  <c r="AA443" i="1"/>
  <c r="AB306" i="1"/>
  <c r="AA306" i="1"/>
  <c r="AB218" i="1"/>
  <c r="AA218" i="1"/>
  <c r="AB167" i="1"/>
  <c r="AA167" i="1"/>
  <c r="AB124" i="1"/>
  <c r="AA124" i="1"/>
  <c r="AB70" i="1"/>
  <c r="AA70" i="1"/>
  <c r="AB3" i="1"/>
  <c r="AA3" i="1"/>
  <c r="AB3193" i="1"/>
  <c r="AA3193" i="1"/>
  <c r="AB3110" i="1"/>
  <c r="AA3110" i="1"/>
  <c r="AB3051" i="1"/>
  <c r="AA3051" i="1"/>
  <c r="AB3017" i="1"/>
  <c r="AA3017" i="1"/>
  <c r="AB2987" i="1"/>
  <c r="AA2987" i="1"/>
  <c r="AB2879" i="1"/>
  <c r="AA2879" i="1"/>
  <c r="AB2846" i="1"/>
  <c r="AA2846" i="1"/>
  <c r="AB2813" i="1"/>
  <c r="AA2813" i="1"/>
  <c r="AB2756" i="1"/>
  <c r="AA2756" i="1"/>
  <c r="AB2608" i="1"/>
  <c r="AA2608" i="1"/>
  <c r="AB2588" i="1"/>
  <c r="AA2588" i="1"/>
  <c r="AB2547" i="1"/>
  <c r="AA2547" i="1"/>
  <c r="AB2492" i="1"/>
  <c r="AA2492" i="1"/>
  <c r="AB2383" i="1"/>
  <c r="AA2383" i="1"/>
  <c r="AB2334" i="1"/>
  <c r="AA2334" i="1"/>
  <c r="AB2261" i="1"/>
  <c r="AA2261" i="1"/>
  <c r="AB2216" i="1"/>
  <c r="AA2216" i="1"/>
  <c r="AB2172" i="1"/>
  <c r="AA2172" i="1"/>
  <c r="AB2131" i="1"/>
  <c r="AA2131" i="1"/>
  <c r="AB2093" i="1"/>
  <c r="AA2093" i="1"/>
  <c r="AB2041" i="1"/>
  <c r="AA2041" i="1"/>
  <c r="AB1999" i="1"/>
  <c r="AA1999" i="1"/>
  <c r="AB1942" i="1"/>
  <c r="AA1942" i="1"/>
  <c r="AB1919" i="1"/>
  <c r="AA1919" i="1"/>
  <c r="AB1886" i="1"/>
  <c r="AA1886" i="1"/>
  <c r="AB1857" i="1"/>
  <c r="AA1857" i="1"/>
  <c r="AB1808" i="1"/>
  <c r="AA1808" i="1"/>
  <c r="AB1734" i="1"/>
  <c r="AA1734" i="1"/>
  <c r="AB1702" i="1"/>
  <c r="AA1702" i="1"/>
  <c r="AB1643" i="1"/>
  <c r="AA1643" i="1"/>
  <c r="AB1579" i="1"/>
  <c r="AA1579" i="1"/>
  <c r="AB1556" i="1"/>
  <c r="AA1556" i="1"/>
  <c r="AB1517" i="1"/>
  <c r="AA1517" i="1"/>
  <c r="AB1285" i="1"/>
  <c r="AA1285" i="1"/>
  <c r="AB1182" i="1"/>
  <c r="AA1182" i="1"/>
  <c r="AB1151" i="1"/>
  <c r="AA1151" i="1"/>
  <c r="AB951" i="1"/>
  <c r="AA951" i="1"/>
  <c r="AB793" i="1"/>
  <c r="AA793" i="1"/>
  <c r="AB675" i="1"/>
  <c r="AA675" i="1"/>
  <c r="AB376" i="1"/>
  <c r="AA376" i="1"/>
  <c r="AB318" i="1"/>
  <c r="AA318" i="1"/>
  <c r="AB200" i="1"/>
  <c r="AA200" i="1"/>
  <c r="AB122" i="1"/>
  <c r="AA122" i="1"/>
  <c r="AB78" i="1"/>
  <c r="AA78" i="1"/>
  <c r="AB3222" i="1"/>
  <c r="AA3222" i="1"/>
  <c r="AB2702" i="1"/>
  <c r="AA2702" i="1"/>
  <c r="AB2555" i="1"/>
  <c r="AA2555" i="1"/>
  <c r="AB2365" i="1"/>
  <c r="AA2365" i="1"/>
  <c r="AB1759" i="1"/>
  <c r="AA1759" i="1"/>
  <c r="AB1301" i="1"/>
  <c r="AA1301" i="1"/>
  <c r="AB744" i="1"/>
  <c r="AA744" i="1"/>
  <c r="AB386" i="1"/>
  <c r="AA386" i="1"/>
  <c r="AB790" i="1"/>
  <c r="AA208" i="1"/>
  <c r="AA201" i="1"/>
  <c r="AA346" i="1"/>
  <c r="AA2114" i="1"/>
  <c r="AA2825" i="1"/>
  <c r="AA2403" i="1"/>
  <c r="AA3191" i="1"/>
  <c r="AA2473" i="1"/>
  <c r="AA2699" i="1"/>
  <c r="AA1928" i="1"/>
  <c r="AA2234" i="1"/>
  <c r="AA2766" i="1"/>
  <c r="AA1464" i="1"/>
  <c r="AA1887" i="1"/>
  <c r="AA2869" i="1"/>
  <c r="AA3037" i="1"/>
  <c r="AA828" i="1"/>
  <c r="AA1358" i="1"/>
  <c r="AA1427" i="1"/>
  <c r="AA2465" i="1"/>
  <c r="AA1411" i="1"/>
  <c r="AA1520" i="1"/>
  <c r="AA1907" i="1"/>
  <c r="AA3224" i="1"/>
  <c r="AH21" i="1"/>
  <c r="AH26" i="1"/>
  <c r="AG21" i="1"/>
  <c r="AL17" i="1"/>
  <c r="AJ17" i="1"/>
  <c r="AG26" i="1"/>
  <c r="AI26" i="1"/>
  <c r="AI21" i="1"/>
  <c r="AA1645" i="1" l="1"/>
  <c r="AA389" i="1"/>
  <c r="AA2939" i="1"/>
  <c r="AA1736" i="1"/>
  <c r="AA2521" i="1"/>
  <c r="AA427" i="1"/>
  <c r="AA700" i="1"/>
  <c r="AB761" i="1"/>
  <c r="AB1160" i="1"/>
  <c r="AB1814" i="1"/>
  <c r="AB2210" i="1"/>
  <c r="AB2603" i="1"/>
  <c r="AB2848" i="1"/>
  <c r="AB1332" i="1"/>
  <c r="AB2230" i="1"/>
  <c r="AB2795" i="1"/>
  <c r="AA853" i="1"/>
  <c r="AA3143" i="1"/>
  <c r="AA2293" i="1"/>
  <c r="AA41" i="1"/>
  <c r="AA223" i="1"/>
  <c r="AA523" i="1"/>
  <c r="AA687" i="1"/>
  <c r="AA926" i="1"/>
  <c r="AA1119" i="1"/>
  <c r="AA1324" i="1"/>
  <c r="AA1601" i="1"/>
  <c r="AA1786" i="1"/>
  <c r="AA1979" i="1"/>
  <c r="AA2179" i="1"/>
  <c r="AA2357" i="1"/>
  <c r="AA2573" i="1"/>
  <c r="AA2786" i="1"/>
  <c r="AA2999" i="1"/>
  <c r="AA3248" i="1"/>
  <c r="AA232" i="1"/>
  <c r="AA1032" i="1"/>
  <c r="AA1930" i="1"/>
  <c r="AA2936" i="1"/>
  <c r="AA1648" i="1"/>
  <c r="AA2232" i="1"/>
  <c r="AA2855" i="1"/>
  <c r="AA2712" i="1"/>
  <c r="AA37" i="1"/>
  <c r="AA520" i="1"/>
  <c r="AA923" i="1"/>
  <c r="AA1322" i="1"/>
  <c r="AA1578" i="1"/>
  <c r="AA1970" i="1"/>
  <c r="AA2351" i="1"/>
  <c r="AA2995" i="1"/>
  <c r="AA1072" i="1"/>
  <c r="AB3010" i="1"/>
  <c r="AA3113" i="1"/>
  <c r="AA1523" i="1"/>
  <c r="AA2512" i="1"/>
  <c r="AA3089" i="1"/>
  <c r="AA502" i="1"/>
  <c r="AB931" i="1"/>
  <c r="AA1679" i="1"/>
  <c r="AA1432" i="1"/>
  <c r="AA2024" i="1"/>
  <c r="AA3125" i="1"/>
  <c r="AA470" i="1"/>
  <c r="AA2305" i="1"/>
  <c r="AB2611" i="1"/>
  <c r="AA1957" i="1"/>
  <c r="AA2157" i="1"/>
  <c r="AA2753" i="1"/>
  <c r="AA2333" i="1"/>
  <c r="AB25" i="1"/>
  <c r="AB175" i="1"/>
  <c r="AB495" i="1"/>
  <c r="AB664" i="1"/>
  <c r="AB903" i="1"/>
  <c r="AB1094" i="1"/>
  <c r="AB1290" i="1"/>
  <c r="AB1559" i="1"/>
  <c r="AB1754" i="1"/>
  <c r="AB1939" i="1"/>
  <c r="AB2153" i="1"/>
  <c r="AB2311" i="1"/>
  <c r="AB2529" i="1"/>
  <c r="AB2745" i="1"/>
  <c r="AB2964" i="1"/>
  <c r="AB1256" i="1"/>
  <c r="AB2123" i="1"/>
  <c r="AB414" i="1"/>
  <c r="AB841" i="1"/>
  <c r="AB2291" i="1"/>
  <c r="AA93" i="1"/>
  <c r="AA323" i="1"/>
  <c r="AA602" i="1"/>
  <c r="AA777" i="1"/>
  <c r="AA1002" i="1"/>
  <c r="AA1175" i="1"/>
  <c r="AA635" i="1"/>
  <c r="AA1883" i="1"/>
  <c r="AA163" i="1"/>
  <c r="AA1805" i="1"/>
  <c r="AA2202" i="1"/>
  <c r="AA3042" i="1"/>
  <c r="AA3216" i="1"/>
  <c r="AA344" i="1"/>
  <c r="AA612" i="1"/>
  <c r="AA1209" i="1"/>
  <c r="AA1669" i="1"/>
  <c r="AA1841" i="1"/>
  <c r="AA2436" i="1"/>
  <c r="AA106" i="1"/>
  <c r="AA337" i="1"/>
  <c r="AA604" i="1"/>
  <c r="AA779" i="1"/>
  <c r="AA1010" i="1"/>
  <c r="AA1199" i="1"/>
  <c r="AA1440" i="1"/>
  <c r="AA1666" i="1"/>
  <c r="AA1850" i="1"/>
  <c r="AA2047" i="1"/>
  <c r="AA2241" i="1"/>
  <c r="AA2447" i="1"/>
  <c r="AA2621" i="1"/>
  <c r="AA2861" i="1"/>
  <c r="AA3082" i="1"/>
  <c r="AF17" i="1"/>
  <c r="AH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8FB99B1-E3A4-4B1D-8A93-B805C278097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6DD3969-677D-4160-BAF2-42310F328E09}" name="WorksheetConnection_water_potability.xlsx!Analysis" type="102" refreshedVersion="7" minRefreshableVersion="5">
    <extLst>
      <ext xmlns:x15="http://schemas.microsoft.com/office/spreadsheetml/2010/11/main" uri="{DE250136-89BD-433C-8126-D09CA5730AF9}">
        <x15:connection id="Analysis">
          <x15:rangePr sourceName="_xlcn.WorksheetConnection_water_potability.xlsxAnalysis1"/>
        </x15:connection>
      </ext>
    </extLst>
  </connection>
  <connection id="3" xr16:uid="{851600BB-4DB8-466A-9D1E-529E53CF74D0}" name="WorksheetConnection_water_potability.xlsx!PredictionTable" type="102" refreshedVersion="7" minRefreshableVersion="5">
    <extLst>
      <ext xmlns:x15="http://schemas.microsoft.com/office/spreadsheetml/2010/11/main" uri="{DE250136-89BD-433C-8126-D09CA5730AF9}">
        <x15:connection id="PredictionTable">
          <x15:rangePr sourceName="_xlcn.WorksheetConnection_water_potability.xlsxPredictionTable1"/>
        </x15:connection>
      </ext>
    </extLst>
  </connection>
  <connection id="4" xr16:uid="{59CDF2BA-D2C3-48D6-8B0F-84039F7CF5E4}" name="WorksheetConnection_water_potability.xlsx!Table2" type="102" refreshedVersion="7" minRefreshableVersion="5">
    <extLst>
      <ext xmlns:x15="http://schemas.microsoft.com/office/spreadsheetml/2010/11/main" uri="{DE250136-89BD-433C-8126-D09CA5730AF9}">
        <x15:connection id="Table2">
          <x15:rangePr sourceName="_xlcn.WorksheetConnection_water_potability.xlsxTable21"/>
        </x15:connection>
      </ext>
    </extLst>
  </connection>
  <connection id="5" xr16:uid="{6FAE2E8E-4958-490E-861A-5116D70F741C}" name="WorksheetConnection_water_potability.xlsx!Table35" type="102" refreshedVersion="7" minRefreshableVersion="5">
    <extLst>
      <ext xmlns:x15="http://schemas.microsoft.com/office/spreadsheetml/2010/11/main" uri="{DE250136-89BD-433C-8126-D09CA5730AF9}">
        <x15:connection id="Table35">
          <x15:rangePr sourceName="_xlcn.WorksheetConnection_water_potability.xlsxTable351"/>
        </x15:connection>
      </ext>
    </extLst>
  </connection>
  <connection id="6" xr16:uid="{A1219156-2068-400B-AE61-AC2FAC46C635}" name="WorksheetConnection_water_potability.xlsx!Table354" type="102" refreshedVersion="7" minRefreshableVersion="5">
    <extLst>
      <ext xmlns:x15="http://schemas.microsoft.com/office/spreadsheetml/2010/11/main" uri="{DE250136-89BD-433C-8126-D09CA5730AF9}">
        <x15:connection id="Table354">
          <x15:rangePr sourceName="_xlcn.WorksheetConnection_water_potability.xlsxTable3541"/>
        </x15:connection>
      </ext>
    </extLst>
  </connection>
  <connection id="7" xr16:uid="{0CE31917-856B-480C-B39D-7AB2F676E57E}" name="WorksheetConnection_water_potability.xlsx!Table5" type="102" refreshedVersion="7" minRefreshableVersion="5">
    <extLst>
      <ext xmlns:x15="http://schemas.microsoft.com/office/spreadsheetml/2010/11/main" uri="{DE250136-89BD-433C-8126-D09CA5730AF9}">
        <x15:connection id="Table5" autoDelete="1">
          <x15:rangePr sourceName="_xlcn.WorksheetConnection_water_potability.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<sst xmlns="http://schemas.openxmlformats.org/spreadsheetml/2006/main" count="3482" uniqueCount="81">
  <si>
    <t>ph</t>
  </si>
  <si>
    <t>Hardness</t>
  </si>
  <si>
    <t>Solids</t>
  </si>
  <si>
    <t>Chloramines</t>
  </si>
  <si>
    <t>Sulfate</t>
  </si>
  <si>
    <t>Conductivity</t>
  </si>
  <si>
    <t>Organic_carbon</t>
  </si>
  <si>
    <t>Trihalomethanes</t>
  </si>
  <si>
    <t>Turbidity</t>
  </si>
  <si>
    <t>Number of Blanks Cells</t>
  </si>
  <si>
    <t>pH</t>
  </si>
  <si>
    <t>Averages of Columns with Blanks</t>
  </si>
  <si>
    <t>High:</t>
  </si>
  <si>
    <t>Column1</t>
  </si>
  <si>
    <t>Low:</t>
  </si>
  <si>
    <t>Potability</t>
  </si>
  <si>
    <t>Organic Carbon</t>
  </si>
  <si>
    <t>Formula:</t>
  </si>
  <si>
    <t>Values:</t>
  </si>
  <si>
    <t>Trihalomethans</t>
  </si>
  <si>
    <t>Correlation between two Features based on Correlation Table:</t>
  </si>
  <si>
    <t>Inverse Correlation</t>
  </si>
  <si>
    <t>Correlation</t>
  </si>
  <si>
    <t>CATEGORICAL CLASSIFICATION OF THE QUALITY STANDARDS</t>
  </si>
  <si>
    <t>Chloramines (ppm)</t>
  </si>
  <si>
    <t>Solids (ppm)</t>
  </si>
  <si>
    <t>Hardness (mg/l)</t>
  </si>
  <si>
    <t>Sulfate (mg/l)</t>
  </si>
  <si>
    <t>Conductivity (μS/cm)</t>
  </si>
  <si>
    <t>Organic Carbon (ppm)</t>
  </si>
  <si>
    <t>Trihalomethanes (μg/L)</t>
  </si>
  <si>
    <t>Turbidity (NTU)</t>
  </si>
  <si>
    <t>According to WHO's Standards</t>
  </si>
  <si>
    <t>PREDICTIONS</t>
  </si>
  <si>
    <t>Potable after Proper Filtration</t>
  </si>
  <si>
    <t>Potable</t>
  </si>
  <si>
    <t>Row Labels</t>
  </si>
  <si>
    <t>Grand Total</t>
  </si>
  <si>
    <t>Highly Acidic</t>
  </si>
  <si>
    <t>Analysis</t>
  </si>
  <si>
    <t>Not Potable</t>
  </si>
  <si>
    <t>Original Potability</t>
  </si>
  <si>
    <t>Acceptable</t>
  </si>
  <si>
    <t>Unacceptable</t>
  </si>
  <si>
    <t>Scatter X</t>
  </si>
  <si>
    <t>Scatter Y</t>
  </si>
  <si>
    <t>Desirable</t>
  </si>
  <si>
    <t>Hard</t>
  </si>
  <si>
    <t>Moderately Hard</t>
  </si>
  <si>
    <t>Moderately Soft</t>
  </si>
  <si>
    <t>Histogram</t>
  </si>
  <si>
    <t>Needs Boiling</t>
  </si>
  <si>
    <t>analysis column</t>
  </si>
  <si>
    <t>Analysis Col</t>
  </si>
  <si>
    <t>Potable Col</t>
  </si>
  <si>
    <t>analysis droplet</t>
  </si>
  <si>
    <t>Hist DropDown</t>
  </si>
  <si>
    <t>Correlation Scatter plot</t>
  </si>
  <si>
    <t>Acidic</t>
  </si>
  <si>
    <t>Alkaline</t>
  </si>
  <si>
    <t>Drinkable</t>
  </si>
  <si>
    <t>Highly Alkaline</t>
  </si>
  <si>
    <t>Neutral</t>
  </si>
  <si>
    <t>Soft</t>
  </si>
  <si>
    <t>Average</t>
  </si>
  <si>
    <t>Excellent</t>
  </si>
  <si>
    <t>Good</t>
  </si>
  <si>
    <t>Non-Beneficial</t>
  </si>
  <si>
    <t>Poor</t>
  </si>
  <si>
    <t>Very Poor</t>
  </si>
  <si>
    <t>Treemap</t>
  </si>
  <si>
    <t>TreemapPercent</t>
  </si>
  <si>
    <t>Properties</t>
  </si>
  <si>
    <t>Treemap Properties</t>
  </si>
  <si>
    <t>Safe</t>
  </si>
  <si>
    <t>Unsafe</t>
  </si>
  <si>
    <t>Features</t>
  </si>
  <si>
    <t>Doughnut</t>
  </si>
  <si>
    <t>DoughnutPercent</t>
  </si>
  <si>
    <t>Prediction</t>
  </si>
  <si>
    <t>Percent of Potability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</si>
</sst>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b/>
      <sz val="14"/>
      <color theme="1"/>
      <name val="Calibri"/>
      <family val="2"/>
      <scheme val="minor"/>
    </font>
    <font>
      <b/>
      <sz val="18"/>
      <color theme="1"/>
      <name val="Calibri"/>
      <family val="2"/>
      <scheme val="minor"/>
    </font>
    <font>
      <sz val="11"/>
      <color theme="7" tint="-0.249977111117893"/>
      <name val="Calibri"/>
      <family val="2"/>
      <scheme val="minor"/>
    </font>
    <font>
      <sz val="11"/>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5"/>
        <bgColor indexed="64"/>
      </patternFill>
    </fill>
    <fill>
      <patternFill patternType="solid">
        <fgColor theme="7"/>
        <bgColor indexed="64"/>
      </patternFill>
    </fill>
    <fill>
      <patternFill patternType="solid">
        <fgColor theme="9"/>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bottom style="medium">
        <color indexed="64"/>
      </bottom>
      <diagonal/>
    </border>
    <border>
      <left/>
      <right/>
      <top/>
      <bottom style="thin">
        <color indexed="64"/>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top/>
      <bottom style="thin">
        <color theme="7"/>
      </bottom>
      <diagonal/>
    </border>
    <border>
      <left style="thin">
        <color theme="5"/>
      </left>
      <right style="thin">
        <color theme="5"/>
      </right>
      <top style="thin">
        <color theme="5"/>
      </top>
      <bottom/>
      <diagonal/>
    </border>
    <border>
      <left style="thin">
        <color theme="5"/>
      </left>
      <right style="thin">
        <color theme="5"/>
      </right>
      <top style="thin">
        <color theme="5"/>
      </top>
      <bottom style="medium">
        <color theme="5"/>
      </bottom>
      <diagonal/>
    </border>
    <border>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top style="thin">
        <color auto="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58">
    <xf numFmtId="0" fontId="0" fillId="0" borderId="0" xfId="0"/>
    <xf numFmtId="0" fontId="16" fillId="0" borderId="0" xfId="0" applyFont="1" applyAlignment="1">
      <alignment horizontal="center"/>
    </xf>
    <xf numFmtId="0" fontId="0" fillId="0" borderId="0" xfId="0" applyAlignment="1">
      <alignment horizontal="center"/>
    </xf>
    <xf numFmtId="0" fontId="0" fillId="0" borderId="10" xfId="0" applyBorder="1"/>
    <xf numFmtId="0" fontId="0" fillId="0" borderId="0" xfId="0" applyFill="1" applyBorder="1" applyAlignment="1"/>
    <xf numFmtId="0" fontId="0" fillId="0" borderId="11" xfId="0" applyFill="1" applyBorder="1" applyAlignment="1"/>
    <xf numFmtId="0" fontId="18" fillId="0" borderId="12" xfId="0" applyFont="1" applyFill="1" applyBorder="1" applyAlignment="1">
      <alignment horizontal="center"/>
    </xf>
    <xf numFmtId="0" fontId="0" fillId="0" borderId="10" xfId="0" applyBorder="1" applyAlignment="1" applyProtection="1">
      <alignment shrinkToFit="1"/>
    </xf>
    <xf numFmtId="0" fontId="0" fillId="0" borderId="10" xfId="0" applyBorder="1" applyAlignment="1">
      <alignment vertical="center"/>
    </xf>
    <xf numFmtId="0" fontId="16" fillId="0" borderId="10" xfId="0" applyFont="1" applyBorder="1" applyAlignment="1">
      <alignment horizontal="center" vertical="center"/>
    </xf>
    <xf numFmtId="0" fontId="16" fillId="34" borderId="13" xfId="0" applyFont="1" applyFill="1" applyBorder="1" applyAlignment="1">
      <alignment horizontal="center"/>
    </xf>
    <xf numFmtId="0" fontId="16" fillId="34" borderId="10" xfId="0" applyFont="1" applyFill="1" applyBorder="1"/>
    <xf numFmtId="0" fontId="16" fillId="34" borderId="13" xfId="0" applyFont="1" applyFill="1" applyBorder="1" applyAlignment="1" applyProtection="1">
      <alignment horizontal="center" shrinkToFit="1"/>
    </xf>
    <xf numFmtId="0" fontId="16" fillId="0" borderId="0" xfId="0" applyFont="1"/>
    <xf numFmtId="0" fontId="0" fillId="0" borderId="0" xfId="0" pivotButton="1"/>
    <xf numFmtId="0" fontId="0" fillId="0" borderId="0" xfId="0" applyAlignment="1">
      <alignment horizontal="left"/>
    </xf>
    <xf numFmtId="0" fontId="0" fillId="0" borderId="0" xfId="0" applyNumberFormat="1"/>
    <xf numFmtId="0" fontId="16" fillId="0" borderId="0" xfId="0" applyFont="1" applyAlignment="1">
      <alignment horizontal="center" vertical="center" wrapText="1"/>
    </xf>
    <xf numFmtId="9" fontId="0" fillId="0" borderId="0" xfId="42" applyFont="1"/>
    <xf numFmtId="9" fontId="0" fillId="0" borderId="0" xfId="0" applyNumberFormat="1"/>
    <xf numFmtId="0" fontId="21" fillId="0" borderId="17" xfId="0" applyFont="1" applyBorder="1"/>
    <xf numFmtId="0" fontId="21" fillId="0" borderId="17" xfId="42" applyNumberFormat="1" applyFont="1" applyBorder="1"/>
    <xf numFmtId="0" fontId="16" fillId="0" borderId="19" xfId="0" applyFont="1" applyBorder="1"/>
    <xf numFmtId="0" fontId="16" fillId="0" borderId="18" xfId="0" applyFont="1" applyBorder="1"/>
    <xf numFmtId="0" fontId="19" fillId="36" borderId="15" xfId="0" applyFont="1" applyFill="1" applyBorder="1" applyAlignment="1">
      <alignment horizontal="center"/>
    </xf>
    <xf numFmtId="0" fontId="19" fillId="36" borderId="16" xfId="0" applyFont="1" applyFill="1" applyBorder="1" applyAlignment="1">
      <alignment horizontal="center"/>
    </xf>
    <xf numFmtId="0" fontId="19" fillId="36" borderId="14" xfId="0" applyFont="1" applyFill="1" applyBorder="1" applyAlignment="1">
      <alignment horizontal="center"/>
    </xf>
    <xf numFmtId="0" fontId="16" fillId="33" borderId="15" xfId="0" applyFont="1" applyFill="1" applyBorder="1" applyAlignment="1">
      <alignment horizontal="center" vertical="center"/>
    </xf>
    <xf numFmtId="0" fontId="16" fillId="33" borderId="16" xfId="0" applyFont="1" applyFill="1" applyBorder="1" applyAlignment="1">
      <alignment horizontal="center" vertical="center"/>
    </xf>
    <xf numFmtId="0" fontId="16" fillId="33" borderId="14" xfId="0" applyFont="1" applyFill="1" applyBorder="1" applyAlignment="1">
      <alignment horizontal="center" vertical="center"/>
    </xf>
    <xf numFmtId="0" fontId="16" fillId="35" borderId="15" xfId="0" applyFont="1" applyFill="1" applyBorder="1" applyAlignment="1">
      <alignment horizontal="center"/>
    </xf>
    <xf numFmtId="0" fontId="16" fillId="35" borderId="16" xfId="0" applyFont="1" applyFill="1" applyBorder="1" applyAlignment="1">
      <alignment horizontal="center"/>
    </xf>
    <xf numFmtId="0" fontId="16" fillId="35" borderId="14" xfId="0" applyFont="1" applyFill="1" applyBorder="1" applyAlignment="1">
      <alignment horizontal="center"/>
    </xf>
    <xf numFmtId="0" fontId="0" fillId="0" borderId="15" xfId="0" applyBorder="1" applyAlignment="1">
      <alignment horizontal="center" vertical="center"/>
    </xf>
    <xf numFmtId="0" fontId="0" fillId="0" borderId="14" xfId="0" applyBorder="1" applyAlignment="1">
      <alignment horizontal="center" vertical="center"/>
    </xf>
    <xf numFmtId="0" fontId="16" fillId="34" borderId="15" xfId="0" applyFont="1" applyFill="1" applyBorder="1" applyAlignment="1">
      <alignment horizontal="center" vertical="center"/>
    </xf>
    <xf numFmtId="0" fontId="16" fillId="34" borderId="16" xfId="0" applyFont="1" applyFill="1" applyBorder="1" applyAlignment="1">
      <alignment horizontal="center" vertical="center"/>
    </xf>
    <xf numFmtId="0" fontId="16" fillId="34" borderId="14" xfId="0" applyFont="1" applyFill="1" applyBorder="1" applyAlignment="1">
      <alignment horizontal="center" vertical="center"/>
    </xf>
    <xf numFmtId="0" fontId="16" fillId="35" borderId="15" xfId="0" applyFont="1" applyFill="1" applyBorder="1" applyAlignment="1" applyProtection="1">
      <alignment horizontal="center" shrinkToFit="1"/>
    </xf>
    <xf numFmtId="0" fontId="16" fillId="35" borderId="16" xfId="0" applyFont="1" applyFill="1" applyBorder="1" applyAlignment="1" applyProtection="1">
      <alignment horizontal="center" shrinkToFit="1"/>
    </xf>
    <xf numFmtId="0" fontId="16" fillId="35" borderId="14" xfId="0" applyFont="1" applyFill="1" applyBorder="1" applyAlignment="1" applyProtection="1">
      <alignment horizontal="center" shrinkToFit="1"/>
    </xf>
    <xf numFmtId="0" fontId="20" fillId="37" borderId="0" xfId="0" applyFont="1" applyFill="1" applyAlignment="1">
      <alignment horizontal="center"/>
    </xf>
    <xf numFmtId="0" fontId="0" fillId="38" borderId="0" xfId="0" applyFill="1" applyAlignment="1">
      <alignment horizontal="center"/>
    </xf>
    <xf numFmtId="0" fontId="0" fillId="33" borderId="0" xfId="0" applyFill="1" applyAlignment="1">
      <alignment horizontal="center"/>
    </xf>
    <xf numFmtId="0" fontId="16" fillId="33" borderId="0" xfId="0" applyFont="1" applyFill="1" applyAlignment="1">
      <alignment horizontal="center"/>
    </xf>
    <xf numFmtId="10" fontId="0" fillId="0" borderId="0" xfId="0" applyNumberFormat="1"/>
    <xf numFmtId="0" fontId="0" fillId="39" borderId="10" xfId="0" applyFill="1" applyBorder="1"/>
    <xf numFmtId="9" fontId="0" fillId="39" borderId="10" xfId="42" applyFont="1" applyFill="1" applyBorder="1"/>
    <xf numFmtId="9" fontId="0" fillId="40" borderId="20" xfId="42" applyFont="1" applyFill="1" applyBorder="1"/>
    <xf numFmtId="9" fontId="0" fillId="40" borderId="21" xfId="42" applyFont="1" applyFill="1" applyBorder="1"/>
    <xf numFmtId="9" fontId="0" fillId="40" borderId="14" xfId="42" applyFont="1" applyFill="1" applyBorder="1"/>
    <xf numFmtId="9" fontId="0" fillId="40" borderId="15" xfId="42" applyFont="1" applyFill="1" applyBorder="1"/>
    <xf numFmtId="9" fontId="0" fillId="40" borderId="22" xfId="42" applyFont="1" applyFill="1" applyBorder="1"/>
    <xf numFmtId="9" fontId="0" fillId="40" borderId="23" xfId="42" applyFont="1" applyFill="1" applyBorder="1"/>
    <xf numFmtId="0" fontId="0" fillId="33" borderId="0" xfId="0" applyFill="1"/>
    <xf numFmtId="0" fontId="0" fillId="38" borderId="0" xfId="0" applyFill="1"/>
    <xf numFmtId="0" fontId="0" fillId="35" borderId="0" xfId="0" applyFill="1"/>
    <xf numFmtId="0" fontId="22" fillId="33"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9">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
      <font>
        <b val="0"/>
        <i val="0"/>
        <strike val="0"/>
        <condense val="0"/>
        <extend val="0"/>
        <outline val="0"/>
        <shadow val="0"/>
        <u val="none"/>
        <vertAlign val="baseline"/>
        <sz val="11"/>
        <color theme="1"/>
        <name val="Calibri"/>
        <family val="2"/>
        <scheme val="minor"/>
      </font>
    </dxf>
    <dxf>
      <numFmt numFmtId="14" formatCode="0.00%"/>
    </dxf>
    <dxf>
      <numFmt numFmtId="14" formatCode="0.00%"/>
    </dxf>
    <dxf>
      <numFmt numFmtId="14" formatCode="0.00%"/>
    </dxf>
    <dxf>
      <numFmt numFmtId="14" formatCode="0.00%"/>
    </dxf>
    <dxf>
      <numFmt numFmtId="14" formatCode="0.0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4" formatCode="0.00%"/>
    </dxf>
    <dxf>
      <numFmt numFmtId="14" formatCode="0.00%"/>
    </dxf>
    <dxf>
      <numFmt numFmtId="14" formatCode="0.00%"/>
    </dxf>
    <dxf>
      <font>
        <b val="0"/>
        <i val="0"/>
        <strike val="0"/>
        <condense val="0"/>
        <extend val="0"/>
        <outline val="0"/>
        <shadow val="0"/>
        <u val="none"/>
        <vertAlign val="baseline"/>
        <sz val="11"/>
        <color theme="1"/>
        <name val="Calibri"/>
        <family val="2"/>
        <scheme val="minor"/>
      </font>
      <numFmt numFmtId="0" formatCode="General"/>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3" formatCode="0%"/>
    </dxf>
    <dxf>
      <numFmt numFmtId="13" formatCode="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0" formatCode="General"/>
    </dxf>
    <dxf>
      <font>
        <b/>
        <i val="0"/>
        <strike val="0"/>
        <condense val="0"/>
        <extend val="0"/>
        <outline val="0"/>
        <shadow val="0"/>
        <u val="none"/>
        <vertAlign val="baseline"/>
        <sz val="11"/>
        <color theme="1"/>
        <name val="Calibri"/>
        <family val="2"/>
        <scheme val="minor"/>
      </font>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border diagonalUp="0" diagonalDown="0">
        <left/>
        <right/>
        <top/>
        <bottom style="medium">
          <color indexed="64"/>
        </bottom>
        <vertical/>
        <horizontal/>
      </border>
    </dxf>
    <dxf>
      <border outline="0">
        <top style="medium">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border diagonalUp="0" diagonalDown="0">
        <left style="thin">
          <color theme="5"/>
        </left>
        <right style="thin">
          <color theme="5"/>
        </right>
        <top style="thin">
          <color theme="5"/>
        </top>
        <bottom style="medium">
          <color theme="5"/>
        </bottom>
        <vertical/>
        <horizontal/>
      </border>
    </dxf>
    <dxf>
      <border outline="0">
        <bottom style="medium">
          <color theme="5"/>
        </bottom>
      </border>
    </dxf>
    <dxf>
      <font>
        <b/>
        <i val="0"/>
        <strike val="0"/>
        <condense val="0"/>
        <extend val="0"/>
        <outline val="0"/>
        <shadow val="0"/>
        <u val="none"/>
        <vertAlign val="baseline"/>
        <sz val="11"/>
        <color theme="1"/>
        <name val="Calibri"/>
        <family val="2"/>
        <scheme val="minor"/>
      </font>
    </dxf>
    <dxf>
      <numFmt numFmtId="0" formatCode="General"/>
    </dxf>
    <dxf>
      <font>
        <b/>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name val="Calibri"/>
        <family val="2"/>
        <scheme val="minor"/>
      </font>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border diagonalUp="0" diagonalDown="0">
        <left/>
        <right/>
        <top/>
        <bottom style="medium">
          <color indexed="64"/>
        </bottom>
        <vertical/>
        <horizontal/>
      </border>
    </dxf>
    <dxf>
      <border outline="0">
        <top style="medium">
          <color indexed="64"/>
        </top>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s>
  <tableStyles count="1" defaultTableStyle="TableStyleMedium2" defaultPivotStyle="PivotStyleLight16">
    <tableStyle name="CustomStyle" pivot="0" table="0" count="10" xr9:uid="{D7B08C16-021C-4542-B735-F1BCBCF10D4B}">
      <tableStyleElement type="wholeTable" dxfId="27"/>
      <tableStyleElement type="headerRow" dxfId="26"/>
    </tableStyle>
  </tableStyles>
  <colors>
    <mruColors>
      <color rgb="FF847BFD"/>
      <color rgb="FFEE82EE"/>
      <color rgb="FF80008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ustomStyle">
        <x14:slicerStyle name="Custom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microsoft.com/office/2007/relationships/slicerCache" Target="slicerCaches/slicerCache6.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microsoft.com/office/2007/relationships/slicerCache" Target="slicerCaches/slicerCache5.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powerPivotData" Target="model/item.data"/><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sheetMetadata" Target="metadata.xml"/><Relationship Id="rId10" Type="http://schemas.openxmlformats.org/officeDocument/2006/relationships/pivotCacheDefinition" Target="pivotCache/pivotCacheDefinition2.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Prediction!$B$1</c:f>
              <c:strCache>
                <c:ptCount val="1"/>
                <c:pt idx="0">
                  <c:v>Potability</c:v>
                </c:pt>
              </c:strCache>
            </c:strRef>
          </c:tx>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spPr>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862-4106-A247-26F9AED65E20}"/>
              </c:ext>
            </c:extLst>
          </c:dPt>
          <c:dPt>
            <c:idx val="1"/>
            <c:bubble3D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19050">
                <a:solidFill>
                  <a:schemeClr val="lt1"/>
                </a:solidFill>
              </a:ln>
              <a:effectLst/>
            </c:spPr>
            <c:extLst>
              <c:ext xmlns:c16="http://schemas.microsoft.com/office/drawing/2014/chart" uri="{C3380CC4-5D6E-409C-BE32-E72D297353CC}">
                <c16:uniqueId val="{00000003-2405-466B-9701-29844FEF75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862-4106-A247-26F9AED65E20}"/>
              </c:ext>
            </c:extLst>
          </c:dPt>
          <c:cat>
            <c:strRef>
              <c:f>Prediction!$A$2:$A$4</c:f>
              <c:strCache>
                <c:ptCount val="3"/>
                <c:pt idx="0">
                  <c:v>Original Potability</c:v>
                </c:pt>
                <c:pt idx="1">
                  <c:v>According to WHO's Standards</c:v>
                </c:pt>
                <c:pt idx="2">
                  <c:v>Potable after Proper Filtration</c:v>
                </c:pt>
              </c:strCache>
            </c:strRef>
          </c:cat>
          <c:val>
            <c:numRef>
              <c:f>Prediction!$B$2:$B$4</c:f>
              <c:numCache>
                <c:formatCode>0%</c:formatCode>
                <c:ptCount val="3"/>
                <c:pt idx="0">
                  <c:v>0.39010989010989011</c:v>
                </c:pt>
                <c:pt idx="1">
                  <c:v>0.10775335775335776</c:v>
                </c:pt>
                <c:pt idx="2">
                  <c:v>0.41941391941391942</c:v>
                </c:pt>
              </c:numCache>
            </c:numRef>
          </c:val>
          <c:extLst>
            <c:ext xmlns:c16="http://schemas.microsoft.com/office/drawing/2014/chart" uri="{C3380CC4-5D6E-409C-BE32-E72D297353CC}">
              <c16:uniqueId val="{00000000-D862-4106-A247-26F9AED65E20}"/>
            </c:ext>
          </c:extLst>
        </c:ser>
        <c:dLbls>
          <c:showLegendKey val="0"/>
          <c:showVal val="0"/>
          <c:showCatName val="0"/>
          <c:showSerName val="0"/>
          <c:showPercent val="0"/>
          <c:showBubbleSize val="0"/>
          <c:showLeaderLines val="1"/>
        </c:dLbls>
        <c:firstSliceAng val="0"/>
        <c:holeSize val="71"/>
      </c:doughnut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[WATER_QUALITY_ANALYSIS.xlsx]Prediction!droplet</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40000">
                <a:srgbClr val="00B0F0">
                  <a:alpha val="90000"/>
                </a:srgbClr>
              </a:gs>
              <a:gs pos="94000">
                <a:schemeClr val="accent1">
                  <a:lumMod val="40000"/>
                  <a:lumOff val="60000"/>
                  <a:alpha val="90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pivotFmt>
    </c:pivotFmts>
    <c:plotArea>
      <c:layout>
        <c:manualLayout>
          <c:layoutTarget val="inner"/>
          <c:xMode val="edge"/>
          <c:yMode val="edge"/>
          <c:x val="5.156502496011528E-2"/>
          <c:y val="3.4754967237545105E-3"/>
          <c:w val="0.93340374326261111"/>
          <c:h val="0.87516497971095819"/>
        </c:manualLayout>
      </c:layout>
      <c:barChart>
        <c:barDir val="col"/>
        <c:grouping val="clustered"/>
        <c:varyColors val="0"/>
        <c:ser>
          <c:idx val="0"/>
          <c:order val="0"/>
          <c:tx>
            <c:strRef>
              <c:f>Prediction!$H$2</c:f>
              <c:strCache>
                <c:ptCount val="1"/>
                <c:pt idx="0">
                  <c:v>Total</c:v>
                </c:pt>
              </c:strCache>
            </c:strRef>
          </c:tx>
          <c:spPr>
            <a:gradFill>
              <a:gsLst>
                <a:gs pos="40000">
                  <a:srgbClr val="00B0F0">
                    <a:alpha val="90000"/>
                  </a:srgbClr>
                </a:gs>
                <a:gs pos="94000">
                  <a:schemeClr val="accent1">
                    <a:lumMod val="40000"/>
                    <a:lumOff val="60000"/>
                    <a:alpha val="90000"/>
                  </a:schemeClr>
                </a:gs>
              </a:gsLst>
              <a:lin ang="5400000" scaled="0"/>
            </a:gradFill>
            <a:ln>
              <a:noFill/>
            </a:ln>
            <a:effectLst/>
          </c:spPr>
          <c:invertIfNegative val="0"/>
          <c:cat>
            <c:strRef>
              <c:f>Prediction!$G$3:$G$4</c:f>
              <c:strCache>
                <c:ptCount val="1"/>
                <c:pt idx="0">
                  <c:v>Original Potability</c:v>
                </c:pt>
              </c:strCache>
            </c:strRef>
          </c:cat>
          <c:val>
            <c:numRef>
              <c:f>Prediction!$H$3:$H$4</c:f>
              <c:numCache>
                <c:formatCode>0%</c:formatCode>
                <c:ptCount val="1"/>
                <c:pt idx="0">
                  <c:v>0.39010989010989011</c:v>
                </c:pt>
              </c:numCache>
            </c:numRef>
          </c:val>
          <c:extLst>
            <c:ext xmlns:c16="http://schemas.microsoft.com/office/drawing/2014/chart" uri="{C3380CC4-5D6E-409C-BE32-E72D297353CC}">
              <c16:uniqueId val="{00000000-CB40-4BE6-BAEA-B32936772DB1}"/>
            </c:ext>
          </c:extLst>
        </c:ser>
        <c:dLbls>
          <c:showLegendKey val="0"/>
          <c:showVal val="0"/>
          <c:showCatName val="0"/>
          <c:showSerName val="0"/>
          <c:showPercent val="0"/>
          <c:showBubbleSize val="0"/>
        </c:dLbls>
        <c:gapWidth val="219"/>
        <c:overlap val="-27"/>
        <c:axId val="292815455"/>
        <c:axId val="292812543"/>
      </c:barChart>
      <c:catAx>
        <c:axId val="292815455"/>
        <c:scaling>
          <c:orientation val="minMax"/>
        </c:scaling>
        <c:delete val="1"/>
        <c:axPos val="b"/>
        <c:numFmt formatCode="General" sourceLinked="1"/>
        <c:majorTickMark val="none"/>
        <c:minorTickMark val="none"/>
        <c:tickLblPos val="nextTo"/>
        <c:crossAx val="292812543"/>
        <c:crosses val="autoZero"/>
        <c:auto val="1"/>
        <c:lblAlgn val="ctr"/>
        <c:lblOffset val="100"/>
        <c:noMultiLvlLbl val="0"/>
      </c:catAx>
      <c:valAx>
        <c:axId val="292812543"/>
        <c:scaling>
          <c:orientation val="minMax"/>
          <c:max val="1"/>
        </c:scaling>
        <c:delete val="1"/>
        <c:axPos val="l"/>
        <c:numFmt formatCode="0%" sourceLinked="1"/>
        <c:majorTickMark val="none"/>
        <c:minorTickMark val="none"/>
        <c:tickLblPos val="nextTo"/>
        <c:crossAx val="292815455"/>
        <c:crosses val="autoZero"/>
        <c:crossBetween val="between"/>
        <c:majorUnit val="0.1"/>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accent1">
                <a:alpha val="21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accent1">
                <a:alpha val="21000"/>
              </a:schemeClr>
            </a:solidFill>
          </a:ln>
          <a:effectLst/>
        </c:spPr>
      </c:pivotFmt>
      <c:pivotFmt>
        <c:idx val="2"/>
        <c:spPr>
          <a:solidFill>
            <a:schemeClr val="accent1"/>
          </a:solidFill>
          <a:ln w="19050">
            <a:solidFill>
              <a:schemeClr val="accent1">
                <a:alpha val="21000"/>
              </a:schemeClr>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solidFill>
          <a:ln w="19050">
            <a:solidFill>
              <a:schemeClr val="lt1"/>
            </a:solidFill>
          </a:ln>
          <a:effectLst/>
        </c:spPr>
      </c:pivotFmt>
      <c:pivotFmt>
        <c:idx val="11"/>
        <c:spPr>
          <a:noFill/>
          <a:ln w="19050">
            <a:solidFill>
              <a:schemeClr val="lt1"/>
            </a:solidFill>
          </a:ln>
          <a:effectLst/>
        </c:spPr>
      </c:pivotFmt>
    </c:pivotFmts>
    <c:plotArea>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w="19050">
            <a:solidFill>
              <a:schemeClr val="lt1"/>
            </a:solidFill>
          </a:ln>
          <a:effectLst/>
        </c:spPr>
      </c:pivotFmt>
      <c:pivotFmt>
        <c:idx val="6"/>
        <c:spPr>
          <a:noFill/>
          <a:ln w="19050">
            <a:solidFill>
              <a:schemeClr val="lt1"/>
            </a:solidFill>
          </a:ln>
          <a:effectLst/>
        </c:spPr>
      </c:pivotFmt>
    </c:pivotFmts>
    <c:plotArea>
      <c:layout>
        <c:manualLayout>
          <c:layoutTarget val="inner"/>
          <c:xMode val="edge"/>
          <c:yMode val="edge"/>
          <c:x val="0.17583582788634314"/>
          <c:y val="8.6941585461026899E-2"/>
          <c:w val="0.64832785581752228"/>
          <c:h val="0.82611682907794626"/>
        </c:manualLayout>
      </c:layout>
      <c:doughnutChart>
        <c:varyColors val="1"/>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'Correlation'!$N$2</c:f>
              <c:strCache>
                <c:ptCount val="1"/>
                <c:pt idx="0">
                  <c:v>Scatter Y</c:v>
                </c:pt>
              </c:strCache>
            </c:strRef>
          </c:tx>
          <c:spPr>
            <a:ln w="25400" cap="flat" cmpd="sng" algn="ctr">
              <a:noFill/>
              <a:prstDash val="sysDot"/>
              <a:round/>
            </a:ln>
            <a:effectLst/>
          </c:spPr>
          <c:marker>
            <c:symbol val="diamond"/>
            <c:size val="7"/>
            <c:spPr>
              <a:gradFill rotWithShape="1">
                <a:gsLst>
                  <a:gs pos="0">
                    <a:srgbClr val="FFC000"/>
                  </a:gs>
                  <a:gs pos="100000">
                    <a:srgbClr val="FF0000"/>
                  </a:gs>
                </a:gsLst>
                <a:lin ang="5400000" scaled="0"/>
              </a:gradFill>
              <a:ln w="9525" cap="flat" cmpd="sng" algn="ctr">
                <a:solidFill>
                  <a:schemeClr val="bg1"/>
                </a:solidFill>
                <a:round/>
              </a:ln>
              <a:effectLst/>
            </c:spPr>
          </c:marker>
          <c:xVal>
            <c:numRef>
              <c:f>'Correlation'!$M$3:$M$3278</c:f>
              <c:numCache>
                <c:formatCode>General</c:formatCode>
                <c:ptCount val="3276"/>
                <c:pt idx="0">
                  <c:v>7.080794504276815</c:v>
                </c:pt>
                <c:pt idx="1">
                  <c:v>3.7160800753869898</c:v>
                </c:pt>
                <c:pt idx="2">
                  <c:v>8.0991241892983901</c:v>
                </c:pt>
                <c:pt idx="3">
                  <c:v>8.3167658842146697</c:v>
                </c:pt>
                <c:pt idx="4">
                  <c:v>9.0922234562909594</c:v>
                </c:pt>
                <c:pt idx="5">
                  <c:v>5.5840866384560801</c:v>
                </c:pt>
                <c:pt idx="6">
                  <c:v>10.2238621645287</c:v>
                </c:pt>
                <c:pt idx="7">
                  <c:v>8.6358487185007302</c:v>
                </c:pt>
                <c:pt idx="8">
                  <c:v>7.080794504276815</c:v>
                </c:pt>
                <c:pt idx="9">
                  <c:v>11.180284470721499</c:v>
                </c:pt>
                <c:pt idx="10">
                  <c:v>7.3606401058382502</c:v>
                </c:pt>
                <c:pt idx="11">
                  <c:v>7.9745216489238597</c:v>
                </c:pt>
                <c:pt idx="12">
                  <c:v>7.1198243842645503</c:v>
                </c:pt>
                <c:pt idx="13">
                  <c:v>7.080794504276815</c:v>
                </c:pt>
                <c:pt idx="14">
                  <c:v>7.4962322079733603</c:v>
                </c:pt>
                <c:pt idx="15">
                  <c:v>6.3472717605393099</c:v>
                </c:pt>
                <c:pt idx="16">
                  <c:v>7.0517858000168401</c:v>
                </c:pt>
                <c:pt idx="17">
                  <c:v>9.1815600071515302</c:v>
                </c:pt>
                <c:pt idx="18">
                  <c:v>8.9754643475339595</c:v>
                </c:pt>
                <c:pt idx="19">
                  <c:v>7.3710503024295297</c:v>
                </c:pt>
                <c:pt idx="20">
                  <c:v>7.080794504276815</c:v>
                </c:pt>
                <c:pt idx="21">
                  <c:v>6.6602120261181001</c:v>
                </c:pt>
                <c:pt idx="22">
                  <c:v>7.080794504276815</c:v>
                </c:pt>
                <c:pt idx="23">
                  <c:v>3.90247568591509</c:v>
                </c:pt>
                <c:pt idx="24">
                  <c:v>5.4003017807294604</c:v>
                </c:pt>
                <c:pt idx="25">
                  <c:v>6.51441509325167</c:v>
                </c:pt>
                <c:pt idx="26">
                  <c:v>3.44506186438521</c:v>
                </c:pt>
                <c:pt idx="27">
                  <c:v>7.080794504276815</c:v>
                </c:pt>
                <c:pt idx="28">
                  <c:v>7.080794504276815</c:v>
                </c:pt>
                <c:pt idx="29">
                  <c:v>7.080794504276815</c:v>
                </c:pt>
                <c:pt idx="30">
                  <c:v>7.1814485808291701</c:v>
                </c:pt>
                <c:pt idx="31">
                  <c:v>9.82548990813439</c:v>
                </c:pt>
                <c:pt idx="32">
                  <c:v>10.4332909828043</c:v>
                </c:pt>
                <c:pt idx="33">
                  <c:v>7.4141481963362397</c:v>
                </c:pt>
                <c:pt idx="34">
                  <c:v>7.080794504276815</c:v>
                </c:pt>
                <c:pt idx="35">
                  <c:v>5.1158170637712104</c:v>
                </c:pt>
                <c:pt idx="36">
                  <c:v>3.6416297774733799</c:v>
                </c:pt>
                <c:pt idx="37">
                  <c:v>5.6180644059091396</c:v>
                </c:pt>
                <c:pt idx="38">
                  <c:v>7.080794504276815</c:v>
                </c:pt>
                <c:pt idx="39">
                  <c:v>9.2671875307635396</c:v>
                </c:pt>
                <c:pt idx="40">
                  <c:v>7.080794504276815</c:v>
                </c:pt>
                <c:pt idx="41">
                  <c:v>5.3319404790185301</c:v>
                </c:pt>
                <c:pt idx="42">
                  <c:v>7.1457715452188202</c:v>
                </c:pt>
                <c:pt idx="43">
                  <c:v>9.9206910587681492</c:v>
                </c:pt>
                <c:pt idx="44">
                  <c:v>4.7584394246714696</c:v>
                </c:pt>
                <c:pt idx="45">
                  <c:v>5.7029259768247202</c:v>
                </c:pt>
                <c:pt idx="46">
                  <c:v>6.9538642255110501</c:v>
                </c:pt>
                <c:pt idx="47">
                  <c:v>10.682966425805899</c:v>
                </c:pt>
                <c:pt idx="48">
                  <c:v>7.080794504276815</c:v>
                </c:pt>
                <c:pt idx="49">
                  <c:v>8.7572573974409895</c:v>
                </c:pt>
                <c:pt idx="50">
                  <c:v>7.080794504276815</c:v>
                </c:pt>
                <c:pt idx="51">
                  <c:v>7.8096318980194104</c:v>
                </c:pt>
                <c:pt idx="52">
                  <c:v>6.6524880908556998</c:v>
                </c:pt>
                <c:pt idx="53">
                  <c:v>9.1471970553369193</c:v>
                </c:pt>
                <c:pt idx="54">
                  <c:v>10.5607446362181</c:v>
                </c:pt>
                <c:pt idx="55">
                  <c:v>7.4842548377274598</c:v>
                </c:pt>
                <c:pt idx="56">
                  <c:v>8.5208065729703009</c:v>
                </c:pt>
                <c:pt idx="57">
                  <c:v>4.9994138107969102</c:v>
                </c:pt>
                <c:pt idx="58">
                  <c:v>7.080794504276815</c:v>
                </c:pt>
                <c:pt idx="59">
                  <c:v>7.080794504276815</c:v>
                </c:pt>
                <c:pt idx="60">
                  <c:v>3.90607835495616</c:v>
                </c:pt>
                <c:pt idx="61">
                  <c:v>6.3913536238321802</c:v>
                </c:pt>
                <c:pt idx="62">
                  <c:v>7.080794504276815</c:v>
                </c:pt>
                <c:pt idx="63">
                  <c:v>8.6920920127080397</c:v>
                </c:pt>
                <c:pt idx="64">
                  <c:v>8.0857598008822098</c:v>
                </c:pt>
                <c:pt idx="65">
                  <c:v>6.2039777022783396</c:v>
                </c:pt>
                <c:pt idx="66">
                  <c:v>5.0581088685651299</c:v>
                </c:pt>
                <c:pt idx="67">
                  <c:v>7.080794504276815</c:v>
                </c:pt>
                <c:pt idx="68">
                  <c:v>7.080794504276815</c:v>
                </c:pt>
                <c:pt idx="69">
                  <c:v>7.2615505220707099</c:v>
                </c:pt>
                <c:pt idx="70">
                  <c:v>7.1604672308087398</c:v>
                </c:pt>
                <c:pt idx="71">
                  <c:v>5.7047647762130103</c:v>
                </c:pt>
                <c:pt idx="72">
                  <c:v>6.2172731351603403</c:v>
                </c:pt>
                <c:pt idx="73">
                  <c:v>8.6799349699641795</c:v>
                </c:pt>
                <c:pt idx="74">
                  <c:v>7.080794504276815</c:v>
                </c:pt>
                <c:pt idx="75">
                  <c:v>6.8973221411001902</c:v>
                </c:pt>
                <c:pt idx="76">
                  <c:v>3.5145455287452698</c:v>
                </c:pt>
                <c:pt idx="77">
                  <c:v>3.7225004859337201</c:v>
                </c:pt>
                <c:pt idx="78">
                  <c:v>6.4550047974967102</c:v>
                </c:pt>
                <c:pt idx="79">
                  <c:v>7.31680475388091</c:v>
                </c:pt>
                <c:pt idx="80">
                  <c:v>1.84453836649884</c:v>
                </c:pt>
                <c:pt idx="81">
                  <c:v>5.5191256564376001</c:v>
                </c:pt>
                <c:pt idx="82">
                  <c:v>7.4089854669246096</c:v>
                </c:pt>
                <c:pt idx="83">
                  <c:v>5.97676961808759</c:v>
                </c:pt>
                <c:pt idx="84">
                  <c:v>6.3953591316710598</c:v>
                </c:pt>
                <c:pt idx="85">
                  <c:v>6.2096422597084802</c:v>
                </c:pt>
                <c:pt idx="86">
                  <c:v>6.7628325218917302</c:v>
                </c:pt>
                <c:pt idx="87">
                  <c:v>9.9187170638541708</c:v>
                </c:pt>
                <c:pt idx="88">
                  <c:v>10.155440170221899</c:v>
                </c:pt>
                <c:pt idx="89">
                  <c:v>8.7217267106205796</c:v>
                </c:pt>
                <c:pt idx="90">
                  <c:v>7.080794504276815</c:v>
                </c:pt>
                <c:pt idx="91">
                  <c:v>7.080794504276815</c:v>
                </c:pt>
                <c:pt idx="92">
                  <c:v>6.0996467054683796</c:v>
                </c:pt>
                <c:pt idx="93">
                  <c:v>9.0267877195116295</c:v>
                </c:pt>
                <c:pt idx="94">
                  <c:v>6.9533716033895399</c:v>
                </c:pt>
                <c:pt idx="95">
                  <c:v>6.14087755694786</c:v>
                </c:pt>
                <c:pt idx="96">
                  <c:v>7.0778740065304504</c:v>
                </c:pt>
                <c:pt idx="97">
                  <c:v>5.4883143090125097</c:v>
                </c:pt>
                <c:pt idx="98">
                  <c:v>7.2055591745887204</c:v>
                </c:pt>
                <c:pt idx="99">
                  <c:v>9.1778698658924291</c:v>
                </c:pt>
                <c:pt idx="100">
                  <c:v>4.2707161947337298</c:v>
                </c:pt>
                <c:pt idx="101">
                  <c:v>7.3488445115506096</c:v>
                </c:pt>
                <c:pt idx="102">
                  <c:v>8.5261698697777799</c:v>
                </c:pt>
                <c:pt idx="103">
                  <c:v>7.080794504276815</c:v>
                </c:pt>
                <c:pt idx="104">
                  <c:v>2.6120359148172598</c:v>
                </c:pt>
                <c:pt idx="105">
                  <c:v>8.4905715620277302</c:v>
                </c:pt>
                <c:pt idx="106">
                  <c:v>7.080794504276815</c:v>
                </c:pt>
                <c:pt idx="107">
                  <c:v>8.8584015312004603</c:v>
                </c:pt>
                <c:pt idx="108">
                  <c:v>6.09815652147278</c:v>
                </c:pt>
                <c:pt idx="109">
                  <c:v>8.4199706821289908</c:v>
                </c:pt>
                <c:pt idx="110">
                  <c:v>9.2861550214323696</c:v>
                </c:pt>
                <c:pt idx="111">
                  <c:v>7.8758951354817803</c:v>
                </c:pt>
                <c:pt idx="112">
                  <c:v>7.7253329080747504</c:v>
                </c:pt>
                <c:pt idx="113">
                  <c:v>3.3880906105238902</c:v>
                </c:pt>
                <c:pt idx="114">
                  <c:v>6.7453067150809503</c:v>
                </c:pt>
                <c:pt idx="115">
                  <c:v>7.080794504276815</c:v>
                </c:pt>
                <c:pt idx="116">
                  <c:v>7.1838257233931797</c:v>
                </c:pt>
                <c:pt idx="117">
                  <c:v>10.111976704648599</c:v>
                </c:pt>
                <c:pt idx="118">
                  <c:v>7.3974132985434098</c:v>
                </c:pt>
                <c:pt idx="119">
                  <c:v>7.8128043883103002</c:v>
                </c:pt>
                <c:pt idx="120">
                  <c:v>6.8774569325767096</c:v>
                </c:pt>
                <c:pt idx="121">
                  <c:v>7.080794504276815</c:v>
                </c:pt>
                <c:pt idx="122">
                  <c:v>7.080794504276815</c:v>
                </c:pt>
                <c:pt idx="123">
                  <c:v>7.5210516786721699</c:v>
                </c:pt>
                <c:pt idx="124">
                  <c:v>8.5508754692893305</c:v>
                </c:pt>
                <c:pt idx="125">
                  <c:v>10.3084776568137</c:v>
                </c:pt>
                <c:pt idx="126">
                  <c:v>7.080794504276815</c:v>
                </c:pt>
                <c:pt idx="127">
                  <c:v>7.3710850732095601</c:v>
                </c:pt>
                <c:pt idx="128">
                  <c:v>11.1806946644619</c:v>
                </c:pt>
                <c:pt idx="129">
                  <c:v>6.5064877665024596</c:v>
                </c:pt>
                <c:pt idx="130">
                  <c:v>6.6439357746622996</c:v>
                </c:pt>
                <c:pt idx="131">
                  <c:v>5.0337739897516602</c:v>
                </c:pt>
                <c:pt idx="132">
                  <c:v>6.9126075619898399</c:v>
                </c:pt>
                <c:pt idx="133">
                  <c:v>7.9776359908804899</c:v>
                </c:pt>
                <c:pt idx="134">
                  <c:v>6.0783358365092699</c:v>
                </c:pt>
                <c:pt idx="135">
                  <c:v>6.2424144841038398</c:v>
                </c:pt>
                <c:pt idx="136">
                  <c:v>6.0633547898910702</c:v>
                </c:pt>
                <c:pt idx="137">
                  <c:v>8.1295855139667204</c:v>
                </c:pt>
                <c:pt idx="138">
                  <c:v>9.5624059437895195</c:v>
                </c:pt>
                <c:pt idx="139">
                  <c:v>8.1677926323082506</c:v>
                </c:pt>
                <c:pt idx="140">
                  <c:v>8.5944161352064707</c:v>
                </c:pt>
                <c:pt idx="141">
                  <c:v>7.080794504276815</c:v>
                </c:pt>
                <c:pt idx="142">
                  <c:v>6.8254679006303904</c:v>
                </c:pt>
                <c:pt idx="143">
                  <c:v>7.8611777009985602</c:v>
                </c:pt>
                <c:pt idx="144">
                  <c:v>4.9657735596449601</c:v>
                </c:pt>
                <c:pt idx="145">
                  <c:v>6.20743296761471</c:v>
                </c:pt>
                <c:pt idx="146">
                  <c:v>7.080794504276815</c:v>
                </c:pt>
                <c:pt idx="147">
                  <c:v>9.7692510060868401</c:v>
                </c:pt>
                <c:pt idx="148">
                  <c:v>9.6306654799033407</c:v>
                </c:pt>
                <c:pt idx="149">
                  <c:v>5.1874716054363699</c:v>
                </c:pt>
                <c:pt idx="150">
                  <c:v>7.6335700876775503</c:v>
                </c:pt>
                <c:pt idx="151">
                  <c:v>5.7711990498136796</c:v>
                </c:pt>
                <c:pt idx="152">
                  <c:v>6.5799693294015498</c:v>
                </c:pt>
                <c:pt idx="153">
                  <c:v>4.8011543680758599</c:v>
                </c:pt>
                <c:pt idx="154">
                  <c:v>7.9488157181515602</c:v>
                </c:pt>
                <c:pt idx="155">
                  <c:v>6.90699217181165</c:v>
                </c:pt>
                <c:pt idx="156">
                  <c:v>7.080794504276815</c:v>
                </c:pt>
                <c:pt idx="157">
                  <c:v>7.080794504276815</c:v>
                </c:pt>
                <c:pt idx="158">
                  <c:v>8.4613308740017903</c:v>
                </c:pt>
                <c:pt idx="159">
                  <c:v>7.7261348079024996</c:v>
                </c:pt>
                <c:pt idx="160">
                  <c:v>7.080794504276815</c:v>
                </c:pt>
                <c:pt idx="161">
                  <c:v>8.9270781483017405</c:v>
                </c:pt>
                <c:pt idx="162">
                  <c:v>6.2080155397190202</c:v>
                </c:pt>
                <c:pt idx="163">
                  <c:v>6.1284256352959101</c:v>
                </c:pt>
                <c:pt idx="164">
                  <c:v>7.080794504276815</c:v>
                </c:pt>
                <c:pt idx="165">
                  <c:v>7.3080488482755701</c:v>
                </c:pt>
                <c:pt idx="166">
                  <c:v>7.080794504276815</c:v>
                </c:pt>
                <c:pt idx="167">
                  <c:v>8.6408864089094806</c:v>
                </c:pt>
                <c:pt idx="168">
                  <c:v>7.080794504276815</c:v>
                </c:pt>
                <c:pt idx="169">
                  <c:v>8.1532100752721508</c:v>
                </c:pt>
                <c:pt idx="170">
                  <c:v>8.2937201103888594</c:v>
                </c:pt>
                <c:pt idx="171">
                  <c:v>7.080794504276815</c:v>
                </c:pt>
                <c:pt idx="172">
                  <c:v>7.080794504276815</c:v>
                </c:pt>
                <c:pt idx="173">
                  <c:v>9.4899728783258492</c:v>
                </c:pt>
                <c:pt idx="174">
                  <c:v>7.8309763433816197</c:v>
                </c:pt>
                <c:pt idx="175">
                  <c:v>4.4302812115465402</c:v>
                </c:pt>
                <c:pt idx="176">
                  <c:v>7.2407396388877601</c:v>
                </c:pt>
                <c:pt idx="177">
                  <c:v>7.080794504276815</c:v>
                </c:pt>
                <c:pt idx="178">
                  <c:v>6.8673013217991299</c:v>
                </c:pt>
                <c:pt idx="179">
                  <c:v>6.1296370148137402</c:v>
                </c:pt>
                <c:pt idx="180">
                  <c:v>7.9170494431778797</c:v>
                </c:pt>
                <c:pt idx="181">
                  <c:v>6.5116180752418096</c:v>
                </c:pt>
                <c:pt idx="182">
                  <c:v>5.3238155843083899</c:v>
                </c:pt>
                <c:pt idx="183">
                  <c:v>6.7695728686567902</c:v>
                </c:pt>
                <c:pt idx="184">
                  <c:v>5.8779740404404697</c:v>
                </c:pt>
                <c:pt idx="185">
                  <c:v>9.5340217161641903</c:v>
                </c:pt>
                <c:pt idx="186">
                  <c:v>6.34002762804759</c:v>
                </c:pt>
                <c:pt idx="187">
                  <c:v>8.6615924299591196</c:v>
                </c:pt>
                <c:pt idx="188">
                  <c:v>5.6535061347932301</c:v>
                </c:pt>
                <c:pt idx="189">
                  <c:v>6.6260121840753001</c:v>
                </c:pt>
                <c:pt idx="190">
                  <c:v>7.7938335729935497</c:v>
                </c:pt>
                <c:pt idx="191">
                  <c:v>7.59312765027759</c:v>
                </c:pt>
                <c:pt idx="192">
                  <c:v>7.3627365019497804</c:v>
                </c:pt>
                <c:pt idx="193">
                  <c:v>9.3203054452950092</c:v>
                </c:pt>
                <c:pt idx="194">
                  <c:v>3.7197916443719201</c:v>
                </c:pt>
                <c:pt idx="195">
                  <c:v>6.6556050258189599</c:v>
                </c:pt>
                <c:pt idx="196">
                  <c:v>9.8688778806624704</c:v>
                </c:pt>
                <c:pt idx="197">
                  <c:v>5.5906144358662502</c:v>
                </c:pt>
                <c:pt idx="198">
                  <c:v>5.5544365111568101</c:v>
                </c:pt>
                <c:pt idx="199">
                  <c:v>4.1265287151002203</c:v>
                </c:pt>
                <c:pt idx="200">
                  <c:v>5.9700356569429198</c:v>
                </c:pt>
                <c:pt idx="201">
                  <c:v>7.080794504276815</c:v>
                </c:pt>
                <c:pt idx="202">
                  <c:v>8.3691543536999493</c:v>
                </c:pt>
                <c:pt idx="203">
                  <c:v>6.2842482422544199</c:v>
                </c:pt>
                <c:pt idx="204">
                  <c:v>11.267828384714001</c:v>
                </c:pt>
                <c:pt idx="205">
                  <c:v>9.29801800809601</c:v>
                </c:pt>
                <c:pt idx="206">
                  <c:v>7.8954692459424498</c:v>
                </c:pt>
                <c:pt idx="207">
                  <c:v>7.9474857857257399</c:v>
                </c:pt>
                <c:pt idx="208">
                  <c:v>10.026159156427401</c:v>
                </c:pt>
                <c:pt idx="209">
                  <c:v>6.4881932396152102</c:v>
                </c:pt>
                <c:pt idx="210">
                  <c:v>5.8697367553375202</c:v>
                </c:pt>
                <c:pt idx="211">
                  <c:v>7.080794504276815</c:v>
                </c:pt>
                <c:pt idx="212">
                  <c:v>5.3041426602159003</c:v>
                </c:pt>
                <c:pt idx="213">
                  <c:v>7.5336148229929201</c:v>
                </c:pt>
                <c:pt idx="214">
                  <c:v>4.0776077245659703</c:v>
                </c:pt>
                <c:pt idx="215">
                  <c:v>7.080794504276815</c:v>
                </c:pt>
                <c:pt idx="216">
                  <c:v>7.0861684008432997</c:v>
                </c:pt>
                <c:pt idx="217">
                  <c:v>6.2710121710645597</c:v>
                </c:pt>
                <c:pt idx="218">
                  <c:v>7.9577683439961504</c:v>
                </c:pt>
                <c:pt idx="219">
                  <c:v>8.8756422784544409</c:v>
                </c:pt>
                <c:pt idx="220">
                  <c:v>7.080794504276815</c:v>
                </c:pt>
                <c:pt idx="221">
                  <c:v>6.6137091176418403</c:v>
                </c:pt>
                <c:pt idx="222">
                  <c:v>7.7357050217516496</c:v>
                </c:pt>
                <c:pt idx="223">
                  <c:v>9.9250413284290993</c:v>
                </c:pt>
                <c:pt idx="224">
                  <c:v>9.0025831096511109</c:v>
                </c:pt>
                <c:pt idx="225">
                  <c:v>5.0957664649358803</c:v>
                </c:pt>
                <c:pt idx="226">
                  <c:v>8.5946771083626707</c:v>
                </c:pt>
                <c:pt idx="227">
                  <c:v>7.0837790605073696</c:v>
                </c:pt>
                <c:pt idx="228">
                  <c:v>7.6828724980725198</c:v>
                </c:pt>
                <c:pt idx="229">
                  <c:v>7.080794504276815</c:v>
                </c:pt>
                <c:pt idx="230">
                  <c:v>6.4197724735125101</c:v>
                </c:pt>
                <c:pt idx="231">
                  <c:v>4.4432388991431004</c:v>
                </c:pt>
                <c:pt idx="232">
                  <c:v>6.97866426237381</c:v>
                </c:pt>
                <c:pt idx="233">
                  <c:v>6.6236135657451198</c:v>
                </c:pt>
                <c:pt idx="234">
                  <c:v>3.66471056171939</c:v>
                </c:pt>
                <c:pt idx="235">
                  <c:v>4.8141356208896697</c:v>
                </c:pt>
                <c:pt idx="236">
                  <c:v>5.7796737051752096</c:v>
                </c:pt>
                <c:pt idx="237">
                  <c:v>6.9378187833790097</c:v>
                </c:pt>
                <c:pt idx="238">
                  <c:v>7.4367826093455296</c:v>
                </c:pt>
                <c:pt idx="239">
                  <c:v>4.7233125732505199</c:v>
                </c:pt>
                <c:pt idx="240">
                  <c:v>9.3806580507883197</c:v>
                </c:pt>
                <c:pt idx="241">
                  <c:v>7.8101449331968302</c:v>
                </c:pt>
                <c:pt idx="242">
                  <c:v>9.4366371642514402</c:v>
                </c:pt>
                <c:pt idx="243">
                  <c:v>9.4063257528982795</c:v>
                </c:pt>
                <c:pt idx="244">
                  <c:v>6.3212593152229903</c:v>
                </c:pt>
                <c:pt idx="245">
                  <c:v>7.080794504276815</c:v>
                </c:pt>
                <c:pt idx="246">
                  <c:v>4.7053564957746996</c:v>
                </c:pt>
                <c:pt idx="247">
                  <c:v>8.8964189883017895</c:v>
                </c:pt>
                <c:pt idx="248">
                  <c:v>6.5818782015489603</c:v>
                </c:pt>
                <c:pt idx="249">
                  <c:v>6.7551459015516198</c:v>
                </c:pt>
                <c:pt idx="250">
                  <c:v>9.4451298378686506</c:v>
                </c:pt>
                <c:pt idx="251">
                  <c:v>9.0248450374174993</c:v>
                </c:pt>
                <c:pt idx="252">
                  <c:v>7.080794504276815</c:v>
                </c:pt>
                <c:pt idx="253">
                  <c:v>6.8001190903158699</c:v>
                </c:pt>
                <c:pt idx="254">
                  <c:v>7.1741351628079899</c:v>
                </c:pt>
                <c:pt idx="255">
                  <c:v>7.6579912369982504</c:v>
                </c:pt>
                <c:pt idx="256">
                  <c:v>8.3229866724022905</c:v>
                </c:pt>
                <c:pt idx="257">
                  <c:v>5.9342790930943403</c:v>
                </c:pt>
                <c:pt idx="258">
                  <c:v>9.8027207823257108</c:v>
                </c:pt>
                <c:pt idx="259">
                  <c:v>6.1019552307489002</c:v>
                </c:pt>
                <c:pt idx="260">
                  <c:v>4.9977706012836798</c:v>
                </c:pt>
                <c:pt idx="261">
                  <c:v>4.8157667907170696</c:v>
                </c:pt>
                <c:pt idx="262">
                  <c:v>6.5480205581308297</c:v>
                </c:pt>
                <c:pt idx="263">
                  <c:v>13.175401724233</c:v>
                </c:pt>
                <c:pt idx="264">
                  <c:v>6.6180109055846597</c:v>
                </c:pt>
                <c:pt idx="265">
                  <c:v>7.7880547326052003</c:v>
                </c:pt>
                <c:pt idx="266">
                  <c:v>5.1918343271406204</c:v>
                </c:pt>
                <c:pt idx="267">
                  <c:v>5.6263395281259498</c:v>
                </c:pt>
                <c:pt idx="268">
                  <c:v>6.8696389414590904</c:v>
                </c:pt>
                <c:pt idx="269">
                  <c:v>9.0586284240726798</c:v>
                </c:pt>
                <c:pt idx="270">
                  <c:v>7.29188832527326</c:v>
                </c:pt>
                <c:pt idx="271">
                  <c:v>7.27590877368399</c:v>
                </c:pt>
                <c:pt idx="272">
                  <c:v>6.5127371239801199</c:v>
                </c:pt>
                <c:pt idx="273">
                  <c:v>7.2078867813439</c:v>
                </c:pt>
                <c:pt idx="274">
                  <c:v>7.080794504276815</c:v>
                </c:pt>
                <c:pt idx="275">
                  <c:v>5.3249418556116499</c:v>
                </c:pt>
                <c:pt idx="276">
                  <c:v>7.0823006491748002</c:v>
                </c:pt>
                <c:pt idx="277">
                  <c:v>5.3341835796027999</c:v>
                </c:pt>
                <c:pt idx="278">
                  <c:v>10.761897799889301</c:v>
                </c:pt>
                <c:pt idx="279">
                  <c:v>6.2868069484369702</c:v>
                </c:pt>
                <c:pt idx="280">
                  <c:v>9.79455869937693</c:v>
                </c:pt>
                <c:pt idx="281">
                  <c:v>8.2104435651437093</c:v>
                </c:pt>
                <c:pt idx="282">
                  <c:v>6.9417194379777003</c:v>
                </c:pt>
                <c:pt idx="283">
                  <c:v>10.3561188272083</c:v>
                </c:pt>
                <c:pt idx="284">
                  <c:v>7.95898429188418</c:v>
                </c:pt>
                <c:pt idx="285">
                  <c:v>3.8826310813137899</c:v>
                </c:pt>
                <c:pt idx="286">
                  <c:v>5.6717738330956102</c:v>
                </c:pt>
                <c:pt idx="287">
                  <c:v>10.003300539211899</c:v>
                </c:pt>
                <c:pt idx="288">
                  <c:v>6.5528474743749703</c:v>
                </c:pt>
                <c:pt idx="289">
                  <c:v>7.6285527231438497</c:v>
                </c:pt>
                <c:pt idx="290">
                  <c:v>4.79084054024307</c:v>
                </c:pt>
                <c:pt idx="291">
                  <c:v>7.71095993884484</c:v>
                </c:pt>
                <c:pt idx="292">
                  <c:v>8.2912990059681402</c:v>
                </c:pt>
                <c:pt idx="293">
                  <c:v>6.19317010120505</c:v>
                </c:pt>
                <c:pt idx="294">
                  <c:v>9.0326605791446806</c:v>
                </c:pt>
                <c:pt idx="295">
                  <c:v>6.1394937408956904</c:v>
                </c:pt>
                <c:pt idx="296">
                  <c:v>7.1294247304629801</c:v>
                </c:pt>
                <c:pt idx="297">
                  <c:v>7.080794504276815</c:v>
                </c:pt>
                <c:pt idx="298">
                  <c:v>5.4185037630255204</c:v>
                </c:pt>
                <c:pt idx="299">
                  <c:v>8.0754945078990996</c:v>
                </c:pt>
                <c:pt idx="300">
                  <c:v>7.080794504276815</c:v>
                </c:pt>
                <c:pt idx="301">
                  <c:v>10.0496737184564</c:v>
                </c:pt>
                <c:pt idx="302">
                  <c:v>5.6676506466431897</c:v>
                </c:pt>
                <c:pt idx="303">
                  <c:v>7.080794504276815</c:v>
                </c:pt>
                <c:pt idx="304">
                  <c:v>8.9239806077387094</c:v>
                </c:pt>
                <c:pt idx="305">
                  <c:v>6.4288663131883901</c:v>
                </c:pt>
                <c:pt idx="306">
                  <c:v>6.9606035016885004</c:v>
                </c:pt>
                <c:pt idx="307">
                  <c:v>5.8736758458289904</c:v>
                </c:pt>
                <c:pt idx="308">
                  <c:v>6.7954690098422601</c:v>
                </c:pt>
                <c:pt idx="309">
                  <c:v>10.041027974912501</c:v>
                </c:pt>
                <c:pt idx="310">
                  <c:v>7.080794504276815</c:v>
                </c:pt>
                <c:pt idx="311">
                  <c:v>7.2960377339011702</c:v>
                </c:pt>
                <c:pt idx="312">
                  <c:v>7.080794504276815</c:v>
                </c:pt>
                <c:pt idx="313">
                  <c:v>5.8626412328458599</c:v>
                </c:pt>
                <c:pt idx="314">
                  <c:v>7.2921418051592202</c:v>
                </c:pt>
                <c:pt idx="315">
                  <c:v>8.0628056430244701</c:v>
                </c:pt>
                <c:pt idx="316">
                  <c:v>7.8219709401560102</c:v>
                </c:pt>
                <c:pt idx="317">
                  <c:v>11.301793996392201</c:v>
                </c:pt>
                <c:pt idx="318">
                  <c:v>6.5937643132894399</c:v>
                </c:pt>
                <c:pt idx="319">
                  <c:v>9.1610886128848303</c:v>
                </c:pt>
                <c:pt idx="320">
                  <c:v>7.080794504276815</c:v>
                </c:pt>
                <c:pt idx="321">
                  <c:v>4.6429530522379601</c:v>
                </c:pt>
                <c:pt idx="322">
                  <c:v>7.79845367620121</c:v>
                </c:pt>
                <c:pt idx="323">
                  <c:v>5.5643424906303496</c:v>
                </c:pt>
                <c:pt idx="324">
                  <c:v>7.8865912273286796</c:v>
                </c:pt>
                <c:pt idx="325">
                  <c:v>7.4431890142926704</c:v>
                </c:pt>
                <c:pt idx="326">
                  <c:v>3.6571231325667299</c:v>
                </c:pt>
                <c:pt idx="327">
                  <c:v>9.5971918568781707</c:v>
                </c:pt>
                <c:pt idx="328">
                  <c:v>6.9642259425787296</c:v>
                </c:pt>
                <c:pt idx="329">
                  <c:v>7.6729095229438</c:v>
                </c:pt>
                <c:pt idx="330">
                  <c:v>6.7370040722130504</c:v>
                </c:pt>
                <c:pt idx="331">
                  <c:v>7.080794504276815</c:v>
                </c:pt>
                <c:pt idx="332">
                  <c:v>5.3824890394716398</c:v>
                </c:pt>
                <c:pt idx="333">
                  <c:v>7.0229521134292998</c:v>
                </c:pt>
                <c:pt idx="334">
                  <c:v>7.080794504276815</c:v>
                </c:pt>
                <c:pt idx="335">
                  <c:v>10.026223807942101</c:v>
                </c:pt>
                <c:pt idx="336">
                  <c:v>5.5838329984766597</c:v>
                </c:pt>
                <c:pt idx="337">
                  <c:v>7.9529291155722399</c:v>
                </c:pt>
                <c:pt idx="338">
                  <c:v>5.5001866409041797</c:v>
                </c:pt>
                <c:pt idx="339">
                  <c:v>7.5437004660569098</c:v>
                </c:pt>
                <c:pt idx="340">
                  <c:v>6.8483315590494396</c:v>
                </c:pt>
                <c:pt idx="341">
                  <c:v>7.080794504276815</c:v>
                </c:pt>
                <c:pt idx="342">
                  <c:v>5.9102517293372001</c:v>
                </c:pt>
                <c:pt idx="343">
                  <c:v>8.7168203337723806</c:v>
                </c:pt>
                <c:pt idx="344">
                  <c:v>6.0168891356533898</c:v>
                </c:pt>
                <c:pt idx="345">
                  <c:v>9.5678227262804398</c:v>
                </c:pt>
                <c:pt idx="346">
                  <c:v>4.2962470237280703</c:v>
                </c:pt>
                <c:pt idx="347">
                  <c:v>3.5515791769671501</c:v>
                </c:pt>
                <c:pt idx="348">
                  <c:v>8.5296693476335701</c:v>
                </c:pt>
                <c:pt idx="349">
                  <c:v>8.0653390361042092</c:v>
                </c:pt>
                <c:pt idx="350">
                  <c:v>9.1584451632619999</c:v>
                </c:pt>
                <c:pt idx="351">
                  <c:v>8.8485862829290394</c:v>
                </c:pt>
                <c:pt idx="352">
                  <c:v>9.4954563819417803</c:v>
                </c:pt>
                <c:pt idx="353">
                  <c:v>8.0528939164594693</c:v>
                </c:pt>
                <c:pt idx="354">
                  <c:v>2.7985490988627699</c:v>
                </c:pt>
                <c:pt idx="355">
                  <c:v>6.4258738662756896</c:v>
                </c:pt>
                <c:pt idx="356">
                  <c:v>7.7572696656682796</c:v>
                </c:pt>
                <c:pt idx="357">
                  <c:v>7.7486547064925402</c:v>
                </c:pt>
                <c:pt idx="358">
                  <c:v>5.11739030262423</c:v>
                </c:pt>
                <c:pt idx="359">
                  <c:v>7.4815353620944398</c:v>
                </c:pt>
                <c:pt idx="360">
                  <c:v>5.3742225847088596</c:v>
                </c:pt>
                <c:pt idx="361">
                  <c:v>7.06364697562225</c:v>
                </c:pt>
                <c:pt idx="362">
                  <c:v>6.8764510428826497</c:v>
                </c:pt>
                <c:pt idx="363">
                  <c:v>4.81243365216746</c:v>
                </c:pt>
                <c:pt idx="364">
                  <c:v>4.9935307341400499</c:v>
                </c:pt>
                <c:pt idx="365">
                  <c:v>4.7888610624981496</c:v>
                </c:pt>
                <c:pt idx="366">
                  <c:v>4.0372877393507798</c:v>
                </c:pt>
                <c:pt idx="367">
                  <c:v>6.5058725093635799</c:v>
                </c:pt>
                <c:pt idx="368">
                  <c:v>6.77977396685122</c:v>
                </c:pt>
                <c:pt idx="369">
                  <c:v>6.9525116735960202</c:v>
                </c:pt>
                <c:pt idx="370">
                  <c:v>5.6284069194306898</c:v>
                </c:pt>
                <c:pt idx="371">
                  <c:v>5.9660004887903497</c:v>
                </c:pt>
                <c:pt idx="372">
                  <c:v>6.3194315449597296</c:v>
                </c:pt>
                <c:pt idx="373">
                  <c:v>8.0272478699500596</c:v>
                </c:pt>
                <c:pt idx="374">
                  <c:v>8.8826844522924002</c:v>
                </c:pt>
                <c:pt idx="375">
                  <c:v>5.99128347536689</c:v>
                </c:pt>
                <c:pt idx="376">
                  <c:v>10.272444272154299</c:v>
                </c:pt>
                <c:pt idx="377">
                  <c:v>7.080794504276815</c:v>
                </c:pt>
                <c:pt idx="378">
                  <c:v>6.1051401350435501</c:v>
                </c:pt>
                <c:pt idx="379">
                  <c:v>9.4433588841461198</c:v>
                </c:pt>
                <c:pt idx="380">
                  <c:v>6.8874143711295304</c:v>
                </c:pt>
                <c:pt idx="381">
                  <c:v>6.51290083326617</c:v>
                </c:pt>
                <c:pt idx="382">
                  <c:v>5.77271809485182</c:v>
                </c:pt>
                <c:pt idx="383">
                  <c:v>4.9125572620094404</c:v>
                </c:pt>
                <c:pt idx="384">
                  <c:v>9.7395619489699108</c:v>
                </c:pt>
                <c:pt idx="385">
                  <c:v>5.5419790193089202</c:v>
                </c:pt>
                <c:pt idx="386">
                  <c:v>7.080794504276815</c:v>
                </c:pt>
                <c:pt idx="387">
                  <c:v>7.080794504276815</c:v>
                </c:pt>
                <c:pt idx="388">
                  <c:v>6.4489310334090701</c:v>
                </c:pt>
                <c:pt idx="389">
                  <c:v>5.4779122945460497</c:v>
                </c:pt>
                <c:pt idx="390">
                  <c:v>8.5447086616730399</c:v>
                </c:pt>
                <c:pt idx="391">
                  <c:v>7.3785970162586603</c:v>
                </c:pt>
                <c:pt idx="392">
                  <c:v>6.66400305000335</c:v>
                </c:pt>
                <c:pt idx="393">
                  <c:v>6.7755828124050801</c:v>
                </c:pt>
                <c:pt idx="394">
                  <c:v>8.7363712109152107</c:v>
                </c:pt>
                <c:pt idx="395">
                  <c:v>7.1469762961265397</c:v>
                </c:pt>
                <c:pt idx="396">
                  <c:v>7.080794504276815</c:v>
                </c:pt>
                <c:pt idx="397">
                  <c:v>5.0403316923958901</c:v>
                </c:pt>
                <c:pt idx="398">
                  <c:v>7.080794504276815</c:v>
                </c:pt>
                <c:pt idx="399">
                  <c:v>7.7454991281790502</c:v>
                </c:pt>
                <c:pt idx="400">
                  <c:v>6.2596516027400497</c:v>
                </c:pt>
                <c:pt idx="401">
                  <c:v>8.5963911795527093</c:v>
                </c:pt>
                <c:pt idx="402">
                  <c:v>5.7673495968656603</c:v>
                </c:pt>
                <c:pt idx="403">
                  <c:v>7.0889406421502201</c:v>
                </c:pt>
                <c:pt idx="404">
                  <c:v>8.0291816127543392</c:v>
                </c:pt>
                <c:pt idx="405">
                  <c:v>7.080794504276815</c:v>
                </c:pt>
                <c:pt idx="406">
                  <c:v>4.7257855649307698</c:v>
                </c:pt>
                <c:pt idx="407">
                  <c:v>8.1957653598955904</c:v>
                </c:pt>
                <c:pt idx="408">
                  <c:v>6.4437536684450496</c:v>
                </c:pt>
                <c:pt idx="409">
                  <c:v>7.0390943210898298</c:v>
                </c:pt>
                <c:pt idx="410">
                  <c:v>7.080794504276815</c:v>
                </c:pt>
                <c:pt idx="411">
                  <c:v>7.080794504276815</c:v>
                </c:pt>
                <c:pt idx="412">
                  <c:v>6.9452240923448096</c:v>
                </c:pt>
                <c:pt idx="413">
                  <c:v>5.7421104074371101</c:v>
                </c:pt>
                <c:pt idx="414">
                  <c:v>5.5966278497364597</c:v>
                </c:pt>
                <c:pt idx="415">
                  <c:v>7.3503789866846896</c:v>
                </c:pt>
                <c:pt idx="416">
                  <c:v>6.2627988674538697</c:v>
                </c:pt>
                <c:pt idx="417">
                  <c:v>9.9270237232245204</c:v>
                </c:pt>
                <c:pt idx="418">
                  <c:v>5.3814075190929698</c:v>
                </c:pt>
                <c:pt idx="419">
                  <c:v>4.9613527283846004</c:v>
                </c:pt>
                <c:pt idx="420">
                  <c:v>6.4570975247378897</c:v>
                </c:pt>
                <c:pt idx="421">
                  <c:v>6.5393695103734197</c:v>
                </c:pt>
                <c:pt idx="422">
                  <c:v>6.2524100046497297</c:v>
                </c:pt>
                <c:pt idx="423">
                  <c:v>7.9673448231111097</c:v>
                </c:pt>
                <c:pt idx="424">
                  <c:v>7.080794504276815</c:v>
                </c:pt>
                <c:pt idx="425">
                  <c:v>7.6095211901247399</c:v>
                </c:pt>
                <c:pt idx="426">
                  <c:v>6.8878639438948603</c:v>
                </c:pt>
                <c:pt idx="427">
                  <c:v>9.8790712575708</c:v>
                </c:pt>
                <c:pt idx="428">
                  <c:v>7.6387617704500901</c:v>
                </c:pt>
                <c:pt idx="429">
                  <c:v>6.9618916860039199</c:v>
                </c:pt>
                <c:pt idx="430">
                  <c:v>8.0606096236308105</c:v>
                </c:pt>
                <c:pt idx="431">
                  <c:v>7.2402717911029901</c:v>
                </c:pt>
                <c:pt idx="432">
                  <c:v>7.4867797085282497</c:v>
                </c:pt>
                <c:pt idx="433">
                  <c:v>8.4104606428662496</c:v>
                </c:pt>
                <c:pt idx="434">
                  <c:v>6.1439214541436904</c:v>
                </c:pt>
                <c:pt idx="435">
                  <c:v>6.0961798898848096</c:v>
                </c:pt>
                <c:pt idx="436">
                  <c:v>6.3848240094579003</c:v>
                </c:pt>
                <c:pt idx="437">
                  <c:v>9.4626660169985293</c:v>
                </c:pt>
                <c:pt idx="438">
                  <c:v>7.8681470864636598</c:v>
                </c:pt>
                <c:pt idx="439">
                  <c:v>5.8731571370667801</c:v>
                </c:pt>
                <c:pt idx="440">
                  <c:v>7.080794504276815</c:v>
                </c:pt>
                <c:pt idx="441">
                  <c:v>6.5293044481003699</c:v>
                </c:pt>
                <c:pt idx="442">
                  <c:v>5.1522037218769601</c:v>
                </c:pt>
                <c:pt idx="443">
                  <c:v>7.8586627788448196</c:v>
                </c:pt>
                <c:pt idx="444">
                  <c:v>7.7044102523138402</c:v>
                </c:pt>
                <c:pt idx="445">
                  <c:v>6.7280043856533798</c:v>
                </c:pt>
                <c:pt idx="446">
                  <c:v>10.4645024772603</c:v>
                </c:pt>
                <c:pt idx="447">
                  <c:v>9.1127862503147803</c:v>
                </c:pt>
                <c:pt idx="448">
                  <c:v>8.0798083581532705</c:v>
                </c:pt>
                <c:pt idx="449">
                  <c:v>7.0786594193779599</c:v>
                </c:pt>
                <c:pt idx="450">
                  <c:v>7.080794504276815</c:v>
                </c:pt>
                <c:pt idx="451">
                  <c:v>8.0438892990988595</c:v>
                </c:pt>
                <c:pt idx="452">
                  <c:v>7.0402449784305503</c:v>
                </c:pt>
                <c:pt idx="453">
                  <c:v>5.4839741088013403</c:v>
                </c:pt>
                <c:pt idx="454">
                  <c:v>8.5344068795699499</c:v>
                </c:pt>
                <c:pt idx="455">
                  <c:v>7.2665945347472798</c:v>
                </c:pt>
                <c:pt idx="456">
                  <c:v>6.2566511479269096</c:v>
                </c:pt>
                <c:pt idx="457">
                  <c:v>7.24035100574247</c:v>
                </c:pt>
                <c:pt idx="458">
                  <c:v>8.6921153220472096</c:v>
                </c:pt>
                <c:pt idx="459">
                  <c:v>8.6395409779986991</c:v>
                </c:pt>
                <c:pt idx="460">
                  <c:v>7.1798641485340999</c:v>
                </c:pt>
                <c:pt idx="461">
                  <c:v>7.1639992225743798</c:v>
                </c:pt>
                <c:pt idx="462">
                  <c:v>8.9261131430927794</c:v>
                </c:pt>
                <c:pt idx="463">
                  <c:v>6.3531103018294601</c:v>
                </c:pt>
                <c:pt idx="464">
                  <c:v>6.68155356754274</c:v>
                </c:pt>
                <c:pt idx="465">
                  <c:v>5.4453259806691099</c:v>
                </c:pt>
                <c:pt idx="466">
                  <c:v>7.53988189284384</c:v>
                </c:pt>
                <c:pt idx="467">
                  <c:v>7.080794504276815</c:v>
                </c:pt>
                <c:pt idx="468">
                  <c:v>4.3704765802587904</c:v>
                </c:pt>
                <c:pt idx="469">
                  <c:v>10.3164003845531</c:v>
                </c:pt>
                <c:pt idx="470">
                  <c:v>6.5995938189538004</c:v>
                </c:pt>
                <c:pt idx="471">
                  <c:v>4.1975835894150304</c:v>
                </c:pt>
                <c:pt idx="472">
                  <c:v>7.9207945643732298</c:v>
                </c:pt>
                <c:pt idx="473">
                  <c:v>6.3307327654463998</c:v>
                </c:pt>
                <c:pt idx="474">
                  <c:v>7.080794504276815</c:v>
                </c:pt>
                <c:pt idx="475">
                  <c:v>7.76414261000218</c:v>
                </c:pt>
                <c:pt idx="476">
                  <c:v>8.23714263389701</c:v>
                </c:pt>
                <c:pt idx="477">
                  <c:v>5.6792341150880796</c:v>
                </c:pt>
                <c:pt idx="478">
                  <c:v>7.4175703683004999</c:v>
                </c:pt>
                <c:pt idx="479">
                  <c:v>4.7759834385065201</c:v>
                </c:pt>
                <c:pt idx="480">
                  <c:v>7.8650949704307997</c:v>
                </c:pt>
                <c:pt idx="481">
                  <c:v>5.9034657150915901</c:v>
                </c:pt>
                <c:pt idx="482">
                  <c:v>7.7057110063139698</c:v>
                </c:pt>
                <c:pt idx="483">
                  <c:v>7.8151217778281499</c:v>
                </c:pt>
                <c:pt idx="484">
                  <c:v>6.13974303173437</c:v>
                </c:pt>
                <c:pt idx="485">
                  <c:v>5.0414050278910301</c:v>
                </c:pt>
                <c:pt idx="486">
                  <c:v>8.6751926916791806</c:v>
                </c:pt>
                <c:pt idx="487">
                  <c:v>7.6893580036123703</c:v>
                </c:pt>
                <c:pt idx="488">
                  <c:v>8.5701291206628198</c:v>
                </c:pt>
                <c:pt idx="489">
                  <c:v>5.6717623259348002</c:v>
                </c:pt>
                <c:pt idx="490">
                  <c:v>6.6248064278043799</c:v>
                </c:pt>
                <c:pt idx="491">
                  <c:v>6.5410076990138402</c:v>
                </c:pt>
                <c:pt idx="492">
                  <c:v>7.080794504276815</c:v>
                </c:pt>
                <c:pt idx="493">
                  <c:v>9.2411975633632295</c:v>
                </c:pt>
                <c:pt idx="494">
                  <c:v>7.080794504276815</c:v>
                </c:pt>
                <c:pt idx="495">
                  <c:v>6.3408090222258702</c:v>
                </c:pt>
                <c:pt idx="496">
                  <c:v>5.9803572267639096</c:v>
                </c:pt>
                <c:pt idx="497">
                  <c:v>7.6059788302525</c:v>
                </c:pt>
                <c:pt idx="498">
                  <c:v>6.4275124428414898</c:v>
                </c:pt>
                <c:pt idx="499">
                  <c:v>7.080794504276815</c:v>
                </c:pt>
                <c:pt idx="500">
                  <c:v>6.1090733115096603</c:v>
                </c:pt>
                <c:pt idx="501">
                  <c:v>5.8429330809156204</c:v>
                </c:pt>
                <c:pt idx="502">
                  <c:v>5.3675464904405796</c:v>
                </c:pt>
                <c:pt idx="503">
                  <c:v>5.3458871467538103</c:v>
                </c:pt>
                <c:pt idx="504">
                  <c:v>5.3863073521016203</c:v>
                </c:pt>
                <c:pt idx="505">
                  <c:v>9.9194784255570294</c:v>
                </c:pt>
                <c:pt idx="506">
                  <c:v>7.080794504276815</c:v>
                </c:pt>
                <c:pt idx="507">
                  <c:v>7.1214584346333103</c:v>
                </c:pt>
                <c:pt idx="508">
                  <c:v>9.4182961217901493</c:v>
                </c:pt>
                <c:pt idx="509">
                  <c:v>7.4571647584143097</c:v>
                </c:pt>
                <c:pt idx="510">
                  <c:v>5.2722275601977104</c:v>
                </c:pt>
                <c:pt idx="511">
                  <c:v>7.2919570395975999</c:v>
                </c:pt>
                <c:pt idx="512">
                  <c:v>7.8038332206977001</c:v>
                </c:pt>
                <c:pt idx="513">
                  <c:v>6.8443509110567398</c:v>
                </c:pt>
                <c:pt idx="514">
                  <c:v>5.60874523181357</c:v>
                </c:pt>
                <c:pt idx="515">
                  <c:v>5.7011546449116102</c:v>
                </c:pt>
                <c:pt idx="516">
                  <c:v>5.4127624975958302</c:v>
                </c:pt>
                <c:pt idx="517">
                  <c:v>7.080794504276815</c:v>
                </c:pt>
                <c:pt idx="518">
                  <c:v>5.0181323842682302</c:v>
                </c:pt>
                <c:pt idx="519">
                  <c:v>4.5522384105427198</c:v>
                </c:pt>
                <c:pt idx="520">
                  <c:v>7.080794504276815</c:v>
                </c:pt>
                <c:pt idx="521">
                  <c:v>7.02530594168935</c:v>
                </c:pt>
                <c:pt idx="522">
                  <c:v>5.77062096910565</c:v>
                </c:pt>
                <c:pt idx="523">
                  <c:v>8.4378759830216197</c:v>
                </c:pt>
                <c:pt idx="524">
                  <c:v>5.9070782686667203</c:v>
                </c:pt>
                <c:pt idx="525">
                  <c:v>6.8983413301771597</c:v>
                </c:pt>
                <c:pt idx="526">
                  <c:v>10.2527343684777</c:v>
                </c:pt>
                <c:pt idx="527">
                  <c:v>8.2064999378091894</c:v>
                </c:pt>
                <c:pt idx="528">
                  <c:v>7.2861673880398099</c:v>
                </c:pt>
                <c:pt idx="529">
                  <c:v>8.8092964317759606</c:v>
                </c:pt>
                <c:pt idx="530">
                  <c:v>6.6415006872809697</c:v>
                </c:pt>
                <c:pt idx="531">
                  <c:v>6.1451483605741499</c:v>
                </c:pt>
                <c:pt idx="532">
                  <c:v>5.9064417645820502</c:v>
                </c:pt>
                <c:pt idx="533">
                  <c:v>5.3898459304911599</c:v>
                </c:pt>
                <c:pt idx="534">
                  <c:v>5.00656297926378</c:v>
                </c:pt>
                <c:pt idx="535">
                  <c:v>6.5036382004515598</c:v>
                </c:pt>
                <c:pt idx="536">
                  <c:v>9.6068588961218992</c:v>
                </c:pt>
                <c:pt idx="537">
                  <c:v>8.7422298818279707</c:v>
                </c:pt>
                <c:pt idx="538">
                  <c:v>8.39439741175722</c:v>
                </c:pt>
                <c:pt idx="539">
                  <c:v>7.080794504276815</c:v>
                </c:pt>
                <c:pt idx="540">
                  <c:v>3.8412050380451599</c:v>
                </c:pt>
                <c:pt idx="541">
                  <c:v>4.3013734671273403</c:v>
                </c:pt>
                <c:pt idx="542">
                  <c:v>9.8958892129505305</c:v>
                </c:pt>
                <c:pt idx="543">
                  <c:v>4.3194406725876799</c:v>
                </c:pt>
                <c:pt idx="544">
                  <c:v>8.31377360432176</c:v>
                </c:pt>
                <c:pt idx="545">
                  <c:v>7.080794504276815</c:v>
                </c:pt>
                <c:pt idx="546">
                  <c:v>3.4103596707392398</c:v>
                </c:pt>
                <c:pt idx="547">
                  <c:v>7.5109433421274403</c:v>
                </c:pt>
                <c:pt idx="548">
                  <c:v>6.9782908676135902</c:v>
                </c:pt>
                <c:pt idx="549">
                  <c:v>7.080794504276815</c:v>
                </c:pt>
                <c:pt idx="550">
                  <c:v>7.4607272201980699</c:v>
                </c:pt>
                <c:pt idx="551">
                  <c:v>7.080794504276815</c:v>
                </c:pt>
                <c:pt idx="552">
                  <c:v>7.2201655534465399</c:v>
                </c:pt>
                <c:pt idx="553">
                  <c:v>8.7908511889480501</c:v>
                </c:pt>
                <c:pt idx="554">
                  <c:v>7.080794504276815</c:v>
                </c:pt>
                <c:pt idx="555">
                  <c:v>7.080794504276815</c:v>
                </c:pt>
                <c:pt idx="556">
                  <c:v>9.0491660542978405</c:v>
                </c:pt>
                <c:pt idx="557">
                  <c:v>9.5151406152444196</c:v>
                </c:pt>
                <c:pt idx="558">
                  <c:v>6.1452429396754003</c:v>
                </c:pt>
                <c:pt idx="559">
                  <c:v>7.4942120469660702</c:v>
                </c:pt>
                <c:pt idx="560">
                  <c:v>7.0918858169666601</c:v>
                </c:pt>
                <c:pt idx="561">
                  <c:v>6.6245725276527896</c:v>
                </c:pt>
                <c:pt idx="562">
                  <c:v>6.0321889028999198</c:v>
                </c:pt>
                <c:pt idx="563">
                  <c:v>6.3440954250018597</c:v>
                </c:pt>
                <c:pt idx="564">
                  <c:v>7.080794504276815</c:v>
                </c:pt>
                <c:pt idx="565">
                  <c:v>7.4591448594856997</c:v>
                </c:pt>
                <c:pt idx="566">
                  <c:v>6.3616668025878997</c:v>
                </c:pt>
                <c:pt idx="567">
                  <c:v>9.0115887536002592</c:v>
                </c:pt>
                <c:pt idx="568">
                  <c:v>7.4662131324522498</c:v>
                </c:pt>
                <c:pt idx="569">
                  <c:v>5.7398163326022003</c:v>
                </c:pt>
                <c:pt idx="570">
                  <c:v>7.7851066730598104</c:v>
                </c:pt>
                <c:pt idx="571">
                  <c:v>7.1385867813316199</c:v>
                </c:pt>
                <c:pt idx="572">
                  <c:v>8.8051777452649205</c:v>
                </c:pt>
                <c:pt idx="573">
                  <c:v>8.0030314850909203</c:v>
                </c:pt>
                <c:pt idx="574">
                  <c:v>7.1573378640262302</c:v>
                </c:pt>
                <c:pt idx="575">
                  <c:v>6.4273651444755098</c:v>
                </c:pt>
                <c:pt idx="576">
                  <c:v>6.12467227096983</c:v>
                </c:pt>
                <c:pt idx="577">
                  <c:v>8.4579010369103091</c:v>
                </c:pt>
                <c:pt idx="578">
                  <c:v>5.7721973935687796</c:v>
                </c:pt>
                <c:pt idx="579">
                  <c:v>7.080794504276815</c:v>
                </c:pt>
                <c:pt idx="580">
                  <c:v>6.76079052306899</c:v>
                </c:pt>
                <c:pt idx="581">
                  <c:v>7.8950456621463196</c:v>
                </c:pt>
                <c:pt idx="582">
                  <c:v>8.5767399284048391</c:v>
                </c:pt>
                <c:pt idx="583">
                  <c:v>5.5967298175757998</c:v>
                </c:pt>
                <c:pt idx="584">
                  <c:v>8.1456323742549603</c:v>
                </c:pt>
                <c:pt idx="585">
                  <c:v>6.6654950682768996</c:v>
                </c:pt>
                <c:pt idx="586">
                  <c:v>6.4990679978223298</c:v>
                </c:pt>
                <c:pt idx="587">
                  <c:v>9.7358893878110404</c:v>
                </c:pt>
                <c:pt idx="588">
                  <c:v>9.2682818946417793</c:v>
                </c:pt>
                <c:pt idx="589">
                  <c:v>7.080794504276815</c:v>
                </c:pt>
                <c:pt idx="590">
                  <c:v>10.0596420985127</c:v>
                </c:pt>
                <c:pt idx="591">
                  <c:v>6.4758853986095497</c:v>
                </c:pt>
                <c:pt idx="592">
                  <c:v>6.0961283475006098</c:v>
                </c:pt>
                <c:pt idx="593">
                  <c:v>6.2978456340027602</c:v>
                </c:pt>
                <c:pt idx="594">
                  <c:v>5.2840966874291597</c:v>
                </c:pt>
                <c:pt idx="595">
                  <c:v>8.2699447097323304</c:v>
                </c:pt>
                <c:pt idx="596">
                  <c:v>6.0395677903077898</c:v>
                </c:pt>
                <c:pt idx="597">
                  <c:v>6.24327900422215</c:v>
                </c:pt>
                <c:pt idx="598">
                  <c:v>8.2140997644519498</c:v>
                </c:pt>
                <c:pt idx="599">
                  <c:v>7.080794504276815</c:v>
                </c:pt>
                <c:pt idx="600">
                  <c:v>7.080794504276815</c:v>
                </c:pt>
                <c:pt idx="601">
                  <c:v>7.080794504276815</c:v>
                </c:pt>
                <c:pt idx="602">
                  <c:v>9.8360305471264091</c:v>
                </c:pt>
                <c:pt idx="603">
                  <c:v>8.7197643315431801</c:v>
                </c:pt>
                <c:pt idx="604">
                  <c:v>7.00960169429269</c:v>
                </c:pt>
                <c:pt idx="605">
                  <c:v>6.4926388461538496</c:v>
                </c:pt>
                <c:pt idx="606">
                  <c:v>7.8145243207535504</c:v>
                </c:pt>
                <c:pt idx="607">
                  <c:v>9.6525629350219209</c:v>
                </c:pt>
                <c:pt idx="608">
                  <c:v>8.0075412195542501</c:v>
                </c:pt>
                <c:pt idx="609">
                  <c:v>7.080794504276815</c:v>
                </c:pt>
                <c:pt idx="610">
                  <c:v>7.080794504276815</c:v>
                </c:pt>
                <c:pt idx="611">
                  <c:v>7.3868376964275999</c:v>
                </c:pt>
                <c:pt idx="612">
                  <c:v>5.4975803214518004</c:v>
                </c:pt>
                <c:pt idx="613">
                  <c:v>6.0578281137195296</c:v>
                </c:pt>
                <c:pt idx="614">
                  <c:v>7.080794504276815</c:v>
                </c:pt>
                <c:pt idx="615">
                  <c:v>6.2689533366349499</c:v>
                </c:pt>
                <c:pt idx="616">
                  <c:v>7.080794504276815</c:v>
                </c:pt>
                <c:pt idx="617">
                  <c:v>6.2849848224523797</c:v>
                </c:pt>
                <c:pt idx="618">
                  <c:v>9.0430956317015205</c:v>
                </c:pt>
                <c:pt idx="619">
                  <c:v>8.5230620787564302</c:v>
                </c:pt>
                <c:pt idx="620">
                  <c:v>7.080794504276815</c:v>
                </c:pt>
                <c:pt idx="621">
                  <c:v>7.080794504276815</c:v>
                </c:pt>
                <c:pt idx="622">
                  <c:v>4.0290527099378597</c:v>
                </c:pt>
                <c:pt idx="623">
                  <c:v>6.4127070417540502</c:v>
                </c:pt>
                <c:pt idx="624">
                  <c:v>6.2762949899815803</c:v>
                </c:pt>
                <c:pt idx="625">
                  <c:v>7.6488779277035297</c:v>
                </c:pt>
                <c:pt idx="626">
                  <c:v>5.5481818491157702</c:v>
                </c:pt>
                <c:pt idx="627">
                  <c:v>7.080794504276815</c:v>
                </c:pt>
                <c:pt idx="628">
                  <c:v>7.4686170188765697</c:v>
                </c:pt>
                <c:pt idx="629">
                  <c:v>7.080794504276815</c:v>
                </c:pt>
                <c:pt idx="630">
                  <c:v>7.9181504708531296</c:v>
                </c:pt>
                <c:pt idx="631">
                  <c:v>7.080794504276815</c:v>
                </c:pt>
                <c:pt idx="632">
                  <c:v>7.080794504276815</c:v>
                </c:pt>
                <c:pt idx="633">
                  <c:v>5.4332421165126297</c:v>
                </c:pt>
                <c:pt idx="634">
                  <c:v>8.3395116100347497</c:v>
                </c:pt>
                <c:pt idx="635">
                  <c:v>6.7157190879797897</c:v>
                </c:pt>
                <c:pt idx="636">
                  <c:v>6.0980120899463204</c:v>
                </c:pt>
                <c:pt idx="637">
                  <c:v>6.5768453230811401</c:v>
                </c:pt>
                <c:pt idx="638">
                  <c:v>4.6810987602356704</c:v>
                </c:pt>
                <c:pt idx="639">
                  <c:v>8.1512153104236607</c:v>
                </c:pt>
                <c:pt idx="640">
                  <c:v>7.080794504276815</c:v>
                </c:pt>
                <c:pt idx="641">
                  <c:v>7.080794504276815</c:v>
                </c:pt>
                <c:pt idx="642">
                  <c:v>5.6696895663494304</c:v>
                </c:pt>
                <c:pt idx="643">
                  <c:v>6.62494359986957</c:v>
                </c:pt>
                <c:pt idx="644">
                  <c:v>8.2736435843359004</c:v>
                </c:pt>
                <c:pt idx="645">
                  <c:v>7.080794504276815</c:v>
                </c:pt>
                <c:pt idx="646">
                  <c:v>7.080794504276815</c:v>
                </c:pt>
                <c:pt idx="647">
                  <c:v>10.5096686293071</c:v>
                </c:pt>
                <c:pt idx="648">
                  <c:v>5.1714340940560799</c:v>
                </c:pt>
                <c:pt idx="649">
                  <c:v>6.9641982997675997</c:v>
                </c:pt>
                <c:pt idx="650">
                  <c:v>6.5487965205969898</c:v>
                </c:pt>
                <c:pt idx="651">
                  <c:v>6.5554392643843196</c:v>
                </c:pt>
                <c:pt idx="652">
                  <c:v>9.0425828660499601</c:v>
                </c:pt>
                <c:pt idx="653">
                  <c:v>5.9705789077906903</c:v>
                </c:pt>
                <c:pt idx="654">
                  <c:v>6.2738057815512702</c:v>
                </c:pt>
                <c:pt idx="655">
                  <c:v>6.6040079886385703</c:v>
                </c:pt>
                <c:pt idx="656">
                  <c:v>7.14394199014904</c:v>
                </c:pt>
                <c:pt idx="657">
                  <c:v>8.1164465703464792</c:v>
                </c:pt>
                <c:pt idx="658">
                  <c:v>7.6651877804308999</c:v>
                </c:pt>
                <c:pt idx="659">
                  <c:v>5.5553529727921802</c:v>
                </c:pt>
                <c:pt idx="660">
                  <c:v>7.5439313045082201</c:v>
                </c:pt>
                <c:pt idx="661">
                  <c:v>7.080794504276815</c:v>
                </c:pt>
                <c:pt idx="662">
                  <c:v>7.3401708843321503</c:v>
                </c:pt>
                <c:pt idx="663">
                  <c:v>10.0151890624676</c:v>
                </c:pt>
                <c:pt idx="664">
                  <c:v>7.080794504276815</c:v>
                </c:pt>
                <c:pt idx="665">
                  <c:v>7.8464633408237701</c:v>
                </c:pt>
                <c:pt idx="666">
                  <c:v>7.080794504276815</c:v>
                </c:pt>
                <c:pt idx="667">
                  <c:v>6.3341627755632697</c:v>
                </c:pt>
                <c:pt idx="668">
                  <c:v>9.6160957034480496</c:v>
                </c:pt>
                <c:pt idx="669">
                  <c:v>7.080794504276815</c:v>
                </c:pt>
                <c:pt idx="670">
                  <c:v>8.8929984792151107</c:v>
                </c:pt>
                <c:pt idx="671">
                  <c:v>7.080794504276815</c:v>
                </c:pt>
                <c:pt idx="672">
                  <c:v>8.1414298997663099</c:v>
                </c:pt>
                <c:pt idx="673">
                  <c:v>8.1657149327590002</c:v>
                </c:pt>
                <c:pt idx="674">
                  <c:v>4.93195844523449</c:v>
                </c:pt>
                <c:pt idx="675">
                  <c:v>8.9778218831093</c:v>
                </c:pt>
                <c:pt idx="676">
                  <c:v>7.3726117958249597</c:v>
                </c:pt>
                <c:pt idx="677">
                  <c:v>9.1073303834617594</c:v>
                </c:pt>
                <c:pt idx="678">
                  <c:v>4.1682484613674999</c:v>
                </c:pt>
                <c:pt idx="679">
                  <c:v>7.8069090233498404</c:v>
                </c:pt>
                <c:pt idx="680">
                  <c:v>6.7046354257784699</c:v>
                </c:pt>
                <c:pt idx="681">
                  <c:v>3.6231658482586502</c:v>
                </c:pt>
                <c:pt idx="682">
                  <c:v>7.9668568239825799</c:v>
                </c:pt>
                <c:pt idx="683">
                  <c:v>4.5956077558097697</c:v>
                </c:pt>
                <c:pt idx="684">
                  <c:v>7.080794504276815</c:v>
                </c:pt>
                <c:pt idx="685">
                  <c:v>3.99449760595349</c:v>
                </c:pt>
                <c:pt idx="686">
                  <c:v>8.9079871175612499</c:v>
                </c:pt>
                <c:pt idx="687">
                  <c:v>5.8987263248059696</c:v>
                </c:pt>
                <c:pt idx="688">
                  <c:v>9.5146266221028792</c:v>
                </c:pt>
                <c:pt idx="689">
                  <c:v>8.8424636558971894</c:v>
                </c:pt>
                <c:pt idx="690">
                  <c:v>7.7210784936174504</c:v>
                </c:pt>
                <c:pt idx="691">
                  <c:v>9.0894210984220898</c:v>
                </c:pt>
                <c:pt idx="692">
                  <c:v>1.75703711549078</c:v>
                </c:pt>
                <c:pt idx="693">
                  <c:v>7.7251920994936096</c:v>
                </c:pt>
                <c:pt idx="694">
                  <c:v>6.7291914894228801</c:v>
                </c:pt>
                <c:pt idx="695">
                  <c:v>5.0854293528334997</c:v>
                </c:pt>
                <c:pt idx="696">
                  <c:v>9.5452705212490105</c:v>
                </c:pt>
                <c:pt idx="697">
                  <c:v>7.080794504276815</c:v>
                </c:pt>
                <c:pt idx="698">
                  <c:v>6.24626405379483</c:v>
                </c:pt>
                <c:pt idx="699">
                  <c:v>7.3764491048464</c:v>
                </c:pt>
                <c:pt idx="700">
                  <c:v>7.8024260841215796</c:v>
                </c:pt>
                <c:pt idx="701">
                  <c:v>8.5967672123447798</c:v>
                </c:pt>
                <c:pt idx="702">
                  <c:v>6.4364444960902301</c:v>
                </c:pt>
                <c:pt idx="703">
                  <c:v>7.3334777260267199</c:v>
                </c:pt>
                <c:pt idx="704">
                  <c:v>6.1447590376621504</c:v>
                </c:pt>
                <c:pt idx="705">
                  <c:v>4.72599772059825</c:v>
                </c:pt>
                <c:pt idx="706">
                  <c:v>5.3933459144232598</c:v>
                </c:pt>
                <c:pt idx="707">
                  <c:v>5.6248199964023904</c:v>
                </c:pt>
                <c:pt idx="708">
                  <c:v>5.7688680310922296</c:v>
                </c:pt>
                <c:pt idx="709">
                  <c:v>7.080794504276815</c:v>
                </c:pt>
                <c:pt idx="710">
                  <c:v>5.2513538154758201</c:v>
                </c:pt>
                <c:pt idx="711">
                  <c:v>7.6887859160913701</c:v>
                </c:pt>
                <c:pt idx="712">
                  <c:v>3.6810762705488198</c:v>
                </c:pt>
                <c:pt idx="713">
                  <c:v>4.89769170650258</c:v>
                </c:pt>
                <c:pt idx="714">
                  <c:v>5.8427546011896903</c:v>
                </c:pt>
                <c:pt idx="715">
                  <c:v>7.080794504276815</c:v>
                </c:pt>
                <c:pt idx="716">
                  <c:v>5.0383167831432498</c:v>
                </c:pt>
                <c:pt idx="717">
                  <c:v>9.9612477090498608</c:v>
                </c:pt>
                <c:pt idx="718">
                  <c:v>7.4175026366890702</c:v>
                </c:pt>
                <c:pt idx="719">
                  <c:v>7.080794504276815</c:v>
                </c:pt>
                <c:pt idx="720">
                  <c:v>5.0999320050346499</c:v>
                </c:pt>
                <c:pt idx="721">
                  <c:v>3.63316282886252</c:v>
                </c:pt>
                <c:pt idx="722">
                  <c:v>8.8604508539271993</c:v>
                </c:pt>
                <c:pt idx="723">
                  <c:v>10.1379322882611</c:v>
                </c:pt>
                <c:pt idx="724">
                  <c:v>9.9008148400382492</c:v>
                </c:pt>
                <c:pt idx="725">
                  <c:v>10.2684305011633</c:v>
                </c:pt>
                <c:pt idx="726">
                  <c:v>0.22749905020219799</c:v>
                </c:pt>
                <c:pt idx="727">
                  <c:v>6.0172609236891299</c:v>
                </c:pt>
                <c:pt idx="728">
                  <c:v>7.1108451380332198</c:v>
                </c:pt>
                <c:pt idx="729">
                  <c:v>6.3502904720553204</c:v>
                </c:pt>
                <c:pt idx="730">
                  <c:v>8.1293417202371803</c:v>
                </c:pt>
                <c:pt idx="731">
                  <c:v>10.252816232929399</c:v>
                </c:pt>
                <c:pt idx="732">
                  <c:v>5.4623559347061503</c:v>
                </c:pt>
                <c:pt idx="733">
                  <c:v>9.2394403610603995</c:v>
                </c:pt>
                <c:pt idx="734">
                  <c:v>7.0713141922178604</c:v>
                </c:pt>
                <c:pt idx="735">
                  <c:v>7.1158952656720897</c:v>
                </c:pt>
                <c:pt idx="736">
                  <c:v>8.2389965968890699</c:v>
                </c:pt>
                <c:pt idx="737">
                  <c:v>6.4462520315632004</c:v>
                </c:pt>
                <c:pt idx="738">
                  <c:v>6.1617794994620398</c:v>
                </c:pt>
                <c:pt idx="739">
                  <c:v>6.7721565377294501</c:v>
                </c:pt>
                <c:pt idx="740">
                  <c:v>7.06184551971681</c:v>
                </c:pt>
                <c:pt idx="741">
                  <c:v>4.6382502585541303</c:v>
                </c:pt>
                <c:pt idx="742">
                  <c:v>7.6789668886831999</c:v>
                </c:pt>
                <c:pt idx="743">
                  <c:v>8.1377130631072792</c:v>
                </c:pt>
                <c:pt idx="744">
                  <c:v>7.4813977719166296</c:v>
                </c:pt>
                <c:pt idx="745">
                  <c:v>8.0821480764538798</c:v>
                </c:pt>
                <c:pt idx="746">
                  <c:v>7.080794504276815</c:v>
                </c:pt>
                <c:pt idx="747">
                  <c:v>7.7021830991871303</c:v>
                </c:pt>
                <c:pt idx="748">
                  <c:v>6.7507611860201102</c:v>
                </c:pt>
                <c:pt idx="749">
                  <c:v>7.080794504276815</c:v>
                </c:pt>
                <c:pt idx="750">
                  <c:v>6.3239420725695803</c:v>
                </c:pt>
                <c:pt idx="751">
                  <c:v>5.4038836922267004</c:v>
                </c:pt>
                <c:pt idx="752">
                  <c:v>5.6998734884045099</c:v>
                </c:pt>
                <c:pt idx="753">
                  <c:v>7.6942645819715398</c:v>
                </c:pt>
                <c:pt idx="754">
                  <c:v>8.5814286937060391</c:v>
                </c:pt>
                <c:pt idx="755">
                  <c:v>9.8889414013115697</c:v>
                </c:pt>
                <c:pt idx="756">
                  <c:v>3.4264503676355602</c:v>
                </c:pt>
                <c:pt idx="757">
                  <c:v>8.3704404893386197</c:v>
                </c:pt>
                <c:pt idx="758">
                  <c:v>7.080794504276815</c:v>
                </c:pt>
                <c:pt idx="759">
                  <c:v>8.3905005718954992</c:v>
                </c:pt>
                <c:pt idx="760">
                  <c:v>7.58194467965673</c:v>
                </c:pt>
                <c:pt idx="761">
                  <c:v>9.85005468740043</c:v>
                </c:pt>
                <c:pt idx="762">
                  <c:v>5.2256838068990499</c:v>
                </c:pt>
                <c:pt idx="763">
                  <c:v>9.66365319639762</c:v>
                </c:pt>
                <c:pt idx="764">
                  <c:v>7.080794504276815</c:v>
                </c:pt>
                <c:pt idx="765">
                  <c:v>7.9356073251130699</c:v>
                </c:pt>
                <c:pt idx="766">
                  <c:v>8.92814208020976</c:v>
                </c:pt>
                <c:pt idx="767">
                  <c:v>6.9203428985128701</c:v>
                </c:pt>
                <c:pt idx="768">
                  <c:v>10.5380984427724</c:v>
                </c:pt>
                <c:pt idx="769">
                  <c:v>5.72930291193782</c:v>
                </c:pt>
                <c:pt idx="770">
                  <c:v>5.3356888089335301</c:v>
                </c:pt>
                <c:pt idx="771">
                  <c:v>7.080794504276815</c:v>
                </c:pt>
                <c:pt idx="772">
                  <c:v>6.7698348808135798</c:v>
                </c:pt>
                <c:pt idx="773">
                  <c:v>6.8483296013224599</c:v>
                </c:pt>
                <c:pt idx="774">
                  <c:v>7.080794504276815</c:v>
                </c:pt>
                <c:pt idx="775">
                  <c:v>7.080794504276815</c:v>
                </c:pt>
                <c:pt idx="776">
                  <c:v>7.080794504276815</c:v>
                </c:pt>
                <c:pt idx="777">
                  <c:v>8.58920234365414</c:v>
                </c:pt>
                <c:pt idx="778">
                  <c:v>8.4736493228467396</c:v>
                </c:pt>
                <c:pt idx="779">
                  <c:v>7.5913460935401398</c:v>
                </c:pt>
                <c:pt idx="780">
                  <c:v>8.13776788309249</c:v>
                </c:pt>
                <c:pt idx="781">
                  <c:v>5.3525659797147496</c:v>
                </c:pt>
                <c:pt idx="782">
                  <c:v>7.9980902539413101</c:v>
                </c:pt>
                <c:pt idx="783">
                  <c:v>11.898078029740301</c:v>
                </c:pt>
                <c:pt idx="784">
                  <c:v>7.4425364753277199</c:v>
                </c:pt>
                <c:pt idx="785">
                  <c:v>5.1408005276963298</c:v>
                </c:pt>
                <c:pt idx="786">
                  <c:v>7.080794504276815</c:v>
                </c:pt>
                <c:pt idx="787">
                  <c:v>6.9479155338739798</c:v>
                </c:pt>
                <c:pt idx="788">
                  <c:v>9.6221059870248098</c:v>
                </c:pt>
                <c:pt idx="789">
                  <c:v>5.3612116660984599</c:v>
                </c:pt>
                <c:pt idx="790">
                  <c:v>4.9095189830251096</c:v>
                </c:pt>
                <c:pt idx="791">
                  <c:v>6.3764084344865504</c:v>
                </c:pt>
                <c:pt idx="792">
                  <c:v>3.9401254598978102</c:v>
                </c:pt>
                <c:pt idx="793">
                  <c:v>6.9168259732214503</c:v>
                </c:pt>
                <c:pt idx="794">
                  <c:v>9.1465575558940007</c:v>
                </c:pt>
                <c:pt idx="795">
                  <c:v>10.268414718941299</c:v>
                </c:pt>
                <c:pt idx="796">
                  <c:v>8.7876679405864593</c:v>
                </c:pt>
                <c:pt idx="797">
                  <c:v>7.3687685302948198</c:v>
                </c:pt>
                <c:pt idx="798">
                  <c:v>9.3527197529605601</c:v>
                </c:pt>
                <c:pt idx="799">
                  <c:v>9.3931484415490605</c:v>
                </c:pt>
                <c:pt idx="800">
                  <c:v>7.2965728754660804</c:v>
                </c:pt>
                <c:pt idx="801">
                  <c:v>8.9008646966019906</c:v>
                </c:pt>
                <c:pt idx="802">
                  <c:v>8.1072443128184908</c:v>
                </c:pt>
                <c:pt idx="803">
                  <c:v>7.8043688739437203</c:v>
                </c:pt>
                <c:pt idx="804">
                  <c:v>4.6661481309147996</c:v>
                </c:pt>
                <c:pt idx="805">
                  <c:v>10.905076410065501</c:v>
                </c:pt>
                <c:pt idx="806">
                  <c:v>4.7395487670029803</c:v>
                </c:pt>
                <c:pt idx="807">
                  <c:v>9.8692319349890507</c:v>
                </c:pt>
                <c:pt idx="808">
                  <c:v>7.080794504276815</c:v>
                </c:pt>
                <c:pt idx="809">
                  <c:v>5.82754121154277</c:v>
                </c:pt>
                <c:pt idx="810">
                  <c:v>0.989912212879138</c:v>
                </c:pt>
                <c:pt idx="811">
                  <c:v>7.080794504276815</c:v>
                </c:pt>
                <c:pt idx="812">
                  <c:v>9.4858328734028508</c:v>
                </c:pt>
                <c:pt idx="813">
                  <c:v>6.43572271694911</c:v>
                </c:pt>
                <c:pt idx="814">
                  <c:v>6.3654972410521804</c:v>
                </c:pt>
                <c:pt idx="815">
                  <c:v>7.080794504276815</c:v>
                </c:pt>
                <c:pt idx="816">
                  <c:v>5.45221492616741</c:v>
                </c:pt>
                <c:pt idx="817">
                  <c:v>7.080794504276815</c:v>
                </c:pt>
                <c:pt idx="818">
                  <c:v>5.4334662389735602</c:v>
                </c:pt>
                <c:pt idx="819">
                  <c:v>7.3747754136566703</c:v>
                </c:pt>
                <c:pt idx="820">
                  <c:v>7.080794504276815</c:v>
                </c:pt>
                <c:pt idx="821">
                  <c:v>5.2269418842729003</c:v>
                </c:pt>
                <c:pt idx="822">
                  <c:v>4.5942091643543899</c:v>
                </c:pt>
                <c:pt idx="823">
                  <c:v>6.7841330237508597</c:v>
                </c:pt>
                <c:pt idx="824">
                  <c:v>6.4002561642295097</c:v>
                </c:pt>
                <c:pt idx="825">
                  <c:v>6.83941589797905</c:v>
                </c:pt>
                <c:pt idx="826">
                  <c:v>6.9018634487360604</c:v>
                </c:pt>
                <c:pt idx="827">
                  <c:v>7.080794504276815</c:v>
                </c:pt>
                <c:pt idx="828">
                  <c:v>7.8888435740595204</c:v>
                </c:pt>
                <c:pt idx="829">
                  <c:v>5.52763348250771</c:v>
                </c:pt>
                <c:pt idx="830">
                  <c:v>6.4924031219562499</c:v>
                </c:pt>
                <c:pt idx="831">
                  <c:v>6.6846997367489696</c:v>
                </c:pt>
                <c:pt idx="832">
                  <c:v>7.080794504276815</c:v>
                </c:pt>
                <c:pt idx="833">
                  <c:v>6.2236777749990901</c:v>
                </c:pt>
                <c:pt idx="834">
                  <c:v>4.7586483467686396</c:v>
                </c:pt>
                <c:pt idx="835">
                  <c:v>7.4408250310613102</c:v>
                </c:pt>
                <c:pt idx="836">
                  <c:v>8.0548857440731592</c:v>
                </c:pt>
                <c:pt idx="837">
                  <c:v>7.0618309721818804</c:v>
                </c:pt>
                <c:pt idx="838">
                  <c:v>7.080794504276815</c:v>
                </c:pt>
                <c:pt idx="839">
                  <c:v>7.6116098171814297</c:v>
                </c:pt>
                <c:pt idx="840">
                  <c:v>4.6914383151202097</c:v>
                </c:pt>
                <c:pt idx="841">
                  <c:v>8.0641701372365606</c:v>
                </c:pt>
                <c:pt idx="842">
                  <c:v>4.2929668581496498</c:v>
                </c:pt>
                <c:pt idx="843">
                  <c:v>7.8657569540923404</c:v>
                </c:pt>
                <c:pt idx="844">
                  <c:v>9.0856371016938802</c:v>
                </c:pt>
                <c:pt idx="845">
                  <c:v>6.5924425077852904</c:v>
                </c:pt>
                <c:pt idx="846">
                  <c:v>7.0328187262222297</c:v>
                </c:pt>
                <c:pt idx="847">
                  <c:v>8.9903172337046495</c:v>
                </c:pt>
                <c:pt idx="848">
                  <c:v>8.5612189244577994</c:v>
                </c:pt>
                <c:pt idx="849">
                  <c:v>6.73915769202205</c:v>
                </c:pt>
                <c:pt idx="850">
                  <c:v>7.080794504276815</c:v>
                </c:pt>
                <c:pt idx="851">
                  <c:v>6.4926271573653702</c:v>
                </c:pt>
                <c:pt idx="852">
                  <c:v>6.7531283528604797</c:v>
                </c:pt>
                <c:pt idx="853">
                  <c:v>5.0393736087027197</c:v>
                </c:pt>
                <c:pt idx="854">
                  <c:v>8.2963440555892696</c:v>
                </c:pt>
                <c:pt idx="855">
                  <c:v>5.4555993516430501</c:v>
                </c:pt>
                <c:pt idx="856">
                  <c:v>7.9181833208614902</c:v>
                </c:pt>
                <c:pt idx="857">
                  <c:v>5.0180458703839204</c:v>
                </c:pt>
                <c:pt idx="858">
                  <c:v>6.49543528521599</c:v>
                </c:pt>
                <c:pt idx="859">
                  <c:v>7.080794504276815</c:v>
                </c:pt>
                <c:pt idx="860">
                  <c:v>8.78316762390563</c:v>
                </c:pt>
                <c:pt idx="861">
                  <c:v>7.080794504276815</c:v>
                </c:pt>
                <c:pt idx="862">
                  <c:v>8.1596667041849393</c:v>
                </c:pt>
                <c:pt idx="863">
                  <c:v>7.6853968433158402</c:v>
                </c:pt>
                <c:pt idx="864">
                  <c:v>7.7620207445167502</c:v>
                </c:pt>
                <c:pt idx="865">
                  <c:v>7.2079310974309703</c:v>
                </c:pt>
                <c:pt idx="866">
                  <c:v>6.9870415002899096</c:v>
                </c:pt>
                <c:pt idx="867">
                  <c:v>4.6921965634929697</c:v>
                </c:pt>
                <c:pt idx="868">
                  <c:v>7.080794504276815</c:v>
                </c:pt>
                <c:pt idx="869">
                  <c:v>4.0594314680291701</c:v>
                </c:pt>
                <c:pt idx="870">
                  <c:v>8.3899456587712908</c:v>
                </c:pt>
                <c:pt idx="871">
                  <c:v>10.695532491586199</c:v>
                </c:pt>
                <c:pt idx="872">
                  <c:v>6.7916969068947504</c:v>
                </c:pt>
                <c:pt idx="873">
                  <c:v>9.9539521115561094</c:v>
                </c:pt>
                <c:pt idx="874">
                  <c:v>7.080794504276815</c:v>
                </c:pt>
                <c:pt idx="875">
                  <c:v>4.4897837961991698</c:v>
                </c:pt>
                <c:pt idx="876">
                  <c:v>8.0208691028714707</c:v>
                </c:pt>
                <c:pt idx="877">
                  <c:v>5.0900353321672904</c:v>
                </c:pt>
                <c:pt idx="878">
                  <c:v>6.4668747089298604</c:v>
                </c:pt>
                <c:pt idx="879">
                  <c:v>6.70249621624402</c:v>
                </c:pt>
                <c:pt idx="880">
                  <c:v>5.7662041335616196</c:v>
                </c:pt>
                <c:pt idx="881">
                  <c:v>6.5710992165074797</c:v>
                </c:pt>
                <c:pt idx="882">
                  <c:v>8.5092200489215895</c:v>
                </c:pt>
                <c:pt idx="883">
                  <c:v>5.9539818781347797</c:v>
                </c:pt>
                <c:pt idx="884">
                  <c:v>5.4031964917049597</c:v>
                </c:pt>
                <c:pt idx="885">
                  <c:v>5.5969299513157997</c:v>
                </c:pt>
                <c:pt idx="886">
                  <c:v>10.6329096060715</c:v>
                </c:pt>
                <c:pt idx="887">
                  <c:v>4.9168192288167401</c:v>
                </c:pt>
                <c:pt idx="888">
                  <c:v>7.1830959315085403</c:v>
                </c:pt>
                <c:pt idx="889">
                  <c:v>5.9234414145714798</c:v>
                </c:pt>
                <c:pt idx="890">
                  <c:v>7.3770365037690198</c:v>
                </c:pt>
                <c:pt idx="891">
                  <c:v>7.8334958810647297</c:v>
                </c:pt>
                <c:pt idx="892">
                  <c:v>4.7457643714811502</c:v>
                </c:pt>
                <c:pt idx="893">
                  <c:v>9.0558257846775003</c:v>
                </c:pt>
                <c:pt idx="894">
                  <c:v>5.4921559829578301</c:v>
                </c:pt>
                <c:pt idx="895">
                  <c:v>4.48751747901093</c:v>
                </c:pt>
                <c:pt idx="896">
                  <c:v>7.0271856592718702</c:v>
                </c:pt>
                <c:pt idx="897">
                  <c:v>10.2006445084421</c:v>
                </c:pt>
                <c:pt idx="898">
                  <c:v>6.78427932930036</c:v>
                </c:pt>
                <c:pt idx="899">
                  <c:v>8.0804152439823902</c:v>
                </c:pt>
                <c:pt idx="900">
                  <c:v>7.080794504276815</c:v>
                </c:pt>
                <c:pt idx="901">
                  <c:v>7.34497586904636</c:v>
                </c:pt>
                <c:pt idx="902">
                  <c:v>5.9237399546900402</c:v>
                </c:pt>
                <c:pt idx="903">
                  <c:v>8.2853952749080104</c:v>
                </c:pt>
                <c:pt idx="904">
                  <c:v>5.9495187640611498</c:v>
                </c:pt>
                <c:pt idx="905">
                  <c:v>7.080794504276815</c:v>
                </c:pt>
                <c:pt idx="906">
                  <c:v>7.080794504276815</c:v>
                </c:pt>
                <c:pt idx="907">
                  <c:v>5.2965788038102302</c:v>
                </c:pt>
                <c:pt idx="908">
                  <c:v>10.2820679748947</c:v>
                </c:pt>
                <c:pt idx="909">
                  <c:v>7.0168361132545796</c:v>
                </c:pt>
                <c:pt idx="910">
                  <c:v>6.8716072450149603</c:v>
                </c:pt>
                <c:pt idx="911">
                  <c:v>7.080794504276815</c:v>
                </c:pt>
                <c:pt idx="912">
                  <c:v>8.2740690586978598</c:v>
                </c:pt>
                <c:pt idx="913">
                  <c:v>8.2388789894452703</c:v>
                </c:pt>
                <c:pt idx="914">
                  <c:v>5.7911543734533701</c:v>
                </c:pt>
                <c:pt idx="915">
                  <c:v>6.1533689567288601</c:v>
                </c:pt>
                <c:pt idx="916">
                  <c:v>7.3030519063283101</c:v>
                </c:pt>
                <c:pt idx="917">
                  <c:v>7.5926723000754803</c:v>
                </c:pt>
                <c:pt idx="918">
                  <c:v>6.7841161148075102</c:v>
                </c:pt>
                <c:pt idx="919">
                  <c:v>5.60685613057771</c:v>
                </c:pt>
                <c:pt idx="920">
                  <c:v>7.080794504276815</c:v>
                </c:pt>
                <c:pt idx="921">
                  <c:v>4.9220454662486901</c:v>
                </c:pt>
                <c:pt idx="922">
                  <c:v>5.7007849472915897</c:v>
                </c:pt>
                <c:pt idx="923">
                  <c:v>7.080794504276815</c:v>
                </c:pt>
                <c:pt idx="924">
                  <c:v>10.678056255643201</c:v>
                </c:pt>
                <c:pt idx="925">
                  <c:v>7.6021214747799801</c:v>
                </c:pt>
                <c:pt idx="926">
                  <c:v>8.8462819569107101</c:v>
                </c:pt>
                <c:pt idx="927">
                  <c:v>6.7516985863011696</c:v>
                </c:pt>
                <c:pt idx="928">
                  <c:v>7.080794504276815</c:v>
                </c:pt>
                <c:pt idx="929">
                  <c:v>7.080794504276815</c:v>
                </c:pt>
                <c:pt idx="930">
                  <c:v>5.0882131973245404</c:v>
                </c:pt>
                <c:pt idx="931">
                  <c:v>6.9549072165208399</c:v>
                </c:pt>
                <c:pt idx="932">
                  <c:v>8.9838117941616495</c:v>
                </c:pt>
                <c:pt idx="933">
                  <c:v>9.5196599844703105</c:v>
                </c:pt>
                <c:pt idx="934">
                  <c:v>4.7003927238409302</c:v>
                </c:pt>
                <c:pt idx="935">
                  <c:v>10.386132934434601</c:v>
                </c:pt>
                <c:pt idx="936">
                  <c:v>5.7465291944553396</c:v>
                </c:pt>
                <c:pt idx="937">
                  <c:v>7.080794504276815</c:v>
                </c:pt>
                <c:pt idx="938">
                  <c:v>7.080794504276815</c:v>
                </c:pt>
                <c:pt idx="939">
                  <c:v>10.8112895003972</c:v>
                </c:pt>
                <c:pt idx="940">
                  <c:v>8.9668359725678002</c:v>
                </c:pt>
                <c:pt idx="941">
                  <c:v>7.080794504276815</c:v>
                </c:pt>
                <c:pt idx="942">
                  <c:v>6.8488054525404598</c:v>
                </c:pt>
                <c:pt idx="943">
                  <c:v>8.8617015565039505</c:v>
                </c:pt>
                <c:pt idx="944">
                  <c:v>4.2529850008762899</c:v>
                </c:pt>
                <c:pt idx="945">
                  <c:v>6.7298299038901099</c:v>
                </c:pt>
                <c:pt idx="946">
                  <c:v>5.92454048243739</c:v>
                </c:pt>
                <c:pt idx="947">
                  <c:v>6.7838884675415301</c:v>
                </c:pt>
                <c:pt idx="948">
                  <c:v>7.3908966786548902</c:v>
                </c:pt>
                <c:pt idx="949">
                  <c:v>6.4701519591528198</c:v>
                </c:pt>
                <c:pt idx="950">
                  <c:v>6.9303914696693898</c:v>
                </c:pt>
                <c:pt idx="951">
                  <c:v>9.3024411879105795</c:v>
                </c:pt>
                <c:pt idx="952">
                  <c:v>7.42199764425186</c:v>
                </c:pt>
                <c:pt idx="953">
                  <c:v>6.5830648558279599</c:v>
                </c:pt>
                <c:pt idx="954">
                  <c:v>6.2044293540695499</c:v>
                </c:pt>
                <c:pt idx="955">
                  <c:v>9.0666280537640294</c:v>
                </c:pt>
                <c:pt idx="956">
                  <c:v>4.7131167010544397</c:v>
                </c:pt>
                <c:pt idx="957">
                  <c:v>10.581385987628201</c:v>
                </c:pt>
                <c:pt idx="958">
                  <c:v>7.5742612367877697</c:v>
                </c:pt>
                <c:pt idx="959">
                  <c:v>6.1387851519511898</c:v>
                </c:pt>
                <c:pt idx="960">
                  <c:v>5.2763235440246801</c:v>
                </c:pt>
                <c:pt idx="961">
                  <c:v>6.7768790878056597</c:v>
                </c:pt>
                <c:pt idx="962">
                  <c:v>7.2394159210992397</c:v>
                </c:pt>
                <c:pt idx="963">
                  <c:v>6.5522791230209503</c:v>
                </c:pt>
                <c:pt idx="964">
                  <c:v>8.4087662311024403</c:v>
                </c:pt>
                <c:pt idx="965">
                  <c:v>7.9863987055045698</c:v>
                </c:pt>
                <c:pt idx="966">
                  <c:v>7.3669152841286296</c:v>
                </c:pt>
                <c:pt idx="967">
                  <c:v>6.0627384190155098</c:v>
                </c:pt>
                <c:pt idx="968">
                  <c:v>7.8564711004613699</c:v>
                </c:pt>
                <c:pt idx="969">
                  <c:v>5.1583964095064898</c:v>
                </c:pt>
                <c:pt idx="970">
                  <c:v>7.080794504276815</c:v>
                </c:pt>
                <c:pt idx="971">
                  <c:v>6.3990805100459296</c:v>
                </c:pt>
                <c:pt idx="972">
                  <c:v>7.3942555561325598</c:v>
                </c:pt>
                <c:pt idx="973">
                  <c:v>4.4438508564980701</c:v>
                </c:pt>
                <c:pt idx="974">
                  <c:v>8.2471482713092907</c:v>
                </c:pt>
                <c:pt idx="975">
                  <c:v>4.9021589886066703</c:v>
                </c:pt>
                <c:pt idx="976">
                  <c:v>6.86313624993993</c:v>
                </c:pt>
                <c:pt idx="977">
                  <c:v>6.6695323796655401</c:v>
                </c:pt>
                <c:pt idx="978">
                  <c:v>7.5956699836912698</c:v>
                </c:pt>
                <c:pt idx="979">
                  <c:v>8.1630763825582697</c:v>
                </c:pt>
                <c:pt idx="980">
                  <c:v>8.8702782599279306</c:v>
                </c:pt>
                <c:pt idx="981">
                  <c:v>8.7696760216767302</c:v>
                </c:pt>
                <c:pt idx="982">
                  <c:v>4.7373912568026499</c:v>
                </c:pt>
                <c:pt idx="983">
                  <c:v>7.7908748623214299</c:v>
                </c:pt>
                <c:pt idx="984">
                  <c:v>7.080794504276815</c:v>
                </c:pt>
                <c:pt idx="985">
                  <c:v>6.0873061000000801</c:v>
                </c:pt>
                <c:pt idx="986">
                  <c:v>7.6512942259201999</c:v>
                </c:pt>
                <c:pt idx="987">
                  <c:v>4.7714906689489398</c:v>
                </c:pt>
                <c:pt idx="988">
                  <c:v>7.080794504276815</c:v>
                </c:pt>
                <c:pt idx="989">
                  <c:v>5.39205760659185</c:v>
                </c:pt>
                <c:pt idx="990">
                  <c:v>5.4772830494763296</c:v>
                </c:pt>
                <c:pt idx="991">
                  <c:v>6.3641556740658096</c:v>
                </c:pt>
                <c:pt idx="992">
                  <c:v>7.080794504276815</c:v>
                </c:pt>
                <c:pt idx="993">
                  <c:v>8.3479494825018801</c:v>
                </c:pt>
                <c:pt idx="994">
                  <c:v>6.6159816516664902</c:v>
                </c:pt>
                <c:pt idx="995">
                  <c:v>8.3123795030923393</c:v>
                </c:pt>
                <c:pt idx="996">
                  <c:v>6.8362249386776002</c:v>
                </c:pt>
                <c:pt idx="997">
                  <c:v>6.3854708976894798</c:v>
                </c:pt>
                <c:pt idx="998">
                  <c:v>6.4900371749288999</c:v>
                </c:pt>
                <c:pt idx="999">
                  <c:v>7.080794504276815</c:v>
                </c:pt>
                <c:pt idx="1000">
                  <c:v>6.6488491860913799</c:v>
                </c:pt>
                <c:pt idx="1001">
                  <c:v>7.080794504276815</c:v>
                </c:pt>
                <c:pt idx="1002">
                  <c:v>9.3235838582845005</c:v>
                </c:pt>
                <c:pt idx="1003">
                  <c:v>4.5819687278808701</c:v>
                </c:pt>
                <c:pt idx="1004">
                  <c:v>7.8848419932045699</c:v>
                </c:pt>
                <c:pt idx="1005">
                  <c:v>6.1688385392812704</c:v>
                </c:pt>
                <c:pt idx="1006">
                  <c:v>7.2308453065531699</c:v>
                </c:pt>
                <c:pt idx="1007">
                  <c:v>7.080794504276815</c:v>
                </c:pt>
                <c:pt idx="1008">
                  <c:v>8.6931043263093208</c:v>
                </c:pt>
                <c:pt idx="1009">
                  <c:v>7.080794504276815</c:v>
                </c:pt>
                <c:pt idx="1010">
                  <c:v>4.7974601816599698</c:v>
                </c:pt>
                <c:pt idx="1011">
                  <c:v>9.3191763930775693</c:v>
                </c:pt>
                <c:pt idx="1012">
                  <c:v>7.5816875774494497</c:v>
                </c:pt>
                <c:pt idx="1013">
                  <c:v>5.3482136585970599</c:v>
                </c:pt>
                <c:pt idx="1014">
                  <c:v>5.4878763626101899</c:v>
                </c:pt>
                <c:pt idx="1015">
                  <c:v>7.080794504276815</c:v>
                </c:pt>
                <c:pt idx="1016">
                  <c:v>8.3159590714509708</c:v>
                </c:pt>
                <c:pt idx="1017">
                  <c:v>8.55107774771961</c:v>
                </c:pt>
                <c:pt idx="1018">
                  <c:v>6.0131609664611103</c:v>
                </c:pt>
                <c:pt idx="1019">
                  <c:v>5.7440675374326799</c:v>
                </c:pt>
                <c:pt idx="1020">
                  <c:v>5.2189896514819303</c:v>
                </c:pt>
                <c:pt idx="1021">
                  <c:v>7.080794504276815</c:v>
                </c:pt>
                <c:pt idx="1022">
                  <c:v>7.4587076827919896</c:v>
                </c:pt>
                <c:pt idx="1023">
                  <c:v>11.027879862695199</c:v>
                </c:pt>
                <c:pt idx="1024">
                  <c:v>6.7295801901085603</c:v>
                </c:pt>
                <c:pt idx="1025">
                  <c:v>4.1502142997453504</c:v>
                </c:pt>
                <c:pt idx="1026">
                  <c:v>7.1593983109532502</c:v>
                </c:pt>
                <c:pt idx="1027">
                  <c:v>7.080794504276815</c:v>
                </c:pt>
                <c:pt idx="1028">
                  <c:v>6.2096974367753504</c:v>
                </c:pt>
                <c:pt idx="1029">
                  <c:v>7.080794504276815</c:v>
                </c:pt>
                <c:pt idx="1030">
                  <c:v>9.6085335938819103</c:v>
                </c:pt>
                <c:pt idx="1031">
                  <c:v>5.3758959789268896</c:v>
                </c:pt>
                <c:pt idx="1032">
                  <c:v>8.6971221596300392</c:v>
                </c:pt>
                <c:pt idx="1033">
                  <c:v>7.7489285484864299</c:v>
                </c:pt>
                <c:pt idx="1034">
                  <c:v>7.1179177460681</c:v>
                </c:pt>
                <c:pt idx="1035">
                  <c:v>8.3100290200488498</c:v>
                </c:pt>
                <c:pt idx="1036">
                  <c:v>5.5242965308964997</c:v>
                </c:pt>
                <c:pt idx="1037">
                  <c:v>10.201425755101001</c:v>
                </c:pt>
                <c:pt idx="1038">
                  <c:v>5.3681257542274503</c:v>
                </c:pt>
                <c:pt idx="1039">
                  <c:v>8.9378024078552798</c:v>
                </c:pt>
                <c:pt idx="1040">
                  <c:v>8.1242078263616797</c:v>
                </c:pt>
                <c:pt idx="1041">
                  <c:v>7.1849731188040797</c:v>
                </c:pt>
                <c:pt idx="1042">
                  <c:v>5.4994892864916602</c:v>
                </c:pt>
                <c:pt idx="1043">
                  <c:v>7.080794504276815</c:v>
                </c:pt>
                <c:pt idx="1044">
                  <c:v>5.3197690729349398</c:v>
                </c:pt>
                <c:pt idx="1045">
                  <c:v>6.3691116313368799</c:v>
                </c:pt>
                <c:pt idx="1046">
                  <c:v>6.7334938422808399</c:v>
                </c:pt>
                <c:pt idx="1047">
                  <c:v>6.8830154024420498</c:v>
                </c:pt>
                <c:pt idx="1048">
                  <c:v>8.0135164286107692</c:v>
                </c:pt>
                <c:pt idx="1049">
                  <c:v>8.2720550912598707</c:v>
                </c:pt>
                <c:pt idx="1050">
                  <c:v>8.7469859764719597</c:v>
                </c:pt>
                <c:pt idx="1051">
                  <c:v>8.1548408554742196</c:v>
                </c:pt>
                <c:pt idx="1052">
                  <c:v>9.0457205453346106</c:v>
                </c:pt>
                <c:pt idx="1053">
                  <c:v>8.9224095589679706</c:v>
                </c:pt>
                <c:pt idx="1054">
                  <c:v>5.9613015721885798</c:v>
                </c:pt>
                <c:pt idx="1055">
                  <c:v>7.080794504276815</c:v>
                </c:pt>
                <c:pt idx="1056">
                  <c:v>8.1844100064522909</c:v>
                </c:pt>
                <c:pt idx="1057">
                  <c:v>7.6364540914718297</c:v>
                </c:pt>
                <c:pt idx="1058">
                  <c:v>7.77538559327696</c:v>
                </c:pt>
                <c:pt idx="1059">
                  <c:v>7.6171488708296904</c:v>
                </c:pt>
                <c:pt idx="1060">
                  <c:v>6.6649345844026602</c:v>
                </c:pt>
                <c:pt idx="1061">
                  <c:v>7.080794504276815</c:v>
                </c:pt>
                <c:pt idx="1062">
                  <c:v>8.8153579526585197</c:v>
                </c:pt>
                <c:pt idx="1063">
                  <c:v>7.7656355619771897</c:v>
                </c:pt>
                <c:pt idx="1064">
                  <c:v>6.2251520129691098</c:v>
                </c:pt>
                <c:pt idx="1065">
                  <c:v>7.080794504276815</c:v>
                </c:pt>
                <c:pt idx="1066">
                  <c:v>8.5670438200383305</c:v>
                </c:pt>
                <c:pt idx="1067">
                  <c:v>6.9941946752507898</c:v>
                </c:pt>
                <c:pt idx="1068">
                  <c:v>3.3445885334830199</c:v>
                </c:pt>
                <c:pt idx="1069">
                  <c:v>7.080794504276815</c:v>
                </c:pt>
                <c:pt idx="1070">
                  <c:v>7.080794504276815</c:v>
                </c:pt>
                <c:pt idx="1071">
                  <c:v>7.77446846884681</c:v>
                </c:pt>
                <c:pt idx="1072">
                  <c:v>7.080794504276815</c:v>
                </c:pt>
                <c:pt idx="1073">
                  <c:v>7.2034388489879797</c:v>
                </c:pt>
                <c:pt idx="1074">
                  <c:v>6.1504876009024398</c:v>
                </c:pt>
                <c:pt idx="1075">
                  <c:v>7.080794504276815</c:v>
                </c:pt>
                <c:pt idx="1076">
                  <c:v>6.7675236582735003</c:v>
                </c:pt>
                <c:pt idx="1077">
                  <c:v>8.0374303269215002</c:v>
                </c:pt>
                <c:pt idx="1078">
                  <c:v>8.1771749737979693</c:v>
                </c:pt>
                <c:pt idx="1079">
                  <c:v>6.7447990748899</c:v>
                </c:pt>
                <c:pt idx="1080">
                  <c:v>7.6037754464959297</c:v>
                </c:pt>
                <c:pt idx="1081">
                  <c:v>8.5461455551598693</c:v>
                </c:pt>
                <c:pt idx="1082">
                  <c:v>5.43251208523776</c:v>
                </c:pt>
                <c:pt idx="1083">
                  <c:v>7.7140893599548797</c:v>
                </c:pt>
                <c:pt idx="1084">
                  <c:v>8.1545315110652705</c:v>
                </c:pt>
                <c:pt idx="1085">
                  <c:v>7.080794504276815</c:v>
                </c:pt>
                <c:pt idx="1086">
                  <c:v>7.8458799292367498</c:v>
                </c:pt>
                <c:pt idx="1087">
                  <c:v>7.1564244945983102</c:v>
                </c:pt>
                <c:pt idx="1088">
                  <c:v>5.6946942380274104</c:v>
                </c:pt>
                <c:pt idx="1089">
                  <c:v>6.7076855563827804</c:v>
                </c:pt>
                <c:pt idx="1090">
                  <c:v>4.77522195583692</c:v>
                </c:pt>
                <c:pt idx="1091">
                  <c:v>7.080794504276815</c:v>
                </c:pt>
                <c:pt idx="1092">
                  <c:v>7.080794504276815</c:v>
                </c:pt>
                <c:pt idx="1093">
                  <c:v>8.5017114390230297</c:v>
                </c:pt>
                <c:pt idx="1094">
                  <c:v>7.7412450586367401</c:v>
                </c:pt>
                <c:pt idx="1095">
                  <c:v>4.1874908148117402</c:v>
                </c:pt>
                <c:pt idx="1096">
                  <c:v>7.080794504276815</c:v>
                </c:pt>
                <c:pt idx="1097">
                  <c:v>7.8080122115602704</c:v>
                </c:pt>
                <c:pt idx="1098">
                  <c:v>5.8959489831871901</c:v>
                </c:pt>
                <c:pt idx="1099">
                  <c:v>7.2696522528053604</c:v>
                </c:pt>
                <c:pt idx="1100">
                  <c:v>7.080794504276815</c:v>
                </c:pt>
                <c:pt idx="1101">
                  <c:v>9.4896009664999408</c:v>
                </c:pt>
                <c:pt idx="1102">
                  <c:v>7.4579798269281596</c:v>
                </c:pt>
                <c:pt idx="1103">
                  <c:v>7.9923203642363996</c:v>
                </c:pt>
                <c:pt idx="1104">
                  <c:v>7.7463431153562796</c:v>
                </c:pt>
                <c:pt idx="1105">
                  <c:v>8.2757956297011592</c:v>
                </c:pt>
                <c:pt idx="1106">
                  <c:v>6.8799594521494498</c:v>
                </c:pt>
                <c:pt idx="1107">
                  <c:v>6.79937551836188</c:v>
                </c:pt>
                <c:pt idx="1108">
                  <c:v>8.1677676629728406</c:v>
                </c:pt>
                <c:pt idx="1109">
                  <c:v>7.080794504276815</c:v>
                </c:pt>
                <c:pt idx="1110">
                  <c:v>4.7364046074517496</c:v>
                </c:pt>
                <c:pt idx="1111">
                  <c:v>5.9539238897410396</c:v>
                </c:pt>
                <c:pt idx="1112">
                  <c:v>6.5789981622734004</c:v>
                </c:pt>
                <c:pt idx="1113">
                  <c:v>8.7754857336841905</c:v>
                </c:pt>
                <c:pt idx="1114">
                  <c:v>6.8503020324159598</c:v>
                </c:pt>
                <c:pt idx="1115">
                  <c:v>8.7571105123476194</c:v>
                </c:pt>
                <c:pt idx="1116">
                  <c:v>7.080794504276815</c:v>
                </c:pt>
                <c:pt idx="1117">
                  <c:v>7.080794504276815</c:v>
                </c:pt>
                <c:pt idx="1118">
                  <c:v>8.0732789522437294</c:v>
                </c:pt>
                <c:pt idx="1119">
                  <c:v>5.0782741752214697</c:v>
                </c:pt>
                <c:pt idx="1120">
                  <c:v>7.4449140149510296</c:v>
                </c:pt>
                <c:pt idx="1121">
                  <c:v>9.4340058746540993</c:v>
                </c:pt>
                <c:pt idx="1122">
                  <c:v>5.9059069542035703</c:v>
                </c:pt>
                <c:pt idx="1123">
                  <c:v>5.8034969757641504</c:v>
                </c:pt>
                <c:pt idx="1124">
                  <c:v>7.61715192193207</c:v>
                </c:pt>
                <c:pt idx="1125">
                  <c:v>9.0084643344995499</c:v>
                </c:pt>
                <c:pt idx="1126">
                  <c:v>5.4224457679088101</c:v>
                </c:pt>
                <c:pt idx="1127">
                  <c:v>9.7781818127414404</c:v>
                </c:pt>
                <c:pt idx="1128">
                  <c:v>5.20493876289071</c:v>
                </c:pt>
                <c:pt idx="1129">
                  <c:v>4.8725608783710301</c:v>
                </c:pt>
                <c:pt idx="1130">
                  <c:v>7.7939148043547597</c:v>
                </c:pt>
                <c:pt idx="1131">
                  <c:v>7.080794504276815</c:v>
                </c:pt>
                <c:pt idx="1132">
                  <c:v>7.0581826082351196</c:v>
                </c:pt>
                <c:pt idx="1133">
                  <c:v>7.8903542735348999</c:v>
                </c:pt>
                <c:pt idx="1134">
                  <c:v>7.5357001905712098</c:v>
                </c:pt>
                <c:pt idx="1135">
                  <c:v>7.2025344155798399</c:v>
                </c:pt>
                <c:pt idx="1136">
                  <c:v>7.080794504276815</c:v>
                </c:pt>
                <c:pt idx="1137">
                  <c:v>8.7221437768411807</c:v>
                </c:pt>
                <c:pt idx="1138">
                  <c:v>8.3526351755800192</c:v>
                </c:pt>
                <c:pt idx="1139">
                  <c:v>6.2843857911113696</c:v>
                </c:pt>
                <c:pt idx="1140">
                  <c:v>7.080794504276815</c:v>
                </c:pt>
                <c:pt idx="1141">
                  <c:v>9.3056604803186094</c:v>
                </c:pt>
                <c:pt idx="1142">
                  <c:v>4.9231788561996899</c:v>
                </c:pt>
                <c:pt idx="1143">
                  <c:v>6.14301847979368</c:v>
                </c:pt>
                <c:pt idx="1144">
                  <c:v>5.7445041570487501</c:v>
                </c:pt>
                <c:pt idx="1145">
                  <c:v>6.6166491748749499</c:v>
                </c:pt>
                <c:pt idx="1146">
                  <c:v>7.6234999202792304</c:v>
                </c:pt>
                <c:pt idx="1147">
                  <c:v>7.8601064215051197</c:v>
                </c:pt>
                <c:pt idx="1148">
                  <c:v>7.3931101525846197</c:v>
                </c:pt>
                <c:pt idx="1149">
                  <c:v>7.080794504276815</c:v>
                </c:pt>
                <c:pt idx="1150">
                  <c:v>5.5795170927079898</c:v>
                </c:pt>
                <c:pt idx="1151">
                  <c:v>4.3035746074827701</c:v>
                </c:pt>
                <c:pt idx="1152">
                  <c:v>7.3107156957443697</c:v>
                </c:pt>
                <c:pt idx="1153">
                  <c:v>6.4177024761034698</c:v>
                </c:pt>
                <c:pt idx="1154">
                  <c:v>7.080794504276815</c:v>
                </c:pt>
                <c:pt idx="1155">
                  <c:v>10.774318090075001</c:v>
                </c:pt>
                <c:pt idx="1156">
                  <c:v>5.0364539760087501</c:v>
                </c:pt>
                <c:pt idx="1157">
                  <c:v>7.080794504276815</c:v>
                </c:pt>
                <c:pt idx="1158">
                  <c:v>10.415044013649</c:v>
                </c:pt>
                <c:pt idx="1159">
                  <c:v>8.4186066500413297</c:v>
                </c:pt>
                <c:pt idx="1160">
                  <c:v>7.8086411364955204</c:v>
                </c:pt>
                <c:pt idx="1161">
                  <c:v>7.5579636297904997</c:v>
                </c:pt>
                <c:pt idx="1162">
                  <c:v>11.2445071427</c:v>
                </c:pt>
                <c:pt idx="1163">
                  <c:v>5.7288237793038004</c:v>
                </c:pt>
                <c:pt idx="1164">
                  <c:v>10.4868084160256</c:v>
                </c:pt>
                <c:pt idx="1165">
                  <c:v>3.7921257317803998</c:v>
                </c:pt>
                <c:pt idx="1166">
                  <c:v>5.7162513541562099</c:v>
                </c:pt>
                <c:pt idx="1167">
                  <c:v>7.080794504276815</c:v>
                </c:pt>
                <c:pt idx="1168">
                  <c:v>5.4736033982479801</c:v>
                </c:pt>
                <c:pt idx="1169">
                  <c:v>7.080794504276815</c:v>
                </c:pt>
                <c:pt idx="1170">
                  <c:v>6.7709268840408399</c:v>
                </c:pt>
                <c:pt idx="1171">
                  <c:v>6.0433600837118204</c:v>
                </c:pt>
                <c:pt idx="1172">
                  <c:v>7.080794504276815</c:v>
                </c:pt>
                <c:pt idx="1173">
                  <c:v>6.3204278229527802</c:v>
                </c:pt>
                <c:pt idx="1174">
                  <c:v>9.1854175022077893</c:v>
                </c:pt>
                <c:pt idx="1175">
                  <c:v>8.6847786715253097</c:v>
                </c:pt>
                <c:pt idx="1176">
                  <c:v>7.9617214631655697</c:v>
                </c:pt>
                <c:pt idx="1177">
                  <c:v>5.4841512535049501</c:v>
                </c:pt>
                <c:pt idx="1178">
                  <c:v>7.1869311223481098</c:v>
                </c:pt>
                <c:pt idx="1179">
                  <c:v>5.4708024844001404</c:v>
                </c:pt>
                <c:pt idx="1180">
                  <c:v>7.080794504276815</c:v>
                </c:pt>
                <c:pt idx="1181">
                  <c:v>9.7927277685554497</c:v>
                </c:pt>
                <c:pt idx="1182">
                  <c:v>3.6371706253557998</c:v>
                </c:pt>
                <c:pt idx="1183">
                  <c:v>7.0647890814280503</c:v>
                </c:pt>
                <c:pt idx="1184">
                  <c:v>6.6320315685881797</c:v>
                </c:pt>
                <c:pt idx="1185">
                  <c:v>5.9139566878534202</c:v>
                </c:pt>
                <c:pt idx="1186">
                  <c:v>9.4847032540032892</c:v>
                </c:pt>
                <c:pt idx="1187">
                  <c:v>8.4474044884381296</c:v>
                </c:pt>
                <c:pt idx="1188">
                  <c:v>7.7274211406587403</c:v>
                </c:pt>
                <c:pt idx="1189">
                  <c:v>6.8593237255290198</c:v>
                </c:pt>
                <c:pt idx="1190">
                  <c:v>5.84678669749667</c:v>
                </c:pt>
                <c:pt idx="1191">
                  <c:v>6.3000017665889096</c:v>
                </c:pt>
                <c:pt idx="1192">
                  <c:v>6.6464699224892803</c:v>
                </c:pt>
                <c:pt idx="1193">
                  <c:v>7.3134467555759599</c:v>
                </c:pt>
                <c:pt idx="1194">
                  <c:v>6.5726563888573502</c:v>
                </c:pt>
                <c:pt idx="1195">
                  <c:v>6.0024146119419699</c:v>
                </c:pt>
                <c:pt idx="1196">
                  <c:v>7.080794504276815</c:v>
                </c:pt>
                <c:pt idx="1197">
                  <c:v>5.9360571099681803</c:v>
                </c:pt>
                <c:pt idx="1198">
                  <c:v>7.59108984831661</c:v>
                </c:pt>
                <c:pt idx="1199">
                  <c:v>6.8757461523921499</c:v>
                </c:pt>
                <c:pt idx="1200">
                  <c:v>8.0162791033608691</c:v>
                </c:pt>
                <c:pt idx="1201">
                  <c:v>8.7835966320261907</c:v>
                </c:pt>
                <c:pt idx="1202">
                  <c:v>6.9116982413580104</c:v>
                </c:pt>
                <c:pt idx="1203">
                  <c:v>8.7192402068357495</c:v>
                </c:pt>
                <c:pt idx="1204">
                  <c:v>5.9745832484802603</c:v>
                </c:pt>
                <c:pt idx="1205">
                  <c:v>4.4293787345323397</c:v>
                </c:pt>
                <c:pt idx="1206">
                  <c:v>7.080794504276815</c:v>
                </c:pt>
                <c:pt idx="1207">
                  <c:v>7.080794504276815</c:v>
                </c:pt>
                <c:pt idx="1208">
                  <c:v>8.2151235069094604</c:v>
                </c:pt>
                <c:pt idx="1209">
                  <c:v>7.8287401047523701</c:v>
                </c:pt>
                <c:pt idx="1210">
                  <c:v>7.9499647945132104</c:v>
                </c:pt>
                <c:pt idx="1211">
                  <c:v>6.1143320514396198</c:v>
                </c:pt>
                <c:pt idx="1212">
                  <c:v>7.080794504276815</c:v>
                </c:pt>
                <c:pt idx="1213">
                  <c:v>7.1394282725909504</c:v>
                </c:pt>
                <c:pt idx="1214">
                  <c:v>7.080794504276815</c:v>
                </c:pt>
                <c:pt idx="1215">
                  <c:v>7.9685258698749202</c:v>
                </c:pt>
                <c:pt idx="1216">
                  <c:v>6.6358943081875603</c:v>
                </c:pt>
                <c:pt idx="1217">
                  <c:v>6.3945480229143001</c:v>
                </c:pt>
                <c:pt idx="1218">
                  <c:v>6.2809782067551598</c:v>
                </c:pt>
                <c:pt idx="1219">
                  <c:v>7.9920269772934001</c:v>
                </c:pt>
                <c:pt idx="1220">
                  <c:v>5.0687955020736801</c:v>
                </c:pt>
                <c:pt idx="1221">
                  <c:v>7.080794504276815</c:v>
                </c:pt>
                <c:pt idx="1222">
                  <c:v>8.15124896195465</c:v>
                </c:pt>
                <c:pt idx="1223">
                  <c:v>7.5829416767339799</c:v>
                </c:pt>
                <c:pt idx="1224">
                  <c:v>5.3441168703896897</c:v>
                </c:pt>
                <c:pt idx="1225">
                  <c:v>7.8719614027508298</c:v>
                </c:pt>
                <c:pt idx="1226">
                  <c:v>5.3270235340963303</c:v>
                </c:pt>
                <c:pt idx="1227">
                  <c:v>10.550273273136201</c:v>
                </c:pt>
                <c:pt idx="1228">
                  <c:v>7.080794504276815</c:v>
                </c:pt>
                <c:pt idx="1229">
                  <c:v>7.4710266701711996</c:v>
                </c:pt>
                <c:pt idx="1230">
                  <c:v>7.9438824771547596</c:v>
                </c:pt>
                <c:pt idx="1231">
                  <c:v>2.6908312404088099</c:v>
                </c:pt>
                <c:pt idx="1232">
                  <c:v>9.1356942598913093</c:v>
                </c:pt>
                <c:pt idx="1233">
                  <c:v>5.2140091940446602</c:v>
                </c:pt>
                <c:pt idx="1234">
                  <c:v>8.64953494696306</c:v>
                </c:pt>
                <c:pt idx="1235">
                  <c:v>7.7566789502524403</c:v>
                </c:pt>
                <c:pt idx="1236">
                  <c:v>7.1042952035253002</c:v>
                </c:pt>
                <c:pt idx="1237">
                  <c:v>5.3633626453697696</c:v>
                </c:pt>
                <c:pt idx="1238">
                  <c:v>6.5824997472016502</c:v>
                </c:pt>
                <c:pt idx="1239">
                  <c:v>6.8104665165711804</c:v>
                </c:pt>
                <c:pt idx="1240">
                  <c:v>7.080794504276815</c:v>
                </c:pt>
                <c:pt idx="1241">
                  <c:v>5.5741165945124402</c:v>
                </c:pt>
                <c:pt idx="1242">
                  <c:v>8.5552834226070296</c:v>
                </c:pt>
                <c:pt idx="1243">
                  <c:v>4.4834027609353804</c:v>
                </c:pt>
                <c:pt idx="1244">
                  <c:v>3.7830436384114399</c:v>
                </c:pt>
                <c:pt idx="1245">
                  <c:v>7.1383743168543603</c:v>
                </c:pt>
                <c:pt idx="1246">
                  <c:v>7.080794504276815</c:v>
                </c:pt>
                <c:pt idx="1247">
                  <c:v>7.9123610281138204</c:v>
                </c:pt>
                <c:pt idx="1248">
                  <c:v>7.080794504276815</c:v>
                </c:pt>
                <c:pt idx="1249">
                  <c:v>9.1283577576904804</c:v>
                </c:pt>
                <c:pt idx="1250">
                  <c:v>5.2719713777297503</c:v>
                </c:pt>
                <c:pt idx="1251">
                  <c:v>6.4650935290669196</c:v>
                </c:pt>
                <c:pt idx="1252">
                  <c:v>8.24518659646861</c:v>
                </c:pt>
                <c:pt idx="1253">
                  <c:v>7.080794504276815</c:v>
                </c:pt>
                <c:pt idx="1254">
                  <c:v>6.7047918921837004</c:v>
                </c:pt>
                <c:pt idx="1255">
                  <c:v>6.4302547859565404</c:v>
                </c:pt>
                <c:pt idx="1256">
                  <c:v>7.4827912763506896</c:v>
                </c:pt>
                <c:pt idx="1257">
                  <c:v>5.5044523206609002</c:v>
                </c:pt>
                <c:pt idx="1258">
                  <c:v>7.5219206364111102</c:v>
                </c:pt>
                <c:pt idx="1259">
                  <c:v>7.080794504276815</c:v>
                </c:pt>
                <c:pt idx="1260">
                  <c:v>8.5225677327180804</c:v>
                </c:pt>
                <c:pt idx="1261">
                  <c:v>5.6944755463374497</c:v>
                </c:pt>
                <c:pt idx="1262">
                  <c:v>6.9345035900608796</c:v>
                </c:pt>
                <c:pt idx="1263">
                  <c:v>6.1151800391146098</c:v>
                </c:pt>
                <c:pt idx="1264">
                  <c:v>8.5756730218279902</c:v>
                </c:pt>
                <c:pt idx="1265">
                  <c:v>5.6891429876636401</c:v>
                </c:pt>
                <c:pt idx="1266">
                  <c:v>7.080794504276815</c:v>
                </c:pt>
                <c:pt idx="1267">
                  <c:v>7.2261271998088903</c:v>
                </c:pt>
                <c:pt idx="1268">
                  <c:v>7.1977959915433001</c:v>
                </c:pt>
                <c:pt idx="1269">
                  <c:v>3.8468143277678202</c:v>
                </c:pt>
                <c:pt idx="1270">
                  <c:v>5.8963393459118301</c:v>
                </c:pt>
                <c:pt idx="1271">
                  <c:v>7.080794504276815</c:v>
                </c:pt>
                <c:pt idx="1272">
                  <c:v>8.3263498544104397</c:v>
                </c:pt>
                <c:pt idx="1273">
                  <c:v>6.8915616547736596</c:v>
                </c:pt>
                <c:pt idx="1274">
                  <c:v>5.5481249469332301</c:v>
                </c:pt>
                <c:pt idx="1275">
                  <c:v>7.080794504276815</c:v>
                </c:pt>
                <c:pt idx="1276">
                  <c:v>5.3866379619568097</c:v>
                </c:pt>
                <c:pt idx="1277">
                  <c:v>7.26253465163306</c:v>
                </c:pt>
                <c:pt idx="1278">
                  <c:v>6.2570857911396596</c:v>
                </c:pt>
                <c:pt idx="1279">
                  <c:v>7.0255043349930002</c:v>
                </c:pt>
                <c:pt idx="1280">
                  <c:v>6.5848393332047399</c:v>
                </c:pt>
                <c:pt idx="1281">
                  <c:v>6.5656335471250298</c:v>
                </c:pt>
                <c:pt idx="1282">
                  <c:v>6.6221029364808404</c:v>
                </c:pt>
                <c:pt idx="1283">
                  <c:v>7.2173927805689697</c:v>
                </c:pt>
                <c:pt idx="1284">
                  <c:v>5.2539074294873398</c:v>
                </c:pt>
                <c:pt idx="1285">
                  <c:v>8.1313752335690008</c:v>
                </c:pt>
                <c:pt idx="1286">
                  <c:v>6.6197754602282899</c:v>
                </c:pt>
                <c:pt idx="1287">
                  <c:v>7.080794504276815</c:v>
                </c:pt>
                <c:pt idx="1288">
                  <c:v>6.2172553069490197</c:v>
                </c:pt>
                <c:pt idx="1289">
                  <c:v>5.0199847667892099</c:v>
                </c:pt>
                <c:pt idx="1290">
                  <c:v>6.9073796149717799</c:v>
                </c:pt>
                <c:pt idx="1291">
                  <c:v>6.3131147318719201</c:v>
                </c:pt>
                <c:pt idx="1292">
                  <c:v>7.080794504276815</c:v>
                </c:pt>
                <c:pt idx="1293">
                  <c:v>7.2939292501312396</c:v>
                </c:pt>
                <c:pt idx="1294">
                  <c:v>6.6303638203049902</c:v>
                </c:pt>
                <c:pt idx="1295">
                  <c:v>8.0157803951527402</c:v>
                </c:pt>
                <c:pt idx="1296">
                  <c:v>4.2498903794038396</c:v>
                </c:pt>
                <c:pt idx="1297">
                  <c:v>4.26526963973199</c:v>
                </c:pt>
                <c:pt idx="1298">
                  <c:v>9.2668405950871406</c:v>
                </c:pt>
                <c:pt idx="1299">
                  <c:v>9.6194566256594598</c:v>
                </c:pt>
                <c:pt idx="1300">
                  <c:v>7.0868773255657604</c:v>
                </c:pt>
                <c:pt idx="1301">
                  <c:v>3.4338740591450798</c:v>
                </c:pt>
                <c:pt idx="1302">
                  <c:v>8.4367590287889698</c:v>
                </c:pt>
                <c:pt idx="1303">
                  <c:v>12.246928068519701</c:v>
                </c:pt>
                <c:pt idx="1304">
                  <c:v>7.3430319397731703</c:v>
                </c:pt>
                <c:pt idx="1305">
                  <c:v>4.6164389344492296</c:v>
                </c:pt>
                <c:pt idx="1306">
                  <c:v>8.3074629690065507</c:v>
                </c:pt>
                <c:pt idx="1307">
                  <c:v>4.9096405544372796</c:v>
                </c:pt>
                <c:pt idx="1308">
                  <c:v>7.7091063598640401</c:v>
                </c:pt>
                <c:pt idx="1309">
                  <c:v>7.080794504276815</c:v>
                </c:pt>
                <c:pt idx="1310">
                  <c:v>7.8182748393015</c:v>
                </c:pt>
                <c:pt idx="1311">
                  <c:v>8.2074589126568203</c:v>
                </c:pt>
                <c:pt idx="1312">
                  <c:v>6.9585341374810001</c:v>
                </c:pt>
                <c:pt idx="1313">
                  <c:v>7.080794504276815</c:v>
                </c:pt>
                <c:pt idx="1314">
                  <c:v>4.3494399993517101</c:v>
                </c:pt>
                <c:pt idx="1315">
                  <c:v>6.6299850357875103</c:v>
                </c:pt>
                <c:pt idx="1316">
                  <c:v>8.9696973895963392</c:v>
                </c:pt>
                <c:pt idx="1317">
                  <c:v>6.7710502897320302</c:v>
                </c:pt>
                <c:pt idx="1318">
                  <c:v>6.7246393420269301</c:v>
                </c:pt>
                <c:pt idx="1319">
                  <c:v>7.080794504276815</c:v>
                </c:pt>
                <c:pt idx="1320">
                  <c:v>6.9672707638743301</c:v>
                </c:pt>
                <c:pt idx="1321">
                  <c:v>7.080794504276815</c:v>
                </c:pt>
                <c:pt idx="1322">
                  <c:v>7.0531167393032401</c:v>
                </c:pt>
                <c:pt idx="1323">
                  <c:v>7.7551542265348097</c:v>
                </c:pt>
                <c:pt idx="1324">
                  <c:v>8.5800085592948605</c:v>
                </c:pt>
                <c:pt idx="1325">
                  <c:v>6.9017102025571804</c:v>
                </c:pt>
                <c:pt idx="1326">
                  <c:v>7.8142502469652699</c:v>
                </c:pt>
                <c:pt idx="1327">
                  <c:v>5.9189535464381304</c:v>
                </c:pt>
                <c:pt idx="1328">
                  <c:v>7.02129530579393</c:v>
                </c:pt>
                <c:pt idx="1329">
                  <c:v>7.080794504276815</c:v>
                </c:pt>
                <c:pt idx="1330">
                  <c:v>8.1327369650656696</c:v>
                </c:pt>
                <c:pt idx="1331">
                  <c:v>6.0570680412535296</c:v>
                </c:pt>
                <c:pt idx="1332">
                  <c:v>5.3430751029664796</c:v>
                </c:pt>
                <c:pt idx="1333">
                  <c:v>7.080794504276815</c:v>
                </c:pt>
                <c:pt idx="1334">
                  <c:v>5.7425330628820097</c:v>
                </c:pt>
                <c:pt idx="1335">
                  <c:v>6.58481311144432</c:v>
                </c:pt>
                <c:pt idx="1336">
                  <c:v>8.0704771268861002</c:v>
                </c:pt>
                <c:pt idx="1337">
                  <c:v>6.6528243477267699</c:v>
                </c:pt>
                <c:pt idx="1338">
                  <c:v>5.5060615043131298</c:v>
                </c:pt>
                <c:pt idx="1339">
                  <c:v>7.080794504276815</c:v>
                </c:pt>
                <c:pt idx="1340">
                  <c:v>6.4417664864001001</c:v>
                </c:pt>
                <c:pt idx="1341">
                  <c:v>7.080794504276815</c:v>
                </c:pt>
                <c:pt idx="1342">
                  <c:v>8.2487030544108197</c:v>
                </c:pt>
                <c:pt idx="1343">
                  <c:v>2.5692435620279102</c:v>
                </c:pt>
                <c:pt idx="1344">
                  <c:v>5.6648457584300704</c:v>
                </c:pt>
                <c:pt idx="1345">
                  <c:v>8.9994989392071503</c:v>
                </c:pt>
                <c:pt idx="1346">
                  <c:v>5.5885371907338701</c:v>
                </c:pt>
                <c:pt idx="1347">
                  <c:v>6.2656373438366799</c:v>
                </c:pt>
                <c:pt idx="1348">
                  <c:v>6.9220418280808804</c:v>
                </c:pt>
                <c:pt idx="1349">
                  <c:v>8.0726124029856905</c:v>
                </c:pt>
                <c:pt idx="1350">
                  <c:v>8.8280943748954499</c:v>
                </c:pt>
                <c:pt idx="1351">
                  <c:v>8.6474540073669797</c:v>
                </c:pt>
                <c:pt idx="1352">
                  <c:v>7.4755369016992796</c:v>
                </c:pt>
                <c:pt idx="1353">
                  <c:v>11.534880491117599</c:v>
                </c:pt>
                <c:pt idx="1354">
                  <c:v>6.4530648025769803</c:v>
                </c:pt>
                <c:pt idx="1355">
                  <c:v>8.1922101559104199</c:v>
                </c:pt>
                <c:pt idx="1356">
                  <c:v>7.24770098178392</c:v>
                </c:pt>
                <c:pt idx="1357">
                  <c:v>7.8931319727483897</c:v>
                </c:pt>
                <c:pt idx="1358">
                  <c:v>6.16444953558549</c:v>
                </c:pt>
                <c:pt idx="1359">
                  <c:v>7.9373922001148696</c:v>
                </c:pt>
                <c:pt idx="1360">
                  <c:v>8.2811206551767196</c:v>
                </c:pt>
                <c:pt idx="1361">
                  <c:v>4.9064915929883703</c:v>
                </c:pt>
                <c:pt idx="1362">
                  <c:v>8.1434833763118597</c:v>
                </c:pt>
                <c:pt idx="1363">
                  <c:v>5.1179135290146203</c:v>
                </c:pt>
                <c:pt idx="1364">
                  <c:v>6.44907000890547</c:v>
                </c:pt>
                <c:pt idx="1365">
                  <c:v>5.61356264701746</c:v>
                </c:pt>
                <c:pt idx="1366">
                  <c:v>5.7542129677350804</c:v>
                </c:pt>
                <c:pt idx="1367">
                  <c:v>6.90657499842587</c:v>
                </c:pt>
                <c:pt idx="1368">
                  <c:v>6.3362670974013797</c:v>
                </c:pt>
                <c:pt idx="1369">
                  <c:v>8.1212536755685001</c:v>
                </c:pt>
                <c:pt idx="1370">
                  <c:v>7.080794504276815</c:v>
                </c:pt>
                <c:pt idx="1371">
                  <c:v>8.9351159260231601</c:v>
                </c:pt>
                <c:pt idx="1372">
                  <c:v>6.4527807502323897</c:v>
                </c:pt>
                <c:pt idx="1373">
                  <c:v>8.4588146619847802</c:v>
                </c:pt>
                <c:pt idx="1374">
                  <c:v>6.9300825482006196</c:v>
                </c:pt>
                <c:pt idx="1375">
                  <c:v>6.2550700008176596</c:v>
                </c:pt>
                <c:pt idx="1376">
                  <c:v>5.6698187738947796</c:v>
                </c:pt>
                <c:pt idx="1377">
                  <c:v>7.9454074865860802</c:v>
                </c:pt>
                <c:pt idx="1378">
                  <c:v>7.4998442319528698</c:v>
                </c:pt>
                <c:pt idx="1379">
                  <c:v>4.6955161408056201</c:v>
                </c:pt>
                <c:pt idx="1380">
                  <c:v>6.7106335280148999</c:v>
                </c:pt>
                <c:pt idx="1381">
                  <c:v>9.5028567462339204</c:v>
                </c:pt>
                <c:pt idx="1382">
                  <c:v>4.4053271469523496</c:v>
                </c:pt>
                <c:pt idx="1383">
                  <c:v>6.8103448491293896</c:v>
                </c:pt>
                <c:pt idx="1384">
                  <c:v>6.9831331130609602</c:v>
                </c:pt>
                <c:pt idx="1385">
                  <c:v>6.9681313129261904</c:v>
                </c:pt>
                <c:pt idx="1386">
                  <c:v>5.7625522497080501</c:v>
                </c:pt>
                <c:pt idx="1387">
                  <c:v>8.3972480959713707</c:v>
                </c:pt>
                <c:pt idx="1388">
                  <c:v>8.8283266575223998</c:v>
                </c:pt>
                <c:pt idx="1389">
                  <c:v>9.3958422021738901</c:v>
                </c:pt>
                <c:pt idx="1390">
                  <c:v>7.5931769334529102</c:v>
                </c:pt>
                <c:pt idx="1391">
                  <c:v>5.1491332881902396</c:v>
                </c:pt>
                <c:pt idx="1392">
                  <c:v>4.9167405412607996</c:v>
                </c:pt>
                <c:pt idx="1393">
                  <c:v>7.080794504276815</c:v>
                </c:pt>
                <c:pt idx="1394">
                  <c:v>7.3712898766050596</c:v>
                </c:pt>
                <c:pt idx="1395">
                  <c:v>8.2787527407552002</c:v>
                </c:pt>
                <c:pt idx="1396">
                  <c:v>10.202971547604699</c:v>
                </c:pt>
                <c:pt idx="1397">
                  <c:v>4.5621564826721599</c:v>
                </c:pt>
                <c:pt idx="1398">
                  <c:v>7.080794504276815</c:v>
                </c:pt>
                <c:pt idx="1399">
                  <c:v>5.20267201281598</c:v>
                </c:pt>
                <c:pt idx="1400">
                  <c:v>9.1497339267367206</c:v>
                </c:pt>
                <c:pt idx="1401">
                  <c:v>7.6155569793061204</c:v>
                </c:pt>
                <c:pt idx="1402">
                  <c:v>7.8130676249463402</c:v>
                </c:pt>
                <c:pt idx="1403">
                  <c:v>7.7210326879678304</c:v>
                </c:pt>
                <c:pt idx="1404">
                  <c:v>9.0562447073418593</c:v>
                </c:pt>
                <c:pt idx="1405">
                  <c:v>8.0826571254914299</c:v>
                </c:pt>
                <c:pt idx="1406">
                  <c:v>5.8486670702479602</c:v>
                </c:pt>
                <c:pt idx="1407">
                  <c:v>8.4705459986920992</c:v>
                </c:pt>
                <c:pt idx="1408">
                  <c:v>9.2285816298533305</c:v>
                </c:pt>
                <c:pt idx="1409">
                  <c:v>8.17058804476153</c:v>
                </c:pt>
                <c:pt idx="1410">
                  <c:v>6.3819771050964196</c:v>
                </c:pt>
                <c:pt idx="1411">
                  <c:v>6.9898137702949699</c:v>
                </c:pt>
                <c:pt idx="1412">
                  <c:v>10.378108203556501</c:v>
                </c:pt>
                <c:pt idx="1413">
                  <c:v>7.080794504276815</c:v>
                </c:pt>
                <c:pt idx="1414">
                  <c:v>3.59082236400599</c:v>
                </c:pt>
                <c:pt idx="1415">
                  <c:v>7.3885185027919498</c:v>
                </c:pt>
                <c:pt idx="1416">
                  <c:v>6.9668351678796299</c:v>
                </c:pt>
                <c:pt idx="1417">
                  <c:v>6.7034868537845602</c:v>
                </c:pt>
                <c:pt idx="1418">
                  <c:v>7.1396712562776097</c:v>
                </c:pt>
                <c:pt idx="1419">
                  <c:v>6.6487930100199497</c:v>
                </c:pt>
                <c:pt idx="1420">
                  <c:v>7.080794504276815</c:v>
                </c:pt>
                <c:pt idx="1421">
                  <c:v>7.9407132244535097</c:v>
                </c:pt>
                <c:pt idx="1422">
                  <c:v>8.2285638246124897</c:v>
                </c:pt>
                <c:pt idx="1423">
                  <c:v>8.6656920828707698</c:v>
                </c:pt>
                <c:pt idx="1424">
                  <c:v>5.0640424595749902</c:v>
                </c:pt>
                <c:pt idx="1425">
                  <c:v>7.89432278252273</c:v>
                </c:pt>
                <c:pt idx="1426">
                  <c:v>7.04279387747588</c:v>
                </c:pt>
                <c:pt idx="1427">
                  <c:v>8.3050639842347298</c:v>
                </c:pt>
                <c:pt idx="1428">
                  <c:v>8.2683075920393705</c:v>
                </c:pt>
                <c:pt idx="1429">
                  <c:v>7.080794504276815</c:v>
                </c:pt>
                <c:pt idx="1430">
                  <c:v>7.3975624177538704</c:v>
                </c:pt>
                <c:pt idx="1431">
                  <c:v>6.3672985304322696</c:v>
                </c:pt>
                <c:pt idx="1432">
                  <c:v>8.4106255651204602</c:v>
                </c:pt>
                <c:pt idx="1433">
                  <c:v>7.09824554416147</c:v>
                </c:pt>
                <c:pt idx="1434">
                  <c:v>7.3225020504596596</c:v>
                </c:pt>
                <c:pt idx="1435">
                  <c:v>5.1982249712942101</c:v>
                </c:pt>
                <c:pt idx="1436">
                  <c:v>7.080794504276815</c:v>
                </c:pt>
                <c:pt idx="1437">
                  <c:v>7.080794504276815</c:v>
                </c:pt>
                <c:pt idx="1438">
                  <c:v>6.28090511278796</c:v>
                </c:pt>
                <c:pt idx="1439">
                  <c:v>6.82393013703701</c:v>
                </c:pt>
                <c:pt idx="1440">
                  <c:v>6.6299935183569003</c:v>
                </c:pt>
                <c:pt idx="1441">
                  <c:v>10.301571270693699</c:v>
                </c:pt>
                <c:pt idx="1442">
                  <c:v>6.1231939353921598</c:v>
                </c:pt>
                <c:pt idx="1443">
                  <c:v>7.080794504276815</c:v>
                </c:pt>
                <c:pt idx="1444">
                  <c:v>6.8480334691747196</c:v>
                </c:pt>
                <c:pt idx="1445">
                  <c:v>7.080794504276815</c:v>
                </c:pt>
                <c:pt idx="1446">
                  <c:v>6.4115258359166498</c:v>
                </c:pt>
                <c:pt idx="1447">
                  <c:v>5.1226484549500899</c:v>
                </c:pt>
                <c:pt idx="1448">
                  <c:v>3.43485575997865</c:v>
                </c:pt>
                <c:pt idx="1449">
                  <c:v>10.848130421433201</c:v>
                </c:pt>
                <c:pt idx="1450">
                  <c:v>8.7253934121540802</c:v>
                </c:pt>
                <c:pt idx="1451">
                  <c:v>10.3517425283788</c:v>
                </c:pt>
                <c:pt idx="1452">
                  <c:v>8.1740281305755502</c:v>
                </c:pt>
                <c:pt idx="1453">
                  <c:v>8.0340119166542596</c:v>
                </c:pt>
                <c:pt idx="1454">
                  <c:v>8.20554181465398</c:v>
                </c:pt>
                <c:pt idx="1455">
                  <c:v>7.8938184594583696</c:v>
                </c:pt>
                <c:pt idx="1456">
                  <c:v>7.080794504276815</c:v>
                </c:pt>
                <c:pt idx="1457">
                  <c:v>5.4881354688390198</c:v>
                </c:pt>
                <c:pt idx="1458">
                  <c:v>8.1630740306142204</c:v>
                </c:pt>
                <c:pt idx="1459">
                  <c:v>6.8670006912457104</c:v>
                </c:pt>
                <c:pt idx="1460">
                  <c:v>5.8217069136202504</c:v>
                </c:pt>
                <c:pt idx="1461">
                  <c:v>7.4518887792117496</c:v>
                </c:pt>
                <c:pt idx="1462">
                  <c:v>6.8983150407289298</c:v>
                </c:pt>
                <c:pt idx="1463">
                  <c:v>7.5443401140376301</c:v>
                </c:pt>
                <c:pt idx="1464">
                  <c:v>4.1038678552308303</c:v>
                </c:pt>
                <c:pt idx="1465">
                  <c:v>5.3299388152492702</c:v>
                </c:pt>
                <c:pt idx="1466">
                  <c:v>6.9629935450416598</c:v>
                </c:pt>
                <c:pt idx="1467">
                  <c:v>6.8460599417988899</c:v>
                </c:pt>
                <c:pt idx="1468">
                  <c:v>6.2798421834965099</c:v>
                </c:pt>
                <c:pt idx="1469">
                  <c:v>6.7398497279992897</c:v>
                </c:pt>
                <c:pt idx="1470">
                  <c:v>5.4950354460341098</c:v>
                </c:pt>
                <c:pt idx="1471">
                  <c:v>7.5837702990430804</c:v>
                </c:pt>
                <c:pt idx="1472">
                  <c:v>5.8667027341373004</c:v>
                </c:pt>
                <c:pt idx="1473">
                  <c:v>6.3949804613317003</c:v>
                </c:pt>
                <c:pt idx="1474">
                  <c:v>5.8212616296560302</c:v>
                </c:pt>
                <c:pt idx="1475">
                  <c:v>5.5140621851991698</c:v>
                </c:pt>
                <c:pt idx="1476">
                  <c:v>6.7308836015771698</c:v>
                </c:pt>
                <c:pt idx="1477">
                  <c:v>5.1980676429051904</c:v>
                </c:pt>
                <c:pt idx="1478">
                  <c:v>7.080794504276815</c:v>
                </c:pt>
                <c:pt idx="1479">
                  <c:v>7.3623311867060801</c:v>
                </c:pt>
                <c:pt idx="1480">
                  <c:v>7.0661418403253</c:v>
                </c:pt>
                <c:pt idx="1481">
                  <c:v>5.42034774695792</c:v>
                </c:pt>
                <c:pt idx="1482">
                  <c:v>7.0153325827468596</c:v>
                </c:pt>
                <c:pt idx="1483">
                  <c:v>7.080794504276815</c:v>
                </c:pt>
                <c:pt idx="1484">
                  <c:v>6.0446717533290801</c:v>
                </c:pt>
                <c:pt idx="1485">
                  <c:v>6.1986503364476704</c:v>
                </c:pt>
                <c:pt idx="1486">
                  <c:v>7.6789450672193498</c:v>
                </c:pt>
                <c:pt idx="1487">
                  <c:v>8.0620661231484707</c:v>
                </c:pt>
                <c:pt idx="1488">
                  <c:v>7.2557985974933601</c:v>
                </c:pt>
                <c:pt idx="1489">
                  <c:v>7.080794504276815</c:v>
                </c:pt>
                <c:pt idx="1490">
                  <c:v>6.7924074685523799</c:v>
                </c:pt>
                <c:pt idx="1491">
                  <c:v>7.3681655765318803</c:v>
                </c:pt>
                <c:pt idx="1492">
                  <c:v>8.8377869154794304</c:v>
                </c:pt>
                <c:pt idx="1493">
                  <c:v>7.1081407110779402</c:v>
                </c:pt>
                <c:pt idx="1494">
                  <c:v>5.2896184372323303</c:v>
                </c:pt>
                <c:pt idx="1495">
                  <c:v>7.1692510383199801</c:v>
                </c:pt>
                <c:pt idx="1496">
                  <c:v>7.6950494371560598</c:v>
                </c:pt>
                <c:pt idx="1497">
                  <c:v>8.6931499005690291</c:v>
                </c:pt>
                <c:pt idx="1498">
                  <c:v>7.080794504276815</c:v>
                </c:pt>
                <c:pt idx="1499">
                  <c:v>6.9997645107739803</c:v>
                </c:pt>
                <c:pt idx="1500">
                  <c:v>6.8979227165894503</c:v>
                </c:pt>
                <c:pt idx="1501">
                  <c:v>6.3823146042602898</c:v>
                </c:pt>
                <c:pt idx="1502">
                  <c:v>9.91709205694149</c:v>
                </c:pt>
                <c:pt idx="1503">
                  <c:v>5.6090253537454098</c:v>
                </c:pt>
                <c:pt idx="1504">
                  <c:v>6.2774630933656796</c:v>
                </c:pt>
                <c:pt idx="1505">
                  <c:v>7.080794504276815</c:v>
                </c:pt>
                <c:pt idx="1506">
                  <c:v>7.7143126716313999</c:v>
                </c:pt>
                <c:pt idx="1507">
                  <c:v>6.3512865493707897</c:v>
                </c:pt>
                <c:pt idx="1508">
                  <c:v>7.9588714460464702</c:v>
                </c:pt>
                <c:pt idx="1509">
                  <c:v>6.6181865666929101</c:v>
                </c:pt>
                <c:pt idx="1510">
                  <c:v>6.0007233359955103</c:v>
                </c:pt>
                <c:pt idx="1511">
                  <c:v>6.3929278401143703</c:v>
                </c:pt>
                <c:pt idx="1512">
                  <c:v>6.9772678516389002</c:v>
                </c:pt>
                <c:pt idx="1513">
                  <c:v>6.3534368437173301</c:v>
                </c:pt>
                <c:pt idx="1514">
                  <c:v>6.0199399948716401</c:v>
                </c:pt>
                <c:pt idx="1515">
                  <c:v>7.3301968767673298</c:v>
                </c:pt>
                <c:pt idx="1516">
                  <c:v>9.2413387669599008</c:v>
                </c:pt>
                <c:pt idx="1517">
                  <c:v>6.5931744566192902</c:v>
                </c:pt>
                <c:pt idx="1518">
                  <c:v>6.9482654493838396</c:v>
                </c:pt>
                <c:pt idx="1519">
                  <c:v>7.080794504276815</c:v>
                </c:pt>
                <c:pt idx="1520">
                  <c:v>7.080794504276815</c:v>
                </c:pt>
                <c:pt idx="1521">
                  <c:v>5.9383211787793604</c:v>
                </c:pt>
                <c:pt idx="1522">
                  <c:v>8.2495505089513301</c:v>
                </c:pt>
                <c:pt idx="1523">
                  <c:v>6.9038169777866196</c:v>
                </c:pt>
                <c:pt idx="1524">
                  <c:v>7.6056748206508296</c:v>
                </c:pt>
                <c:pt idx="1525">
                  <c:v>6.5892905009635099</c:v>
                </c:pt>
                <c:pt idx="1526">
                  <c:v>7.5118166414119703</c:v>
                </c:pt>
                <c:pt idx="1527">
                  <c:v>7.3014446542877298</c:v>
                </c:pt>
                <c:pt idx="1528">
                  <c:v>6.78829158317855</c:v>
                </c:pt>
                <c:pt idx="1529">
                  <c:v>7.080794504276815</c:v>
                </c:pt>
                <c:pt idx="1530">
                  <c:v>7.080794504276815</c:v>
                </c:pt>
                <c:pt idx="1531">
                  <c:v>6.6925316690598597</c:v>
                </c:pt>
                <c:pt idx="1532">
                  <c:v>6.0281011182664397</c:v>
                </c:pt>
                <c:pt idx="1533">
                  <c:v>6.7159405639392702</c:v>
                </c:pt>
                <c:pt idx="1534">
                  <c:v>7.4907866757349097</c:v>
                </c:pt>
                <c:pt idx="1535">
                  <c:v>7.080794504276815</c:v>
                </c:pt>
                <c:pt idx="1536">
                  <c:v>6.3365886821611301</c:v>
                </c:pt>
                <c:pt idx="1537">
                  <c:v>7.3817575574067904</c:v>
                </c:pt>
                <c:pt idx="1538">
                  <c:v>7.2560150385339002</c:v>
                </c:pt>
                <c:pt idx="1539">
                  <c:v>7.0258217707497597</c:v>
                </c:pt>
                <c:pt idx="1540">
                  <c:v>7.6068804753747701</c:v>
                </c:pt>
                <c:pt idx="1541">
                  <c:v>6.9838604389794599</c:v>
                </c:pt>
                <c:pt idx="1542">
                  <c:v>6.3470200178986804</c:v>
                </c:pt>
                <c:pt idx="1543">
                  <c:v>7.3228284166165203</c:v>
                </c:pt>
                <c:pt idx="1544">
                  <c:v>6.7775063594359404</c:v>
                </c:pt>
                <c:pt idx="1545">
                  <c:v>8.3703649646193501</c:v>
                </c:pt>
                <c:pt idx="1546">
                  <c:v>6.6427556952627604</c:v>
                </c:pt>
                <c:pt idx="1547">
                  <c:v>6.21758491448443</c:v>
                </c:pt>
                <c:pt idx="1548">
                  <c:v>6.6301221558286798</c:v>
                </c:pt>
                <c:pt idx="1549">
                  <c:v>8.0510222030269301</c:v>
                </c:pt>
                <c:pt idx="1550">
                  <c:v>8.4160868170465406</c:v>
                </c:pt>
                <c:pt idx="1551">
                  <c:v>7.080794504276815</c:v>
                </c:pt>
                <c:pt idx="1552">
                  <c:v>7.9330676915139202</c:v>
                </c:pt>
                <c:pt idx="1553">
                  <c:v>7.9176085954610196</c:v>
                </c:pt>
                <c:pt idx="1554">
                  <c:v>8.9420459914869994</c:v>
                </c:pt>
                <c:pt idx="1555">
                  <c:v>7.0339453585367098</c:v>
                </c:pt>
                <c:pt idx="1556">
                  <c:v>7.080794504276815</c:v>
                </c:pt>
                <c:pt idx="1557">
                  <c:v>7.5800488080737898</c:v>
                </c:pt>
                <c:pt idx="1558">
                  <c:v>8.4732490641669198</c:v>
                </c:pt>
                <c:pt idx="1559">
                  <c:v>6.8164169252957203</c:v>
                </c:pt>
                <c:pt idx="1560">
                  <c:v>6.4600335221006198</c:v>
                </c:pt>
                <c:pt idx="1561">
                  <c:v>6.2278267948158996</c:v>
                </c:pt>
                <c:pt idx="1562">
                  <c:v>7.080794504276815</c:v>
                </c:pt>
                <c:pt idx="1563">
                  <c:v>7.080794504276815</c:v>
                </c:pt>
                <c:pt idx="1564">
                  <c:v>5.6327316466645998</c:v>
                </c:pt>
                <c:pt idx="1565">
                  <c:v>6.1912414425744702</c:v>
                </c:pt>
                <c:pt idx="1566">
                  <c:v>7.7010327970056096</c:v>
                </c:pt>
                <c:pt idx="1567">
                  <c:v>7.080794504276815</c:v>
                </c:pt>
                <c:pt idx="1568">
                  <c:v>8.8326411156223905</c:v>
                </c:pt>
                <c:pt idx="1569">
                  <c:v>5.6460833118619398</c:v>
                </c:pt>
                <c:pt idx="1570">
                  <c:v>7.3321039631814298</c:v>
                </c:pt>
                <c:pt idx="1571">
                  <c:v>7.8967439222582296</c:v>
                </c:pt>
                <c:pt idx="1572">
                  <c:v>5.6752947151901401</c:v>
                </c:pt>
                <c:pt idx="1573">
                  <c:v>6.0106175765335799</c:v>
                </c:pt>
                <c:pt idx="1574">
                  <c:v>7.9860184990695</c:v>
                </c:pt>
                <c:pt idx="1575">
                  <c:v>7.080794504276815</c:v>
                </c:pt>
                <c:pt idx="1576">
                  <c:v>7.1596139119599798</c:v>
                </c:pt>
                <c:pt idx="1577">
                  <c:v>7.5651980731602402</c:v>
                </c:pt>
                <c:pt idx="1578">
                  <c:v>6.8655685150278298</c:v>
                </c:pt>
                <c:pt idx="1579">
                  <c:v>5.7366757089425997</c:v>
                </c:pt>
                <c:pt idx="1580">
                  <c:v>6.12906962215511</c:v>
                </c:pt>
                <c:pt idx="1581">
                  <c:v>5.9913710815426997</c:v>
                </c:pt>
                <c:pt idx="1582">
                  <c:v>9.7233772307927904</c:v>
                </c:pt>
                <c:pt idx="1583">
                  <c:v>7.7363128411320199</c:v>
                </c:pt>
                <c:pt idx="1584">
                  <c:v>6.7157994789265896</c:v>
                </c:pt>
                <c:pt idx="1585">
                  <c:v>7.9667625534360198</c:v>
                </c:pt>
                <c:pt idx="1586">
                  <c:v>8.2425586353420908</c:v>
                </c:pt>
                <c:pt idx="1587">
                  <c:v>6.5395461279353801</c:v>
                </c:pt>
                <c:pt idx="1588">
                  <c:v>6.7853840602243203</c:v>
                </c:pt>
                <c:pt idx="1589">
                  <c:v>7.0079745871553101</c:v>
                </c:pt>
                <c:pt idx="1590">
                  <c:v>7.7403839394158398</c:v>
                </c:pt>
                <c:pt idx="1591">
                  <c:v>7.9180870791782398</c:v>
                </c:pt>
                <c:pt idx="1592">
                  <c:v>5.7727696978493102</c:v>
                </c:pt>
                <c:pt idx="1593">
                  <c:v>7.5716844931810598</c:v>
                </c:pt>
                <c:pt idx="1594">
                  <c:v>8.7335253295698596</c:v>
                </c:pt>
                <c:pt idx="1595">
                  <c:v>6.9178583550911297</c:v>
                </c:pt>
                <c:pt idx="1596">
                  <c:v>8.5127809088592308</c:v>
                </c:pt>
                <c:pt idx="1597">
                  <c:v>6.5391152614962902</c:v>
                </c:pt>
                <c:pt idx="1598">
                  <c:v>7.080794504276815</c:v>
                </c:pt>
                <c:pt idx="1599">
                  <c:v>8.2270831300962808</c:v>
                </c:pt>
                <c:pt idx="1600">
                  <c:v>7.2741980506025303</c:v>
                </c:pt>
                <c:pt idx="1601">
                  <c:v>7.1189801683646197</c:v>
                </c:pt>
                <c:pt idx="1602">
                  <c:v>7.080794504276815</c:v>
                </c:pt>
                <c:pt idx="1603">
                  <c:v>5.9419425364013101</c:v>
                </c:pt>
                <c:pt idx="1604">
                  <c:v>7.2789109031828003</c:v>
                </c:pt>
                <c:pt idx="1605">
                  <c:v>7.4451890259045097</c:v>
                </c:pt>
                <c:pt idx="1606">
                  <c:v>6.4424964364878399</c:v>
                </c:pt>
                <c:pt idx="1607">
                  <c:v>7.080794504276815</c:v>
                </c:pt>
                <c:pt idx="1608">
                  <c:v>6.9197261552120697</c:v>
                </c:pt>
                <c:pt idx="1609">
                  <c:v>6.4723710496807598</c:v>
                </c:pt>
                <c:pt idx="1610">
                  <c:v>8.2512177796810402</c:v>
                </c:pt>
                <c:pt idx="1611">
                  <c:v>7.080794504276815</c:v>
                </c:pt>
                <c:pt idx="1612">
                  <c:v>6.7071082058354197</c:v>
                </c:pt>
                <c:pt idx="1613">
                  <c:v>7.2401944704152603</c:v>
                </c:pt>
                <c:pt idx="1614">
                  <c:v>6.5284907753478798</c:v>
                </c:pt>
                <c:pt idx="1615">
                  <c:v>7.0318391737084101</c:v>
                </c:pt>
                <c:pt idx="1616">
                  <c:v>7.4943911014551396</c:v>
                </c:pt>
                <c:pt idx="1617">
                  <c:v>6.9574336379318504</c:v>
                </c:pt>
                <c:pt idx="1618">
                  <c:v>7.080794504276815</c:v>
                </c:pt>
                <c:pt idx="1619">
                  <c:v>6.9623245949195303</c:v>
                </c:pt>
                <c:pt idx="1620">
                  <c:v>6.5096216382111596</c:v>
                </c:pt>
                <c:pt idx="1621">
                  <c:v>8.0692978928114005</c:v>
                </c:pt>
                <c:pt idx="1622">
                  <c:v>7.2133753882203298</c:v>
                </c:pt>
                <c:pt idx="1623">
                  <c:v>6.7908381992572497</c:v>
                </c:pt>
                <c:pt idx="1624">
                  <c:v>6.9752091775573497</c:v>
                </c:pt>
                <c:pt idx="1625">
                  <c:v>7.4222252643503897</c:v>
                </c:pt>
                <c:pt idx="1626">
                  <c:v>6.5050658065049296</c:v>
                </c:pt>
                <c:pt idx="1627">
                  <c:v>6.6178622571937398</c:v>
                </c:pt>
                <c:pt idx="1628">
                  <c:v>6.7697693386222504</c:v>
                </c:pt>
                <c:pt idx="1629">
                  <c:v>6.3417512239831701</c:v>
                </c:pt>
                <c:pt idx="1630">
                  <c:v>7.0588660812796196</c:v>
                </c:pt>
                <c:pt idx="1631">
                  <c:v>7.5392873950742496</c:v>
                </c:pt>
                <c:pt idx="1632">
                  <c:v>7.080794504276815</c:v>
                </c:pt>
                <c:pt idx="1633">
                  <c:v>7.4908076539254802</c:v>
                </c:pt>
                <c:pt idx="1634">
                  <c:v>6.0374281937595304</c:v>
                </c:pt>
                <c:pt idx="1635">
                  <c:v>7.080794504276815</c:v>
                </c:pt>
                <c:pt idx="1636">
                  <c:v>6.7066951614980699</c:v>
                </c:pt>
                <c:pt idx="1637">
                  <c:v>7.080794504276815</c:v>
                </c:pt>
                <c:pt idx="1638">
                  <c:v>7.080794504276815</c:v>
                </c:pt>
                <c:pt idx="1639">
                  <c:v>6.7588516972065902</c:v>
                </c:pt>
                <c:pt idx="1640">
                  <c:v>7.4867808796065303</c:v>
                </c:pt>
                <c:pt idx="1641">
                  <c:v>6.9041213732235498</c:v>
                </c:pt>
                <c:pt idx="1642">
                  <c:v>7.080794504276815</c:v>
                </c:pt>
                <c:pt idx="1643">
                  <c:v>7.3489371420594303</c:v>
                </c:pt>
                <c:pt idx="1644">
                  <c:v>7.8460579263372603</c:v>
                </c:pt>
                <c:pt idx="1645">
                  <c:v>7.080794504276815</c:v>
                </c:pt>
                <c:pt idx="1646">
                  <c:v>6.1798098000471802</c:v>
                </c:pt>
                <c:pt idx="1647">
                  <c:v>6.7556693080544097</c:v>
                </c:pt>
                <c:pt idx="1648">
                  <c:v>7.080794504276815</c:v>
                </c:pt>
                <c:pt idx="1649">
                  <c:v>7.2665987924236104</c:v>
                </c:pt>
                <c:pt idx="1650">
                  <c:v>8.2181710658548202</c:v>
                </c:pt>
                <c:pt idx="1651">
                  <c:v>6.9800619386958704</c:v>
                </c:pt>
                <c:pt idx="1652">
                  <c:v>6.3819789964128102</c:v>
                </c:pt>
                <c:pt idx="1653">
                  <c:v>6.6480054599967202</c:v>
                </c:pt>
                <c:pt idx="1654">
                  <c:v>5.8999365667099397</c:v>
                </c:pt>
                <c:pt idx="1655">
                  <c:v>7.2609043632691801</c:v>
                </c:pt>
                <c:pt idx="1656">
                  <c:v>5.57592064811546</c:v>
                </c:pt>
                <c:pt idx="1657">
                  <c:v>5.4674012550751696</c:v>
                </c:pt>
                <c:pt idx="1658">
                  <c:v>6.0900160571574196</c:v>
                </c:pt>
                <c:pt idx="1659">
                  <c:v>8.2054470526237004</c:v>
                </c:pt>
                <c:pt idx="1660">
                  <c:v>7.6705058641852597</c:v>
                </c:pt>
                <c:pt idx="1661">
                  <c:v>6.7910971660194797</c:v>
                </c:pt>
                <c:pt idx="1662">
                  <c:v>6.0067694810805099</c:v>
                </c:pt>
                <c:pt idx="1663">
                  <c:v>7.080794504276815</c:v>
                </c:pt>
                <c:pt idx="1664">
                  <c:v>6.3363427618897497</c:v>
                </c:pt>
                <c:pt idx="1665">
                  <c:v>7.4732353765921804</c:v>
                </c:pt>
                <c:pt idx="1666">
                  <c:v>7.080794504276815</c:v>
                </c:pt>
                <c:pt idx="1667">
                  <c:v>7.38010483462533</c:v>
                </c:pt>
                <c:pt idx="1668">
                  <c:v>10.067632997838</c:v>
                </c:pt>
                <c:pt idx="1669">
                  <c:v>5.9159442995873901</c:v>
                </c:pt>
                <c:pt idx="1670">
                  <c:v>7.080794504276815</c:v>
                </c:pt>
                <c:pt idx="1671">
                  <c:v>6.1248473291900201</c:v>
                </c:pt>
                <c:pt idx="1672">
                  <c:v>7.080794504276815</c:v>
                </c:pt>
                <c:pt idx="1673">
                  <c:v>7.8764951313509304</c:v>
                </c:pt>
                <c:pt idx="1674">
                  <c:v>6.0210513228220703</c:v>
                </c:pt>
                <c:pt idx="1675">
                  <c:v>7.080794504276815</c:v>
                </c:pt>
                <c:pt idx="1676">
                  <c:v>7.080794504276815</c:v>
                </c:pt>
                <c:pt idx="1677">
                  <c:v>6.5854502296739001</c:v>
                </c:pt>
                <c:pt idx="1678">
                  <c:v>6.3426711834479104</c:v>
                </c:pt>
                <c:pt idx="1679">
                  <c:v>6.6329902541703598</c:v>
                </c:pt>
                <c:pt idx="1680">
                  <c:v>5.4007001376913903</c:v>
                </c:pt>
                <c:pt idx="1681">
                  <c:v>7.46014781817252</c:v>
                </c:pt>
                <c:pt idx="1682">
                  <c:v>6.7098220007419203</c:v>
                </c:pt>
                <c:pt idx="1683">
                  <c:v>8.0548933219966603</c:v>
                </c:pt>
                <c:pt idx="1684">
                  <c:v>5.3651924080000102</c:v>
                </c:pt>
                <c:pt idx="1685">
                  <c:v>6.9203889884953798</c:v>
                </c:pt>
                <c:pt idx="1686">
                  <c:v>7.0254565477089299</c:v>
                </c:pt>
                <c:pt idx="1687">
                  <c:v>7.97424842810649</c:v>
                </c:pt>
                <c:pt idx="1688">
                  <c:v>8.03105522026679</c:v>
                </c:pt>
                <c:pt idx="1689">
                  <c:v>7.61405681668107</c:v>
                </c:pt>
                <c:pt idx="1690">
                  <c:v>7.6435783619999604</c:v>
                </c:pt>
                <c:pt idx="1691">
                  <c:v>7.7313150091024898</c:v>
                </c:pt>
                <c:pt idx="1692">
                  <c:v>6.26840275574102</c:v>
                </c:pt>
                <c:pt idx="1693">
                  <c:v>7.3699116423529203</c:v>
                </c:pt>
                <c:pt idx="1694">
                  <c:v>7.080794504276815</c:v>
                </c:pt>
                <c:pt idx="1695">
                  <c:v>6.3203752847182901</c:v>
                </c:pt>
                <c:pt idx="1696">
                  <c:v>7.29008857213943</c:v>
                </c:pt>
                <c:pt idx="1697">
                  <c:v>6.3565110624619896</c:v>
                </c:pt>
                <c:pt idx="1698">
                  <c:v>7.9740650013584302</c:v>
                </c:pt>
                <c:pt idx="1699">
                  <c:v>4.9435084435268797</c:v>
                </c:pt>
                <c:pt idx="1700">
                  <c:v>7.7003623051360801</c:v>
                </c:pt>
                <c:pt idx="1701">
                  <c:v>6.0546071804191497</c:v>
                </c:pt>
                <c:pt idx="1702">
                  <c:v>4.2214206798491496</c:v>
                </c:pt>
                <c:pt idx="1703">
                  <c:v>8.5458903464876794</c:v>
                </c:pt>
                <c:pt idx="1704">
                  <c:v>7.75217621250522</c:v>
                </c:pt>
                <c:pt idx="1705">
                  <c:v>5.5881297507213903</c:v>
                </c:pt>
                <c:pt idx="1706">
                  <c:v>8.6498686250736903</c:v>
                </c:pt>
                <c:pt idx="1707">
                  <c:v>7.8992565152940797</c:v>
                </c:pt>
                <c:pt idx="1708">
                  <c:v>5.9522679692848497</c:v>
                </c:pt>
                <c:pt idx="1709">
                  <c:v>8.0401875566738994</c:v>
                </c:pt>
                <c:pt idx="1710">
                  <c:v>4.3132191507406903</c:v>
                </c:pt>
                <c:pt idx="1711">
                  <c:v>6.7070169276166398</c:v>
                </c:pt>
                <c:pt idx="1712">
                  <c:v>5.85356060080312</c:v>
                </c:pt>
                <c:pt idx="1713">
                  <c:v>8.8174027743889507</c:v>
                </c:pt>
                <c:pt idx="1714">
                  <c:v>7.080794504276815</c:v>
                </c:pt>
                <c:pt idx="1715">
                  <c:v>7.080794504276815</c:v>
                </c:pt>
                <c:pt idx="1716">
                  <c:v>7.4764084596689804</c:v>
                </c:pt>
                <c:pt idx="1717">
                  <c:v>7.6914862984257599</c:v>
                </c:pt>
                <c:pt idx="1718">
                  <c:v>7.3673718526278602</c:v>
                </c:pt>
                <c:pt idx="1719">
                  <c:v>8.9279059259388092</c:v>
                </c:pt>
                <c:pt idx="1720">
                  <c:v>5.6212273200900604</c:v>
                </c:pt>
                <c:pt idx="1721">
                  <c:v>6.4506449253272899</c:v>
                </c:pt>
                <c:pt idx="1722">
                  <c:v>7.5665171245129601</c:v>
                </c:pt>
                <c:pt idx="1723">
                  <c:v>6.1156375458102001</c:v>
                </c:pt>
                <c:pt idx="1724">
                  <c:v>7.5952287240491199</c:v>
                </c:pt>
                <c:pt idx="1725">
                  <c:v>7.080794504276815</c:v>
                </c:pt>
                <c:pt idx="1726">
                  <c:v>7.13122185859695</c:v>
                </c:pt>
                <c:pt idx="1727">
                  <c:v>7.3997247076489199</c:v>
                </c:pt>
                <c:pt idx="1728">
                  <c:v>7.0024799406952196</c:v>
                </c:pt>
                <c:pt idx="1729">
                  <c:v>5.3453453710788796</c:v>
                </c:pt>
                <c:pt idx="1730">
                  <c:v>6.1859511626337502</c:v>
                </c:pt>
                <c:pt idx="1731">
                  <c:v>6.0700909522338096</c:v>
                </c:pt>
                <c:pt idx="1732">
                  <c:v>7.0955693310799699</c:v>
                </c:pt>
                <c:pt idx="1733">
                  <c:v>7.080794504276815</c:v>
                </c:pt>
                <c:pt idx="1734">
                  <c:v>3.92855649232335</c:v>
                </c:pt>
                <c:pt idx="1735">
                  <c:v>6.35297310539781</c:v>
                </c:pt>
                <c:pt idx="1736">
                  <c:v>5.9991251777263903</c:v>
                </c:pt>
                <c:pt idx="1737">
                  <c:v>8.8995883782911704</c:v>
                </c:pt>
                <c:pt idx="1738">
                  <c:v>7.3753376198926297</c:v>
                </c:pt>
                <c:pt idx="1739">
                  <c:v>8.97932285265221</c:v>
                </c:pt>
                <c:pt idx="1740">
                  <c:v>8.5323774739183005</c:v>
                </c:pt>
                <c:pt idx="1741">
                  <c:v>7.2135374810505599</c:v>
                </c:pt>
                <c:pt idx="1742">
                  <c:v>7.080794504276815</c:v>
                </c:pt>
                <c:pt idx="1743">
                  <c:v>8.8955744579259797</c:v>
                </c:pt>
                <c:pt idx="1744">
                  <c:v>6.58276420367788</c:v>
                </c:pt>
                <c:pt idx="1745">
                  <c:v>7.080794504276815</c:v>
                </c:pt>
                <c:pt idx="1746">
                  <c:v>7.080794504276815</c:v>
                </c:pt>
                <c:pt idx="1747">
                  <c:v>5.9865938923728903</c:v>
                </c:pt>
                <c:pt idx="1748">
                  <c:v>6.84122106315961</c:v>
                </c:pt>
                <c:pt idx="1749">
                  <c:v>7.080794504276815</c:v>
                </c:pt>
                <c:pt idx="1750">
                  <c:v>7.1461172247421398</c:v>
                </c:pt>
                <c:pt idx="1751">
                  <c:v>7.080794504276815</c:v>
                </c:pt>
                <c:pt idx="1752">
                  <c:v>7.50757529645138</c:v>
                </c:pt>
                <c:pt idx="1753">
                  <c:v>7.9971758227351204</c:v>
                </c:pt>
                <c:pt idx="1754">
                  <c:v>5.1743459983462001</c:v>
                </c:pt>
                <c:pt idx="1755">
                  <c:v>7.080794504276815</c:v>
                </c:pt>
                <c:pt idx="1756">
                  <c:v>6.4790925670682302</c:v>
                </c:pt>
                <c:pt idx="1757">
                  <c:v>7.8115124452223901</c:v>
                </c:pt>
                <c:pt idx="1758">
                  <c:v>7.4372166531055202</c:v>
                </c:pt>
                <c:pt idx="1759">
                  <c:v>7.9538781151552502</c:v>
                </c:pt>
                <c:pt idx="1760">
                  <c:v>6.3965699310806103</c:v>
                </c:pt>
                <c:pt idx="1761">
                  <c:v>7.080794504276815</c:v>
                </c:pt>
                <c:pt idx="1762">
                  <c:v>8.0581359966123394</c:v>
                </c:pt>
                <c:pt idx="1763">
                  <c:v>7.080794504276815</c:v>
                </c:pt>
                <c:pt idx="1764">
                  <c:v>7.080794504276815</c:v>
                </c:pt>
                <c:pt idx="1765">
                  <c:v>9.4972611628812498</c:v>
                </c:pt>
                <c:pt idx="1766">
                  <c:v>7.9847107422420303</c:v>
                </c:pt>
                <c:pt idx="1767">
                  <c:v>6.2611105802533897</c:v>
                </c:pt>
                <c:pt idx="1768">
                  <c:v>6.9578027493028598</c:v>
                </c:pt>
                <c:pt idx="1769">
                  <c:v>9.6631590150059008</c:v>
                </c:pt>
                <c:pt idx="1770">
                  <c:v>6.7327137134213997</c:v>
                </c:pt>
                <c:pt idx="1771">
                  <c:v>4.8860570568047299</c:v>
                </c:pt>
                <c:pt idx="1772">
                  <c:v>9.6102203448996306</c:v>
                </c:pt>
                <c:pt idx="1773">
                  <c:v>8.51853179524627</c:v>
                </c:pt>
                <c:pt idx="1774">
                  <c:v>6.9507865154854596</c:v>
                </c:pt>
                <c:pt idx="1775">
                  <c:v>6.0230227413250201</c:v>
                </c:pt>
                <c:pt idx="1776">
                  <c:v>9.0114804074110104</c:v>
                </c:pt>
                <c:pt idx="1777">
                  <c:v>7.9467679042061699</c:v>
                </c:pt>
                <c:pt idx="1778">
                  <c:v>7.7096173509003902</c:v>
                </c:pt>
                <c:pt idx="1779">
                  <c:v>6.0816153584620496</c:v>
                </c:pt>
                <c:pt idx="1780">
                  <c:v>8.1461857940911404</c:v>
                </c:pt>
                <c:pt idx="1781">
                  <c:v>8.1418611163824703</c:v>
                </c:pt>
                <c:pt idx="1782">
                  <c:v>7.7033568213821004</c:v>
                </c:pt>
                <c:pt idx="1783">
                  <c:v>7.080794504276815</c:v>
                </c:pt>
                <c:pt idx="1784">
                  <c:v>9.2528565089853299</c:v>
                </c:pt>
                <c:pt idx="1785">
                  <c:v>6.0476514887181398</c:v>
                </c:pt>
                <c:pt idx="1786">
                  <c:v>6.1528578021245099</c:v>
                </c:pt>
                <c:pt idx="1787">
                  <c:v>9.0749228744549502</c:v>
                </c:pt>
                <c:pt idx="1788">
                  <c:v>7.4365372269816703</c:v>
                </c:pt>
                <c:pt idx="1789">
                  <c:v>7.080794504276815</c:v>
                </c:pt>
                <c:pt idx="1790">
                  <c:v>7.1300991962000504</c:v>
                </c:pt>
                <c:pt idx="1791">
                  <c:v>6.7921254502183999</c:v>
                </c:pt>
                <c:pt idx="1792">
                  <c:v>7.080794504276815</c:v>
                </c:pt>
                <c:pt idx="1793">
                  <c:v>8.8856263440531809</c:v>
                </c:pt>
                <c:pt idx="1794">
                  <c:v>9.4753162596953402</c:v>
                </c:pt>
                <c:pt idx="1795">
                  <c:v>7.080794504276815</c:v>
                </c:pt>
                <c:pt idx="1796">
                  <c:v>7.1831087344585196</c:v>
                </c:pt>
                <c:pt idx="1797">
                  <c:v>6.1574431448430298</c:v>
                </c:pt>
                <c:pt idx="1798">
                  <c:v>6.4678683016914897</c:v>
                </c:pt>
                <c:pt idx="1799">
                  <c:v>7.080794504276815</c:v>
                </c:pt>
                <c:pt idx="1800">
                  <c:v>7.48813346433041</c:v>
                </c:pt>
                <c:pt idx="1801">
                  <c:v>7.3235451196664503</c:v>
                </c:pt>
                <c:pt idx="1802">
                  <c:v>7.080794504276815</c:v>
                </c:pt>
                <c:pt idx="1803">
                  <c:v>6.5307961237209904</c:v>
                </c:pt>
                <c:pt idx="1804">
                  <c:v>6.9314704269333198</c:v>
                </c:pt>
                <c:pt idx="1805">
                  <c:v>7.7746452429245902</c:v>
                </c:pt>
                <c:pt idx="1806">
                  <c:v>8.1075001386164107</c:v>
                </c:pt>
                <c:pt idx="1807">
                  <c:v>6.3068644593736698</c:v>
                </c:pt>
                <c:pt idx="1808">
                  <c:v>7.080794504276815</c:v>
                </c:pt>
                <c:pt idx="1809">
                  <c:v>6.6096803221946203</c:v>
                </c:pt>
                <c:pt idx="1810">
                  <c:v>6.6322058786549603</c:v>
                </c:pt>
                <c:pt idx="1811">
                  <c:v>7.080794504276815</c:v>
                </c:pt>
                <c:pt idx="1812">
                  <c:v>5.7167556665301298</c:v>
                </c:pt>
                <c:pt idx="1813">
                  <c:v>7.7404538702263102</c:v>
                </c:pt>
                <c:pt idx="1814">
                  <c:v>6.2772773712744296</c:v>
                </c:pt>
                <c:pt idx="1815">
                  <c:v>8.0063732984041494</c:v>
                </c:pt>
                <c:pt idx="1816">
                  <c:v>6.5130165859605</c:v>
                </c:pt>
                <c:pt idx="1817">
                  <c:v>6.23419767247493</c:v>
                </c:pt>
                <c:pt idx="1818">
                  <c:v>7.2771439667715097</c:v>
                </c:pt>
                <c:pt idx="1819">
                  <c:v>6.0445130295123404</c:v>
                </c:pt>
                <c:pt idx="1820">
                  <c:v>6.64302653814108</c:v>
                </c:pt>
                <c:pt idx="1821">
                  <c:v>5.1504565396302802</c:v>
                </c:pt>
                <c:pt idx="1822">
                  <c:v>6.1105451607855903</c:v>
                </c:pt>
                <c:pt idx="1823">
                  <c:v>7.8311177367669096</c:v>
                </c:pt>
                <c:pt idx="1824">
                  <c:v>6.9807271636464598</c:v>
                </c:pt>
                <c:pt idx="1825">
                  <c:v>8.5527824158732493</c:v>
                </c:pt>
                <c:pt idx="1826">
                  <c:v>6.4493794387538603</c:v>
                </c:pt>
                <c:pt idx="1827">
                  <c:v>7.3920840375188996</c:v>
                </c:pt>
                <c:pt idx="1828">
                  <c:v>8.3607958272350995</c:v>
                </c:pt>
                <c:pt idx="1829">
                  <c:v>7.6198450769536104</c:v>
                </c:pt>
                <c:pt idx="1830">
                  <c:v>5.4045106741474802</c:v>
                </c:pt>
                <c:pt idx="1831">
                  <c:v>7.0793035177795902</c:v>
                </c:pt>
                <c:pt idx="1832">
                  <c:v>7.080794504276815</c:v>
                </c:pt>
                <c:pt idx="1833">
                  <c:v>7.1617148926414904</c:v>
                </c:pt>
                <c:pt idx="1834">
                  <c:v>6.8549468587872697</c:v>
                </c:pt>
                <c:pt idx="1835">
                  <c:v>7.3095564074817201</c:v>
                </c:pt>
                <c:pt idx="1836">
                  <c:v>9.3134658928999396</c:v>
                </c:pt>
                <c:pt idx="1837">
                  <c:v>7.080794504276815</c:v>
                </c:pt>
                <c:pt idx="1838">
                  <c:v>7.080794504276815</c:v>
                </c:pt>
                <c:pt idx="1839">
                  <c:v>6.1879380539930899</c:v>
                </c:pt>
                <c:pt idx="1840">
                  <c:v>7.080794504276815</c:v>
                </c:pt>
                <c:pt idx="1841">
                  <c:v>7.9653373053048</c:v>
                </c:pt>
                <c:pt idx="1842">
                  <c:v>9.2643909086346099</c:v>
                </c:pt>
                <c:pt idx="1843">
                  <c:v>7.7540443539479398</c:v>
                </c:pt>
                <c:pt idx="1844">
                  <c:v>9.3938916522319396</c:v>
                </c:pt>
                <c:pt idx="1845">
                  <c:v>8.1760796153016297</c:v>
                </c:pt>
                <c:pt idx="1846">
                  <c:v>8.3376962006977404</c:v>
                </c:pt>
                <c:pt idx="1847">
                  <c:v>7.080794504276815</c:v>
                </c:pt>
                <c:pt idx="1848">
                  <c:v>7.1910248566863402</c:v>
                </c:pt>
                <c:pt idx="1849">
                  <c:v>8.6136985948837506</c:v>
                </c:pt>
                <c:pt idx="1850">
                  <c:v>7.79303917140916</c:v>
                </c:pt>
                <c:pt idx="1851">
                  <c:v>3.8788793890687998</c:v>
                </c:pt>
                <c:pt idx="1852">
                  <c:v>7.080794504276815</c:v>
                </c:pt>
                <c:pt idx="1853">
                  <c:v>3.97828462731673</c:v>
                </c:pt>
                <c:pt idx="1854">
                  <c:v>5.9640653598712703</c:v>
                </c:pt>
                <c:pt idx="1855">
                  <c:v>7.5320585798072202</c:v>
                </c:pt>
                <c:pt idx="1856">
                  <c:v>7.2335384354832604</c:v>
                </c:pt>
                <c:pt idx="1857">
                  <c:v>7.080794504276815</c:v>
                </c:pt>
                <c:pt idx="1858">
                  <c:v>7.080794504276815</c:v>
                </c:pt>
                <c:pt idx="1859">
                  <c:v>7.4807281136021704</c:v>
                </c:pt>
                <c:pt idx="1860">
                  <c:v>4.4770917139584796</c:v>
                </c:pt>
                <c:pt idx="1861">
                  <c:v>7.080794504276815</c:v>
                </c:pt>
                <c:pt idx="1862">
                  <c:v>7.080794504276815</c:v>
                </c:pt>
                <c:pt idx="1863">
                  <c:v>6.3140774697503899</c:v>
                </c:pt>
                <c:pt idx="1864">
                  <c:v>7.080794504276815</c:v>
                </c:pt>
                <c:pt idx="1865">
                  <c:v>8.8226103837592103</c:v>
                </c:pt>
                <c:pt idx="1866">
                  <c:v>6.9226523706566496</c:v>
                </c:pt>
                <c:pt idx="1867">
                  <c:v>7.080794504276815</c:v>
                </c:pt>
                <c:pt idx="1868">
                  <c:v>6.9045368582357503</c:v>
                </c:pt>
                <c:pt idx="1869">
                  <c:v>6.5480176424852097</c:v>
                </c:pt>
                <c:pt idx="1870">
                  <c:v>6.5810827560754603</c:v>
                </c:pt>
                <c:pt idx="1871">
                  <c:v>7.8646496725343704</c:v>
                </c:pt>
                <c:pt idx="1872">
                  <c:v>6.1369071771311798</c:v>
                </c:pt>
                <c:pt idx="1873">
                  <c:v>6.9470285396573397</c:v>
                </c:pt>
                <c:pt idx="1874">
                  <c:v>6.2033225076896503</c:v>
                </c:pt>
                <c:pt idx="1875">
                  <c:v>7.080794504276815</c:v>
                </c:pt>
                <c:pt idx="1876">
                  <c:v>8.3731709252449207</c:v>
                </c:pt>
                <c:pt idx="1877">
                  <c:v>7.080794504276815</c:v>
                </c:pt>
                <c:pt idx="1878">
                  <c:v>5.92124706947601</c:v>
                </c:pt>
                <c:pt idx="1879">
                  <c:v>8.8298061781506405</c:v>
                </c:pt>
                <c:pt idx="1880">
                  <c:v>7.080794504276815</c:v>
                </c:pt>
                <c:pt idx="1881">
                  <c:v>6.8322173875674803</c:v>
                </c:pt>
                <c:pt idx="1882">
                  <c:v>9.2813026113481207</c:v>
                </c:pt>
                <c:pt idx="1883">
                  <c:v>7.45625078541691</c:v>
                </c:pt>
                <c:pt idx="1884">
                  <c:v>7.08825097643407</c:v>
                </c:pt>
                <c:pt idx="1885">
                  <c:v>5.6486285376078502</c:v>
                </c:pt>
                <c:pt idx="1886">
                  <c:v>4.2939612347943497</c:v>
                </c:pt>
                <c:pt idx="1887">
                  <c:v>9.6780508539025494</c:v>
                </c:pt>
                <c:pt idx="1888">
                  <c:v>8.6627095013892195</c:v>
                </c:pt>
                <c:pt idx="1889">
                  <c:v>5.89739112084313</c:v>
                </c:pt>
                <c:pt idx="1890">
                  <c:v>9.4942426480384299</c:v>
                </c:pt>
                <c:pt idx="1891">
                  <c:v>7.080794504276815</c:v>
                </c:pt>
                <c:pt idx="1892">
                  <c:v>7.0801930590132001</c:v>
                </c:pt>
                <c:pt idx="1893">
                  <c:v>7.55985230976931</c:v>
                </c:pt>
                <c:pt idx="1894">
                  <c:v>7.0403949560722801</c:v>
                </c:pt>
                <c:pt idx="1895">
                  <c:v>8.0530436822355593</c:v>
                </c:pt>
                <c:pt idx="1896">
                  <c:v>7.0443753187341098</c:v>
                </c:pt>
                <c:pt idx="1897">
                  <c:v>6.3098915761801999</c:v>
                </c:pt>
                <c:pt idx="1898">
                  <c:v>6.20357284820843</c:v>
                </c:pt>
                <c:pt idx="1899">
                  <c:v>6.8794049572962797</c:v>
                </c:pt>
                <c:pt idx="1900">
                  <c:v>7.7548843944371901</c:v>
                </c:pt>
                <c:pt idx="1901">
                  <c:v>7.9166696988353102</c:v>
                </c:pt>
                <c:pt idx="1902">
                  <c:v>6.4053924817762402</c:v>
                </c:pt>
                <c:pt idx="1903">
                  <c:v>7.7959578005971704</c:v>
                </c:pt>
                <c:pt idx="1904">
                  <c:v>6.9639793510478496</c:v>
                </c:pt>
                <c:pt idx="1905">
                  <c:v>6.9678613966386598</c:v>
                </c:pt>
                <c:pt idx="1906">
                  <c:v>6.6227913564466201</c:v>
                </c:pt>
                <c:pt idx="1907">
                  <c:v>7.3699886207415899</c:v>
                </c:pt>
                <c:pt idx="1908">
                  <c:v>7.080794504276815</c:v>
                </c:pt>
                <c:pt idx="1909">
                  <c:v>6.9448683868362897</c:v>
                </c:pt>
                <c:pt idx="1910">
                  <c:v>5.2848101149986801</c:v>
                </c:pt>
                <c:pt idx="1911">
                  <c:v>6.8514426029488904</c:v>
                </c:pt>
                <c:pt idx="1912">
                  <c:v>7.7601893647032796</c:v>
                </c:pt>
                <c:pt idx="1913">
                  <c:v>7.2805603569352897</c:v>
                </c:pt>
                <c:pt idx="1914">
                  <c:v>6.83425988988055</c:v>
                </c:pt>
                <c:pt idx="1915">
                  <c:v>6.7289751477621298</c:v>
                </c:pt>
                <c:pt idx="1916">
                  <c:v>8.0164183746115807</c:v>
                </c:pt>
                <c:pt idx="1917">
                  <c:v>6.8649167394503996</c:v>
                </c:pt>
                <c:pt idx="1918">
                  <c:v>5.8089755199068298</c:v>
                </c:pt>
                <c:pt idx="1919">
                  <c:v>8.45879698814859</c:v>
                </c:pt>
                <c:pt idx="1920">
                  <c:v>6.9873352789589296</c:v>
                </c:pt>
                <c:pt idx="1921">
                  <c:v>7.2887366612670101</c:v>
                </c:pt>
                <c:pt idx="1922">
                  <c:v>8.1163502752896406</c:v>
                </c:pt>
                <c:pt idx="1923">
                  <c:v>7.4639159512294597</c:v>
                </c:pt>
                <c:pt idx="1924">
                  <c:v>7.5123612161218203</c:v>
                </c:pt>
                <c:pt idx="1925">
                  <c:v>6.4151084717080797</c:v>
                </c:pt>
                <c:pt idx="1926">
                  <c:v>7.0599402344536202</c:v>
                </c:pt>
                <c:pt idx="1927">
                  <c:v>7.080794504276815</c:v>
                </c:pt>
                <c:pt idx="1928">
                  <c:v>7.4251022232220496</c:v>
                </c:pt>
                <c:pt idx="1929">
                  <c:v>6.7426223982587903</c:v>
                </c:pt>
                <c:pt idx="1930">
                  <c:v>7.6829234448478001</c:v>
                </c:pt>
                <c:pt idx="1931">
                  <c:v>7.0416654174111697</c:v>
                </c:pt>
                <c:pt idx="1932">
                  <c:v>7.18527644881891</c:v>
                </c:pt>
                <c:pt idx="1933">
                  <c:v>6.5972923631533504</c:v>
                </c:pt>
                <c:pt idx="1934">
                  <c:v>6.9088530833136703</c:v>
                </c:pt>
                <c:pt idx="1935">
                  <c:v>7.080794504276815</c:v>
                </c:pt>
                <c:pt idx="1936">
                  <c:v>7.080794504276815</c:v>
                </c:pt>
                <c:pt idx="1937">
                  <c:v>6.2819039290788101</c:v>
                </c:pt>
                <c:pt idx="1938">
                  <c:v>7.0367521038335399</c:v>
                </c:pt>
                <c:pt idx="1939">
                  <c:v>7.3629128672021498</c:v>
                </c:pt>
                <c:pt idx="1940">
                  <c:v>7.3690871386546304</c:v>
                </c:pt>
                <c:pt idx="1941">
                  <c:v>7.7081099887295697</c:v>
                </c:pt>
                <c:pt idx="1942">
                  <c:v>6.5041127797483202</c:v>
                </c:pt>
                <c:pt idx="1943">
                  <c:v>8.1859234173130293</c:v>
                </c:pt>
                <c:pt idx="1944">
                  <c:v>6.1491851735534597</c:v>
                </c:pt>
                <c:pt idx="1945">
                  <c:v>7.0804458211218302</c:v>
                </c:pt>
                <c:pt idx="1946">
                  <c:v>6.6284273473906499</c:v>
                </c:pt>
                <c:pt idx="1947">
                  <c:v>4.70469846171701</c:v>
                </c:pt>
                <c:pt idx="1948">
                  <c:v>7.9769008736775699</c:v>
                </c:pt>
                <c:pt idx="1949">
                  <c:v>6.8096445151755196</c:v>
                </c:pt>
                <c:pt idx="1950">
                  <c:v>7.080794504276815</c:v>
                </c:pt>
                <c:pt idx="1951">
                  <c:v>6.9676966831620204</c:v>
                </c:pt>
                <c:pt idx="1952">
                  <c:v>6.4445551702072601</c:v>
                </c:pt>
                <c:pt idx="1953">
                  <c:v>6.2777424833906297</c:v>
                </c:pt>
                <c:pt idx="1954">
                  <c:v>7.080794504276815</c:v>
                </c:pt>
                <c:pt idx="1955">
                  <c:v>9.0143567343211295</c:v>
                </c:pt>
                <c:pt idx="1956">
                  <c:v>7.7816637597932203</c:v>
                </c:pt>
                <c:pt idx="1957">
                  <c:v>6.0843601161892202</c:v>
                </c:pt>
                <c:pt idx="1958">
                  <c:v>7.1547358804048704</c:v>
                </c:pt>
                <c:pt idx="1959">
                  <c:v>6.7488115498044801</c:v>
                </c:pt>
                <c:pt idx="1960">
                  <c:v>8.1282700692448202</c:v>
                </c:pt>
                <c:pt idx="1961">
                  <c:v>7.080794504276815</c:v>
                </c:pt>
                <c:pt idx="1962">
                  <c:v>6.3356831419159096</c:v>
                </c:pt>
                <c:pt idx="1963">
                  <c:v>5.9404758764495798</c:v>
                </c:pt>
                <c:pt idx="1964">
                  <c:v>7.6148776392987596</c:v>
                </c:pt>
                <c:pt idx="1965">
                  <c:v>6.71824944489624</c:v>
                </c:pt>
                <c:pt idx="1966">
                  <c:v>6.8663565150599997</c:v>
                </c:pt>
                <c:pt idx="1967">
                  <c:v>7.080794504276815</c:v>
                </c:pt>
                <c:pt idx="1968">
                  <c:v>7.5538446152418004</c:v>
                </c:pt>
                <c:pt idx="1969">
                  <c:v>7.3666719894273198</c:v>
                </c:pt>
                <c:pt idx="1970">
                  <c:v>6.5677596132670804</c:v>
                </c:pt>
                <c:pt idx="1971">
                  <c:v>6.3336400463267299</c:v>
                </c:pt>
                <c:pt idx="1972">
                  <c:v>5.8924131857724298</c:v>
                </c:pt>
                <c:pt idx="1973">
                  <c:v>7.9180391702967299</c:v>
                </c:pt>
                <c:pt idx="1974">
                  <c:v>6.5491249983457598</c:v>
                </c:pt>
                <c:pt idx="1975">
                  <c:v>6.8047961450173498</c:v>
                </c:pt>
                <c:pt idx="1976">
                  <c:v>7.080794504276815</c:v>
                </c:pt>
                <c:pt idx="1977">
                  <c:v>7.1761708700696296</c:v>
                </c:pt>
                <c:pt idx="1978">
                  <c:v>7.08509588276406</c:v>
                </c:pt>
                <c:pt idx="1979">
                  <c:v>7.2017023748968301</c:v>
                </c:pt>
                <c:pt idx="1980">
                  <c:v>7.7760441126267796</c:v>
                </c:pt>
                <c:pt idx="1981">
                  <c:v>7.080794504276815</c:v>
                </c:pt>
                <c:pt idx="1982">
                  <c:v>7.0465485370162799</c:v>
                </c:pt>
                <c:pt idx="1983">
                  <c:v>7.080794504276815</c:v>
                </c:pt>
                <c:pt idx="1984">
                  <c:v>7.7328800777976996</c:v>
                </c:pt>
                <c:pt idx="1985">
                  <c:v>6.2667999479907097</c:v>
                </c:pt>
                <c:pt idx="1986">
                  <c:v>6.6302517089826303</c:v>
                </c:pt>
                <c:pt idx="1987">
                  <c:v>6.7756311332671402</c:v>
                </c:pt>
                <c:pt idx="1988">
                  <c:v>7.080794504276815</c:v>
                </c:pt>
                <c:pt idx="1989">
                  <c:v>8.1649924261718798</c:v>
                </c:pt>
                <c:pt idx="1990">
                  <c:v>7.7737581374530897</c:v>
                </c:pt>
                <c:pt idx="1991">
                  <c:v>7.2951413316991296</c:v>
                </c:pt>
                <c:pt idx="1992">
                  <c:v>7.080794504276815</c:v>
                </c:pt>
                <c:pt idx="1993">
                  <c:v>7.6575417280811999</c:v>
                </c:pt>
                <c:pt idx="1994">
                  <c:v>7.6647935233516504</c:v>
                </c:pt>
                <c:pt idx="1995">
                  <c:v>7.080794504276815</c:v>
                </c:pt>
                <c:pt idx="1996">
                  <c:v>7.8004212889089501</c:v>
                </c:pt>
                <c:pt idx="1997">
                  <c:v>7.2640690967525599</c:v>
                </c:pt>
                <c:pt idx="1998">
                  <c:v>7.5443056356166096</c:v>
                </c:pt>
                <c:pt idx="1999">
                  <c:v>7.7497737841334402</c:v>
                </c:pt>
                <c:pt idx="2000">
                  <c:v>7.4420230840233401</c:v>
                </c:pt>
                <c:pt idx="2001">
                  <c:v>6.5592526208929796</c:v>
                </c:pt>
                <c:pt idx="2002">
                  <c:v>7.0350367951968096</c:v>
                </c:pt>
                <c:pt idx="2003">
                  <c:v>7.8806859427028799</c:v>
                </c:pt>
                <c:pt idx="2004">
                  <c:v>7.49837245904612</c:v>
                </c:pt>
                <c:pt idx="2005">
                  <c:v>7.080794504276815</c:v>
                </c:pt>
                <c:pt idx="2006">
                  <c:v>6.53820717266355</c:v>
                </c:pt>
                <c:pt idx="2007">
                  <c:v>6.3732880711683304</c:v>
                </c:pt>
                <c:pt idx="2008">
                  <c:v>5.7564756894907001</c:v>
                </c:pt>
                <c:pt idx="2009">
                  <c:v>6.9180624379439699</c:v>
                </c:pt>
                <c:pt idx="2010">
                  <c:v>8.8135046596240905</c:v>
                </c:pt>
                <c:pt idx="2011">
                  <c:v>7.3615998316002704</c:v>
                </c:pt>
                <c:pt idx="2012">
                  <c:v>9.1755861525878597</c:v>
                </c:pt>
                <c:pt idx="2013">
                  <c:v>7.080794504276815</c:v>
                </c:pt>
                <c:pt idx="2014">
                  <c:v>6.55087719268563</c:v>
                </c:pt>
                <c:pt idx="2015">
                  <c:v>6.5108556110746001</c:v>
                </c:pt>
                <c:pt idx="2016">
                  <c:v>7.3470303556213397</c:v>
                </c:pt>
                <c:pt idx="2017">
                  <c:v>8.1119531703592695</c:v>
                </c:pt>
                <c:pt idx="2018">
                  <c:v>7.080794504276815</c:v>
                </c:pt>
                <c:pt idx="2019">
                  <c:v>5.98501245091746</c:v>
                </c:pt>
                <c:pt idx="2020">
                  <c:v>7.080794504276815</c:v>
                </c:pt>
                <c:pt idx="2021">
                  <c:v>7.080794504276815</c:v>
                </c:pt>
                <c:pt idx="2022">
                  <c:v>6.4337223527823602</c:v>
                </c:pt>
                <c:pt idx="2023">
                  <c:v>6.7700951463472503</c:v>
                </c:pt>
                <c:pt idx="2024">
                  <c:v>7.9279695527206302</c:v>
                </c:pt>
                <c:pt idx="2025">
                  <c:v>7.3388261106127199</c:v>
                </c:pt>
                <c:pt idx="2026">
                  <c:v>7.0783610741109797</c:v>
                </c:pt>
                <c:pt idx="2027">
                  <c:v>6.7516686268080202</c:v>
                </c:pt>
                <c:pt idx="2028">
                  <c:v>7.7441252194347703</c:v>
                </c:pt>
                <c:pt idx="2029">
                  <c:v>7.5603920228303201</c:v>
                </c:pt>
                <c:pt idx="2030">
                  <c:v>7.8306075905686603</c:v>
                </c:pt>
                <c:pt idx="2031">
                  <c:v>6.74693496825686</c:v>
                </c:pt>
                <c:pt idx="2032">
                  <c:v>6.54228178680893</c:v>
                </c:pt>
                <c:pt idx="2033">
                  <c:v>8.5496925141079796</c:v>
                </c:pt>
                <c:pt idx="2034">
                  <c:v>7.4998445019556597</c:v>
                </c:pt>
                <c:pt idx="2035">
                  <c:v>5.7637728070588299</c:v>
                </c:pt>
                <c:pt idx="2036">
                  <c:v>7.2768631252090303</c:v>
                </c:pt>
                <c:pt idx="2037">
                  <c:v>7.4932908159283</c:v>
                </c:pt>
                <c:pt idx="2038">
                  <c:v>6.1160239799531402</c:v>
                </c:pt>
                <c:pt idx="2039">
                  <c:v>5.22689523223851</c:v>
                </c:pt>
                <c:pt idx="2040">
                  <c:v>7.080794504276815</c:v>
                </c:pt>
                <c:pt idx="2041">
                  <c:v>6.42064020641154</c:v>
                </c:pt>
                <c:pt idx="2042">
                  <c:v>7.6690125365183199</c:v>
                </c:pt>
                <c:pt idx="2043">
                  <c:v>7.12806225525041</c:v>
                </c:pt>
                <c:pt idx="2044">
                  <c:v>7.080794504276815</c:v>
                </c:pt>
                <c:pt idx="2045">
                  <c:v>6.6153501349132497</c:v>
                </c:pt>
                <c:pt idx="2046">
                  <c:v>6.5048762223411698</c:v>
                </c:pt>
                <c:pt idx="2047">
                  <c:v>7.4591241732177398</c:v>
                </c:pt>
                <c:pt idx="2048">
                  <c:v>7.080794504276815</c:v>
                </c:pt>
                <c:pt idx="2049">
                  <c:v>7.0960471010056798</c:v>
                </c:pt>
                <c:pt idx="2050">
                  <c:v>6.9894421770484403</c:v>
                </c:pt>
                <c:pt idx="2051">
                  <c:v>7.080794504276815</c:v>
                </c:pt>
                <c:pt idx="2052">
                  <c:v>8.2977258777917093</c:v>
                </c:pt>
                <c:pt idx="2053">
                  <c:v>3.8464539500942201</c:v>
                </c:pt>
                <c:pt idx="2054">
                  <c:v>7.080794504276815</c:v>
                </c:pt>
                <c:pt idx="2055">
                  <c:v>9.3800070920145</c:v>
                </c:pt>
                <c:pt idx="2056">
                  <c:v>8.9983750226791006</c:v>
                </c:pt>
                <c:pt idx="2057">
                  <c:v>5.6903874243649204</c:v>
                </c:pt>
                <c:pt idx="2058">
                  <c:v>7.3015634493794002</c:v>
                </c:pt>
                <c:pt idx="2059">
                  <c:v>7.0316840506457803</c:v>
                </c:pt>
                <c:pt idx="2060">
                  <c:v>4.3486749930398396</c:v>
                </c:pt>
                <c:pt idx="2061">
                  <c:v>5.2941953902841696</c:v>
                </c:pt>
                <c:pt idx="2062">
                  <c:v>7.2579309948632904</c:v>
                </c:pt>
                <c:pt idx="2063">
                  <c:v>9.2504916390780902</c:v>
                </c:pt>
                <c:pt idx="2064">
                  <c:v>9.6804747784705594</c:v>
                </c:pt>
                <c:pt idx="2065">
                  <c:v>7.080794504276815</c:v>
                </c:pt>
                <c:pt idx="2066">
                  <c:v>6.7412458208811001</c:v>
                </c:pt>
                <c:pt idx="2067">
                  <c:v>6.8117022698952701</c:v>
                </c:pt>
                <c:pt idx="2068">
                  <c:v>6.9669429618843202</c:v>
                </c:pt>
                <c:pt idx="2069">
                  <c:v>7.4460890591172602</c:v>
                </c:pt>
                <c:pt idx="2070">
                  <c:v>6.2106476062546196</c:v>
                </c:pt>
                <c:pt idx="2071">
                  <c:v>7.3415471121709199</c:v>
                </c:pt>
                <c:pt idx="2072">
                  <c:v>7.05139642582078</c:v>
                </c:pt>
                <c:pt idx="2073">
                  <c:v>6.6426139095783299</c:v>
                </c:pt>
                <c:pt idx="2074">
                  <c:v>10.1462904798324</c:v>
                </c:pt>
                <c:pt idx="2075">
                  <c:v>13.999999999999901</c:v>
                </c:pt>
                <c:pt idx="2076">
                  <c:v>8.4695372997593594</c:v>
                </c:pt>
                <c:pt idx="2077">
                  <c:v>6.0432120706478001</c:v>
                </c:pt>
                <c:pt idx="2078">
                  <c:v>5.8411188395510196</c:v>
                </c:pt>
                <c:pt idx="2079">
                  <c:v>8.1146654258547795</c:v>
                </c:pt>
                <c:pt idx="2080">
                  <c:v>5.5851169983529996</c:v>
                </c:pt>
                <c:pt idx="2081">
                  <c:v>5.9039935008519597</c:v>
                </c:pt>
                <c:pt idx="2082">
                  <c:v>10.2841260841415</c:v>
                </c:pt>
                <c:pt idx="2083">
                  <c:v>9.5782267203575699</c:v>
                </c:pt>
                <c:pt idx="2084">
                  <c:v>7.0948308339981496</c:v>
                </c:pt>
                <c:pt idx="2085">
                  <c:v>7.080794504276815</c:v>
                </c:pt>
                <c:pt idx="2086">
                  <c:v>9.6872600278601801</c:v>
                </c:pt>
                <c:pt idx="2087">
                  <c:v>6.5274405895332297</c:v>
                </c:pt>
                <c:pt idx="2088">
                  <c:v>7.080794504276815</c:v>
                </c:pt>
                <c:pt idx="2089">
                  <c:v>7.7447725523561397</c:v>
                </c:pt>
                <c:pt idx="2090">
                  <c:v>8.2892242702179697</c:v>
                </c:pt>
                <c:pt idx="2091">
                  <c:v>7.2492573325255796</c:v>
                </c:pt>
                <c:pt idx="2092">
                  <c:v>7.74409853146829</c:v>
                </c:pt>
                <c:pt idx="2093">
                  <c:v>7.080794504276815</c:v>
                </c:pt>
                <c:pt idx="2094">
                  <c:v>6.8902745390260902</c:v>
                </c:pt>
                <c:pt idx="2095">
                  <c:v>6.0473808565266296</c:v>
                </c:pt>
                <c:pt idx="2096">
                  <c:v>11.5687679659141</c:v>
                </c:pt>
                <c:pt idx="2097">
                  <c:v>10.1648385570182</c:v>
                </c:pt>
                <c:pt idx="2098">
                  <c:v>8.7223112244906105</c:v>
                </c:pt>
                <c:pt idx="2099">
                  <c:v>3.7177039349903001</c:v>
                </c:pt>
                <c:pt idx="2100">
                  <c:v>4.8942780735976497</c:v>
                </c:pt>
                <c:pt idx="2101">
                  <c:v>6.0711834219751601</c:v>
                </c:pt>
                <c:pt idx="2102">
                  <c:v>9.0325634507727095</c:v>
                </c:pt>
                <c:pt idx="2103">
                  <c:v>9.9137037967786092</c:v>
                </c:pt>
                <c:pt idx="2104">
                  <c:v>7.080794504276815</c:v>
                </c:pt>
                <c:pt idx="2105">
                  <c:v>4.2292245588641197</c:v>
                </c:pt>
                <c:pt idx="2106">
                  <c:v>9.13545194360705</c:v>
                </c:pt>
                <c:pt idx="2107">
                  <c:v>3.9065675142870502</c:v>
                </c:pt>
                <c:pt idx="2108">
                  <c:v>7.3840488876545303</c:v>
                </c:pt>
                <c:pt idx="2109">
                  <c:v>7.080794504276815</c:v>
                </c:pt>
                <c:pt idx="2110">
                  <c:v>8.5242963629238204</c:v>
                </c:pt>
                <c:pt idx="2111">
                  <c:v>5.7061308891243403</c:v>
                </c:pt>
                <c:pt idx="2112">
                  <c:v>3.7151713598846898</c:v>
                </c:pt>
                <c:pt idx="2113">
                  <c:v>6.5198477842401497</c:v>
                </c:pt>
                <c:pt idx="2114">
                  <c:v>7.9106409140623102</c:v>
                </c:pt>
                <c:pt idx="2115">
                  <c:v>6.58746461665387</c:v>
                </c:pt>
                <c:pt idx="2116">
                  <c:v>4.3000293395741798</c:v>
                </c:pt>
                <c:pt idx="2117">
                  <c:v>8.5759391744694007</c:v>
                </c:pt>
                <c:pt idx="2118">
                  <c:v>8.8849345030486298</c:v>
                </c:pt>
                <c:pt idx="2119">
                  <c:v>10.5047602000112</c:v>
                </c:pt>
                <c:pt idx="2120">
                  <c:v>7.080794504276815</c:v>
                </c:pt>
                <c:pt idx="2121">
                  <c:v>6.94671755835983</c:v>
                </c:pt>
                <c:pt idx="2122">
                  <c:v>8.10709181503805</c:v>
                </c:pt>
                <c:pt idx="2123">
                  <c:v>4.9088997242616097</c:v>
                </c:pt>
                <c:pt idx="2124">
                  <c:v>5.0989670677210297</c:v>
                </c:pt>
                <c:pt idx="2125">
                  <c:v>6.0930919142218603</c:v>
                </c:pt>
                <c:pt idx="2126">
                  <c:v>10.0339334553322</c:v>
                </c:pt>
                <c:pt idx="2127">
                  <c:v>8.9789977446475504</c:v>
                </c:pt>
                <c:pt idx="2128">
                  <c:v>5.5147477993695304</c:v>
                </c:pt>
                <c:pt idx="2129">
                  <c:v>7.080794504276815</c:v>
                </c:pt>
                <c:pt idx="2130">
                  <c:v>6.7312781242199096</c:v>
                </c:pt>
                <c:pt idx="2131">
                  <c:v>7.1919620287019903</c:v>
                </c:pt>
                <c:pt idx="2132">
                  <c:v>7.080794504276815</c:v>
                </c:pt>
                <c:pt idx="2133">
                  <c:v>7.12771120979302</c:v>
                </c:pt>
                <c:pt idx="2134">
                  <c:v>5.6320409919179699</c:v>
                </c:pt>
                <c:pt idx="2135">
                  <c:v>7.080794504276815</c:v>
                </c:pt>
                <c:pt idx="2136">
                  <c:v>7.9550263400976498</c:v>
                </c:pt>
                <c:pt idx="2137">
                  <c:v>7.7750495009823899</c:v>
                </c:pt>
                <c:pt idx="2138">
                  <c:v>5.1683403281457601</c:v>
                </c:pt>
                <c:pt idx="2139">
                  <c:v>7.6675208601668396</c:v>
                </c:pt>
                <c:pt idx="2140">
                  <c:v>7.2723621973963697</c:v>
                </c:pt>
                <c:pt idx="2141">
                  <c:v>3.69193269293471</c:v>
                </c:pt>
                <c:pt idx="2142">
                  <c:v>7.080794504276815</c:v>
                </c:pt>
                <c:pt idx="2143">
                  <c:v>7.6925235338551401</c:v>
                </c:pt>
                <c:pt idx="2144">
                  <c:v>8.1575180826561606</c:v>
                </c:pt>
                <c:pt idx="2145">
                  <c:v>7.1877658462347496</c:v>
                </c:pt>
                <c:pt idx="2146">
                  <c:v>5.6895543437997098</c:v>
                </c:pt>
                <c:pt idx="2147">
                  <c:v>8.7588245214848204</c:v>
                </c:pt>
                <c:pt idx="2148">
                  <c:v>9.8142474685725798</c:v>
                </c:pt>
                <c:pt idx="2149">
                  <c:v>9.9692732208897592</c:v>
                </c:pt>
                <c:pt idx="2150">
                  <c:v>7.080794504276815</c:v>
                </c:pt>
                <c:pt idx="2151">
                  <c:v>9.1491267102759402</c:v>
                </c:pt>
                <c:pt idx="2152">
                  <c:v>7.080794504276815</c:v>
                </c:pt>
                <c:pt idx="2153">
                  <c:v>5.8408115544649997</c:v>
                </c:pt>
                <c:pt idx="2154">
                  <c:v>7.080794504276815</c:v>
                </c:pt>
                <c:pt idx="2155">
                  <c:v>4.9816720504015999</c:v>
                </c:pt>
                <c:pt idx="2156">
                  <c:v>5.42331849638569</c:v>
                </c:pt>
                <c:pt idx="2157">
                  <c:v>4.8385711067231396</c:v>
                </c:pt>
                <c:pt idx="2158">
                  <c:v>7.9040533709068503</c:v>
                </c:pt>
                <c:pt idx="2159">
                  <c:v>6.7440642612683996</c:v>
                </c:pt>
                <c:pt idx="2160">
                  <c:v>8.6639748197610995</c:v>
                </c:pt>
                <c:pt idx="2161">
                  <c:v>4.1611119681697497</c:v>
                </c:pt>
                <c:pt idx="2162">
                  <c:v>8.5159772673788705</c:v>
                </c:pt>
                <c:pt idx="2163">
                  <c:v>9.9998074603934892</c:v>
                </c:pt>
                <c:pt idx="2164">
                  <c:v>7.0380923055529001</c:v>
                </c:pt>
                <c:pt idx="2165">
                  <c:v>2.8035630574371599</c:v>
                </c:pt>
                <c:pt idx="2166">
                  <c:v>5.9725999683965902</c:v>
                </c:pt>
                <c:pt idx="2167">
                  <c:v>8.1807553257863201</c:v>
                </c:pt>
                <c:pt idx="2168">
                  <c:v>7.0102433755403597</c:v>
                </c:pt>
                <c:pt idx="2169">
                  <c:v>8.1798904431044406</c:v>
                </c:pt>
                <c:pt idx="2170">
                  <c:v>7.080794504276815</c:v>
                </c:pt>
                <c:pt idx="2171">
                  <c:v>6.8651252753345897</c:v>
                </c:pt>
                <c:pt idx="2172">
                  <c:v>7.9508165838149001</c:v>
                </c:pt>
                <c:pt idx="2173">
                  <c:v>7.080794504276815</c:v>
                </c:pt>
                <c:pt idx="2174">
                  <c:v>9.58118852272883</c:v>
                </c:pt>
                <c:pt idx="2175">
                  <c:v>7.2747568548601604</c:v>
                </c:pt>
                <c:pt idx="2176">
                  <c:v>7.080794504276815</c:v>
                </c:pt>
                <c:pt idx="2177">
                  <c:v>8.0267732559396308</c:v>
                </c:pt>
                <c:pt idx="2178">
                  <c:v>7.8795432343649798</c:v>
                </c:pt>
                <c:pt idx="2179">
                  <c:v>6.4489710899016597</c:v>
                </c:pt>
                <c:pt idx="2180">
                  <c:v>5.18941366922152</c:v>
                </c:pt>
                <c:pt idx="2181">
                  <c:v>6.5380840870982304</c:v>
                </c:pt>
                <c:pt idx="2182">
                  <c:v>5.9158067495109004</c:v>
                </c:pt>
                <c:pt idx="2183">
                  <c:v>8.1364978687625999</c:v>
                </c:pt>
                <c:pt idx="2184">
                  <c:v>7.080794504276815</c:v>
                </c:pt>
                <c:pt idx="2185">
                  <c:v>6.4937641746329504</c:v>
                </c:pt>
                <c:pt idx="2186">
                  <c:v>7.080794504276815</c:v>
                </c:pt>
                <c:pt idx="2187">
                  <c:v>6.9774056334839303</c:v>
                </c:pt>
                <c:pt idx="2188">
                  <c:v>5.4892480548929701</c:v>
                </c:pt>
                <c:pt idx="2189">
                  <c:v>2.5581027992200598</c:v>
                </c:pt>
                <c:pt idx="2190">
                  <c:v>7.3121093037187901</c:v>
                </c:pt>
                <c:pt idx="2191">
                  <c:v>8.5540969698906704</c:v>
                </c:pt>
                <c:pt idx="2192">
                  <c:v>6.7044319130403904</c:v>
                </c:pt>
                <c:pt idx="2193">
                  <c:v>7.080794504276815</c:v>
                </c:pt>
                <c:pt idx="2194">
                  <c:v>8.0283042415009405</c:v>
                </c:pt>
                <c:pt idx="2195">
                  <c:v>7.080794504276815</c:v>
                </c:pt>
                <c:pt idx="2196">
                  <c:v>8.6168244264196598</c:v>
                </c:pt>
                <c:pt idx="2197">
                  <c:v>9.4671290303861895</c:v>
                </c:pt>
                <c:pt idx="2198">
                  <c:v>6.7936986345771997</c:v>
                </c:pt>
                <c:pt idx="2199">
                  <c:v>7.080794504276815</c:v>
                </c:pt>
                <c:pt idx="2200">
                  <c:v>7.080794504276815</c:v>
                </c:pt>
                <c:pt idx="2201">
                  <c:v>5.4860586023204698</c:v>
                </c:pt>
                <c:pt idx="2202">
                  <c:v>5.0507483799827</c:v>
                </c:pt>
                <c:pt idx="2203">
                  <c:v>6.2461175651729501</c:v>
                </c:pt>
                <c:pt idx="2204">
                  <c:v>8.1423309134464592</c:v>
                </c:pt>
                <c:pt idx="2205">
                  <c:v>6.8528990851413196</c:v>
                </c:pt>
                <c:pt idx="2206">
                  <c:v>8.8019335553120008</c:v>
                </c:pt>
                <c:pt idx="2207">
                  <c:v>7.080794504276815</c:v>
                </c:pt>
                <c:pt idx="2208">
                  <c:v>8.3837616905572396</c:v>
                </c:pt>
                <c:pt idx="2209">
                  <c:v>6.4761398403008403</c:v>
                </c:pt>
                <c:pt idx="2210">
                  <c:v>9.8945621285686407</c:v>
                </c:pt>
                <c:pt idx="2211">
                  <c:v>4.8080397473753402</c:v>
                </c:pt>
                <c:pt idx="2212">
                  <c:v>10.5779305000445</c:v>
                </c:pt>
                <c:pt idx="2213">
                  <c:v>6.3049716596664203</c:v>
                </c:pt>
                <c:pt idx="2214">
                  <c:v>7.8224918825086798</c:v>
                </c:pt>
                <c:pt idx="2215">
                  <c:v>7.9893762339749204</c:v>
                </c:pt>
                <c:pt idx="2216">
                  <c:v>9.6717967654908801</c:v>
                </c:pt>
                <c:pt idx="2217">
                  <c:v>5.9412655559621603</c:v>
                </c:pt>
                <c:pt idx="2218">
                  <c:v>5.5747558479078601</c:v>
                </c:pt>
                <c:pt idx="2219">
                  <c:v>7.61050921059429</c:v>
                </c:pt>
                <c:pt idx="2220">
                  <c:v>7.1024466182316903</c:v>
                </c:pt>
                <c:pt idx="2221">
                  <c:v>5.1527397986972101</c:v>
                </c:pt>
                <c:pt idx="2222">
                  <c:v>7.3014636378686797</c:v>
                </c:pt>
                <c:pt idx="2223">
                  <c:v>6.1049258136443498</c:v>
                </c:pt>
                <c:pt idx="2224">
                  <c:v>6.0013824406476699</c:v>
                </c:pt>
                <c:pt idx="2225">
                  <c:v>7.080794504276815</c:v>
                </c:pt>
                <c:pt idx="2226">
                  <c:v>7.8856789994179701</c:v>
                </c:pt>
                <c:pt idx="2227">
                  <c:v>7.080794504276815</c:v>
                </c:pt>
                <c:pt idx="2228">
                  <c:v>7.6790905832658698</c:v>
                </c:pt>
                <c:pt idx="2229">
                  <c:v>7.080794504276815</c:v>
                </c:pt>
                <c:pt idx="2230">
                  <c:v>10.3919423870407</c:v>
                </c:pt>
                <c:pt idx="2231">
                  <c:v>6.7148623782219596</c:v>
                </c:pt>
                <c:pt idx="2232">
                  <c:v>7.3496533769710997</c:v>
                </c:pt>
                <c:pt idx="2233">
                  <c:v>7.080794504276815</c:v>
                </c:pt>
                <c:pt idx="2234">
                  <c:v>7.3451384165087097</c:v>
                </c:pt>
                <c:pt idx="2235">
                  <c:v>10.147089576135601</c:v>
                </c:pt>
                <c:pt idx="2236">
                  <c:v>6.3807173150134897</c:v>
                </c:pt>
                <c:pt idx="2237">
                  <c:v>7.94064696367602</c:v>
                </c:pt>
                <c:pt idx="2238">
                  <c:v>7.080794504276815</c:v>
                </c:pt>
                <c:pt idx="2239">
                  <c:v>7.7867346901907899</c:v>
                </c:pt>
                <c:pt idx="2240">
                  <c:v>6.3230403140747802</c:v>
                </c:pt>
                <c:pt idx="2241">
                  <c:v>7.080794504276815</c:v>
                </c:pt>
                <c:pt idx="2242">
                  <c:v>6.6456573777413501</c:v>
                </c:pt>
                <c:pt idx="2243">
                  <c:v>6.0145398313990901</c:v>
                </c:pt>
                <c:pt idx="2244">
                  <c:v>10.0867712398049</c:v>
                </c:pt>
                <c:pt idx="2245">
                  <c:v>5.1662259698269004</c:v>
                </c:pt>
                <c:pt idx="2246">
                  <c:v>5.5732011565133703</c:v>
                </c:pt>
                <c:pt idx="2247">
                  <c:v>9.4945587261575497</c:v>
                </c:pt>
                <c:pt idx="2248">
                  <c:v>9.0365043477497498</c:v>
                </c:pt>
                <c:pt idx="2249">
                  <c:v>4.4005090386274599</c:v>
                </c:pt>
                <c:pt idx="2250">
                  <c:v>6.9753923411708101</c:v>
                </c:pt>
                <c:pt idx="2251">
                  <c:v>6.68774978008849</c:v>
                </c:pt>
                <c:pt idx="2252">
                  <c:v>6.8675217041426597</c:v>
                </c:pt>
                <c:pt idx="2253">
                  <c:v>6.1552491610586904</c:v>
                </c:pt>
                <c:pt idx="2254">
                  <c:v>8.3032638004825206</c:v>
                </c:pt>
                <c:pt idx="2255">
                  <c:v>8.6416340753518792</c:v>
                </c:pt>
                <c:pt idx="2256">
                  <c:v>7.080794504276815</c:v>
                </c:pt>
                <c:pt idx="2257">
                  <c:v>7.34861123118226</c:v>
                </c:pt>
                <c:pt idx="2258">
                  <c:v>7.5739059333680698</c:v>
                </c:pt>
                <c:pt idx="2259">
                  <c:v>7.8559063679711096</c:v>
                </c:pt>
                <c:pt idx="2260">
                  <c:v>7.080794504276815</c:v>
                </c:pt>
                <c:pt idx="2261">
                  <c:v>3.7983910494247199</c:v>
                </c:pt>
                <c:pt idx="2262">
                  <c:v>7.080794504276815</c:v>
                </c:pt>
                <c:pt idx="2263">
                  <c:v>11.235425957161</c:v>
                </c:pt>
                <c:pt idx="2264">
                  <c:v>6.3963410510399203</c:v>
                </c:pt>
                <c:pt idx="2265">
                  <c:v>7.080794504276815</c:v>
                </c:pt>
                <c:pt idx="2266">
                  <c:v>5.2285063222855603</c:v>
                </c:pt>
                <c:pt idx="2267">
                  <c:v>6.51223964459746</c:v>
                </c:pt>
                <c:pt idx="2268">
                  <c:v>7.8343192399419603</c:v>
                </c:pt>
                <c:pt idx="2269">
                  <c:v>7.38829203890411</c:v>
                </c:pt>
                <c:pt idx="2270">
                  <c:v>6.0206538413908497</c:v>
                </c:pt>
                <c:pt idx="2271">
                  <c:v>8.3883224942036101</c:v>
                </c:pt>
                <c:pt idx="2272">
                  <c:v>8.3842964392015809</c:v>
                </c:pt>
                <c:pt idx="2273">
                  <c:v>7.3939779567679498</c:v>
                </c:pt>
                <c:pt idx="2274">
                  <c:v>7.080794504276815</c:v>
                </c:pt>
                <c:pt idx="2275">
                  <c:v>8.3846231515107306</c:v>
                </c:pt>
                <c:pt idx="2276">
                  <c:v>7.0948021426335099</c:v>
                </c:pt>
                <c:pt idx="2277">
                  <c:v>6.56531943204567</c:v>
                </c:pt>
                <c:pt idx="2278">
                  <c:v>6.3817195797002801</c:v>
                </c:pt>
                <c:pt idx="2279">
                  <c:v>7.5397420946715199</c:v>
                </c:pt>
                <c:pt idx="2280">
                  <c:v>10.6288209113678</c:v>
                </c:pt>
                <c:pt idx="2281">
                  <c:v>9.2284842088472505</c:v>
                </c:pt>
                <c:pt idx="2282">
                  <c:v>10.5246019821945</c:v>
                </c:pt>
                <c:pt idx="2283">
                  <c:v>7.080794504276815</c:v>
                </c:pt>
                <c:pt idx="2284">
                  <c:v>6.0212659433770304</c:v>
                </c:pt>
                <c:pt idx="2285">
                  <c:v>7.080794504276815</c:v>
                </c:pt>
                <c:pt idx="2286">
                  <c:v>5.9739512492767197</c:v>
                </c:pt>
                <c:pt idx="2287">
                  <c:v>6.2175796123462597</c:v>
                </c:pt>
                <c:pt idx="2288">
                  <c:v>7.080794504276815</c:v>
                </c:pt>
                <c:pt idx="2289">
                  <c:v>9.1306072438376393</c:v>
                </c:pt>
                <c:pt idx="2290">
                  <c:v>7.080794504276815</c:v>
                </c:pt>
                <c:pt idx="2291">
                  <c:v>6.0955118746898904</c:v>
                </c:pt>
                <c:pt idx="2292">
                  <c:v>6.1952549054763999</c:v>
                </c:pt>
                <c:pt idx="2293">
                  <c:v>5.8145642342524102</c:v>
                </c:pt>
                <c:pt idx="2294">
                  <c:v>6.7566598072958399</c:v>
                </c:pt>
                <c:pt idx="2295">
                  <c:v>7.080794504276815</c:v>
                </c:pt>
                <c:pt idx="2296">
                  <c:v>6.3699735298503004</c:v>
                </c:pt>
                <c:pt idx="2297">
                  <c:v>6.6014073945103204</c:v>
                </c:pt>
                <c:pt idx="2298">
                  <c:v>5.6519338414630704</c:v>
                </c:pt>
                <c:pt idx="2299">
                  <c:v>7.6060668824174096</c:v>
                </c:pt>
                <c:pt idx="2300">
                  <c:v>2.97442941047853</c:v>
                </c:pt>
                <c:pt idx="2301">
                  <c:v>7.080794504276815</c:v>
                </c:pt>
                <c:pt idx="2302">
                  <c:v>7.080794504276815</c:v>
                </c:pt>
                <c:pt idx="2303">
                  <c:v>8.1111010310342593</c:v>
                </c:pt>
                <c:pt idx="2304">
                  <c:v>7.1161326064759303</c:v>
                </c:pt>
                <c:pt idx="2305">
                  <c:v>5.2802922963952099</c:v>
                </c:pt>
                <c:pt idx="2306">
                  <c:v>7.080794504276815</c:v>
                </c:pt>
                <c:pt idx="2307">
                  <c:v>9.8082581789342296</c:v>
                </c:pt>
                <c:pt idx="2308">
                  <c:v>7.080794504276815</c:v>
                </c:pt>
                <c:pt idx="2309">
                  <c:v>8.0188316072404806</c:v>
                </c:pt>
                <c:pt idx="2310">
                  <c:v>6.6036407167986697</c:v>
                </c:pt>
                <c:pt idx="2311">
                  <c:v>6.4508057429301502</c:v>
                </c:pt>
                <c:pt idx="2312">
                  <c:v>6.2663784095940898</c:v>
                </c:pt>
                <c:pt idx="2313">
                  <c:v>7.080794504276815</c:v>
                </c:pt>
                <c:pt idx="2314">
                  <c:v>5.1618787633515302</c:v>
                </c:pt>
                <c:pt idx="2315">
                  <c:v>6.9844055303688002</c:v>
                </c:pt>
                <c:pt idx="2316">
                  <c:v>6.7919926491104103</c:v>
                </c:pt>
                <c:pt idx="2317">
                  <c:v>8.3092277097414602</c:v>
                </c:pt>
                <c:pt idx="2318">
                  <c:v>5.0577364113589702</c:v>
                </c:pt>
                <c:pt idx="2319">
                  <c:v>6.9082721543566796</c:v>
                </c:pt>
                <c:pt idx="2320">
                  <c:v>7.2434098789757098</c:v>
                </c:pt>
                <c:pt idx="2321">
                  <c:v>6.1644802273534101</c:v>
                </c:pt>
                <c:pt idx="2322">
                  <c:v>9.1609975400994692</c:v>
                </c:pt>
                <c:pt idx="2323">
                  <c:v>5.2778755682905798</c:v>
                </c:pt>
                <c:pt idx="2324">
                  <c:v>3.9757526579292901</c:v>
                </c:pt>
                <c:pt idx="2325">
                  <c:v>5.6852164628787696</c:v>
                </c:pt>
                <c:pt idx="2326">
                  <c:v>6.9336539102441899</c:v>
                </c:pt>
                <c:pt idx="2327">
                  <c:v>7.4644851861996804</c:v>
                </c:pt>
                <c:pt idx="2328">
                  <c:v>6.0718388640340004</c:v>
                </c:pt>
                <c:pt idx="2329">
                  <c:v>7.1361026125735298</c:v>
                </c:pt>
                <c:pt idx="2330">
                  <c:v>7.080794504276815</c:v>
                </c:pt>
                <c:pt idx="2331">
                  <c:v>6.32855308126328</c:v>
                </c:pt>
                <c:pt idx="2332">
                  <c:v>6.1505957184067999</c:v>
                </c:pt>
                <c:pt idx="2333">
                  <c:v>7.080794504276815</c:v>
                </c:pt>
                <c:pt idx="2334">
                  <c:v>5.5081555256913903</c:v>
                </c:pt>
                <c:pt idx="2335">
                  <c:v>4.7611051846274801</c:v>
                </c:pt>
                <c:pt idx="2336">
                  <c:v>10.4907440327248</c:v>
                </c:pt>
                <c:pt idx="2337">
                  <c:v>6.6761373194718496</c:v>
                </c:pt>
                <c:pt idx="2338">
                  <c:v>7.9733075350650902</c:v>
                </c:pt>
                <c:pt idx="2339">
                  <c:v>7.35214603757976</c:v>
                </c:pt>
                <c:pt idx="2340">
                  <c:v>6.9908008306304499</c:v>
                </c:pt>
                <c:pt idx="2341">
                  <c:v>5.4683609323319198</c:v>
                </c:pt>
                <c:pt idx="2342">
                  <c:v>7.8359069892020203</c:v>
                </c:pt>
                <c:pt idx="2343">
                  <c:v>2.5381157734813602</c:v>
                </c:pt>
                <c:pt idx="2344">
                  <c:v>8.4230844716957698</c:v>
                </c:pt>
                <c:pt idx="2345">
                  <c:v>7.6170141088155603</c:v>
                </c:pt>
                <c:pt idx="2346">
                  <c:v>7.6170334935103403</c:v>
                </c:pt>
                <c:pt idx="2347">
                  <c:v>5.4293348423692898</c:v>
                </c:pt>
                <c:pt idx="2348">
                  <c:v>7.080794504276815</c:v>
                </c:pt>
                <c:pt idx="2349">
                  <c:v>5.4959759988293202</c:v>
                </c:pt>
                <c:pt idx="2350">
                  <c:v>5.09275723860606</c:v>
                </c:pt>
                <c:pt idx="2351">
                  <c:v>6.2528102107864996</c:v>
                </c:pt>
                <c:pt idx="2352">
                  <c:v>6.7474152830324696</c:v>
                </c:pt>
                <c:pt idx="2353">
                  <c:v>6.6408628090772597</c:v>
                </c:pt>
                <c:pt idx="2354">
                  <c:v>7.080794504276815</c:v>
                </c:pt>
                <c:pt idx="2355">
                  <c:v>7.3009901310381498</c:v>
                </c:pt>
                <c:pt idx="2356">
                  <c:v>5.4985146932294802</c:v>
                </c:pt>
                <c:pt idx="2357">
                  <c:v>5.6525012873416696</c:v>
                </c:pt>
                <c:pt idx="2358">
                  <c:v>6.1649272929056096</c:v>
                </c:pt>
                <c:pt idx="2359">
                  <c:v>7.8519256917911404</c:v>
                </c:pt>
                <c:pt idx="2360">
                  <c:v>7.2216894397039901</c:v>
                </c:pt>
                <c:pt idx="2361">
                  <c:v>6.5780838908847201</c:v>
                </c:pt>
                <c:pt idx="2362">
                  <c:v>7.8594899391000501</c:v>
                </c:pt>
                <c:pt idx="2363">
                  <c:v>6.0736849814651102</c:v>
                </c:pt>
                <c:pt idx="2364">
                  <c:v>7.080794504276815</c:v>
                </c:pt>
                <c:pt idx="2365">
                  <c:v>6.4079633358080397</c:v>
                </c:pt>
                <c:pt idx="2366">
                  <c:v>8.64664295030048</c:v>
                </c:pt>
                <c:pt idx="2367">
                  <c:v>7.1846977625084101</c:v>
                </c:pt>
                <c:pt idx="2368">
                  <c:v>6.9320850300499197</c:v>
                </c:pt>
                <c:pt idx="2369">
                  <c:v>6.1747505791003503</c:v>
                </c:pt>
                <c:pt idx="2370">
                  <c:v>9.5402522400072893</c:v>
                </c:pt>
                <c:pt idx="2371">
                  <c:v>6.8888429323668499</c:v>
                </c:pt>
                <c:pt idx="2372">
                  <c:v>8.1741862670475491</c:v>
                </c:pt>
                <c:pt idx="2373">
                  <c:v>8.7569268592355503</c:v>
                </c:pt>
                <c:pt idx="2374">
                  <c:v>4.7400566880208803</c:v>
                </c:pt>
                <c:pt idx="2375">
                  <c:v>8.7644956192566603</c:v>
                </c:pt>
                <c:pt idx="2376">
                  <c:v>7.8994515621814303</c:v>
                </c:pt>
                <c:pt idx="2377">
                  <c:v>7.4026531501687698</c:v>
                </c:pt>
                <c:pt idx="2378">
                  <c:v>5.8000341769897004</c:v>
                </c:pt>
                <c:pt idx="2379">
                  <c:v>7.0891841872037498</c:v>
                </c:pt>
                <c:pt idx="2380">
                  <c:v>7.85220666401624</c:v>
                </c:pt>
                <c:pt idx="2381">
                  <c:v>4.9456947000877403</c:v>
                </c:pt>
                <c:pt idx="2382">
                  <c:v>9.7769320500362493</c:v>
                </c:pt>
                <c:pt idx="2383">
                  <c:v>5.1534886402670397</c:v>
                </c:pt>
                <c:pt idx="2384">
                  <c:v>6.8849810844197998</c:v>
                </c:pt>
                <c:pt idx="2385">
                  <c:v>7.6087501912521596</c:v>
                </c:pt>
                <c:pt idx="2386">
                  <c:v>7.080794504276815</c:v>
                </c:pt>
                <c:pt idx="2387">
                  <c:v>4.9019068560120296</c:v>
                </c:pt>
                <c:pt idx="2388">
                  <c:v>5.71121250631729</c:v>
                </c:pt>
                <c:pt idx="2389">
                  <c:v>7.47668951161398</c:v>
                </c:pt>
                <c:pt idx="2390">
                  <c:v>7.0334950550202899</c:v>
                </c:pt>
                <c:pt idx="2391">
                  <c:v>7.080794504276815</c:v>
                </c:pt>
                <c:pt idx="2392">
                  <c:v>7.080794504276815</c:v>
                </c:pt>
                <c:pt idx="2393">
                  <c:v>8.6552988731466893</c:v>
                </c:pt>
                <c:pt idx="2394">
                  <c:v>7.080794504276815</c:v>
                </c:pt>
                <c:pt idx="2395">
                  <c:v>8.3043346530985005</c:v>
                </c:pt>
                <c:pt idx="2396">
                  <c:v>7.71707695218275</c:v>
                </c:pt>
                <c:pt idx="2397">
                  <c:v>7.5558227594227398</c:v>
                </c:pt>
                <c:pt idx="2398">
                  <c:v>4.8817295937634304</c:v>
                </c:pt>
                <c:pt idx="2399">
                  <c:v>8.3112711810776005</c:v>
                </c:pt>
                <c:pt idx="2400">
                  <c:v>3.80043128230712</c:v>
                </c:pt>
                <c:pt idx="2401">
                  <c:v>4.0835948801232202</c:v>
                </c:pt>
                <c:pt idx="2402">
                  <c:v>7.080794504276815</c:v>
                </c:pt>
                <c:pt idx="2403">
                  <c:v>4.8650696964445999</c:v>
                </c:pt>
                <c:pt idx="2404">
                  <c:v>9.6247268862713806</c:v>
                </c:pt>
                <c:pt idx="2405">
                  <c:v>5.1887768754563304</c:v>
                </c:pt>
                <c:pt idx="2406">
                  <c:v>7.8429790012649301</c:v>
                </c:pt>
                <c:pt idx="2407">
                  <c:v>5.91693048824306</c:v>
                </c:pt>
                <c:pt idx="2408">
                  <c:v>5.7296891203880698</c:v>
                </c:pt>
                <c:pt idx="2409">
                  <c:v>5.6782209670592101</c:v>
                </c:pt>
                <c:pt idx="2410">
                  <c:v>7.3865818196948902</c:v>
                </c:pt>
                <c:pt idx="2411">
                  <c:v>7.5192274634615703</c:v>
                </c:pt>
                <c:pt idx="2412">
                  <c:v>7.4462257850149802</c:v>
                </c:pt>
                <c:pt idx="2413">
                  <c:v>7.7539361176091601</c:v>
                </c:pt>
                <c:pt idx="2414">
                  <c:v>9.1596604766541798</c:v>
                </c:pt>
                <c:pt idx="2415">
                  <c:v>7.49699092721601</c:v>
                </c:pt>
                <c:pt idx="2416">
                  <c:v>7.5423001671427503</c:v>
                </c:pt>
                <c:pt idx="2417">
                  <c:v>7.1590529904974503</c:v>
                </c:pt>
                <c:pt idx="2418">
                  <c:v>7.080794504276815</c:v>
                </c:pt>
                <c:pt idx="2419">
                  <c:v>5.8446737955773003</c:v>
                </c:pt>
                <c:pt idx="2420">
                  <c:v>7.080794504276815</c:v>
                </c:pt>
                <c:pt idx="2421">
                  <c:v>5.2584147366321901</c:v>
                </c:pt>
                <c:pt idx="2422">
                  <c:v>7.4206407894883499</c:v>
                </c:pt>
                <c:pt idx="2423">
                  <c:v>7.0742514438011002</c:v>
                </c:pt>
                <c:pt idx="2424">
                  <c:v>8.18921385097787</c:v>
                </c:pt>
                <c:pt idx="2425">
                  <c:v>7.7441309935092004</c:v>
                </c:pt>
                <c:pt idx="2426">
                  <c:v>8.2898579063232205</c:v>
                </c:pt>
                <c:pt idx="2427">
                  <c:v>8.0252200206355404</c:v>
                </c:pt>
                <c:pt idx="2428">
                  <c:v>8.8489273721870703</c:v>
                </c:pt>
                <c:pt idx="2429">
                  <c:v>6.4384218036703897</c:v>
                </c:pt>
                <c:pt idx="2430">
                  <c:v>7.080794504276815</c:v>
                </c:pt>
                <c:pt idx="2431">
                  <c:v>8.2055507193572108</c:v>
                </c:pt>
                <c:pt idx="2432">
                  <c:v>8.3103736719633403</c:v>
                </c:pt>
                <c:pt idx="2433">
                  <c:v>7.080794504276815</c:v>
                </c:pt>
                <c:pt idx="2434">
                  <c:v>7.8339708235841998</c:v>
                </c:pt>
                <c:pt idx="2435">
                  <c:v>8.1426604008792793</c:v>
                </c:pt>
                <c:pt idx="2436">
                  <c:v>5.8964324752403297</c:v>
                </c:pt>
                <c:pt idx="2437">
                  <c:v>7.080794504276815</c:v>
                </c:pt>
                <c:pt idx="2438">
                  <c:v>4.3107014998261297</c:v>
                </c:pt>
                <c:pt idx="2439">
                  <c:v>7.8957691211174197</c:v>
                </c:pt>
                <c:pt idx="2440">
                  <c:v>6.8629950921590002</c:v>
                </c:pt>
                <c:pt idx="2441">
                  <c:v>6.30476863013428</c:v>
                </c:pt>
                <c:pt idx="2442">
                  <c:v>6.5786805694293102</c:v>
                </c:pt>
                <c:pt idx="2443">
                  <c:v>8.9672441098220208</c:v>
                </c:pt>
                <c:pt idx="2444">
                  <c:v>7.080794504276815</c:v>
                </c:pt>
                <c:pt idx="2445">
                  <c:v>7.4230880863158504</c:v>
                </c:pt>
                <c:pt idx="2446">
                  <c:v>9.1667581327304806</c:v>
                </c:pt>
                <c:pt idx="2447">
                  <c:v>8.4686944149380992</c:v>
                </c:pt>
                <c:pt idx="2448">
                  <c:v>6.4861526597457102</c:v>
                </c:pt>
                <c:pt idx="2449">
                  <c:v>4.4390957833529701</c:v>
                </c:pt>
                <c:pt idx="2450">
                  <c:v>7.7927835304935904</c:v>
                </c:pt>
                <c:pt idx="2451">
                  <c:v>7.2052182636461097</c:v>
                </c:pt>
                <c:pt idx="2452">
                  <c:v>6.56905387638938</c:v>
                </c:pt>
                <c:pt idx="2453">
                  <c:v>7.080794504276815</c:v>
                </c:pt>
                <c:pt idx="2454">
                  <c:v>4.2916877297288201</c:v>
                </c:pt>
                <c:pt idx="2455">
                  <c:v>7.080794504276815</c:v>
                </c:pt>
                <c:pt idx="2456">
                  <c:v>4.9210939033344401</c:v>
                </c:pt>
                <c:pt idx="2457">
                  <c:v>6.7271852652046</c:v>
                </c:pt>
                <c:pt idx="2458">
                  <c:v>5.7570889573808604</c:v>
                </c:pt>
                <c:pt idx="2459">
                  <c:v>5.8423590640869003</c:v>
                </c:pt>
                <c:pt idx="2460">
                  <c:v>8.8481030192084091</c:v>
                </c:pt>
                <c:pt idx="2461">
                  <c:v>5.8662506678260096</c:v>
                </c:pt>
                <c:pt idx="2462">
                  <c:v>6.0209953628155901</c:v>
                </c:pt>
                <c:pt idx="2463">
                  <c:v>7.5299295026309201</c:v>
                </c:pt>
                <c:pt idx="2464">
                  <c:v>6.6497053111594298</c:v>
                </c:pt>
                <c:pt idx="2465">
                  <c:v>5.0977862263180898</c:v>
                </c:pt>
                <c:pt idx="2466">
                  <c:v>6.4839945078529198</c:v>
                </c:pt>
                <c:pt idx="2467">
                  <c:v>7.080794504276815</c:v>
                </c:pt>
                <c:pt idx="2468">
                  <c:v>5.6696992090783001</c:v>
                </c:pt>
                <c:pt idx="2469">
                  <c:v>8.1277104244185203</c:v>
                </c:pt>
                <c:pt idx="2470">
                  <c:v>9.1069169146955407</c:v>
                </c:pt>
                <c:pt idx="2471">
                  <c:v>7.5757578838962996</c:v>
                </c:pt>
                <c:pt idx="2472">
                  <c:v>8.2463690537778405</c:v>
                </c:pt>
                <c:pt idx="2473">
                  <c:v>2.9454690611226799</c:v>
                </c:pt>
                <c:pt idx="2474">
                  <c:v>4.9640703415697303</c:v>
                </c:pt>
                <c:pt idx="2475">
                  <c:v>4.9913968896529299</c:v>
                </c:pt>
                <c:pt idx="2476">
                  <c:v>5.04562573005144</c:v>
                </c:pt>
                <c:pt idx="2477">
                  <c:v>7.080794504276815</c:v>
                </c:pt>
                <c:pt idx="2478">
                  <c:v>11.0694562890545</c:v>
                </c:pt>
                <c:pt idx="2479">
                  <c:v>5.7753308887640999</c:v>
                </c:pt>
                <c:pt idx="2480">
                  <c:v>9.0121003131468793</c:v>
                </c:pt>
                <c:pt idx="2481">
                  <c:v>4.03161044442066</c:v>
                </c:pt>
                <c:pt idx="2482">
                  <c:v>7.8821239474655904</c:v>
                </c:pt>
                <c:pt idx="2483">
                  <c:v>8.7594887145366496</c:v>
                </c:pt>
                <c:pt idx="2484">
                  <c:v>6.6536495152789596</c:v>
                </c:pt>
                <c:pt idx="2485">
                  <c:v>7.080794504276815</c:v>
                </c:pt>
                <c:pt idx="2486">
                  <c:v>4.4738820854505699</c:v>
                </c:pt>
                <c:pt idx="2487">
                  <c:v>9.3494699623606206</c:v>
                </c:pt>
                <c:pt idx="2488">
                  <c:v>6.8629360255328002</c:v>
                </c:pt>
                <c:pt idx="2489">
                  <c:v>8.2614059521149308</c:v>
                </c:pt>
                <c:pt idx="2490">
                  <c:v>8.8603242417256691</c:v>
                </c:pt>
                <c:pt idx="2491">
                  <c:v>7.4965106795922898</c:v>
                </c:pt>
                <c:pt idx="2492">
                  <c:v>10.1641733372714</c:v>
                </c:pt>
                <c:pt idx="2493">
                  <c:v>7.080794504276815</c:v>
                </c:pt>
                <c:pt idx="2494">
                  <c:v>6.0398232420554097</c:v>
                </c:pt>
                <c:pt idx="2495">
                  <c:v>7.080794504276815</c:v>
                </c:pt>
                <c:pt idx="2496">
                  <c:v>6.05790477411231</c:v>
                </c:pt>
                <c:pt idx="2497">
                  <c:v>8.0050163720638299</c:v>
                </c:pt>
                <c:pt idx="2498">
                  <c:v>7.080794504276815</c:v>
                </c:pt>
                <c:pt idx="2499">
                  <c:v>7.0383475167880603</c:v>
                </c:pt>
                <c:pt idx="2500">
                  <c:v>7.080794504276815</c:v>
                </c:pt>
                <c:pt idx="2501">
                  <c:v>8.2370918737142809</c:v>
                </c:pt>
                <c:pt idx="2502">
                  <c:v>6.5740838639499799</c:v>
                </c:pt>
                <c:pt idx="2503">
                  <c:v>7.3381076095717699</c:v>
                </c:pt>
                <c:pt idx="2504">
                  <c:v>4.8511038823703201</c:v>
                </c:pt>
                <c:pt idx="2505">
                  <c:v>6.9179202159618001</c:v>
                </c:pt>
                <c:pt idx="2506">
                  <c:v>6.7093364393511603</c:v>
                </c:pt>
                <c:pt idx="2507">
                  <c:v>6.8940508789532</c:v>
                </c:pt>
                <c:pt idx="2508">
                  <c:v>9.8647270920998196</c:v>
                </c:pt>
                <c:pt idx="2509">
                  <c:v>7.080794504276815</c:v>
                </c:pt>
                <c:pt idx="2510">
                  <c:v>8.0396968632483397</c:v>
                </c:pt>
                <c:pt idx="2511">
                  <c:v>9.8247064760381804</c:v>
                </c:pt>
                <c:pt idx="2512">
                  <c:v>10.8873049948212</c:v>
                </c:pt>
                <c:pt idx="2513">
                  <c:v>9.8314016905270396</c:v>
                </c:pt>
                <c:pt idx="2514">
                  <c:v>6.5284794528055103</c:v>
                </c:pt>
                <c:pt idx="2515">
                  <c:v>4.0914114501536396</c:v>
                </c:pt>
                <c:pt idx="2516">
                  <c:v>7.080794504276815</c:v>
                </c:pt>
                <c:pt idx="2517">
                  <c:v>7.080794504276815</c:v>
                </c:pt>
                <c:pt idx="2518">
                  <c:v>7.080794504276815</c:v>
                </c:pt>
                <c:pt idx="2519">
                  <c:v>6.1751649493847802</c:v>
                </c:pt>
                <c:pt idx="2520">
                  <c:v>8.7361263837492196</c:v>
                </c:pt>
                <c:pt idx="2521">
                  <c:v>8.2409458151615205</c:v>
                </c:pt>
                <c:pt idx="2522">
                  <c:v>9.1522847089477093</c:v>
                </c:pt>
                <c:pt idx="2523">
                  <c:v>7.080794504276815</c:v>
                </c:pt>
                <c:pt idx="2524">
                  <c:v>6.3175765536256296</c:v>
                </c:pt>
                <c:pt idx="2525">
                  <c:v>5.69212415675781</c:v>
                </c:pt>
                <c:pt idx="2526">
                  <c:v>7.080794504276815</c:v>
                </c:pt>
                <c:pt idx="2527">
                  <c:v>7.080794504276815</c:v>
                </c:pt>
                <c:pt idx="2528">
                  <c:v>7.1914937188922297</c:v>
                </c:pt>
                <c:pt idx="2529">
                  <c:v>7.3811085339923697</c:v>
                </c:pt>
                <c:pt idx="2530">
                  <c:v>6.17251737006886</c:v>
                </c:pt>
                <c:pt idx="2531">
                  <c:v>9.0763179937070806</c:v>
                </c:pt>
                <c:pt idx="2532">
                  <c:v>8.8541195400394308</c:v>
                </c:pt>
                <c:pt idx="2533">
                  <c:v>6.7680600489552001</c:v>
                </c:pt>
                <c:pt idx="2534">
                  <c:v>7.080794504276815</c:v>
                </c:pt>
                <c:pt idx="2535">
                  <c:v>8.5432168367608394</c:v>
                </c:pt>
                <c:pt idx="2536">
                  <c:v>9.5648530664612998</c:v>
                </c:pt>
                <c:pt idx="2537">
                  <c:v>5.4997877303392801</c:v>
                </c:pt>
                <c:pt idx="2538">
                  <c:v>5.1959206693648596</c:v>
                </c:pt>
                <c:pt idx="2539">
                  <c:v>7.28391357723594</c:v>
                </c:pt>
                <c:pt idx="2540">
                  <c:v>5.8724398594676597</c:v>
                </c:pt>
                <c:pt idx="2541">
                  <c:v>5.7357235547208498</c:v>
                </c:pt>
                <c:pt idx="2542">
                  <c:v>6.1584240061823499</c:v>
                </c:pt>
                <c:pt idx="2543">
                  <c:v>7.2943644330256703</c:v>
                </c:pt>
                <c:pt idx="2544">
                  <c:v>7.0542667744156802</c:v>
                </c:pt>
                <c:pt idx="2545">
                  <c:v>7.080794504276815</c:v>
                </c:pt>
                <c:pt idx="2546">
                  <c:v>3.14871228517615</c:v>
                </c:pt>
                <c:pt idx="2547">
                  <c:v>5.6652663766183</c:v>
                </c:pt>
                <c:pt idx="2548">
                  <c:v>8.3109387761569096</c:v>
                </c:pt>
                <c:pt idx="2549">
                  <c:v>7.0960983114271796</c:v>
                </c:pt>
                <c:pt idx="2550">
                  <c:v>7.95711351642941</c:v>
                </c:pt>
                <c:pt idx="2551">
                  <c:v>7.40023858050054</c:v>
                </c:pt>
                <c:pt idx="2552">
                  <c:v>9.7346197075542698</c:v>
                </c:pt>
                <c:pt idx="2553">
                  <c:v>8.0377611084296401</c:v>
                </c:pt>
                <c:pt idx="2554">
                  <c:v>7.080794504276815</c:v>
                </c:pt>
                <c:pt idx="2555">
                  <c:v>5.6818107480886502</c:v>
                </c:pt>
                <c:pt idx="2556">
                  <c:v>8.3945095846856201</c:v>
                </c:pt>
                <c:pt idx="2557">
                  <c:v>8.5282921377774095</c:v>
                </c:pt>
                <c:pt idx="2558">
                  <c:v>6.23805365446945</c:v>
                </c:pt>
                <c:pt idx="2559">
                  <c:v>5.8706155012126198</c:v>
                </c:pt>
                <c:pt idx="2560">
                  <c:v>6.4337261952689504</c:v>
                </c:pt>
                <c:pt idx="2561">
                  <c:v>6.0693638939707997</c:v>
                </c:pt>
                <c:pt idx="2562">
                  <c:v>6.6604619174263897</c:v>
                </c:pt>
                <c:pt idx="2563">
                  <c:v>7.5061114567694904</c:v>
                </c:pt>
                <c:pt idx="2564">
                  <c:v>5.8951455581380596</c:v>
                </c:pt>
                <c:pt idx="2565">
                  <c:v>6.44923665656657</c:v>
                </c:pt>
                <c:pt idx="2566">
                  <c:v>8.5505254594414701</c:v>
                </c:pt>
                <c:pt idx="2567">
                  <c:v>7.1226374399853096</c:v>
                </c:pt>
                <c:pt idx="2568">
                  <c:v>8.5586631240024804</c:v>
                </c:pt>
                <c:pt idx="2569">
                  <c:v>4.6243042905906</c:v>
                </c:pt>
                <c:pt idx="2570">
                  <c:v>7.080794504276815</c:v>
                </c:pt>
                <c:pt idx="2571">
                  <c:v>6.0913827242085103</c:v>
                </c:pt>
                <c:pt idx="2572">
                  <c:v>9.6586619764477906</c:v>
                </c:pt>
                <c:pt idx="2573">
                  <c:v>8.1156245065442292</c:v>
                </c:pt>
                <c:pt idx="2574">
                  <c:v>7.080794504276815</c:v>
                </c:pt>
                <c:pt idx="2575">
                  <c:v>6.9148681524668199</c:v>
                </c:pt>
                <c:pt idx="2576">
                  <c:v>7.3379244021946199</c:v>
                </c:pt>
                <c:pt idx="2577">
                  <c:v>7.7661144542122802</c:v>
                </c:pt>
                <c:pt idx="2578">
                  <c:v>8.4339748356899396</c:v>
                </c:pt>
                <c:pt idx="2579">
                  <c:v>6.8915492220251702</c:v>
                </c:pt>
                <c:pt idx="2580">
                  <c:v>5.9461607894856803</c:v>
                </c:pt>
                <c:pt idx="2581">
                  <c:v>6.3638363777731</c:v>
                </c:pt>
                <c:pt idx="2582">
                  <c:v>5.3317992853600797</c:v>
                </c:pt>
                <c:pt idx="2583">
                  <c:v>7.080794504276815</c:v>
                </c:pt>
                <c:pt idx="2584">
                  <c:v>8.4660134482244107</c:v>
                </c:pt>
                <c:pt idx="2585">
                  <c:v>7.4262740110298404</c:v>
                </c:pt>
                <c:pt idx="2586">
                  <c:v>11.2191347432034</c:v>
                </c:pt>
                <c:pt idx="2587">
                  <c:v>5.7085174353319896</c:v>
                </c:pt>
                <c:pt idx="2588">
                  <c:v>6.5596278852610403</c:v>
                </c:pt>
                <c:pt idx="2589">
                  <c:v>5.6063152255267097</c:v>
                </c:pt>
                <c:pt idx="2590">
                  <c:v>7.080794504276815</c:v>
                </c:pt>
                <c:pt idx="2591">
                  <c:v>7.080794504276815</c:v>
                </c:pt>
                <c:pt idx="2592">
                  <c:v>7.080794504276815</c:v>
                </c:pt>
                <c:pt idx="2593">
                  <c:v>7.5393377757486499</c:v>
                </c:pt>
                <c:pt idx="2594">
                  <c:v>8.8497027254928895</c:v>
                </c:pt>
                <c:pt idx="2595">
                  <c:v>7.6827624744127299</c:v>
                </c:pt>
                <c:pt idx="2596">
                  <c:v>7.080794504276815</c:v>
                </c:pt>
                <c:pt idx="2597">
                  <c:v>6.4481910319092597</c:v>
                </c:pt>
                <c:pt idx="2598">
                  <c:v>10.1994126942683</c:v>
                </c:pt>
                <c:pt idx="2599">
                  <c:v>7.7661866601867899</c:v>
                </c:pt>
                <c:pt idx="2600">
                  <c:v>7.080794504276815</c:v>
                </c:pt>
                <c:pt idx="2601">
                  <c:v>9.7565776279008301</c:v>
                </c:pt>
                <c:pt idx="2602">
                  <c:v>7.080794504276815</c:v>
                </c:pt>
                <c:pt idx="2603">
                  <c:v>6.4067978126797804</c:v>
                </c:pt>
                <c:pt idx="2604">
                  <c:v>7.080794504276815</c:v>
                </c:pt>
                <c:pt idx="2605">
                  <c:v>8.4452191589741705</c:v>
                </c:pt>
                <c:pt idx="2606">
                  <c:v>4.1370449126141899</c:v>
                </c:pt>
                <c:pt idx="2607">
                  <c:v>7.6759136210573597</c:v>
                </c:pt>
                <c:pt idx="2608">
                  <c:v>7.080794504276815</c:v>
                </c:pt>
                <c:pt idx="2609">
                  <c:v>5.7011009701104998</c:v>
                </c:pt>
                <c:pt idx="2610">
                  <c:v>6.3765764271205203</c:v>
                </c:pt>
                <c:pt idx="2611">
                  <c:v>5.5177373164204999</c:v>
                </c:pt>
                <c:pt idx="2612">
                  <c:v>3.8546176784020498</c:v>
                </c:pt>
                <c:pt idx="2613">
                  <c:v>7.5580763024695496</c:v>
                </c:pt>
                <c:pt idx="2614">
                  <c:v>7.3874337634928597</c:v>
                </c:pt>
                <c:pt idx="2615">
                  <c:v>7.76341510657456</c:v>
                </c:pt>
                <c:pt idx="2616">
                  <c:v>7.080794504276815</c:v>
                </c:pt>
                <c:pt idx="2617">
                  <c:v>7.5093502051186398</c:v>
                </c:pt>
                <c:pt idx="2618">
                  <c:v>7.080794504276815</c:v>
                </c:pt>
                <c:pt idx="2619">
                  <c:v>5.0572705456786702</c:v>
                </c:pt>
                <c:pt idx="2620">
                  <c:v>5.8305420489730899</c:v>
                </c:pt>
                <c:pt idx="2621">
                  <c:v>5.8596904743786897</c:v>
                </c:pt>
                <c:pt idx="2622">
                  <c:v>8.8916740508567607</c:v>
                </c:pt>
                <c:pt idx="2623">
                  <c:v>10.1542190724289</c:v>
                </c:pt>
                <c:pt idx="2624">
                  <c:v>7.080794504276815</c:v>
                </c:pt>
                <c:pt idx="2625">
                  <c:v>7.6831565151018699</c:v>
                </c:pt>
                <c:pt idx="2626">
                  <c:v>7.4555411632142397</c:v>
                </c:pt>
                <c:pt idx="2627">
                  <c:v>7.080794504276815</c:v>
                </c:pt>
                <c:pt idx="2628">
                  <c:v>4.8118324898032299</c:v>
                </c:pt>
                <c:pt idx="2629">
                  <c:v>5.7201364791253102</c:v>
                </c:pt>
                <c:pt idx="2630">
                  <c:v>9.96150313675418</c:v>
                </c:pt>
                <c:pt idx="2631">
                  <c:v>3.2309731059187401</c:v>
                </c:pt>
                <c:pt idx="2632">
                  <c:v>10.188432654950599</c:v>
                </c:pt>
                <c:pt idx="2633">
                  <c:v>6.26290728172778</c:v>
                </c:pt>
                <c:pt idx="2634">
                  <c:v>7.3998113939217696</c:v>
                </c:pt>
                <c:pt idx="2635">
                  <c:v>9.2716685444538101</c:v>
                </c:pt>
                <c:pt idx="2636">
                  <c:v>4.7041836670034503</c:v>
                </c:pt>
                <c:pt idx="2637">
                  <c:v>8.6547926501428005</c:v>
                </c:pt>
                <c:pt idx="2638">
                  <c:v>8.0187719489651794</c:v>
                </c:pt>
                <c:pt idx="2639">
                  <c:v>8.1893633560380703</c:v>
                </c:pt>
                <c:pt idx="2640">
                  <c:v>9.3410918033703894</c:v>
                </c:pt>
                <c:pt idx="2641">
                  <c:v>7.080794504276815</c:v>
                </c:pt>
                <c:pt idx="2642">
                  <c:v>4.8919600399613898</c:v>
                </c:pt>
                <c:pt idx="2643">
                  <c:v>6.0568178445823797</c:v>
                </c:pt>
                <c:pt idx="2644">
                  <c:v>5.6551174224701901</c:v>
                </c:pt>
                <c:pt idx="2645">
                  <c:v>7.8902633526598702</c:v>
                </c:pt>
                <c:pt idx="2646">
                  <c:v>11.907739829669801</c:v>
                </c:pt>
                <c:pt idx="2647">
                  <c:v>8.81147224773704</c:v>
                </c:pt>
                <c:pt idx="2648">
                  <c:v>4.1265813104151103</c:v>
                </c:pt>
                <c:pt idx="2649">
                  <c:v>5.7353586586601804</c:v>
                </c:pt>
                <c:pt idx="2650">
                  <c:v>8.0007758013224795</c:v>
                </c:pt>
                <c:pt idx="2651">
                  <c:v>8.7750474701208407</c:v>
                </c:pt>
                <c:pt idx="2652">
                  <c:v>8.3038310382494593</c:v>
                </c:pt>
                <c:pt idx="2653">
                  <c:v>5.0822414316873603</c:v>
                </c:pt>
                <c:pt idx="2654">
                  <c:v>5.8135464879933103</c:v>
                </c:pt>
                <c:pt idx="2655">
                  <c:v>3.4223941642163802</c:v>
                </c:pt>
                <c:pt idx="2656">
                  <c:v>5.9133748636247097</c:v>
                </c:pt>
                <c:pt idx="2657">
                  <c:v>6.7830237396205799</c:v>
                </c:pt>
                <c:pt idx="2658">
                  <c:v>6.8360599470154799</c:v>
                </c:pt>
                <c:pt idx="2659">
                  <c:v>4.8843882286196001</c:v>
                </c:pt>
                <c:pt idx="2660">
                  <c:v>8.3315532350543702</c:v>
                </c:pt>
                <c:pt idx="2661">
                  <c:v>7.8196591539293596</c:v>
                </c:pt>
                <c:pt idx="2662">
                  <c:v>5.4283569137452696</c:v>
                </c:pt>
                <c:pt idx="2663">
                  <c:v>4.5566567190606504</c:v>
                </c:pt>
                <c:pt idx="2664">
                  <c:v>7.3330034472053196</c:v>
                </c:pt>
                <c:pt idx="2665">
                  <c:v>7.1143867193719403</c:v>
                </c:pt>
                <c:pt idx="2666">
                  <c:v>6.3769504639914398</c:v>
                </c:pt>
                <c:pt idx="2667">
                  <c:v>9.3382350184306393</c:v>
                </c:pt>
                <c:pt idx="2668">
                  <c:v>7.080794504276815</c:v>
                </c:pt>
                <c:pt idx="2669">
                  <c:v>8.9338776100857604</c:v>
                </c:pt>
                <c:pt idx="2670">
                  <c:v>10.600589992057101</c:v>
                </c:pt>
                <c:pt idx="2671">
                  <c:v>6.8388167067275303</c:v>
                </c:pt>
                <c:pt idx="2672">
                  <c:v>5.6008765174706001</c:v>
                </c:pt>
                <c:pt idx="2673">
                  <c:v>6.1025333060713498</c:v>
                </c:pt>
                <c:pt idx="2674">
                  <c:v>6.4909229964553603</c:v>
                </c:pt>
                <c:pt idx="2675">
                  <c:v>8.5069790700741201</c:v>
                </c:pt>
                <c:pt idx="2676">
                  <c:v>7.4132883405347796</c:v>
                </c:pt>
                <c:pt idx="2677">
                  <c:v>7.080794504276815</c:v>
                </c:pt>
                <c:pt idx="2678">
                  <c:v>7.58623578790242</c:v>
                </c:pt>
                <c:pt idx="2679">
                  <c:v>7.10334837514052</c:v>
                </c:pt>
                <c:pt idx="2680">
                  <c:v>6.1534959239771103</c:v>
                </c:pt>
                <c:pt idx="2681">
                  <c:v>2.3767680759599501</c:v>
                </c:pt>
                <c:pt idx="2682">
                  <c:v>7.5148356659639397</c:v>
                </c:pt>
                <c:pt idx="2683">
                  <c:v>7.4451892930609</c:v>
                </c:pt>
                <c:pt idx="2684">
                  <c:v>4.8352977281809304</c:v>
                </c:pt>
                <c:pt idx="2685">
                  <c:v>8.3762797246596108</c:v>
                </c:pt>
                <c:pt idx="2686">
                  <c:v>7.9459090689348297</c:v>
                </c:pt>
                <c:pt idx="2687">
                  <c:v>8.7277788763230699</c:v>
                </c:pt>
                <c:pt idx="2688">
                  <c:v>6.0894308462971898</c:v>
                </c:pt>
                <c:pt idx="2689">
                  <c:v>7.1723230752118203</c:v>
                </c:pt>
                <c:pt idx="2690">
                  <c:v>8.3329534848445999</c:v>
                </c:pt>
                <c:pt idx="2691">
                  <c:v>7.080794504276815</c:v>
                </c:pt>
                <c:pt idx="2692">
                  <c:v>4.56337064348432</c:v>
                </c:pt>
                <c:pt idx="2693">
                  <c:v>7.080794504276815</c:v>
                </c:pt>
                <c:pt idx="2694">
                  <c:v>3.67684499338477</c:v>
                </c:pt>
                <c:pt idx="2695">
                  <c:v>7.080794504276815</c:v>
                </c:pt>
                <c:pt idx="2696">
                  <c:v>7.8890797349062103</c:v>
                </c:pt>
                <c:pt idx="2697">
                  <c:v>5.5257685450431397</c:v>
                </c:pt>
                <c:pt idx="2698">
                  <c:v>4.8580556015932901</c:v>
                </c:pt>
                <c:pt idx="2699">
                  <c:v>3.2728200975185402</c:v>
                </c:pt>
                <c:pt idx="2700">
                  <c:v>7.11757865835005</c:v>
                </c:pt>
                <c:pt idx="2701">
                  <c:v>7.8222573629017802</c:v>
                </c:pt>
                <c:pt idx="2702">
                  <c:v>4.3340578055145302</c:v>
                </c:pt>
                <c:pt idx="2703">
                  <c:v>7.080794504276815</c:v>
                </c:pt>
                <c:pt idx="2704">
                  <c:v>8.83958390221615</c:v>
                </c:pt>
                <c:pt idx="2705">
                  <c:v>5.2906668768471699</c:v>
                </c:pt>
                <c:pt idx="2706">
                  <c:v>7.8732716926691904</c:v>
                </c:pt>
                <c:pt idx="2707">
                  <c:v>7.1484409318923303</c:v>
                </c:pt>
                <c:pt idx="2708">
                  <c:v>6.45360520939452</c:v>
                </c:pt>
                <c:pt idx="2709">
                  <c:v>7.080794504276815</c:v>
                </c:pt>
                <c:pt idx="2710">
                  <c:v>5.6541189434593502</c:v>
                </c:pt>
                <c:pt idx="2711">
                  <c:v>7.6506832372610099</c:v>
                </c:pt>
                <c:pt idx="2712">
                  <c:v>6.4182030571970801</c:v>
                </c:pt>
                <c:pt idx="2713">
                  <c:v>6.8480001125949004</c:v>
                </c:pt>
                <c:pt idx="2714">
                  <c:v>6.9916851529287802</c:v>
                </c:pt>
                <c:pt idx="2715">
                  <c:v>5.9247994690063397</c:v>
                </c:pt>
                <c:pt idx="2716">
                  <c:v>7.5266803950364896</c:v>
                </c:pt>
                <c:pt idx="2717">
                  <c:v>7.080794504276815</c:v>
                </c:pt>
                <c:pt idx="2718">
                  <c:v>5.3246414310453201</c:v>
                </c:pt>
                <c:pt idx="2719">
                  <c:v>9.0383260689742198</c:v>
                </c:pt>
                <c:pt idx="2720">
                  <c:v>5.9459886432509501</c:v>
                </c:pt>
                <c:pt idx="2721">
                  <c:v>6.1950868579847702</c:v>
                </c:pt>
                <c:pt idx="2722">
                  <c:v>9.0628223245927799</c:v>
                </c:pt>
                <c:pt idx="2723">
                  <c:v>7.1374286974356496</c:v>
                </c:pt>
                <c:pt idx="2724">
                  <c:v>6.2320105564596702</c:v>
                </c:pt>
                <c:pt idx="2725">
                  <c:v>7.7808686792429</c:v>
                </c:pt>
                <c:pt idx="2726">
                  <c:v>7.1500461150620396</c:v>
                </c:pt>
                <c:pt idx="2727">
                  <c:v>4.57412468210907</c:v>
                </c:pt>
                <c:pt idx="2728">
                  <c:v>6.17931207765153</c:v>
                </c:pt>
                <c:pt idx="2729">
                  <c:v>5.5663284627547798</c:v>
                </c:pt>
                <c:pt idx="2730">
                  <c:v>7.080794504276815</c:v>
                </c:pt>
                <c:pt idx="2731">
                  <c:v>7.1851677143430397</c:v>
                </c:pt>
                <c:pt idx="2732">
                  <c:v>7.080794504276815</c:v>
                </c:pt>
                <c:pt idx="2733">
                  <c:v>6.9904526766333897</c:v>
                </c:pt>
                <c:pt idx="2734">
                  <c:v>5.8107420572362098</c:v>
                </c:pt>
                <c:pt idx="2735">
                  <c:v>7.44416585199669</c:v>
                </c:pt>
                <c:pt idx="2736">
                  <c:v>4.3748776316896398</c:v>
                </c:pt>
                <c:pt idx="2737">
                  <c:v>6.6025397715174003</c:v>
                </c:pt>
                <c:pt idx="2738">
                  <c:v>6.8574937578034696</c:v>
                </c:pt>
                <c:pt idx="2739">
                  <c:v>7.080794504276815</c:v>
                </c:pt>
                <c:pt idx="2740">
                  <c:v>6.7898208214542102</c:v>
                </c:pt>
                <c:pt idx="2741">
                  <c:v>8.5603492909808399</c:v>
                </c:pt>
                <c:pt idx="2742">
                  <c:v>7.080794504276815</c:v>
                </c:pt>
                <c:pt idx="2743">
                  <c:v>8.2770581978168902</c:v>
                </c:pt>
                <c:pt idx="2744">
                  <c:v>7.080794504276815</c:v>
                </c:pt>
                <c:pt idx="2745">
                  <c:v>6.9212570433408596</c:v>
                </c:pt>
                <c:pt idx="2746">
                  <c:v>5.6369235600260001</c:v>
                </c:pt>
                <c:pt idx="2747">
                  <c:v>6.6075033107019401</c:v>
                </c:pt>
                <c:pt idx="2748">
                  <c:v>4.9514135201546399</c:v>
                </c:pt>
                <c:pt idx="2749">
                  <c:v>5.9131329325973798</c:v>
                </c:pt>
                <c:pt idx="2750">
                  <c:v>7.080794504276815</c:v>
                </c:pt>
                <c:pt idx="2751">
                  <c:v>5.7962369020096398</c:v>
                </c:pt>
                <c:pt idx="2752">
                  <c:v>5.0396731039151703</c:v>
                </c:pt>
                <c:pt idx="2753">
                  <c:v>6.16351901535936</c:v>
                </c:pt>
                <c:pt idx="2754">
                  <c:v>6.3391428264182998</c:v>
                </c:pt>
                <c:pt idx="2755">
                  <c:v>7.6106727764539599</c:v>
                </c:pt>
                <c:pt idx="2756">
                  <c:v>5.7820790338549504</c:v>
                </c:pt>
                <c:pt idx="2757">
                  <c:v>6.4515035432123202</c:v>
                </c:pt>
                <c:pt idx="2758">
                  <c:v>7.080794504276815</c:v>
                </c:pt>
                <c:pt idx="2759">
                  <c:v>6.9204487000696897</c:v>
                </c:pt>
                <c:pt idx="2760">
                  <c:v>6.5491876014265804</c:v>
                </c:pt>
                <c:pt idx="2761">
                  <c:v>6.3932313449189202</c:v>
                </c:pt>
                <c:pt idx="2762">
                  <c:v>6.1002453910929999</c:v>
                </c:pt>
                <c:pt idx="2763">
                  <c:v>6.3594313098556299</c:v>
                </c:pt>
                <c:pt idx="2764">
                  <c:v>6.27247499090128</c:v>
                </c:pt>
                <c:pt idx="2765">
                  <c:v>7.080794504276815</c:v>
                </c:pt>
                <c:pt idx="2766">
                  <c:v>7.4938438608544597</c:v>
                </c:pt>
                <c:pt idx="2767">
                  <c:v>7.6352646921624796</c:v>
                </c:pt>
                <c:pt idx="2768">
                  <c:v>9.0976174174746909</c:v>
                </c:pt>
                <c:pt idx="2769">
                  <c:v>8.0401441673432892</c:v>
                </c:pt>
                <c:pt idx="2770">
                  <c:v>7.2969088823873296</c:v>
                </c:pt>
                <c:pt idx="2771">
                  <c:v>8.2268080342949901</c:v>
                </c:pt>
                <c:pt idx="2772">
                  <c:v>8.0141830720608702</c:v>
                </c:pt>
                <c:pt idx="2773">
                  <c:v>9.2528933973573597</c:v>
                </c:pt>
                <c:pt idx="2774">
                  <c:v>7.28811270681617</c:v>
                </c:pt>
                <c:pt idx="2775">
                  <c:v>4.8654442680850103</c:v>
                </c:pt>
                <c:pt idx="2776">
                  <c:v>4.7628286593289397</c:v>
                </c:pt>
                <c:pt idx="2777">
                  <c:v>5.14150687671426</c:v>
                </c:pt>
                <c:pt idx="2778">
                  <c:v>4.8863798036263901</c:v>
                </c:pt>
                <c:pt idx="2779">
                  <c:v>9.4541194481046293</c:v>
                </c:pt>
                <c:pt idx="2780">
                  <c:v>7.0005232207227301</c:v>
                </c:pt>
                <c:pt idx="2781">
                  <c:v>8.3239821501247402</c:v>
                </c:pt>
                <c:pt idx="2782">
                  <c:v>6.6431587121356097</c:v>
                </c:pt>
                <c:pt idx="2783">
                  <c:v>7.080794504276815</c:v>
                </c:pt>
                <c:pt idx="2784">
                  <c:v>6.7586564705817498</c:v>
                </c:pt>
                <c:pt idx="2785">
                  <c:v>8.6288934154922998</c:v>
                </c:pt>
                <c:pt idx="2786">
                  <c:v>9.7947178485215094</c:v>
                </c:pt>
                <c:pt idx="2787">
                  <c:v>5.3760782920343599</c:v>
                </c:pt>
                <c:pt idx="2788">
                  <c:v>5.6033259608766803</c:v>
                </c:pt>
                <c:pt idx="2789">
                  <c:v>8.5924177141562499</c:v>
                </c:pt>
                <c:pt idx="2790">
                  <c:v>7.2667814855447901</c:v>
                </c:pt>
                <c:pt idx="2791">
                  <c:v>8.0646528090509797</c:v>
                </c:pt>
                <c:pt idx="2792">
                  <c:v>7.080794504276815</c:v>
                </c:pt>
                <c:pt idx="2793">
                  <c:v>6.3364565024325001</c:v>
                </c:pt>
                <c:pt idx="2794">
                  <c:v>6.16634822292695</c:v>
                </c:pt>
                <c:pt idx="2795">
                  <c:v>4.5333991136321297</c:v>
                </c:pt>
                <c:pt idx="2796">
                  <c:v>8.9516521354872598</c:v>
                </c:pt>
                <c:pt idx="2797">
                  <c:v>7.2107737020679004</c:v>
                </c:pt>
                <c:pt idx="2798">
                  <c:v>4.2382825248083202</c:v>
                </c:pt>
                <c:pt idx="2799">
                  <c:v>8.2640905163521996</c:v>
                </c:pt>
                <c:pt idx="2800">
                  <c:v>7.8933127111154198</c:v>
                </c:pt>
                <c:pt idx="2801">
                  <c:v>4.85558776046103</c:v>
                </c:pt>
                <c:pt idx="2802">
                  <c:v>5.2304539690968799</c:v>
                </c:pt>
                <c:pt idx="2803">
                  <c:v>7.0172953986266302</c:v>
                </c:pt>
                <c:pt idx="2804">
                  <c:v>4.9419721568281103</c:v>
                </c:pt>
                <c:pt idx="2805">
                  <c:v>9.6382222682271905</c:v>
                </c:pt>
                <c:pt idx="2806">
                  <c:v>7.3373998496974204</c:v>
                </c:pt>
                <c:pt idx="2807">
                  <c:v>7.080794504276815</c:v>
                </c:pt>
                <c:pt idx="2808">
                  <c:v>7.080794504276815</c:v>
                </c:pt>
                <c:pt idx="2809">
                  <c:v>8.2575965246703102</c:v>
                </c:pt>
                <c:pt idx="2810">
                  <c:v>8.3152676200310793</c:v>
                </c:pt>
                <c:pt idx="2811">
                  <c:v>7.080794504276815</c:v>
                </c:pt>
                <c:pt idx="2812">
                  <c:v>7.1715935545348399</c:v>
                </c:pt>
                <c:pt idx="2813">
                  <c:v>6.9412789044310497</c:v>
                </c:pt>
                <c:pt idx="2814">
                  <c:v>7.080794504276815</c:v>
                </c:pt>
                <c:pt idx="2815">
                  <c:v>6.88854760313379</c:v>
                </c:pt>
                <c:pt idx="2816">
                  <c:v>6.8331110185961599</c:v>
                </c:pt>
                <c:pt idx="2817">
                  <c:v>8.2479580561436805</c:v>
                </c:pt>
                <c:pt idx="2818">
                  <c:v>8.9223797998838208</c:v>
                </c:pt>
                <c:pt idx="2819">
                  <c:v>7.3560567780554296</c:v>
                </c:pt>
                <c:pt idx="2820">
                  <c:v>7.080794504276815</c:v>
                </c:pt>
                <c:pt idx="2821">
                  <c:v>9.7527032265198397</c:v>
                </c:pt>
                <c:pt idx="2822">
                  <c:v>6.8441417674357101</c:v>
                </c:pt>
                <c:pt idx="2823">
                  <c:v>6.9107651121843903</c:v>
                </c:pt>
                <c:pt idx="2824">
                  <c:v>8.8018460456189302</c:v>
                </c:pt>
                <c:pt idx="2825">
                  <c:v>6.2831035880643498</c:v>
                </c:pt>
                <c:pt idx="2826">
                  <c:v>6.3540381100782302</c:v>
                </c:pt>
                <c:pt idx="2827">
                  <c:v>5.9287673395289699</c:v>
                </c:pt>
                <c:pt idx="2828">
                  <c:v>6.8236420060869003</c:v>
                </c:pt>
                <c:pt idx="2829">
                  <c:v>7.34223124941626</c:v>
                </c:pt>
                <c:pt idx="2830">
                  <c:v>7.1460197161882899</c:v>
                </c:pt>
                <c:pt idx="2831">
                  <c:v>5.0893877911826797</c:v>
                </c:pt>
                <c:pt idx="2832">
                  <c:v>8.5942172510849506</c:v>
                </c:pt>
                <c:pt idx="2833">
                  <c:v>8.1494372976105804</c:v>
                </c:pt>
                <c:pt idx="2834">
                  <c:v>9.2715785329933205</c:v>
                </c:pt>
                <c:pt idx="2835">
                  <c:v>7.0216174809437604</c:v>
                </c:pt>
                <c:pt idx="2836">
                  <c:v>7.8333610010289103</c:v>
                </c:pt>
                <c:pt idx="2837">
                  <c:v>6.6437343756175702</c:v>
                </c:pt>
                <c:pt idx="2838">
                  <c:v>6.7614137090468001</c:v>
                </c:pt>
                <c:pt idx="2839">
                  <c:v>7.2434821544024297</c:v>
                </c:pt>
                <c:pt idx="2840">
                  <c:v>7.9906582385333502</c:v>
                </c:pt>
                <c:pt idx="2841">
                  <c:v>7.6125168226318598</c:v>
                </c:pt>
                <c:pt idx="2842">
                  <c:v>6.0809928685716601</c:v>
                </c:pt>
                <c:pt idx="2843">
                  <c:v>7.8884245149360499</c:v>
                </c:pt>
                <c:pt idx="2844">
                  <c:v>6.6588335716298799</c:v>
                </c:pt>
                <c:pt idx="2845">
                  <c:v>7.080794504276815</c:v>
                </c:pt>
                <c:pt idx="2846">
                  <c:v>7.2229975604064602</c:v>
                </c:pt>
                <c:pt idx="2847">
                  <c:v>7.080794504276815</c:v>
                </c:pt>
                <c:pt idx="2848">
                  <c:v>6.4277205605030403</c:v>
                </c:pt>
                <c:pt idx="2849">
                  <c:v>5.0233807838228302</c:v>
                </c:pt>
                <c:pt idx="2850">
                  <c:v>7.080794504276815</c:v>
                </c:pt>
                <c:pt idx="2851">
                  <c:v>8.1639996176202807</c:v>
                </c:pt>
                <c:pt idx="2852">
                  <c:v>7.080794504276815</c:v>
                </c:pt>
                <c:pt idx="2853">
                  <c:v>5.2721564589080803</c:v>
                </c:pt>
                <c:pt idx="2854">
                  <c:v>6.9030743305288702</c:v>
                </c:pt>
                <c:pt idx="2855">
                  <c:v>7.4665583576452699</c:v>
                </c:pt>
                <c:pt idx="2856">
                  <c:v>7.3976506625417704</c:v>
                </c:pt>
                <c:pt idx="2857">
                  <c:v>7.080794504276815</c:v>
                </c:pt>
                <c:pt idx="2858">
                  <c:v>7.080794504276815</c:v>
                </c:pt>
                <c:pt idx="2859">
                  <c:v>5.5395336900238696</c:v>
                </c:pt>
                <c:pt idx="2860">
                  <c:v>7.37616113826674</c:v>
                </c:pt>
                <c:pt idx="2861">
                  <c:v>9.3186139156322199</c:v>
                </c:pt>
                <c:pt idx="2862">
                  <c:v>6.7019409116882196</c:v>
                </c:pt>
                <c:pt idx="2863">
                  <c:v>5.5475762631029397</c:v>
                </c:pt>
                <c:pt idx="2864">
                  <c:v>9.0018228652265808</c:v>
                </c:pt>
                <c:pt idx="2865">
                  <c:v>9.1307688868362806</c:v>
                </c:pt>
                <c:pt idx="2866">
                  <c:v>4.07792047015639</c:v>
                </c:pt>
                <c:pt idx="2867">
                  <c:v>7.12521107553055</c:v>
                </c:pt>
                <c:pt idx="2868">
                  <c:v>13.5412402365679</c:v>
                </c:pt>
                <c:pt idx="2869">
                  <c:v>7.1712237229099198</c:v>
                </c:pt>
                <c:pt idx="2870">
                  <c:v>7.080794504276815</c:v>
                </c:pt>
                <c:pt idx="2871">
                  <c:v>6.9777440999669302</c:v>
                </c:pt>
                <c:pt idx="2872">
                  <c:v>6.3571667199938702</c:v>
                </c:pt>
                <c:pt idx="2873">
                  <c:v>7.080794504276815</c:v>
                </c:pt>
                <c:pt idx="2874">
                  <c:v>8.3394367568966796</c:v>
                </c:pt>
                <c:pt idx="2875">
                  <c:v>6.2769565100978602</c:v>
                </c:pt>
                <c:pt idx="2876">
                  <c:v>10.9474726361524</c:v>
                </c:pt>
                <c:pt idx="2877">
                  <c:v>9.8717912323756298</c:v>
                </c:pt>
                <c:pt idx="2878">
                  <c:v>4.3171873539419803</c:v>
                </c:pt>
                <c:pt idx="2879">
                  <c:v>4.2275373859182004</c:v>
                </c:pt>
                <c:pt idx="2880">
                  <c:v>4.1400771386923898</c:v>
                </c:pt>
                <c:pt idx="2881">
                  <c:v>5.3499972969125897</c:v>
                </c:pt>
                <c:pt idx="2882">
                  <c:v>7.5780143079357796</c:v>
                </c:pt>
                <c:pt idx="2883">
                  <c:v>7.7101378908144902</c:v>
                </c:pt>
                <c:pt idx="2884">
                  <c:v>8.3307433189881692</c:v>
                </c:pt>
                <c:pt idx="2885">
                  <c:v>6.5109723346657704</c:v>
                </c:pt>
                <c:pt idx="2886">
                  <c:v>7.080794504276815</c:v>
                </c:pt>
                <c:pt idx="2887">
                  <c:v>6.9343105827538301</c:v>
                </c:pt>
                <c:pt idx="2888">
                  <c:v>8.6186538492498901</c:v>
                </c:pt>
                <c:pt idx="2889">
                  <c:v>8.4609639635874991</c:v>
                </c:pt>
                <c:pt idx="2890">
                  <c:v>4.0042483326584</c:v>
                </c:pt>
                <c:pt idx="2891">
                  <c:v>3.76209764630643</c:v>
                </c:pt>
                <c:pt idx="2892">
                  <c:v>3.7951329050426099</c:v>
                </c:pt>
                <c:pt idx="2893">
                  <c:v>5.6607363110710898</c:v>
                </c:pt>
                <c:pt idx="2894">
                  <c:v>9.3961483994841295</c:v>
                </c:pt>
                <c:pt idx="2895">
                  <c:v>13.349888560662199</c:v>
                </c:pt>
                <c:pt idx="2896">
                  <c:v>7.080794504276815</c:v>
                </c:pt>
                <c:pt idx="2897">
                  <c:v>7.8179012805146497</c:v>
                </c:pt>
                <c:pt idx="2898">
                  <c:v>7.080794504276815</c:v>
                </c:pt>
                <c:pt idx="2899">
                  <c:v>1.4317815547427399</c:v>
                </c:pt>
                <c:pt idx="2900">
                  <c:v>6.9700366939821397</c:v>
                </c:pt>
                <c:pt idx="2901">
                  <c:v>10.851860346886699</c:v>
                </c:pt>
                <c:pt idx="2902">
                  <c:v>6.58800728960989</c:v>
                </c:pt>
                <c:pt idx="2903">
                  <c:v>9.0043521695148492</c:v>
                </c:pt>
                <c:pt idx="2904">
                  <c:v>7.080794504276815</c:v>
                </c:pt>
                <c:pt idx="2905">
                  <c:v>4.3282825155868503</c:v>
                </c:pt>
                <c:pt idx="2906">
                  <c:v>7.4178239266451298</c:v>
                </c:pt>
                <c:pt idx="2907">
                  <c:v>3.2616697873910199</c:v>
                </c:pt>
                <c:pt idx="2908">
                  <c:v>7.080794504276815</c:v>
                </c:pt>
                <c:pt idx="2909">
                  <c:v>7.9288312888716002</c:v>
                </c:pt>
                <c:pt idx="2910">
                  <c:v>7.9753299010486902</c:v>
                </c:pt>
                <c:pt idx="2911">
                  <c:v>9.5041577876797803</c:v>
                </c:pt>
                <c:pt idx="2912">
                  <c:v>5.1587225681704796</c:v>
                </c:pt>
                <c:pt idx="2913">
                  <c:v>3.9234736330783999</c:v>
                </c:pt>
                <c:pt idx="2914">
                  <c:v>7.080794504276815</c:v>
                </c:pt>
                <c:pt idx="2915">
                  <c:v>5.8497782853651499</c:v>
                </c:pt>
                <c:pt idx="2916">
                  <c:v>5.8908703588208597</c:v>
                </c:pt>
                <c:pt idx="2917">
                  <c:v>5.9634792050382304</c:v>
                </c:pt>
                <c:pt idx="2918">
                  <c:v>6.1067596362890999</c:v>
                </c:pt>
                <c:pt idx="2919">
                  <c:v>6.8989324818498501</c:v>
                </c:pt>
                <c:pt idx="2920">
                  <c:v>8.0918123321481907</c:v>
                </c:pt>
                <c:pt idx="2921">
                  <c:v>7.6119823888796398</c:v>
                </c:pt>
                <c:pt idx="2922">
                  <c:v>8.8869793320026709</c:v>
                </c:pt>
                <c:pt idx="2923">
                  <c:v>6.5320972738623597</c:v>
                </c:pt>
                <c:pt idx="2924">
                  <c:v>7.8339804823343497</c:v>
                </c:pt>
                <c:pt idx="2925">
                  <c:v>11.5631690646278</c:v>
                </c:pt>
                <c:pt idx="2926">
                  <c:v>6.7828685480519697</c:v>
                </c:pt>
                <c:pt idx="2927">
                  <c:v>8.2887654599233596</c:v>
                </c:pt>
                <c:pt idx="2928">
                  <c:v>0.97557798977202204</c:v>
                </c:pt>
                <c:pt idx="2929">
                  <c:v>7.5289804052571796</c:v>
                </c:pt>
                <c:pt idx="2930">
                  <c:v>9.7646581335738798</c:v>
                </c:pt>
                <c:pt idx="2931">
                  <c:v>10.1916652393188</c:v>
                </c:pt>
                <c:pt idx="2932">
                  <c:v>2.9251743203390999</c:v>
                </c:pt>
                <c:pt idx="2933">
                  <c:v>7.080794504276815</c:v>
                </c:pt>
                <c:pt idx="2934">
                  <c:v>6.6577935905060999</c:v>
                </c:pt>
                <c:pt idx="2935">
                  <c:v>7.0052301396913403</c:v>
                </c:pt>
                <c:pt idx="2936">
                  <c:v>7.080794504276815</c:v>
                </c:pt>
                <c:pt idx="2937">
                  <c:v>6.2278419215981096</c:v>
                </c:pt>
                <c:pt idx="2938">
                  <c:v>6.3927604591581897</c:v>
                </c:pt>
                <c:pt idx="2939">
                  <c:v>6.0880224891337997</c:v>
                </c:pt>
                <c:pt idx="2940">
                  <c:v>3.9613890465892498</c:v>
                </c:pt>
                <c:pt idx="2941">
                  <c:v>4.2751596729767503</c:v>
                </c:pt>
                <c:pt idx="2942">
                  <c:v>7.3019034913475398</c:v>
                </c:pt>
                <c:pt idx="2943">
                  <c:v>10.8934847327968</c:v>
                </c:pt>
                <c:pt idx="2944">
                  <c:v>6.7980974599299602</c:v>
                </c:pt>
                <c:pt idx="2945">
                  <c:v>11.4967024526941</c:v>
                </c:pt>
                <c:pt idx="2946">
                  <c:v>5.80823863392816</c:v>
                </c:pt>
                <c:pt idx="2947">
                  <c:v>7.080794504276815</c:v>
                </c:pt>
                <c:pt idx="2948">
                  <c:v>5.6793304654069399</c:v>
                </c:pt>
                <c:pt idx="2949">
                  <c:v>7.7833056128958704</c:v>
                </c:pt>
                <c:pt idx="2950">
                  <c:v>6.3164705214961199</c:v>
                </c:pt>
                <c:pt idx="2951">
                  <c:v>8.6053744554701392</c:v>
                </c:pt>
                <c:pt idx="2952">
                  <c:v>7.080794504276815</c:v>
                </c:pt>
                <c:pt idx="2953">
                  <c:v>7.0575526456139501</c:v>
                </c:pt>
                <c:pt idx="2954">
                  <c:v>4.8501041714099298</c:v>
                </c:pt>
                <c:pt idx="2955">
                  <c:v>7.080794504276815</c:v>
                </c:pt>
                <c:pt idx="2956">
                  <c:v>4.5609165358431598</c:v>
                </c:pt>
                <c:pt idx="2957">
                  <c:v>9.1308281084453498</c:v>
                </c:pt>
                <c:pt idx="2958">
                  <c:v>7.080794504276815</c:v>
                </c:pt>
                <c:pt idx="2959">
                  <c:v>4.2335586170352704</c:v>
                </c:pt>
                <c:pt idx="2960">
                  <c:v>5.5710197113162598</c:v>
                </c:pt>
                <c:pt idx="2961">
                  <c:v>7.080794504276815</c:v>
                </c:pt>
                <c:pt idx="2962">
                  <c:v>8.5271424977310595</c:v>
                </c:pt>
                <c:pt idx="2963">
                  <c:v>4.57085441260688</c:v>
                </c:pt>
                <c:pt idx="2964">
                  <c:v>8.9037337750894796</c:v>
                </c:pt>
                <c:pt idx="2965">
                  <c:v>9.4599305099266608</c:v>
                </c:pt>
                <c:pt idx="2966">
                  <c:v>6.0402816621327897</c:v>
                </c:pt>
                <c:pt idx="2967">
                  <c:v>7.080794504276815</c:v>
                </c:pt>
                <c:pt idx="2968">
                  <c:v>4.66349219217203</c:v>
                </c:pt>
                <c:pt idx="2969">
                  <c:v>5.72633621577915</c:v>
                </c:pt>
                <c:pt idx="2970">
                  <c:v>10.9331107235008</c:v>
                </c:pt>
                <c:pt idx="2971">
                  <c:v>4.2815220886728103</c:v>
                </c:pt>
                <c:pt idx="2972">
                  <c:v>7.9484883721691002</c:v>
                </c:pt>
                <c:pt idx="2973">
                  <c:v>6.82564703696272</c:v>
                </c:pt>
                <c:pt idx="2974">
                  <c:v>7.28537119108349</c:v>
                </c:pt>
                <c:pt idx="2975">
                  <c:v>5.9849412146503003</c:v>
                </c:pt>
                <c:pt idx="2976">
                  <c:v>5.3689883443773398</c:v>
                </c:pt>
                <c:pt idx="2977">
                  <c:v>4.01659023260338</c:v>
                </c:pt>
                <c:pt idx="2978">
                  <c:v>7.080794504276815</c:v>
                </c:pt>
                <c:pt idx="2979">
                  <c:v>7.7190008051370604</c:v>
                </c:pt>
                <c:pt idx="2980">
                  <c:v>5.9837312940398801</c:v>
                </c:pt>
                <c:pt idx="2981">
                  <c:v>7.7326017086352197</c:v>
                </c:pt>
                <c:pt idx="2982">
                  <c:v>8.8478807105650201</c:v>
                </c:pt>
                <c:pt idx="2983">
                  <c:v>7.5618329477757502</c:v>
                </c:pt>
                <c:pt idx="2984">
                  <c:v>8.7585600564501096</c:v>
                </c:pt>
                <c:pt idx="2985">
                  <c:v>7.080794504276815</c:v>
                </c:pt>
                <c:pt idx="2986">
                  <c:v>3.83291740896356</c:v>
                </c:pt>
                <c:pt idx="2987">
                  <c:v>3.7301280068669702</c:v>
                </c:pt>
                <c:pt idx="2988">
                  <c:v>5.8015712674276898</c:v>
                </c:pt>
                <c:pt idx="2989">
                  <c:v>3.6784318072076201</c:v>
                </c:pt>
                <c:pt idx="2990">
                  <c:v>5.1435874800406696</c:v>
                </c:pt>
                <c:pt idx="2991">
                  <c:v>6.6282561973074898</c:v>
                </c:pt>
                <c:pt idx="2992">
                  <c:v>7.080794504276815</c:v>
                </c:pt>
                <c:pt idx="2993">
                  <c:v>3.10207556533955</c:v>
                </c:pt>
                <c:pt idx="2994">
                  <c:v>4.4975851450086504</c:v>
                </c:pt>
                <c:pt idx="2995">
                  <c:v>5.5841243580810698</c:v>
                </c:pt>
                <c:pt idx="2996">
                  <c:v>7.080794504276815</c:v>
                </c:pt>
                <c:pt idx="2997">
                  <c:v>10.331273275925099</c:v>
                </c:pt>
                <c:pt idx="2998">
                  <c:v>9.1307958989025497</c:v>
                </c:pt>
                <c:pt idx="2999">
                  <c:v>4.6188508466332303</c:v>
                </c:pt>
                <c:pt idx="3000">
                  <c:v>6.9312441781418297</c:v>
                </c:pt>
                <c:pt idx="3001">
                  <c:v>5.6021585851813898</c:v>
                </c:pt>
                <c:pt idx="3002">
                  <c:v>7.5205189266634704</c:v>
                </c:pt>
                <c:pt idx="3003">
                  <c:v>5.5824698199714904</c:v>
                </c:pt>
                <c:pt idx="3004">
                  <c:v>7.99274961933338</c:v>
                </c:pt>
                <c:pt idx="3005">
                  <c:v>8.2103579727108205</c:v>
                </c:pt>
                <c:pt idx="3006">
                  <c:v>9.90193059436392</c:v>
                </c:pt>
                <c:pt idx="3007">
                  <c:v>7.080794504276815</c:v>
                </c:pt>
                <c:pt idx="3008">
                  <c:v>9.4058750508048607</c:v>
                </c:pt>
                <c:pt idx="3009">
                  <c:v>9.5878950299737706</c:v>
                </c:pt>
                <c:pt idx="3010">
                  <c:v>4.6332025164728599</c:v>
                </c:pt>
                <c:pt idx="3011">
                  <c:v>6.9011110198819097</c:v>
                </c:pt>
                <c:pt idx="3012">
                  <c:v>7.7955576287843797</c:v>
                </c:pt>
                <c:pt idx="3013">
                  <c:v>7.080794504276815</c:v>
                </c:pt>
                <c:pt idx="3014">
                  <c:v>0</c:v>
                </c:pt>
                <c:pt idx="3015">
                  <c:v>8.3982610602782906</c:v>
                </c:pt>
                <c:pt idx="3016">
                  <c:v>6.2551497489180896</c:v>
                </c:pt>
                <c:pt idx="3017">
                  <c:v>11.496858885301901</c:v>
                </c:pt>
                <c:pt idx="3018">
                  <c:v>7.080794504276815</c:v>
                </c:pt>
                <c:pt idx="3019">
                  <c:v>9.3473446211024704</c:v>
                </c:pt>
                <c:pt idx="3020">
                  <c:v>11.6211401344869</c:v>
                </c:pt>
                <c:pt idx="3021">
                  <c:v>10.3376708635813</c:v>
                </c:pt>
                <c:pt idx="3022">
                  <c:v>7.080794504276815</c:v>
                </c:pt>
                <c:pt idx="3023">
                  <c:v>5.2879828079349203</c:v>
                </c:pt>
                <c:pt idx="3024">
                  <c:v>7.61752413423911</c:v>
                </c:pt>
                <c:pt idx="3025">
                  <c:v>7.1491245675920796</c:v>
                </c:pt>
                <c:pt idx="3026">
                  <c:v>8.6513897265693398</c:v>
                </c:pt>
                <c:pt idx="3027">
                  <c:v>5.2900043709191698</c:v>
                </c:pt>
                <c:pt idx="3028">
                  <c:v>5.3695841808466298</c:v>
                </c:pt>
                <c:pt idx="3029">
                  <c:v>8.7472715235378704</c:v>
                </c:pt>
                <c:pt idx="3030">
                  <c:v>8.04039226105197</c:v>
                </c:pt>
                <c:pt idx="3031">
                  <c:v>8.5504278148302202</c:v>
                </c:pt>
                <c:pt idx="3032">
                  <c:v>7.7393257113031702</c:v>
                </c:pt>
                <c:pt idx="3033">
                  <c:v>7.1045948986201104</c:v>
                </c:pt>
                <c:pt idx="3034">
                  <c:v>6.9882061547189496</c:v>
                </c:pt>
                <c:pt idx="3035">
                  <c:v>7.8697818695389099</c:v>
                </c:pt>
                <c:pt idx="3036">
                  <c:v>8.8596960402421807</c:v>
                </c:pt>
                <c:pt idx="3037">
                  <c:v>7.39754400954393</c:v>
                </c:pt>
                <c:pt idx="3038">
                  <c:v>5.1748960318704604</c:v>
                </c:pt>
                <c:pt idx="3039">
                  <c:v>7.080794504276815</c:v>
                </c:pt>
                <c:pt idx="3040">
                  <c:v>5.4709818217981798</c:v>
                </c:pt>
                <c:pt idx="3041">
                  <c:v>6.7118146012415503</c:v>
                </c:pt>
                <c:pt idx="3042">
                  <c:v>4.9331061382816497</c:v>
                </c:pt>
                <c:pt idx="3043">
                  <c:v>6.2608916337927996</c:v>
                </c:pt>
                <c:pt idx="3044">
                  <c:v>7.6935552346916696</c:v>
                </c:pt>
                <c:pt idx="3045">
                  <c:v>5.6228071346600599</c:v>
                </c:pt>
                <c:pt idx="3046">
                  <c:v>6.1748843064316503</c:v>
                </c:pt>
                <c:pt idx="3047">
                  <c:v>5.0394067763797796</c:v>
                </c:pt>
                <c:pt idx="3048">
                  <c:v>7.7569391834656001</c:v>
                </c:pt>
                <c:pt idx="3049">
                  <c:v>9.8099963868720295</c:v>
                </c:pt>
                <c:pt idx="3050">
                  <c:v>8.4795927987054007</c:v>
                </c:pt>
                <c:pt idx="3051">
                  <c:v>8.8628679311891396</c:v>
                </c:pt>
                <c:pt idx="3052">
                  <c:v>6.1557386242486896</c:v>
                </c:pt>
                <c:pt idx="3053">
                  <c:v>7.28728637512432</c:v>
                </c:pt>
                <c:pt idx="3054">
                  <c:v>9.0658941936869706</c:v>
                </c:pt>
                <c:pt idx="3055">
                  <c:v>9.3145223919082998</c:v>
                </c:pt>
                <c:pt idx="3056">
                  <c:v>9.7599377809530807</c:v>
                </c:pt>
                <c:pt idx="3057">
                  <c:v>7.9854063938298898</c:v>
                </c:pt>
                <c:pt idx="3058">
                  <c:v>8.1083507991168098</c:v>
                </c:pt>
                <c:pt idx="3059">
                  <c:v>8.2430909864617607</c:v>
                </c:pt>
                <c:pt idx="3060">
                  <c:v>10.289379606190501</c:v>
                </c:pt>
                <c:pt idx="3061">
                  <c:v>3.9890320783017801</c:v>
                </c:pt>
                <c:pt idx="3062">
                  <c:v>7.080794504276815</c:v>
                </c:pt>
                <c:pt idx="3063">
                  <c:v>8.5196390425019803</c:v>
                </c:pt>
                <c:pt idx="3064">
                  <c:v>7.080794504276815</c:v>
                </c:pt>
                <c:pt idx="3065">
                  <c:v>7.080794504276815</c:v>
                </c:pt>
                <c:pt idx="3066">
                  <c:v>4.4953576789481202</c:v>
                </c:pt>
                <c:pt idx="3067">
                  <c:v>7.080794504276815</c:v>
                </c:pt>
                <c:pt idx="3068">
                  <c:v>5.6205334364300299</c:v>
                </c:pt>
                <c:pt idx="3069">
                  <c:v>8.5529936647686</c:v>
                </c:pt>
                <c:pt idx="3070">
                  <c:v>7.080794504276815</c:v>
                </c:pt>
                <c:pt idx="3071">
                  <c:v>10.2099557980313</c:v>
                </c:pt>
                <c:pt idx="3072">
                  <c:v>7.080794504276815</c:v>
                </c:pt>
                <c:pt idx="3073">
                  <c:v>6.5882079653224404</c:v>
                </c:pt>
                <c:pt idx="3074">
                  <c:v>8.5583887752850103</c:v>
                </c:pt>
                <c:pt idx="3075">
                  <c:v>8.4269063566753903</c:v>
                </c:pt>
                <c:pt idx="3076">
                  <c:v>7.2075386082724204</c:v>
                </c:pt>
                <c:pt idx="3077">
                  <c:v>10.2276896942625</c:v>
                </c:pt>
                <c:pt idx="3078">
                  <c:v>11.3905431095636</c:v>
                </c:pt>
                <c:pt idx="3079">
                  <c:v>7.080794504276815</c:v>
                </c:pt>
                <c:pt idx="3080">
                  <c:v>6.5800432953122403</c:v>
                </c:pt>
                <c:pt idx="3081">
                  <c:v>10.817831076432901</c:v>
                </c:pt>
                <c:pt idx="3082">
                  <c:v>5.0936751347699696</c:v>
                </c:pt>
                <c:pt idx="3083">
                  <c:v>5.2642838017295102</c:v>
                </c:pt>
                <c:pt idx="3084">
                  <c:v>7.9712987474493602</c:v>
                </c:pt>
                <c:pt idx="3085">
                  <c:v>8.3503510398453002</c:v>
                </c:pt>
                <c:pt idx="3086">
                  <c:v>7.080794504276815</c:v>
                </c:pt>
                <c:pt idx="3087">
                  <c:v>4.0320605335611104</c:v>
                </c:pt>
                <c:pt idx="3088">
                  <c:v>2.1285314339651702</c:v>
                </c:pt>
                <c:pt idx="3089">
                  <c:v>9.84205629359829</c:v>
                </c:pt>
                <c:pt idx="3090">
                  <c:v>7.6646280965516604</c:v>
                </c:pt>
                <c:pt idx="3091">
                  <c:v>7.080794504276815</c:v>
                </c:pt>
                <c:pt idx="3092">
                  <c:v>7.2603196817661502</c:v>
                </c:pt>
                <c:pt idx="3093">
                  <c:v>9.5378786289683397</c:v>
                </c:pt>
                <c:pt idx="3094">
                  <c:v>1.9853833592630401</c:v>
                </c:pt>
                <c:pt idx="3095">
                  <c:v>7.2489911980563697</c:v>
                </c:pt>
                <c:pt idx="3096">
                  <c:v>6.9682089601058603</c:v>
                </c:pt>
                <c:pt idx="3097">
                  <c:v>6.15055301521181</c:v>
                </c:pt>
                <c:pt idx="3098">
                  <c:v>6.3007555092761196</c:v>
                </c:pt>
                <c:pt idx="3099">
                  <c:v>6.92079959936554</c:v>
                </c:pt>
                <c:pt idx="3100">
                  <c:v>6.4818902791671897</c:v>
                </c:pt>
                <c:pt idx="3101">
                  <c:v>7.080794504276815</c:v>
                </c:pt>
                <c:pt idx="3102">
                  <c:v>7.3095964739799602</c:v>
                </c:pt>
                <c:pt idx="3103">
                  <c:v>5.9672742278667403</c:v>
                </c:pt>
                <c:pt idx="3104">
                  <c:v>8.6312700004350802</c:v>
                </c:pt>
                <c:pt idx="3105">
                  <c:v>9.1726245193335991</c:v>
                </c:pt>
                <c:pt idx="3106">
                  <c:v>7.080794504276815</c:v>
                </c:pt>
                <c:pt idx="3107">
                  <c:v>3.3376289979634501</c:v>
                </c:pt>
                <c:pt idx="3108">
                  <c:v>11.449739296302299</c:v>
                </c:pt>
                <c:pt idx="3109">
                  <c:v>6.2836787946345503</c:v>
                </c:pt>
                <c:pt idx="3110">
                  <c:v>7.080794504276815</c:v>
                </c:pt>
                <c:pt idx="3111">
                  <c:v>8.7617684047597599</c:v>
                </c:pt>
                <c:pt idx="3112">
                  <c:v>6.6167306904115897</c:v>
                </c:pt>
                <c:pt idx="3113">
                  <c:v>7.7345692033449396</c:v>
                </c:pt>
                <c:pt idx="3114">
                  <c:v>6.9715771819511296</c:v>
                </c:pt>
                <c:pt idx="3115">
                  <c:v>4.70918674718048</c:v>
                </c:pt>
                <c:pt idx="3116">
                  <c:v>5.23000318952593</c:v>
                </c:pt>
                <c:pt idx="3117">
                  <c:v>5.2741853895897899</c:v>
                </c:pt>
                <c:pt idx="3118">
                  <c:v>8.4334431041729196</c:v>
                </c:pt>
                <c:pt idx="3119">
                  <c:v>6.8478632116929603</c:v>
                </c:pt>
                <c:pt idx="3120">
                  <c:v>7.2635450702153701</c:v>
                </c:pt>
                <c:pt idx="3121">
                  <c:v>6.7332668829308302</c:v>
                </c:pt>
                <c:pt idx="3122">
                  <c:v>7.080794504276815</c:v>
                </c:pt>
                <c:pt idx="3123">
                  <c:v>7.080794504276815</c:v>
                </c:pt>
                <c:pt idx="3124">
                  <c:v>7.7776653664665902</c:v>
                </c:pt>
                <c:pt idx="3125">
                  <c:v>6.1037313046123396</c:v>
                </c:pt>
                <c:pt idx="3126">
                  <c:v>6.6657742011618701</c:v>
                </c:pt>
                <c:pt idx="3127">
                  <c:v>7.080794504276815</c:v>
                </c:pt>
                <c:pt idx="3128">
                  <c:v>4.9598528111058799</c:v>
                </c:pt>
                <c:pt idx="3129">
                  <c:v>6.3979050138012701</c:v>
                </c:pt>
                <c:pt idx="3130">
                  <c:v>8.1403444634267004</c:v>
                </c:pt>
                <c:pt idx="3131">
                  <c:v>6.8506254182689998</c:v>
                </c:pt>
                <c:pt idx="3132">
                  <c:v>6.7147768796878804</c:v>
                </c:pt>
                <c:pt idx="3133">
                  <c:v>4.3371194691206902</c:v>
                </c:pt>
                <c:pt idx="3134">
                  <c:v>8.4332908239741506</c:v>
                </c:pt>
                <c:pt idx="3135">
                  <c:v>7.2742125667627402</c:v>
                </c:pt>
                <c:pt idx="3136">
                  <c:v>6.57918495103136</c:v>
                </c:pt>
                <c:pt idx="3137">
                  <c:v>7.080794504276815</c:v>
                </c:pt>
                <c:pt idx="3138">
                  <c:v>8.6510233628914701</c:v>
                </c:pt>
                <c:pt idx="3139">
                  <c:v>8.3576129931416094</c:v>
                </c:pt>
                <c:pt idx="3140">
                  <c:v>7.080794504276815</c:v>
                </c:pt>
                <c:pt idx="3141">
                  <c:v>6.6587415580864402</c:v>
                </c:pt>
                <c:pt idx="3142">
                  <c:v>10.5037865385708</c:v>
                </c:pt>
                <c:pt idx="3143">
                  <c:v>6.3323868663691396</c:v>
                </c:pt>
                <c:pt idx="3144">
                  <c:v>7.080794504276815</c:v>
                </c:pt>
                <c:pt idx="3145">
                  <c:v>6.73042777249659</c:v>
                </c:pt>
                <c:pt idx="3146">
                  <c:v>8.2977831999916507</c:v>
                </c:pt>
                <c:pt idx="3147">
                  <c:v>6.2592675329524798</c:v>
                </c:pt>
                <c:pt idx="3148">
                  <c:v>8.0761262980963497</c:v>
                </c:pt>
                <c:pt idx="3149">
                  <c:v>5.7310421388707198</c:v>
                </c:pt>
                <c:pt idx="3150">
                  <c:v>6.5633565968372203</c:v>
                </c:pt>
                <c:pt idx="3151">
                  <c:v>5.3037643368661698</c:v>
                </c:pt>
                <c:pt idx="3152">
                  <c:v>7.6478715541335696</c:v>
                </c:pt>
                <c:pt idx="3153">
                  <c:v>7.080794504276815</c:v>
                </c:pt>
                <c:pt idx="3154">
                  <c:v>7.9514511704914996</c:v>
                </c:pt>
                <c:pt idx="3155">
                  <c:v>8.8321422609049698</c:v>
                </c:pt>
                <c:pt idx="3156">
                  <c:v>8.2508300090478599</c:v>
                </c:pt>
                <c:pt idx="3157">
                  <c:v>5.8605741548124799</c:v>
                </c:pt>
                <c:pt idx="3158">
                  <c:v>8.1821033061744792</c:v>
                </c:pt>
                <c:pt idx="3159">
                  <c:v>7.8895793449559601</c:v>
                </c:pt>
                <c:pt idx="3160">
                  <c:v>8.7134829270932297</c:v>
                </c:pt>
                <c:pt idx="3161">
                  <c:v>6.1859248920520402</c:v>
                </c:pt>
                <c:pt idx="3162">
                  <c:v>9.0797151094576201</c:v>
                </c:pt>
                <c:pt idx="3163">
                  <c:v>8.3795127032565606</c:v>
                </c:pt>
                <c:pt idx="3164">
                  <c:v>9.2219556424455096</c:v>
                </c:pt>
                <c:pt idx="3165">
                  <c:v>9.3706965753575595</c:v>
                </c:pt>
                <c:pt idx="3166">
                  <c:v>7.4875733638811797</c:v>
                </c:pt>
                <c:pt idx="3167">
                  <c:v>6.0283487850983102</c:v>
                </c:pt>
                <c:pt idx="3168">
                  <c:v>6.28331858696263</c:v>
                </c:pt>
                <c:pt idx="3169">
                  <c:v>5.6664461454272903</c:v>
                </c:pt>
                <c:pt idx="3170">
                  <c:v>6.9853037374504297</c:v>
                </c:pt>
                <c:pt idx="3171">
                  <c:v>7.2733682283155598</c:v>
                </c:pt>
                <c:pt idx="3172">
                  <c:v>7.4496596859945097</c:v>
                </c:pt>
                <c:pt idx="3173">
                  <c:v>7.6181195717052397</c:v>
                </c:pt>
                <c:pt idx="3174">
                  <c:v>6.6981538690135096</c:v>
                </c:pt>
                <c:pt idx="3175">
                  <c:v>7.0272968603025801</c:v>
                </c:pt>
                <c:pt idx="3176">
                  <c:v>8.6109630317307495</c:v>
                </c:pt>
                <c:pt idx="3177">
                  <c:v>7.4235860116457699</c:v>
                </c:pt>
                <c:pt idx="3178">
                  <c:v>5.4566808884538203</c:v>
                </c:pt>
                <c:pt idx="3179">
                  <c:v>9.6128989643109701</c:v>
                </c:pt>
                <c:pt idx="3180">
                  <c:v>8.2469198705654296</c:v>
                </c:pt>
                <c:pt idx="3181">
                  <c:v>6.6411741161553204</c:v>
                </c:pt>
                <c:pt idx="3182">
                  <c:v>6.64606726976952</c:v>
                </c:pt>
                <c:pt idx="3183">
                  <c:v>7.1644782953995101</c:v>
                </c:pt>
                <c:pt idx="3184">
                  <c:v>8.2850715273713007</c:v>
                </c:pt>
                <c:pt idx="3185">
                  <c:v>6.1100222059515499</c:v>
                </c:pt>
                <c:pt idx="3186">
                  <c:v>8.3166637220700803</c:v>
                </c:pt>
                <c:pt idx="3187">
                  <c:v>7.080794504276815</c:v>
                </c:pt>
                <c:pt idx="3188">
                  <c:v>9.0046806133928801</c:v>
                </c:pt>
                <c:pt idx="3189">
                  <c:v>6.8865126033551096</c:v>
                </c:pt>
                <c:pt idx="3190">
                  <c:v>9.2936216133376703</c:v>
                </c:pt>
                <c:pt idx="3191">
                  <c:v>6.9851922020081298</c:v>
                </c:pt>
                <c:pt idx="3192">
                  <c:v>5.0941643608551397</c:v>
                </c:pt>
                <c:pt idx="3193">
                  <c:v>6.1500344008868701</c:v>
                </c:pt>
                <c:pt idx="3194">
                  <c:v>6.1896992603915999</c:v>
                </c:pt>
                <c:pt idx="3195">
                  <c:v>7.4979878148881598</c:v>
                </c:pt>
                <c:pt idx="3196">
                  <c:v>6.9652798717606501</c:v>
                </c:pt>
                <c:pt idx="3197">
                  <c:v>5.4121195445242396</c:v>
                </c:pt>
                <c:pt idx="3198">
                  <c:v>7.5030857651083602</c:v>
                </c:pt>
                <c:pt idx="3199">
                  <c:v>7.080794504276815</c:v>
                </c:pt>
                <c:pt idx="3200">
                  <c:v>8.58104282070917</c:v>
                </c:pt>
                <c:pt idx="3201">
                  <c:v>5.5300550211655697</c:v>
                </c:pt>
                <c:pt idx="3202">
                  <c:v>8.7439585446611794</c:v>
                </c:pt>
                <c:pt idx="3203">
                  <c:v>9.0523836897906502</c:v>
                </c:pt>
                <c:pt idx="3204">
                  <c:v>8.0772608855864902</c:v>
                </c:pt>
                <c:pt idx="3205">
                  <c:v>6.6820973587514398</c:v>
                </c:pt>
                <c:pt idx="3206">
                  <c:v>4.7313200759937404</c:v>
                </c:pt>
                <c:pt idx="3207">
                  <c:v>9.2414199735579601</c:v>
                </c:pt>
                <c:pt idx="3208">
                  <c:v>5.6283132716232904</c:v>
                </c:pt>
                <c:pt idx="3209">
                  <c:v>4.8578026239790404</c:v>
                </c:pt>
                <c:pt idx="3210">
                  <c:v>8.43047166196415</c:v>
                </c:pt>
                <c:pt idx="3211">
                  <c:v>6.8176083800563401</c:v>
                </c:pt>
                <c:pt idx="3212">
                  <c:v>5.91375531986853</c:v>
                </c:pt>
                <c:pt idx="3213">
                  <c:v>7.080794504276815</c:v>
                </c:pt>
                <c:pt idx="3214">
                  <c:v>5.5002765751548797</c:v>
                </c:pt>
                <c:pt idx="3215">
                  <c:v>5.6086231524583496</c:v>
                </c:pt>
                <c:pt idx="3216">
                  <c:v>5.6092353589411497</c:v>
                </c:pt>
                <c:pt idx="3217">
                  <c:v>7.080794504276815</c:v>
                </c:pt>
                <c:pt idx="3218">
                  <c:v>5.85982210356027</c:v>
                </c:pt>
                <c:pt idx="3219">
                  <c:v>6.4177160468743102</c:v>
                </c:pt>
                <c:pt idx="3220">
                  <c:v>6.1705261394169302</c:v>
                </c:pt>
                <c:pt idx="3221">
                  <c:v>4.0340634114377698</c:v>
                </c:pt>
                <c:pt idx="3222">
                  <c:v>4.9794688114833203</c:v>
                </c:pt>
                <c:pt idx="3223">
                  <c:v>8.0974537707317609</c:v>
                </c:pt>
                <c:pt idx="3224">
                  <c:v>7.080794504276815</c:v>
                </c:pt>
                <c:pt idx="3225">
                  <c:v>8.4687410629075899</c:v>
                </c:pt>
                <c:pt idx="3226">
                  <c:v>7.8708534123719502</c:v>
                </c:pt>
                <c:pt idx="3227">
                  <c:v>7.6795950963001198</c:v>
                </c:pt>
                <c:pt idx="3228">
                  <c:v>7.2265927114282302</c:v>
                </c:pt>
                <c:pt idx="3229">
                  <c:v>7.080794504276815</c:v>
                </c:pt>
                <c:pt idx="3230">
                  <c:v>8.6591130268302798</c:v>
                </c:pt>
                <c:pt idx="3231">
                  <c:v>7.080794504276815</c:v>
                </c:pt>
                <c:pt idx="3232">
                  <c:v>6.3601958191610501</c:v>
                </c:pt>
                <c:pt idx="3233">
                  <c:v>10.4856036472057</c:v>
                </c:pt>
                <c:pt idx="3234">
                  <c:v>6.6034165233033804</c:v>
                </c:pt>
                <c:pt idx="3235">
                  <c:v>5.7133229209590599</c:v>
                </c:pt>
                <c:pt idx="3236">
                  <c:v>4.7674724547564402</c:v>
                </c:pt>
                <c:pt idx="3237">
                  <c:v>9.6098343645088509</c:v>
                </c:pt>
                <c:pt idx="3238">
                  <c:v>9.1864533770632999</c:v>
                </c:pt>
                <c:pt idx="3239">
                  <c:v>9.9606898575331702</c:v>
                </c:pt>
                <c:pt idx="3240">
                  <c:v>6.1023067939086699</c:v>
                </c:pt>
                <c:pt idx="3241">
                  <c:v>6.7926550981668203</c:v>
                </c:pt>
                <c:pt idx="3242">
                  <c:v>5.9105397377275297</c:v>
                </c:pt>
                <c:pt idx="3243">
                  <c:v>6.1258103254298497</c:v>
                </c:pt>
                <c:pt idx="3244">
                  <c:v>5.8361045250944903</c:v>
                </c:pt>
                <c:pt idx="3245">
                  <c:v>7.080794504276815</c:v>
                </c:pt>
                <c:pt idx="3246">
                  <c:v>10.6673639341578</c:v>
                </c:pt>
                <c:pt idx="3247">
                  <c:v>8.6283010740666608</c:v>
                </c:pt>
                <c:pt idx="3248">
                  <c:v>6.2601112899358</c:v>
                </c:pt>
                <c:pt idx="3249">
                  <c:v>10.8081569388427</c:v>
                </c:pt>
                <c:pt idx="3250">
                  <c:v>7.3719141559067403</c:v>
                </c:pt>
                <c:pt idx="3251">
                  <c:v>4.8255914581546202</c:v>
                </c:pt>
                <c:pt idx="3252">
                  <c:v>4.8688271354053096</c:v>
                </c:pt>
                <c:pt idx="3253">
                  <c:v>7.3954508468862503</c:v>
                </c:pt>
                <c:pt idx="3254">
                  <c:v>8.8621127096332799</c:v>
                </c:pt>
                <c:pt idx="3255">
                  <c:v>6.0089736099995301</c:v>
                </c:pt>
                <c:pt idx="3256">
                  <c:v>7.60722391123549</c:v>
                </c:pt>
                <c:pt idx="3257">
                  <c:v>6.6833676967207998</c:v>
                </c:pt>
                <c:pt idx="3258">
                  <c:v>6.6384114492334003</c:v>
                </c:pt>
                <c:pt idx="3259">
                  <c:v>9.2713554467677692</c:v>
                </c:pt>
                <c:pt idx="3260">
                  <c:v>7.080794504276815</c:v>
                </c:pt>
                <c:pt idx="3261">
                  <c:v>3.6299220648807098</c:v>
                </c:pt>
                <c:pt idx="3262">
                  <c:v>8.3781080228903697</c:v>
                </c:pt>
                <c:pt idx="3263">
                  <c:v>6.9236360144236002</c:v>
                </c:pt>
                <c:pt idx="3264">
                  <c:v>5.8931034075262296</c:v>
                </c:pt>
                <c:pt idx="3265">
                  <c:v>8.1973533693848601</c:v>
                </c:pt>
                <c:pt idx="3266">
                  <c:v>8.3729102847671406</c:v>
                </c:pt>
                <c:pt idx="3267">
                  <c:v>8.9899000905570805</c:v>
                </c:pt>
                <c:pt idx="3268">
                  <c:v>6.7025465531038204</c:v>
                </c:pt>
                <c:pt idx="3269">
                  <c:v>11.4910109083914</c:v>
                </c:pt>
                <c:pt idx="3270">
                  <c:v>6.0696157570576901</c:v>
                </c:pt>
                <c:pt idx="3271">
                  <c:v>4.66810168740591</c:v>
                </c:pt>
                <c:pt idx="3272">
                  <c:v>7.8088560175574102</c:v>
                </c:pt>
                <c:pt idx="3273">
                  <c:v>9.4195103164132092</c:v>
                </c:pt>
                <c:pt idx="3274">
                  <c:v>5.1267629233515297</c:v>
                </c:pt>
                <c:pt idx="3275">
                  <c:v>7.8746713577912804</c:v>
                </c:pt>
              </c:numCache>
            </c:numRef>
          </c:xVal>
          <c:yVal>
            <c:numRef>
              <c:f>'Correlation'!$N$3:$N$3278</c:f>
              <c:numCache>
                <c:formatCode>General</c:formatCode>
                <c:ptCount val="3276"/>
                <c:pt idx="0">
                  <c:v>7.080794504276815</c:v>
                </c:pt>
                <c:pt idx="1">
                  <c:v>3.7160800753869898</c:v>
                </c:pt>
                <c:pt idx="2">
                  <c:v>8.0991241892983901</c:v>
                </c:pt>
                <c:pt idx="3">
                  <c:v>8.3167658842146697</c:v>
                </c:pt>
                <c:pt idx="4">
                  <c:v>9.0922234562909594</c:v>
                </c:pt>
                <c:pt idx="5">
                  <c:v>5.5840866384560801</c:v>
                </c:pt>
                <c:pt idx="6">
                  <c:v>10.2238621645287</c:v>
                </c:pt>
                <c:pt idx="7">
                  <c:v>8.6358487185007302</c:v>
                </c:pt>
                <c:pt idx="8">
                  <c:v>7.080794504276815</c:v>
                </c:pt>
                <c:pt idx="9">
                  <c:v>11.180284470721499</c:v>
                </c:pt>
                <c:pt idx="10">
                  <c:v>7.3606401058382502</c:v>
                </c:pt>
                <c:pt idx="11">
                  <c:v>7.9745216489238597</c:v>
                </c:pt>
                <c:pt idx="12">
                  <c:v>7.1198243842645503</c:v>
                </c:pt>
                <c:pt idx="13">
                  <c:v>7.080794504276815</c:v>
                </c:pt>
                <c:pt idx="14">
                  <c:v>7.4962322079733603</c:v>
                </c:pt>
                <c:pt idx="15">
                  <c:v>6.3472717605393099</c:v>
                </c:pt>
                <c:pt idx="16">
                  <c:v>7.0517858000168401</c:v>
                </c:pt>
                <c:pt idx="17">
                  <c:v>9.1815600071515302</c:v>
                </c:pt>
                <c:pt idx="18">
                  <c:v>8.9754643475339595</c:v>
                </c:pt>
                <c:pt idx="19">
                  <c:v>7.3710503024295297</c:v>
                </c:pt>
                <c:pt idx="20">
                  <c:v>7.080794504276815</c:v>
                </c:pt>
                <c:pt idx="21">
                  <c:v>6.6602120261181001</c:v>
                </c:pt>
                <c:pt idx="22">
                  <c:v>7.080794504276815</c:v>
                </c:pt>
                <c:pt idx="23">
                  <c:v>3.90247568591509</c:v>
                </c:pt>
                <c:pt idx="24">
                  <c:v>5.4003017807294604</c:v>
                </c:pt>
                <c:pt idx="25">
                  <c:v>6.51441509325167</c:v>
                </c:pt>
                <c:pt idx="26">
                  <c:v>3.44506186438521</c:v>
                </c:pt>
                <c:pt idx="27">
                  <c:v>7.080794504276815</c:v>
                </c:pt>
                <c:pt idx="28">
                  <c:v>7.080794504276815</c:v>
                </c:pt>
                <c:pt idx="29">
                  <c:v>7.080794504276815</c:v>
                </c:pt>
                <c:pt idx="30">
                  <c:v>7.1814485808291701</c:v>
                </c:pt>
                <c:pt idx="31">
                  <c:v>9.82548990813439</c:v>
                </c:pt>
                <c:pt idx="32">
                  <c:v>10.4332909828043</c:v>
                </c:pt>
                <c:pt idx="33">
                  <c:v>7.4141481963362397</c:v>
                </c:pt>
                <c:pt idx="34">
                  <c:v>7.080794504276815</c:v>
                </c:pt>
                <c:pt idx="35">
                  <c:v>5.1158170637712104</c:v>
                </c:pt>
                <c:pt idx="36">
                  <c:v>3.6416297774733799</c:v>
                </c:pt>
                <c:pt idx="37">
                  <c:v>5.6180644059091396</c:v>
                </c:pt>
                <c:pt idx="38">
                  <c:v>7.080794504276815</c:v>
                </c:pt>
                <c:pt idx="39">
                  <c:v>9.2671875307635396</c:v>
                </c:pt>
                <c:pt idx="40">
                  <c:v>7.080794504276815</c:v>
                </c:pt>
                <c:pt idx="41">
                  <c:v>5.3319404790185301</c:v>
                </c:pt>
                <c:pt idx="42">
                  <c:v>7.1457715452188202</c:v>
                </c:pt>
                <c:pt idx="43">
                  <c:v>9.9206910587681492</c:v>
                </c:pt>
                <c:pt idx="44">
                  <c:v>4.7584394246714696</c:v>
                </c:pt>
                <c:pt idx="45">
                  <c:v>5.7029259768247202</c:v>
                </c:pt>
                <c:pt idx="46">
                  <c:v>6.9538642255110501</c:v>
                </c:pt>
                <c:pt idx="47">
                  <c:v>10.682966425805899</c:v>
                </c:pt>
                <c:pt idx="48">
                  <c:v>7.080794504276815</c:v>
                </c:pt>
                <c:pt idx="49">
                  <c:v>8.7572573974409895</c:v>
                </c:pt>
                <c:pt idx="50">
                  <c:v>7.080794504276815</c:v>
                </c:pt>
                <c:pt idx="51">
                  <c:v>7.8096318980194104</c:v>
                </c:pt>
                <c:pt idx="52">
                  <c:v>6.6524880908556998</c:v>
                </c:pt>
                <c:pt idx="53">
                  <c:v>9.1471970553369193</c:v>
                </c:pt>
                <c:pt idx="54">
                  <c:v>10.5607446362181</c:v>
                </c:pt>
                <c:pt idx="55">
                  <c:v>7.4842548377274598</c:v>
                </c:pt>
                <c:pt idx="56">
                  <c:v>8.5208065729703009</c:v>
                </c:pt>
                <c:pt idx="57">
                  <c:v>4.9994138107969102</c:v>
                </c:pt>
                <c:pt idx="58">
                  <c:v>7.080794504276815</c:v>
                </c:pt>
                <c:pt idx="59">
                  <c:v>7.080794504276815</c:v>
                </c:pt>
                <c:pt idx="60">
                  <c:v>3.90607835495616</c:v>
                </c:pt>
                <c:pt idx="61">
                  <c:v>6.3913536238321802</c:v>
                </c:pt>
                <c:pt idx="62">
                  <c:v>7.080794504276815</c:v>
                </c:pt>
                <c:pt idx="63">
                  <c:v>8.6920920127080397</c:v>
                </c:pt>
                <c:pt idx="64">
                  <c:v>8.0857598008822098</c:v>
                </c:pt>
                <c:pt idx="65">
                  <c:v>6.2039777022783396</c:v>
                </c:pt>
                <c:pt idx="66">
                  <c:v>5.0581088685651299</c:v>
                </c:pt>
                <c:pt idx="67">
                  <c:v>7.080794504276815</c:v>
                </c:pt>
                <c:pt idx="68">
                  <c:v>7.080794504276815</c:v>
                </c:pt>
                <c:pt idx="69">
                  <c:v>7.2615505220707099</c:v>
                </c:pt>
                <c:pt idx="70">
                  <c:v>7.1604672308087398</c:v>
                </c:pt>
                <c:pt idx="71">
                  <c:v>5.7047647762130103</c:v>
                </c:pt>
                <c:pt idx="72">
                  <c:v>6.2172731351603403</c:v>
                </c:pt>
                <c:pt idx="73">
                  <c:v>8.6799349699641795</c:v>
                </c:pt>
                <c:pt idx="74">
                  <c:v>7.080794504276815</c:v>
                </c:pt>
                <c:pt idx="75">
                  <c:v>6.8973221411001902</c:v>
                </c:pt>
                <c:pt idx="76">
                  <c:v>3.5145455287452698</c:v>
                </c:pt>
                <c:pt idx="77">
                  <c:v>3.7225004859337201</c:v>
                </c:pt>
                <c:pt idx="78">
                  <c:v>6.4550047974967102</c:v>
                </c:pt>
                <c:pt idx="79">
                  <c:v>7.31680475388091</c:v>
                </c:pt>
                <c:pt idx="80">
                  <c:v>1.84453836649884</c:v>
                </c:pt>
                <c:pt idx="81">
                  <c:v>5.5191256564376001</c:v>
                </c:pt>
                <c:pt idx="82">
                  <c:v>7.4089854669246096</c:v>
                </c:pt>
                <c:pt idx="83">
                  <c:v>5.97676961808759</c:v>
                </c:pt>
                <c:pt idx="84">
                  <c:v>6.3953591316710598</c:v>
                </c:pt>
                <c:pt idx="85">
                  <c:v>6.2096422597084802</c:v>
                </c:pt>
                <c:pt idx="86">
                  <c:v>6.7628325218917302</c:v>
                </c:pt>
                <c:pt idx="87">
                  <c:v>9.9187170638541708</c:v>
                </c:pt>
                <c:pt idx="88">
                  <c:v>10.155440170221899</c:v>
                </c:pt>
                <c:pt idx="89">
                  <c:v>8.7217267106205796</c:v>
                </c:pt>
                <c:pt idx="90">
                  <c:v>7.080794504276815</c:v>
                </c:pt>
                <c:pt idx="91">
                  <c:v>7.080794504276815</c:v>
                </c:pt>
                <c:pt idx="92">
                  <c:v>6.0996467054683796</c:v>
                </c:pt>
                <c:pt idx="93">
                  <c:v>9.0267877195116295</c:v>
                </c:pt>
                <c:pt idx="94">
                  <c:v>6.9533716033895399</c:v>
                </c:pt>
                <c:pt idx="95">
                  <c:v>6.14087755694786</c:v>
                </c:pt>
                <c:pt idx="96">
                  <c:v>7.0778740065304504</c:v>
                </c:pt>
                <c:pt idx="97">
                  <c:v>5.4883143090125097</c:v>
                </c:pt>
                <c:pt idx="98">
                  <c:v>7.2055591745887204</c:v>
                </c:pt>
                <c:pt idx="99">
                  <c:v>9.1778698658924291</c:v>
                </c:pt>
                <c:pt idx="100">
                  <c:v>4.2707161947337298</c:v>
                </c:pt>
                <c:pt idx="101">
                  <c:v>7.3488445115506096</c:v>
                </c:pt>
                <c:pt idx="102">
                  <c:v>8.5261698697777799</c:v>
                </c:pt>
                <c:pt idx="103">
                  <c:v>7.080794504276815</c:v>
                </c:pt>
                <c:pt idx="104">
                  <c:v>2.6120359148172598</c:v>
                </c:pt>
                <c:pt idx="105">
                  <c:v>8.4905715620277302</c:v>
                </c:pt>
                <c:pt idx="106">
                  <c:v>7.080794504276815</c:v>
                </c:pt>
                <c:pt idx="107">
                  <c:v>8.8584015312004603</c:v>
                </c:pt>
                <c:pt idx="108">
                  <c:v>6.09815652147278</c:v>
                </c:pt>
                <c:pt idx="109">
                  <c:v>8.4199706821289908</c:v>
                </c:pt>
                <c:pt idx="110">
                  <c:v>9.2861550214323696</c:v>
                </c:pt>
                <c:pt idx="111">
                  <c:v>7.8758951354817803</c:v>
                </c:pt>
                <c:pt idx="112">
                  <c:v>7.7253329080747504</c:v>
                </c:pt>
                <c:pt idx="113">
                  <c:v>3.3880906105238902</c:v>
                </c:pt>
                <c:pt idx="114">
                  <c:v>6.7453067150809503</c:v>
                </c:pt>
                <c:pt idx="115">
                  <c:v>7.080794504276815</c:v>
                </c:pt>
                <c:pt idx="116">
                  <c:v>7.1838257233931797</c:v>
                </c:pt>
                <c:pt idx="117">
                  <c:v>10.111976704648599</c:v>
                </c:pt>
                <c:pt idx="118">
                  <c:v>7.3974132985434098</c:v>
                </c:pt>
                <c:pt idx="119">
                  <c:v>7.8128043883103002</c:v>
                </c:pt>
                <c:pt idx="120">
                  <c:v>6.8774569325767096</c:v>
                </c:pt>
                <c:pt idx="121">
                  <c:v>7.080794504276815</c:v>
                </c:pt>
                <c:pt idx="122">
                  <c:v>7.080794504276815</c:v>
                </c:pt>
                <c:pt idx="123">
                  <c:v>7.5210516786721699</c:v>
                </c:pt>
                <c:pt idx="124">
                  <c:v>8.5508754692893305</c:v>
                </c:pt>
                <c:pt idx="125">
                  <c:v>10.3084776568137</c:v>
                </c:pt>
                <c:pt idx="126">
                  <c:v>7.080794504276815</c:v>
                </c:pt>
                <c:pt idx="127">
                  <c:v>7.3710850732095601</c:v>
                </c:pt>
                <c:pt idx="128">
                  <c:v>11.1806946644619</c:v>
                </c:pt>
                <c:pt idx="129">
                  <c:v>6.5064877665024596</c:v>
                </c:pt>
                <c:pt idx="130">
                  <c:v>6.6439357746622996</c:v>
                </c:pt>
                <c:pt idx="131">
                  <c:v>5.0337739897516602</c:v>
                </c:pt>
                <c:pt idx="132">
                  <c:v>6.9126075619898399</c:v>
                </c:pt>
                <c:pt idx="133">
                  <c:v>7.9776359908804899</c:v>
                </c:pt>
                <c:pt idx="134">
                  <c:v>6.0783358365092699</c:v>
                </c:pt>
                <c:pt idx="135">
                  <c:v>6.2424144841038398</c:v>
                </c:pt>
                <c:pt idx="136">
                  <c:v>6.0633547898910702</c:v>
                </c:pt>
                <c:pt idx="137">
                  <c:v>8.1295855139667204</c:v>
                </c:pt>
                <c:pt idx="138">
                  <c:v>9.5624059437895195</c:v>
                </c:pt>
                <c:pt idx="139">
                  <c:v>8.1677926323082506</c:v>
                </c:pt>
                <c:pt idx="140">
                  <c:v>8.5944161352064707</c:v>
                </c:pt>
                <c:pt idx="141">
                  <c:v>7.080794504276815</c:v>
                </c:pt>
                <c:pt idx="142">
                  <c:v>6.8254679006303904</c:v>
                </c:pt>
                <c:pt idx="143">
                  <c:v>7.8611777009985602</c:v>
                </c:pt>
                <c:pt idx="144">
                  <c:v>4.9657735596449601</c:v>
                </c:pt>
                <c:pt idx="145">
                  <c:v>6.20743296761471</c:v>
                </c:pt>
                <c:pt idx="146">
                  <c:v>7.080794504276815</c:v>
                </c:pt>
                <c:pt idx="147">
                  <c:v>9.7692510060868401</c:v>
                </c:pt>
                <c:pt idx="148">
                  <c:v>9.6306654799033407</c:v>
                </c:pt>
                <c:pt idx="149">
                  <c:v>5.1874716054363699</c:v>
                </c:pt>
                <c:pt idx="150">
                  <c:v>7.6335700876775503</c:v>
                </c:pt>
                <c:pt idx="151">
                  <c:v>5.7711990498136796</c:v>
                </c:pt>
                <c:pt idx="152">
                  <c:v>6.5799693294015498</c:v>
                </c:pt>
                <c:pt idx="153">
                  <c:v>4.8011543680758599</c:v>
                </c:pt>
                <c:pt idx="154">
                  <c:v>7.9488157181515602</c:v>
                </c:pt>
                <c:pt idx="155">
                  <c:v>6.90699217181165</c:v>
                </c:pt>
                <c:pt idx="156">
                  <c:v>7.080794504276815</c:v>
                </c:pt>
                <c:pt idx="157">
                  <c:v>7.080794504276815</c:v>
                </c:pt>
                <c:pt idx="158">
                  <c:v>8.4613308740017903</c:v>
                </c:pt>
                <c:pt idx="159">
                  <c:v>7.7261348079024996</c:v>
                </c:pt>
                <c:pt idx="160">
                  <c:v>7.080794504276815</c:v>
                </c:pt>
                <c:pt idx="161">
                  <c:v>8.9270781483017405</c:v>
                </c:pt>
                <c:pt idx="162">
                  <c:v>6.2080155397190202</c:v>
                </c:pt>
                <c:pt idx="163">
                  <c:v>6.1284256352959101</c:v>
                </c:pt>
                <c:pt idx="164">
                  <c:v>7.080794504276815</c:v>
                </c:pt>
                <c:pt idx="165">
                  <c:v>7.3080488482755701</c:v>
                </c:pt>
                <c:pt idx="166">
                  <c:v>7.080794504276815</c:v>
                </c:pt>
                <c:pt idx="167">
                  <c:v>8.6408864089094806</c:v>
                </c:pt>
                <c:pt idx="168">
                  <c:v>7.080794504276815</c:v>
                </c:pt>
                <c:pt idx="169">
                  <c:v>8.1532100752721508</c:v>
                </c:pt>
                <c:pt idx="170">
                  <c:v>8.2937201103888594</c:v>
                </c:pt>
                <c:pt idx="171">
                  <c:v>7.080794504276815</c:v>
                </c:pt>
                <c:pt idx="172">
                  <c:v>7.080794504276815</c:v>
                </c:pt>
                <c:pt idx="173">
                  <c:v>9.4899728783258492</c:v>
                </c:pt>
                <c:pt idx="174">
                  <c:v>7.8309763433816197</c:v>
                </c:pt>
                <c:pt idx="175">
                  <c:v>4.4302812115465402</c:v>
                </c:pt>
                <c:pt idx="176">
                  <c:v>7.2407396388877601</c:v>
                </c:pt>
                <c:pt idx="177">
                  <c:v>7.080794504276815</c:v>
                </c:pt>
                <c:pt idx="178">
                  <c:v>6.8673013217991299</c:v>
                </c:pt>
                <c:pt idx="179">
                  <c:v>6.1296370148137402</c:v>
                </c:pt>
                <c:pt idx="180">
                  <c:v>7.9170494431778797</c:v>
                </c:pt>
                <c:pt idx="181">
                  <c:v>6.5116180752418096</c:v>
                </c:pt>
                <c:pt idx="182">
                  <c:v>5.3238155843083899</c:v>
                </c:pt>
                <c:pt idx="183">
                  <c:v>6.7695728686567902</c:v>
                </c:pt>
                <c:pt idx="184">
                  <c:v>5.8779740404404697</c:v>
                </c:pt>
                <c:pt idx="185">
                  <c:v>9.5340217161641903</c:v>
                </c:pt>
                <c:pt idx="186">
                  <c:v>6.34002762804759</c:v>
                </c:pt>
                <c:pt idx="187">
                  <c:v>8.6615924299591196</c:v>
                </c:pt>
                <c:pt idx="188">
                  <c:v>5.6535061347932301</c:v>
                </c:pt>
                <c:pt idx="189">
                  <c:v>6.6260121840753001</c:v>
                </c:pt>
                <c:pt idx="190">
                  <c:v>7.7938335729935497</c:v>
                </c:pt>
                <c:pt idx="191">
                  <c:v>7.59312765027759</c:v>
                </c:pt>
                <c:pt idx="192">
                  <c:v>7.3627365019497804</c:v>
                </c:pt>
                <c:pt idx="193">
                  <c:v>9.3203054452950092</c:v>
                </c:pt>
                <c:pt idx="194">
                  <c:v>3.7197916443719201</c:v>
                </c:pt>
                <c:pt idx="195">
                  <c:v>6.6556050258189599</c:v>
                </c:pt>
                <c:pt idx="196">
                  <c:v>9.8688778806624704</c:v>
                </c:pt>
                <c:pt idx="197">
                  <c:v>5.5906144358662502</c:v>
                </c:pt>
                <c:pt idx="198">
                  <c:v>5.5544365111568101</c:v>
                </c:pt>
                <c:pt idx="199">
                  <c:v>4.1265287151002203</c:v>
                </c:pt>
                <c:pt idx="200">
                  <c:v>5.9700356569429198</c:v>
                </c:pt>
                <c:pt idx="201">
                  <c:v>7.080794504276815</c:v>
                </c:pt>
                <c:pt idx="202">
                  <c:v>8.3691543536999493</c:v>
                </c:pt>
                <c:pt idx="203">
                  <c:v>6.2842482422544199</c:v>
                </c:pt>
                <c:pt idx="204">
                  <c:v>11.267828384714001</c:v>
                </c:pt>
                <c:pt idx="205">
                  <c:v>9.29801800809601</c:v>
                </c:pt>
                <c:pt idx="206">
                  <c:v>7.8954692459424498</c:v>
                </c:pt>
                <c:pt idx="207">
                  <c:v>7.9474857857257399</c:v>
                </c:pt>
                <c:pt idx="208">
                  <c:v>10.026159156427401</c:v>
                </c:pt>
                <c:pt idx="209">
                  <c:v>6.4881932396152102</c:v>
                </c:pt>
                <c:pt idx="210">
                  <c:v>5.8697367553375202</c:v>
                </c:pt>
                <c:pt idx="211">
                  <c:v>7.080794504276815</c:v>
                </c:pt>
                <c:pt idx="212">
                  <c:v>5.3041426602159003</c:v>
                </c:pt>
                <c:pt idx="213">
                  <c:v>7.5336148229929201</c:v>
                </c:pt>
                <c:pt idx="214">
                  <c:v>4.0776077245659703</c:v>
                </c:pt>
                <c:pt idx="215">
                  <c:v>7.080794504276815</c:v>
                </c:pt>
                <c:pt idx="216">
                  <c:v>7.0861684008432997</c:v>
                </c:pt>
                <c:pt idx="217">
                  <c:v>6.2710121710645597</c:v>
                </c:pt>
                <c:pt idx="218">
                  <c:v>7.9577683439961504</c:v>
                </c:pt>
                <c:pt idx="219">
                  <c:v>8.8756422784544409</c:v>
                </c:pt>
                <c:pt idx="220">
                  <c:v>7.080794504276815</c:v>
                </c:pt>
                <c:pt idx="221">
                  <c:v>6.6137091176418403</c:v>
                </c:pt>
                <c:pt idx="222">
                  <c:v>7.7357050217516496</c:v>
                </c:pt>
                <c:pt idx="223">
                  <c:v>9.9250413284290993</c:v>
                </c:pt>
                <c:pt idx="224">
                  <c:v>9.0025831096511109</c:v>
                </c:pt>
                <c:pt idx="225">
                  <c:v>5.0957664649358803</c:v>
                </c:pt>
                <c:pt idx="226">
                  <c:v>8.5946771083626707</c:v>
                </c:pt>
                <c:pt idx="227">
                  <c:v>7.0837790605073696</c:v>
                </c:pt>
                <c:pt idx="228">
                  <c:v>7.6828724980725198</c:v>
                </c:pt>
                <c:pt idx="229">
                  <c:v>7.080794504276815</c:v>
                </c:pt>
                <c:pt idx="230">
                  <c:v>6.4197724735125101</c:v>
                </c:pt>
                <c:pt idx="231">
                  <c:v>4.4432388991431004</c:v>
                </c:pt>
                <c:pt idx="232">
                  <c:v>6.97866426237381</c:v>
                </c:pt>
                <c:pt idx="233">
                  <c:v>6.6236135657451198</c:v>
                </c:pt>
                <c:pt idx="234">
                  <c:v>3.66471056171939</c:v>
                </c:pt>
                <c:pt idx="235">
                  <c:v>4.8141356208896697</c:v>
                </c:pt>
                <c:pt idx="236">
                  <c:v>5.7796737051752096</c:v>
                </c:pt>
                <c:pt idx="237">
                  <c:v>6.9378187833790097</c:v>
                </c:pt>
                <c:pt idx="238">
                  <c:v>7.4367826093455296</c:v>
                </c:pt>
                <c:pt idx="239">
                  <c:v>4.7233125732505199</c:v>
                </c:pt>
                <c:pt idx="240">
                  <c:v>9.3806580507883197</c:v>
                </c:pt>
                <c:pt idx="241">
                  <c:v>7.8101449331968302</c:v>
                </c:pt>
                <c:pt idx="242">
                  <c:v>9.4366371642514402</c:v>
                </c:pt>
                <c:pt idx="243">
                  <c:v>9.4063257528982795</c:v>
                </c:pt>
                <c:pt idx="244">
                  <c:v>6.3212593152229903</c:v>
                </c:pt>
                <c:pt idx="245">
                  <c:v>7.080794504276815</c:v>
                </c:pt>
                <c:pt idx="246">
                  <c:v>4.7053564957746996</c:v>
                </c:pt>
                <c:pt idx="247">
                  <c:v>8.8964189883017895</c:v>
                </c:pt>
                <c:pt idx="248">
                  <c:v>6.5818782015489603</c:v>
                </c:pt>
                <c:pt idx="249">
                  <c:v>6.7551459015516198</c:v>
                </c:pt>
                <c:pt idx="250">
                  <c:v>9.4451298378686506</c:v>
                </c:pt>
                <c:pt idx="251">
                  <c:v>9.0248450374174993</c:v>
                </c:pt>
                <c:pt idx="252">
                  <c:v>7.080794504276815</c:v>
                </c:pt>
                <c:pt idx="253">
                  <c:v>6.8001190903158699</c:v>
                </c:pt>
                <c:pt idx="254">
                  <c:v>7.1741351628079899</c:v>
                </c:pt>
                <c:pt idx="255">
                  <c:v>7.6579912369982504</c:v>
                </c:pt>
                <c:pt idx="256">
                  <c:v>8.3229866724022905</c:v>
                </c:pt>
                <c:pt idx="257">
                  <c:v>5.9342790930943403</c:v>
                </c:pt>
                <c:pt idx="258">
                  <c:v>9.8027207823257108</c:v>
                </c:pt>
                <c:pt idx="259">
                  <c:v>6.1019552307489002</c:v>
                </c:pt>
                <c:pt idx="260">
                  <c:v>4.9977706012836798</c:v>
                </c:pt>
                <c:pt idx="261">
                  <c:v>4.8157667907170696</c:v>
                </c:pt>
                <c:pt idx="262">
                  <c:v>6.5480205581308297</c:v>
                </c:pt>
                <c:pt idx="263">
                  <c:v>13.175401724233</c:v>
                </c:pt>
                <c:pt idx="264">
                  <c:v>6.6180109055846597</c:v>
                </c:pt>
                <c:pt idx="265">
                  <c:v>7.7880547326052003</c:v>
                </c:pt>
                <c:pt idx="266">
                  <c:v>5.1918343271406204</c:v>
                </c:pt>
                <c:pt idx="267">
                  <c:v>5.6263395281259498</c:v>
                </c:pt>
                <c:pt idx="268">
                  <c:v>6.8696389414590904</c:v>
                </c:pt>
                <c:pt idx="269">
                  <c:v>9.0586284240726798</c:v>
                </c:pt>
                <c:pt idx="270">
                  <c:v>7.29188832527326</c:v>
                </c:pt>
                <c:pt idx="271">
                  <c:v>7.27590877368399</c:v>
                </c:pt>
                <c:pt idx="272">
                  <c:v>6.5127371239801199</c:v>
                </c:pt>
                <c:pt idx="273">
                  <c:v>7.2078867813439</c:v>
                </c:pt>
                <c:pt idx="274">
                  <c:v>7.080794504276815</c:v>
                </c:pt>
                <c:pt idx="275">
                  <c:v>5.3249418556116499</c:v>
                </c:pt>
                <c:pt idx="276">
                  <c:v>7.0823006491748002</c:v>
                </c:pt>
                <c:pt idx="277">
                  <c:v>5.3341835796027999</c:v>
                </c:pt>
                <c:pt idx="278">
                  <c:v>10.761897799889301</c:v>
                </c:pt>
                <c:pt idx="279">
                  <c:v>6.2868069484369702</c:v>
                </c:pt>
                <c:pt idx="280">
                  <c:v>9.79455869937693</c:v>
                </c:pt>
                <c:pt idx="281">
                  <c:v>8.2104435651437093</c:v>
                </c:pt>
                <c:pt idx="282">
                  <c:v>6.9417194379777003</c:v>
                </c:pt>
                <c:pt idx="283">
                  <c:v>10.3561188272083</c:v>
                </c:pt>
                <c:pt idx="284">
                  <c:v>7.95898429188418</c:v>
                </c:pt>
                <c:pt idx="285">
                  <c:v>3.8826310813137899</c:v>
                </c:pt>
                <c:pt idx="286">
                  <c:v>5.6717738330956102</c:v>
                </c:pt>
                <c:pt idx="287">
                  <c:v>10.003300539211899</c:v>
                </c:pt>
                <c:pt idx="288">
                  <c:v>6.5528474743749703</c:v>
                </c:pt>
                <c:pt idx="289">
                  <c:v>7.6285527231438497</c:v>
                </c:pt>
                <c:pt idx="290">
                  <c:v>4.79084054024307</c:v>
                </c:pt>
                <c:pt idx="291">
                  <c:v>7.71095993884484</c:v>
                </c:pt>
                <c:pt idx="292">
                  <c:v>8.2912990059681402</c:v>
                </c:pt>
                <c:pt idx="293">
                  <c:v>6.19317010120505</c:v>
                </c:pt>
                <c:pt idx="294">
                  <c:v>9.0326605791446806</c:v>
                </c:pt>
                <c:pt idx="295">
                  <c:v>6.1394937408956904</c:v>
                </c:pt>
                <c:pt idx="296">
                  <c:v>7.1294247304629801</c:v>
                </c:pt>
                <c:pt idx="297">
                  <c:v>7.080794504276815</c:v>
                </c:pt>
                <c:pt idx="298">
                  <c:v>5.4185037630255204</c:v>
                </c:pt>
                <c:pt idx="299">
                  <c:v>8.0754945078990996</c:v>
                </c:pt>
                <c:pt idx="300">
                  <c:v>7.080794504276815</c:v>
                </c:pt>
                <c:pt idx="301">
                  <c:v>10.0496737184564</c:v>
                </c:pt>
                <c:pt idx="302">
                  <c:v>5.6676506466431897</c:v>
                </c:pt>
                <c:pt idx="303">
                  <c:v>7.080794504276815</c:v>
                </c:pt>
                <c:pt idx="304">
                  <c:v>8.9239806077387094</c:v>
                </c:pt>
                <c:pt idx="305">
                  <c:v>6.4288663131883901</c:v>
                </c:pt>
                <c:pt idx="306">
                  <c:v>6.9606035016885004</c:v>
                </c:pt>
                <c:pt idx="307">
                  <c:v>5.8736758458289904</c:v>
                </c:pt>
                <c:pt idx="308">
                  <c:v>6.7954690098422601</c:v>
                </c:pt>
                <c:pt idx="309">
                  <c:v>10.041027974912501</c:v>
                </c:pt>
                <c:pt idx="310">
                  <c:v>7.080794504276815</c:v>
                </c:pt>
                <c:pt idx="311">
                  <c:v>7.2960377339011702</c:v>
                </c:pt>
                <c:pt idx="312">
                  <c:v>7.080794504276815</c:v>
                </c:pt>
                <c:pt idx="313">
                  <c:v>5.8626412328458599</c:v>
                </c:pt>
                <c:pt idx="314">
                  <c:v>7.2921418051592202</c:v>
                </c:pt>
                <c:pt idx="315">
                  <c:v>8.0628056430244701</c:v>
                </c:pt>
                <c:pt idx="316">
                  <c:v>7.8219709401560102</c:v>
                </c:pt>
                <c:pt idx="317">
                  <c:v>11.301793996392201</c:v>
                </c:pt>
                <c:pt idx="318">
                  <c:v>6.5937643132894399</c:v>
                </c:pt>
                <c:pt idx="319">
                  <c:v>9.1610886128848303</c:v>
                </c:pt>
                <c:pt idx="320">
                  <c:v>7.080794504276815</c:v>
                </c:pt>
                <c:pt idx="321">
                  <c:v>4.6429530522379601</c:v>
                </c:pt>
                <c:pt idx="322">
                  <c:v>7.79845367620121</c:v>
                </c:pt>
                <c:pt idx="323">
                  <c:v>5.5643424906303496</c:v>
                </c:pt>
                <c:pt idx="324">
                  <c:v>7.8865912273286796</c:v>
                </c:pt>
                <c:pt idx="325">
                  <c:v>7.4431890142926704</c:v>
                </c:pt>
                <c:pt idx="326">
                  <c:v>3.6571231325667299</c:v>
                </c:pt>
                <c:pt idx="327">
                  <c:v>9.5971918568781707</c:v>
                </c:pt>
                <c:pt idx="328">
                  <c:v>6.9642259425787296</c:v>
                </c:pt>
                <c:pt idx="329">
                  <c:v>7.6729095229438</c:v>
                </c:pt>
                <c:pt idx="330">
                  <c:v>6.7370040722130504</c:v>
                </c:pt>
                <c:pt idx="331">
                  <c:v>7.080794504276815</c:v>
                </c:pt>
                <c:pt idx="332">
                  <c:v>5.3824890394716398</c:v>
                </c:pt>
                <c:pt idx="333">
                  <c:v>7.0229521134292998</c:v>
                </c:pt>
                <c:pt idx="334">
                  <c:v>7.080794504276815</c:v>
                </c:pt>
                <c:pt idx="335">
                  <c:v>10.026223807942101</c:v>
                </c:pt>
                <c:pt idx="336">
                  <c:v>5.5838329984766597</c:v>
                </c:pt>
                <c:pt idx="337">
                  <c:v>7.9529291155722399</c:v>
                </c:pt>
                <c:pt idx="338">
                  <c:v>5.5001866409041797</c:v>
                </c:pt>
                <c:pt idx="339">
                  <c:v>7.5437004660569098</c:v>
                </c:pt>
                <c:pt idx="340">
                  <c:v>6.8483315590494396</c:v>
                </c:pt>
                <c:pt idx="341">
                  <c:v>7.080794504276815</c:v>
                </c:pt>
                <c:pt idx="342">
                  <c:v>5.9102517293372001</c:v>
                </c:pt>
                <c:pt idx="343">
                  <c:v>8.7168203337723806</c:v>
                </c:pt>
                <c:pt idx="344">
                  <c:v>6.0168891356533898</c:v>
                </c:pt>
                <c:pt idx="345">
                  <c:v>9.5678227262804398</c:v>
                </c:pt>
                <c:pt idx="346">
                  <c:v>4.2962470237280703</c:v>
                </c:pt>
                <c:pt idx="347">
                  <c:v>3.5515791769671501</c:v>
                </c:pt>
                <c:pt idx="348">
                  <c:v>8.5296693476335701</c:v>
                </c:pt>
                <c:pt idx="349">
                  <c:v>8.0653390361042092</c:v>
                </c:pt>
                <c:pt idx="350">
                  <c:v>9.1584451632619999</c:v>
                </c:pt>
                <c:pt idx="351">
                  <c:v>8.8485862829290394</c:v>
                </c:pt>
                <c:pt idx="352">
                  <c:v>9.4954563819417803</c:v>
                </c:pt>
                <c:pt idx="353">
                  <c:v>8.0528939164594693</c:v>
                </c:pt>
                <c:pt idx="354">
                  <c:v>2.7985490988627699</c:v>
                </c:pt>
                <c:pt idx="355">
                  <c:v>6.4258738662756896</c:v>
                </c:pt>
                <c:pt idx="356">
                  <c:v>7.7572696656682796</c:v>
                </c:pt>
                <c:pt idx="357">
                  <c:v>7.7486547064925402</c:v>
                </c:pt>
                <c:pt idx="358">
                  <c:v>5.11739030262423</c:v>
                </c:pt>
                <c:pt idx="359">
                  <c:v>7.4815353620944398</c:v>
                </c:pt>
                <c:pt idx="360">
                  <c:v>5.3742225847088596</c:v>
                </c:pt>
                <c:pt idx="361">
                  <c:v>7.06364697562225</c:v>
                </c:pt>
                <c:pt idx="362">
                  <c:v>6.8764510428826497</c:v>
                </c:pt>
                <c:pt idx="363">
                  <c:v>4.81243365216746</c:v>
                </c:pt>
                <c:pt idx="364">
                  <c:v>4.9935307341400499</c:v>
                </c:pt>
                <c:pt idx="365">
                  <c:v>4.7888610624981496</c:v>
                </c:pt>
                <c:pt idx="366">
                  <c:v>4.0372877393507798</c:v>
                </c:pt>
                <c:pt idx="367">
                  <c:v>6.5058725093635799</c:v>
                </c:pt>
                <c:pt idx="368">
                  <c:v>6.77977396685122</c:v>
                </c:pt>
                <c:pt idx="369">
                  <c:v>6.9525116735960202</c:v>
                </c:pt>
                <c:pt idx="370">
                  <c:v>5.6284069194306898</c:v>
                </c:pt>
                <c:pt idx="371">
                  <c:v>5.9660004887903497</c:v>
                </c:pt>
                <c:pt idx="372">
                  <c:v>6.3194315449597296</c:v>
                </c:pt>
                <c:pt idx="373">
                  <c:v>8.0272478699500596</c:v>
                </c:pt>
                <c:pt idx="374">
                  <c:v>8.8826844522924002</c:v>
                </c:pt>
                <c:pt idx="375">
                  <c:v>5.99128347536689</c:v>
                </c:pt>
                <c:pt idx="376">
                  <c:v>10.272444272154299</c:v>
                </c:pt>
                <c:pt idx="377">
                  <c:v>7.080794504276815</c:v>
                </c:pt>
                <c:pt idx="378">
                  <c:v>6.1051401350435501</c:v>
                </c:pt>
                <c:pt idx="379">
                  <c:v>9.4433588841461198</c:v>
                </c:pt>
                <c:pt idx="380">
                  <c:v>6.8874143711295304</c:v>
                </c:pt>
                <c:pt idx="381">
                  <c:v>6.51290083326617</c:v>
                </c:pt>
                <c:pt idx="382">
                  <c:v>5.77271809485182</c:v>
                </c:pt>
                <c:pt idx="383">
                  <c:v>4.9125572620094404</c:v>
                </c:pt>
                <c:pt idx="384">
                  <c:v>9.7395619489699108</c:v>
                </c:pt>
                <c:pt idx="385">
                  <c:v>5.5419790193089202</c:v>
                </c:pt>
                <c:pt idx="386">
                  <c:v>7.080794504276815</c:v>
                </c:pt>
                <c:pt idx="387">
                  <c:v>7.080794504276815</c:v>
                </c:pt>
                <c:pt idx="388">
                  <c:v>6.4489310334090701</c:v>
                </c:pt>
                <c:pt idx="389">
                  <c:v>5.4779122945460497</c:v>
                </c:pt>
                <c:pt idx="390">
                  <c:v>8.5447086616730399</c:v>
                </c:pt>
                <c:pt idx="391">
                  <c:v>7.3785970162586603</c:v>
                </c:pt>
                <c:pt idx="392">
                  <c:v>6.66400305000335</c:v>
                </c:pt>
                <c:pt idx="393">
                  <c:v>6.7755828124050801</c:v>
                </c:pt>
                <c:pt idx="394">
                  <c:v>8.7363712109152107</c:v>
                </c:pt>
                <c:pt idx="395">
                  <c:v>7.1469762961265397</c:v>
                </c:pt>
                <c:pt idx="396">
                  <c:v>7.080794504276815</c:v>
                </c:pt>
                <c:pt idx="397">
                  <c:v>5.0403316923958901</c:v>
                </c:pt>
                <c:pt idx="398">
                  <c:v>7.080794504276815</c:v>
                </c:pt>
                <c:pt idx="399">
                  <c:v>7.7454991281790502</c:v>
                </c:pt>
                <c:pt idx="400">
                  <c:v>6.2596516027400497</c:v>
                </c:pt>
                <c:pt idx="401">
                  <c:v>8.5963911795527093</c:v>
                </c:pt>
                <c:pt idx="402">
                  <c:v>5.7673495968656603</c:v>
                </c:pt>
                <c:pt idx="403">
                  <c:v>7.0889406421502201</c:v>
                </c:pt>
                <c:pt idx="404">
                  <c:v>8.0291816127543392</c:v>
                </c:pt>
                <c:pt idx="405">
                  <c:v>7.080794504276815</c:v>
                </c:pt>
                <c:pt idx="406">
                  <c:v>4.7257855649307698</c:v>
                </c:pt>
                <c:pt idx="407">
                  <c:v>8.1957653598955904</c:v>
                </c:pt>
                <c:pt idx="408">
                  <c:v>6.4437536684450496</c:v>
                </c:pt>
                <c:pt idx="409">
                  <c:v>7.0390943210898298</c:v>
                </c:pt>
                <c:pt idx="410">
                  <c:v>7.080794504276815</c:v>
                </c:pt>
                <c:pt idx="411">
                  <c:v>7.080794504276815</c:v>
                </c:pt>
                <c:pt idx="412">
                  <c:v>6.9452240923448096</c:v>
                </c:pt>
                <c:pt idx="413">
                  <c:v>5.7421104074371101</c:v>
                </c:pt>
                <c:pt idx="414">
                  <c:v>5.5966278497364597</c:v>
                </c:pt>
                <c:pt idx="415">
                  <c:v>7.3503789866846896</c:v>
                </c:pt>
                <c:pt idx="416">
                  <c:v>6.2627988674538697</c:v>
                </c:pt>
                <c:pt idx="417">
                  <c:v>9.9270237232245204</c:v>
                </c:pt>
                <c:pt idx="418">
                  <c:v>5.3814075190929698</c:v>
                </c:pt>
                <c:pt idx="419">
                  <c:v>4.9613527283846004</c:v>
                </c:pt>
                <c:pt idx="420">
                  <c:v>6.4570975247378897</c:v>
                </c:pt>
                <c:pt idx="421">
                  <c:v>6.5393695103734197</c:v>
                </c:pt>
                <c:pt idx="422">
                  <c:v>6.2524100046497297</c:v>
                </c:pt>
                <c:pt idx="423">
                  <c:v>7.9673448231111097</c:v>
                </c:pt>
                <c:pt idx="424">
                  <c:v>7.080794504276815</c:v>
                </c:pt>
                <c:pt idx="425">
                  <c:v>7.6095211901247399</c:v>
                </c:pt>
                <c:pt idx="426">
                  <c:v>6.8878639438948603</c:v>
                </c:pt>
                <c:pt idx="427">
                  <c:v>9.8790712575708</c:v>
                </c:pt>
                <c:pt idx="428">
                  <c:v>7.6387617704500901</c:v>
                </c:pt>
                <c:pt idx="429">
                  <c:v>6.9618916860039199</c:v>
                </c:pt>
                <c:pt idx="430">
                  <c:v>8.0606096236308105</c:v>
                </c:pt>
                <c:pt idx="431">
                  <c:v>7.2402717911029901</c:v>
                </c:pt>
                <c:pt idx="432">
                  <c:v>7.4867797085282497</c:v>
                </c:pt>
                <c:pt idx="433">
                  <c:v>8.4104606428662496</c:v>
                </c:pt>
                <c:pt idx="434">
                  <c:v>6.1439214541436904</c:v>
                </c:pt>
                <c:pt idx="435">
                  <c:v>6.0961798898848096</c:v>
                </c:pt>
                <c:pt idx="436">
                  <c:v>6.3848240094579003</c:v>
                </c:pt>
                <c:pt idx="437">
                  <c:v>9.4626660169985293</c:v>
                </c:pt>
                <c:pt idx="438">
                  <c:v>7.8681470864636598</c:v>
                </c:pt>
                <c:pt idx="439">
                  <c:v>5.8731571370667801</c:v>
                </c:pt>
                <c:pt idx="440">
                  <c:v>7.080794504276815</c:v>
                </c:pt>
                <c:pt idx="441">
                  <c:v>6.5293044481003699</c:v>
                </c:pt>
                <c:pt idx="442">
                  <c:v>5.1522037218769601</c:v>
                </c:pt>
                <c:pt idx="443">
                  <c:v>7.8586627788448196</c:v>
                </c:pt>
                <c:pt idx="444">
                  <c:v>7.7044102523138402</c:v>
                </c:pt>
                <c:pt idx="445">
                  <c:v>6.7280043856533798</c:v>
                </c:pt>
                <c:pt idx="446">
                  <c:v>10.4645024772603</c:v>
                </c:pt>
                <c:pt idx="447">
                  <c:v>9.1127862503147803</c:v>
                </c:pt>
                <c:pt idx="448">
                  <c:v>8.0798083581532705</c:v>
                </c:pt>
                <c:pt idx="449">
                  <c:v>7.0786594193779599</c:v>
                </c:pt>
                <c:pt idx="450">
                  <c:v>7.080794504276815</c:v>
                </c:pt>
                <c:pt idx="451">
                  <c:v>8.0438892990988595</c:v>
                </c:pt>
                <c:pt idx="452">
                  <c:v>7.0402449784305503</c:v>
                </c:pt>
                <c:pt idx="453">
                  <c:v>5.4839741088013403</c:v>
                </c:pt>
                <c:pt idx="454">
                  <c:v>8.5344068795699499</c:v>
                </c:pt>
                <c:pt idx="455">
                  <c:v>7.2665945347472798</c:v>
                </c:pt>
                <c:pt idx="456">
                  <c:v>6.2566511479269096</c:v>
                </c:pt>
                <c:pt idx="457">
                  <c:v>7.24035100574247</c:v>
                </c:pt>
                <c:pt idx="458">
                  <c:v>8.6921153220472096</c:v>
                </c:pt>
                <c:pt idx="459">
                  <c:v>8.6395409779986991</c:v>
                </c:pt>
                <c:pt idx="460">
                  <c:v>7.1798641485340999</c:v>
                </c:pt>
                <c:pt idx="461">
                  <c:v>7.1639992225743798</c:v>
                </c:pt>
                <c:pt idx="462">
                  <c:v>8.9261131430927794</c:v>
                </c:pt>
                <c:pt idx="463">
                  <c:v>6.3531103018294601</c:v>
                </c:pt>
                <c:pt idx="464">
                  <c:v>6.68155356754274</c:v>
                </c:pt>
                <c:pt idx="465">
                  <c:v>5.4453259806691099</c:v>
                </c:pt>
                <c:pt idx="466">
                  <c:v>7.53988189284384</c:v>
                </c:pt>
                <c:pt idx="467">
                  <c:v>7.080794504276815</c:v>
                </c:pt>
                <c:pt idx="468">
                  <c:v>4.3704765802587904</c:v>
                </c:pt>
                <c:pt idx="469">
                  <c:v>10.3164003845531</c:v>
                </c:pt>
                <c:pt idx="470">
                  <c:v>6.5995938189538004</c:v>
                </c:pt>
                <c:pt idx="471">
                  <c:v>4.1975835894150304</c:v>
                </c:pt>
                <c:pt idx="472">
                  <c:v>7.9207945643732298</c:v>
                </c:pt>
                <c:pt idx="473">
                  <c:v>6.3307327654463998</c:v>
                </c:pt>
                <c:pt idx="474">
                  <c:v>7.080794504276815</c:v>
                </c:pt>
                <c:pt idx="475">
                  <c:v>7.76414261000218</c:v>
                </c:pt>
                <c:pt idx="476">
                  <c:v>8.23714263389701</c:v>
                </c:pt>
                <c:pt idx="477">
                  <c:v>5.6792341150880796</c:v>
                </c:pt>
                <c:pt idx="478">
                  <c:v>7.4175703683004999</c:v>
                </c:pt>
                <c:pt idx="479">
                  <c:v>4.7759834385065201</c:v>
                </c:pt>
                <c:pt idx="480">
                  <c:v>7.8650949704307997</c:v>
                </c:pt>
                <c:pt idx="481">
                  <c:v>5.9034657150915901</c:v>
                </c:pt>
                <c:pt idx="482">
                  <c:v>7.7057110063139698</c:v>
                </c:pt>
                <c:pt idx="483">
                  <c:v>7.8151217778281499</c:v>
                </c:pt>
                <c:pt idx="484">
                  <c:v>6.13974303173437</c:v>
                </c:pt>
                <c:pt idx="485">
                  <c:v>5.0414050278910301</c:v>
                </c:pt>
                <c:pt idx="486">
                  <c:v>8.6751926916791806</c:v>
                </c:pt>
                <c:pt idx="487">
                  <c:v>7.6893580036123703</c:v>
                </c:pt>
                <c:pt idx="488">
                  <c:v>8.5701291206628198</c:v>
                </c:pt>
                <c:pt idx="489">
                  <c:v>5.6717623259348002</c:v>
                </c:pt>
                <c:pt idx="490">
                  <c:v>6.6248064278043799</c:v>
                </c:pt>
                <c:pt idx="491">
                  <c:v>6.5410076990138402</c:v>
                </c:pt>
                <c:pt idx="492">
                  <c:v>7.080794504276815</c:v>
                </c:pt>
                <c:pt idx="493">
                  <c:v>9.2411975633632295</c:v>
                </c:pt>
                <c:pt idx="494">
                  <c:v>7.080794504276815</c:v>
                </c:pt>
                <c:pt idx="495">
                  <c:v>6.3408090222258702</c:v>
                </c:pt>
                <c:pt idx="496">
                  <c:v>5.9803572267639096</c:v>
                </c:pt>
                <c:pt idx="497">
                  <c:v>7.6059788302525</c:v>
                </c:pt>
                <c:pt idx="498">
                  <c:v>6.4275124428414898</c:v>
                </c:pt>
                <c:pt idx="499">
                  <c:v>7.080794504276815</c:v>
                </c:pt>
                <c:pt idx="500">
                  <c:v>6.1090733115096603</c:v>
                </c:pt>
                <c:pt idx="501">
                  <c:v>5.8429330809156204</c:v>
                </c:pt>
                <c:pt idx="502">
                  <c:v>5.3675464904405796</c:v>
                </c:pt>
                <c:pt idx="503">
                  <c:v>5.3458871467538103</c:v>
                </c:pt>
                <c:pt idx="504">
                  <c:v>5.3863073521016203</c:v>
                </c:pt>
                <c:pt idx="505">
                  <c:v>9.9194784255570294</c:v>
                </c:pt>
                <c:pt idx="506">
                  <c:v>7.080794504276815</c:v>
                </c:pt>
                <c:pt idx="507">
                  <c:v>7.1214584346333103</c:v>
                </c:pt>
                <c:pt idx="508">
                  <c:v>9.4182961217901493</c:v>
                </c:pt>
                <c:pt idx="509">
                  <c:v>7.4571647584143097</c:v>
                </c:pt>
                <c:pt idx="510">
                  <c:v>5.2722275601977104</c:v>
                </c:pt>
                <c:pt idx="511">
                  <c:v>7.2919570395975999</c:v>
                </c:pt>
                <c:pt idx="512">
                  <c:v>7.8038332206977001</c:v>
                </c:pt>
                <c:pt idx="513">
                  <c:v>6.8443509110567398</c:v>
                </c:pt>
                <c:pt idx="514">
                  <c:v>5.60874523181357</c:v>
                </c:pt>
                <c:pt idx="515">
                  <c:v>5.7011546449116102</c:v>
                </c:pt>
                <c:pt idx="516">
                  <c:v>5.4127624975958302</c:v>
                </c:pt>
                <c:pt idx="517">
                  <c:v>7.080794504276815</c:v>
                </c:pt>
                <c:pt idx="518">
                  <c:v>5.0181323842682302</c:v>
                </c:pt>
                <c:pt idx="519">
                  <c:v>4.5522384105427198</c:v>
                </c:pt>
                <c:pt idx="520">
                  <c:v>7.080794504276815</c:v>
                </c:pt>
                <c:pt idx="521">
                  <c:v>7.02530594168935</c:v>
                </c:pt>
                <c:pt idx="522">
                  <c:v>5.77062096910565</c:v>
                </c:pt>
                <c:pt idx="523">
                  <c:v>8.4378759830216197</c:v>
                </c:pt>
                <c:pt idx="524">
                  <c:v>5.9070782686667203</c:v>
                </c:pt>
                <c:pt idx="525">
                  <c:v>6.8983413301771597</c:v>
                </c:pt>
                <c:pt idx="526">
                  <c:v>10.2527343684777</c:v>
                </c:pt>
                <c:pt idx="527">
                  <c:v>8.2064999378091894</c:v>
                </c:pt>
                <c:pt idx="528">
                  <c:v>7.2861673880398099</c:v>
                </c:pt>
                <c:pt idx="529">
                  <c:v>8.8092964317759606</c:v>
                </c:pt>
                <c:pt idx="530">
                  <c:v>6.6415006872809697</c:v>
                </c:pt>
                <c:pt idx="531">
                  <c:v>6.1451483605741499</c:v>
                </c:pt>
                <c:pt idx="532">
                  <c:v>5.9064417645820502</c:v>
                </c:pt>
                <c:pt idx="533">
                  <c:v>5.3898459304911599</c:v>
                </c:pt>
                <c:pt idx="534">
                  <c:v>5.00656297926378</c:v>
                </c:pt>
                <c:pt idx="535">
                  <c:v>6.5036382004515598</c:v>
                </c:pt>
                <c:pt idx="536">
                  <c:v>9.6068588961218992</c:v>
                </c:pt>
                <c:pt idx="537">
                  <c:v>8.7422298818279707</c:v>
                </c:pt>
                <c:pt idx="538">
                  <c:v>8.39439741175722</c:v>
                </c:pt>
                <c:pt idx="539">
                  <c:v>7.080794504276815</c:v>
                </c:pt>
                <c:pt idx="540">
                  <c:v>3.8412050380451599</c:v>
                </c:pt>
                <c:pt idx="541">
                  <c:v>4.3013734671273403</c:v>
                </c:pt>
                <c:pt idx="542">
                  <c:v>9.8958892129505305</c:v>
                </c:pt>
                <c:pt idx="543">
                  <c:v>4.3194406725876799</c:v>
                </c:pt>
                <c:pt idx="544">
                  <c:v>8.31377360432176</c:v>
                </c:pt>
                <c:pt idx="545">
                  <c:v>7.080794504276815</c:v>
                </c:pt>
                <c:pt idx="546">
                  <c:v>3.4103596707392398</c:v>
                </c:pt>
                <c:pt idx="547">
                  <c:v>7.5109433421274403</c:v>
                </c:pt>
                <c:pt idx="548">
                  <c:v>6.9782908676135902</c:v>
                </c:pt>
                <c:pt idx="549">
                  <c:v>7.080794504276815</c:v>
                </c:pt>
                <c:pt idx="550">
                  <c:v>7.4607272201980699</c:v>
                </c:pt>
                <c:pt idx="551">
                  <c:v>7.080794504276815</c:v>
                </c:pt>
                <c:pt idx="552">
                  <c:v>7.2201655534465399</c:v>
                </c:pt>
                <c:pt idx="553">
                  <c:v>8.7908511889480501</c:v>
                </c:pt>
                <c:pt idx="554">
                  <c:v>7.080794504276815</c:v>
                </c:pt>
                <c:pt idx="555">
                  <c:v>7.080794504276815</c:v>
                </c:pt>
                <c:pt idx="556">
                  <c:v>9.0491660542978405</c:v>
                </c:pt>
                <c:pt idx="557">
                  <c:v>9.5151406152444196</c:v>
                </c:pt>
                <c:pt idx="558">
                  <c:v>6.1452429396754003</c:v>
                </c:pt>
                <c:pt idx="559">
                  <c:v>7.4942120469660702</c:v>
                </c:pt>
                <c:pt idx="560">
                  <c:v>7.0918858169666601</c:v>
                </c:pt>
                <c:pt idx="561">
                  <c:v>6.6245725276527896</c:v>
                </c:pt>
                <c:pt idx="562">
                  <c:v>6.0321889028999198</c:v>
                </c:pt>
                <c:pt idx="563">
                  <c:v>6.3440954250018597</c:v>
                </c:pt>
                <c:pt idx="564">
                  <c:v>7.080794504276815</c:v>
                </c:pt>
                <c:pt idx="565">
                  <c:v>7.4591448594856997</c:v>
                </c:pt>
                <c:pt idx="566">
                  <c:v>6.3616668025878997</c:v>
                </c:pt>
                <c:pt idx="567">
                  <c:v>9.0115887536002592</c:v>
                </c:pt>
                <c:pt idx="568">
                  <c:v>7.4662131324522498</c:v>
                </c:pt>
                <c:pt idx="569">
                  <c:v>5.7398163326022003</c:v>
                </c:pt>
                <c:pt idx="570">
                  <c:v>7.7851066730598104</c:v>
                </c:pt>
                <c:pt idx="571">
                  <c:v>7.1385867813316199</c:v>
                </c:pt>
                <c:pt idx="572">
                  <c:v>8.8051777452649205</c:v>
                </c:pt>
                <c:pt idx="573">
                  <c:v>8.0030314850909203</c:v>
                </c:pt>
                <c:pt idx="574">
                  <c:v>7.1573378640262302</c:v>
                </c:pt>
                <c:pt idx="575">
                  <c:v>6.4273651444755098</c:v>
                </c:pt>
                <c:pt idx="576">
                  <c:v>6.12467227096983</c:v>
                </c:pt>
                <c:pt idx="577">
                  <c:v>8.4579010369103091</c:v>
                </c:pt>
                <c:pt idx="578">
                  <c:v>5.7721973935687796</c:v>
                </c:pt>
                <c:pt idx="579">
                  <c:v>7.080794504276815</c:v>
                </c:pt>
                <c:pt idx="580">
                  <c:v>6.76079052306899</c:v>
                </c:pt>
                <c:pt idx="581">
                  <c:v>7.8950456621463196</c:v>
                </c:pt>
                <c:pt idx="582">
                  <c:v>8.5767399284048391</c:v>
                </c:pt>
                <c:pt idx="583">
                  <c:v>5.5967298175757998</c:v>
                </c:pt>
                <c:pt idx="584">
                  <c:v>8.1456323742549603</c:v>
                </c:pt>
                <c:pt idx="585">
                  <c:v>6.6654950682768996</c:v>
                </c:pt>
                <c:pt idx="586">
                  <c:v>6.4990679978223298</c:v>
                </c:pt>
                <c:pt idx="587">
                  <c:v>9.7358893878110404</c:v>
                </c:pt>
                <c:pt idx="588">
                  <c:v>9.2682818946417793</c:v>
                </c:pt>
                <c:pt idx="589">
                  <c:v>7.080794504276815</c:v>
                </c:pt>
                <c:pt idx="590">
                  <c:v>10.0596420985127</c:v>
                </c:pt>
                <c:pt idx="591">
                  <c:v>6.4758853986095497</c:v>
                </c:pt>
                <c:pt idx="592">
                  <c:v>6.0961283475006098</c:v>
                </c:pt>
                <c:pt idx="593">
                  <c:v>6.2978456340027602</c:v>
                </c:pt>
                <c:pt idx="594">
                  <c:v>5.2840966874291597</c:v>
                </c:pt>
                <c:pt idx="595">
                  <c:v>8.2699447097323304</c:v>
                </c:pt>
                <c:pt idx="596">
                  <c:v>6.0395677903077898</c:v>
                </c:pt>
                <c:pt idx="597">
                  <c:v>6.24327900422215</c:v>
                </c:pt>
                <c:pt idx="598">
                  <c:v>8.2140997644519498</c:v>
                </c:pt>
                <c:pt idx="599">
                  <c:v>7.080794504276815</c:v>
                </c:pt>
                <c:pt idx="600">
                  <c:v>7.080794504276815</c:v>
                </c:pt>
                <c:pt idx="601">
                  <c:v>7.080794504276815</c:v>
                </c:pt>
                <c:pt idx="602">
                  <c:v>9.8360305471264091</c:v>
                </c:pt>
                <c:pt idx="603">
                  <c:v>8.7197643315431801</c:v>
                </c:pt>
                <c:pt idx="604">
                  <c:v>7.00960169429269</c:v>
                </c:pt>
                <c:pt idx="605">
                  <c:v>6.4926388461538496</c:v>
                </c:pt>
                <c:pt idx="606">
                  <c:v>7.8145243207535504</c:v>
                </c:pt>
                <c:pt idx="607">
                  <c:v>9.6525629350219209</c:v>
                </c:pt>
                <c:pt idx="608">
                  <c:v>8.0075412195542501</c:v>
                </c:pt>
                <c:pt idx="609">
                  <c:v>7.080794504276815</c:v>
                </c:pt>
                <c:pt idx="610">
                  <c:v>7.080794504276815</c:v>
                </c:pt>
                <c:pt idx="611">
                  <c:v>7.3868376964275999</c:v>
                </c:pt>
                <c:pt idx="612">
                  <c:v>5.4975803214518004</c:v>
                </c:pt>
                <c:pt idx="613">
                  <c:v>6.0578281137195296</c:v>
                </c:pt>
                <c:pt idx="614">
                  <c:v>7.080794504276815</c:v>
                </c:pt>
                <c:pt idx="615">
                  <c:v>6.2689533366349499</c:v>
                </c:pt>
                <c:pt idx="616">
                  <c:v>7.080794504276815</c:v>
                </c:pt>
                <c:pt idx="617">
                  <c:v>6.2849848224523797</c:v>
                </c:pt>
                <c:pt idx="618">
                  <c:v>9.0430956317015205</c:v>
                </c:pt>
                <c:pt idx="619">
                  <c:v>8.5230620787564302</c:v>
                </c:pt>
                <c:pt idx="620">
                  <c:v>7.080794504276815</c:v>
                </c:pt>
                <c:pt idx="621">
                  <c:v>7.080794504276815</c:v>
                </c:pt>
                <c:pt idx="622">
                  <c:v>4.0290527099378597</c:v>
                </c:pt>
                <c:pt idx="623">
                  <c:v>6.4127070417540502</c:v>
                </c:pt>
                <c:pt idx="624">
                  <c:v>6.2762949899815803</c:v>
                </c:pt>
                <c:pt idx="625">
                  <c:v>7.6488779277035297</c:v>
                </c:pt>
                <c:pt idx="626">
                  <c:v>5.5481818491157702</c:v>
                </c:pt>
                <c:pt idx="627">
                  <c:v>7.080794504276815</c:v>
                </c:pt>
                <c:pt idx="628">
                  <c:v>7.4686170188765697</c:v>
                </c:pt>
                <c:pt idx="629">
                  <c:v>7.080794504276815</c:v>
                </c:pt>
                <c:pt idx="630">
                  <c:v>7.9181504708531296</c:v>
                </c:pt>
                <c:pt idx="631">
                  <c:v>7.080794504276815</c:v>
                </c:pt>
                <c:pt idx="632">
                  <c:v>7.080794504276815</c:v>
                </c:pt>
                <c:pt idx="633">
                  <c:v>5.4332421165126297</c:v>
                </c:pt>
                <c:pt idx="634">
                  <c:v>8.3395116100347497</c:v>
                </c:pt>
                <c:pt idx="635">
                  <c:v>6.7157190879797897</c:v>
                </c:pt>
                <c:pt idx="636">
                  <c:v>6.0980120899463204</c:v>
                </c:pt>
                <c:pt idx="637">
                  <c:v>6.5768453230811401</c:v>
                </c:pt>
                <c:pt idx="638">
                  <c:v>4.6810987602356704</c:v>
                </c:pt>
                <c:pt idx="639">
                  <c:v>8.1512153104236607</c:v>
                </c:pt>
                <c:pt idx="640">
                  <c:v>7.080794504276815</c:v>
                </c:pt>
                <c:pt idx="641">
                  <c:v>7.080794504276815</c:v>
                </c:pt>
                <c:pt idx="642">
                  <c:v>5.6696895663494304</c:v>
                </c:pt>
                <c:pt idx="643">
                  <c:v>6.62494359986957</c:v>
                </c:pt>
                <c:pt idx="644">
                  <c:v>8.2736435843359004</c:v>
                </c:pt>
                <c:pt idx="645">
                  <c:v>7.080794504276815</c:v>
                </c:pt>
                <c:pt idx="646">
                  <c:v>7.080794504276815</c:v>
                </c:pt>
                <c:pt idx="647">
                  <c:v>10.5096686293071</c:v>
                </c:pt>
                <c:pt idx="648">
                  <c:v>5.1714340940560799</c:v>
                </c:pt>
                <c:pt idx="649">
                  <c:v>6.9641982997675997</c:v>
                </c:pt>
                <c:pt idx="650">
                  <c:v>6.5487965205969898</c:v>
                </c:pt>
                <c:pt idx="651">
                  <c:v>6.5554392643843196</c:v>
                </c:pt>
                <c:pt idx="652">
                  <c:v>9.0425828660499601</c:v>
                </c:pt>
                <c:pt idx="653">
                  <c:v>5.9705789077906903</c:v>
                </c:pt>
                <c:pt idx="654">
                  <c:v>6.2738057815512702</c:v>
                </c:pt>
                <c:pt idx="655">
                  <c:v>6.6040079886385703</c:v>
                </c:pt>
                <c:pt idx="656">
                  <c:v>7.14394199014904</c:v>
                </c:pt>
                <c:pt idx="657">
                  <c:v>8.1164465703464792</c:v>
                </c:pt>
                <c:pt idx="658">
                  <c:v>7.6651877804308999</c:v>
                </c:pt>
                <c:pt idx="659">
                  <c:v>5.5553529727921802</c:v>
                </c:pt>
                <c:pt idx="660">
                  <c:v>7.5439313045082201</c:v>
                </c:pt>
                <c:pt idx="661">
                  <c:v>7.080794504276815</c:v>
                </c:pt>
                <c:pt idx="662">
                  <c:v>7.3401708843321503</c:v>
                </c:pt>
                <c:pt idx="663">
                  <c:v>10.0151890624676</c:v>
                </c:pt>
                <c:pt idx="664">
                  <c:v>7.080794504276815</c:v>
                </c:pt>
                <c:pt idx="665">
                  <c:v>7.8464633408237701</c:v>
                </c:pt>
                <c:pt idx="666">
                  <c:v>7.080794504276815</c:v>
                </c:pt>
                <c:pt idx="667">
                  <c:v>6.3341627755632697</c:v>
                </c:pt>
                <c:pt idx="668">
                  <c:v>9.6160957034480496</c:v>
                </c:pt>
                <c:pt idx="669">
                  <c:v>7.080794504276815</c:v>
                </c:pt>
                <c:pt idx="670">
                  <c:v>8.8929984792151107</c:v>
                </c:pt>
                <c:pt idx="671">
                  <c:v>7.080794504276815</c:v>
                </c:pt>
                <c:pt idx="672">
                  <c:v>8.1414298997663099</c:v>
                </c:pt>
                <c:pt idx="673">
                  <c:v>8.1657149327590002</c:v>
                </c:pt>
                <c:pt idx="674">
                  <c:v>4.93195844523449</c:v>
                </c:pt>
                <c:pt idx="675">
                  <c:v>8.9778218831093</c:v>
                </c:pt>
                <c:pt idx="676">
                  <c:v>7.3726117958249597</c:v>
                </c:pt>
                <c:pt idx="677">
                  <c:v>9.1073303834617594</c:v>
                </c:pt>
                <c:pt idx="678">
                  <c:v>4.1682484613674999</c:v>
                </c:pt>
                <c:pt idx="679">
                  <c:v>7.8069090233498404</c:v>
                </c:pt>
                <c:pt idx="680">
                  <c:v>6.7046354257784699</c:v>
                </c:pt>
                <c:pt idx="681">
                  <c:v>3.6231658482586502</c:v>
                </c:pt>
                <c:pt idx="682">
                  <c:v>7.9668568239825799</c:v>
                </c:pt>
                <c:pt idx="683">
                  <c:v>4.5956077558097697</c:v>
                </c:pt>
                <c:pt idx="684">
                  <c:v>7.080794504276815</c:v>
                </c:pt>
                <c:pt idx="685">
                  <c:v>3.99449760595349</c:v>
                </c:pt>
                <c:pt idx="686">
                  <c:v>8.9079871175612499</c:v>
                </c:pt>
                <c:pt idx="687">
                  <c:v>5.8987263248059696</c:v>
                </c:pt>
                <c:pt idx="688">
                  <c:v>9.5146266221028792</c:v>
                </c:pt>
                <c:pt idx="689">
                  <c:v>8.8424636558971894</c:v>
                </c:pt>
                <c:pt idx="690">
                  <c:v>7.7210784936174504</c:v>
                </c:pt>
                <c:pt idx="691">
                  <c:v>9.0894210984220898</c:v>
                </c:pt>
                <c:pt idx="692">
                  <c:v>1.75703711549078</c:v>
                </c:pt>
                <c:pt idx="693">
                  <c:v>7.7251920994936096</c:v>
                </c:pt>
                <c:pt idx="694">
                  <c:v>6.7291914894228801</c:v>
                </c:pt>
                <c:pt idx="695">
                  <c:v>5.0854293528334997</c:v>
                </c:pt>
                <c:pt idx="696">
                  <c:v>9.5452705212490105</c:v>
                </c:pt>
                <c:pt idx="697">
                  <c:v>7.080794504276815</c:v>
                </c:pt>
                <c:pt idx="698">
                  <c:v>6.24626405379483</c:v>
                </c:pt>
                <c:pt idx="699">
                  <c:v>7.3764491048464</c:v>
                </c:pt>
                <c:pt idx="700">
                  <c:v>7.8024260841215796</c:v>
                </c:pt>
                <c:pt idx="701">
                  <c:v>8.5967672123447798</c:v>
                </c:pt>
                <c:pt idx="702">
                  <c:v>6.4364444960902301</c:v>
                </c:pt>
                <c:pt idx="703">
                  <c:v>7.3334777260267199</c:v>
                </c:pt>
                <c:pt idx="704">
                  <c:v>6.1447590376621504</c:v>
                </c:pt>
                <c:pt idx="705">
                  <c:v>4.72599772059825</c:v>
                </c:pt>
                <c:pt idx="706">
                  <c:v>5.3933459144232598</c:v>
                </c:pt>
                <c:pt idx="707">
                  <c:v>5.6248199964023904</c:v>
                </c:pt>
                <c:pt idx="708">
                  <c:v>5.7688680310922296</c:v>
                </c:pt>
                <c:pt idx="709">
                  <c:v>7.080794504276815</c:v>
                </c:pt>
                <c:pt idx="710">
                  <c:v>5.2513538154758201</c:v>
                </c:pt>
                <c:pt idx="711">
                  <c:v>7.6887859160913701</c:v>
                </c:pt>
                <c:pt idx="712">
                  <c:v>3.6810762705488198</c:v>
                </c:pt>
                <c:pt idx="713">
                  <c:v>4.89769170650258</c:v>
                </c:pt>
                <c:pt idx="714">
                  <c:v>5.8427546011896903</c:v>
                </c:pt>
                <c:pt idx="715">
                  <c:v>7.080794504276815</c:v>
                </c:pt>
                <c:pt idx="716">
                  <c:v>5.0383167831432498</c:v>
                </c:pt>
                <c:pt idx="717">
                  <c:v>9.9612477090498608</c:v>
                </c:pt>
                <c:pt idx="718">
                  <c:v>7.4175026366890702</c:v>
                </c:pt>
                <c:pt idx="719">
                  <c:v>7.080794504276815</c:v>
                </c:pt>
                <c:pt idx="720">
                  <c:v>5.0999320050346499</c:v>
                </c:pt>
                <c:pt idx="721">
                  <c:v>3.63316282886252</c:v>
                </c:pt>
                <c:pt idx="722">
                  <c:v>8.8604508539271993</c:v>
                </c:pt>
                <c:pt idx="723">
                  <c:v>10.1379322882611</c:v>
                </c:pt>
                <c:pt idx="724">
                  <c:v>9.9008148400382492</c:v>
                </c:pt>
                <c:pt idx="725">
                  <c:v>10.2684305011633</c:v>
                </c:pt>
                <c:pt idx="726">
                  <c:v>0.22749905020219799</c:v>
                </c:pt>
                <c:pt idx="727">
                  <c:v>6.0172609236891299</c:v>
                </c:pt>
                <c:pt idx="728">
                  <c:v>7.1108451380332198</c:v>
                </c:pt>
                <c:pt idx="729">
                  <c:v>6.3502904720553204</c:v>
                </c:pt>
                <c:pt idx="730">
                  <c:v>8.1293417202371803</c:v>
                </c:pt>
                <c:pt idx="731">
                  <c:v>10.252816232929399</c:v>
                </c:pt>
                <c:pt idx="732">
                  <c:v>5.4623559347061503</c:v>
                </c:pt>
                <c:pt idx="733">
                  <c:v>9.2394403610603995</c:v>
                </c:pt>
                <c:pt idx="734">
                  <c:v>7.0713141922178604</c:v>
                </c:pt>
                <c:pt idx="735">
                  <c:v>7.1158952656720897</c:v>
                </c:pt>
                <c:pt idx="736">
                  <c:v>8.2389965968890699</c:v>
                </c:pt>
                <c:pt idx="737">
                  <c:v>6.4462520315632004</c:v>
                </c:pt>
                <c:pt idx="738">
                  <c:v>6.1617794994620398</c:v>
                </c:pt>
                <c:pt idx="739">
                  <c:v>6.7721565377294501</c:v>
                </c:pt>
                <c:pt idx="740">
                  <c:v>7.06184551971681</c:v>
                </c:pt>
                <c:pt idx="741">
                  <c:v>4.6382502585541303</c:v>
                </c:pt>
                <c:pt idx="742">
                  <c:v>7.6789668886831999</c:v>
                </c:pt>
                <c:pt idx="743">
                  <c:v>8.1377130631072792</c:v>
                </c:pt>
                <c:pt idx="744">
                  <c:v>7.4813977719166296</c:v>
                </c:pt>
                <c:pt idx="745">
                  <c:v>8.0821480764538798</c:v>
                </c:pt>
                <c:pt idx="746">
                  <c:v>7.080794504276815</c:v>
                </c:pt>
                <c:pt idx="747">
                  <c:v>7.7021830991871303</c:v>
                </c:pt>
                <c:pt idx="748">
                  <c:v>6.7507611860201102</c:v>
                </c:pt>
                <c:pt idx="749">
                  <c:v>7.080794504276815</c:v>
                </c:pt>
                <c:pt idx="750">
                  <c:v>6.3239420725695803</c:v>
                </c:pt>
                <c:pt idx="751">
                  <c:v>5.4038836922267004</c:v>
                </c:pt>
                <c:pt idx="752">
                  <c:v>5.6998734884045099</c:v>
                </c:pt>
                <c:pt idx="753">
                  <c:v>7.6942645819715398</c:v>
                </c:pt>
                <c:pt idx="754">
                  <c:v>8.5814286937060391</c:v>
                </c:pt>
                <c:pt idx="755">
                  <c:v>9.8889414013115697</c:v>
                </c:pt>
                <c:pt idx="756">
                  <c:v>3.4264503676355602</c:v>
                </c:pt>
                <c:pt idx="757">
                  <c:v>8.3704404893386197</c:v>
                </c:pt>
                <c:pt idx="758">
                  <c:v>7.080794504276815</c:v>
                </c:pt>
                <c:pt idx="759">
                  <c:v>8.3905005718954992</c:v>
                </c:pt>
                <c:pt idx="760">
                  <c:v>7.58194467965673</c:v>
                </c:pt>
                <c:pt idx="761">
                  <c:v>9.85005468740043</c:v>
                </c:pt>
                <c:pt idx="762">
                  <c:v>5.2256838068990499</c:v>
                </c:pt>
                <c:pt idx="763">
                  <c:v>9.66365319639762</c:v>
                </c:pt>
                <c:pt idx="764">
                  <c:v>7.080794504276815</c:v>
                </c:pt>
                <c:pt idx="765">
                  <c:v>7.9356073251130699</c:v>
                </c:pt>
                <c:pt idx="766">
                  <c:v>8.92814208020976</c:v>
                </c:pt>
                <c:pt idx="767">
                  <c:v>6.9203428985128701</c:v>
                </c:pt>
                <c:pt idx="768">
                  <c:v>10.5380984427724</c:v>
                </c:pt>
                <c:pt idx="769">
                  <c:v>5.72930291193782</c:v>
                </c:pt>
                <c:pt idx="770">
                  <c:v>5.3356888089335301</c:v>
                </c:pt>
                <c:pt idx="771">
                  <c:v>7.080794504276815</c:v>
                </c:pt>
                <c:pt idx="772">
                  <c:v>6.7698348808135798</c:v>
                </c:pt>
                <c:pt idx="773">
                  <c:v>6.8483296013224599</c:v>
                </c:pt>
                <c:pt idx="774">
                  <c:v>7.080794504276815</c:v>
                </c:pt>
                <c:pt idx="775">
                  <c:v>7.080794504276815</c:v>
                </c:pt>
                <c:pt idx="776">
                  <c:v>7.080794504276815</c:v>
                </c:pt>
                <c:pt idx="777">
                  <c:v>8.58920234365414</c:v>
                </c:pt>
                <c:pt idx="778">
                  <c:v>8.4736493228467396</c:v>
                </c:pt>
                <c:pt idx="779">
                  <c:v>7.5913460935401398</c:v>
                </c:pt>
                <c:pt idx="780">
                  <c:v>8.13776788309249</c:v>
                </c:pt>
                <c:pt idx="781">
                  <c:v>5.3525659797147496</c:v>
                </c:pt>
                <c:pt idx="782">
                  <c:v>7.9980902539413101</c:v>
                </c:pt>
                <c:pt idx="783">
                  <c:v>11.898078029740301</c:v>
                </c:pt>
                <c:pt idx="784">
                  <c:v>7.4425364753277199</c:v>
                </c:pt>
                <c:pt idx="785">
                  <c:v>5.1408005276963298</c:v>
                </c:pt>
                <c:pt idx="786">
                  <c:v>7.080794504276815</c:v>
                </c:pt>
                <c:pt idx="787">
                  <c:v>6.9479155338739798</c:v>
                </c:pt>
                <c:pt idx="788">
                  <c:v>9.6221059870248098</c:v>
                </c:pt>
                <c:pt idx="789">
                  <c:v>5.3612116660984599</c:v>
                </c:pt>
                <c:pt idx="790">
                  <c:v>4.9095189830251096</c:v>
                </c:pt>
                <c:pt idx="791">
                  <c:v>6.3764084344865504</c:v>
                </c:pt>
                <c:pt idx="792">
                  <c:v>3.9401254598978102</c:v>
                </c:pt>
                <c:pt idx="793">
                  <c:v>6.9168259732214503</c:v>
                </c:pt>
                <c:pt idx="794">
                  <c:v>9.1465575558940007</c:v>
                </c:pt>
                <c:pt idx="795">
                  <c:v>10.268414718941299</c:v>
                </c:pt>
                <c:pt idx="796">
                  <c:v>8.7876679405864593</c:v>
                </c:pt>
                <c:pt idx="797">
                  <c:v>7.3687685302948198</c:v>
                </c:pt>
                <c:pt idx="798">
                  <c:v>9.3527197529605601</c:v>
                </c:pt>
                <c:pt idx="799">
                  <c:v>9.3931484415490605</c:v>
                </c:pt>
                <c:pt idx="800">
                  <c:v>7.2965728754660804</c:v>
                </c:pt>
                <c:pt idx="801">
                  <c:v>8.9008646966019906</c:v>
                </c:pt>
                <c:pt idx="802">
                  <c:v>8.1072443128184908</c:v>
                </c:pt>
                <c:pt idx="803">
                  <c:v>7.8043688739437203</c:v>
                </c:pt>
                <c:pt idx="804">
                  <c:v>4.6661481309147996</c:v>
                </c:pt>
                <c:pt idx="805">
                  <c:v>10.905076410065501</c:v>
                </c:pt>
                <c:pt idx="806">
                  <c:v>4.7395487670029803</c:v>
                </c:pt>
                <c:pt idx="807">
                  <c:v>9.8692319349890507</c:v>
                </c:pt>
                <c:pt idx="808">
                  <c:v>7.080794504276815</c:v>
                </c:pt>
                <c:pt idx="809">
                  <c:v>5.82754121154277</c:v>
                </c:pt>
                <c:pt idx="810">
                  <c:v>0.989912212879138</c:v>
                </c:pt>
                <c:pt idx="811">
                  <c:v>7.080794504276815</c:v>
                </c:pt>
                <c:pt idx="812">
                  <c:v>9.4858328734028508</c:v>
                </c:pt>
                <c:pt idx="813">
                  <c:v>6.43572271694911</c:v>
                </c:pt>
                <c:pt idx="814">
                  <c:v>6.3654972410521804</c:v>
                </c:pt>
                <c:pt idx="815">
                  <c:v>7.080794504276815</c:v>
                </c:pt>
                <c:pt idx="816">
                  <c:v>5.45221492616741</c:v>
                </c:pt>
                <c:pt idx="817">
                  <c:v>7.080794504276815</c:v>
                </c:pt>
                <c:pt idx="818">
                  <c:v>5.4334662389735602</c:v>
                </c:pt>
                <c:pt idx="819">
                  <c:v>7.3747754136566703</c:v>
                </c:pt>
                <c:pt idx="820">
                  <c:v>7.080794504276815</c:v>
                </c:pt>
                <c:pt idx="821">
                  <c:v>5.2269418842729003</c:v>
                </c:pt>
                <c:pt idx="822">
                  <c:v>4.5942091643543899</c:v>
                </c:pt>
                <c:pt idx="823">
                  <c:v>6.7841330237508597</c:v>
                </c:pt>
                <c:pt idx="824">
                  <c:v>6.4002561642295097</c:v>
                </c:pt>
                <c:pt idx="825">
                  <c:v>6.83941589797905</c:v>
                </c:pt>
                <c:pt idx="826">
                  <c:v>6.9018634487360604</c:v>
                </c:pt>
                <c:pt idx="827">
                  <c:v>7.080794504276815</c:v>
                </c:pt>
                <c:pt idx="828">
                  <c:v>7.8888435740595204</c:v>
                </c:pt>
                <c:pt idx="829">
                  <c:v>5.52763348250771</c:v>
                </c:pt>
                <c:pt idx="830">
                  <c:v>6.4924031219562499</c:v>
                </c:pt>
                <c:pt idx="831">
                  <c:v>6.6846997367489696</c:v>
                </c:pt>
                <c:pt idx="832">
                  <c:v>7.080794504276815</c:v>
                </c:pt>
                <c:pt idx="833">
                  <c:v>6.2236777749990901</c:v>
                </c:pt>
                <c:pt idx="834">
                  <c:v>4.7586483467686396</c:v>
                </c:pt>
                <c:pt idx="835">
                  <c:v>7.4408250310613102</c:v>
                </c:pt>
                <c:pt idx="836">
                  <c:v>8.0548857440731592</c:v>
                </c:pt>
                <c:pt idx="837">
                  <c:v>7.0618309721818804</c:v>
                </c:pt>
                <c:pt idx="838">
                  <c:v>7.080794504276815</c:v>
                </c:pt>
                <c:pt idx="839">
                  <c:v>7.6116098171814297</c:v>
                </c:pt>
                <c:pt idx="840">
                  <c:v>4.6914383151202097</c:v>
                </c:pt>
                <c:pt idx="841">
                  <c:v>8.0641701372365606</c:v>
                </c:pt>
                <c:pt idx="842">
                  <c:v>4.2929668581496498</c:v>
                </c:pt>
                <c:pt idx="843">
                  <c:v>7.8657569540923404</c:v>
                </c:pt>
                <c:pt idx="844">
                  <c:v>9.0856371016938802</c:v>
                </c:pt>
                <c:pt idx="845">
                  <c:v>6.5924425077852904</c:v>
                </c:pt>
                <c:pt idx="846">
                  <c:v>7.0328187262222297</c:v>
                </c:pt>
                <c:pt idx="847">
                  <c:v>8.9903172337046495</c:v>
                </c:pt>
                <c:pt idx="848">
                  <c:v>8.5612189244577994</c:v>
                </c:pt>
                <c:pt idx="849">
                  <c:v>6.73915769202205</c:v>
                </c:pt>
                <c:pt idx="850">
                  <c:v>7.080794504276815</c:v>
                </c:pt>
                <c:pt idx="851">
                  <c:v>6.4926271573653702</c:v>
                </c:pt>
                <c:pt idx="852">
                  <c:v>6.7531283528604797</c:v>
                </c:pt>
                <c:pt idx="853">
                  <c:v>5.0393736087027197</c:v>
                </c:pt>
                <c:pt idx="854">
                  <c:v>8.2963440555892696</c:v>
                </c:pt>
                <c:pt idx="855">
                  <c:v>5.4555993516430501</c:v>
                </c:pt>
                <c:pt idx="856">
                  <c:v>7.9181833208614902</c:v>
                </c:pt>
                <c:pt idx="857">
                  <c:v>5.0180458703839204</c:v>
                </c:pt>
                <c:pt idx="858">
                  <c:v>6.49543528521599</c:v>
                </c:pt>
                <c:pt idx="859">
                  <c:v>7.080794504276815</c:v>
                </c:pt>
                <c:pt idx="860">
                  <c:v>8.78316762390563</c:v>
                </c:pt>
                <c:pt idx="861">
                  <c:v>7.080794504276815</c:v>
                </c:pt>
                <c:pt idx="862">
                  <c:v>8.1596667041849393</c:v>
                </c:pt>
                <c:pt idx="863">
                  <c:v>7.6853968433158402</c:v>
                </c:pt>
                <c:pt idx="864">
                  <c:v>7.7620207445167502</c:v>
                </c:pt>
                <c:pt idx="865">
                  <c:v>7.2079310974309703</c:v>
                </c:pt>
                <c:pt idx="866">
                  <c:v>6.9870415002899096</c:v>
                </c:pt>
                <c:pt idx="867">
                  <c:v>4.6921965634929697</c:v>
                </c:pt>
                <c:pt idx="868">
                  <c:v>7.080794504276815</c:v>
                </c:pt>
                <c:pt idx="869">
                  <c:v>4.0594314680291701</c:v>
                </c:pt>
                <c:pt idx="870">
                  <c:v>8.3899456587712908</c:v>
                </c:pt>
                <c:pt idx="871">
                  <c:v>10.695532491586199</c:v>
                </c:pt>
                <c:pt idx="872">
                  <c:v>6.7916969068947504</c:v>
                </c:pt>
                <c:pt idx="873">
                  <c:v>9.9539521115561094</c:v>
                </c:pt>
                <c:pt idx="874">
                  <c:v>7.080794504276815</c:v>
                </c:pt>
                <c:pt idx="875">
                  <c:v>4.4897837961991698</c:v>
                </c:pt>
                <c:pt idx="876">
                  <c:v>8.0208691028714707</c:v>
                </c:pt>
                <c:pt idx="877">
                  <c:v>5.0900353321672904</c:v>
                </c:pt>
                <c:pt idx="878">
                  <c:v>6.4668747089298604</c:v>
                </c:pt>
                <c:pt idx="879">
                  <c:v>6.70249621624402</c:v>
                </c:pt>
                <c:pt idx="880">
                  <c:v>5.7662041335616196</c:v>
                </c:pt>
                <c:pt idx="881">
                  <c:v>6.5710992165074797</c:v>
                </c:pt>
                <c:pt idx="882">
                  <c:v>8.5092200489215895</c:v>
                </c:pt>
                <c:pt idx="883">
                  <c:v>5.9539818781347797</c:v>
                </c:pt>
                <c:pt idx="884">
                  <c:v>5.4031964917049597</c:v>
                </c:pt>
                <c:pt idx="885">
                  <c:v>5.5969299513157997</c:v>
                </c:pt>
                <c:pt idx="886">
                  <c:v>10.6329096060715</c:v>
                </c:pt>
                <c:pt idx="887">
                  <c:v>4.9168192288167401</c:v>
                </c:pt>
                <c:pt idx="888">
                  <c:v>7.1830959315085403</c:v>
                </c:pt>
                <c:pt idx="889">
                  <c:v>5.9234414145714798</c:v>
                </c:pt>
                <c:pt idx="890">
                  <c:v>7.3770365037690198</c:v>
                </c:pt>
                <c:pt idx="891">
                  <c:v>7.8334958810647297</c:v>
                </c:pt>
                <c:pt idx="892">
                  <c:v>4.7457643714811502</c:v>
                </c:pt>
                <c:pt idx="893">
                  <c:v>9.0558257846775003</c:v>
                </c:pt>
                <c:pt idx="894">
                  <c:v>5.4921559829578301</c:v>
                </c:pt>
                <c:pt idx="895">
                  <c:v>4.48751747901093</c:v>
                </c:pt>
                <c:pt idx="896">
                  <c:v>7.0271856592718702</c:v>
                </c:pt>
                <c:pt idx="897">
                  <c:v>10.2006445084421</c:v>
                </c:pt>
                <c:pt idx="898">
                  <c:v>6.78427932930036</c:v>
                </c:pt>
                <c:pt idx="899">
                  <c:v>8.0804152439823902</c:v>
                </c:pt>
                <c:pt idx="900">
                  <c:v>7.080794504276815</c:v>
                </c:pt>
                <c:pt idx="901">
                  <c:v>7.34497586904636</c:v>
                </c:pt>
                <c:pt idx="902">
                  <c:v>5.9237399546900402</c:v>
                </c:pt>
                <c:pt idx="903">
                  <c:v>8.2853952749080104</c:v>
                </c:pt>
                <c:pt idx="904">
                  <c:v>5.9495187640611498</c:v>
                </c:pt>
                <c:pt idx="905">
                  <c:v>7.080794504276815</c:v>
                </c:pt>
                <c:pt idx="906">
                  <c:v>7.080794504276815</c:v>
                </c:pt>
                <c:pt idx="907">
                  <c:v>5.2965788038102302</c:v>
                </c:pt>
                <c:pt idx="908">
                  <c:v>10.2820679748947</c:v>
                </c:pt>
                <c:pt idx="909">
                  <c:v>7.0168361132545796</c:v>
                </c:pt>
                <c:pt idx="910">
                  <c:v>6.8716072450149603</c:v>
                </c:pt>
                <c:pt idx="911">
                  <c:v>7.080794504276815</c:v>
                </c:pt>
                <c:pt idx="912">
                  <c:v>8.2740690586978598</c:v>
                </c:pt>
                <c:pt idx="913">
                  <c:v>8.2388789894452703</c:v>
                </c:pt>
                <c:pt idx="914">
                  <c:v>5.7911543734533701</c:v>
                </c:pt>
                <c:pt idx="915">
                  <c:v>6.1533689567288601</c:v>
                </c:pt>
                <c:pt idx="916">
                  <c:v>7.3030519063283101</c:v>
                </c:pt>
                <c:pt idx="917">
                  <c:v>7.5926723000754803</c:v>
                </c:pt>
                <c:pt idx="918">
                  <c:v>6.7841161148075102</c:v>
                </c:pt>
                <c:pt idx="919">
                  <c:v>5.60685613057771</c:v>
                </c:pt>
                <c:pt idx="920">
                  <c:v>7.080794504276815</c:v>
                </c:pt>
                <c:pt idx="921">
                  <c:v>4.9220454662486901</c:v>
                </c:pt>
                <c:pt idx="922">
                  <c:v>5.7007849472915897</c:v>
                </c:pt>
                <c:pt idx="923">
                  <c:v>7.080794504276815</c:v>
                </c:pt>
                <c:pt idx="924">
                  <c:v>10.678056255643201</c:v>
                </c:pt>
                <c:pt idx="925">
                  <c:v>7.6021214747799801</c:v>
                </c:pt>
                <c:pt idx="926">
                  <c:v>8.8462819569107101</c:v>
                </c:pt>
                <c:pt idx="927">
                  <c:v>6.7516985863011696</c:v>
                </c:pt>
                <c:pt idx="928">
                  <c:v>7.080794504276815</c:v>
                </c:pt>
                <c:pt idx="929">
                  <c:v>7.080794504276815</c:v>
                </c:pt>
                <c:pt idx="930">
                  <c:v>5.0882131973245404</c:v>
                </c:pt>
                <c:pt idx="931">
                  <c:v>6.9549072165208399</c:v>
                </c:pt>
                <c:pt idx="932">
                  <c:v>8.9838117941616495</c:v>
                </c:pt>
                <c:pt idx="933">
                  <c:v>9.5196599844703105</c:v>
                </c:pt>
                <c:pt idx="934">
                  <c:v>4.7003927238409302</c:v>
                </c:pt>
                <c:pt idx="935">
                  <c:v>10.386132934434601</c:v>
                </c:pt>
                <c:pt idx="936">
                  <c:v>5.7465291944553396</c:v>
                </c:pt>
                <c:pt idx="937">
                  <c:v>7.080794504276815</c:v>
                </c:pt>
                <c:pt idx="938">
                  <c:v>7.080794504276815</c:v>
                </c:pt>
                <c:pt idx="939">
                  <c:v>10.8112895003972</c:v>
                </c:pt>
                <c:pt idx="940">
                  <c:v>8.9668359725678002</c:v>
                </c:pt>
                <c:pt idx="941">
                  <c:v>7.080794504276815</c:v>
                </c:pt>
                <c:pt idx="942">
                  <c:v>6.8488054525404598</c:v>
                </c:pt>
                <c:pt idx="943">
                  <c:v>8.8617015565039505</c:v>
                </c:pt>
                <c:pt idx="944">
                  <c:v>4.2529850008762899</c:v>
                </c:pt>
                <c:pt idx="945">
                  <c:v>6.7298299038901099</c:v>
                </c:pt>
                <c:pt idx="946">
                  <c:v>5.92454048243739</c:v>
                </c:pt>
                <c:pt idx="947">
                  <c:v>6.7838884675415301</c:v>
                </c:pt>
                <c:pt idx="948">
                  <c:v>7.3908966786548902</c:v>
                </c:pt>
                <c:pt idx="949">
                  <c:v>6.4701519591528198</c:v>
                </c:pt>
                <c:pt idx="950">
                  <c:v>6.9303914696693898</c:v>
                </c:pt>
                <c:pt idx="951">
                  <c:v>9.3024411879105795</c:v>
                </c:pt>
                <c:pt idx="952">
                  <c:v>7.42199764425186</c:v>
                </c:pt>
                <c:pt idx="953">
                  <c:v>6.5830648558279599</c:v>
                </c:pt>
                <c:pt idx="954">
                  <c:v>6.2044293540695499</c:v>
                </c:pt>
                <c:pt idx="955">
                  <c:v>9.0666280537640294</c:v>
                </c:pt>
                <c:pt idx="956">
                  <c:v>4.7131167010544397</c:v>
                </c:pt>
                <c:pt idx="957">
                  <c:v>10.581385987628201</c:v>
                </c:pt>
                <c:pt idx="958">
                  <c:v>7.5742612367877697</c:v>
                </c:pt>
                <c:pt idx="959">
                  <c:v>6.1387851519511898</c:v>
                </c:pt>
                <c:pt idx="960">
                  <c:v>5.2763235440246801</c:v>
                </c:pt>
                <c:pt idx="961">
                  <c:v>6.7768790878056597</c:v>
                </c:pt>
                <c:pt idx="962">
                  <c:v>7.2394159210992397</c:v>
                </c:pt>
                <c:pt idx="963">
                  <c:v>6.5522791230209503</c:v>
                </c:pt>
                <c:pt idx="964">
                  <c:v>8.4087662311024403</c:v>
                </c:pt>
                <c:pt idx="965">
                  <c:v>7.9863987055045698</c:v>
                </c:pt>
                <c:pt idx="966">
                  <c:v>7.3669152841286296</c:v>
                </c:pt>
                <c:pt idx="967">
                  <c:v>6.0627384190155098</c:v>
                </c:pt>
                <c:pt idx="968">
                  <c:v>7.8564711004613699</c:v>
                </c:pt>
                <c:pt idx="969">
                  <c:v>5.1583964095064898</c:v>
                </c:pt>
                <c:pt idx="970">
                  <c:v>7.080794504276815</c:v>
                </c:pt>
                <c:pt idx="971">
                  <c:v>6.3990805100459296</c:v>
                </c:pt>
                <c:pt idx="972">
                  <c:v>7.3942555561325598</c:v>
                </c:pt>
                <c:pt idx="973">
                  <c:v>4.4438508564980701</c:v>
                </c:pt>
                <c:pt idx="974">
                  <c:v>8.2471482713092907</c:v>
                </c:pt>
                <c:pt idx="975">
                  <c:v>4.9021589886066703</c:v>
                </c:pt>
                <c:pt idx="976">
                  <c:v>6.86313624993993</c:v>
                </c:pt>
                <c:pt idx="977">
                  <c:v>6.6695323796655401</c:v>
                </c:pt>
                <c:pt idx="978">
                  <c:v>7.5956699836912698</c:v>
                </c:pt>
                <c:pt idx="979">
                  <c:v>8.1630763825582697</c:v>
                </c:pt>
                <c:pt idx="980">
                  <c:v>8.8702782599279306</c:v>
                </c:pt>
                <c:pt idx="981">
                  <c:v>8.7696760216767302</c:v>
                </c:pt>
                <c:pt idx="982">
                  <c:v>4.7373912568026499</c:v>
                </c:pt>
                <c:pt idx="983">
                  <c:v>7.7908748623214299</c:v>
                </c:pt>
                <c:pt idx="984">
                  <c:v>7.080794504276815</c:v>
                </c:pt>
                <c:pt idx="985">
                  <c:v>6.0873061000000801</c:v>
                </c:pt>
                <c:pt idx="986">
                  <c:v>7.6512942259201999</c:v>
                </c:pt>
                <c:pt idx="987">
                  <c:v>4.7714906689489398</c:v>
                </c:pt>
                <c:pt idx="988">
                  <c:v>7.080794504276815</c:v>
                </c:pt>
                <c:pt idx="989">
                  <c:v>5.39205760659185</c:v>
                </c:pt>
                <c:pt idx="990">
                  <c:v>5.4772830494763296</c:v>
                </c:pt>
                <c:pt idx="991">
                  <c:v>6.3641556740658096</c:v>
                </c:pt>
                <c:pt idx="992">
                  <c:v>7.080794504276815</c:v>
                </c:pt>
                <c:pt idx="993">
                  <c:v>8.3479494825018801</c:v>
                </c:pt>
                <c:pt idx="994">
                  <c:v>6.6159816516664902</c:v>
                </c:pt>
                <c:pt idx="995">
                  <c:v>8.3123795030923393</c:v>
                </c:pt>
                <c:pt idx="996">
                  <c:v>6.8362249386776002</c:v>
                </c:pt>
                <c:pt idx="997">
                  <c:v>6.3854708976894798</c:v>
                </c:pt>
                <c:pt idx="998">
                  <c:v>6.4900371749288999</c:v>
                </c:pt>
                <c:pt idx="999">
                  <c:v>7.080794504276815</c:v>
                </c:pt>
                <c:pt idx="1000">
                  <c:v>6.6488491860913799</c:v>
                </c:pt>
                <c:pt idx="1001">
                  <c:v>7.080794504276815</c:v>
                </c:pt>
                <c:pt idx="1002">
                  <c:v>9.3235838582845005</c:v>
                </c:pt>
                <c:pt idx="1003">
                  <c:v>4.5819687278808701</c:v>
                </c:pt>
                <c:pt idx="1004">
                  <c:v>7.8848419932045699</c:v>
                </c:pt>
                <c:pt idx="1005">
                  <c:v>6.1688385392812704</c:v>
                </c:pt>
                <c:pt idx="1006">
                  <c:v>7.2308453065531699</c:v>
                </c:pt>
                <c:pt idx="1007">
                  <c:v>7.080794504276815</c:v>
                </c:pt>
                <c:pt idx="1008">
                  <c:v>8.6931043263093208</c:v>
                </c:pt>
                <c:pt idx="1009">
                  <c:v>7.080794504276815</c:v>
                </c:pt>
                <c:pt idx="1010">
                  <c:v>4.7974601816599698</c:v>
                </c:pt>
                <c:pt idx="1011">
                  <c:v>9.3191763930775693</c:v>
                </c:pt>
                <c:pt idx="1012">
                  <c:v>7.5816875774494497</c:v>
                </c:pt>
                <c:pt idx="1013">
                  <c:v>5.3482136585970599</c:v>
                </c:pt>
                <c:pt idx="1014">
                  <c:v>5.4878763626101899</c:v>
                </c:pt>
                <c:pt idx="1015">
                  <c:v>7.080794504276815</c:v>
                </c:pt>
                <c:pt idx="1016">
                  <c:v>8.3159590714509708</c:v>
                </c:pt>
                <c:pt idx="1017">
                  <c:v>8.55107774771961</c:v>
                </c:pt>
                <c:pt idx="1018">
                  <c:v>6.0131609664611103</c:v>
                </c:pt>
                <c:pt idx="1019">
                  <c:v>5.7440675374326799</c:v>
                </c:pt>
                <c:pt idx="1020">
                  <c:v>5.2189896514819303</c:v>
                </c:pt>
                <c:pt idx="1021">
                  <c:v>7.080794504276815</c:v>
                </c:pt>
                <c:pt idx="1022">
                  <c:v>7.4587076827919896</c:v>
                </c:pt>
                <c:pt idx="1023">
                  <c:v>11.027879862695199</c:v>
                </c:pt>
                <c:pt idx="1024">
                  <c:v>6.7295801901085603</c:v>
                </c:pt>
                <c:pt idx="1025">
                  <c:v>4.1502142997453504</c:v>
                </c:pt>
                <c:pt idx="1026">
                  <c:v>7.1593983109532502</c:v>
                </c:pt>
                <c:pt idx="1027">
                  <c:v>7.080794504276815</c:v>
                </c:pt>
                <c:pt idx="1028">
                  <c:v>6.2096974367753504</c:v>
                </c:pt>
                <c:pt idx="1029">
                  <c:v>7.080794504276815</c:v>
                </c:pt>
                <c:pt idx="1030">
                  <c:v>9.6085335938819103</c:v>
                </c:pt>
                <c:pt idx="1031">
                  <c:v>5.3758959789268896</c:v>
                </c:pt>
                <c:pt idx="1032">
                  <c:v>8.6971221596300392</c:v>
                </c:pt>
                <c:pt idx="1033">
                  <c:v>7.7489285484864299</c:v>
                </c:pt>
                <c:pt idx="1034">
                  <c:v>7.1179177460681</c:v>
                </c:pt>
                <c:pt idx="1035">
                  <c:v>8.3100290200488498</c:v>
                </c:pt>
                <c:pt idx="1036">
                  <c:v>5.5242965308964997</c:v>
                </c:pt>
                <c:pt idx="1037">
                  <c:v>10.201425755101001</c:v>
                </c:pt>
                <c:pt idx="1038">
                  <c:v>5.3681257542274503</c:v>
                </c:pt>
                <c:pt idx="1039">
                  <c:v>8.9378024078552798</c:v>
                </c:pt>
                <c:pt idx="1040">
                  <c:v>8.1242078263616797</c:v>
                </c:pt>
                <c:pt idx="1041">
                  <c:v>7.1849731188040797</c:v>
                </c:pt>
                <c:pt idx="1042">
                  <c:v>5.4994892864916602</c:v>
                </c:pt>
                <c:pt idx="1043">
                  <c:v>7.080794504276815</c:v>
                </c:pt>
                <c:pt idx="1044">
                  <c:v>5.3197690729349398</c:v>
                </c:pt>
                <c:pt idx="1045">
                  <c:v>6.3691116313368799</c:v>
                </c:pt>
                <c:pt idx="1046">
                  <c:v>6.7334938422808399</c:v>
                </c:pt>
                <c:pt idx="1047">
                  <c:v>6.8830154024420498</c:v>
                </c:pt>
                <c:pt idx="1048">
                  <c:v>8.0135164286107692</c:v>
                </c:pt>
                <c:pt idx="1049">
                  <c:v>8.2720550912598707</c:v>
                </c:pt>
                <c:pt idx="1050">
                  <c:v>8.7469859764719597</c:v>
                </c:pt>
                <c:pt idx="1051">
                  <c:v>8.1548408554742196</c:v>
                </c:pt>
                <c:pt idx="1052">
                  <c:v>9.0457205453346106</c:v>
                </c:pt>
                <c:pt idx="1053">
                  <c:v>8.9224095589679706</c:v>
                </c:pt>
                <c:pt idx="1054">
                  <c:v>5.9613015721885798</c:v>
                </c:pt>
                <c:pt idx="1055">
                  <c:v>7.080794504276815</c:v>
                </c:pt>
                <c:pt idx="1056">
                  <c:v>8.1844100064522909</c:v>
                </c:pt>
                <c:pt idx="1057">
                  <c:v>7.6364540914718297</c:v>
                </c:pt>
                <c:pt idx="1058">
                  <c:v>7.77538559327696</c:v>
                </c:pt>
                <c:pt idx="1059">
                  <c:v>7.6171488708296904</c:v>
                </c:pt>
                <c:pt idx="1060">
                  <c:v>6.6649345844026602</c:v>
                </c:pt>
                <c:pt idx="1061">
                  <c:v>7.080794504276815</c:v>
                </c:pt>
                <c:pt idx="1062">
                  <c:v>8.8153579526585197</c:v>
                </c:pt>
                <c:pt idx="1063">
                  <c:v>7.7656355619771897</c:v>
                </c:pt>
                <c:pt idx="1064">
                  <c:v>6.2251520129691098</c:v>
                </c:pt>
                <c:pt idx="1065">
                  <c:v>7.080794504276815</c:v>
                </c:pt>
                <c:pt idx="1066">
                  <c:v>8.5670438200383305</c:v>
                </c:pt>
                <c:pt idx="1067">
                  <c:v>6.9941946752507898</c:v>
                </c:pt>
                <c:pt idx="1068">
                  <c:v>3.3445885334830199</c:v>
                </c:pt>
                <c:pt idx="1069">
                  <c:v>7.080794504276815</c:v>
                </c:pt>
                <c:pt idx="1070">
                  <c:v>7.080794504276815</c:v>
                </c:pt>
                <c:pt idx="1071">
                  <c:v>7.77446846884681</c:v>
                </c:pt>
                <c:pt idx="1072">
                  <c:v>7.080794504276815</c:v>
                </c:pt>
                <c:pt idx="1073">
                  <c:v>7.2034388489879797</c:v>
                </c:pt>
                <c:pt idx="1074">
                  <c:v>6.1504876009024398</c:v>
                </c:pt>
                <c:pt idx="1075">
                  <c:v>7.080794504276815</c:v>
                </c:pt>
                <c:pt idx="1076">
                  <c:v>6.7675236582735003</c:v>
                </c:pt>
                <c:pt idx="1077">
                  <c:v>8.0374303269215002</c:v>
                </c:pt>
                <c:pt idx="1078">
                  <c:v>8.1771749737979693</c:v>
                </c:pt>
                <c:pt idx="1079">
                  <c:v>6.7447990748899</c:v>
                </c:pt>
                <c:pt idx="1080">
                  <c:v>7.6037754464959297</c:v>
                </c:pt>
                <c:pt idx="1081">
                  <c:v>8.5461455551598693</c:v>
                </c:pt>
                <c:pt idx="1082">
                  <c:v>5.43251208523776</c:v>
                </c:pt>
                <c:pt idx="1083">
                  <c:v>7.7140893599548797</c:v>
                </c:pt>
                <c:pt idx="1084">
                  <c:v>8.1545315110652705</c:v>
                </c:pt>
                <c:pt idx="1085">
                  <c:v>7.080794504276815</c:v>
                </c:pt>
                <c:pt idx="1086">
                  <c:v>7.8458799292367498</c:v>
                </c:pt>
                <c:pt idx="1087">
                  <c:v>7.1564244945983102</c:v>
                </c:pt>
                <c:pt idx="1088">
                  <c:v>5.6946942380274104</c:v>
                </c:pt>
                <c:pt idx="1089">
                  <c:v>6.7076855563827804</c:v>
                </c:pt>
                <c:pt idx="1090">
                  <c:v>4.77522195583692</c:v>
                </c:pt>
                <c:pt idx="1091">
                  <c:v>7.080794504276815</c:v>
                </c:pt>
                <c:pt idx="1092">
                  <c:v>7.080794504276815</c:v>
                </c:pt>
                <c:pt idx="1093">
                  <c:v>8.5017114390230297</c:v>
                </c:pt>
                <c:pt idx="1094">
                  <c:v>7.7412450586367401</c:v>
                </c:pt>
                <c:pt idx="1095">
                  <c:v>4.1874908148117402</c:v>
                </c:pt>
                <c:pt idx="1096">
                  <c:v>7.080794504276815</c:v>
                </c:pt>
                <c:pt idx="1097">
                  <c:v>7.8080122115602704</c:v>
                </c:pt>
                <c:pt idx="1098">
                  <c:v>5.8959489831871901</c:v>
                </c:pt>
                <c:pt idx="1099">
                  <c:v>7.2696522528053604</c:v>
                </c:pt>
                <c:pt idx="1100">
                  <c:v>7.080794504276815</c:v>
                </c:pt>
                <c:pt idx="1101">
                  <c:v>9.4896009664999408</c:v>
                </c:pt>
                <c:pt idx="1102">
                  <c:v>7.4579798269281596</c:v>
                </c:pt>
                <c:pt idx="1103">
                  <c:v>7.9923203642363996</c:v>
                </c:pt>
                <c:pt idx="1104">
                  <c:v>7.7463431153562796</c:v>
                </c:pt>
                <c:pt idx="1105">
                  <c:v>8.2757956297011592</c:v>
                </c:pt>
                <c:pt idx="1106">
                  <c:v>6.8799594521494498</c:v>
                </c:pt>
                <c:pt idx="1107">
                  <c:v>6.79937551836188</c:v>
                </c:pt>
                <c:pt idx="1108">
                  <c:v>8.1677676629728406</c:v>
                </c:pt>
                <c:pt idx="1109">
                  <c:v>7.080794504276815</c:v>
                </c:pt>
                <c:pt idx="1110">
                  <c:v>4.7364046074517496</c:v>
                </c:pt>
                <c:pt idx="1111">
                  <c:v>5.9539238897410396</c:v>
                </c:pt>
                <c:pt idx="1112">
                  <c:v>6.5789981622734004</c:v>
                </c:pt>
                <c:pt idx="1113">
                  <c:v>8.7754857336841905</c:v>
                </c:pt>
                <c:pt idx="1114">
                  <c:v>6.8503020324159598</c:v>
                </c:pt>
                <c:pt idx="1115">
                  <c:v>8.7571105123476194</c:v>
                </c:pt>
                <c:pt idx="1116">
                  <c:v>7.080794504276815</c:v>
                </c:pt>
                <c:pt idx="1117">
                  <c:v>7.080794504276815</c:v>
                </c:pt>
                <c:pt idx="1118">
                  <c:v>8.0732789522437294</c:v>
                </c:pt>
                <c:pt idx="1119">
                  <c:v>5.0782741752214697</c:v>
                </c:pt>
                <c:pt idx="1120">
                  <c:v>7.4449140149510296</c:v>
                </c:pt>
                <c:pt idx="1121">
                  <c:v>9.4340058746540993</c:v>
                </c:pt>
                <c:pt idx="1122">
                  <c:v>5.9059069542035703</c:v>
                </c:pt>
                <c:pt idx="1123">
                  <c:v>5.8034969757641504</c:v>
                </c:pt>
                <c:pt idx="1124">
                  <c:v>7.61715192193207</c:v>
                </c:pt>
                <c:pt idx="1125">
                  <c:v>9.0084643344995499</c:v>
                </c:pt>
                <c:pt idx="1126">
                  <c:v>5.4224457679088101</c:v>
                </c:pt>
                <c:pt idx="1127">
                  <c:v>9.7781818127414404</c:v>
                </c:pt>
                <c:pt idx="1128">
                  <c:v>5.20493876289071</c:v>
                </c:pt>
                <c:pt idx="1129">
                  <c:v>4.8725608783710301</c:v>
                </c:pt>
                <c:pt idx="1130">
                  <c:v>7.7939148043547597</c:v>
                </c:pt>
                <c:pt idx="1131">
                  <c:v>7.080794504276815</c:v>
                </c:pt>
                <c:pt idx="1132">
                  <c:v>7.0581826082351196</c:v>
                </c:pt>
                <c:pt idx="1133">
                  <c:v>7.8903542735348999</c:v>
                </c:pt>
                <c:pt idx="1134">
                  <c:v>7.5357001905712098</c:v>
                </c:pt>
                <c:pt idx="1135">
                  <c:v>7.2025344155798399</c:v>
                </c:pt>
                <c:pt idx="1136">
                  <c:v>7.080794504276815</c:v>
                </c:pt>
                <c:pt idx="1137">
                  <c:v>8.7221437768411807</c:v>
                </c:pt>
                <c:pt idx="1138">
                  <c:v>8.3526351755800192</c:v>
                </c:pt>
                <c:pt idx="1139">
                  <c:v>6.2843857911113696</c:v>
                </c:pt>
                <c:pt idx="1140">
                  <c:v>7.080794504276815</c:v>
                </c:pt>
                <c:pt idx="1141">
                  <c:v>9.3056604803186094</c:v>
                </c:pt>
                <c:pt idx="1142">
                  <c:v>4.9231788561996899</c:v>
                </c:pt>
                <c:pt idx="1143">
                  <c:v>6.14301847979368</c:v>
                </c:pt>
                <c:pt idx="1144">
                  <c:v>5.7445041570487501</c:v>
                </c:pt>
                <c:pt idx="1145">
                  <c:v>6.6166491748749499</c:v>
                </c:pt>
                <c:pt idx="1146">
                  <c:v>7.6234999202792304</c:v>
                </c:pt>
                <c:pt idx="1147">
                  <c:v>7.8601064215051197</c:v>
                </c:pt>
                <c:pt idx="1148">
                  <c:v>7.3931101525846197</c:v>
                </c:pt>
                <c:pt idx="1149">
                  <c:v>7.080794504276815</c:v>
                </c:pt>
                <c:pt idx="1150">
                  <c:v>5.5795170927079898</c:v>
                </c:pt>
                <c:pt idx="1151">
                  <c:v>4.3035746074827701</c:v>
                </c:pt>
                <c:pt idx="1152">
                  <c:v>7.3107156957443697</c:v>
                </c:pt>
                <c:pt idx="1153">
                  <c:v>6.4177024761034698</c:v>
                </c:pt>
                <c:pt idx="1154">
                  <c:v>7.080794504276815</c:v>
                </c:pt>
                <c:pt idx="1155">
                  <c:v>10.774318090075001</c:v>
                </c:pt>
                <c:pt idx="1156">
                  <c:v>5.0364539760087501</c:v>
                </c:pt>
                <c:pt idx="1157">
                  <c:v>7.080794504276815</c:v>
                </c:pt>
                <c:pt idx="1158">
                  <c:v>10.415044013649</c:v>
                </c:pt>
                <c:pt idx="1159">
                  <c:v>8.4186066500413297</c:v>
                </c:pt>
                <c:pt idx="1160">
                  <c:v>7.8086411364955204</c:v>
                </c:pt>
                <c:pt idx="1161">
                  <c:v>7.5579636297904997</c:v>
                </c:pt>
                <c:pt idx="1162">
                  <c:v>11.2445071427</c:v>
                </c:pt>
                <c:pt idx="1163">
                  <c:v>5.7288237793038004</c:v>
                </c:pt>
                <c:pt idx="1164">
                  <c:v>10.4868084160256</c:v>
                </c:pt>
                <c:pt idx="1165">
                  <c:v>3.7921257317803998</c:v>
                </c:pt>
                <c:pt idx="1166">
                  <c:v>5.7162513541562099</c:v>
                </c:pt>
                <c:pt idx="1167">
                  <c:v>7.080794504276815</c:v>
                </c:pt>
                <c:pt idx="1168">
                  <c:v>5.4736033982479801</c:v>
                </c:pt>
                <c:pt idx="1169">
                  <c:v>7.080794504276815</c:v>
                </c:pt>
                <c:pt idx="1170">
                  <c:v>6.7709268840408399</c:v>
                </c:pt>
                <c:pt idx="1171">
                  <c:v>6.0433600837118204</c:v>
                </c:pt>
                <c:pt idx="1172">
                  <c:v>7.080794504276815</c:v>
                </c:pt>
                <c:pt idx="1173">
                  <c:v>6.3204278229527802</c:v>
                </c:pt>
                <c:pt idx="1174">
                  <c:v>9.1854175022077893</c:v>
                </c:pt>
                <c:pt idx="1175">
                  <c:v>8.6847786715253097</c:v>
                </c:pt>
                <c:pt idx="1176">
                  <c:v>7.9617214631655697</c:v>
                </c:pt>
                <c:pt idx="1177">
                  <c:v>5.4841512535049501</c:v>
                </c:pt>
                <c:pt idx="1178">
                  <c:v>7.1869311223481098</c:v>
                </c:pt>
                <c:pt idx="1179">
                  <c:v>5.4708024844001404</c:v>
                </c:pt>
                <c:pt idx="1180">
                  <c:v>7.080794504276815</c:v>
                </c:pt>
                <c:pt idx="1181">
                  <c:v>9.7927277685554497</c:v>
                </c:pt>
                <c:pt idx="1182">
                  <c:v>3.6371706253557998</c:v>
                </c:pt>
                <c:pt idx="1183">
                  <c:v>7.0647890814280503</c:v>
                </c:pt>
                <c:pt idx="1184">
                  <c:v>6.6320315685881797</c:v>
                </c:pt>
                <c:pt idx="1185">
                  <c:v>5.9139566878534202</c:v>
                </c:pt>
                <c:pt idx="1186">
                  <c:v>9.4847032540032892</c:v>
                </c:pt>
                <c:pt idx="1187">
                  <c:v>8.4474044884381296</c:v>
                </c:pt>
                <c:pt idx="1188">
                  <c:v>7.7274211406587403</c:v>
                </c:pt>
                <c:pt idx="1189">
                  <c:v>6.8593237255290198</c:v>
                </c:pt>
                <c:pt idx="1190">
                  <c:v>5.84678669749667</c:v>
                </c:pt>
                <c:pt idx="1191">
                  <c:v>6.3000017665889096</c:v>
                </c:pt>
                <c:pt idx="1192">
                  <c:v>6.6464699224892803</c:v>
                </c:pt>
                <c:pt idx="1193">
                  <c:v>7.3134467555759599</c:v>
                </c:pt>
                <c:pt idx="1194">
                  <c:v>6.5726563888573502</c:v>
                </c:pt>
                <c:pt idx="1195">
                  <c:v>6.0024146119419699</c:v>
                </c:pt>
                <c:pt idx="1196">
                  <c:v>7.080794504276815</c:v>
                </c:pt>
                <c:pt idx="1197">
                  <c:v>5.9360571099681803</c:v>
                </c:pt>
                <c:pt idx="1198">
                  <c:v>7.59108984831661</c:v>
                </c:pt>
                <c:pt idx="1199">
                  <c:v>6.8757461523921499</c:v>
                </c:pt>
                <c:pt idx="1200">
                  <c:v>8.0162791033608691</c:v>
                </c:pt>
                <c:pt idx="1201">
                  <c:v>8.7835966320261907</c:v>
                </c:pt>
                <c:pt idx="1202">
                  <c:v>6.9116982413580104</c:v>
                </c:pt>
                <c:pt idx="1203">
                  <c:v>8.7192402068357495</c:v>
                </c:pt>
                <c:pt idx="1204">
                  <c:v>5.9745832484802603</c:v>
                </c:pt>
                <c:pt idx="1205">
                  <c:v>4.4293787345323397</c:v>
                </c:pt>
                <c:pt idx="1206">
                  <c:v>7.080794504276815</c:v>
                </c:pt>
                <c:pt idx="1207">
                  <c:v>7.080794504276815</c:v>
                </c:pt>
                <c:pt idx="1208">
                  <c:v>8.2151235069094604</c:v>
                </c:pt>
                <c:pt idx="1209">
                  <c:v>7.8287401047523701</c:v>
                </c:pt>
                <c:pt idx="1210">
                  <c:v>7.9499647945132104</c:v>
                </c:pt>
                <c:pt idx="1211">
                  <c:v>6.1143320514396198</c:v>
                </c:pt>
                <c:pt idx="1212">
                  <c:v>7.080794504276815</c:v>
                </c:pt>
                <c:pt idx="1213">
                  <c:v>7.1394282725909504</c:v>
                </c:pt>
                <c:pt idx="1214">
                  <c:v>7.080794504276815</c:v>
                </c:pt>
                <c:pt idx="1215">
                  <c:v>7.9685258698749202</c:v>
                </c:pt>
                <c:pt idx="1216">
                  <c:v>6.6358943081875603</c:v>
                </c:pt>
                <c:pt idx="1217">
                  <c:v>6.3945480229143001</c:v>
                </c:pt>
                <c:pt idx="1218">
                  <c:v>6.2809782067551598</c:v>
                </c:pt>
                <c:pt idx="1219">
                  <c:v>7.9920269772934001</c:v>
                </c:pt>
                <c:pt idx="1220">
                  <c:v>5.0687955020736801</c:v>
                </c:pt>
                <c:pt idx="1221">
                  <c:v>7.080794504276815</c:v>
                </c:pt>
                <c:pt idx="1222">
                  <c:v>8.15124896195465</c:v>
                </c:pt>
                <c:pt idx="1223">
                  <c:v>7.5829416767339799</c:v>
                </c:pt>
                <c:pt idx="1224">
                  <c:v>5.3441168703896897</c:v>
                </c:pt>
                <c:pt idx="1225">
                  <c:v>7.8719614027508298</c:v>
                </c:pt>
                <c:pt idx="1226">
                  <c:v>5.3270235340963303</c:v>
                </c:pt>
                <c:pt idx="1227">
                  <c:v>10.550273273136201</c:v>
                </c:pt>
                <c:pt idx="1228">
                  <c:v>7.080794504276815</c:v>
                </c:pt>
                <c:pt idx="1229">
                  <c:v>7.4710266701711996</c:v>
                </c:pt>
                <c:pt idx="1230">
                  <c:v>7.9438824771547596</c:v>
                </c:pt>
                <c:pt idx="1231">
                  <c:v>2.6908312404088099</c:v>
                </c:pt>
                <c:pt idx="1232">
                  <c:v>9.1356942598913093</c:v>
                </c:pt>
                <c:pt idx="1233">
                  <c:v>5.2140091940446602</c:v>
                </c:pt>
                <c:pt idx="1234">
                  <c:v>8.64953494696306</c:v>
                </c:pt>
                <c:pt idx="1235">
                  <c:v>7.7566789502524403</c:v>
                </c:pt>
                <c:pt idx="1236">
                  <c:v>7.1042952035253002</c:v>
                </c:pt>
                <c:pt idx="1237">
                  <c:v>5.3633626453697696</c:v>
                </c:pt>
                <c:pt idx="1238">
                  <c:v>6.5824997472016502</c:v>
                </c:pt>
                <c:pt idx="1239">
                  <c:v>6.8104665165711804</c:v>
                </c:pt>
                <c:pt idx="1240">
                  <c:v>7.080794504276815</c:v>
                </c:pt>
                <c:pt idx="1241">
                  <c:v>5.5741165945124402</c:v>
                </c:pt>
                <c:pt idx="1242">
                  <c:v>8.5552834226070296</c:v>
                </c:pt>
                <c:pt idx="1243">
                  <c:v>4.4834027609353804</c:v>
                </c:pt>
                <c:pt idx="1244">
                  <c:v>3.7830436384114399</c:v>
                </c:pt>
                <c:pt idx="1245">
                  <c:v>7.1383743168543603</c:v>
                </c:pt>
                <c:pt idx="1246">
                  <c:v>7.080794504276815</c:v>
                </c:pt>
                <c:pt idx="1247">
                  <c:v>7.9123610281138204</c:v>
                </c:pt>
                <c:pt idx="1248">
                  <c:v>7.080794504276815</c:v>
                </c:pt>
                <c:pt idx="1249">
                  <c:v>9.1283577576904804</c:v>
                </c:pt>
                <c:pt idx="1250">
                  <c:v>5.2719713777297503</c:v>
                </c:pt>
                <c:pt idx="1251">
                  <c:v>6.4650935290669196</c:v>
                </c:pt>
                <c:pt idx="1252">
                  <c:v>8.24518659646861</c:v>
                </c:pt>
                <c:pt idx="1253">
                  <c:v>7.080794504276815</c:v>
                </c:pt>
                <c:pt idx="1254">
                  <c:v>6.7047918921837004</c:v>
                </c:pt>
                <c:pt idx="1255">
                  <c:v>6.4302547859565404</c:v>
                </c:pt>
                <c:pt idx="1256">
                  <c:v>7.4827912763506896</c:v>
                </c:pt>
                <c:pt idx="1257">
                  <c:v>5.5044523206609002</c:v>
                </c:pt>
                <c:pt idx="1258">
                  <c:v>7.5219206364111102</c:v>
                </c:pt>
                <c:pt idx="1259">
                  <c:v>7.080794504276815</c:v>
                </c:pt>
                <c:pt idx="1260">
                  <c:v>8.5225677327180804</c:v>
                </c:pt>
                <c:pt idx="1261">
                  <c:v>5.6944755463374497</c:v>
                </c:pt>
                <c:pt idx="1262">
                  <c:v>6.9345035900608796</c:v>
                </c:pt>
                <c:pt idx="1263">
                  <c:v>6.1151800391146098</c:v>
                </c:pt>
                <c:pt idx="1264">
                  <c:v>8.5756730218279902</c:v>
                </c:pt>
                <c:pt idx="1265">
                  <c:v>5.6891429876636401</c:v>
                </c:pt>
                <c:pt idx="1266">
                  <c:v>7.080794504276815</c:v>
                </c:pt>
                <c:pt idx="1267">
                  <c:v>7.2261271998088903</c:v>
                </c:pt>
                <c:pt idx="1268">
                  <c:v>7.1977959915433001</c:v>
                </c:pt>
                <c:pt idx="1269">
                  <c:v>3.8468143277678202</c:v>
                </c:pt>
                <c:pt idx="1270">
                  <c:v>5.8963393459118301</c:v>
                </c:pt>
                <c:pt idx="1271">
                  <c:v>7.080794504276815</c:v>
                </c:pt>
                <c:pt idx="1272">
                  <c:v>8.3263498544104397</c:v>
                </c:pt>
                <c:pt idx="1273">
                  <c:v>6.8915616547736596</c:v>
                </c:pt>
                <c:pt idx="1274">
                  <c:v>5.5481249469332301</c:v>
                </c:pt>
                <c:pt idx="1275">
                  <c:v>7.080794504276815</c:v>
                </c:pt>
                <c:pt idx="1276">
                  <c:v>5.3866379619568097</c:v>
                </c:pt>
                <c:pt idx="1277">
                  <c:v>7.26253465163306</c:v>
                </c:pt>
                <c:pt idx="1278">
                  <c:v>6.2570857911396596</c:v>
                </c:pt>
                <c:pt idx="1279">
                  <c:v>7.0255043349930002</c:v>
                </c:pt>
                <c:pt idx="1280">
                  <c:v>6.5848393332047399</c:v>
                </c:pt>
                <c:pt idx="1281">
                  <c:v>6.5656335471250298</c:v>
                </c:pt>
                <c:pt idx="1282">
                  <c:v>6.6221029364808404</c:v>
                </c:pt>
                <c:pt idx="1283">
                  <c:v>7.2173927805689697</c:v>
                </c:pt>
                <c:pt idx="1284">
                  <c:v>5.2539074294873398</c:v>
                </c:pt>
                <c:pt idx="1285">
                  <c:v>8.1313752335690008</c:v>
                </c:pt>
                <c:pt idx="1286">
                  <c:v>6.6197754602282899</c:v>
                </c:pt>
                <c:pt idx="1287">
                  <c:v>7.080794504276815</c:v>
                </c:pt>
                <c:pt idx="1288">
                  <c:v>6.2172553069490197</c:v>
                </c:pt>
                <c:pt idx="1289">
                  <c:v>5.0199847667892099</c:v>
                </c:pt>
                <c:pt idx="1290">
                  <c:v>6.9073796149717799</c:v>
                </c:pt>
                <c:pt idx="1291">
                  <c:v>6.3131147318719201</c:v>
                </c:pt>
                <c:pt idx="1292">
                  <c:v>7.080794504276815</c:v>
                </c:pt>
                <c:pt idx="1293">
                  <c:v>7.2939292501312396</c:v>
                </c:pt>
                <c:pt idx="1294">
                  <c:v>6.6303638203049902</c:v>
                </c:pt>
                <c:pt idx="1295">
                  <c:v>8.0157803951527402</c:v>
                </c:pt>
                <c:pt idx="1296">
                  <c:v>4.2498903794038396</c:v>
                </c:pt>
                <c:pt idx="1297">
                  <c:v>4.26526963973199</c:v>
                </c:pt>
                <c:pt idx="1298">
                  <c:v>9.2668405950871406</c:v>
                </c:pt>
                <c:pt idx="1299">
                  <c:v>9.6194566256594598</c:v>
                </c:pt>
                <c:pt idx="1300">
                  <c:v>7.0868773255657604</c:v>
                </c:pt>
                <c:pt idx="1301">
                  <c:v>3.4338740591450798</c:v>
                </c:pt>
                <c:pt idx="1302">
                  <c:v>8.4367590287889698</c:v>
                </c:pt>
                <c:pt idx="1303">
                  <c:v>12.246928068519701</c:v>
                </c:pt>
                <c:pt idx="1304">
                  <c:v>7.3430319397731703</c:v>
                </c:pt>
                <c:pt idx="1305">
                  <c:v>4.6164389344492296</c:v>
                </c:pt>
                <c:pt idx="1306">
                  <c:v>8.3074629690065507</c:v>
                </c:pt>
                <c:pt idx="1307">
                  <c:v>4.9096405544372796</c:v>
                </c:pt>
                <c:pt idx="1308">
                  <c:v>7.7091063598640401</c:v>
                </c:pt>
                <c:pt idx="1309">
                  <c:v>7.080794504276815</c:v>
                </c:pt>
                <c:pt idx="1310">
                  <c:v>7.8182748393015</c:v>
                </c:pt>
                <c:pt idx="1311">
                  <c:v>8.2074589126568203</c:v>
                </c:pt>
                <c:pt idx="1312">
                  <c:v>6.9585341374810001</c:v>
                </c:pt>
                <c:pt idx="1313">
                  <c:v>7.080794504276815</c:v>
                </c:pt>
                <c:pt idx="1314">
                  <c:v>4.3494399993517101</c:v>
                </c:pt>
                <c:pt idx="1315">
                  <c:v>6.6299850357875103</c:v>
                </c:pt>
                <c:pt idx="1316">
                  <c:v>8.9696973895963392</c:v>
                </c:pt>
                <c:pt idx="1317">
                  <c:v>6.7710502897320302</c:v>
                </c:pt>
                <c:pt idx="1318">
                  <c:v>6.7246393420269301</c:v>
                </c:pt>
                <c:pt idx="1319">
                  <c:v>7.080794504276815</c:v>
                </c:pt>
                <c:pt idx="1320">
                  <c:v>6.9672707638743301</c:v>
                </c:pt>
                <c:pt idx="1321">
                  <c:v>7.080794504276815</c:v>
                </c:pt>
                <c:pt idx="1322">
                  <c:v>7.0531167393032401</c:v>
                </c:pt>
                <c:pt idx="1323">
                  <c:v>7.7551542265348097</c:v>
                </c:pt>
                <c:pt idx="1324">
                  <c:v>8.5800085592948605</c:v>
                </c:pt>
                <c:pt idx="1325">
                  <c:v>6.9017102025571804</c:v>
                </c:pt>
                <c:pt idx="1326">
                  <c:v>7.8142502469652699</c:v>
                </c:pt>
                <c:pt idx="1327">
                  <c:v>5.9189535464381304</c:v>
                </c:pt>
                <c:pt idx="1328">
                  <c:v>7.02129530579393</c:v>
                </c:pt>
                <c:pt idx="1329">
                  <c:v>7.080794504276815</c:v>
                </c:pt>
                <c:pt idx="1330">
                  <c:v>8.1327369650656696</c:v>
                </c:pt>
                <c:pt idx="1331">
                  <c:v>6.0570680412535296</c:v>
                </c:pt>
                <c:pt idx="1332">
                  <c:v>5.3430751029664796</c:v>
                </c:pt>
                <c:pt idx="1333">
                  <c:v>7.080794504276815</c:v>
                </c:pt>
                <c:pt idx="1334">
                  <c:v>5.7425330628820097</c:v>
                </c:pt>
                <c:pt idx="1335">
                  <c:v>6.58481311144432</c:v>
                </c:pt>
                <c:pt idx="1336">
                  <c:v>8.0704771268861002</c:v>
                </c:pt>
                <c:pt idx="1337">
                  <c:v>6.6528243477267699</c:v>
                </c:pt>
                <c:pt idx="1338">
                  <c:v>5.5060615043131298</c:v>
                </c:pt>
                <c:pt idx="1339">
                  <c:v>7.080794504276815</c:v>
                </c:pt>
                <c:pt idx="1340">
                  <c:v>6.4417664864001001</c:v>
                </c:pt>
                <c:pt idx="1341">
                  <c:v>7.080794504276815</c:v>
                </c:pt>
                <c:pt idx="1342">
                  <c:v>8.2487030544108197</c:v>
                </c:pt>
                <c:pt idx="1343">
                  <c:v>2.5692435620279102</c:v>
                </c:pt>
                <c:pt idx="1344">
                  <c:v>5.6648457584300704</c:v>
                </c:pt>
                <c:pt idx="1345">
                  <c:v>8.9994989392071503</c:v>
                </c:pt>
                <c:pt idx="1346">
                  <c:v>5.5885371907338701</c:v>
                </c:pt>
                <c:pt idx="1347">
                  <c:v>6.2656373438366799</c:v>
                </c:pt>
                <c:pt idx="1348">
                  <c:v>6.9220418280808804</c:v>
                </c:pt>
                <c:pt idx="1349">
                  <c:v>8.0726124029856905</c:v>
                </c:pt>
                <c:pt idx="1350">
                  <c:v>8.8280943748954499</c:v>
                </c:pt>
                <c:pt idx="1351">
                  <c:v>8.6474540073669797</c:v>
                </c:pt>
                <c:pt idx="1352">
                  <c:v>7.4755369016992796</c:v>
                </c:pt>
                <c:pt idx="1353">
                  <c:v>11.534880491117599</c:v>
                </c:pt>
                <c:pt idx="1354">
                  <c:v>6.4530648025769803</c:v>
                </c:pt>
                <c:pt idx="1355">
                  <c:v>8.1922101559104199</c:v>
                </c:pt>
                <c:pt idx="1356">
                  <c:v>7.24770098178392</c:v>
                </c:pt>
                <c:pt idx="1357">
                  <c:v>7.8931319727483897</c:v>
                </c:pt>
                <c:pt idx="1358">
                  <c:v>6.16444953558549</c:v>
                </c:pt>
                <c:pt idx="1359">
                  <c:v>7.9373922001148696</c:v>
                </c:pt>
                <c:pt idx="1360">
                  <c:v>8.2811206551767196</c:v>
                </c:pt>
                <c:pt idx="1361">
                  <c:v>4.9064915929883703</c:v>
                </c:pt>
                <c:pt idx="1362">
                  <c:v>8.1434833763118597</c:v>
                </c:pt>
                <c:pt idx="1363">
                  <c:v>5.1179135290146203</c:v>
                </c:pt>
                <c:pt idx="1364">
                  <c:v>6.44907000890547</c:v>
                </c:pt>
                <c:pt idx="1365">
                  <c:v>5.61356264701746</c:v>
                </c:pt>
                <c:pt idx="1366">
                  <c:v>5.7542129677350804</c:v>
                </c:pt>
                <c:pt idx="1367">
                  <c:v>6.90657499842587</c:v>
                </c:pt>
                <c:pt idx="1368">
                  <c:v>6.3362670974013797</c:v>
                </c:pt>
                <c:pt idx="1369">
                  <c:v>8.1212536755685001</c:v>
                </c:pt>
                <c:pt idx="1370">
                  <c:v>7.080794504276815</c:v>
                </c:pt>
                <c:pt idx="1371">
                  <c:v>8.9351159260231601</c:v>
                </c:pt>
                <c:pt idx="1372">
                  <c:v>6.4527807502323897</c:v>
                </c:pt>
                <c:pt idx="1373">
                  <c:v>8.4588146619847802</c:v>
                </c:pt>
                <c:pt idx="1374">
                  <c:v>6.9300825482006196</c:v>
                </c:pt>
                <c:pt idx="1375">
                  <c:v>6.2550700008176596</c:v>
                </c:pt>
                <c:pt idx="1376">
                  <c:v>5.6698187738947796</c:v>
                </c:pt>
                <c:pt idx="1377">
                  <c:v>7.9454074865860802</c:v>
                </c:pt>
                <c:pt idx="1378">
                  <c:v>7.4998442319528698</c:v>
                </c:pt>
                <c:pt idx="1379">
                  <c:v>4.6955161408056201</c:v>
                </c:pt>
                <c:pt idx="1380">
                  <c:v>6.7106335280148999</c:v>
                </c:pt>
                <c:pt idx="1381">
                  <c:v>9.5028567462339204</c:v>
                </c:pt>
                <c:pt idx="1382">
                  <c:v>4.4053271469523496</c:v>
                </c:pt>
                <c:pt idx="1383">
                  <c:v>6.8103448491293896</c:v>
                </c:pt>
                <c:pt idx="1384">
                  <c:v>6.9831331130609602</c:v>
                </c:pt>
                <c:pt idx="1385">
                  <c:v>6.9681313129261904</c:v>
                </c:pt>
                <c:pt idx="1386">
                  <c:v>5.7625522497080501</c:v>
                </c:pt>
                <c:pt idx="1387">
                  <c:v>8.3972480959713707</c:v>
                </c:pt>
                <c:pt idx="1388">
                  <c:v>8.8283266575223998</c:v>
                </c:pt>
                <c:pt idx="1389">
                  <c:v>9.3958422021738901</c:v>
                </c:pt>
                <c:pt idx="1390">
                  <c:v>7.5931769334529102</c:v>
                </c:pt>
                <c:pt idx="1391">
                  <c:v>5.1491332881902396</c:v>
                </c:pt>
                <c:pt idx="1392">
                  <c:v>4.9167405412607996</c:v>
                </c:pt>
                <c:pt idx="1393">
                  <c:v>7.080794504276815</c:v>
                </c:pt>
                <c:pt idx="1394">
                  <c:v>7.3712898766050596</c:v>
                </c:pt>
                <c:pt idx="1395">
                  <c:v>8.2787527407552002</c:v>
                </c:pt>
                <c:pt idx="1396">
                  <c:v>10.202971547604699</c:v>
                </c:pt>
                <c:pt idx="1397">
                  <c:v>4.5621564826721599</c:v>
                </c:pt>
                <c:pt idx="1398">
                  <c:v>7.080794504276815</c:v>
                </c:pt>
                <c:pt idx="1399">
                  <c:v>5.20267201281598</c:v>
                </c:pt>
                <c:pt idx="1400">
                  <c:v>9.1497339267367206</c:v>
                </c:pt>
                <c:pt idx="1401">
                  <c:v>7.6155569793061204</c:v>
                </c:pt>
                <c:pt idx="1402">
                  <c:v>7.8130676249463402</c:v>
                </c:pt>
                <c:pt idx="1403">
                  <c:v>7.7210326879678304</c:v>
                </c:pt>
                <c:pt idx="1404">
                  <c:v>9.0562447073418593</c:v>
                </c:pt>
                <c:pt idx="1405">
                  <c:v>8.0826571254914299</c:v>
                </c:pt>
                <c:pt idx="1406">
                  <c:v>5.8486670702479602</c:v>
                </c:pt>
                <c:pt idx="1407">
                  <c:v>8.4705459986920992</c:v>
                </c:pt>
                <c:pt idx="1408">
                  <c:v>9.2285816298533305</c:v>
                </c:pt>
                <c:pt idx="1409">
                  <c:v>8.17058804476153</c:v>
                </c:pt>
                <c:pt idx="1410">
                  <c:v>6.3819771050964196</c:v>
                </c:pt>
                <c:pt idx="1411">
                  <c:v>6.9898137702949699</c:v>
                </c:pt>
                <c:pt idx="1412">
                  <c:v>10.378108203556501</c:v>
                </c:pt>
                <c:pt idx="1413">
                  <c:v>7.080794504276815</c:v>
                </c:pt>
                <c:pt idx="1414">
                  <c:v>3.59082236400599</c:v>
                </c:pt>
                <c:pt idx="1415">
                  <c:v>7.3885185027919498</c:v>
                </c:pt>
                <c:pt idx="1416">
                  <c:v>6.9668351678796299</c:v>
                </c:pt>
                <c:pt idx="1417">
                  <c:v>6.7034868537845602</c:v>
                </c:pt>
                <c:pt idx="1418">
                  <c:v>7.1396712562776097</c:v>
                </c:pt>
                <c:pt idx="1419">
                  <c:v>6.6487930100199497</c:v>
                </c:pt>
                <c:pt idx="1420">
                  <c:v>7.080794504276815</c:v>
                </c:pt>
                <c:pt idx="1421">
                  <c:v>7.9407132244535097</c:v>
                </c:pt>
                <c:pt idx="1422">
                  <c:v>8.2285638246124897</c:v>
                </c:pt>
                <c:pt idx="1423">
                  <c:v>8.6656920828707698</c:v>
                </c:pt>
                <c:pt idx="1424">
                  <c:v>5.0640424595749902</c:v>
                </c:pt>
                <c:pt idx="1425">
                  <c:v>7.89432278252273</c:v>
                </c:pt>
                <c:pt idx="1426">
                  <c:v>7.04279387747588</c:v>
                </c:pt>
                <c:pt idx="1427">
                  <c:v>8.3050639842347298</c:v>
                </c:pt>
                <c:pt idx="1428">
                  <c:v>8.2683075920393705</c:v>
                </c:pt>
                <c:pt idx="1429">
                  <c:v>7.080794504276815</c:v>
                </c:pt>
                <c:pt idx="1430">
                  <c:v>7.3975624177538704</c:v>
                </c:pt>
                <c:pt idx="1431">
                  <c:v>6.3672985304322696</c:v>
                </c:pt>
                <c:pt idx="1432">
                  <c:v>8.4106255651204602</c:v>
                </c:pt>
                <c:pt idx="1433">
                  <c:v>7.09824554416147</c:v>
                </c:pt>
                <c:pt idx="1434">
                  <c:v>7.3225020504596596</c:v>
                </c:pt>
                <c:pt idx="1435">
                  <c:v>5.1982249712942101</c:v>
                </c:pt>
                <c:pt idx="1436">
                  <c:v>7.080794504276815</c:v>
                </c:pt>
                <c:pt idx="1437">
                  <c:v>7.080794504276815</c:v>
                </c:pt>
                <c:pt idx="1438">
                  <c:v>6.28090511278796</c:v>
                </c:pt>
                <c:pt idx="1439">
                  <c:v>6.82393013703701</c:v>
                </c:pt>
                <c:pt idx="1440">
                  <c:v>6.6299935183569003</c:v>
                </c:pt>
                <c:pt idx="1441">
                  <c:v>10.301571270693699</c:v>
                </c:pt>
                <c:pt idx="1442">
                  <c:v>6.1231939353921598</c:v>
                </c:pt>
                <c:pt idx="1443">
                  <c:v>7.080794504276815</c:v>
                </c:pt>
                <c:pt idx="1444">
                  <c:v>6.8480334691747196</c:v>
                </c:pt>
                <c:pt idx="1445">
                  <c:v>7.080794504276815</c:v>
                </c:pt>
                <c:pt idx="1446">
                  <c:v>6.4115258359166498</c:v>
                </c:pt>
                <c:pt idx="1447">
                  <c:v>5.1226484549500899</c:v>
                </c:pt>
                <c:pt idx="1448">
                  <c:v>3.43485575997865</c:v>
                </c:pt>
                <c:pt idx="1449">
                  <c:v>10.848130421433201</c:v>
                </c:pt>
                <c:pt idx="1450">
                  <c:v>8.7253934121540802</c:v>
                </c:pt>
                <c:pt idx="1451">
                  <c:v>10.3517425283788</c:v>
                </c:pt>
                <c:pt idx="1452">
                  <c:v>8.1740281305755502</c:v>
                </c:pt>
                <c:pt idx="1453">
                  <c:v>8.0340119166542596</c:v>
                </c:pt>
                <c:pt idx="1454">
                  <c:v>8.20554181465398</c:v>
                </c:pt>
                <c:pt idx="1455">
                  <c:v>7.8938184594583696</c:v>
                </c:pt>
                <c:pt idx="1456">
                  <c:v>7.080794504276815</c:v>
                </c:pt>
                <c:pt idx="1457">
                  <c:v>5.4881354688390198</c:v>
                </c:pt>
                <c:pt idx="1458">
                  <c:v>8.1630740306142204</c:v>
                </c:pt>
                <c:pt idx="1459">
                  <c:v>6.8670006912457104</c:v>
                </c:pt>
                <c:pt idx="1460">
                  <c:v>5.8217069136202504</c:v>
                </c:pt>
                <c:pt idx="1461">
                  <c:v>7.4518887792117496</c:v>
                </c:pt>
                <c:pt idx="1462">
                  <c:v>6.8983150407289298</c:v>
                </c:pt>
                <c:pt idx="1463">
                  <c:v>7.5443401140376301</c:v>
                </c:pt>
                <c:pt idx="1464">
                  <c:v>4.1038678552308303</c:v>
                </c:pt>
                <c:pt idx="1465">
                  <c:v>5.3299388152492702</c:v>
                </c:pt>
                <c:pt idx="1466">
                  <c:v>6.9629935450416598</c:v>
                </c:pt>
                <c:pt idx="1467">
                  <c:v>6.8460599417988899</c:v>
                </c:pt>
                <c:pt idx="1468">
                  <c:v>6.2798421834965099</c:v>
                </c:pt>
                <c:pt idx="1469">
                  <c:v>6.7398497279992897</c:v>
                </c:pt>
                <c:pt idx="1470">
                  <c:v>5.4950354460341098</c:v>
                </c:pt>
                <c:pt idx="1471">
                  <c:v>7.5837702990430804</c:v>
                </c:pt>
                <c:pt idx="1472">
                  <c:v>5.8667027341373004</c:v>
                </c:pt>
                <c:pt idx="1473">
                  <c:v>6.3949804613317003</c:v>
                </c:pt>
                <c:pt idx="1474">
                  <c:v>5.8212616296560302</c:v>
                </c:pt>
                <c:pt idx="1475">
                  <c:v>5.5140621851991698</c:v>
                </c:pt>
                <c:pt idx="1476">
                  <c:v>6.7308836015771698</c:v>
                </c:pt>
                <c:pt idx="1477">
                  <c:v>5.1980676429051904</c:v>
                </c:pt>
                <c:pt idx="1478">
                  <c:v>7.080794504276815</c:v>
                </c:pt>
                <c:pt idx="1479">
                  <c:v>7.3623311867060801</c:v>
                </c:pt>
                <c:pt idx="1480">
                  <c:v>7.0661418403253</c:v>
                </c:pt>
                <c:pt idx="1481">
                  <c:v>5.42034774695792</c:v>
                </c:pt>
                <c:pt idx="1482">
                  <c:v>7.0153325827468596</c:v>
                </c:pt>
                <c:pt idx="1483">
                  <c:v>7.080794504276815</c:v>
                </c:pt>
                <c:pt idx="1484">
                  <c:v>6.0446717533290801</c:v>
                </c:pt>
                <c:pt idx="1485">
                  <c:v>6.1986503364476704</c:v>
                </c:pt>
                <c:pt idx="1486">
                  <c:v>7.6789450672193498</c:v>
                </c:pt>
                <c:pt idx="1487">
                  <c:v>8.0620661231484707</c:v>
                </c:pt>
                <c:pt idx="1488">
                  <c:v>7.2557985974933601</c:v>
                </c:pt>
                <c:pt idx="1489">
                  <c:v>7.080794504276815</c:v>
                </c:pt>
                <c:pt idx="1490">
                  <c:v>6.7924074685523799</c:v>
                </c:pt>
                <c:pt idx="1491">
                  <c:v>7.3681655765318803</c:v>
                </c:pt>
                <c:pt idx="1492">
                  <c:v>8.8377869154794304</c:v>
                </c:pt>
                <c:pt idx="1493">
                  <c:v>7.1081407110779402</c:v>
                </c:pt>
                <c:pt idx="1494">
                  <c:v>5.2896184372323303</c:v>
                </c:pt>
                <c:pt idx="1495">
                  <c:v>7.1692510383199801</c:v>
                </c:pt>
                <c:pt idx="1496">
                  <c:v>7.6950494371560598</c:v>
                </c:pt>
                <c:pt idx="1497">
                  <c:v>8.6931499005690291</c:v>
                </c:pt>
                <c:pt idx="1498">
                  <c:v>7.080794504276815</c:v>
                </c:pt>
                <c:pt idx="1499">
                  <c:v>6.9997645107739803</c:v>
                </c:pt>
                <c:pt idx="1500">
                  <c:v>6.8979227165894503</c:v>
                </c:pt>
                <c:pt idx="1501">
                  <c:v>6.3823146042602898</c:v>
                </c:pt>
                <c:pt idx="1502">
                  <c:v>9.91709205694149</c:v>
                </c:pt>
                <c:pt idx="1503">
                  <c:v>5.6090253537454098</c:v>
                </c:pt>
                <c:pt idx="1504">
                  <c:v>6.2774630933656796</c:v>
                </c:pt>
                <c:pt idx="1505">
                  <c:v>7.080794504276815</c:v>
                </c:pt>
                <c:pt idx="1506">
                  <c:v>7.7143126716313999</c:v>
                </c:pt>
                <c:pt idx="1507">
                  <c:v>6.3512865493707897</c:v>
                </c:pt>
                <c:pt idx="1508">
                  <c:v>7.9588714460464702</c:v>
                </c:pt>
                <c:pt idx="1509">
                  <c:v>6.6181865666929101</c:v>
                </c:pt>
                <c:pt idx="1510">
                  <c:v>6.0007233359955103</c:v>
                </c:pt>
                <c:pt idx="1511">
                  <c:v>6.3929278401143703</c:v>
                </c:pt>
                <c:pt idx="1512">
                  <c:v>6.9772678516389002</c:v>
                </c:pt>
                <c:pt idx="1513">
                  <c:v>6.3534368437173301</c:v>
                </c:pt>
                <c:pt idx="1514">
                  <c:v>6.0199399948716401</c:v>
                </c:pt>
                <c:pt idx="1515">
                  <c:v>7.3301968767673298</c:v>
                </c:pt>
                <c:pt idx="1516">
                  <c:v>9.2413387669599008</c:v>
                </c:pt>
                <c:pt idx="1517">
                  <c:v>6.5931744566192902</c:v>
                </c:pt>
                <c:pt idx="1518">
                  <c:v>6.9482654493838396</c:v>
                </c:pt>
                <c:pt idx="1519">
                  <c:v>7.080794504276815</c:v>
                </c:pt>
                <c:pt idx="1520">
                  <c:v>7.080794504276815</c:v>
                </c:pt>
                <c:pt idx="1521">
                  <c:v>5.9383211787793604</c:v>
                </c:pt>
                <c:pt idx="1522">
                  <c:v>8.2495505089513301</c:v>
                </c:pt>
                <c:pt idx="1523">
                  <c:v>6.9038169777866196</c:v>
                </c:pt>
                <c:pt idx="1524">
                  <c:v>7.6056748206508296</c:v>
                </c:pt>
                <c:pt idx="1525">
                  <c:v>6.5892905009635099</c:v>
                </c:pt>
                <c:pt idx="1526">
                  <c:v>7.5118166414119703</c:v>
                </c:pt>
                <c:pt idx="1527">
                  <c:v>7.3014446542877298</c:v>
                </c:pt>
                <c:pt idx="1528">
                  <c:v>6.78829158317855</c:v>
                </c:pt>
                <c:pt idx="1529">
                  <c:v>7.080794504276815</c:v>
                </c:pt>
                <c:pt idx="1530">
                  <c:v>7.080794504276815</c:v>
                </c:pt>
                <c:pt idx="1531">
                  <c:v>6.6925316690598597</c:v>
                </c:pt>
                <c:pt idx="1532">
                  <c:v>6.0281011182664397</c:v>
                </c:pt>
                <c:pt idx="1533">
                  <c:v>6.7159405639392702</c:v>
                </c:pt>
                <c:pt idx="1534">
                  <c:v>7.4907866757349097</c:v>
                </c:pt>
                <c:pt idx="1535">
                  <c:v>7.080794504276815</c:v>
                </c:pt>
                <c:pt idx="1536">
                  <c:v>6.3365886821611301</c:v>
                </c:pt>
                <c:pt idx="1537">
                  <c:v>7.3817575574067904</c:v>
                </c:pt>
                <c:pt idx="1538">
                  <c:v>7.2560150385339002</c:v>
                </c:pt>
                <c:pt idx="1539">
                  <c:v>7.0258217707497597</c:v>
                </c:pt>
                <c:pt idx="1540">
                  <c:v>7.6068804753747701</c:v>
                </c:pt>
                <c:pt idx="1541">
                  <c:v>6.9838604389794599</c:v>
                </c:pt>
                <c:pt idx="1542">
                  <c:v>6.3470200178986804</c:v>
                </c:pt>
                <c:pt idx="1543">
                  <c:v>7.3228284166165203</c:v>
                </c:pt>
                <c:pt idx="1544">
                  <c:v>6.7775063594359404</c:v>
                </c:pt>
                <c:pt idx="1545">
                  <c:v>8.3703649646193501</c:v>
                </c:pt>
                <c:pt idx="1546">
                  <c:v>6.6427556952627604</c:v>
                </c:pt>
                <c:pt idx="1547">
                  <c:v>6.21758491448443</c:v>
                </c:pt>
                <c:pt idx="1548">
                  <c:v>6.6301221558286798</c:v>
                </c:pt>
                <c:pt idx="1549">
                  <c:v>8.0510222030269301</c:v>
                </c:pt>
                <c:pt idx="1550">
                  <c:v>8.4160868170465406</c:v>
                </c:pt>
                <c:pt idx="1551">
                  <c:v>7.080794504276815</c:v>
                </c:pt>
                <c:pt idx="1552">
                  <c:v>7.9330676915139202</c:v>
                </c:pt>
                <c:pt idx="1553">
                  <c:v>7.9176085954610196</c:v>
                </c:pt>
                <c:pt idx="1554">
                  <c:v>8.9420459914869994</c:v>
                </c:pt>
                <c:pt idx="1555">
                  <c:v>7.0339453585367098</c:v>
                </c:pt>
                <c:pt idx="1556">
                  <c:v>7.080794504276815</c:v>
                </c:pt>
                <c:pt idx="1557">
                  <c:v>7.5800488080737898</c:v>
                </c:pt>
                <c:pt idx="1558">
                  <c:v>8.4732490641669198</c:v>
                </c:pt>
                <c:pt idx="1559">
                  <c:v>6.8164169252957203</c:v>
                </c:pt>
                <c:pt idx="1560">
                  <c:v>6.4600335221006198</c:v>
                </c:pt>
                <c:pt idx="1561">
                  <c:v>6.2278267948158996</c:v>
                </c:pt>
                <c:pt idx="1562">
                  <c:v>7.080794504276815</c:v>
                </c:pt>
                <c:pt idx="1563">
                  <c:v>7.080794504276815</c:v>
                </c:pt>
                <c:pt idx="1564">
                  <c:v>5.6327316466645998</c:v>
                </c:pt>
                <c:pt idx="1565">
                  <c:v>6.1912414425744702</c:v>
                </c:pt>
                <c:pt idx="1566">
                  <c:v>7.7010327970056096</c:v>
                </c:pt>
                <c:pt idx="1567">
                  <c:v>7.080794504276815</c:v>
                </c:pt>
                <c:pt idx="1568">
                  <c:v>8.8326411156223905</c:v>
                </c:pt>
                <c:pt idx="1569">
                  <c:v>5.6460833118619398</c:v>
                </c:pt>
                <c:pt idx="1570">
                  <c:v>7.3321039631814298</c:v>
                </c:pt>
                <c:pt idx="1571">
                  <c:v>7.8967439222582296</c:v>
                </c:pt>
                <c:pt idx="1572">
                  <c:v>5.6752947151901401</c:v>
                </c:pt>
                <c:pt idx="1573">
                  <c:v>6.0106175765335799</c:v>
                </c:pt>
                <c:pt idx="1574">
                  <c:v>7.9860184990695</c:v>
                </c:pt>
                <c:pt idx="1575">
                  <c:v>7.080794504276815</c:v>
                </c:pt>
                <c:pt idx="1576">
                  <c:v>7.1596139119599798</c:v>
                </c:pt>
                <c:pt idx="1577">
                  <c:v>7.5651980731602402</c:v>
                </c:pt>
                <c:pt idx="1578">
                  <c:v>6.8655685150278298</c:v>
                </c:pt>
                <c:pt idx="1579">
                  <c:v>5.7366757089425997</c:v>
                </c:pt>
                <c:pt idx="1580">
                  <c:v>6.12906962215511</c:v>
                </c:pt>
                <c:pt idx="1581">
                  <c:v>5.9913710815426997</c:v>
                </c:pt>
                <c:pt idx="1582">
                  <c:v>9.7233772307927904</c:v>
                </c:pt>
                <c:pt idx="1583">
                  <c:v>7.7363128411320199</c:v>
                </c:pt>
                <c:pt idx="1584">
                  <c:v>6.7157994789265896</c:v>
                </c:pt>
                <c:pt idx="1585">
                  <c:v>7.9667625534360198</c:v>
                </c:pt>
                <c:pt idx="1586">
                  <c:v>8.2425586353420908</c:v>
                </c:pt>
                <c:pt idx="1587">
                  <c:v>6.5395461279353801</c:v>
                </c:pt>
                <c:pt idx="1588">
                  <c:v>6.7853840602243203</c:v>
                </c:pt>
                <c:pt idx="1589">
                  <c:v>7.0079745871553101</c:v>
                </c:pt>
                <c:pt idx="1590">
                  <c:v>7.7403839394158398</c:v>
                </c:pt>
                <c:pt idx="1591">
                  <c:v>7.9180870791782398</c:v>
                </c:pt>
                <c:pt idx="1592">
                  <c:v>5.7727696978493102</c:v>
                </c:pt>
                <c:pt idx="1593">
                  <c:v>7.5716844931810598</c:v>
                </c:pt>
                <c:pt idx="1594">
                  <c:v>8.7335253295698596</c:v>
                </c:pt>
                <c:pt idx="1595">
                  <c:v>6.9178583550911297</c:v>
                </c:pt>
                <c:pt idx="1596">
                  <c:v>8.5127809088592308</c:v>
                </c:pt>
                <c:pt idx="1597">
                  <c:v>6.5391152614962902</c:v>
                </c:pt>
                <c:pt idx="1598">
                  <c:v>7.080794504276815</c:v>
                </c:pt>
                <c:pt idx="1599">
                  <c:v>8.2270831300962808</c:v>
                </c:pt>
                <c:pt idx="1600">
                  <c:v>7.2741980506025303</c:v>
                </c:pt>
                <c:pt idx="1601">
                  <c:v>7.1189801683646197</c:v>
                </c:pt>
                <c:pt idx="1602">
                  <c:v>7.080794504276815</c:v>
                </c:pt>
                <c:pt idx="1603">
                  <c:v>5.9419425364013101</c:v>
                </c:pt>
                <c:pt idx="1604">
                  <c:v>7.2789109031828003</c:v>
                </c:pt>
                <c:pt idx="1605">
                  <c:v>7.4451890259045097</c:v>
                </c:pt>
                <c:pt idx="1606">
                  <c:v>6.4424964364878399</c:v>
                </c:pt>
                <c:pt idx="1607">
                  <c:v>7.080794504276815</c:v>
                </c:pt>
                <c:pt idx="1608">
                  <c:v>6.9197261552120697</c:v>
                </c:pt>
                <c:pt idx="1609">
                  <c:v>6.4723710496807598</c:v>
                </c:pt>
                <c:pt idx="1610">
                  <c:v>8.2512177796810402</c:v>
                </c:pt>
                <c:pt idx="1611">
                  <c:v>7.080794504276815</c:v>
                </c:pt>
                <c:pt idx="1612">
                  <c:v>6.7071082058354197</c:v>
                </c:pt>
                <c:pt idx="1613">
                  <c:v>7.2401944704152603</c:v>
                </c:pt>
                <c:pt idx="1614">
                  <c:v>6.5284907753478798</c:v>
                </c:pt>
                <c:pt idx="1615">
                  <c:v>7.0318391737084101</c:v>
                </c:pt>
                <c:pt idx="1616">
                  <c:v>7.4943911014551396</c:v>
                </c:pt>
                <c:pt idx="1617">
                  <c:v>6.9574336379318504</c:v>
                </c:pt>
                <c:pt idx="1618">
                  <c:v>7.080794504276815</c:v>
                </c:pt>
                <c:pt idx="1619">
                  <c:v>6.9623245949195303</c:v>
                </c:pt>
                <c:pt idx="1620">
                  <c:v>6.5096216382111596</c:v>
                </c:pt>
                <c:pt idx="1621">
                  <c:v>8.0692978928114005</c:v>
                </c:pt>
                <c:pt idx="1622">
                  <c:v>7.2133753882203298</c:v>
                </c:pt>
                <c:pt idx="1623">
                  <c:v>6.7908381992572497</c:v>
                </c:pt>
                <c:pt idx="1624">
                  <c:v>6.9752091775573497</c:v>
                </c:pt>
                <c:pt idx="1625">
                  <c:v>7.4222252643503897</c:v>
                </c:pt>
                <c:pt idx="1626">
                  <c:v>6.5050658065049296</c:v>
                </c:pt>
                <c:pt idx="1627">
                  <c:v>6.6178622571937398</c:v>
                </c:pt>
                <c:pt idx="1628">
                  <c:v>6.7697693386222504</c:v>
                </c:pt>
                <c:pt idx="1629">
                  <c:v>6.3417512239831701</c:v>
                </c:pt>
                <c:pt idx="1630">
                  <c:v>7.0588660812796196</c:v>
                </c:pt>
                <c:pt idx="1631">
                  <c:v>7.5392873950742496</c:v>
                </c:pt>
                <c:pt idx="1632">
                  <c:v>7.080794504276815</c:v>
                </c:pt>
                <c:pt idx="1633">
                  <c:v>7.4908076539254802</c:v>
                </c:pt>
                <c:pt idx="1634">
                  <c:v>6.0374281937595304</c:v>
                </c:pt>
                <c:pt idx="1635">
                  <c:v>7.080794504276815</c:v>
                </c:pt>
                <c:pt idx="1636">
                  <c:v>6.7066951614980699</c:v>
                </c:pt>
                <c:pt idx="1637">
                  <c:v>7.080794504276815</c:v>
                </c:pt>
                <c:pt idx="1638">
                  <c:v>7.080794504276815</c:v>
                </c:pt>
                <c:pt idx="1639">
                  <c:v>6.7588516972065902</c:v>
                </c:pt>
                <c:pt idx="1640">
                  <c:v>7.4867808796065303</c:v>
                </c:pt>
                <c:pt idx="1641">
                  <c:v>6.9041213732235498</c:v>
                </c:pt>
                <c:pt idx="1642">
                  <c:v>7.080794504276815</c:v>
                </c:pt>
                <c:pt idx="1643">
                  <c:v>7.3489371420594303</c:v>
                </c:pt>
                <c:pt idx="1644">
                  <c:v>7.8460579263372603</c:v>
                </c:pt>
                <c:pt idx="1645">
                  <c:v>7.080794504276815</c:v>
                </c:pt>
                <c:pt idx="1646">
                  <c:v>6.1798098000471802</c:v>
                </c:pt>
                <c:pt idx="1647">
                  <c:v>6.7556693080544097</c:v>
                </c:pt>
                <c:pt idx="1648">
                  <c:v>7.080794504276815</c:v>
                </c:pt>
                <c:pt idx="1649">
                  <c:v>7.2665987924236104</c:v>
                </c:pt>
                <c:pt idx="1650">
                  <c:v>8.2181710658548202</c:v>
                </c:pt>
                <c:pt idx="1651">
                  <c:v>6.9800619386958704</c:v>
                </c:pt>
                <c:pt idx="1652">
                  <c:v>6.3819789964128102</c:v>
                </c:pt>
                <c:pt idx="1653">
                  <c:v>6.6480054599967202</c:v>
                </c:pt>
                <c:pt idx="1654">
                  <c:v>5.8999365667099397</c:v>
                </c:pt>
                <c:pt idx="1655">
                  <c:v>7.2609043632691801</c:v>
                </c:pt>
                <c:pt idx="1656">
                  <c:v>5.57592064811546</c:v>
                </c:pt>
                <c:pt idx="1657">
                  <c:v>5.4674012550751696</c:v>
                </c:pt>
                <c:pt idx="1658">
                  <c:v>6.0900160571574196</c:v>
                </c:pt>
                <c:pt idx="1659">
                  <c:v>8.2054470526237004</c:v>
                </c:pt>
                <c:pt idx="1660">
                  <c:v>7.6705058641852597</c:v>
                </c:pt>
                <c:pt idx="1661">
                  <c:v>6.7910971660194797</c:v>
                </c:pt>
                <c:pt idx="1662">
                  <c:v>6.0067694810805099</c:v>
                </c:pt>
                <c:pt idx="1663">
                  <c:v>7.080794504276815</c:v>
                </c:pt>
                <c:pt idx="1664">
                  <c:v>6.3363427618897497</c:v>
                </c:pt>
                <c:pt idx="1665">
                  <c:v>7.4732353765921804</c:v>
                </c:pt>
                <c:pt idx="1666">
                  <c:v>7.080794504276815</c:v>
                </c:pt>
                <c:pt idx="1667">
                  <c:v>7.38010483462533</c:v>
                </c:pt>
                <c:pt idx="1668">
                  <c:v>10.067632997838</c:v>
                </c:pt>
                <c:pt idx="1669">
                  <c:v>5.9159442995873901</c:v>
                </c:pt>
                <c:pt idx="1670">
                  <c:v>7.080794504276815</c:v>
                </c:pt>
                <c:pt idx="1671">
                  <c:v>6.1248473291900201</c:v>
                </c:pt>
                <c:pt idx="1672">
                  <c:v>7.080794504276815</c:v>
                </c:pt>
                <c:pt idx="1673">
                  <c:v>7.8764951313509304</c:v>
                </c:pt>
                <c:pt idx="1674">
                  <c:v>6.0210513228220703</c:v>
                </c:pt>
                <c:pt idx="1675">
                  <c:v>7.080794504276815</c:v>
                </c:pt>
                <c:pt idx="1676">
                  <c:v>7.080794504276815</c:v>
                </c:pt>
                <c:pt idx="1677">
                  <c:v>6.5854502296739001</c:v>
                </c:pt>
                <c:pt idx="1678">
                  <c:v>6.3426711834479104</c:v>
                </c:pt>
                <c:pt idx="1679">
                  <c:v>6.6329902541703598</c:v>
                </c:pt>
                <c:pt idx="1680">
                  <c:v>5.4007001376913903</c:v>
                </c:pt>
                <c:pt idx="1681">
                  <c:v>7.46014781817252</c:v>
                </c:pt>
                <c:pt idx="1682">
                  <c:v>6.7098220007419203</c:v>
                </c:pt>
                <c:pt idx="1683">
                  <c:v>8.0548933219966603</c:v>
                </c:pt>
                <c:pt idx="1684">
                  <c:v>5.3651924080000102</c:v>
                </c:pt>
                <c:pt idx="1685">
                  <c:v>6.9203889884953798</c:v>
                </c:pt>
                <c:pt idx="1686">
                  <c:v>7.0254565477089299</c:v>
                </c:pt>
                <c:pt idx="1687">
                  <c:v>7.97424842810649</c:v>
                </c:pt>
                <c:pt idx="1688">
                  <c:v>8.03105522026679</c:v>
                </c:pt>
                <c:pt idx="1689">
                  <c:v>7.61405681668107</c:v>
                </c:pt>
                <c:pt idx="1690">
                  <c:v>7.6435783619999604</c:v>
                </c:pt>
                <c:pt idx="1691">
                  <c:v>7.7313150091024898</c:v>
                </c:pt>
                <c:pt idx="1692">
                  <c:v>6.26840275574102</c:v>
                </c:pt>
                <c:pt idx="1693">
                  <c:v>7.3699116423529203</c:v>
                </c:pt>
                <c:pt idx="1694">
                  <c:v>7.080794504276815</c:v>
                </c:pt>
                <c:pt idx="1695">
                  <c:v>6.3203752847182901</c:v>
                </c:pt>
                <c:pt idx="1696">
                  <c:v>7.29008857213943</c:v>
                </c:pt>
                <c:pt idx="1697">
                  <c:v>6.3565110624619896</c:v>
                </c:pt>
                <c:pt idx="1698">
                  <c:v>7.9740650013584302</c:v>
                </c:pt>
                <c:pt idx="1699">
                  <c:v>4.9435084435268797</c:v>
                </c:pt>
                <c:pt idx="1700">
                  <c:v>7.7003623051360801</c:v>
                </c:pt>
                <c:pt idx="1701">
                  <c:v>6.0546071804191497</c:v>
                </c:pt>
                <c:pt idx="1702">
                  <c:v>4.2214206798491496</c:v>
                </c:pt>
                <c:pt idx="1703">
                  <c:v>8.5458903464876794</c:v>
                </c:pt>
                <c:pt idx="1704">
                  <c:v>7.75217621250522</c:v>
                </c:pt>
                <c:pt idx="1705">
                  <c:v>5.5881297507213903</c:v>
                </c:pt>
                <c:pt idx="1706">
                  <c:v>8.6498686250736903</c:v>
                </c:pt>
                <c:pt idx="1707">
                  <c:v>7.8992565152940797</c:v>
                </c:pt>
                <c:pt idx="1708">
                  <c:v>5.9522679692848497</c:v>
                </c:pt>
                <c:pt idx="1709">
                  <c:v>8.0401875566738994</c:v>
                </c:pt>
                <c:pt idx="1710">
                  <c:v>4.3132191507406903</c:v>
                </c:pt>
                <c:pt idx="1711">
                  <c:v>6.7070169276166398</c:v>
                </c:pt>
                <c:pt idx="1712">
                  <c:v>5.85356060080312</c:v>
                </c:pt>
                <c:pt idx="1713">
                  <c:v>8.8174027743889507</c:v>
                </c:pt>
                <c:pt idx="1714">
                  <c:v>7.080794504276815</c:v>
                </c:pt>
                <c:pt idx="1715">
                  <c:v>7.080794504276815</c:v>
                </c:pt>
                <c:pt idx="1716">
                  <c:v>7.4764084596689804</c:v>
                </c:pt>
                <c:pt idx="1717">
                  <c:v>7.6914862984257599</c:v>
                </c:pt>
                <c:pt idx="1718">
                  <c:v>7.3673718526278602</c:v>
                </c:pt>
                <c:pt idx="1719">
                  <c:v>8.9279059259388092</c:v>
                </c:pt>
                <c:pt idx="1720">
                  <c:v>5.6212273200900604</c:v>
                </c:pt>
                <c:pt idx="1721">
                  <c:v>6.4506449253272899</c:v>
                </c:pt>
                <c:pt idx="1722">
                  <c:v>7.5665171245129601</c:v>
                </c:pt>
                <c:pt idx="1723">
                  <c:v>6.1156375458102001</c:v>
                </c:pt>
                <c:pt idx="1724">
                  <c:v>7.5952287240491199</c:v>
                </c:pt>
                <c:pt idx="1725">
                  <c:v>7.080794504276815</c:v>
                </c:pt>
                <c:pt idx="1726">
                  <c:v>7.13122185859695</c:v>
                </c:pt>
                <c:pt idx="1727">
                  <c:v>7.3997247076489199</c:v>
                </c:pt>
                <c:pt idx="1728">
                  <c:v>7.0024799406952196</c:v>
                </c:pt>
                <c:pt idx="1729">
                  <c:v>5.3453453710788796</c:v>
                </c:pt>
                <c:pt idx="1730">
                  <c:v>6.1859511626337502</c:v>
                </c:pt>
                <c:pt idx="1731">
                  <c:v>6.0700909522338096</c:v>
                </c:pt>
                <c:pt idx="1732">
                  <c:v>7.0955693310799699</c:v>
                </c:pt>
                <c:pt idx="1733">
                  <c:v>7.080794504276815</c:v>
                </c:pt>
                <c:pt idx="1734">
                  <c:v>3.92855649232335</c:v>
                </c:pt>
                <c:pt idx="1735">
                  <c:v>6.35297310539781</c:v>
                </c:pt>
                <c:pt idx="1736">
                  <c:v>5.9991251777263903</c:v>
                </c:pt>
                <c:pt idx="1737">
                  <c:v>8.8995883782911704</c:v>
                </c:pt>
                <c:pt idx="1738">
                  <c:v>7.3753376198926297</c:v>
                </c:pt>
                <c:pt idx="1739">
                  <c:v>8.97932285265221</c:v>
                </c:pt>
                <c:pt idx="1740">
                  <c:v>8.5323774739183005</c:v>
                </c:pt>
                <c:pt idx="1741">
                  <c:v>7.2135374810505599</c:v>
                </c:pt>
                <c:pt idx="1742">
                  <c:v>7.080794504276815</c:v>
                </c:pt>
                <c:pt idx="1743">
                  <c:v>8.8955744579259797</c:v>
                </c:pt>
                <c:pt idx="1744">
                  <c:v>6.58276420367788</c:v>
                </c:pt>
                <c:pt idx="1745">
                  <c:v>7.080794504276815</c:v>
                </c:pt>
                <c:pt idx="1746">
                  <c:v>7.080794504276815</c:v>
                </c:pt>
                <c:pt idx="1747">
                  <c:v>5.9865938923728903</c:v>
                </c:pt>
                <c:pt idx="1748">
                  <c:v>6.84122106315961</c:v>
                </c:pt>
                <c:pt idx="1749">
                  <c:v>7.080794504276815</c:v>
                </c:pt>
                <c:pt idx="1750">
                  <c:v>7.1461172247421398</c:v>
                </c:pt>
                <c:pt idx="1751">
                  <c:v>7.080794504276815</c:v>
                </c:pt>
                <c:pt idx="1752">
                  <c:v>7.50757529645138</c:v>
                </c:pt>
                <c:pt idx="1753">
                  <c:v>7.9971758227351204</c:v>
                </c:pt>
                <c:pt idx="1754">
                  <c:v>5.1743459983462001</c:v>
                </c:pt>
                <c:pt idx="1755">
                  <c:v>7.080794504276815</c:v>
                </c:pt>
                <c:pt idx="1756">
                  <c:v>6.4790925670682302</c:v>
                </c:pt>
                <c:pt idx="1757">
                  <c:v>7.8115124452223901</c:v>
                </c:pt>
                <c:pt idx="1758">
                  <c:v>7.4372166531055202</c:v>
                </c:pt>
                <c:pt idx="1759">
                  <c:v>7.9538781151552502</c:v>
                </c:pt>
                <c:pt idx="1760">
                  <c:v>6.3965699310806103</c:v>
                </c:pt>
                <c:pt idx="1761">
                  <c:v>7.080794504276815</c:v>
                </c:pt>
                <c:pt idx="1762">
                  <c:v>8.0581359966123394</c:v>
                </c:pt>
                <c:pt idx="1763">
                  <c:v>7.080794504276815</c:v>
                </c:pt>
                <c:pt idx="1764">
                  <c:v>7.080794504276815</c:v>
                </c:pt>
                <c:pt idx="1765">
                  <c:v>9.4972611628812498</c:v>
                </c:pt>
                <c:pt idx="1766">
                  <c:v>7.9847107422420303</c:v>
                </c:pt>
                <c:pt idx="1767">
                  <c:v>6.2611105802533897</c:v>
                </c:pt>
                <c:pt idx="1768">
                  <c:v>6.9578027493028598</c:v>
                </c:pt>
                <c:pt idx="1769">
                  <c:v>9.6631590150059008</c:v>
                </c:pt>
                <c:pt idx="1770">
                  <c:v>6.7327137134213997</c:v>
                </c:pt>
                <c:pt idx="1771">
                  <c:v>4.8860570568047299</c:v>
                </c:pt>
                <c:pt idx="1772">
                  <c:v>9.6102203448996306</c:v>
                </c:pt>
                <c:pt idx="1773">
                  <c:v>8.51853179524627</c:v>
                </c:pt>
                <c:pt idx="1774">
                  <c:v>6.9507865154854596</c:v>
                </c:pt>
                <c:pt idx="1775">
                  <c:v>6.0230227413250201</c:v>
                </c:pt>
                <c:pt idx="1776">
                  <c:v>9.0114804074110104</c:v>
                </c:pt>
                <c:pt idx="1777">
                  <c:v>7.9467679042061699</c:v>
                </c:pt>
                <c:pt idx="1778">
                  <c:v>7.7096173509003902</c:v>
                </c:pt>
                <c:pt idx="1779">
                  <c:v>6.0816153584620496</c:v>
                </c:pt>
                <c:pt idx="1780">
                  <c:v>8.1461857940911404</c:v>
                </c:pt>
                <c:pt idx="1781">
                  <c:v>8.1418611163824703</c:v>
                </c:pt>
                <c:pt idx="1782">
                  <c:v>7.7033568213821004</c:v>
                </c:pt>
                <c:pt idx="1783">
                  <c:v>7.080794504276815</c:v>
                </c:pt>
                <c:pt idx="1784">
                  <c:v>9.2528565089853299</c:v>
                </c:pt>
                <c:pt idx="1785">
                  <c:v>6.0476514887181398</c:v>
                </c:pt>
                <c:pt idx="1786">
                  <c:v>6.1528578021245099</c:v>
                </c:pt>
                <c:pt idx="1787">
                  <c:v>9.0749228744549502</c:v>
                </c:pt>
                <c:pt idx="1788">
                  <c:v>7.4365372269816703</c:v>
                </c:pt>
                <c:pt idx="1789">
                  <c:v>7.080794504276815</c:v>
                </c:pt>
                <c:pt idx="1790">
                  <c:v>7.1300991962000504</c:v>
                </c:pt>
                <c:pt idx="1791">
                  <c:v>6.7921254502183999</c:v>
                </c:pt>
                <c:pt idx="1792">
                  <c:v>7.080794504276815</c:v>
                </c:pt>
                <c:pt idx="1793">
                  <c:v>8.8856263440531809</c:v>
                </c:pt>
                <c:pt idx="1794">
                  <c:v>9.4753162596953402</c:v>
                </c:pt>
                <c:pt idx="1795">
                  <c:v>7.080794504276815</c:v>
                </c:pt>
                <c:pt idx="1796">
                  <c:v>7.1831087344585196</c:v>
                </c:pt>
                <c:pt idx="1797">
                  <c:v>6.1574431448430298</c:v>
                </c:pt>
                <c:pt idx="1798">
                  <c:v>6.4678683016914897</c:v>
                </c:pt>
                <c:pt idx="1799">
                  <c:v>7.080794504276815</c:v>
                </c:pt>
                <c:pt idx="1800">
                  <c:v>7.48813346433041</c:v>
                </c:pt>
                <c:pt idx="1801">
                  <c:v>7.3235451196664503</c:v>
                </c:pt>
                <c:pt idx="1802">
                  <c:v>7.080794504276815</c:v>
                </c:pt>
                <c:pt idx="1803">
                  <c:v>6.5307961237209904</c:v>
                </c:pt>
                <c:pt idx="1804">
                  <c:v>6.9314704269333198</c:v>
                </c:pt>
                <c:pt idx="1805">
                  <c:v>7.7746452429245902</c:v>
                </c:pt>
                <c:pt idx="1806">
                  <c:v>8.1075001386164107</c:v>
                </c:pt>
                <c:pt idx="1807">
                  <c:v>6.3068644593736698</c:v>
                </c:pt>
                <c:pt idx="1808">
                  <c:v>7.080794504276815</c:v>
                </c:pt>
                <c:pt idx="1809">
                  <c:v>6.6096803221946203</c:v>
                </c:pt>
                <c:pt idx="1810">
                  <c:v>6.6322058786549603</c:v>
                </c:pt>
                <c:pt idx="1811">
                  <c:v>7.080794504276815</c:v>
                </c:pt>
                <c:pt idx="1812">
                  <c:v>5.7167556665301298</c:v>
                </c:pt>
                <c:pt idx="1813">
                  <c:v>7.7404538702263102</c:v>
                </c:pt>
                <c:pt idx="1814">
                  <c:v>6.2772773712744296</c:v>
                </c:pt>
                <c:pt idx="1815">
                  <c:v>8.0063732984041494</c:v>
                </c:pt>
                <c:pt idx="1816">
                  <c:v>6.5130165859605</c:v>
                </c:pt>
                <c:pt idx="1817">
                  <c:v>6.23419767247493</c:v>
                </c:pt>
                <c:pt idx="1818">
                  <c:v>7.2771439667715097</c:v>
                </c:pt>
                <c:pt idx="1819">
                  <c:v>6.0445130295123404</c:v>
                </c:pt>
                <c:pt idx="1820">
                  <c:v>6.64302653814108</c:v>
                </c:pt>
                <c:pt idx="1821">
                  <c:v>5.1504565396302802</c:v>
                </c:pt>
                <c:pt idx="1822">
                  <c:v>6.1105451607855903</c:v>
                </c:pt>
                <c:pt idx="1823">
                  <c:v>7.8311177367669096</c:v>
                </c:pt>
                <c:pt idx="1824">
                  <c:v>6.9807271636464598</c:v>
                </c:pt>
                <c:pt idx="1825">
                  <c:v>8.5527824158732493</c:v>
                </c:pt>
                <c:pt idx="1826">
                  <c:v>6.4493794387538603</c:v>
                </c:pt>
                <c:pt idx="1827">
                  <c:v>7.3920840375188996</c:v>
                </c:pt>
                <c:pt idx="1828">
                  <c:v>8.3607958272350995</c:v>
                </c:pt>
                <c:pt idx="1829">
                  <c:v>7.6198450769536104</c:v>
                </c:pt>
                <c:pt idx="1830">
                  <c:v>5.4045106741474802</c:v>
                </c:pt>
                <c:pt idx="1831">
                  <c:v>7.0793035177795902</c:v>
                </c:pt>
                <c:pt idx="1832">
                  <c:v>7.080794504276815</c:v>
                </c:pt>
                <c:pt idx="1833">
                  <c:v>7.1617148926414904</c:v>
                </c:pt>
                <c:pt idx="1834">
                  <c:v>6.8549468587872697</c:v>
                </c:pt>
                <c:pt idx="1835">
                  <c:v>7.3095564074817201</c:v>
                </c:pt>
                <c:pt idx="1836">
                  <c:v>9.3134658928999396</c:v>
                </c:pt>
                <c:pt idx="1837">
                  <c:v>7.080794504276815</c:v>
                </c:pt>
                <c:pt idx="1838">
                  <c:v>7.080794504276815</c:v>
                </c:pt>
                <c:pt idx="1839">
                  <c:v>6.1879380539930899</c:v>
                </c:pt>
                <c:pt idx="1840">
                  <c:v>7.080794504276815</c:v>
                </c:pt>
                <c:pt idx="1841">
                  <c:v>7.9653373053048</c:v>
                </c:pt>
                <c:pt idx="1842">
                  <c:v>9.2643909086346099</c:v>
                </c:pt>
                <c:pt idx="1843">
                  <c:v>7.7540443539479398</c:v>
                </c:pt>
                <c:pt idx="1844">
                  <c:v>9.3938916522319396</c:v>
                </c:pt>
                <c:pt idx="1845">
                  <c:v>8.1760796153016297</c:v>
                </c:pt>
                <c:pt idx="1846">
                  <c:v>8.3376962006977404</c:v>
                </c:pt>
                <c:pt idx="1847">
                  <c:v>7.080794504276815</c:v>
                </c:pt>
                <c:pt idx="1848">
                  <c:v>7.1910248566863402</c:v>
                </c:pt>
                <c:pt idx="1849">
                  <c:v>8.6136985948837506</c:v>
                </c:pt>
                <c:pt idx="1850">
                  <c:v>7.79303917140916</c:v>
                </c:pt>
                <c:pt idx="1851">
                  <c:v>3.8788793890687998</c:v>
                </c:pt>
                <c:pt idx="1852">
                  <c:v>7.080794504276815</c:v>
                </c:pt>
                <c:pt idx="1853">
                  <c:v>3.97828462731673</c:v>
                </c:pt>
                <c:pt idx="1854">
                  <c:v>5.9640653598712703</c:v>
                </c:pt>
                <c:pt idx="1855">
                  <c:v>7.5320585798072202</c:v>
                </c:pt>
                <c:pt idx="1856">
                  <c:v>7.2335384354832604</c:v>
                </c:pt>
                <c:pt idx="1857">
                  <c:v>7.080794504276815</c:v>
                </c:pt>
                <c:pt idx="1858">
                  <c:v>7.080794504276815</c:v>
                </c:pt>
                <c:pt idx="1859">
                  <c:v>7.4807281136021704</c:v>
                </c:pt>
                <c:pt idx="1860">
                  <c:v>4.4770917139584796</c:v>
                </c:pt>
                <c:pt idx="1861">
                  <c:v>7.080794504276815</c:v>
                </c:pt>
                <c:pt idx="1862">
                  <c:v>7.080794504276815</c:v>
                </c:pt>
                <c:pt idx="1863">
                  <c:v>6.3140774697503899</c:v>
                </c:pt>
                <c:pt idx="1864">
                  <c:v>7.080794504276815</c:v>
                </c:pt>
                <c:pt idx="1865">
                  <c:v>8.8226103837592103</c:v>
                </c:pt>
                <c:pt idx="1866">
                  <c:v>6.9226523706566496</c:v>
                </c:pt>
                <c:pt idx="1867">
                  <c:v>7.080794504276815</c:v>
                </c:pt>
                <c:pt idx="1868">
                  <c:v>6.9045368582357503</c:v>
                </c:pt>
                <c:pt idx="1869">
                  <c:v>6.5480176424852097</c:v>
                </c:pt>
                <c:pt idx="1870">
                  <c:v>6.5810827560754603</c:v>
                </c:pt>
                <c:pt idx="1871">
                  <c:v>7.8646496725343704</c:v>
                </c:pt>
                <c:pt idx="1872">
                  <c:v>6.1369071771311798</c:v>
                </c:pt>
                <c:pt idx="1873">
                  <c:v>6.9470285396573397</c:v>
                </c:pt>
                <c:pt idx="1874">
                  <c:v>6.2033225076896503</c:v>
                </c:pt>
                <c:pt idx="1875">
                  <c:v>7.080794504276815</c:v>
                </c:pt>
                <c:pt idx="1876">
                  <c:v>8.3731709252449207</c:v>
                </c:pt>
                <c:pt idx="1877">
                  <c:v>7.080794504276815</c:v>
                </c:pt>
                <c:pt idx="1878">
                  <c:v>5.92124706947601</c:v>
                </c:pt>
                <c:pt idx="1879">
                  <c:v>8.8298061781506405</c:v>
                </c:pt>
                <c:pt idx="1880">
                  <c:v>7.080794504276815</c:v>
                </c:pt>
                <c:pt idx="1881">
                  <c:v>6.8322173875674803</c:v>
                </c:pt>
                <c:pt idx="1882">
                  <c:v>9.2813026113481207</c:v>
                </c:pt>
                <c:pt idx="1883">
                  <c:v>7.45625078541691</c:v>
                </c:pt>
                <c:pt idx="1884">
                  <c:v>7.08825097643407</c:v>
                </c:pt>
                <c:pt idx="1885">
                  <c:v>5.6486285376078502</c:v>
                </c:pt>
                <c:pt idx="1886">
                  <c:v>4.2939612347943497</c:v>
                </c:pt>
                <c:pt idx="1887">
                  <c:v>9.6780508539025494</c:v>
                </c:pt>
                <c:pt idx="1888">
                  <c:v>8.6627095013892195</c:v>
                </c:pt>
                <c:pt idx="1889">
                  <c:v>5.89739112084313</c:v>
                </c:pt>
                <c:pt idx="1890">
                  <c:v>9.4942426480384299</c:v>
                </c:pt>
                <c:pt idx="1891">
                  <c:v>7.080794504276815</c:v>
                </c:pt>
                <c:pt idx="1892">
                  <c:v>7.0801930590132001</c:v>
                </c:pt>
                <c:pt idx="1893">
                  <c:v>7.55985230976931</c:v>
                </c:pt>
                <c:pt idx="1894">
                  <c:v>7.0403949560722801</c:v>
                </c:pt>
                <c:pt idx="1895">
                  <c:v>8.0530436822355593</c:v>
                </c:pt>
                <c:pt idx="1896">
                  <c:v>7.0443753187341098</c:v>
                </c:pt>
                <c:pt idx="1897">
                  <c:v>6.3098915761801999</c:v>
                </c:pt>
                <c:pt idx="1898">
                  <c:v>6.20357284820843</c:v>
                </c:pt>
                <c:pt idx="1899">
                  <c:v>6.8794049572962797</c:v>
                </c:pt>
                <c:pt idx="1900">
                  <c:v>7.7548843944371901</c:v>
                </c:pt>
                <c:pt idx="1901">
                  <c:v>7.9166696988353102</c:v>
                </c:pt>
                <c:pt idx="1902">
                  <c:v>6.4053924817762402</c:v>
                </c:pt>
                <c:pt idx="1903">
                  <c:v>7.7959578005971704</c:v>
                </c:pt>
                <c:pt idx="1904">
                  <c:v>6.9639793510478496</c:v>
                </c:pt>
                <c:pt idx="1905">
                  <c:v>6.9678613966386598</c:v>
                </c:pt>
                <c:pt idx="1906">
                  <c:v>6.6227913564466201</c:v>
                </c:pt>
                <c:pt idx="1907">
                  <c:v>7.3699886207415899</c:v>
                </c:pt>
                <c:pt idx="1908">
                  <c:v>7.080794504276815</c:v>
                </c:pt>
                <c:pt idx="1909">
                  <c:v>6.9448683868362897</c:v>
                </c:pt>
                <c:pt idx="1910">
                  <c:v>5.2848101149986801</c:v>
                </c:pt>
                <c:pt idx="1911">
                  <c:v>6.8514426029488904</c:v>
                </c:pt>
                <c:pt idx="1912">
                  <c:v>7.7601893647032796</c:v>
                </c:pt>
                <c:pt idx="1913">
                  <c:v>7.2805603569352897</c:v>
                </c:pt>
                <c:pt idx="1914">
                  <c:v>6.83425988988055</c:v>
                </c:pt>
                <c:pt idx="1915">
                  <c:v>6.7289751477621298</c:v>
                </c:pt>
                <c:pt idx="1916">
                  <c:v>8.0164183746115807</c:v>
                </c:pt>
                <c:pt idx="1917">
                  <c:v>6.8649167394503996</c:v>
                </c:pt>
                <c:pt idx="1918">
                  <c:v>5.8089755199068298</c:v>
                </c:pt>
                <c:pt idx="1919">
                  <c:v>8.45879698814859</c:v>
                </c:pt>
                <c:pt idx="1920">
                  <c:v>6.9873352789589296</c:v>
                </c:pt>
                <c:pt idx="1921">
                  <c:v>7.2887366612670101</c:v>
                </c:pt>
                <c:pt idx="1922">
                  <c:v>8.1163502752896406</c:v>
                </c:pt>
                <c:pt idx="1923">
                  <c:v>7.4639159512294597</c:v>
                </c:pt>
                <c:pt idx="1924">
                  <c:v>7.5123612161218203</c:v>
                </c:pt>
                <c:pt idx="1925">
                  <c:v>6.4151084717080797</c:v>
                </c:pt>
                <c:pt idx="1926">
                  <c:v>7.0599402344536202</c:v>
                </c:pt>
                <c:pt idx="1927">
                  <c:v>7.080794504276815</c:v>
                </c:pt>
                <c:pt idx="1928">
                  <c:v>7.4251022232220496</c:v>
                </c:pt>
                <c:pt idx="1929">
                  <c:v>6.7426223982587903</c:v>
                </c:pt>
                <c:pt idx="1930">
                  <c:v>7.6829234448478001</c:v>
                </c:pt>
                <c:pt idx="1931">
                  <c:v>7.0416654174111697</c:v>
                </c:pt>
                <c:pt idx="1932">
                  <c:v>7.18527644881891</c:v>
                </c:pt>
                <c:pt idx="1933">
                  <c:v>6.5972923631533504</c:v>
                </c:pt>
                <c:pt idx="1934">
                  <c:v>6.9088530833136703</c:v>
                </c:pt>
                <c:pt idx="1935">
                  <c:v>7.080794504276815</c:v>
                </c:pt>
                <c:pt idx="1936">
                  <c:v>7.080794504276815</c:v>
                </c:pt>
                <c:pt idx="1937">
                  <c:v>6.2819039290788101</c:v>
                </c:pt>
                <c:pt idx="1938">
                  <c:v>7.0367521038335399</c:v>
                </c:pt>
                <c:pt idx="1939">
                  <c:v>7.3629128672021498</c:v>
                </c:pt>
                <c:pt idx="1940">
                  <c:v>7.3690871386546304</c:v>
                </c:pt>
                <c:pt idx="1941">
                  <c:v>7.7081099887295697</c:v>
                </c:pt>
                <c:pt idx="1942">
                  <c:v>6.5041127797483202</c:v>
                </c:pt>
                <c:pt idx="1943">
                  <c:v>8.1859234173130293</c:v>
                </c:pt>
                <c:pt idx="1944">
                  <c:v>6.1491851735534597</c:v>
                </c:pt>
                <c:pt idx="1945">
                  <c:v>7.0804458211218302</c:v>
                </c:pt>
                <c:pt idx="1946">
                  <c:v>6.6284273473906499</c:v>
                </c:pt>
                <c:pt idx="1947">
                  <c:v>4.70469846171701</c:v>
                </c:pt>
                <c:pt idx="1948">
                  <c:v>7.9769008736775699</c:v>
                </c:pt>
                <c:pt idx="1949">
                  <c:v>6.8096445151755196</c:v>
                </c:pt>
                <c:pt idx="1950">
                  <c:v>7.080794504276815</c:v>
                </c:pt>
                <c:pt idx="1951">
                  <c:v>6.9676966831620204</c:v>
                </c:pt>
                <c:pt idx="1952">
                  <c:v>6.4445551702072601</c:v>
                </c:pt>
                <c:pt idx="1953">
                  <c:v>6.2777424833906297</c:v>
                </c:pt>
                <c:pt idx="1954">
                  <c:v>7.080794504276815</c:v>
                </c:pt>
                <c:pt idx="1955">
                  <c:v>9.0143567343211295</c:v>
                </c:pt>
                <c:pt idx="1956">
                  <c:v>7.7816637597932203</c:v>
                </c:pt>
                <c:pt idx="1957">
                  <c:v>6.0843601161892202</c:v>
                </c:pt>
                <c:pt idx="1958">
                  <c:v>7.1547358804048704</c:v>
                </c:pt>
                <c:pt idx="1959">
                  <c:v>6.7488115498044801</c:v>
                </c:pt>
                <c:pt idx="1960">
                  <c:v>8.1282700692448202</c:v>
                </c:pt>
                <c:pt idx="1961">
                  <c:v>7.080794504276815</c:v>
                </c:pt>
                <c:pt idx="1962">
                  <c:v>6.3356831419159096</c:v>
                </c:pt>
                <c:pt idx="1963">
                  <c:v>5.9404758764495798</c:v>
                </c:pt>
                <c:pt idx="1964">
                  <c:v>7.6148776392987596</c:v>
                </c:pt>
                <c:pt idx="1965">
                  <c:v>6.71824944489624</c:v>
                </c:pt>
                <c:pt idx="1966">
                  <c:v>6.8663565150599997</c:v>
                </c:pt>
                <c:pt idx="1967">
                  <c:v>7.080794504276815</c:v>
                </c:pt>
                <c:pt idx="1968">
                  <c:v>7.5538446152418004</c:v>
                </c:pt>
                <c:pt idx="1969">
                  <c:v>7.3666719894273198</c:v>
                </c:pt>
                <c:pt idx="1970">
                  <c:v>6.5677596132670804</c:v>
                </c:pt>
                <c:pt idx="1971">
                  <c:v>6.3336400463267299</c:v>
                </c:pt>
                <c:pt idx="1972">
                  <c:v>5.8924131857724298</c:v>
                </c:pt>
                <c:pt idx="1973">
                  <c:v>7.9180391702967299</c:v>
                </c:pt>
                <c:pt idx="1974">
                  <c:v>6.5491249983457598</c:v>
                </c:pt>
                <c:pt idx="1975">
                  <c:v>6.8047961450173498</c:v>
                </c:pt>
                <c:pt idx="1976">
                  <c:v>7.080794504276815</c:v>
                </c:pt>
                <c:pt idx="1977">
                  <c:v>7.1761708700696296</c:v>
                </c:pt>
                <c:pt idx="1978">
                  <c:v>7.08509588276406</c:v>
                </c:pt>
                <c:pt idx="1979">
                  <c:v>7.2017023748968301</c:v>
                </c:pt>
                <c:pt idx="1980">
                  <c:v>7.7760441126267796</c:v>
                </c:pt>
                <c:pt idx="1981">
                  <c:v>7.080794504276815</c:v>
                </c:pt>
                <c:pt idx="1982">
                  <c:v>7.0465485370162799</c:v>
                </c:pt>
                <c:pt idx="1983">
                  <c:v>7.080794504276815</c:v>
                </c:pt>
                <c:pt idx="1984">
                  <c:v>7.7328800777976996</c:v>
                </c:pt>
                <c:pt idx="1985">
                  <c:v>6.2667999479907097</c:v>
                </c:pt>
                <c:pt idx="1986">
                  <c:v>6.6302517089826303</c:v>
                </c:pt>
                <c:pt idx="1987">
                  <c:v>6.7756311332671402</c:v>
                </c:pt>
                <c:pt idx="1988">
                  <c:v>7.080794504276815</c:v>
                </c:pt>
                <c:pt idx="1989">
                  <c:v>8.1649924261718798</c:v>
                </c:pt>
                <c:pt idx="1990">
                  <c:v>7.7737581374530897</c:v>
                </c:pt>
                <c:pt idx="1991">
                  <c:v>7.2951413316991296</c:v>
                </c:pt>
                <c:pt idx="1992">
                  <c:v>7.080794504276815</c:v>
                </c:pt>
                <c:pt idx="1993">
                  <c:v>7.6575417280811999</c:v>
                </c:pt>
                <c:pt idx="1994">
                  <c:v>7.6647935233516504</c:v>
                </c:pt>
                <c:pt idx="1995">
                  <c:v>7.080794504276815</c:v>
                </c:pt>
                <c:pt idx="1996">
                  <c:v>7.8004212889089501</c:v>
                </c:pt>
                <c:pt idx="1997">
                  <c:v>7.2640690967525599</c:v>
                </c:pt>
                <c:pt idx="1998">
                  <c:v>7.5443056356166096</c:v>
                </c:pt>
                <c:pt idx="1999">
                  <c:v>7.7497737841334402</c:v>
                </c:pt>
                <c:pt idx="2000">
                  <c:v>7.4420230840233401</c:v>
                </c:pt>
                <c:pt idx="2001">
                  <c:v>6.5592526208929796</c:v>
                </c:pt>
                <c:pt idx="2002">
                  <c:v>7.0350367951968096</c:v>
                </c:pt>
                <c:pt idx="2003">
                  <c:v>7.8806859427028799</c:v>
                </c:pt>
                <c:pt idx="2004">
                  <c:v>7.49837245904612</c:v>
                </c:pt>
                <c:pt idx="2005">
                  <c:v>7.080794504276815</c:v>
                </c:pt>
                <c:pt idx="2006">
                  <c:v>6.53820717266355</c:v>
                </c:pt>
                <c:pt idx="2007">
                  <c:v>6.3732880711683304</c:v>
                </c:pt>
                <c:pt idx="2008">
                  <c:v>5.7564756894907001</c:v>
                </c:pt>
                <c:pt idx="2009">
                  <c:v>6.9180624379439699</c:v>
                </c:pt>
                <c:pt idx="2010">
                  <c:v>8.8135046596240905</c:v>
                </c:pt>
                <c:pt idx="2011">
                  <c:v>7.3615998316002704</c:v>
                </c:pt>
                <c:pt idx="2012">
                  <c:v>9.1755861525878597</c:v>
                </c:pt>
                <c:pt idx="2013">
                  <c:v>7.080794504276815</c:v>
                </c:pt>
                <c:pt idx="2014">
                  <c:v>6.55087719268563</c:v>
                </c:pt>
                <c:pt idx="2015">
                  <c:v>6.5108556110746001</c:v>
                </c:pt>
                <c:pt idx="2016">
                  <c:v>7.3470303556213397</c:v>
                </c:pt>
                <c:pt idx="2017">
                  <c:v>8.1119531703592695</c:v>
                </c:pt>
                <c:pt idx="2018">
                  <c:v>7.080794504276815</c:v>
                </c:pt>
                <c:pt idx="2019">
                  <c:v>5.98501245091746</c:v>
                </c:pt>
                <c:pt idx="2020">
                  <c:v>7.080794504276815</c:v>
                </c:pt>
                <c:pt idx="2021">
                  <c:v>7.080794504276815</c:v>
                </c:pt>
                <c:pt idx="2022">
                  <c:v>6.4337223527823602</c:v>
                </c:pt>
                <c:pt idx="2023">
                  <c:v>6.7700951463472503</c:v>
                </c:pt>
                <c:pt idx="2024">
                  <c:v>7.9279695527206302</c:v>
                </c:pt>
                <c:pt idx="2025">
                  <c:v>7.3388261106127199</c:v>
                </c:pt>
                <c:pt idx="2026">
                  <c:v>7.0783610741109797</c:v>
                </c:pt>
                <c:pt idx="2027">
                  <c:v>6.7516686268080202</c:v>
                </c:pt>
                <c:pt idx="2028">
                  <c:v>7.7441252194347703</c:v>
                </c:pt>
                <c:pt idx="2029">
                  <c:v>7.5603920228303201</c:v>
                </c:pt>
                <c:pt idx="2030">
                  <c:v>7.8306075905686603</c:v>
                </c:pt>
                <c:pt idx="2031">
                  <c:v>6.74693496825686</c:v>
                </c:pt>
                <c:pt idx="2032">
                  <c:v>6.54228178680893</c:v>
                </c:pt>
                <c:pt idx="2033">
                  <c:v>8.5496925141079796</c:v>
                </c:pt>
                <c:pt idx="2034">
                  <c:v>7.4998445019556597</c:v>
                </c:pt>
                <c:pt idx="2035">
                  <c:v>5.7637728070588299</c:v>
                </c:pt>
                <c:pt idx="2036">
                  <c:v>7.2768631252090303</c:v>
                </c:pt>
                <c:pt idx="2037">
                  <c:v>7.4932908159283</c:v>
                </c:pt>
                <c:pt idx="2038">
                  <c:v>6.1160239799531402</c:v>
                </c:pt>
                <c:pt idx="2039">
                  <c:v>5.22689523223851</c:v>
                </c:pt>
                <c:pt idx="2040">
                  <c:v>7.080794504276815</c:v>
                </c:pt>
                <c:pt idx="2041">
                  <c:v>6.42064020641154</c:v>
                </c:pt>
                <c:pt idx="2042">
                  <c:v>7.6690125365183199</c:v>
                </c:pt>
                <c:pt idx="2043">
                  <c:v>7.12806225525041</c:v>
                </c:pt>
                <c:pt idx="2044">
                  <c:v>7.080794504276815</c:v>
                </c:pt>
                <c:pt idx="2045">
                  <c:v>6.6153501349132497</c:v>
                </c:pt>
                <c:pt idx="2046">
                  <c:v>6.5048762223411698</c:v>
                </c:pt>
                <c:pt idx="2047">
                  <c:v>7.4591241732177398</c:v>
                </c:pt>
                <c:pt idx="2048">
                  <c:v>7.080794504276815</c:v>
                </c:pt>
                <c:pt idx="2049">
                  <c:v>7.0960471010056798</c:v>
                </c:pt>
                <c:pt idx="2050">
                  <c:v>6.9894421770484403</c:v>
                </c:pt>
                <c:pt idx="2051">
                  <c:v>7.080794504276815</c:v>
                </c:pt>
                <c:pt idx="2052">
                  <c:v>8.2977258777917093</c:v>
                </c:pt>
                <c:pt idx="2053">
                  <c:v>3.8464539500942201</c:v>
                </c:pt>
                <c:pt idx="2054">
                  <c:v>7.080794504276815</c:v>
                </c:pt>
                <c:pt idx="2055">
                  <c:v>9.3800070920145</c:v>
                </c:pt>
                <c:pt idx="2056">
                  <c:v>8.9983750226791006</c:v>
                </c:pt>
                <c:pt idx="2057">
                  <c:v>5.6903874243649204</c:v>
                </c:pt>
                <c:pt idx="2058">
                  <c:v>7.3015634493794002</c:v>
                </c:pt>
                <c:pt idx="2059">
                  <c:v>7.0316840506457803</c:v>
                </c:pt>
                <c:pt idx="2060">
                  <c:v>4.3486749930398396</c:v>
                </c:pt>
                <c:pt idx="2061">
                  <c:v>5.2941953902841696</c:v>
                </c:pt>
                <c:pt idx="2062">
                  <c:v>7.2579309948632904</c:v>
                </c:pt>
                <c:pt idx="2063">
                  <c:v>9.2504916390780902</c:v>
                </c:pt>
                <c:pt idx="2064">
                  <c:v>9.6804747784705594</c:v>
                </c:pt>
                <c:pt idx="2065">
                  <c:v>7.080794504276815</c:v>
                </c:pt>
                <c:pt idx="2066">
                  <c:v>6.7412458208811001</c:v>
                </c:pt>
                <c:pt idx="2067">
                  <c:v>6.8117022698952701</c:v>
                </c:pt>
                <c:pt idx="2068">
                  <c:v>6.9669429618843202</c:v>
                </c:pt>
                <c:pt idx="2069">
                  <c:v>7.4460890591172602</c:v>
                </c:pt>
                <c:pt idx="2070">
                  <c:v>6.2106476062546196</c:v>
                </c:pt>
                <c:pt idx="2071">
                  <c:v>7.3415471121709199</c:v>
                </c:pt>
                <c:pt idx="2072">
                  <c:v>7.05139642582078</c:v>
                </c:pt>
                <c:pt idx="2073">
                  <c:v>6.6426139095783299</c:v>
                </c:pt>
                <c:pt idx="2074">
                  <c:v>10.1462904798324</c:v>
                </c:pt>
                <c:pt idx="2075">
                  <c:v>13.999999999999901</c:v>
                </c:pt>
                <c:pt idx="2076">
                  <c:v>8.4695372997593594</c:v>
                </c:pt>
                <c:pt idx="2077">
                  <c:v>6.0432120706478001</c:v>
                </c:pt>
                <c:pt idx="2078">
                  <c:v>5.8411188395510196</c:v>
                </c:pt>
                <c:pt idx="2079">
                  <c:v>8.1146654258547795</c:v>
                </c:pt>
                <c:pt idx="2080">
                  <c:v>5.5851169983529996</c:v>
                </c:pt>
                <c:pt idx="2081">
                  <c:v>5.9039935008519597</c:v>
                </c:pt>
                <c:pt idx="2082">
                  <c:v>10.2841260841415</c:v>
                </c:pt>
                <c:pt idx="2083">
                  <c:v>9.5782267203575699</c:v>
                </c:pt>
                <c:pt idx="2084">
                  <c:v>7.0948308339981496</c:v>
                </c:pt>
                <c:pt idx="2085">
                  <c:v>7.080794504276815</c:v>
                </c:pt>
                <c:pt idx="2086">
                  <c:v>9.6872600278601801</c:v>
                </c:pt>
                <c:pt idx="2087">
                  <c:v>6.5274405895332297</c:v>
                </c:pt>
                <c:pt idx="2088">
                  <c:v>7.080794504276815</c:v>
                </c:pt>
                <c:pt idx="2089">
                  <c:v>7.7447725523561397</c:v>
                </c:pt>
                <c:pt idx="2090">
                  <c:v>8.2892242702179697</c:v>
                </c:pt>
                <c:pt idx="2091">
                  <c:v>7.2492573325255796</c:v>
                </c:pt>
                <c:pt idx="2092">
                  <c:v>7.74409853146829</c:v>
                </c:pt>
                <c:pt idx="2093">
                  <c:v>7.080794504276815</c:v>
                </c:pt>
                <c:pt idx="2094">
                  <c:v>6.8902745390260902</c:v>
                </c:pt>
                <c:pt idx="2095">
                  <c:v>6.0473808565266296</c:v>
                </c:pt>
                <c:pt idx="2096">
                  <c:v>11.5687679659141</c:v>
                </c:pt>
                <c:pt idx="2097">
                  <c:v>10.1648385570182</c:v>
                </c:pt>
                <c:pt idx="2098">
                  <c:v>8.7223112244906105</c:v>
                </c:pt>
                <c:pt idx="2099">
                  <c:v>3.7177039349903001</c:v>
                </c:pt>
                <c:pt idx="2100">
                  <c:v>4.8942780735976497</c:v>
                </c:pt>
                <c:pt idx="2101">
                  <c:v>6.0711834219751601</c:v>
                </c:pt>
                <c:pt idx="2102">
                  <c:v>9.0325634507727095</c:v>
                </c:pt>
                <c:pt idx="2103">
                  <c:v>9.9137037967786092</c:v>
                </c:pt>
                <c:pt idx="2104">
                  <c:v>7.080794504276815</c:v>
                </c:pt>
                <c:pt idx="2105">
                  <c:v>4.2292245588641197</c:v>
                </c:pt>
                <c:pt idx="2106">
                  <c:v>9.13545194360705</c:v>
                </c:pt>
                <c:pt idx="2107">
                  <c:v>3.9065675142870502</c:v>
                </c:pt>
                <c:pt idx="2108">
                  <c:v>7.3840488876545303</c:v>
                </c:pt>
                <c:pt idx="2109">
                  <c:v>7.080794504276815</c:v>
                </c:pt>
                <c:pt idx="2110">
                  <c:v>8.5242963629238204</c:v>
                </c:pt>
                <c:pt idx="2111">
                  <c:v>5.7061308891243403</c:v>
                </c:pt>
                <c:pt idx="2112">
                  <c:v>3.7151713598846898</c:v>
                </c:pt>
                <c:pt idx="2113">
                  <c:v>6.5198477842401497</c:v>
                </c:pt>
                <c:pt idx="2114">
                  <c:v>7.9106409140623102</c:v>
                </c:pt>
                <c:pt idx="2115">
                  <c:v>6.58746461665387</c:v>
                </c:pt>
                <c:pt idx="2116">
                  <c:v>4.3000293395741798</c:v>
                </c:pt>
                <c:pt idx="2117">
                  <c:v>8.5759391744694007</c:v>
                </c:pt>
                <c:pt idx="2118">
                  <c:v>8.8849345030486298</c:v>
                </c:pt>
                <c:pt idx="2119">
                  <c:v>10.5047602000112</c:v>
                </c:pt>
                <c:pt idx="2120">
                  <c:v>7.080794504276815</c:v>
                </c:pt>
                <c:pt idx="2121">
                  <c:v>6.94671755835983</c:v>
                </c:pt>
                <c:pt idx="2122">
                  <c:v>8.10709181503805</c:v>
                </c:pt>
                <c:pt idx="2123">
                  <c:v>4.9088997242616097</c:v>
                </c:pt>
                <c:pt idx="2124">
                  <c:v>5.0989670677210297</c:v>
                </c:pt>
                <c:pt idx="2125">
                  <c:v>6.0930919142218603</c:v>
                </c:pt>
                <c:pt idx="2126">
                  <c:v>10.0339334553322</c:v>
                </c:pt>
                <c:pt idx="2127">
                  <c:v>8.9789977446475504</c:v>
                </c:pt>
                <c:pt idx="2128">
                  <c:v>5.5147477993695304</c:v>
                </c:pt>
                <c:pt idx="2129">
                  <c:v>7.080794504276815</c:v>
                </c:pt>
                <c:pt idx="2130">
                  <c:v>6.7312781242199096</c:v>
                </c:pt>
                <c:pt idx="2131">
                  <c:v>7.1919620287019903</c:v>
                </c:pt>
                <c:pt idx="2132">
                  <c:v>7.080794504276815</c:v>
                </c:pt>
                <c:pt idx="2133">
                  <c:v>7.12771120979302</c:v>
                </c:pt>
                <c:pt idx="2134">
                  <c:v>5.6320409919179699</c:v>
                </c:pt>
                <c:pt idx="2135">
                  <c:v>7.080794504276815</c:v>
                </c:pt>
                <c:pt idx="2136">
                  <c:v>7.9550263400976498</c:v>
                </c:pt>
                <c:pt idx="2137">
                  <c:v>7.7750495009823899</c:v>
                </c:pt>
                <c:pt idx="2138">
                  <c:v>5.1683403281457601</c:v>
                </c:pt>
                <c:pt idx="2139">
                  <c:v>7.6675208601668396</c:v>
                </c:pt>
                <c:pt idx="2140">
                  <c:v>7.2723621973963697</c:v>
                </c:pt>
                <c:pt idx="2141">
                  <c:v>3.69193269293471</c:v>
                </c:pt>
                <c:pt idx="2142">
                  <c:v>7.080794504276815</c:v>
                </c:pt>
                <c:pt idx="2143">
                  <c:v>7.6925235338551401</c:v>
                </c:pt>
                <c:pt idx="2144">
                  <c:v>8.1575180826561606</c:v>
                </c:pt>
                <c:pt idx="2145">
                  <c:v>7.1877658462347496</c:v>
                </c:pt>
                <c:pt idx="2146">
                  <c:v>5.6895543437997098</c:v>
                </c:pt>
                <c:pt idx="2147">
                  <c:v>8.7588245214848204</c:v>
                </c:pt>
                <c:pt idx="2148">
                  <c:v>9.8142474685725798</c:v>
                </c:pt>
                <c:pt idx="2149">
                  <c:v>9.9692732208897592</c:v>
                </c:pt>
                <c:pt idx="2150">
                  <c:v>7.080794504276815</c:v>
                </c:pt>
                <c:pt idx="2151">
                  <c:v>9.1491267102759402</c:v>
                </c:pt>
                <c:pt idx="2152">
                  <c:v>7.080794504276815</c:v>
                </c:pt>
                <c:pt idx="2153">
                  <c:v>5.8408115544649997</c:v>
                </c:pt>
                <c:pt idx="2154">
                  <c:v>7.080794504276815</c:v>
                </c:pt>
                <c:pt idx="2155">
                  <c:v>4.9816720504015999</c:v>
                </c:pt>
                <c:pt idx="2156">
                  <c:v>5.42331849638569</c:v>
                </c:pt>
                <c:pt idx="2157">
                  <c:v>4.8385711067231396</c:v>
                </c:pt>
                <c:pt idx="2158">
                  <c:v>7.9040533709068503</c:v>
                </c:pt>
                <c:pt idx="2159">
                  <c:v>6.7440642612683996</c:v>
                </c:pt>
                <c:pt idx="2160">
                  <c:v>8.6639748197610995</c:v>
                </c:pt>
                <c:pt idx="2161">
                  <c:v>4.1611119681697497</c:v>
                </c:pt>
                <c:pt idx="2162">
                  <c:v>8.5159772673788705</c:v>
                </c:pt>
                <c:pt idx="2163">
                  <c:v>9.9998074603934892</c:v>
                </c:pt>
                <c:pt idx="2164">
                  <c:v>7.0380923055529001</c:v>
                </c:pt>
                <c:pt idx="2165">
                  <c:v>2.8035630574371599</c:v>
                </c:pt>
                <c:pt idx="2166">
                  <c:v>5.9725999683965902</c:v>
                </c:pt>
                <c:pt idx="2167">
                  <c:v>8.1807553257863201</c:v>
                </c:pt>
                <c:pt idx="2168">
                  <c:v>7.0102433755403597</c:v>
                </c:pt>
                <c:pt idx="2169">
                  <c:v>8.1798904431044406</c:v>
                </c:pt>
                <c:pt idx="2170">
                  <c:v>7.080794504276815</c:v>
                </c:pt>
                <c:pt idx="2171">
                  <c:v>6.8651252753345897</c:v>
                </c:pt>
                <c:pt idx="2172">
                  <c:v>7.9508165838149001</c:v>
                </c:pt>
                <c:pt idx="2173">
                  <c:v>7.080794504276815</c:v>
                </c:pt>
                <c:pt idx="2174">
                  <c:v>9.58118852272883</c:v>
                </c:pt>
                <c:pt idx="2175">
                  <c:v>7.2747568548601604</c:v>
                </c:pt>
                <c:pt idx="2176">
                  <c:v>7.080794504276815</c:v>
                </c:pt>
                <c:pt idx="2177">
                  <c:v>8.0267732559396308</c:v>
                </c:pt>
                <c:pt idx="2178">
                  <c:v>7.8795432343649798</c:v>
                </c:pt>
                <c:pt idx="2179">
                  <c:v>6.4489710899016597</c:v>
                </c:pt>
                <c:pt idx="2180">
                  <c:v>5.18941366922152</c:v>
                </c:pt>
                <c:pt idx="2181">
                  <c:v>6.5380840870982304</c:v>
                </c:pt>
                <c:pt idx="2182">
                  <c:v>5.9158067495109004</c:v>
                </c:pt>
                <c:pt idx="2183">
                  <c:v>8.1364978687625999</c:v>
                </c:pt>
                <c:pt idx="2184">
                  <c:v>7.080794504276815</c:v>
                </c:pt>
                <c:pt idx="2185">
                  <c:v>6.4937641746329504</c:v>
                </c:pt>
                <c:pt idx="2186">
                  <c:v>7.080794504276815</c:v>
                </c:pt>
                <c:pt idx="2187">
                  <c:v>6.9774056334839303</c:v>
                </c:pt>
                <c:pt idx="2188">
                  <c:v>5.4892480548929701</c:v>
                </c:pt>
                <c:pt idx="2189">
                  <c:v>2.5581027992200598</c:v>
                </c:pt>
                <c:pt idx="2190">
                  <c:v>7.3121093037187901</c:v>
                </c:pt>
                <c:pt idx="2191">
                  <c:v>8.5540969698906704</c:v>
                </c:pt>
                <c:pt idx="2192">
                  <c:v>6.7044319130403904</c:v>
                </c:pt>
                <c:pt idx="2193">
                  <c:v>7.080794504276815</c:v>
                </c:pt>
                <c:pt idx="2194">
                  <c:v>8.0283042415009405</c:v>
                </c:pt>
                <c:pt idx="2195">
                  <c:v>7.080794504276815</c:v>
                </c:pt>
                <c:pt idx="2196">
                  <c:v>8.6168244264196598</c:v>
                </c:pt>
                <c:pt idx="2197">
                  <c:v>9.4671290303861895</c:v>
                </c:pt>
                <c:pt idx="2198">
                  <c:v>6.7936986345771997</c:v>
                </c:pt>
                <c:pt idx="2199">
                  <c:v>7.080794504276815</c:v>
                </c:pt>
                <c:pt idx="2200">
                  <c:v>7.080794504276815</c:v>
                </c:pt>
                <c:pt idx="2201">
                  <c:v>5.4860586023204698</c:v>
                </c:pt>
                <c:pt idx="2202">
                  <c:v>5.0507483799827</c:v>
                </c:pt>
                <c:pt idx="2203">
                  <c:v>6.2461175651729501</c:v>
                </c:pt>
                <c:pt idx="2204">
                  <c:v>8.1423309134464592</c:v>
                </c:pt>
                <c:pt idx="2205">
                  <c:v>6.8528990851413196</c:v>
                </c:pt>
                <c:pt idx="2206">
                  <c:v>8.8019335553120008</c:v>
                </c:pt>
                <c:pt idx="2207">
                  <c:v>7.080794504276815</c:v>
                </c:pt>
                <c:pt idx="2208">
                  <c:v>8.3837616905572396</c:v>
                </c:pt>
                <c:pt idx="2209">
                  <c:v>6.4761398403008403</c:v>
                </c:pt>
                <c:pt idx="2210">
                  <c:v>9.8945621285686407</c:v>
                </c:pt>
                <c:pt idx="2211">
                  <c:v>4.8080397473753402</c:v>
                </c:pt>
                <c:pt idx="2212">
                  <c:v>10.5779305000445</c:v>
                </c:pt>
                <c:pt idx="2213">
                  <c:v>6.3049716596664203</c:v>
                </c:pt>
                <c:pt idx="2214">
                  <c:v>7.8224918825086798</c:v>
                </c:pt>
                <c:pt idx="2215">
                  <c:v>7.9893762339749204</c:v>
                </c:pt>
                <c:pt idx="2216">
                  <c:v>9.6717967654908801</c:v>
                </c:pt>
                <c:pt idx="2217">
                  <c:v>5.9412655559621603</c:v>
                </c:pt>
                <c:pt idx="2218">
                  <c:v>5.5747558479078601</c:v>
                </c:pt>
                <c:pt idx="2219">
                  <c:v>7.61050921059429</c:v>
                </c:pt>
                <c:pt idx="2220">
                  <c:v>7.1024466182316903</c:v>
                </c:pt>
                <c:pt idx="2221">
                  <c:v>5.1527397986972101</c:v>
                </c:pt>
                <c:pt idx="2222">
                  <c:v>7.3014636378686797</c:v>
                </c:pt>
                <c:pt idx="2223">
                  <c:v>6.1049258136443498</c:v>
                </c:pt>
                <c:pt idx="2224">
                  <c:v>6.0013824406476699</c:v>
                </c:pt>
                <c:pt idx="2225">
                  <c:v>7.080794504276815</c:v>
                </c:pt>
                <c:pt idx="2226">
                  <c:v>7.8856789994179701</c:v>
                </c:pt>
                <c:pt idx="2227">
                  <c:v>7.080794504276815</c:v>
                </c:pt>
                <c:pt idx="2228">
                  <c:v>7.6790905832658698</c:v>
                </c:pt>
                <c:pt idx="2229">
                  <c:v>7.080794504276815</c:v>
                </c:pt>
                <c:pt idx="2230">
                  <c:v>10.3919423870407</c:v>
                </c:pt>
                <c:pt idx="2231">
                  <c:v>6.7148623782219596</c:v>
                </c:pt>
                <c:pt idx="2232">
                  <c:v>7.3496533769710997</c:v>
                </c:pt>
                <c:pt idx="2233">
                  <c:v>7.080794504276815</c:v>
                </c:pt>
                <c:pt idx="2234">
                  <c:v>7.3451384165087097</c:v>
                </c:pt>
                <c:pt idx="2235">
                  <c:v>10.147089576135601</c:v>
                </c:pt>
                <c:pt idx="2236">
                  <c:v>6.3807173150134897</c:v>
                </c:pt>
                <c:pt idx="2237">
                  <c:v>7.94064696367602</c:v>
                </c:pt>
                <c:pt idx="2238">
                  <c:v>7.080794504276815</c:v>
                </c:pt>
                <c:pt idx="2239">
                  <c:v>7.7867346901907899</c:v>
                </c:pt>
                <c:pt idx="2240">
                  <c:v>6.3230403140747802</c:v>
                </c:pt>
                <c:pt idx="2241">
                  <c:v>7.080794504276815</c:v>
                </c:pt>
                <c:pt idx="2242">
                  <c:v>6.6456573777413501</c:v>
                </c:pt>
                <c:pt idx="2243">
                  <c:v>6.0145398313990901</c:v>
                </c:pt>
                <c:pt idx="2244">
                  <c:v>10.0867712398049</c:v>
                </c:pt>
                <c:pt idx="2245">
                  <c:v>5.1662259698269004</c:v>
                </c:pt>
                <c:pt idx="2246">
                  <c:v>5.5732011565133703</c:v>
                </c:pt>
                <c:pt idx="2247">
                  <c:v>9.4945587261575497</c:v>
                </c:pt>
                <c:pt idx="2248">
                  <c:v>9.0365043477497498</c:v>
                </c:pt>
                <c:pt idx="2249">
                  <c:v>4.4005090386274599</c:v>
                </c:pt>
                <c:pt idx="2250">
                  <c:v>6.9753923411708101</c:v>
                </c:pt>
                <c:pt idx="2251">
                  <c:v>6.68774978008849</c:v>
                </c:pt>
                <c:pt idx="2252">
                  <c:v>6.8675217041426597</c:v>
                </c:pt>
                <c:pt idx="2253">
                  <c:v>6.1552491610586904</c:v>
                </c:pt>
                <c:pt idx="2254">
                  <c:v>8.3032638004825206</c:v>
                </c:pt>
                <c:pt idx="2255">
                  <c:v>8.6416340753518792</c:v>
                </c:pt>
                <c:pt idx="2256">
                  <c:v>7.080794504276815</c:v>
                </c:pt>
                <c:pt idx="2257">
                  <c:v>7.34861123118226</c:v>
                </c:pt>
                <c:pt idx="2258">
                  <c:v>7.5739059333680698</c:v>
                </c:pt>
                <c:pt idx="2259">
                  <c:v>7.8559063679711096</c:v>
                </c:pt>
                <c:pt idx="2260">
                  <c:v>7.080794504276815</c:v>
                </c:pt>
                <c:pt idx="2261">
                  <c:v>3.7983910494247199</c:v>
                </c:pt>
                <c:pt idx="2262">
                  <c:v>7.080794504276815</c:v>
                </c:pt>
                <c:pt idx="2263">
                  <c:v>11.235425957161</c:v>
                </c:pt>
                <c:pt idx="2264">
                  <c:v>6.3963410510399203</c:v>
                </c:pt>
                <c:pt idx="2265">
                  <c:v>7.080794504276815</c:v>
                </c:pt>
                <c:pt idx="2266">
                  <c:v>5.2285063222855603</c:v>
                </c:pt>
                <c:pt idx="2267">
                  <c:v>6.51223964459746</c:v>
                </c:pt>
                <c:pt idx="2268">
                  <c:v>7.8343192399419603</c:v>
                </c:pt>
                <c:pt idx="2269">
                  <c:v>7.38829203890411</c:v>
                </c:pt>
                <c:pt idx="2270">
                  <c:v>6.0206538413908497</c:v>
                </c:pt>
                <c:pt idx="2271">
                  <c:v>8.3883224942036101</c:v>
                </c:pt>
                <c:pt idx="2272">
                  <c:v>8.3842964392015809</c:v>
                </c:pt>
                <c:pt idx="2273">
                  <c:v>7.3939779567679498</c:v>
                </c:pt>
                <c:pt idx="2274">
                  <c:v>7.080794504276815</c:v>
                </c:pt>
                <c:pt idx="2275">
                  <c:v>8.3846231515107306</c:v>
                </c:pt>
                <c:pt idx="2276">
                  <c:v>7.0948021426335099</c:v>
                </c:pt>
                <c:pt idx="2277">
                  <c:v>6.56531943204567</c:v>
                </c:pt>
                <c:pt idx="2278">
                  <c:v>6.3817195797002801</c:v>
                </c:pt>
                <c:pt idx="2279">
                  <c:v>7.5397420946715199</c:v>
                </c:pt>
                <c:pt idx="2280">
                  <c:v>10.6288209113678</c:v>
                </c:pt>
                <c:pt idx="2281">
                  <c:v>9.2284842088472505</c:v>
                </c:pt>
                <c:pt idx="2282">
                  <c:v>10.5246019821945</c:v>
                </c:pt>
                <c:pt idx="2283">
                  <c:v>7.080794504276815</c:v>
                </c:pt>
                <c:pt idx="2284">
                  <c:v>6.0212659433770304</c:v>
                </c:pt>
                <c:pt idx="2285">
                  <c:v>7.080794504276815</c:v>
                </c:pt>
                <c:pt idx="2286">
                  <c:v>5.9739512492767197</c:v>
                </c:pt>
                <c:pt idx="2287">
                  <c:v>6.2175796123462597</c:v>
                </c:pt>
                <c:pt idx="2288">
                  <c:v>7.080794504276815</c:v>
                </c:pt>
                <c:pt idx="2289">
                  <c:v>9.1306072438376393</c:v>
                </c:pt>
                <c:pt idx="2290">
                  <c:v>7.080794504276815</c:v>
                </c:pt>
                <c:pt idx="2291">
                  <c:v>6.0955118746898904</c:v>
                </c:pt>
                <c:pt idx="2292">
                  <c:v>6.1952549054763999</c:v>
                </c:pt>
                <c:pt idx="2293">
                  <c:v>5.8145642342524102</c:v>
                </c:pt>
                <c:pt idx="2294">
                  <c:v>6.7566598072958399</c:v>
                </c:pt>
                <c:pt idx="2295">
                  <c:v>7.080794504276815</c:v>
                </c:pt>
                <c:pt idx="2296">
                  <c:v>6.3699735298503004</c:v>
                </c:pt>
                <c:pt idx="2297">
                  <c:v>6.6014073945103204</c:v>
                </c:pt>
                <c:pt idx="2298">
                  <c:v>5.6519338414630704</c:v>
                </c:pt>
                <c:pt idx="2299">
                  <c:v>7.6060668824174096</c:v>
                </c:pt>
                <c:pt idx="2300">
                  <c:v>2.97442941047853</c:v>
                </c:pt>
                <c:pt idx="2301">
                  <c:v>7.080794504276815</c:v>
                </c:pt>
                <c:pt idx="2302">
                  <c:v>7.080794504276815</c:v>
                </c:pt>
                <c:pt idx="2303">
                  <c:v>8.1111010310342593</c:v>
                </c:pt>
                <c:pt idx="2304">
                  <c:v>7.1161326064759303</c:v>
                </c:pt>
                <c:pt idx="2305">
                  <c:v>5.2802922963952099</c:v>
                </c:pt>
                <c:pt idx="2306">
                  <c:v>7.080794504276815</c:v>
                </c:pt>
                <c:pt idx="2307">
                  <c:v>9.8082581789342296</c:v>
                </c:pt>
                <c:pt idx="2308">
                  <c:v>7.080794504276815</c:v>
                </c:pt>
                <c:pt idx="2309">
                  <c:v>8.0188316072404806</c:v>
                </c:pt>
                <c:pt idx="2310">
                  <c:v>6.6036407167986697</c:v>
                </c:pt>
                <c:pt idx="2311">
                  <c:v>6.4508057429301502</c:v>
                </c:pt>
                <c:pt idx="2312">
                  <c:v>6.2663784095940898</c:v>
                </c:pt>
                <c:pt idx="2313">
                  <c:v>7.080794504276815</c:v>
                </c:pt>
                <c:pt idx="2314">
                  <c:v>5.1618787633515302</c:v>
                </c:pt>
                <c:pt idx="2315">
                  <c:v>6.9844055303688002</c:v>
                </c:pt>
                <c:pt idx="2316">
                  <c:v>6.7919926491104103</c:v>
                </c:pt>
                <c:pt idx="2317">
                  <c:v>8.3092277097414602</c:v>
                </c:pt>
                <c:pt idx="2318">
                  <c:v>5.0577364113589702</c:v>
                </c:pt>
                <c:pt idx="2319">
                  <c:v>6.9082721543566796</c:v>
                </c:pt>
                <c:pt idx="2320">
                  <c:v>7.2434098789757098</c:v>
                </c:pt>
                <c:pt idx="2321">
                  <c:v>6.1644802273534101</c:v>
                </c:pt>
                <c:pt idx="2322">
                  <c:v>9.1609975400994692</c:v>
                </c:pt>
                <c:pt idx="2323">
                  <c:v>5.2778755682905798</c:v>
                </c:pt>
                <c:pt idx="2324">
                  <c:v>3.9757526579292901</c:v>
                </c:pt>
                <c:pt idx="2325">
                  <c:v>5.6852164628787696</c:v>
                </c:pt>
                <c:pt idx="2326">
                  <c:v>6.9336539102441899</c:v>
                </c:pt>
                <c:pt idx="2327">
                  <c:v>7.4644851861996804</c:v>
                </c:pt>
                <c:pt idx="2328">
                  <c:v>6.0718388640340004</c:v>
                </c:pt>
                <c:pt idx="2329">
                  <c:v>7.1361026125735298</c:v>
                </c:pt>
                <c:pt idx="2330">
                  <c:v>7.080794504276815</c:v>
                </c:pt>
                <c:pt idx="2331">
                  <c:v>6.32855308126328</c:v>
                </c:pt>
                <c:pt idx="2332">
                  <c:v>6.1505957184067999</c:v>
                </c:pt>
                <c:pt idx="2333">
                  <c:v>7.080794504276815</c:v>
                </c:pt>
                <c:pt idx="2334">
                  <c:v>5.5081555256913903</c:v>
                </c:pt>
                <c:pt idx="2335">
                  <c:v>4.7611051846274801</c:v>
                </c:pt>
                <c:pt idx="2336">
                  <c:v>10.4907440327248</c:v>
                </c:pt>
                <c:pt idx="2337">
                  <c:v>6.6761373194718496</c:v>
                </c:pt>
                <c:pt idx="2338">
                  <c:v>7.9733075350650902</c:v>
                </c:pt>
                <c:pt idx="2339">
                  <c:v>7.35214603757976</c:v>
                </c:pt>
                <c:pt idx="2340">
                  <c:v>6.9908008306304499</c:v>
                </c:pt>
                <c:pt idx="2341">
                  <c:v>5.4683609323319198</c:v>
                </c:pt>
                <c:pt idx="2342">
                  <c:v>7.8359069892020203</c:v>
                </c:pt>
                <c:pt idx="2343">
                  <c:v>2.5381157734813602</c:v>
                </c:pt>
                <c:pt idx="2344">
                  <c:v>8.4230844716957698</c:v>
                </c:pt>
                <c:pt idx="2345">
                  <c:v>7.6170141088155603</c:v>
                </c:pt>
                <c:pt idx="2346">
                  <c:v>7.6170334935103403</c:v>
                </c:pt>
                <c:pt idx="2347">
                  <c:v>5.4293348423692898</c:v>
                </c:pt>
                <c:pt idx="2348">
                  <c:v>7.080794504276815</c:v>
                </c:pt>
                <c:pt idx="2349">
                  <c:v>5.4959759988293202</c:v>
                </c:pt>
                <c:pt idx="2350">
                  <c:v>5.09275723860606</c:v>
                </c:pt>
                <c:pt idx="2351">
                  <c:v>6.2528102107864996</c:v>
                </c:pt>
                <c:pt idx="2352">
                  <c:v>6.7474152830324696</c:v>
                </c:pt>
                <c:pt idx="2353">
                  <c:v>6.6408628090772597</c:v>
                </c:pt>
                <c:pt idx="2354">
                  <c:v>7.080794504276815</c:v>
                </c:pt>
                <c:pt idx="2355">
                  <c:v>7.3009901310381498</c:v>
                </c:pt>
                <c:pt idx="2356">
                  <c:v>5.4985146932294802</c:v>
                </c:pt>
                <c:pt idx="2357">
                  <c:v>5.6525012873416696</c:v>
                </c:pt>
                <c:pt idx="2358">
                  <c:v>6.1649272929056096</c:v>
                </c:pt>
                <c:pt idx="2359">
                  <c:v>7.8519256917911404</c:v>
                </c:pt>
                <c:pt idx="2360">
                  <c:v>7.2216894397039901</c:v>
                </c:pt>
                <c:pt idx="2361">
                  <c:v>6.5780838908847201</c:v>
                </c:pt>
                <c:pt idx="2362">
                  <c:v>7.8594899391000501</c:v>
                </c:pt>
                <c:pt idx="2363">
                  <c:v>6.0736849814651102</c:v>
                </c:pt>
                <c:pt idx="2364">
                  <c:v>7.080794504276815</c:v>
                </c:pt>
                <c:pt idx="2365">
                  <c:v>6.4079633358080397</c:v>
                </c:pt>
                <c:pt idx="2366">
                  <c:v>8.64664295030048</c:v>
                </c:pt>
                <c:pt idx="2367">
                  <c:v>7.1846977625084101</c:v>
                </c:pt>
                <c:pt idx="2368">
                  <c:v>6.9320850300499197</c:v>
                </c:pt>
                <c:pt idx="2369">
                  <c:v>6.1747505791003503</c:v>
                </c:pt>
                <c:pt idx="2370">
                  <c:v>9.5402522400072893</c:v>
                </c:pt>
                <c:pt idx="2371">
                  <c:v>6.8888429323668499</c:v>
                </c:pt>
                <c:pt idx="2372">
                  <c:v>8.1741862670475491</c:v>
                </c:pt>
                <c:pt idx="2373">
                  <c:v>8.7569268592355503</c:v>
                </c:pt>
                <c:pt idx="2374">
                  <c:v>4.7400566880208803</c:v>
                </c:pt>
                <c:pt idx="2375">
                  <c:v>8.7644956192566603</c:v>
                </c:pt>
                <c:pt idx="2376">
                  <c:v>7.8994515621814303</c:v>
                </c:pt>
                <c:pt idx="2377">
                  <c:v>7.4026531501687698</c:v>
                </c:pt>
                <c:pt idx="2378">
                  <c:v>5.8000341769897004</c:v>
                </c:pt>
                <c:pt idx="2379">
                  <c:v>7.0891841872037498</c:v>
                </c:pt>
                <c:pt idx="2380">
                  <c:v>7.85220666401624</c:v>
                </c:pt>
                <c:pt idx="2381">
                  <c:v>4.9456947000877403</c:v>
                </c:pt>
                <c:pt idx="2382">
                  <c:v>9.7769320500362493</c:v>
                </c:pt>
                <c:pt idx="2383">
                  <c:v>5.1534886402670397</c:v>
                </c:pt>
                <c:pt idx="2384">
                  <c:v>6.8849810844197998</c:v>
                </c:pt>
                <c:pt idx="2385">
                  <c:v>7.6087501912521596</c:v>
                </c:pt>
                <c:pt idx="2386">
                  <c:v>7.080794504276815</c:v>
                </c:pt>
                <c:pt idx="2387">
                  <c:v>4.9019068560120296</c:v>
                </c:pt>
                <c:pt idx="2388">
                  <c:v>5.71121250631729</c:v>
                </c:pt>
                <c:pt idx="2389">
                  <c:v>7.47668951161398</c:v>
                </c:pt>
                <c:pt idx="2390">
                  <c:v>7.0334950550202899</c:v>
                </c:pt>
                <c:pt idx="2391">
                  <c:v>7.080794504276815</c:v>
                </c:pt>
                <c:pt idx="2392">
                  <c:v>7.080794504276815</c:v>
                </c:pt>
                <c:pt idx="2393">
                  <c:v>8.6552988731466893</c:v>
                </c:pt>
                <c:pt idx="2394">
                  <c:v>7.080794504276815</c:v>
                </c:pt>
                <c:pt idx="2395">
                  <c:v>8.3043346530985005</c:v>
                </c:pt>
                <c:pt idx="2396">
                  <c:v>7.71707695218275</c:v>
                </c:pt>
                <c:pt idx="2397">
                  <c:v>7.5558227594227398</c:v>
                </c:pt>
                <c:pt idx="2398">
                  <c:v>4.8817295937634304</c:v>
                </c:pt>
                <c:pt idx="2399">
                  <c:v>8.3112711810776005</c:v>
                </c:pt>
                <c:pt idx="2400">
                  <c:v>3.80043128230712</c:v>
                </c:pt>
                <c:pt idx="2401">
                  <c:v>4.0835948801232202</c:v>
                </c:pt>
                <c:pt idx="2402">
                  <c:v>7.080794504276815</c:v>
                </c:pt>
                <c:pt idx="2403">
                  <c:v>4.8650696964445999</c:v>
                </c:pt>
                <c:pt idx="2404">
                  <c:v>9.6247268862713806</c:v>
                </c:pt>
                <c:pt idx="2405">
                  <c:v>5.1887768754563304</c:v>
                </c:pt>
                <c:pt idx="2406">
                  <c:v>7.8429790012649301</c:v>
                </c:pt>
                <c:pt idx="2407">
                  <c:v>5.91693048824306</c:v>
                </c:pt>
                <c:pt idx="2408">
                  <c:v>5.7296891203880698</c:v>
                </c:pt>
                <c:pt idx="2409">
                  <c:v>5.6782209670592101</c:v>
                </c:pt>
                <c:pt idx="2410">
                  <c:v>7.3865818196948902</c:v>
                </c:pt>
                <c:pt idx="2411">
                  <c:v>7.5192274634615703</c:v>
                </c:pt>
                <c:pt idx="2412">
                  <c:v>7.4462257850149802</c:v>
                </c:pt>
                <c:pt idx="2413">
                  <c:v>7.7539361176091601</c:v>
                </c:pt>
                <c:pt idx="2414">
                  <c:v>9.1596604766541798</c:v>
                </c:pt>
                <c:pt idx="2415">
                  <c:v>7.49699092721601</c:v>
                </c:pt>
                <c:pt idx="2416">
                  <c:v>7.5423001671427503</c:v>
                </c:pt>
                <c:pt idx="2417">
                  <c:v>7.1590529904974503</c:v>
                </c:pt>
                <c:pt idx="2418">
                  <c:v>7.080794504276815</c:v>
                </c:pt>
                <c:pt idx="2419">
                  <c:v>5.8446737955773003</c:v>
                </c:pt>
                <c:pt idx="2420">
                  <c:v>7.080794504276815</c:v>
                </c:pt>
                <c:pt idx="2421">
                  <c:v>5.2584147366321901</c:v>
                </c:pt>
                <c:pt idx="2422">
                  <c:v>7.4206407894883499</c:v>
                </c:pt>
                <c:pt idx="2423">
                  <c:v>7.0742514438011002</c:v>
                </c:pt>
                <c:pt idx="2424">
                  <c:v>8.18921385097787</c:v>
                </c:pt>
                <c:pt idx="2425">
                  <c:v>7.7441309935092004</c:v>
                </c:pt>
                <c:pt idx="2426">
                  <c:v>8.2898579063232205</c:v>
                </c:pt>
                <c:pt idx="2427">
                  <c:v>8.0252200206355404</c:v>
                </c:pt>
                <c:pt idx="2428">
                  <c:v>8.8489273721870703</c:v>
                </c:pt>
                <c:pt idx="2429">
                  <c:v>6.4384218036703897</c:v>
                </c:pt>
                <c:pt idx="2430">
                  <c:v>7.080794504276815</c:v>
                </c:pt>
                <c:pt idx="2431">
                  <c:v>8.2055507193572108</c:v>
                </c:pt>
                <c:pt idx="2432">
                  <c:v>8.3103736719633403</c:v>
                </c:pt>
                <c:pt idx="2433">
                  <c:v>7.080794504276815</c:v>
                </c:pt>
                <c:pt idx="2434">
                  <c:v>7.8339708235841998</c:v>
                </c:pt>
                <c:pt idx="2435">
                  <c:v>8.1426604008792793</c:v>
                </c:pt>
                <c:pt idx="2436">
                  <c:v>5.8964324752403297</c:v>
                </c:pt>
                <c:pt idx="2437">
                  <c:v>7.080794504276815</c:v>
                </c:pt>
                <c:pt idx="2438">
                  <c:v>4.3107014998261297</c:v>
                </c:pt>
                <c:pt idx="2439">
                  <c:v>7.8957691211174197</c:v>
                </c:pt>
                <c:pt idx="2440">
                  <c:v>6.8629950921590002</c:v>
                </c:pt>
                <c:pt idx="2441">
                  <c:v>6.30476863013428</c:v>
                </c:pt>
                <c:pt idx="2442">
                  <c:v>6.5786805694293102</c:v>
                </c:pt>
                <c:pt idx="2443">
                  <c:v>8.9672441098220208</c:v>
                </c:pt>
                <c:pt idx="2444">
                  <c:v>7.080794504276815</c:v>
                </c:pt>
                <c:pt idx="2445">
                  <c:v>7.4230880863158504</c:v>
                </c:pt>
                <c:pt idx="2446">
                  <c:v>9.1667581327304806</c:v>
                </c:pt>
                <c:pt idx="2447">
                  <c:v>8.4686944149380992</c:v>
                </c:pt>
                <c:pt idx="2448">
                  <c:v>6.4861526597457102</c:v>
                </c:pt>
                <c:pt idx="2449">
                  <c:v>4.4390957833529701</c:v>
                </c:pt>
                <c:pt idx="2450">
                  <c:v>7.7927835304935904</c:v>
                </c:pt>
                <c:pt idx="2451">
                  <c:v>7.2052182636461097</c:v>
                </c:pt>
                <c:pt idx="2452">
                  <c:v>6.56905387638938</c:v>
                </c:pt>
                <c:pt idx="2453">
                  <c:v>7.080794504276815</c:v>
                </c:pt>
                <c:pt idx="2454">
                  <c:v>4.2916877297288201</c:v>
                </c:pt>
                <c:pt idx="2455">
                  <c:v>7.080794504276815</c:v>
                </c:pt>
                <c:pt idx="2456">
                  <c:v>4.9210939033344401</c:v>
                </c:pt>
                <c:pt idx="2457">
                  <c:v>6.7271852652046</c:v>
                </c:pt>
                <c:pt idx="2458">
                  <c:v>5.7570889573808604</c:v>
                </c:pt>
                <c:pt idx="2459">
                  <c:v>5.8423590640869003</c:v>
                </c:pt>
                <c:pt idx="2460">
                  <c:v>8.8481030192084091</c:v>
                </c:pt>
                <c:pt idx="2461">
                  <c:v>5.8662506678260096</c:v>
                </c:pt>
                <c:pt idx="2462">
                  <c:v>6.0209953628155901</c:v>
                </c:pt>
                <c:pt idx="2463">
                  <c:v>7.5299295026309201</c:v>
                </c:pt>
                <c:pt idx="2464">
                  <c:v>6.6497053111594298</c:v>
                </c:pt>
                <c:pt idx="2465">
                  <c:v>5.0977862263180898</c:v>
                </c:pt>
                <c:pt idx="2466">
                  <c:v>6.4839945078529198</c:v>
                </c:pt>
                <c:pt idx="2467">
                  <c:v>7.080794504276815</c:v>
                </c:pt>
                <c:pt idx="2468">
                  <c:v>5.6696992090783001</c:v>
                </c:pt>
                <c:pt idx="2469">
                  <c:v>8.1277104244185203</c:v>
                </c:pt>
                <c:pt idx="2470">
                  <c:v>9.1069169146955407</c:v>
                </c:pt>
                <c:pt idx="2471">
                  <c:v>7.5757578838962996</c:v>
                </c:pt>
                <c:pt idx="2472">
                  <c:v>8.2463690537778405</c:v>
                </c:pt>
                <c:pt idx="2473">
                  <c:v>2.9454690611226799</c:v>
                </c:pt>
                <c:pt idx="2474">
                  <c:v>4.9640703415697303</c:v>
                </c:pt>
                <c:pt idx="2475">
                  <c:v>4.9913968896529299</c:v>
                </c:pt>
                <c:pt idx="2476">
                  <c:v>5.04562573005144</c:v>
                </c:pt>
                <c:pt idx="2477">
                  <c:v>7.080794504276815</c:v>
                </c:pt>
                <c:pt idx="2478">
                  <c:v>11.0694562890545</c:v>
                </c:pt>
                <c:pt idx="2479">
                  <c:v>5.7753308887640999</c:v>
                </c:pt>
                <c:pt idx="2480">
                  <c:v>9.0121003131468793</c:v>
                </c:pt>
                <c:pt idx="2481">
                  <c:v>4.03161044442066</c:v>
                </c:pt>
                <c:pt idx="2482">
                  <c:v>7.8821239474655904</c:v>
                </c:pt>
                <c:pt idx="2483">
                  <c:v>8.7594887145366496</c:v>
                </c:pt>
                <c:pt idx="2484">
                  <c:v>6.6536495152789596</c:v>
                </c:pt>
                <c:pt idx="2485">
                  <c:v>7.080794504276815</c:v>
                </c:pt>
                <c:pt idx="2486">
                  <c:v>4.4738820854505699</c:v>
                </c:pt>
                <c:pt idx="2487">
                  <c:v>9.3494699623606206</c:v>
                </c:pt>
                <c:pt idx="2488">
                  <c:v>6.8629360255328002</c:v>
                </c:pt>
                <c:pt idx="2489">
                  <c:v>8.2614059521149308</c:v>
                </c:pt>
                <c:pt idx="2490">
                  <c:v>8.8603242417256691</c:v>
                </c:pt>
                <c:pt idx="2491">
                  <c:v>7.4965106795922898</c:v>
                </c:pt>
                <c:pt idx="2492">
                  <c:v>10.1641733372714</c:v>
                </c:pt>
                <c:pt idx="2493">
                  <c:v>7.080794504276815</c:v>
                </c:pt>
                <c:pt idx="2494">
                  <c:v>6.0398232420554097</c:v>
                </c:pt>
                <c:pt idx="2495">
                  <c:v>7.080794504276815</c:v>
                </c:pt>
                <c:pt idx="2496">
                  <c:v>6.05790477411231</c:v>
                </c:pt>
                <c:pt idx="2497">
                  <c:v>8.0050163720638299</c:v>
                </c:pt>
                <c:pt idx="2498">
                  <c:v>7.080794504276815</c:v>
                </c:pt>
                <c:pt idx="2499">
                  <c:v>7.0383475167880603</c:v>
                </c:pt>
                <c:pt idx="2500">
                  <c:v>7.080794504276815</c:v>
                </c:pt>
                <c:pt idx="2501">
                  <c:v>8.2370918737142809</c:v>
                </c:pt>
                <c:pt idx="2502">
                  <c:v>6.5740838639499799</c:v>
                </c:pt>
                <c:pt idx="2503">
                  <c:v>7.3381076095717699</c:v>
                </c:pt>
                <c:pt idx="2504">
                  <c:v>4.8511038823703201</c:v>
                </c:pt>
                <c:pt idx="2505">
                  <c:v>6.9179202159618001</c:v>
                </c:pt>
                <c:pt idx="2506">
                  <c:v>6.7093364393511603</c:v>
                </c:pt>
                <c:pt idx="2507">
                  <c:v>6.8940508789532</c:v>
                </c:pt>
                <c:pt idx="2508">
                  <c:v>9.8647270920998196</c:v>
                </c:pt>
                <c:pt idx="2509">
                  <c:v>7.080794504276815</c:v>
                </c:pt>
                <c:pt idx="2510">
                  <c:v>8.0396968632483397</c:v>
                </c:pt>
                <c:pt idx="2511">
                  <c:v>9.8247064760381804</c:v>
                </c:pt>
                <c:pt idx="2512">
                  <c:v>10.8873049948212</c:v>
                </c:pt>
                <c:pt idx="2513">
                  <c:v>9.8314016905270396</c:v>
                </c:pt>
                <c:pt idx="2514">
                  <c:v>6.5284794528055103</c:v>
                </c:pt>
                <c:pt idx="2515">
                  <c:v>4.0914114501536396</c:v>
                </c:pt>
                <c:pt idx="2516">
                  <c:v>7.080794504276815</c:v>
                </c:pt>
                <c:pt idx="2517">
                  <c:v>7.080794504276815</c:v>
                </c:pt>
                <c:pt idx="2518">
                  <c:v>7.080794504276815</c:v>
                </c:pt>
                <c:pt idx="2519">
                  <c:v>6.1751649493847802</c:v>
                </c:pt>
                <c:pt idx="2520">
                  <c:v>8.7361263837492196</c:v>
                </c:pt>
                <c:pt idx="2521">
                  <c:v>8.2409458151615205</c:v>
                </c:pt>
                <c:pt idx="2522">
                  <c:v>9.1522847089477093</c:v>
                </c:pt>
                <c:pt idx="2523">
                  <c:v>7.080794504276815</c:v>
                </c:pt>
                <c:pt idx="2524">
                  <c:v>6.3175765536256296</c:v>
                </c:pt>
                <c:pt idx="2525">
                  <c:v>5.69212415675781</c:v>
                </c:pt>
                <c:pt idx="2526">
                  <c:v>7.080794504276815</c:v>
                </c:pt>
                <c:pt idx="2527">
                  <c:v>7.080794504276815</c:v>
                </c:pt>
                <c:pt idx="2528">
                  <c:v>7.1914937188922297</c:v>
                </c:pt>
                <c:pt idx="2529">
                  <c:v>7.3811085339923697</c:v>
                </c:pt>
                <c:pt idx="2530">
                  <c:v>6.17251737006886</c:v>
                </c:pt>
                <c:pt idx="2531">
                  <c:v>9.0763179937070806</c:v>
                </c:pt>
                <c:pt idx="2532">
                  <c:v>8.8541195400394308</c:v>
                </c:pt>
                <c:pt idx="2533">
                  <c:v>6.7680600489552001</c:v>
                </c:pt>
                <c:pt idx="2534">
                  <c:v>7.080794504276815</c:v>
                </c:pt>
                <c:pt idx="2535">
                  <c:v>8.5432168367608394</c:v>
                </c:pt>
                <c:pt idx="2536">
                  <c:v>9.5648530664612998</c:v>
                </c:pt>
                <c:pt idx="2537">
                  <c:v>5.4997877303392801</c:v>
                </c:pt>
                <c:pt idx="2538">
                  <c:v>5.1959206693648596</c:v>
                </c:pt>
                <c:pt idx="2539">
                  <c:v>7.28391357723594</c:v>
                </c:pt>
                <c:pt idx="2540">
                  <c:v>5.8724398594676597</c:v>
                </c:pt>
                <c:pt idx="2541">
                  <c:v>5.7357235547208498</c:v>
                </c:pt>
                <c:pt idx="2542">
                  <c:v>6.1584240061823499</c:v>
                </c:pt>
                <c:pt idx="2543">
                  <c:v>7.2943644330256703</c:v>
                </c:pt>
                <c:pt idx="2544">
                  <c:v>7.0542667744156802</c:v>
                </c:pt>
                <c:pt idx="2545">
                  <c:v>7.080794504276815</c:v>
                </c:pt>
                <c:pt idx="2546">
                  <c:v>3.14871228517615</c:v>
                </c:pt>
                <c:pt idx="2547">
                  <c:v>5.6652663766183</c:v>
                </c:pt>
                <c:pt idx="2548">
                  <c:v>8.3109387761569096</c:v>
                </c:pt>
                <c:pt idx="2549">
                  <c:v>7.0960983114271796</c:v>
                </c:pt>
                <c:pt idx="2550">
                  <c:v>7.95711351642941</c:v>
                </c:pt>
                <c:pt idx="2551">
                  <c:v>7.40023858050054</c:v>
                </c:pt>
                <c:pt idx="2552">
                  <c:v>9.7346197075542698</c:v>
                </c:pt>
                <c:pt idx="2553">
                  <c:v>8.0377611084296401</c:v>
                </c:pt>
                <c:pt idx="2554">
                  <c:v>7.080794504276815</c:v>
                </c:pt>
                <c:pt idx="2555">
                  <c:v>5.6818107480886502</c:v>
                </c:pt>
                <c:pt idx="2556">
                  <c:v>8.3945095846856201</c:v>
                </c:pt>
                <c:pt idx="2557">
                  <c:v>8.5282921377774095</c:v>
                </c:pt>
                <c:pt idx="2558">
                  <c:v>6.23805365446945</c:v>
                </c:pt>
                <c:pt idx="2559">
                  <c:v>5.8706155012126198</c:v>
                </c:pt>
                <c:pt idx="2560">
                  <c:v>6.4337261952689504</c:v>
                </c:pt>
                <c:pt idx="2561">
                  <c:v>6.0693638939707997</c:v>
                </c:pt>
                <c:pt idx="2562">
                  <c:v>6.6604619174263897</c:v>
                </c:pt>
                <c:pt idx="2563">
                  <c:v>7.5061114567694904</c:v>
                </c:pt>
                <c:pt idx="2564">
                  <c:v>5.8951455581380596</c:v>
                </c:pt>
                <c:pt idx="2565">
                  <c:v>6.44923665656657</c:v>
                </c:pt>
                <c:pt idx="2566">
                  <c:v>8.5505254594414701</c:v>
                </c:pt>
                <c:pt idx="2567">
                  <c:v>7.1226374399853096</c:v>
                </c:pt>
                <c:pt idx="2568">
                  <c:v>8.5586631240024804</c:v>
                </c:pt>
                <c:pt idx="2569">
                  <c:v>4.6243042905906</c:v>
                </c:pt>
                <c:pt idx="2570">
                  <c:v>7.080794504276815</c:v>
                </c:pt>
                <c:pt idx="2571">
                  <c:v>6.0913827242085103</c:v>
                </c:pt>
                <c:pt idx="2572">
                  <c:v>9.6586619764477906</c:v>
                </c:pt>
                <c:pt idx="2573">
                  <c:v>8.1156245065442292</c:v>
                </c:pt>
                <c:pt idx="2574">
                  <c:v>7.080794504276815</c:v>
                </c:pt>
                <c:pt idx="2575">
                  <c:v>6.9148681524668199</c:v>
                </c:pt>
                <c:pt idx="2576">
                  <c:v>7.3379244021946199</c:v>
                </c:pt>
                <c:pt idx="2577">
                  <c:v>7.7661144542122802</c:v>
                </c:pt>
                <c:pt idx="2578">
                  <c:v>8.4339748356899396</c:v>
                </c:pt>
                <c:pt idx="2579">
                  <c:v>6.8915492220251702</c:v>
                </c:pt>
                <c:pt idx="2580">
                  <c:v>5.9461607894856803</c:v>
                </c:pt>
                <c:pt idx="2581">
                  <c:v>6.3638363777731</c:v>
                </c:pt>
                <c:pt idx="2582">
                  <c:v>5.3317992853600797</c:v>
                </c:pt>
                <c:pt idx="2583">
                  <c:v>7.080794504276815</c:v>
                </c:pt>
                <c:pt idx="2584">
                  <c:v>8.4660134482244107</c:v>
                </c:pt>
                <c:pt idx="2585">
                  <c:v>7.4262740110298404</c:v>
                </c:pt>
                <c:pt idx="2586">
                  <c:v>11.2191347432034</c:v>
                </c:pt>
                <c:pt idx="2587">
                  <c:v>5.7085174353319896</c:v>
                </c:pt>
                <c:pt idx="2588">
                  <c:v>6.5596278852610403</c:v>
                </c:pt>
                <c:pt idx="2589">
                  <c:v>5.6063152255267097</c:v>
                </c:pt>
                <c:pt idx="2590">
                  <c:v>7.080794504276815</c:v>
                </c:pt>
                <c:pt idx="2591">
                  <c:v>7.080794504276815</c:v>
                </c:pt>
                <c:pt idx="2592">
                  <c:v>7.080794504276815</c:v>
                </c:pt>
                <c:pt idx="2593">
                  <c:v>7.5393377757486499</c:v>
                </c:pt>
                <c:pt idx="2594">
                  <c:v>8.8497027254928895</c:v>
                </c:pt>
                <c:pt idx="2595">
                  <c:v>7.6827624744127299</c:v>
                </c:pt>
                <c:pt idx="2596">
                  <c:v>7.080794504276815</c:v>
                </c:pt>
                <c:pt idx="2597">
                  <c:v>6.4481910319092597</c:v>
                </c:pt>
                <c:pt idx="2598">
                  <c:v>10.1994126942683</c:v>
                </c:pt>
                <c:pt idx="2599">
                  <c:v>7.7661866601867899</c:v>
                </c:pt>
                <c:pt idx="2600">
                  <c:v>7.080794504276815</c:v>
                </c:pt>
                <c:pt idx="2601">
                  <c:v>9.7565776279008301</c:v>
                </c:pt>
                <c:pt idx="2602">
                  <c:v>7.080794504276815</c:v>
                </c:pt>
                <c:pt idx="2603">
                  <c:v>6.4067978126797804</c:v>
                </c:pt>
                <c:pt idx="2604">
                  <c:v>7.080794504276815</c:v>
                </c:pt>
                <c:pt idx="2605">
                  <c:v>8.4452191589741705</c:v>
                </c:pt>
                <c:pt idx="2606">
                  <c:v>4.1370449126141899</c:v>
                </c:pt>
                <c:pt idx="2607">
                  <c:v>7.6759136210573597</c:v>
                </c:pt>
                <c:pt idx="2608">
                  <c:v>7.080794504276815</c:v>
                </c:pt>
                <c:pt idx="2609">
                  <c:v>5.7011009701104998</c:v>
                </c:pt>
                <c:pt idx="2610">
                  <c:v>6.3765764271205203</c:v>
                </c:pt>
                <c:pt idx="2611">
                  <c:v>5.5177373164204999</c:v>
                </c:pt>
                <c:pt idx="2612">
                  <c:v>3.8546176784020498</c:v>
                </c:pt>
                <c:pt idx="2613">
                  <c:v>7.5580763024695496</c:v>
                </c:pt>
                <c:pt idx="2614">
                  <c:v>7.3874337634928597</c:v>
                </c:pt>
                <c:pt idx="2615">
                  <c:v>7.76341510657456</c:v>
                </c:pt>
                <c:pt idx="2616">
                  <c:v>7.080794504276815</c:v>
                </c:pt>
                <c:pt idx="2617">
                  <c:v>7.5093502051186398</c:v>
                </c:pt>
                <c:pt idx="2618">
                  <c:v>7.080794504276815</c:v>
                </c:pt>
                <c:pt idx="2619">
                  <c:v>5.0572705456786702</c:v>
                </c:pt>
                <c:pt idx="2620">
                  <c:v>5.8305420489730899</c:v>
                </c:pt>
                <c:pt idx="2621">
                  <c:v>5.8596904743786897</c:v>
                </c:pt>
                <c:pt idx="2622">
                  <c:v>8.8916740508567607</c:v>
                </c:pt>
                <c:pt idx="2623">
                  <c:v>10.1542190724289</c:v>
                </c:pt>
                <c:pt idx="2624">
                  <c:v>7.080794504276815</c:v>
                </c:pt>
                <c:pt idx="2625">
                  <c:v>7.6831565151018699</c:v>
                </c:pt>
                <c:pt idx="2626">
                  <c:v>7.4555411632142397</c:v>
                </c:pt>
                <c:pt idx="2627">
                  <c:v>7.080794504276815</c:v>
                </c:pt>
                <c:pt idx="2628">
                  <c:v>4.8118324898032299</c:v>
                </c:pt>
                <c:pt idx="2629">
                  <c:v>5.7201364791253102</c:v>
                </c:pt>
                <c:pt idx="2630">
                  <c:v>9.96150313675418</c:v>
                </c:pt>
                <c:pt idx="2631">
                  <c:v>3.2309731059187401</c:v>
                </c:pt>
                <c:pt idx="2632">
                  <c:v>10.188432654950599</c:v>
                </c:pt>
                <c:pt idx="2633">
                  <c:v>6.26290728172778</c:v>
                </c:pt>
                <c:pt idx="2634">
                  <c:v>7.3998113939217696</c:v>
                </c:pt>
                <c:pt idx="2635">
                  <c:v>9.2716685444538101</c:v>
                </c:pt>
                <c:pt idx="2636">
                  <c:v>4.7041836670034503</c:v>
                </c:pt>
                <c:pt idx="2637">
                  <c:v>8.6547926501428005</c:v>
                </c:pt>
                <c:pt idx="2638">
                  <c:v>8.0187719489651794</c:v>
                </c:pt>
                <c:pt idx="2639">
                  <c:v>8.1893633560380703</c:v>
                </c:pt>
                <c:pt idx="2640">
                  <c:v>9.3410918033703894</c:v>
                </c:pt>
                <c:pt idx="2641">
                  <c:v>7.080794504276815</c:v>
                </c:pt>
                <c:pt idx="2642">
                  <c:v>4.8919600399613898</c:v>
                </c:pt>
                <c:pt idx="2643">
                  <c:v>6.0568178445823797</c:v>
                </c:pt>
                <c:pt idx="2644">
                  <c:v>5.6551174224701901</c:v>
                </c:pt>
                <c:pt idx="2645">
                  <c:v>7.8902633526598702</c:v>
                </c:pt>
                <c:pt idx="2646">
                  <c:v>11.907739829669801</c:v>
                </c:pt>
                <c:pt idx="2647">
                  <c:v>8.81147224773704</c:v>
                </c:pt>
                <c:pt idx="2648">
                  <c:v>4.1265813104151103</c:v>
                </c:pt>
                <c:pt idx="2649">
                  <c:v>5.7353586586601804</c:v>
                </c:pt>
                <c:pt idx="2650">
                  <c:v>8.0007758013224795</c:v>
                </c:pt>
                <c:pt idx="2651">
                  <c:v>8.7750474701208407</c:v>
                </c:pt>
                <c:pt idx="2652">
                  <c:v>8.3038310382494593</c:v>
                </c:pt>
                <c:pt idx="2653">
                  <c:v>5.0822414316873603</c:v>
                </c:pt>
                <c:pt idx="2654">
                  <c:v>5.8135464879933103</c:v>
                </c:pt>
                <c:pt idx="2655">
                  <c:v>3.4223941642163802</c:v>
                </c:pt>
                <c:pt idx="2656">
                  <c:v>5.9133748636247097</c:v>
                </c:pt>
                <c:pt idx="2657">
                  <c:v>6.7830237396205799</c:v>
                </c:pt>
                <c:pt idx="2658">
                  <c:v>6.8360599470154799</c:v>
                </c:pt>
                <c:pt idx="2659">
                  <c:v>4.8843882286196001</c:v>
                </c:pt>
                <c:pt idx="2660">
                  <c:v>8.3315532350543702</c:v>
                </c:pt>
                <c:pt idx="2661">
                  <c:v>7.8196591539293596</c:v>
                </c:pt>
                <c:pt idx="2662">
                  <c:v>5.4283569137452696</c:v>
                </c:pt>
                <c:pt idx="2663">
                  <c:v>4.5566567190606504</c:v>
                </c:pt>
                <c:pt idx="2664">
                  <c:v>7.3330034472053196</c:v>
                </c:pt>
                <c:pt idx="2665">
                  <c:v>7.1143867193719403</c:v>
                </c:pt>
                <c:pt idx="2666">
                  <c:v>6.3769504639914398</c:v>
                </c:pt>
                <c:pt idx="2667">
                  <c:v>9.3382350184306393</c:v>
                </c:pt>
                <c:pt idx="2668">
                  <c:v>7.080794504276815</c:v>
                </c:pt>
                <c:pt idx="2669">
                  <c:v>8.9338776100857604</c:v>
                </c:pt>
                <c:pt idx="2670">
                  <c:v>10.600589992057101</c:v>
                </c:pt>
                <c:pt idx="2671">
                  <c:v>6.8388167067275303</c:v>
                </c:pt>
                <c:pt idx="2672">
                  <c:v>5.6008765174706001</c:v>
                </c:pt>
                <c:pt idx="2673">
                  <c:v>6.1025333060713498</c:v>
                </c:pt>
                <c:pt idx="2674">
                  <c:v>6.4909229964553603</c:v>
                </c:pt>
                <c:pt idx="2675">
                  <c:v>8.5069790700741201</c:v>
                </c:pt>
                <c:pt idx="2676">
                  <c:v>7.4132883405347796</c:v>
                </c:pt>
                <c:pt idx="2677">
                  <c:v>7.080794504276815</c:v>
                </c:pt>
                <c:pt idx="2678">
                  <c:v>7.58623578790242</c:v>
                </c:pt>
                <c:pt idx="2679">
                  <c:v>7.10334837514052</c:v>
                </c:pt>
                <c:pt idx="2680">
                  <c:v>6.1534959239771103</c:v>
                </c:pt>
                <c:pt idx="2681">
                  <c:v>2.3767680759599501</c:v>
                </c:pt>
                <c:pt idx="2682">
                  <c:v>7.5148356659639397</c:v>
                </c:pt>
                <c:pt idx="2683">
                  <c:v>7.4451892930609</c:v>
                </c:pt>
                <c:pt idx="2684">
                  <c:v>4.8352977281809304</c:v>
                </c:pt>
                <c:pt idx="2685">
                  <c:v>8.3762797246596108</c:v>
                </c:pt>
                <c:pt idx="2686">
                  <c:v>7.9459090689348297</c:v>
                </c:pt>
                <c:pt idx="2687">
                  <c:v>8.7277788763230699</c:v>
                </c:pt>
                <c:pt idx="2688">
                  <c:v>6.0894308462971898</c:v>
                </c:pt>
                <c:pt idx="2689">
                  <c:v>7.1723230752118203</c:v>
                </c:pt>
                <c:pt idx="2690">
                  <c:v>8.3329534848445999</c:v>
                </c:pt>
                <c:pt idx="2691">
                  <c:v>7.080794504276815</c:v>
                </c:pt>
                <c:pt idx="2692">
                  <c:v>4.56337064348432</c:v>
                </c:pt>
                <c:pt idx="2693">
                  <c:v>7.080794504276815</c:v>
                </c:pt>
                <c:pt idx="2694">
                  <c:v>3.67684499338477</c:v>
                </c:pt>
                <c:pt idx="2695">
                  <c:v>7.080794504276815</c:v>
                </c:pt>
                <c:pt idx="2696">
                  <c:v>7.8890797349062103</c:v>
                </c:pt>
                <c:pt idx="2697">
                  <c:v>5.5257685450431397</c:v>
                </c:pt>
                <c:pt idx="2698">
                  <c:v>4.8580556015932901</c:v>
                </c:pt>
                <c:pt idx="2699">
                  <c:v>3.2728200975185402</c:v>
                </c:pt>
                <c:pt idx="2700">
                  <c:v>7.11757865835005</c:v>
                </c:pt>
                <c:pt idx="2701">
                  <c:v>7.8222573629017802</c:v>
                </c:pt>
                <c:pt idx="2702">
                  <c:v>4.3340578055145302</c:v>
                </c:pt>
                <c:pt idx="2703">
                  <c:v>7.080794504276815</c:v>
                </c:pt>
                <c:pt idx="2704">
                  <c:v>8.83958390221615</c:v>
                </c:pt>
                <c:pt idx="2705">
                  <c:v>5.2906668768471699</c:v>
                </c:pt>
                <c:pt idx="2706">
                  <c:v>7.8732716926691904</c:v>
                </c:pt>
                <c:pt idx="2707">
                  <c:v>7.1484409318923303</c:v>
                </c:pt>
                <c:pt idx="2708">
                  <c:v>6.45360520939452</c:v>
                </c:pt>
                <c:pt idx="2709">
                  <c:v>7.080794504276815</c:v>
                </c:pt>
                <c:pt idx="2710">
                  <c:v>5.6541189434593502</c:v>
                </c:pt>
                <c:pt idx="2711">
                  <c:v>7.6506832372610099</c:v>
                </c:pt>
                <c:pt idx="2712">
                  <c:v>6.4182030571970801</c:v>
                </c:pt>
                <c:pt idx="2713">
                  <c:v>6.8480001125949004</c:v>
                </c:pt>
                <c:pt idx="2714">
                  <c:v>6.9916851529287802</c:v>
                </c:pt>
                <c:pt idx="2715">
                  <c:v>5.9247994690063397</c:v>
                </c:pt>
                <c:pt idx="2716">
                  <c:v>7.5266803950364896</c:v>
                </c:pt>
                <c:pt idx="2717">
                  <c:v>7.080794504276815</c:v>
                </c:pt>
                <c:pt idx="2718">
                  <c:v>5.3246414310453201</c:v>
                </c:pt>
                <c:pt idx="2719">
                  <c:v>9.0383260689742198</c:v>
                </c:pt>
                <c:pt idx="2720">
                  <c:v>5.9459886432509501</c:v>
                </c:pt>
                <c:pt idx="2721">
                  <c:v>6.1950868579847702</c:v>
                </c:pt>
                <c:pt idx="2722">
                  <c:v>9.0628223245927799</c:v>
                </c:pt>
                <c:pt idx="2723">
                  <c:v>7.1374286974356496</c:v>
                </c:pt>
                <c:pt idx="2724">
                  <c:v>6.2320105564596702</c:v>
                </c:pt>
                <c:pt idx="2725">
                  <c:v>7.7808686792429</c:v>
                </c:pt>
                <c:pt idx="2726">
                  <c:v>7.1500461150620396</c:v>
                </c:pt>
                <c:pt idx="2727">
                  <c:v>4.57412468210907</c:v>
                </c:pt>
                <c:pt idx="2728">
                  <c:v>6.17931207765153</c:v>
                </c:pt>
                <c:pt idx="2729">
                  <c:v>5.5663284627547798</c:v>
                </c:pt>
                <c:pt idx="2730">
                  <c:v>7.080794504276815</c:v>
                </c:pt>
                <c:pt idx="2731">
                  <c:v>7.1851677143430397</c:v>
                </c:pt>
                <c:pt idx="2732">
                  <c:v>7.080794504276815</c:v>
                </c:pt>
                <c:pt idx="2733">
                  <c:v>6.9904526766333897</c:v>
                </c:pt>
                <c:pt idx="2734">
                  <c:v>5.8107420572362098</c:v>
                </c:pt>
                <c:pt idx="2735">
                  <c:v>7.44416585199669</c:v>
                </c:pt>
                <c:pt idx="2736">
                  <c:v>4.3748776316896398</c:v>
                </c:pt>
                <c:pt idx="2737">
                  <c:v>6.6025397715174003</c:v>
                </c:pt>
                <c:pt idx="2738">
                  <c:v>6.8574937578034696</c:v>
                </c:pt>
                <c:pt idx="2739">
                  <c:v>7.080794504276815</c:v>
                </c:pt>
                <c:pt idx="2740">
                  <c:v>6.7898208214542102</c:v>
                </c:pt>
                <c:pt idx="2741">
                  <c:v>8.5603492909808399</c:v>
                </c:pt>
                <c:pt idx="2742">
                  <c:v>7.080794504276815</c:v>
                </c:pt>
                <c:pt idx="2743">
                  <c:v>8.2770581978168902</c:v>
                </c:pt>
                <c:pt idx="2744">
                  <c:v>7.080794504276815</c:v>
                </c:pt>
                <c:pt idx="2745">
                  <c:v>6.9212570433408596</c:v>
                </c:pt>
                <c:pt idx="2746">
                  <c:v>5.6369235600260001</c:v>
                </c:pt>
                <c:pt idx="2747">
                  <c:v>6.6075033107019401</c:v>
                </c:pt>
                <c:pt idx="2748">
                  <c:v>4.9514135201546399</c:v>
                </c:pt>
                <c:pt idx="2749">
                  <c:v>5.9131329325973798</c:v>
                </c:pt>
                <c:pt idx="2750">
                  <c:v>7.080794504276815</c:v>
                </c:pt>
                <c:pt idx="2751">
                  <c:v>5.7962369020096398</c:v>
                </c:pt>
                <c:pt idx="2752">
                  <c:v>5.0396731039151703</c:v>
                </c:pt>
                <c:pt idx="2753">
                  <c:v>6.16351901535936</c:v>
                </c:pt>
                <c:pt idx="2754">
                  <c:v>6.3391428264182998</c:v>
                </c:pt>
                <c:pt idx="2755">
                  <c:v>7.6106727764539599</c:v>
                </c:pt>
                <c:pt idx="2756">
                  <c:v>5.7820790338549504</c:v>
                </c:pt>
                <c:pt idx="2757">
                  <c:v>6.4515035432123202</c:v>
                </c:pt>
                <c:pt idx="2758">
                  <c:v>7.080794504276815</c:v>
                </c:pt>
                <c:pt idx="2759">
                  <c:v>6.9204487000696897</c:v>
                </c:pt>
                <c:pt idx="2760">
                  <c:v>6.5491876014265804</c:v>
                </c:pt>
                <c:pt idx="2761">
                  <c:v>6.3932313449189202</c:v>
                </c:pt>
                <c:pt idx="2762">
                  <c:v>6.1002453910929999</c:v>
                </c:pt>
                <c:pt idx="2763">
                  <c:v>6.3594313098556299</c:v>
                </c:pt>
                <c:pt idx="2764">
                  <c:v>6.27247499090128</c:v>
                </c:pt>
                <c:pt idx="2765">
                  <c:v>7.080794504276815</c:v>
                </c:pt>
                <c:pt idx="2766">
                  <c:v>7.4938438608544597</c:v>
                </c:pt>
                <c:pt idx="2767">
                  <c:v>7.6352646921624796</c:v>
                </c:pt>
                <c:pt idx="2768">
                  <c:v>9.0976174174746909</c:v>
                </c:pt>
                <c:pt idx="2769">
                  <c:v>8.0401441673432892</c:v>
                </c:pt>
                <c:pt idx="2770">
                  <c:v>7.2969088823873296</c:v>
                </c:pt>
                <c:pt idx="2771">
                  <c:v>8.2268080342949901</c:v>
                </c:pt>
                <c:pt idx="2772">
                  <c:v>8.0141830720608702</c:v>
                </c:pt>
                <c:pt idx="2773">
                  <c:v>9.2528933973573597</c:v>
                </c:pt>
                <c:pt idx="2774">
                  <c:v>7.28811270681617</c:v>
                </c:pt>
                <c:pt idx="2775">
                  <c:v>4.8654442680850103</c:v>
                </c:pt>
                <c:pt idx="2776">
                  <c:v>4.7628286593289397</c:v>
                </c:pt>
                <c:pt idx="2777">
                  <c:v>5.14150687671426</c:v>
                </c:pt>
                <c:pt idx="2778">
                  <c:v>4.8863798036263901</c:v>
                </c:pt>
                <c:pt idx="2779">
                  <c:v>9.4541194481046293</c:v>
                </c:pt>
                <c:pt idx="2780">
                  <c:v>7.0005232207227301</c:v>
                </c:pt>
                <c:pt idx="2781">
                  <c:v>8.3239821501247402</c:v>
                </c:pt>
                <c:pt idx="2782">
                  <c:v>6.6431587121356097</c:v>
                </c:pt>
                <c:pt idx="2783">
                  <c:v>7.080794504276815</c:v>
                </c:pt>
                <c:pt idx="2784">
                  <c:v>6.7586564705817498</c:v>
                </c:pt>
                <c:pt idx="2785">
                  <c:v>8.6288934154922998</c:v>
                </c:pt>
                <c:pt idx="2786">
                  <c:v>9.7947178485215094</c:v>
                </c:pt>
                <c:pt idx="2787">
                  <c:v>5.3760782920343599</c:v>
                </c:pt>
                <c:pt idx="2788">
                  <c:v>5.6033259608766803</c:v>
                </c:pt>
                <c:pt idx="2789">
                  <c:v>8.5924177141562499</c:v>
                </c:pt>
                <c:pt idx="2790">
                  <c:v>7.2667814855447901</c:v>
                </c:pt>
                <c:pt idx="2791">
                  <c:v>8.0646528090509797</c:v>
                </c:pt>
                <c:pt idx="2792">
                  <c:v>7.080794504276815</c:v>
                </c:pt>
                <c:pt idx="2793">
                  <c:v>6.3364565024325001</c:v>
                </c:pt>
                <c:pt idx="2794">
                  <c:v>6.16634822292695</c:v>
                </c:pt>
                <c:pt idx="2795">
                  <c:v>4.5333991136321297</c:v>
                </c:pt>
                <c:pt idx="2796">
                  <c:v>8.9516521354872598</c:v>
                </c:pt>
                <c:pt idx="2797">
                  <c:v>7.2107737020679004</c:v>
                </c:pt>
                <c:pt idx="2798">
                  <c:v>4.2382825248083202</c:v>
                </c:pt>
                <c:pt idx="2799">
                  <c:v>8.2640905163521996</c:v>
                </c:pt>
                <c:pt idx="2800">
                  <c:v>7.8933127111154198</c:v>
                </c:pt>
                <c:pt idx="2801">
                  <c:v>4.85558776046103</c:v>
                </c:pt>
                <c:pt idx="2802">
                  <c:v>5.2304539690968799</c:v>
                </c:pt>
                <c:pt idx="2803">
                  <c:v>7.0172953986266302</c:v>
                </c:pt>
                <c:pt idx="2804">
                  <c:v>4.9419721568281103</c:v>
                </c:pt>
                <c:pt idx="2805">
                  <c:v>9.6382222682271905</c:v>
                </c:pt>
                <c:pt idx="2806">
                  <c:v>7.3373998496974204</c:v>
                </c:pt>
                <c:pt idx="2807">
                  <c:v>7.080794504276815</c:v>
                </c:pt>
                <c:pt idx="2808">
                  <c:v>7.080794504276815</c:v>
                </c:pt>
                <c:pt idx="2809">
                  <c:v>8.2575965246703102</c:v>
                </c:pt>
                <c:pt idx="2810">
                  <c:v>8.3152676200310793</c:v>
                </c:pt>
                <c:pt idx="2811">
                  <c:v>7.080794504276815</c:v>
                </c:pt>
                <c:pt idx="2812">
                  <c:v>7.1715935545348399</c:v>
                </c:pt>
                <c:pt idx="2813">
                  <c:v>6.9412789044310497</c:v>
                </c:pt>
                <c:pt idx="2814">
                  <c:v>7.080794504276815</c:v>
                </c:pt>
                <c:pt idx="2815">
                  <c:v>6.88854760313379</c:v>
                </c:pt>
                <c:pt idx="2816">
                  <c:v>6.8331110185961599</c:v>
                </c:pt>
                <c:pt idx="2817">
                  <c:v>8.2479580561436805</c:v>
                </c:pt>
                <c:pt idx="2818">
                  <c:v>8.9223797998838208</c:v>
                </c:pt>
                <c:pt idx="2819">
                  <c:v>7.3560567780554296</c:v>
                </c:pt>
                <c:pt idx="2820">
                  <c:v>7.080794504276815</c:v>
                </c:pt>
                <c:pt idx="2821">
                  <c:v>9.7527032265198397</c:v>
                </c:pt>
                <c:pt idx="2822">
                  <c:v>6.8441417674357101</c:v>
                </c:pt>
                <c:pt idx="2823">
                  <c:v>6.9107651121843903</c:v>
                </c:pt>
                <c:pt idx="2824">
                  <c:v>8.8018460456189302</c:v>
                </c:pt>
                <c:pt idx="2825">
                  <c:v>6.2831035880643498</c:v>
                </c:pt>
                <c:pt idx="2826">
                  <c:v>6.3540381100782302</c:v>
                </c:pt>
                <c:pt idx="2827">
                  <c:v>5.9287673395289699</c:v>
                </c:pt>
                <c:pt idx="2828">
                  <c:v>6.8236420060869003</c:v>
                </c:pt>
                <c:pt idx="2829">
                  <c:v>7.34223124941626</c:v>
                </c:pt>
                <c:pt idx="2830">
                  <c:v>7.1460197161882899</c:v>
                </c:pt>
                <c:pt idx="2831">
                  <c:v>5.0893877911826797</c:v>
                </c:pt>
                <c:pt idx="2832">
                  <c:v>8.5942172510849506</c:v>
                </c:pt>
                <c:pt idx="2833">
                  <c:v>8.1494372976105804</c:v>
                </c:pt>
                <c:pt idx="2834">
                  <c:v>9.2715785329933205</c:v>
                </c:pt>
                <c:pt idx="2835">
                  <c:v>7.0216174809437604</c:v>
                </c:pt>
                <c:pt idx="2836">
                  <c:v>7.8333610010289103</c:v>
                </c:pt>
                <c:pt idx="2837">
                  <c:v>6.6437343756175702</c:v>
                </c:pt>
                <c:pt idx="2838">
                  <c:v>6.7614137090468001</c:v>
                </c:pt>
                <c:pt idx="2839">
                  <c:v>7.2434821544024297</c:v>
                </c:pt>
                <c:pt idx="2840">
                  <c:v>7.9906582385333502</c:v>
                </c:pt>
                <c:pt idx="2841">
                  <c:v>7.6125168226318598</c:v>
                </c:pt>
                <c:pt idx="2842">
                  <c:v>6.0809928685716601</c:v>
                </c:pt>
                <c:pt idx="2843">
                  <c:v>7.8884245149360499</c:v>
                </c:pt>
                <c:pt idx="2844">
                  <c:v>6.6588335716298799</c:v>
                </c:pt>
                <c:pt idx="2845">
                  <c:v>7.080794504276815</c:v>
                </c:pt>
                <c:pt idx="2846">
                  <c:v>7.2229975604064602</c:v>
                </c:pt>
                <c:pt idx="2847">
                  <c:v>7.080794504276815</c:v>
                </c:pt>
                <c:pt idx="2848">
                  <c:v>6.4277205605030403</c:v>
                </c:pt>
                <c:pt idx="2849">
                  <c:v>5.0233807838228302</c:v>
                </c:pt>
                <c:pt idx="2850">
                  <c:v>7.080794504276815</c:v>
                </c:pt>
                <c:pt idx="2851">
                  <c:v>8.1639996176202807</c:v>
                </c:pt>
                <c:pt idx="2852">
                  <c:v>7.080794504276815</c:v>
                </c:pt>
                <c:pt idx="2853">
                  <c:v>5.2721564589080803</c:v>
                </c:pt>
                <c:pt idx="2854">
                  <c:v>6.9030743305288702</c:v>
                </c:pt>
                <c:pt idx="2855">
                  <c:v>7.4665583576452699</c:v>
                </c:pt>
                <c:pt idx="2856">
                  <c:v>7.3976506625417704</c:v>
                </c:pt>
                <c:pt idx="2857">
                  <c:v>7.080794504276815</c:v>
                </c:pt>
                <c:pt idx="2858">
                  <c:v>7.080794504276815</c:v>
                </c:pt>
                <c:pt idx="2859">
                  <c:v>5.5395336900238696</c:v>
                </c:pt>
                <c:pt idx="2860">
                  <c:v>7.37616113826674</c:v>
                </c:pt>
                <c:pt idx="2861">
                  <c:v>9.3186139156322199</c:v>
                </c:pt>
                <c:pt idx="2862">
                  <c:v>6.7019409116882196</c:v>
                </c:pt>
                <c:pt idx="2863">
                  <c:v>5.5475762631029397</c:v>
                </c:pt>
                <c:pt idx="2864">
                  <c:v>9.0018228652265808</c:v>
                </c:pt>
                <c:pt idx="2865">
                  <c:v>9.1307688868362806</c:v>
                </c:pt>
                <c:pt idx="2866">
                  <c:v>4.07792047015639</c:v>
                </c:pt>
                <c:pt idx="2867">
                  <c:v>7.12521107553055</c:v>
                </c:pt>
                <c:pt idx="2868">
                  <c:v>13.5412402365679</c:v>
                </c:pt>
                <c:pt idx="2869">
                  <c:v>7.1712237229099198</c:v>
                </c:pt>
                <c:pt idx="2870">
                  <c:v>7.080794504276815</c:v>
                </c:pt>
                <c:pt idx="2871">
                  <c:v>6.9777440999669302</c:v>
                </c:pt>
                <c:pt idx="2872">
                  <c:v>6.3571667199938702</c:v>
                </c:pt>
                <c:pt idx="2873">
                  <c:v>7.080794504276815</c:v>
                </c:pt>
                <c:pt idx="2874">
                  <c:v>8.3394367568966796</c:v>
                </c:pt>
                <c:pt idx="2875">
                  <c:v>6.2769565100978602</c:v>
                </c:pt>
                <c:pt idx="2876">
                  <c:v>10.9474726361524</c:v>
                </c:pt>
                <c:pt idx="2877">
                  <c:v>9.8717912323756298</c:v>
                </c:pt>
                <c:pt idx="2878">
                  <c:v>4.3171873539419803</c:v>
                </c:pt>
                <c:pt idx="2879">
                  <c:v>4.2275373859182004</c:v>
                </c:pt>
                <c:pt idx="2880">
                  <c:v>4.1400771386923898</c:v>
                </c:pt>
                <c:pt idx="2881">
                  <c:v>5.3499972969125897</c:v>
                </c:pt>
                <c:pt idx="2882">
                  <c:v>7.5780143079357796</c:v>
                </c:pt>
                <c:pt idx="2883">
                  <c:v>7.7101378908144902</c:v>
                </c:pt>
                <c:pt idx="2884">
                  <c:v>8.3307433189881692</c:v>
                </c:pt>
                <c:pt idx="2885">
                  <c:v>6.5109723346657704</c:v>
                </c:pt>
                <c:pt idx="2886">
                  <c:v>7.080794504276815</c:v>
                </c:pt>
                <c:pt idx="2887">
                  <c:v>6.9343105827538301</c:v>
                </c:pt>
                <c:pt idx="2888">
                  <c:v>8.6186538492498901</c:v>
                </c:pt>
                <c:pt idx="2889">
                  <c:v>8.4609639635874991</c:v>
                </c:pt>
                <c:pt idx="2890">
                  <c:v>4.0042483326584</c:v>
                </c:pt>
                <c:pt idx="2891">
                  <c:v>3.76209764630643</c:v>
                </c:pt>
                <c:pt idx="2892">
                  <c:v>3.7951329050426099</c:v>
                </c:pt>
                <c:pt idx="2893">
                  <c:v>5.6607363110710898</c:v>
                </c:pt>
                <c:pt idx="2894">
                  <c:v>9.3961483994841295</c:v>
                </c:pt>
                <c:pt idx="2895">
                  <c:v>13.349888560662199</c:v>
                </c:pt>
                <c:pt idx="2896">
                  <c:v>7.080794504276815</c:v>
                </c:pt>
                <c:pt idx="2897">
                  <c:v>7.8179012805146497</c:v>
                </c:pt>
                <c:pt idx="2898">
                  <c:v>7.080794504276815</c:v>
                </c:pt>
                <c:pt idx="2899">
                  <c:v>1.4317815547427399</c:v>
                </c:pt>
                <c:pt idx="2900">
                  <c:v>6.9700366939821397</c:v>
                </c:pt>
                <c:pt idx="2901">
                  <c:v>10.851860346886699</c:v>
                </c:pt>
                <c:pt idx="2902">
                  <c:v>6.58800728960989</c:v>
                </c:pt>
                <c:pt idx="2903">
                  <c:v>9.0043521695148492</c:v>
                </c:pt>
                <c:pt idx="2904">
                  <c:v>7.080794504276815</c:v>
                </c:pt>
                <c:pt idx="2905">
                  <c:v>4.3282825155868503</c:v>
                </c:pt>
                <c:pt idx="2906">
                  <c:v>7.4178239266451298</c:v>
                </c:pt>
                <c:pt idx="2907">
                  <c:v>3.2616697873910199</c:v>
                </c:pt>
                <c:pt idx="2908">
                  <c:v>7.080794504276815</c:v>
                </c:pt>
                <c:pt idx="2909">
                  <c:v>7.9288312888716002</c:v>
                </c:pt>
                <c:pt idx="2910">
                  <c:v>7.9753299010486902</c:v>
                </c:pt>
                <c:pt idx="2911">
                  <c:v>9.5041577876797803</c:v>
                </c:pt>
                <c:pt idx="2912">
                  <c:v>5.1587225681704796</c:v>
                </c:pt>
                <c:pt idx="2913">
                  <c:v>3.9234736330783999</c:v>
                </c:pt>
                <c:pt idx="2914">
                  <c:v>7.080794504276815</c:v>
                </c:pt>
                <c:pt idx="2915">
                  <c:v>5.8497782853651499</c:v>
                </c:pt>
                <c:pt idx="2916">
                  <c:v>5.8908703588208597</c:v>
                </c:pt>
                <c:pt idx="2917">
                  <c:v>5.9634792050382304</c:v>
                </c:pt>
                <c:pt idx="2918">
                  <c:v>6.1067596362890999</c:v>
                </c:pt>
                <c:pt idx="2919">
                  <c:v>6.8989324818498501</c:v>
                </c:pt>
                <c:pt idx="2920">
                  <c:v>8.0918123321481907</c:v>
                </c:pt>
                <c:pt idx="2921">
                  <c:v>7.6119823888796398</c:v>
                </c:pt>
                <c:pt idx="2922">
                  <c:v>8.8869793320026709</c:v>
                </c:pt>
                <c:pt idx="2923">
                  <c:v>6.5320972738623597</c:v>
                </c:pt>
                <c:pt idx="2924">
                  <c:v>7.8339804823343497</c:v>
                </c:pt>
                <c:pt idx="2925">
                  <c:v>11.5631690646278</c:v>
                </c:pt>
                <c:pt idx="2926">
                  <c:v>6.7828685480519697</c:v>
                </c:pt>
                <c:pt idx="2927">
                  <c:v>8.2887654599233596</c:v>
                </c:pt>
                <c:pt idx="2928">
                  <c:v>0.97557798977202204</c:v>
                </c:pt>
                <c:pt idx="2929">
                  <c:v>7.5289804052571796</c:v>
                </c:pt>
                <c:pt idx="2930">
                  <c:v>9.7646581335738798</c:v>
                </c:pt>
                <c:pt idx="2931">
                  <c:v>10.1916652393188</c:v>
                </c:pt>
                <c:pt idx="2932">
                  <c:v>2.9251743203390999</c:v>
                </c:pt>
                <c:pt idx="2933">
                  <c:v>7.080794504276815</c:v>
                </c:pt>
                <c:pt idx="2934">
                  <c:v>6.6577935905060999</c:v>
                </c:pt>
                <c:pt idx="2935">
                  <c:v>7.0052301396913403</c:v>
                </c:pt>
                <c:pt idx="2936">
                  <c:v>7.080794504276815</c:v>
                </c:pt>
                <c:pt idx="2937">
                  <c:v>6.2278419215981096</c:v>
                </c:pt>
                <c:pt idx="2938">
                  <c:v>6.3927604591581897</c:v>
                </c:pt>
                <c:pt idx="2939">
                  <c:v>6.0880224891337997</c:v>
                </c:pt>
                <c:pt idx="2940">
                  <c:v>3.9613890465892498</c:v>
                </c:pt>
                <c:pt idx="2941">
                  <c:v>4.2751596729767503</c:v>
                </c:pt>
                <c:pt idx="2942">
                  <c:v>7.3019034913475398</c:v>
                </c:pt>
                <c:pt idx="2943">
                  <c:v>10.8934847327968</c:v>
                </c:pt>
                <c:pt idx="2944">
                  <c:v>6.7980974599299602</c:v>
                </c:pt>
                <c:pt idx="2945">
                  <c:v>11.4967024526941</c:v>
                </c:pt>
                <c:pt idx="2946">
                  <c:v>5.80823863392816</c:v>
                </c:pt>
                <c:pt idx="2947">
                  <c:v>7.080794504276815</c:v>
                </c:pt>
                <c:pt idx="2948">
                  <c:v>5.6793304654069399</c:v>
                </c:pt>
                <c:pt idx="2949">
                  <c:v>7.7833056128958704</c:v>
                </c:pt>
                <c:pt idx="2950">
                  <c:v>6.3164705214961199</c:v>
                </c:pt>
                <c:pt idx="2951">
                  <c:v>8.6053744554701392</c:v>
                </c:pt>
                <c:pt idx="2952">
                  <c:v>7.080794504276815</c:v>
                </c:pt>
                <c:pt idx="2953">
                  <c:v>7.0575526456139501</c:v>
                </c:pt>
                <c:pt idx="2954">
                  <c:v>4.8501041714099298</c:v>
                </c:pt>
                <c:pt idx="2955">
                  <c:v>7.080794504276815</c:v>
                </c:pt>
                <c:pt idx="2956">
                  <c:v>4.5609165358431598</c:v>
                </c:pt>
                <c:pt idx="2957">
                  <c:v>9.1308281084453498</c:v>
                </c:pt>
                <c:pt idx="2958">
                  <c:v>7.080794504276815</c:v>
                </c:pt>
                <c:pt idx="2959">
                  <c:v>4.2335586170352704</c:v>
                </c:pt>
                <c:pt idx="2960">
                  <c:v>5.5710197113162598</c:v>
                </c:pt>
                <c:pt idx="2961">
                  <c:v>7.080794504276815</c:v>
                </c:pt>
                <c:pt idx="2962">
                  <c:v>8.5271424977310595</c:v>
                </c:pt>
                <c:pt idx="2963">
                  <c:v>4.57085441260688</c:v>
                </c:pt>
                <c:pt idx="2964">
                  <c:v>8.9037337750894796</c:v>
                </c:pt>
                <c:pt idx="2965">
                  <c:v>9.4599305099266608</c:v>
                </c:pt>
                <c:pt idx="2966">
                  <c:v>6.0402816621327897</c:v>
                </c:pt>
                <c:pt idx="2967">
                  <c:v>7.080794504276815</c:v>
                </c:pt>
                <c:pt idx="2968">
                  <c:v>4.66349219217203</c:v>
                </c:pt>
                <c:pt idx="2969">
                  <c:v>5.72633621577915</c:v>
                </c:pt>
                <c:pt idx="2970">
                  <c:v>10.9331107235008</c:v>
                </c:pt>
                <c:pt idx="2971">
                  <c:v>4.2815220886728103</c:v>
                </c:pt>
                <c:pt idx="2972">
                  <c:v>7.9484883721691002</c:v>
                </c:pt>
                <c:pt idx="2973">
                  <c:v>6.82564703696272</c:v>
                </c:pt>
                <c:pt idx="2974">
                  <c:v>7.28537119108349</c:v>
                </c:pt>
                <c:pt idx="2975">
                  <c:v>5.9849412146503003</c:v>
                </c:pt>
                <c:pt idx="2976">
                  <c:v>5.3689883443773398</c:v>
                </c:pt>
                <c:pt idx="2977">
                  <c:v>4.01659023260338</c:v>
                </c:pt>
                <c:pt idx="2978">
                  <c:v>7.080794504276815</c:v>
                </c:pt>
                <c:pt idx="2979">
                  <c:v>7.7190008051370604</c:v>
                </c:pt>
                <c:pt idx="2980">
                  <c:v>5.9837312940398801</c:v>
                </c:pt>
                <c:pt idx="2981">
                  <c:v>7.7326017086352197</c:v>
                </c:pt>
                <c:pt idx="2982">
                  <c:v>8.8478807105650201</c:v>
                </c:pt>
                <c:pt idx="2983">
                  <c:v>7.5618329477757502</c:v>
                </c:pt>
                <c:pt idx="2984">
                  <c:v>8.7585600564501096</c:v>
                </c:pt>
                <c:pt idx="2985">
                  <c:v>7.080794504276815</c:v>
                </c:pt>
                <c:pt idx="2986">
                  <c:v>3.83291740896356</c:v>
                </c:pt>
                <c:pt idx="2987">
                  <c:v>3.7301280068669702</c:v>
                </c:pt>
                <c:pt idx="2988">
                  <c:v>5.8015712674276898</c:v>
                </c:pt>
                <c:pt idx="2989">
                  <c:v>3.6784318072076201</c:v>
                </c:pt>
                <c:pt idx="2990">
                  <c:v>5.1435874800406696</c:v>
                </c:pt>
                <c:pt idx="2991">
                  <c:v>6.6282561973074898</c:v>
                </c:pt>
                <c:pt idx="2992">
                  <c:v>7.080794504276815</c:v>
                </c:pt>
                <c:pt idx="2993">
                  <c:v>3.10207556533955</c:v>
                </c:pt>
                <c:pt idx="2994">
                  <c:v>4.4975851450086504</c:v>
                </c:pt>
                <c:pt idx="2995">
                  <c:v>5.5841243580810698</c:v>
                </c:pt>
                <c:pt idx="2996">
                  <c:v>7.080794504276815</c:v>
                </c:pt>
                <c:pt idx="2997">
                  <c:v>10.331273275925099</c:v>
                </c:pt>
                <c:pt idx="2998">
                  <c:v>9.1307958989025497</c:v>
                </c:pt>
                <c:pt idx="2999">
                  <c:v>4.6188508466332303</c:v>
                </c:pt>
                <c:pt idx="3000">
                  <c:v>6.9312441781418297</c:v>
                </c:pt>
                <c:pt idx="3001">
                  <c:v>5.6021585851813898</c:v>
                </c:pt>
                <c:pt idx="3002">
                  <c:v>7.5205189266634704</c:v>
                </c:pt>
                <c:pt idx="3003">
                  <c:v>5.5824698199714904</c:v>
                </c:pt>
                <c:pt idx="3004">
                  <c:v>7.99274961933338</c:v>
                </c:pt>
                <c:pt idx="3005">
                  <c:v>8.2103579727108205</c:v>
                </c:pt>
                <c:pt idx="3006">
                  <c:v>9.90193059436392</c:v>
                </c:pt>
                <c:pt idx="3007">
                  <c:v>7.080794504276815</c:v>
                </c:pt>
                <c:pt idx="3008">
                  <c:v>9.4058750508048607</c:v>
                </c:pt>
                <c:pt idx="3009">
                  <c:v>9.5878950299737706</c:v>
                </c:pt>
                <c:pt idx="3010">
                  <c:v>4.6332025164728599</c:v>
                </c:pt>
                <c:pt idx="3011">
                  <c:v>6.9011110198819097</c:v>
                </c:pt>
                <c:pt idx="3012">
                  <c:v>7.7955576287843797</c:v>
                </c:pt>
                <c:pt idx="3013">
                  <c:v>7.080794504276815</c:v>
                </c:pt>
                <c:pt idx="3014">
                  <c:v>0</c:v>
                </c:pt>
                <c:pt idx="3015">
                  <c:v>8.3982610602782906</c:v>
                </c:pt>
                <c:pt idx="3016">
                  <c:v>6.2551497489180896</c:v>
                </c:pt>
                <c:pt idx="3017">
                  <c:v>11.496858885301901</c:v>
                </c:pt>
                <c:pt idx="3018">
                  <c:v>7.080794504276815</c:v>
                </c:pt>
                <c:pt idx="3019">
                  <c:v>9.3473446211024704</c:v>
                </c:pt>
                <c:pt idx="3020">
                  <c:v>11.6211401344869</c:v>
                </c:pt>
                <c:pt idx="3021">
                  <c:v>10.3376708635813</c:v>
                </c:pt>
                <c:pt idx="3022">
                  <c:v>7.080794504276815</c:v>
                </c:pt>
                <c:pt idx="3023">
                  <c:v>5.2879828079349203</c:v>
                </c:pt>
                <c:pt idx="3024">
                  <c:v>7.61752413423911</c:v>
                </c:pt>
                <c:pt idx="3025">
                  <c:v>7.1491245675920796</c:v>
                </c:pt>
                <c:pt idx="3026">
                  <c:v>8.6513897265693398</c:v>
                </c:pt>
                <c:pt idx="3027">
                  <c:v>5.2900043709191698</c:v>
                </c:pt>
                <c:pt idx="3028">
                  <c:v>5.3695841808466298</c:v>
                </c:pt>
                <c:pt idx="3029">
                  <c:v>8.7472715235378704</c:v>
                </c:pt>
                <c:pt idx="3030">
                  <c:v>8.04039226105197</c:v>
                </c:pt>
                <c:pt idx="3031">
                  <c:v>8.5504278148302202</c:v>
                </c:pt>
                <c:pt idx="3032">
                  <c:v>7.7393257113031702</c:v>
                </c:pt>
                <c:pt idx="3033">
                  <c:v>7.1045948986201104</c:v>
                </c:pt>
                <c:pt idx="3034">
                  <c:v>6.9882061547189496</c:v>
                </c:pt>
                <c:pt idx="3035">
                  <c:v>7.8697818695389099</c:v>
                </c:pt>
                <c:pt idx="3036">
                  <c:v>8.8596960402421807</c:v>
                </c:pt>
                <c:pt idx="3037">
                  <c:v>7.39754400954393</c:v>
                </c:pt>
                <c:pt idx="3038">
                  <c:v>5.1748960318704604</c:v>
                </c:pt>
                <c:pt idx="3039">
                  <c:v>7.080794504276815</c:v>
                </c:pt>
                <c:pt idx="3040">
                  <c:v>5.4709818217981798</c:v>
                </c:pt>
                <c:pt idx="3041">
                  <c:v>6.7118146012415503</c:v>
                </c:pt>
                <c:pt idx="3042">
                  <c:v>4.9331061382816497</c:v>
                </c:pt>
                <c:pt idx="3043">
                  <c:v>6.2608916337927996</c:v>
                </c:pt>
                <c:pt idx="3044">
                  <c:v>7.6935552346916696</c:v>
                </c:pt>
                <c:pt idx="3045">
                  <c:v>5.6228071346600599</c:v>
                </c:pt>
                <c:pt idx="3046">
                  <c:v>6.1748843064316503</c:v>
                </c:pt>
                <c:pt idx="3047">
                  <c:v>5.0394067763797796</c:v>
                </c:pt>
                <c:pt idx="3048">
                  <c:v>7.7569391834656001</c:v>
                </c:pt>
                <c:pt idx="3049">
                  <c:v>9.8099963868720295</c:v>
                </c:pt>
                <c:pt idx="3050">
                  <c:v>8.4795927987054007</c:v>
                </c:pt>
                <c:pt idx="3051">
                  <c:v>8.8628679311891396</c:v>
                </c:pt>
                <c:pt idx="3052">
                  <c:v>6.1557386242486896</c:v>
                </c:pt>
                <c:pt idx="3053">
                  <c:v>7.28728637512432</c:v>
                </c:pt>
                <c:pt idx="3054">
                  <c:v>9.0658941936869706</c:v>
                </c:pt>
                <c:pt idx="3055">
                  <c:v>9.3145223919082998</c:v>
                </c:pt>
                <c:pt idx="3056">
                  <c:v>9.7599377809530807</c:v>
                </c:pt>
                <c:pt idx="3057">
                  <c:v>7.9854063938298898</c:v>
                </c:pt>
                <c:pt idx="3058">
                  <c:v>8.1083507991168098</c:v>
                </c:pt>
                <c:pt idx="3059">
                  <c:v>8.2430909864617607</c:v>
                </c:pt>
                <c:pt idx="3060">
                  <c:v>10.289379606190501</c:v>
                </c:pt>
                <c:pt idx="3061">
                  <c:v>3.9890320783017801</c:v>
                </c:pt>
                <c:pt idx="3062">
                  <c:v>7.080794504276815</c:v>
                </c:pt>
                <c:pt idx="3063">
                  <c:v>8.5196390425019803</c:v>
                </c:pt>
                <c:pt idx="3064">
                  <c:v>7.080794504276815</c:v>
                </c:pt>
                <c:pt idx="3065">
                  <c:v>7.080794504276815</c:v>
                </c:pt>
                <c:pt idx="3066">
                  <c:v>4.4953576789481202</c:v>
                </c:pt>
                <c:pt idx="3067">
                  <c:v>7.080794504276815</c:v>
                </c:pt>
                <c:pt idx="3068">
                  <c:v>5.6205334364300299</c:v>
                </c:pt>
                <c:pt idx="3069">
                  <c:v>8.5529936647686</c:v>
                </c:pt>
                <c:pt idx="3070">
                  <c:v>7.080794504276815</c:v>
                </c:pt>
                <c:pt idx="3071">
                  <c:v>10.2099557980313</c:v>
                </c:pt>
                <c:pt idx="3072">
                  <c:v>7.080794504276815</c:v>
                </c:pt>
                <c:pt idx="3073">
                  <c:v>6.5882079653224404</c:v>
                </c:pt>
                <c:pt idx="3074">
                  <c:v>8.5583887752850103</c:v>
                </c:pt>
                <c:pt idx="3075">
                  <c:v>8.4269063566753903</c:v>
                </c:pt>
                <c:pt idx="3076">
                  <c:v>7.2075386082724204</c:v>
                </c:pt>
                <c:pt idx="3077">
                  <c:v>10.2276896942625</c:v>
                </c:pt>
                <c:pt idx="3078">
                  <c:v>11.3905431095636</c:v>
                </c:pt>
                <c:pt idx="3079">
                  <c:v>7.080794504276815</c:v>
                </c:pt>
                <c:pt idx="3080">
                  <c:v>6.5800432953122403</c:v>
                </c:pt>
                <c:pt idx="3081">
                  <c:v>10.817831076432901</c:v>
                </c:pt>
                <c:pt idx="3082">
                  <c:v>5.0936751347699696</c:v>
                </c:pt>
                <c:pt idx="3083">
                  <c:v>5.2642838017295102</c:v>
                </c:pt>
                <c:pt idx="3084">
                  <c:v>7.9712987474493602</c:v>
                </c:pt>
                <c:pt idx="3085">
                  <c:v>8.3503510398453002</c:v>
                </c:pt>
                <c:pt idx="3086">
                  <c:v>7.080794504276815</c:v>
                </c:pt>
                <c:pt idx="3087">
                  <c:v>4.0320605335611104</c:v>
                </c:pt>
                <c:pt idx="3088">
                  <c:v>2.1285314339651702</c:v>
                </c:pt>
                <c:pt idx="3089">
                  <c:v>9.84205629359829</c:v>
                </c:pt>
                <c:pt idx="3090">
                  <c:v>7.6646280965516604</c:v>
                </c:pt>
                <c:pt idx="3091">
                  <c:v>7.080794504276815</c:v>
                </c:pt>
                <c:pt idx="3092">
                  <c:v>7.2603196817661502</c:v>
                </c:pt>
                <c:pt idx="3093">
                  <c:v>9.5378786289683397</c:v>
                </c:pt>
                <c:pt idx="3094">
                  <c:v>1.9853833592630401</c:v>
                </c:pt>
                <c:pt idx="3095">
                  <c:v>7.2489911980563697</c:v>
                </c:pt>
                <c:pt idx="3096">
                  <c:v>6.9682089601058603</c:v>
                </c:pt>
                <c:pt idx="3097">
                  <c:v>6.15055301521181</c:v>
                </c:pt>
                <c:pt idx="3098">
                  <c:v>6.3007555092761196</c:v>
                </c:pt>
                <c:pt idx="3099">
                  <c:v>6.92079959936554</c:v>
                </c:pt>
                <c:pt idx="3100">
                  <c:v>6.4818902791671897</c:v>
                </c:pt>
                <c:pt idx="3101">
                  <c:v>7.080794504276815</c:v>
                </c:pt>
                <c:pt idx="3102">
                  <c:v>7.3095964739799602</c:v>
                </c:pt>
                <c:pt idx="3103">
                  <c:v>5.9672742278667403</c:v>
                </c:pt>
                <c:pt idx="3104">
                  <c:v>8.6312700004350802</c:v>
                </c:pt>
                <c:pt idx="3105">
                  <c:v>9.1726245193335991</c:v>
                </c:pt>
                <c:pt idx="3106">
                  <c:v>7.080794504276815</c:v>
                </c:pt>
                <c:pt idx="3107">
                  <c:v>3.3376289979634501</c:v>
                </c:pt>
                <c:pt idx="3108">
                  <c:v>11.449739296302299</c:v>
                </c:pt>
                <c:pt idx="3109">
                  <c:v>6.2836787946345503</c:v>
                </c:pt>
                <c:pt idx="3110">
                  <c:v>7.080794504276815</c:v>
                </c:pt>
                <c:pt idx="3111">
                  <c:v>8.7617684047597599</c:v>
                </c:pt>
                <c:pt idx="3112">
                  <c:v>6.6167306904115897</c:v>
                </c:pt>
                <c:pt idx="3113">
                  <c:v>7.7345692033449396</c:v>
                </c:pt>
                <c:pt idx="3114">
                  <c:v>6.9715771819511296</c:v>
                </c:pt>
                <c:pt idx="3115">
                  <c:v>4.70918674718048</c:v>
                </c:pt>
                <c:pt idx="3116">
                  <c:v>5.23000318952593</c:v>
                </c:pt>
                <c:pt idx="3117">
                  <c:v>5.2741853895897899</c:v>
                </c:pt>
                <c:pt idx="3118">
                  <c:v>8.4334431041729196</c:v>
                </c:pt>
                <c:pt idx="3119">
                  <c:v>6.8478632116929603</c:v>
                </c:pt>
                <c:pt idx="3120">
                  <c:v>7.2635450702153701</c:v>
                </c:pt>
                <c:pt idx="3121">
                  <c:v>6.7332668829308302</c:v>
                </c:pt>
                <c:pt idx="3122">
                  <c:v>7.080794504276815</c:v>
                </c:pt>
                <c:pt idx="3123">
                  <c:v>7.080794504276815</c:v>
                </c:pt>
                <c:pt idx="3124">
                  <c:v>7.7776653664665902</c:v>
                </c:pt>
                <c:pt idx="3125">
                  <c:v>6.1037313046123396</c:v>
                </c:pt>
                <c:pt idx="3126">
                  <c:v>6.6657742011618701</c:v>
                </c:pt>
                <c:pt idx="3127">
                  <c:v>7.080794504276815</c:v>
                </c:pt>
                <c:pt idx="3128">
                  <c:v>4.9598528111058799</c:v>
                </c:pt>
                <c:pt idx="3129">
                  <c:v>6.3979050138012701</c:v>
                </c:pt>
                <c:pt idx="3130">
                  <c:v>8.1403444634267004</c:v>
                </c:pt>
                <c:pt idx="3131">
                  <c:v>6.8506254182689998</c:v>
                </c:pt>
                <c:pt idx="3132">
                  <c:v>6.7147768796878804</c:v>
                </c:pt>
                <c:pt idx="3133">
                  <c:v>4.3371194691206902</c:v>
                </c:pt>
                <c:pt idx="3134">
                  <c:v>8.4332908239741506</c:v>
                </c:pt>
                <c:pt idx="3135">
                  <c:v>7.2742125667627402</c:v>
                </c:pt>
                <c:pt idx="3136">
                  <c:v>6.57918495103136</c:v>
                </c:pt>
                <c:pt idx="3137">
                  <c:v>7.080794504276815</c:v>
                </c:pt>
                <c:pt idx="3138">
                  <c:v>8.6510233628914701</c:v>
                </c:pt>
                <c:pt idx="3139">
                  <c:v>8.3576129931416094</c:v>
                </c:pt>
                <c:pt idx="3140">
                  <c:v>7.080794504276815</c:v>
                </c:pt>
                <c:pt idx="3141">
                  <c:v>6.6587415580864402</c:v>
                </c:pt>
                <c:pt idx="3142">
                  <c:v>10.5037865385708</c:v>
                </c:pt>
                <c:pt idx="3143">
                  <c:v>6.3323868663691396</c:v>
                </c:pt>
                <c:pt idx="3144">
                  <c:v>7.080794504276815</c:v>
                </c:pt>
                <c:pt idx="3145">
                  <c:v>6.73042777249659</c:v>
                </c:pt>
                <c:pt idx="3146">
                  <c:v>8.2977831999916507</c:v>
                </c:pt>
                <c:pt idx="3147">
                  <c:v>6.2592675329524798</c:v>
                </c:pt>
                <c:pt idx="3148">
                  <c:v>8.0761262980963497</c:v>
                </c:pt>
                <c:pt idx="3149">
                  <c:v>5.7310421388707198</c:v>
                </c:pt>
                <c:pt idx="3150">
                  <c:v>6.5633565968372203</c:v>
                </c:pt>
                <c:pt idx="3151">
                  <c:v>5.3037643368661698</c:v>
                </c:pt>
                <c:pt idx="3152">
                  <c:v>7.6478715541335696</c:v>
                </c:pt>
                <c:pt idx="3153">
                  <c:v>7.080794504276815</c:v>
                </c:pt>
                <c:pt idx="3154">
                  <c:v>7.9514511704914996</c:v>
                </c:pt>
                <c:pt idx="3155">
                  <c:v>8.8321422609049698</c:v>
                </c:pt>
                <c:pt idx="3156">
                  <c:v>8.2508300090478599</c:v>
                </c:pt>
                <c:pt idx="3157">
                  <c:v>5.8605741548124799</c:v>
                </c:pt>
                <c:pt idx="3158">
                  <c:v>8.1821033061744792</c:v>
                </c:pt>
                <c:pt idx="3159">
                  <c:v>7.8895793449559601</c:v>
                </c:pt>
                <c:pt idx="3160">
                  <c:v>8.7134829270932297</c:v>
                </c:pt>
                <c:pt idx="3161">
                  <c:v>6.1859248920520402</c:v>
                </c:pt>
                <c:pt idx="3162">
                  <c:v>9.0797151094576201</c:v>
                </c:pt>
                <c:pt idx="3163">
                  <c:v>8.3795127032565606</c:v>
                </c:pt>
                <c:pt idx="3164">
                  <c:v>9.2219556424455096</c:v>
                </c:pt>
                <c:pt idx="3165">
                  <c:v>9.3706965753575595</c:v>
                </c:pt>
                <c:pt idx="3166">
                  <c:v>7.4875733638811797</c:v>
                </c:pt>
                <c:pt idx="3167">
                  <c:v>6.0283487850983102</c:v>
                </c:pt>
                <c:pt idx="3168">
                  <c:v>6.28331858696263</c:v>
                </c:pt>
                <c:pt idx="3169">
                  <c:v>5.6664461454272903</c:v>
                </c:pt>
                <c:pt idx="3170">
                  <c:v>6.9853037374504297</c:v>
                </c:pt>
                <c:pt idx="3171">
                  <c:v>7.2733682283155598</c:v>
                </c:pt>
                <c:pt idx="3172">
                  <c:v>7.4496596859945097</c:v>
                </c:pt>
                <c:pt idx="3173">
                  <c:v>7.6181195717052397</c:v>
                </c:pt>
                <c:pt idx="3174">
                  <c:v>6.6981538690135096</c:v>
                </c:pt>
                <c:pt idx="3175">
                  <c:v>7.0272968603025801</c:v>
                </c:pt>
                <c:pt idx="3176">
                  <c:v>8.6109630317307495</c:v>
                </c:pt>
                <c:pt idx="3177">
                  <c:v>7.4235860116457699</c:v>
                </c:pt>
                <c:pt idx="3178">
                  <c:v>5.4566808884538203</c:v>
                </c:pt>
                <c:pt idx="3179">
                  <c:v>9.6128989643109701</c:v>
                </c:pt>
                <c:pt idx="3180">
                  <c:v>8.2469198705654296</c:v>
                </c:pt>
                <c:pt idx="3181">
                  <c:v>6.6411741161553204</c:v>
                </c:pt>
                <c:pt idx="3182">
                  <c:v>6.64606726976952</c:v>
                </c:pt>
                <c:pt idx="3183">
                  <c:v>7.1644782953995101</c:v>
                </c:pt>
                <c:pt idx="3184">
                  <c:v>8.2850715273713007</c:v>
                </c:pt>
                <c:pt idx="3185">
                  <c:v>6.1100222059515499</c:v>
                </c:pt>
                <c:pt idx="3186">
                  <c:v>8.3166637220700803</c:v>
                </c:pt>
                <c:pt idx="3187">
                  <c:v>7.080794504276815</c:v>
                </c:pt>
                <c:pt idx="3188">
                  <c:v>9.0046806133928801</c:v>
                </c:pt>
                <c:pt idx="3189">
                  <c:v>6.8865126033551096</c:v>
                </c:pt>
                <c:pt idx="3190">
                  <c:v>9.2936216133376703</c:v>
                </c:pt>
                <c:pt idx="3191">
                  <c:v>6.9851922020081298</c:v>
                </c:pt>
                <c:pt idx="3192">
                  <c:v>5.0941643608551397</c:v>
                </c:pt>
                <c:pt idx="3193">
                  <c:v>6.1500344008868701</c:v>
                </c:pt>
                <c:pt idx="3194">
                  <c:v>6.1896992603915999</c:v>
                </c:pt>
                <c:pt idx="3195">
                  <c:v>7.4979878148881598</c:v>
                </c:pt>
                <c:pt idx="3196">
                  <c:v>6.9652798717606501</c:v>
                </c:pt>
                <c:pt idx="3197">
                  <c:v>5.4121195445242396</c:v>
                </c:pt>
                <c:pt idx="3198">
                  <c:v>7.5030857651083602</c:v>
                </c:pt>
                <c:pt idx="3199">
                  <c:v>7.080794504276815</c:v>
                </c:pt>
                <c:pt idx="3200">
                  <c:v>8.58104282070917</c:v>
                </c:pt>
                <c:pt idx="3201">
                  <c:v>5.5300550211655697</c:v>
                </c:pt>
                <c:pt idx="3202">
                  <c:v>8.7439585446611794</c:v>
                </c:pt>
                <c:pt idx="3203">
                  <c:v>9.0523836897906502</c:v>
                </c:pt>
                <c:pt idx="3204">
                  <c:v>8.0772608855864902</c:v>
                </c:pt>
                <c:pt idx="3205">
                  <c:v>6.6820973587514398</c:v>
                </c:pt>
                <c:pt idx="3206">
                  <c:v>4.7313200759937404</c:v>
                </c:pt>
                <c:pt idx="3207">
                  <c:v>9.2414199735579601</c:v>
                </c:pt>
                <c:pt idx="3208">
                  <c:v>5.6283132716232904</c:v>
                </c:pt>
                <c:pt idx="3209">
                  <c:v>4.8578026239790404</c:v>
                </c:pt>
                <c:pt idx="3210">
                  <c:v>8.43047166196415</c:v>
                </c:pt>
                <c:pt idx="3211">
                  <c:v>6.8176083800563401</c:v>
                </c:pt>
                <c:pt idx="3212">
                  <c:v>5.91375531986853</c:v>
                </c:pt>
                <c:pt idx="3213">
                  <c:v>7.080794504276815</c:v>
                </c:pt>
                <c:pt idx="3214">
                  <c:v>5.5002765751548797</c:v>
                </c:pt>
                <c:pt idx="3215">
                  <c:v>5.6086231524583496</c:v>
                </c:pt>
                <c:pt idx="3216">
                  <c:v>5.6092353589411497</c:v>
                </c:pt>
                <c:pt idx="3217">
                  <c:v>7.080794504276815</c:v>
                </c:pt>
                <c:pt idx="3218">
                  <c:v>5.85982210356027</c:v>
                </c:pt>
                <c:pt idx="3219">
                  <c:v>6.4177160468743102</c:v>
                </c:pt>
                <c:pt idx="3220">
                  <c:v>6.1705261394169302</c:v>
                </c:pt>
                <c:pt idx="3221">
                  <c:v>4.0340634114377698</c:v>
                </c:pt>
                <c:pt idx="3222">
                  <c:v>4.9794688114833203</c:v>
                </c:pt>
                <c:pt idx="3223">
                  <c:v>8.0974537707317609</c:v>
                </c:pt>
                <c:pt idx="3224">
                  <c:v>7.080794504276815</c:v>
                </c:pt>
                <c:pt idx="3225">
                  <c:v>8.4687410629075899</c:v>
                </c:pt>
                <c:pt idx="3226">
                  <c:v>7.8708534123719502</c:v>
                </c:pt>
                <c:pt idx="3227">
                  <c:v>7.6795950963001198</c:v>
                </c:pt>
                <c:pt idx="3228">
                  <c:v>7.2265927114282302</c:v>
                </c:pt>
                <c:pt idx="3229">
                  <c:v>7.080794504276815</c:v>
                </c:pt>
                <c:pt idx="3230">
                  <c:v>8.6591130268302798</c:v>
                </c:pt>
                <c:pt idx="3231">
                  <c:v>7.080794504276815</c:v>
                </c:pt>
                <c:pt idx="3232">
                  <c:v>6.3601958191610501</c:v>
                </c:pt>
                <c:pt idx="3233">
                  <c:v>10.4856036472057</c:v>
                </c:pt>
                <c:pt idx="3234">
                  <c:v>6.6034165233033804</c:v>
                </c:pt>
                <c:pt idx="3235">
                  <c:v>5.7133229209590599</c:v>
                </c:pt>
                <c:pt idx="3236">
                  <c:v>4.7674724547564402</c:v>
                </c:pt>
                <c:pt idx="3237">
                  <c:v>9.6098343645088509</c:v>
                </c:pt>
                <c:pt idx="3238">
                  <c:v>9.1864533770632999</c:v>
                </c:pt>
                <c:pt idx="3239">
                  <c:v>9.9606898575331702</c:v>
                </c:pt>
                <c:pt idx="3240">
                  <c:v>6.1023067939086699</c:v>
                </c:pt>
                <c:pt idx="3241">
                  <c:v>6.7926550981668203</c:v>
                </c:pt>
                <c:pt idx="3242">
                  <c:v>5.9105397377275297</c:v>
                </c:pt>
                <c:pt idx="3243">
                  <c:v>6.1258103254298497</c:v>
                </c:pt>
                <c:pt idx="3244">
                  <c:v>5.8361045250944903</c:v>
                </c:pt>
                <c:pt idx="3245">
                  <c:v>7.080794504276815</c:v>
                </c:pt>
                <c:pt idx="3246">
                  <c:v>10.6673639341578</c:v>
                </c:pt>
                <c:pt idx="3247">
                  <c:v>8.6283010740666608</c:v>
                </c:pt>
                <c:pt idx="3248">
                  <c:v>6.2601112899358</c:v>
                </c:pt>
                <c:pt idx="3249">
                  <c:v>10.8081569388427</c:v>
                </c:pt>
                <c:pt idx="3250">
                  <c:v>7.3719141559067403</c:v>
                </c:pt>
                <c:pt idx="3251">
                  <c:v>4.8255914581546202</c:v>
                </c:pt>
                <c:pt idx="3252">
                  <c:v>4.8688271354053096</c:v>
                </c:pt>
                <c:pt idx="3253">
                  <c:v>7.3954508468862503</c:v>
                </c:pt>
                <c:pt idx="3254">
                  <c:v>8.8621127096332799</c:v>
                </c:pt>
                <c:pt idx="3255">
                  <c:v>6.0089736099995301</c:v>
                </c:pt>
                <c:pt idx="3256">
                  <c:v>7.60722391123549</c:v>
                </c:pt>
                <c:pt idx="3257">
                  <c:v>6.6833676967207998</c:v>
                </c:pt>
                <c:pt idx="3258">
                  <c:v>6.6384114492334003</c:v>
                </c:pt>
                <c:pt idx="3259">
                  <c:v>9.2713554467677692</c:v>
                </c:pt>
                <c:pt idx="3260">
                  <c:v>7.080794504276815</c:v>
                </c:pt>
                <c:pt idx="3261">
                  <c:v>3.6299220648807098</c:v>
                </c:pt>
                <c:pt idx="3262">
                  <c:v>8.3781080228903697</c:v>
                </c:pt>
                <c:pt idx="3263">
                  <c:v>6.9236360144236002</c:v>
                </c:pt>
                <c:pt idx="3264">
                  <c:v>5.8931034075262296</c:v>
                </c:pt>
                <c:pt idx="3265">
                  <c:v>8.1973533693848601</c:v>
                </c:pt>
                <c:pt idx="3266">
                  <c:v>8.3729102847671406</c:v>
                </c:pt>
                <c:pt idx="3267">
                  <c:v>8.9899000905570805</c:v>
                </c:pt>
                <c:pt idx="3268">
                  <c:v>6.7025465531038204</c:v>
                </c:pt>
                <c:pt idx="3269">
                  <c:v>11.4910109083914</c:v>
                </c:pt>
                <c:pt idx="3270">
                  <c:v>6.0696157570576901</c:v>
                </c:pt>
                <c:pt idx="3271">
                  <c:v>4.66810168740591</c:v>
                </c:pt>
                <c:pt idx="3272">
                  <c:v>7.8088560175574102</c:v>
                </c:pt>
                <c:pt idx="3273">
                  <c:v>9.4195103164132092</c:v>
                </c:pt>
                <c:pt idx="3274">
                  <c:v>5.1267629233515297</c:v>
                </c:pt>
                <c:pt idx="3275">
                  <c:v>7.8746713577912804</c:v>
                </c:pt>
              </c:numCache>
            </c:numRef>
          </c:yVal>
          <c:smooth val="0"/>
          <c:extLst>
            <c:ext xmlns:c16="http://schemas.microsoft.com/office/drawing/2014/chart" uri="{C3380CC4-5D6E-409C-BE32-E72D297353CC}">
              <c16:uniqueId val="{00000000-415E-48C4-83CA-9C1F033888F3}"/>
            </c:ext>
          </c:extLst>
        </c:ser>
        <c:dLbls>
          <c:showLegendKey val="0"/>
          <c:showVal val="0"/>
          <c:showCatName val="0"/>
          <c:showSerName val="0"/>
          <c:showPercent val="0"/>
          <c:showBubbleSize val="0"/>
        </c:dLbls>
        <c:axId val="26463023"/>
        <c:axId val="26463855"/>
      </c:scatterChart>
      <c:valAx>
        <c:axId val="26463023"/>
        <c:scaling>
          <c:orientation val="minMax"/>
        </c:scaling>
        <c:delete val="0"/>
        <c:axPos val="b"/>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bg1"/>
                </a:solidFill>
                <a:latin typeface="+mn-lt"/>
                <a:ea typeface="+mn-ea"/>
                <a:cs typeface="+mn-cs"/>
              </a:defRPr>
            </a:pPr>
            <a:endParaRPr lang="en-US"/>
          </a:p>
        </c:txPr>
        <c:crossAx val="26463855"/>
        <c:crosses val="autoZero"/>
        <c:crossBetween val="midCat"/>
      </c:valAx>
      <c:valAx>
        <c:axId val="26463855"/>
        <c:scaling>
          <c:orientation val="minMax"/>
        </c:scaling>
        <c:delete val="0"/>
        <c:axPos val="l"/>
        <c:numFmt formatCode="General" sourceLinked="1"/>
        <c:majorTickMark val="none"/>
        <c:minorTickMark val="none"/>
        <c:tickLblPos val="nextTo"/>
        <c:spPr>
          <a:noFill/>
          <a:ln w="9525" cap="rnd">
            <a:solidFill>
              <a:schemeClr val="bg1"/>
            </a:solidFill>
            <a:round/>
          </a:ln>
          <a:effectLst/>
        </c:spPr>
        <c:txPr>
          <a:bodyPr rot="-60000000" spcFirstLastPara="1" vertOverflow="ellipsis" vert="horz" wrap="square" anchor="ctr" anchorCtr="1"/>
          <a:lstStyle/>
          <a:p>
            <a:pPr>
              <a:defRPr sz="900" b="0" i="0" u="none" strike="noStrike" kern="1200" spc="0" baseline="0">
                <a:solidFill>
                  <a:schemeClr val="bg1"/>
                </a:solidFill>
                <a:latin typeface="+mn-lt"/>
                <a:ea typeface="+mn-ea"/>
                <a:cs typeface="+mn-cs"/>
              </a:defRPr>
            </a:pPr>
            <a:endParaRPr lang="en-US"/>
          </a:p>
        </c:txPr>
        <c:crossAx val="26463023"/>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899481071164657"/>
          <c:y val="7.2819316874534454E-2"/>
          <c:w val="0.76780816634916105"/>
          <c:h val="0.77360959150813136"/>
        </c:manualLayout>
      </c:layout>
      <c:barChart>
        <c:barDir val="col"/>
        <c:grouping val="clustered"/>
        <c:varyColors val="0"/>
        <c:ser>
          <c:idx val="0"/>
          <c:order val="0"/>
          <c:tx>
            <c:strRef>
              <c:f>Prediction!$E$1</c:f>
              <c:strCache>
                <c:ptCount val="1"/>
                <c:pt idx="0">
                  <c:v>Potable Col</c:v>
                </c:pt>
              </c:strCache>
            </c:strRef>
          </c:tx>
          <c:spPr>
            <a:gradFill>
              <a:gsLst>
                <a:gs pos="10000">
                  <a:srgbClr val="FF0000"/>
                </a:gs>
                <a:gs pos="71000">
                  <a:srgbClr val="7030A0"/>
                </a:gs>
              </a:gsLst>
              <a:lin ang="16200000" scaled="0"/>
            </a:gradFill>
            <a:ln>
              <a:solidFill>
                <a:schemeClr val="bg1"/>
              </a:solidFill>
            </a:ln>
            <a:effectLst/>
          </c:spPr>
          <c:invertIfNegative val="0"/>
          <c:cat>
            <c:strRef>
              <c:f>Prediction!$D$2:$D$3</c:f>
              <c:strCache>
                <c:ptCount val="2"/>
                <c:pt idx="0">
                  <c:v>Not Potable</c:v>
                </c:pt>
                <c:pt idx="1">
                  <c:v>Potable</c:v>
                </c:pt>
              </c:strCache>
            </c:strRef>
          </c:cat>
          <c:val>
            <c:numRef>
              <c:f>Prediction!$E$2:$E$3</c:f>
              <c:numCache>
                <c:formatCode>General</c:formatCode>
                <c:ptCount val="2"/>
                <c:pt idx="0">
                  <c:v>1998</c:v>
                </c:pt>
                <c:pt idx="1">
                  <c:v>1278</c:v>
                </c:pt>
              </c:numCache>
            </c:numRef>
          </c:val>
          <c:extLst>
            <c:ext xmlns:c16="http://schemas.microsoft.com/office/drawing/2014/chart" uri="{C3380CC4-5D6E-409C-BE32-E72D297353CC}">
              <c16:uniqueId val="{00000000-1A4F-41EA-9B8B-B22275A65CF5}"/>
            </c:ext>
          </c:extLst>
        </c:ser>
        <c:dLbls>
          <c:showLegendKey val="0"/>
          <c:showVal val="0"/>
          <c:showCatName val="0"/>
          <c:showSerName val="0"/>
          <c:showPercent val="0"/>
          <c:showBubbleSize val="0"/>
        </c:dLbls>
        <c:gapWidth val="219"/>
        <c:overlap val="-27"/>
        <c:axId val="1103106143"/>
        <c:axId val="1103114047"/>
      </c:barChart>
      <c:catAx>
        <c:axId val="1103106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114047"/>
        <c:crosses val="autoZero"/>
        <c:auto val="1"/>
        <c:lblAlgn val="ctr"/>
        <c:lblOffset val="100"/>
        <c:noMultiLvlLbl val="0"/>
      </c:catAx>
      <c:valAx>
        <c:axId val="1103114047"/>
        <c:scaling>
          <c:orientation val="minMax"/>
        </c:scaling>
        <c:delete val="0"/>
        <c:axPos val="l"/>
        <c:numFmt formatCode="General"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031061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235600220206681E-2"/>
          <c:y val="6.3750128181500706E-2"/>
          <c:w val="0.87552879955958662"/>
          <c:h val="0.899821227143356"/>
        </c:manualLayout>
      </c:layout>
      <c:doughnutChart>
        <c:varyColors val="1"/>
        <c:ser>
          <c:idx val="0"/>
          <c:order val="0"/>
          <c:spPr>
            <a:solidFill>
              <a:srgbClr val="FF0000"/>
            </a:solidFill>
            <a:ln>
              <a:noFill/>
            </a:ln>
          </c:spPr>
          <c:dPt>
            <c:idx val="0"/>
            <c:bubble3D val="0"/>
            <c:spPr>
              <a:solidFill>
                <a:srgbClr val="FF0000"/>
              </a:solidFill>
              <a:ln w="19050">
                <a:noFill/>
              </a:ln>
              <a:effectLst/>
            </c:spPr>
            <c:extLst>
              <c:ext xmlns:c16="http://schemas.microsoft.com/office/drawing/2014/chart" uri="{C3380CC4-5D6E-409C-BE32-E72D297353CC}">
                <c16:uniqueId val="{00000001-E83D-4C2E-9172-0AC7D6DC0C4C}"/>
              </c:ext>
            </c:extLst>
          </c:dPt>
          <c:dPt>
            <c:idx val="1"/>
            <c:bubble3D val="0"/>
            <c:spPr>
              <a:noFill/>
              <a:ln w="19050">
                <a:noFill/>
              </a:ln>
              <a:effectLst/>
            </c:spPr>
            <c:extLst>
              <c:ext xmlns:c16="http://schemas.microsoft.com/office/drawing/2014/chart" uri="{C3380CC4-5D6E-409C-BE32-E72D297353CC}">
                <c16:uniqueId val="{00000003-E83D-4C2E-9172-0AC7D6DC0C4C}"/>
              </c:ext>
            </c:extLst>
          </c:dPt>
          <c:val>
            <c:numRef>
              <c:f>Prediction!$L$4:$M$4</c:f>
              <c:numCache>
                <c:formatCode>0%</c:formatCode>
                <c:ptCount val="2"/>
                <c:pt idx="0">
                  <c:v>0</c:v>
                </c:pt>
                <c:pt idx="1">
                  <c:v>0</c:v>
                </c:pt>
              </c:numCache>
            </c:numRef>
          </c:val>
          <c:extLst>
            <c:ext xmlns:c16="http://schemas.microsoft.com/office/drawing/2014/chart" uri="{C3380CC4-5D6E-409C-BE32-E72D297353CC}">
              <c16:uniqueId val="{00000004-E83D-4C2E-9172-0AC7D6DC0C4C}"/>
            </c:ext>
          </c:extLst>
        </c:ser>
        <c:dLbls>
          <c:showLegendKey val="0"/>
          <c:showVal val="0"/>
          <c:showCatName val="0"/>
          <c:showSerName val="0"/>
          <c:showPercent val="0"/>
          <c:showBubbleSize val="0"/>
          <c:showLeaderLines val="1"/>
        </c:dLbls>
        <c:firstSliceAng val="53"/>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600319744204635"/>
          <c:y val="7.0453867280511048E-2"/>
          <c:w val="0.51947019122609672"/>
          <c:h val="0.84368708551802252"/>
        </c:manualLayout>
      </c:layout>
      <c:doughnutChart>
        <c:varyColors val="1"/>
        <c:ser>
          <c:idx val="0"/>
          <c:order val="0"/>
          <c:spPr>
            <a:noFill/>
            <a:ln>
              <a:noFill/>
            </a:ln>
          </c:spPr>
          <c:dPt>
            <c:idx val="0"/>
            <c:bubble3D val="0"/>
            <c:spPr>
              <a:solidFill>
                <a:srgbClr val="EE82EE"/>
              </a:solidFill>
              <a:ln w="19050">
                <a:noFill/>
              </a:ln>
              <a:effectLst/>
            </c:spPr>
            <c:extLst>
              <c:ext xmlns:c16="http://schemas.microsoft.com/office/drawing/2014/chart" uri="{C3380CC4-5D6E-409C-BE32-E72D297353CC}">
                <c16:uniqueId val="{00000001-D163-47A2-BDF3-9373642F61AA}"/>
              </c:ext>
            </c:extLst>
          </c:dPt>
          <c:dPt>
            <c:idx val="1"/>
            <c:bubble3D val="0"/>
            <c:spPr>
              <a:noFill/>
              <a:ln w="19050">
                <a:noFill/>
              </a:ln>
              <a:effectLst/>
            </c:spPr>
            <c:extLst>
              <c:ext xmlns:c16="http://schemas.microsoft.com/office/drawing/2014/chart" uri="{C3380CC4-5D6E-409C-BE32-E72D297353CC}">
                <c16:uniqueId val="{00000003-D163-47A2-BDF3-9373642F61AA}"/>
              </c:ext>
            </c:extLst>
          </c:dPt>
          <c:val>
            <c:numRef>
              <c:f>Prediction!$L$3:$M$3</c:f>
              <c:numCache>
                <c:formatCode>0%</c:formatCode>
                <c:ptCount val="2"/>
                <c:pt idx="0">
                  <c:v>0.39</c:v>
                </c:pt>
                <c:pt idx="1">
                  <c:v>0.61</c:v>
                </c:pt>
              </c:numCache>
            </c:numRef>
          </c:val>
          <c:extLst>
            <c:ext xmlns:c16="http://schemas.microsoft.com/office/drawing/2014/chart" uri="{C3380CC4-5D6E-409C-BE32-E72D297353CC}">
              <c16:uniqueId val="{00000004-D163-47A2-BDF3-9373642F61AA}"/>
            </c:ext>
          </c:extLst>
        </c:ser>
        <c:dLbls>
          <c:showLegendKey val="0"/>
          <c:showVal val="0"/>
          <c:showCatName val="0"/>
          <c:showSerName val="0"/>
          <c:showPercent val="0"/>
          <c:showBubbleSize val="0"/>
          <c:showLeaderLines val="1"/>
        </c:dLbls>
        <c:firstSliceAng val="6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chemeClr val="bg1"/>
            </a:solidFill>
            <a:ln>
              <a:noFill/>
            </a:ln>
          </c:spPr>
          <c:dPt>
            <c:idx val="0"/>
            <c:bubble3D val="0"/>
            <c:spPr>
              <a:solidFill>
                <a:srgbClr val="92D050"/>
              </a:solidFill>
              <a:ln w="19050">
                <a:noFill/>
              </a:ln>
              <a:effectLst/>
            </c:spPr>
            <c:extLst>
              <c:ext xmlns:c16="http://schemas.microsoft.com/office/drawing/2014/chart" uri="{C3380CC4-5D6E-409C-BE32-E72D297353CC}">
                <c16:uniqueId val="{00000001-59D7-4CFE-B5C4-7C6068097DB1}"/>
              </c:ext>
            </c:extLst>
          </c:dPt>
          <c:dPt>
            <c:idx val="1"/>
            <c:bubble3D val="0"/>
            <c:spPr>
              <a:noFill/>
              <a:ln w="19050">
                <a:noFill/>
              </a:ln>
              <a:effectLst/>
            </c:spPr>
            <c:extLst>
              <c:ext xmlns:c16="http://schemas.microsoft.com/office/drawing/2014/chart" uri="{C3380CC4-5D6E-409C-BE32-E72D297353CC}">
                <c16:uniqueId val="{00000003-59D7-4CFE-B5C4-7C6068097DB1}"/>
              </c:ext>
            </c:extLst>
          </c:dPt>
          <c:val>
            <c:numRef>
              <c:f>Prediction!$L$2:$M$2</c:f>
              <c:numCache>
                <c:formatCode>0%</c:formatCode>
                <c:ptCount val="2"/>
                <c:pt idx="0">
                  <c:v>0</c:v>
                </c:pt>
                <c:pt idx="1">
                  <c:v>0</c:v>
                </c:pt>
              </c:numCache>
            </c:numRef>
          </c:val>
          <c:extLst>
            <c:ext xmlns:c16="http://schemas.microsoft.com/office/drawing/2014/chart" uri="{C3380CC4-5D6E-409C-BE32-E72D297353CC}">
              <c16:uniqueId val="{00000004-59D7-4CFE-B5C4-7C6068097DB1}"/>
            </c:ext>
          </c:extLst>
        </c:ser>
        <c:dLbls>
          <c:showLegendKey val="0"/>
          <c:showVal val="0"/>
          <c:showCatName val="0"/>
          <c:showSerName val="0"/>
          <c:showPercent val="0"/>
          <c:showBubbleSize val="0"/>
          <c:showLeaderLines val="1"/>
        </c:dLbls>
        <c:firstSliceAng val="146"/>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Doughnut!$C$7</c:f>
              <c:strCache>
                <c:ptCount val="1"/>
                <c:pt idx="0">
                  <c:v>DoughnutPercent</c:v>
                </c:pt>
              </c:strCache>
            </c:strRef>
          </c:tx>
          <c:spPr>
            <a:noFill/>
            <a:ln>
              <a:solidFill>
                <a:schemeClr val="bg1"/>
              </a:solidFill>
            </a:ln>
          </c:spPr>
          <c:dPt>
            <c:idx val="0"/>
            <c:bubble3D val="0"/>
            <c:spPr>
              <a:solidFill>
                <a:schemeClr val="bg1"/>
              </a:solidFill>
              <a:ln w="19050">
                <a:solidFill>
                  <a:schemeClr val="bg1"/>
                </a:solidFill>
              </a:ln>
              <a:effectLst/>
            </c:spPr>
            <c:extLst>
              <c:ext xmlns:c16="http://schemas.microsoft.com/office/drawing/2014/chart" uri="{C3380CC4-5D6E-409C-BE32-E72D297353CC}">
                <c16:uniqueId val="{00000001-E09E-4FC5-97EC-E7EEF7B0B991}"/>
              </c:ext>
            </c:extLst>
          </c:dPt>
          <c:dPt>
            <c:idx val="1"/>
            <c:bubble3D val="0"/>
            <c:spPr>
              <a:noFill/>
              <a:ln w="19050">
                <a:solidFill>
                  <a:schemeClr val="bg1"/>
                </a:solidFill>
              </a:ln>
              <a:effectLst/>
            </c:spPr>
            <c:extLst>
              <c:ext xmlns:c16="http://schemas.microsoft.com/office/drawing/2014/chart" uri="{C3380CC4-5D6E-409C-BE32-E72D297353CC}">
                <c16:uniqueId val="{00000003-E09E-4FC5-97EC-E7EEF7B0B991}"/>
              </c:ext>
            </c:extLst>
          </c:dPt>
          <c:cat>
            <c:strRef>
              <c:f>Doughnut!$B$8:$B$9</c:f>
              <c:strCache>
                <c:ptCount val="2"/>
                <c:pt idx="0">
                  <c:v>Safe</c:v>
                </c:pt>
                <c:pt idx="1">
                  <c:v>Unsafe</c:v>
                </c:pt>
              </c:strCache>
            </c:strRef>
          </c:cat>
          <c:val>
            <c:numRef>
              <c:f>Doughnut!$C$8:$C$9</c:f>
              <c:numCache>
                <c:formatCode>0%</c:formatCode>
                <c:ptCount val="2"/>
                <c:pt idx="0">
                  <c:v>0.81623931623931623</c:v>
                </c:pt>
                <c:pt idx="1">
                  <c:v>0.18376068376068377</c:v>
                </c:pt>
              </c:numCache>
            </c:numRef>
          </c:val>
          <c:extLst>
            <c:ext xmlns:c16="http://schemas.microsoft.com/office/drawing/2014/chart" uri="{C3380CC4-5D6E-409C-BE32-E72D297353CC}">
              <c16:uniqueId val="{00000004-E09E-4FC5-97EC-E7EEF7B0B991}"/>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plotSurface>
          <cx:spPr>
            <a:noFill/>
            <a:ln>
              <a:noFill/>
            </a:ln>
          </cx:spPr>
        </cx:plotSurface>
        <cx:series layoutId="clusteredColumn" uniqueId="{7C267B33-D581-422C-BD05-523D3892FE5C}">
          <cx:tx>
            <cx:txData>
              <cx:f>_xlchart.v1.0</cx:f>
              <cx:v>Histogram</cx:v>
            </cx:txData>
          </cx:tx>
          <cx:spPr>
            <a:gradFill>
              <a:gsLst>
                <a:gs pos="0">
                  <a:srgbClr val="FF0000"/>
                </a:gs>
                <a:gs pos="100000">
                  <a:srgbClr val="6D17CB">
                    <a:alpha val="70000"/>
                  </a:srgbClr>
                </a:gs>
              </a:gsLst>
              <a:lin ang="5400000" scaled="0"/>
            </a:gradFill>
            <a:ln>
              <a:solidFill>
                <a:schemeClr val="bg1"/>
              </a:solidFill>
            </a:ln>
          </cx:spPr>
          <cx:dataId val="0"/>
          <cx:layoutPr>
            <cx:binning intervalClosed="r" underflow="auto" overflow="auto">
              <cx:binCount val="10"/>
            </cx:binning>
          </cx:layoutPr>
        </cx:series>
      </cx:plotAreaRegion>
      <cx:axis id="0">
        <cx:catScaling gapWidth="0"/>
        <cx:majorTickMarks type="cross"/>
        <cx:minorTickMarks type="in"/>
        <cx:tickLabels/>
        <cx:numFmt formatCode="#,##0.00" sourceLinked="0"/>
        <cx:spPr>
          <a:ln>
            <a:noFill/>
          </a:ln>
        </cx:spPr>
        <cx:txPr>
          <a:bodyPr vertOverflow="overflow" horzOverflow="overflow" wrap="square" lIns="0" tIns="0" rIns="0" bIns="0"/>
          <a:lstStyle/>
          <a:p>
            <a:pPr algn="ctr" rtl="0">
              <a:defRPr sz="75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750">
              <a:solidFill>
                <a:schemeClr val="bg1"/>
              </a:solidFill>
            </a:endParaRPr>
          </a:p>
        </cx:txPr>
      </cx:axis>
      <cx:axis id="1">
        <cx:valScaling/>
        <cx:tickLabels/>
        <cx:txPr>
          <a:bodyPr vertOverflow="overflow" horzOverflow="overflow" wrap="square" lIns="0" tIns="0" rIns="0" bIns="0"/>
          <a:lstStyle/>
          <a:p>
            <a:pPr algn="ctr" rtl="0">
              <a:defRPr sz="75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sz="750">
              <a:solidFill>
                <a:schemeClr val="bg1"/>
              </a:solidFil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_xlchart.v1.4</cx:f>
      </cx:numDim>
    </cx:data>
  </cx:chartData>
  <cx:chart>
    <cx:plotArea>
      <cx:plotAreaRegion>
        <cx:plotSurface>
          <cx:spPr>
            <a:noFill/>
            <a:ln>
              <a:noFill/>
            </a:ln>
          </cx:spPr>
        </cx:plotSurface>
        <cx:series layoutId="treemap" uniqueId="{59FAE4BC-BCB8-4700-823A-ADE496489C53}">
          <cx:tx>
            <cx:txData>
              <cx:f>_xlchart.v1.3</cx:f>
              <cx:v>TreemapPercent</cx:v>
            </cx:txData>
          </cx:tx>
          <cx:dataLabels pos="inEnd">
            <cx:txPr>
              <a:bodyPr spcFirstLastPara="1" vertOverflow="ellipsis" horzOverflow="overflow" wrap="square" lIns="0" tIns="0" rIns="0" bIns="0" anchor="ctr" anchorCtr="1"/>
              <a:lstStyle/>
              <a:p>
                <a:pPr algn="ctr" rtl="0">
                  <a:defRPr sz="1000" b="0"/>
                </a:pPr>
                <a:endParaRPr lang="en-US" sz="1000" b="0"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3.svg"/><Relationship Id="rId18" Type="http://schemas.openxmlformats.org/officeDocument/2006/relationships/image" Target="../media/image8.png"/><Relationship Id="rId3" Type="http://schemas.openxmlformats.org/officeDocument/2006/relationships/chart" Target="../charts/chart4.xml"/><Relationship Id="rId7" Type="http://schemas.openxmlformats.org/officeDocument/2006/relationships/chart" Target="../charts/chart7.xml"/><Relationship Id="rId12" Type="http://schemas.openxmlformats.org/officeDocument/2006/relationships/image" Target="../media/image2.png"/><Relationship Id="rId17" Type="http://schemas.openxmlformats.org/officeDocument/2006/relationships/image" Target="../media/image7.svg"/><Relationship Id="rId2" Type="http://schemas.openxmlformats.org/officeDocument/2006/relationships/chart" Target="../charts/chart3.xml"/><Relationship Id="rId16" Type="http://schemas.openxmlformats.org/officeDocument/2006/relationships/image" Target="../media/image6.png"/><Relationship Id="rId1" Type="http://schemas.openxmlformats.org/officeDocument/2006/relationships/chart" Target="../charts/chart2.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5" Type="http://schemas.openxmlformats.org/officeDocument/2006/relationships/image" Target="../media/image5.svg"/><Relationship Id="rId10" Type="http://schemas.microsoft.com/office/2014/relationships/chartEx" Target="../charts/chartEx2.xml"/><Relationship Id="rId19" Type="http://schemas.openxmlformats.org/officeDocument/2006/relationships/image" Target="../media/image9.svg"/><Relationship Id="rId4" Type="http://schemas.microsoft.com/office/2014/relationships/chartEx" Target="../charts/chartEx1.xml"/><Relationship Id="rId9" Type="http://schemas.openxmlformats.org/officeDocument/2006/relationships/chart" Target="../charts/chart9.xml"/><Relationship Id="rId1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960120</xdr:colOff>
      <xdr:row>7</xdr:row>
      <xdr:rowOff>45720</xdr:rowOff>
    </xdr:from>
    <xdr:to>
      <xdr:col>6</xdr:col>
      <xdr:colOff>53340</xdr:colOff>
      <xdr:row>22</xdr:row>
      <xdr:rowOff>125730</xdr:rowOff>
    </xdr:to>
    <xdr:graphicFrame macro="">
      <xdr:nvGraphicFramePr>
        <xdr:cNvPr id="5" name="Chart 4">
          <a:extLst>
            <a:ext uri="{FF2B5EF4-FFF2-40B4-BE49-F238E27FC236}">
              <a16:creationId xmlns:a16="http://schemas.microsoft.com/office/drawing/2014/main" id="{431BE99C-376C-433C-868E-3AF2AF3916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51</xdr:col>
      <xdr:colOff>265639</xdr:colOff>
      <xdr:row>3</xdr:row>
      <xdr:rowOff>137161</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8965" y="1"/>
          <a:ext cx="30055356" cy="675042"/>
        </a:xfrm>
        <a:prstGeom prst="rect">
          <a:avLst/>
        </a:prstGeom>
        <a:gradFill>
          <a:gsLst>
            <a:gs pos="0">
              <a:schemeClr val="tx1">
                <a:alpha val="80000"/>
              </a:schemeClr>
            </a:gs>
            <a:gs pos="100000">
              <a:srgbClr val="80008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570507</xdr:colOff>
      <xdr:row>5</xdr:row>
      <xdr:rowOff>58591</xdr:rowOff>
    </xdr:from>
    <xdr:to>
      <xdr:col>26</xdr:col>
      <xdr:colOff>186145</xdr:colOff>
      <xdr:row>32</xdr:row>
      <xdr:rowOff>107575</xdr:rowOff>
    </xdr:to>
    <xdr:sp macro="" textlink="">
      <xdr:nvSpPr>
        <xdr:cNvPr id="3" name="Freeform: Shape 2">
          <a:extLst>
            <a:ext uri="{FF2B5EF4-FFF2-40B4-BE49-F238E27FC236}">
              <a16:creationId xmlns:a16="http://schemas.microsoft.com/office/drawing/2014/main" id="{00000000-0008-0000-0700-000003000000}"/>
            </a:ext>
          </a:extLst>
        </xdr:cNvPr>
        <xdr:cNvSpPr/>
      </xdr:nvSpPr>
      <xdr:spPr>
        <a:xfrm>
          <a:off x="5375589" y="955062"/>
          <a:ext cx="10588438" cy="4889925"/>
        </a:xfrm>
        <a:custGeom>
          <a:avLst/>
          <a:gdLst>
            <a:gd name="connsiteX0" fmla="*/ 3701414 w 10877549"/>
            <a:gd name="connsiteY0" fmla="*/ 2963228 h 5876925"/>
            <a:gd name="connsiteX1" fmla="*/ 7267573 w 10877549"/>
            <a:gd name="connsiteY1" fmla="*/ 2963228 h 5876925"/>
            <a:gd name="connsiteX2" fmla="*/ 7267573 w 10877549"/>
            <a:gd name="connsiteY2" fmla="*/ 5876925 h 5876925"/>
            <a:gd name="connsiteX3" fmla="*/ 3701414 w 10877549"/>
            <a:gd name="connsiteY3" fmla="*/ 5876925 h 5876925"/>
            <a:gd name="connsiteX4" fmla="*/ 0 w 10877549"/>
            <a:gd name="connsiteY4" fmla="*/ 2963228 h 5876925"/>
            <a:gd name="connsiteX5" fmla="*/ 3609974 w 10877549"/>
            <a:gd name="connsiteY5" fmla="*/ 2963228 h 5876925"/>
            <a:gd name="connsiteX6" fmla="*/ 3609974 w 10877549"/>
            <a:gd name="connsiteY6" fmla="*/ 5876925 h 5876925"/>
            <a:gd name="connsiteX7" fmla="*/ 0 w 10877549"/>
            <a:gd name="connsiteY7" fmla="*/ 5876925 h 5876925"/>
            <a:gd name="connsiteX8" fmla="*/ 7359013 w 10877549"/>
            <a:gd name="connsiteY8" fmla="*/ 0 h 5876925"/>
            <a:gd name="connsiteX9" fmla="*/ 10877549 w 10877549"/>
            <a:gd name="connsiteY9" fmla="*/ 0 h 5876925"/>
            <a:gd name="connsiteX10" fmla="*/ 10877549 w 10877549"/>
            <a:gd name="connsiteY10" fmla="*/ 5876925 h 5876925"/>
            <a:gd name="connsiteX11" fmla="*/ 7359013 w 10877549"/>
            <a:gd name="connsiteY11" fmla="*/ 5876925 h 5876925"/>
            <a:gd name="connsiteX12" fmla="*/ 7359013 w 10877549"/>
            <a:gd name="connsiteY12" fmla="*/ 2963228 h 5876925"/>
            <a:gd name="connsiteX13" fmla="*/ 7359013 w 10877549"/>
            <a:gd name="connsiteY13" fmla="*/ 2871788 h 5876925"/>
            <a:gd name="connsiteX14" fmla="*/ 0 w 10877549"/>
            <a:gd name="connsiteY14" fmla="*/ 0 h 5876925"/>
            <a:gd name="connsiteX15" fmla="*/ 7267573 w 10877549"/>
            <a:gd name="connsiteY15" fmla="*/ 0 h 5876925"/>
            <a:gd name="connsiteX16" fmla="*/ 7267573 w 10877549"/>
            <a:gd name="connsiteY16" fmla="*/ 2871788 h 5876925"/>
            <a:gd name="connsiteX17" fmla="*/ 0 w 10877549"/>
            <a:gd name="connsiteY17" fmla="*/ 2871788 h 58769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0877549" h="5876925">
              <a:moveTo>
                <a:pt x="3701414" y="2963228"/>
              </a:moveTo>
              <a:lnTo>
                <a:pt x="7267573" y="2963228"/>
              </a:lnTo>
              <a:lnTo>
                <a:pt x="7267573" y="5876925"/>
              </a:lnTo>
              <a:lnTo>
                <a:pt x="3701414" y="5876925"/>
              </a:lnTo>
              <a:close/>
              <a:moveTo>
                <a:pt x="0" y="2963228"/>
              </a:moveTo>
              <a:lnTo>
                <a:pt x="3609974" y="2963228"/>
              </a:lnTo>
              <a:lnTo>
                <a:pt x="3609974" y="5876925"/>
              </a:lnTo>
              <a:lnTo>
                <a:pt x="0" y="5876925"/>
              </a:lnTo>
              <a:close/>
              <a:moveTo>
                <a:pt x="7359013" y="0"/>
              </a:moveTo>
              <a:lnTo>
                <a:pt x="10877549" y="0"/>
              </a:lnTo>
              <a:lnTo>
                <a:pt x="10877549" y="5876925"/>
              </a:lnTo>
              <a:lnTo>
                <a:pt x="7359013" y="5876925"/>
              </a:lnTo>
              <a:lnTo>
                <a:pt x="7359013" y="2963228"/>
              </a:lnTo>
              <a:lnTo>
                <a:pt x="7359013" y="2871788"/>
              </a:lnTo>
              <a:close/>
              <a:moveTo>
                <a:pt x="0" y="0"/>
              </a:moveTo>
              <a:lnTo>
                <a:pt x="7267573" y="0"/>
              </a:lnTo>
              <a:lnTo>
                <a:pt x="7267573" y="2871788"/>
              </a:lnTo>
              <a:lnTo>
                <a:pt x="0" y="2871788"/>
              </a:lnTo>
              <a:close/>
            </a:path>
          </a:pathLst>
        </a:custGeom>
        <a:gradFill>
          <a:gsLst>
            <a:gs pos="0">
              <a:schemeClr val="tx1">
                <a:alpha val="80000"/>
              </a:schemeClr>
            </a:gs>
            <a:gs pos="100000">
              <a:srgbClr val="6D17CB">
                <a:alpha val="7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u="sng"/>
        </a:p>
      </xdr:txBody>
    </xdr:sp>
    <xdr:clientData/>
  </xdr:twoCellAnchor>
  <xdr:twoCellAnchor>
    <xdr:from>
      <xdr:col>15</xdr:col>
      <xdr:colOff>106681</xdr:colOff>
      <xdr:row>7</xdr:row>
      <xdr:rowOff>168729</xdr:rowOff>
    </xdr:from>
    <xdr:to>
      <xdr:col>21</xdr:col>
      <xdr:colOff>335281</xdr:colOff>
      <xdr:row>16</xdr:row>
      <xdr:rowOff>35974</xdr:rowOff>
    </xdr:to>
    <xdr:graphicFrame macro="">
      <xdr:nvGraphicFramePr>
        <xdr:cNvPr id="6" name="Chart 5">
          <a:extLst>
            <a:ext uri="{FF2B5EF4-FFF2-40B4-BE49-F238E27FC236}">
              <a16:creationId xmlns:a16="http://schemas.microsoft.com/office/drawing/2014/main" id="{CE444711-1F95-4C95-9351-87BAF9409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17</xdr:col>
      <xdr:colOff>93618</xdr:colOff>
      <xdr:row>7</xdr:row>
      <xdr:rowOff>69669</xdr:rowOff>
    </xdr:from>
    <xdr:to>
      <xdr:col>19</xdr:col>
      <xdr:colOff>594360</xdr:colOff>
      <xdr:row>15</xdr:row>
      <xdr:rowOff>169815</xdr:rowOff>
    </xdr:to>
    <xdr:sp macro="" textlink="">
      <xdr:nvSpPr>
        <xdr:cNvPr id="8" name="Freeform: Shape 7">
          <a:extLst>
            <a:ext uri="{FF2B5EF4-FFF2-40B4-BE49-F238E27FC236}">
              <a16:creationId xmlns:a16="http://schemas.microsoft.com/office/drawing/2014/main" id="{00000000-0008-0000-0700-000008000000}"/>
            </a:ext>
          </a:extLst>
        </xdr:cNvPr>
        <xdr:cNvSpPr/>
      </xdr:nvSpPr>
      <xdr:spPr>
        <a:xfrm>
          <a:off x="10380618" y="1365069"/>
          <a:ext cx="1719942" cy="1580603"/>
        </a:xfrm>
        <a:custGeom>
          <a:avLst/>
          <a:gdLst>
            <a:gd name="connsiteX0" fmla="*/ 1200150 w 2400300"/>
            <a:gd name="connsiteY0" fmla="*/ 230451 h 2324100"/>
            <a:gd name="connsiteX1" fmla="*/ 716280 w 2400300"/>
            <a:gd name="connsiteY1" fmla="*/ 1133421 h 2324100"/>
            <a:gd name="connsiteX2" fmla="*/ 720919 w 2400300"/>
            <a:gd name="connsiteY2" fmla="*/ 1133466 h 2324100"/>
            <a:gd name="connsiteX3" fmla="*/ 705718 w 2400300"/>
            <a:gd name="connsiteY3" fmla="*/ 1152126 h 2324100"/>
            <a:gd name="connsiteX4" fmla="*/ 603885 w 2400300"/>
            <a:gd name="connsiteY4" fmla="*/ 1489764 h 2324100"/>
            <a:gd name="connsiteX5" fmla="*/ 1200150 w 2400300"/>
            <a:gd name="connsiteY5" fmla="*/ 2093649 h 2324100"/>
            <a:gd name="connsiteX6" fmla="*/ 1796415 w 2400300"/>
            <a:gd name="connsiteY6" fmla="*/ 1489764 h 2324100"/>
            <a:gd name="connsiteX7" fmla="*/ 1694582 w 2400300"/>
            <a:gd name="connsiteY7" fmla="*/ 1152126 h 2324100"/>
            <a:gd name="connsiteX8" fmla="*/ 1687067 w 2400300"/>
            <a:gd name="connsiteY8" fmla="*/ 1142902 h 2324100"/>
            <a:gd name="connsiteX9" fmla="*/ 1691640 w 2400300"/>
            <a:gd name="connsiteY9" fmla="*/ 1142946 h 2324100"/>
            <a:gd name="connsiteX10" fmla="*/ 0 w 2400300"/>
            <a:gd name="connsiteY10" fmla="*/ 0 h 2324100"/>
            <a:gd name="connsiteX11" fmla="*/ 2400300 w 2400300"/>
            <a:gd name="connsiteY11" fmla="*/ 0 h 2324100"/>
            <a:gd name="connsiteX12" fmla="*/ 2400300 w 2400300"/>
            <a:gd name="connsiteY12" fmla="*/ 2324100 h 2324100"/>
            <a:gd name="connsiteX13" fmla="*/ 0 w 2400300"/>
            <a:gd name="connsiteY13" fmla="*/ 2324100 h 2324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2400300" h="2324100">
              <a:moveTo>
                <a:pt x="1200150" y="230451"/>
              </a:moveTo>
              <a:lnTo>
                <a:pt x="716280" y="1133421"/>
              </a:lnTo>
              <a:lnTo>
                <a:pt x="720919" y="1133466"/>
              </a:lnTo>
              <a:lnTo>
                <a:pt x="705718" y="1152126"/>
              </a:lnTo>
              <a:cubicBezTo>
                <a:pt x="641426" y="1248507"/>
                <a:pt x="603885" y="1364696"/>
                <a:pt x="603885" y="1489764"/>
              </a:cubicBezTo>
              <a:cubicBezTo>
                <a:pt x="603885" y="1823280"/>
                <a:pt x="870842" y="2093649"/>
                <a:pt x="1200150" y="2093649"/>
              </a:cubicBezTo>
              <a:cubicBezTo>
                <a:pt x="1529458" y="2093649"/>
                <a:pt x="1796415" y="1823280"/>
                <a:pt x="1796415" y="1489764"/>
              </a:cubicBezTo>
              <a:cubicBezTo>
                <a:pt x="1796415" y="1364696"/>
                <a:pt x="1758874" y="1248507"/>
                <a:pt x="1694582" y="1152126"/>
              </a:cubicBezTo>
              <a:lnTo>
                <a:pt x="1687067" y="1142902"/>
              </a:lnTo>
              <a:lnTo>
                <a:pt x="1691640" y="1142946"/>
              </a:lnTo>
              <a:close/>
              <a:moveTo>
                <a:pt x="0" y="0"/>
              </a:moveTo>
              <a:lnTo>
                <a:pt x="2400300" y="0"/>
              </a:lnTo>
              <a:lnTo>
                <a:pt x="2400300" y="2324100"/>
              </a:lnTo>
              <a:lnTo>
                <a:pt x="0" y="2324100"/>
              </a:lnTo>
              <a:close/>
            </a:path>
          </a:pathLst>
        </a:custGeom>
        <a:gradFill>
          <a:gsLst>
            <a:gs pos="46000">
              <a:srgbClr val="800080"/>
            </a:gs>
            <a:gs pos="100000">
              <a:srgbClr val="FF0000">
                <a:alpha val="80000"/>
              </a:srgbClr>
            </a:gs>
          </a:gsLst>
          <a:lin ang="16200000" scaled="0"/>
        </a:gra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5</xdr:col>
      <xdr:colOff>2</xdr:colOff>
      <xdr:row>5</xdr:row>
      <xdr:rowOff>65314</xdr:rowOff>
    </xdr:from>
    <xdr:to>
      <xdr:col>8</xdr:col>
      <xdr:colOff>415965</xdr:colOff>
      <xdr:row>12</xdr:row>
      <xdr:rowOff>10885</xdr:rowOff>
    </xdr:to>
    <mc:AlternateContent xmlns:mc="http://schemas.openxmlformats.org/markup-compatibility/2006">
      <mc:Choice xmlns:a14="http://schemas.microsoft.com/office/drawing/2010/main" Requires="a14">
        <xdr:graphicFrame macro="">
          <xdr:nvGraphicFramePr>
            <xdr:cNvPr id="4" name="Analysis 1">
              <a:extLst>
                <a:ext uri="{FF2B5EF4-FFF2-40B4-BE49-F238E27FC236}">
                  <a16:creationId xmlns:a16="http://schemas.microsoft.com/office/drawing/2014/main" id="{8B520FD1-6CFC-4ACE-BBAD-0E6931235E86}"/>
                </a:ext>
              </a:extLst>
            </xdr:cNvPr>
            <xdr:cNvGraphicFramePr/>
          </xdr:nvGraphicFramePr>
          <xdr:xfrm>
            <a:off x="0" y="0"/>
            <a:ext cx="0" cy="0"/>
          </xdr:xfrm>
          <a:graphic>
            <a:graphicData uri="http://schemas.microsoft.com/office/drawing/2010/slicer">
              <sle:slicer xmlns:sle="http://schemas.microsoft.com/office/drawing/2010/slicer" name="Analysis 1"/>
            </a:graphicData>
          </a:graphic>
        </xdr:graphicFrame>
      </mc:Choice>
      <mc:Fallback>
        <xdr:sp macro="" textlink="">
          <xdr:nvSpPr>
            <xdr:cNvPr id="0" name=""/>
            <xdr:cNvSpPr>
              <a:spLocks noTextEdit="1"/>
            </xdr:cNvSpPr>
          </xdr:nvSpPr>
          <xdr:spPr>
            <a:xfrm>
              <a:off x="3048002" y="990600"/>
              <a:ext cx="2168563" cy="1240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581297</xdr:colOff>
      <xdr:row>11</xdr:row>
      <xdr:rowOff>38100</xdr:rowOff>
    </xdr:from>
    <xdr:to>
      <xdr:col>19</xdr:col>
      <xdr:colOff>246017</xdr:colOff>
      <xdr:row>14</xdr:row>
      <xdr:rowOff>22860</xdr:rowOff>
    </xdr:to>
    <xdr:sp macro="" textlink="Prediction!$K$3">
      <xdr:nvSpPr>
        <xdr:cNvPr id="10" name="TextBox 9">
          <a:extLst>
            <a:ext uri="{FF2B5EF4-FFF2-40B4-BE49-F238E27FC236}">
              <a16:creationId xmlns:a16="http://schemas.microsoft.com/office/drawing/2014/main" id="{EA84B2B4-ABD8-4BD5-A55D-3F4307EAFFD3}"/>
            </a:ext>
          </a:extLst>
        </xdr:cNvPr>
        <xdr:cNvSpPr txBox="1"/>
      </xdr:nvSpPr>
      <xdr:spPr>
        <a:xfrm>
          <a:off x="10868297" y="2073729"/>
          <a:ext cx="883920" cy="539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EE6A9F-4CA0-4544-80D8-6E0DA93C99C0}" type="TxLink">
            <a:rPr lang="en-US" sz="2400" b="0" i="0" u="none" strike="noStrike">
              <a:solidFill>
                <a:schemeClr val="bg1"/>
              </a:solidFill>
              <a:latin typeface="Calibri"/>
              <a:cs typeface="Calibri"/>
            </a:rPr>
            <a:pPr algn="ctr"/>
            <a:t>39%</a:t>
          </a:fld>
          <a:endParaRPr lang="en-US" sz="2400">
            <a:solidFill>
              <a:schemeClr val="bg1"/>
            </a:solidFill>
          </a:endParaRPr>
        </a:p>
      </xdr:txBody>
    </xdr:sp>
    <xdr:clientData/>
  </xdr:twoCellAnchor>
  <xdr:twoCellAnchor>
    <xdr:from>
      <xdr:col>12</xdr:col>
      <xdr:colOff>289560</xdr:colOff>
      <xdr:row>7</xdr:row>
      <xdr:rowOff>53340</xdr:rowOff>
    </xdr:from>
    <xdr:to>
      <xdr:col>17</xdr:col>
      <xdr:colOff>182880</xdr:colOff>
      <xdr:row>16</xdr:row>
      <xdr:rowOff>0</xdr:rowOff>
    </xdr:to>
    <xdr:graphicFrame macro="">
      <xdr:nvGraphicFramePr>
        <xdr:cNvPr id="9" name="Chart 8">
          <a:extLst>
            <a:ext uri="{FF2B5EF4-FFF2-40B4-BE49-F238E27FC236}">
              <a16:creationId xmlns:a16="http://schemas.microsoft.com/office/drawing/2014/main" id="{CC5CB02F-089A-439A-98EF-AABF59392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xdr:colOff>
      <xdr:row>7</xdr:row>
      <xdr:rowOff>98611</xdr:rowOff>
    </xdr:from>
    <xdr:to>
      <xdr:col>13</xdr:col>
      <xdr:colOff>152401</xdr:colOff>
      <xdr:row>15</xdr:row>
      <xdr:rowOff>179293</xdr:rowOff>
    </xdr:to>
    <xdr:graphicFrame macro="">
      <xdr:nvGraphicFramePr>
        <xdr:cNvPr id="13" name="Chart 12">
          <a:extLst>
            <a:ext uri="{FF2B5EF4-FFF2-40B4-BE49-F238E27FC236}">
              <a16:creationId xmlns:a16="http://schemas.microsoft.com/office/drawing/2014/main" id="{D13D8D70-92FF-4928-AA73-A150155CA7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41623</xdr:colOff>
      <xdr:row>21</xdr:row>
      <xdr:rowOff>87730</xdr:rowOff>
    </xdr:from>
    <xdr:to>
      <xdr:col>14</xdr:col>
      <xdr:colOff>364354</xdr:colOff>
      <xdr:row>32</xdr:row>
      <xdr:rowOff>97973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94E497CA-BFA3-48E9-A58C-FCDAB597F5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51823" y="3973930"/>
              <a:ext cx="3370731" cy="204587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523154</xdr:colOff>
      <xdr:row>21</xdr:row>
      <xdr:rowOff>26257</xdr:rowOff>
    </xdr:from>
    <xdr:to>
      <xdr:col>20</xdr:col>
      <xdr:colOff>316966</xdr:colOff>
      <xdr:row>32</xdr:row>
      <xdr:rowOff>44185</xdr:rowOff>
    </xdr:to>
    <xdr:graphicFrame macro="">
      <xdr:nvGraphicFramePr>
        <xdr:cNvPr id="15" name="Chart 14">
          <a:extLst>
            <a:ext uri="{FF2B5EF4-FFF2-40B4-BE49-F238E27FC236}">
              <a16:creationId xmlns:a16="http://schemas.microsoft.com/office/drawing/2014/main" id="{83585903-D3A3-4BF0-B393-A3ADD8496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7</xdr:row>
      <xdr:rowOff>0</xdr:rowOff>
    </xdr:from>
    <xdr:to>
      <xdr:col>16</xdr:col>
      <xdr:colOff>582706</xdr:colOff>
      <xdr:row>17</xdr:row>
      <xdr:rowOff>125506</xdr:rowOff>
    </xdr:to>
    <xdr:graphicFrame macro="">
      <xdr:nvGraphicFramePr>
        <xdr:cNvPr id="17" name="Chart 16">
          <a:extLst>
            <a:ext uri="{FF2B5EF4-FFF2-40B4-BE49-F238E27FC236}">
              <a16:creationId xmlns:a16="http://schemas.microsoft.com/office/drawing/2014/main" id="{4B7565E8-9722-4405-9979-F253B2C77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232863</xdr:colOff>
      <xdr:row>4</xdr:row>
      <xdr:rowOff>59779</xdr:rowOff>
    </xdr:from>
    <xdr:to>
      <xdr:col>13</xdr:col>
      <xdr:colOff>220498</xdr:colOff>
      <xdr:row>17</xdr:row>
      <xdr:rowOff>137242</xdr:rowOff>
    </xdr:to>
    <xdr:graphicFrame macro="">
      <xdr:nvGraphicFramePr>
        <xdr:cNvPr id="18" name="Chart 17">
          <a:extLst>
            <a:ext uri="{FF2B5EF4-FFF2-40B4-BE49-F238E27FC236}">
              <a16:creationId xmlns:a16="http://schemas.microsoft.com/office/drawing/2014/main" id="{2F332CA8-066F-42CE-8422-3EF107B37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394031</xdr:colOff>
      <xdr:row>5</xdr:row>
      <xdr:rowOff>33558</xdr:rowOff>
    </xdr:from>
    <xdr:to>
      <xdr:col>13</xdr:col>
      <xdr:colOff>184543</xdr:colOff>
      <xdr:row>17</xdr:row>
      <xdr:rowOff>116156</xdr:rowOff>
    </xdr:to>
    <xdr:graphicFrame macro="">
      <xdr:nvGraphicFramePr>
        <xdr:cNvPr id="19" name="Chart 18">
          <a:extLst>
            <a:ext uri="{FF2B5EF4-FFF2-40B4-BE49-F238E27FC236}">
              <a16:creationId xmlns:a16="http://schemas.microsoft.com/office/drawing/2014/main" id="{9A6154A8-E915-4C16-AE9C-C1A83E125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62591</xdr:colOff>
      <xdr:row>7</xdr:row>
      <xdr:rowOff>103278</xdr:rowOff>
    </xdr:from>
    <xdr:to>
      <xdr:col>13</xdr:col>
      <xdr:colOff>348017</xdr:colOff>
      <xdr:row>14</xdr:row>
      <xdr:rowOff>81957</xdr:rowOff>
    </xdr:to>
    <xdr:graphicFrame macro="">
      <xdr:nvGraphicFramePr>
        <xdr:cNvPr id="20" name="Chart 19">
          <a:extLst>
            <a:ext uri="{FF2B5EF4-FFF2-40B4-BE49-F238E27FC236}">
              <a16:creationId xmlns:a16="http://schemas.microsoft.com/office/drawing/2014/main" id="{8F7E48DA-CBB1-403D-81EE-C2AD5E132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121025</xdr:colOff>
      <xdr:row>9</xdr:row>
      <xdr:rowOff>109498</xdr:rowOff>
    </xdr:from>
    <xdr:to>
      <xdr:col>11</xdr:col>
      <xdr:colOff>395345</xdr:colOff>
      <xdr:row>12</xdr:row>
      <xdr:rowOff>94259</xdr:rowOff>
    </xdr:to>
    <xdr:sp macro="" textlink="Prediction!$K$3">
      <xdr:nvSpPr>
        <xdr:cNvPr id="27" name="TextBox 26">
          <a:extLst>
            <a:ext uri="{FF2B5EF4-FFF2-40B4-BE49-F238E27FC236}">
              <a16:creationId xmlns:a16="http://schemas.microsoft.com/office/drawing/2014/main" id="{CB52CEEF-173A-42F3-9924-054AEC62D0F6}"/>
            </a:ext>
          </a:extLst>
        </xdr:cNvPr>
        <xdr:cNvSpPr txBox="1"/>
      </xdr:nvSpPr>
      <xdr:spPr>
        <a:xfrm>
          <a:off x="6140825" y="1775012"/>
          <a:ext cx="883920" cy="5399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EE6A9F-4CA0-4544-80D8-6E0DA93C99C0}" type="TxLink">
            <a:rPr lang="en-US" sz="2400" b="0" i="0" u="none" strike="noStrike">
              <a:solidFill>
                <a:schemeClr val="bg1"/>
              </a:solidFill>
              <a:latin typeface="Calibri"/>
              <a:cs typeface="Calibri"/>
            </a:rPr>
            <a:pPr algn="ctr"/>
            <a:t>39%</a:t>
          </a:fld>
          <a:endParaRPr lang="en-US" sz="2400">
            <a:solidFill>
              <a:schemeClr val="bg1"/>
            </a:solidFill>
          </a:endParaRPr>
        </a:p>
      </xdr:txBody>
    </xdr:sp>
    <xdr:clientData/>
  </xdr:twoCellAnchor>
  <xdr:twoCellAnchor editAs="oneCell">
    <xdr:from>
      <xdr:col>5</xdr:col>
      <xdr:colOff>10885</xdr:colOff>
      <xdr:row>19</xdr:row>
      <xdr:rowOff>87086</xdr:rowOff>
    </xdr:from>
    <xdr:to>
      <xdr:col>8</xdr:col>
      <xdr:colOff>425413</xdr:colOff>
      <xdr:row>29</xdr:row>
      <xdr:rowOff>1</xdr:rowOff>
    </xdr:to>
    <mc:AlternateContent xmlns:mc="http://schemas.openxmlformats.org/markup-compatibility/2006">
      <mc:Choice xmlns:a14="http://schemas.microsoft.com/office/drawing/2010/main" Requires="a14">
        <xdr:graphicFrame macro="">
          <xdr:nvGraphicFramePr>
            <xdr:cNvPr id="22" name="Hist DropDown">
              <a:extLst>
                <a:ext uri="{FF2B5EF4-FFF2-40B4-BE49-F238E27FC236}">
                  <a16:creationId xmlns:a16="http://schemas.microsoft.com/office/drawing/2014/main" id="{42BB2126-F5D6-4CB2-91E7-78EB1C63FC47}"/>
                </a:ext>
              </a:extLst>
            </xdr:cNvPr>
            <xdr:cNvGraphicFramePr/>
          </xdr:nvGraphicFramePr>
          <xdr:xfrm>
            <a:off x="0" y="0"/>
            <a:ext cx="0" cy="0"/>
          </xdr:xfrm>
          <a:graphic>
            <a:graphicData uri="http://schemas.microsoft.com/office/drawing/2010/slicer">
              <sle:slicer xmlns:sle="http://schemas.microsoft.com/office/drawing/2010/slicer" name="Hist DropDown"/>
            </a:graphicData>
          </a:graphic>
        </xdr:graphicFrame>
      </mc:Choice>
      <mc:Fallback>
        <xdr:sp macro="" textlink="">
          <xdr:nvSpPr>
            <xdr:cNvPr id="0" name=""/>
            <xdr:cNvSpPr>
              <a:spLocks noTextEdit="1"/>
            </xdr:cNvSpPr>
          </xdr:nvSpPr>
          <xdr:spPr>
            <a:xfrm>
              <a:off x="3058885" y="3603172"/>
              <a:ext cx="2167128" cy="1763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10884</xdr:colOff>
      <xdr:row>33</xdr:row>
      <xdr:rowOff>117183</xdr:rowOff>
    </xdr:from>
    <xdr:to>
      <xdr:col>14</xdr:col>
      <xdr:colOff>500742</xdr:colOff>
      <xdr:row>39</xdr:row>
      <xdr:rowOff>174173</xdr:rowOff>
    </xdr:to>
    <mc:AlternateContent xmlns:mc="http://schemas.openxmlformats.org/markup-compatibility/2006">
      <mc:Choice xmlns:a14="http://schemas.microsoft.com/office/drawing/2010/main" Requires="a14">
        <xdr:graphicFrame macro="">
          <xdr:nvGraphicFramePr>
            <xdr:cNvPr id="21" name="Hist DropDown 1">
              <a:extLst>
                <a:ext uri="{FF2B5EF4-FFF2-40B4-BE49-F238E27FC236}">
                  <a16:creationId xmlns:a16="http://schemas.microsoft.com/office/drawing/2014/main" id="{C8EC1E87-8CFD-440C-B4A8-CD5AD253B437}"/>
                </a:ext>
              </a:extLst>
            </xdr:cNvPr>
            <xdr:cNvGraphicFramePr/>
          </xdr:nvGraphicFramePr>
          <xdr:xfrm>
            <a:off x="0" y="0"/>
            <a:ext cx="0" cy="0"/>
          </xdr:xfrm>
          <a:graphic>
            <a:graphicData uri="http://schemas.microsoft.com/office/drawing/2010/slicer">
              <sle:slicer xmlns:sle="http://schemas.microsoft.com/office/drawing/2010/slicer" name="Hist DropDown 1"/>
            </a:graphicData>
          </a:graphic>
        </xdr:graphicFrame>
      </mc:Choice>
      <mc:Fallback>
        <xdr:sp macro="" textlink="">
          <xdr:nvSpPr>
            <xdr:cNvPr id="0" name=""/>
            <xdr:cNvSpPr>
              <a:spLocks noTextEdit="1"/>
            </xdr:cNvSpPr>
          </xdr:nvSpPr>
          <xdr:spPr>
            <a:xfrm>
              <a:off x="5421084" y="6224069"/>
              <a:ext cx="3537858" cy="116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10874</xdr:colOff>
      <xdr:row>33</xdr:row>
      <xdr:rowOff>119744</xdr:rowOff>
    </xdr:from>
    <xdr:to>
      <xdr:col>20</xdr:col>
      <xdr:colOff>501602</xdr:colOff>
      <xdr:row>39</xdr:row>
      <xdr:rowOff>179833</xdr:rowOff>
    </xdr:to>
    <mc:AlternateContent xmlns:mc="http://schemas.openxmlformats.org/markup-compatibility/2006">
      <mc:Choice xmlns:a14="http://schemas.microsoft.com/office/drawing/2010/main" Requires="a14">
        <xdr:graphicFrame macro="">
          <xdr:nvGraphicFramePr>
            <xdr:cNvPr id="23" name="Hist DropDown 2">
              <a:extLst>
                <a:ext uri="{FF2B5EF4-FFF2-40B4-BE49-F238E27FC236}">
                  <a16:creationId xmlns:a16="http://schemas.microsoft.com/office/drawing/2014/main" id="{F755A68F-4602-4BB4-B74D-03ABF52B61E6}"/>
                </a:ext>
              </a:extLst>
            </xdr:cNvPr>
            <xdr:cNvGraphicFramePr/>
          </xdr:nvGraphicFramePr>
          <xdr:xfrm>
            <a:off x="0" y="0"/>
            <a:ext cx="0" cy="0"/>
          </xdr:xfrm>
          <a:graphic>
            <a:graphicData uri="http://schemas.microsoft.com/office/drawing/2010/slicer">
              <sle:slicer xmlns:sle="http://schemas.microsoft.com/office/drawing/2010/slicer" name="Hist DropDown 2"/>
            </a:graphicData>
          </a:graphic>
        </xdr:graphicFrame>
      </mc:Choice>
      <mc:Fallback>
        <xdr:sp macro="" textlink="">
          <xdr:nvSpPr>
            <xdr:cNvPr id="0" name=""/>
            <xdr:cNvSpPr>
              <a:spLocks noTextEdit="1"/>
            </xdr:cNvSpPr>
          </xdr:nvSpPr>
          <xdr:spPr>
            <a:xfrm>
              <a:off x="9078674" y="6226630"/>
              <a:ext cx="3538728" cy="1170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xdr:colOff>
      <xdr:row>7</xdr:row>
      <xdr:rowOff>10885</xdr:rowOff>
    </xdr:from>
    <xdr:to>
      <xdr:col>30</xdr:col>
      <xdr:colOff>4</xdr:colOff>
      <xdr:row>15</xdr:row>
      <xdr:rowOff>10885</xdr:rowOff>
    </xdr:to>
    <mc:AlternateContent xmlns:mc="http://schemas.openxmlformats.org/markup-compatibility/2006">
      <mc:Choice xmlns:a14="http://schemas.microsoft.com/office/drawing/2010/main" Requires="a14">
        <xdr:graphicFrame macro="">
          <xdr:nvGraphicFramePr>
            <xdr:cNvPr id="24" name="Properties">
              <a:extLst>
                <a:ext uri="{FF2B5EF4-FFF2-40B4-BE49-F238E27FC236}">
                  <a16:creationId xmlns:a16="http://schemas.microsoft.com/office/drawing/2014/main" id="{CBA249A6-C40D-48C2-B80F-FC6948A4E1EF}"/>
                </a:ext>
              </a:extLst>
            </xdr:cNvPr>
            <xdr:cNvGraphicFramePr/>
          </xdr:nvGraphicFramePr>
          <xdr:xfrm>
            <a:off x="0" y="0"/>
            <a:ext cx="0" cy="0"/>
          </xdr:xfrm>
          <a:graphic>
            <a:graphicData uri="http://schemas.microsoft.com/office/drawing/2010/slicer">
              <sle:slicer xmlns:sle="http://schemas.microsoft.com/office/drawing/2010/slicer" name="Properties"/>
            </a:graphicData>
          </a:graphic>
        </xdr:graphicFrame>
      </mc:Choice>
      <mc:Fallback>
        <xdr:sp macro="" textlink="">
          <xdr:nvSpPr>
            <xdr:cNvPr id="0" name=""/>
            <xdr:cNvSpPr>
              <a:spLocks noTextEdit="1"/>
            </xdr:cNvSpPr>
          </xdr:nvSpPr>
          <xdr:spPr>
            <a:xfrm>
              <a:off x="16383004" y="1306285"/>
              <a:ext cx="1828800" cy="14804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457200</xdr:colOff>
      <xdr:row>8</xdr:row>
      <xdr:rowOff>110140</xdr:rowOff>
    </xdr:from>
    <xdr:to>
      <xdr:col>26</xdr:col>
      <xdr:colOff>206188</xdr:colOff>
      <xdr:row>18</xdr:row>
      <xdr:rowOff>181858</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ACF406ED-40DC-427A-BE0E-B83E6787E3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73000" y="1590597"/>
              <a:ext cx="3406588" cy="19222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519952</xdr:colOff>
      <xdr:row>19</xdr:row>
      <xdr:rowOff>143438</xdr:rowOff>
    </xdr:from>
    <xdr:to>
      <xdr:col>26</xdr:col>
      <xdr:colOff>233085</xdr:colOff>
      <xdr:row>32</xdr:row>
      <xdr:rowOff>116545</xdr:rowOff>
    </xdr:to>
    <xdr:graphicFrame macro="">
      <xdr:nvGraphicFramePr>
        <xdr:cNvPr id="26" name="Chart 25">
          <a:extLst>
            <a:ext uri="{FF2B5EF4-FFF2-40B4-BE49-F238E27FC236}">
              <a16:creationId xmlns:a16="http://schemas.microsoft.com/office/drawing/2014/main" id="{1A48868D-2D82-483D-9E39-74B8D70CD9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27</xdr:col>
      <xdr:colOff>4</xdr:colOff>
      <xdr:row>19</xdr:row>
      <xdr:rowOff>10877</xdr:rowOff>
    </xdr:from>
    <xdr:to>
      <xdr:col>30</xdr:col>
      <xdr:colOff>4</xdr:colOff>
      <xdr:row>28</xdr:row>
      <xdr:rowOff>185056</xdr:rowOff>
    </xdr:to>
    <mc:AlternateContent xmlns:mc="http://schemas.openxmlformats.org/markup-compatibility/2006">
      <mc:Choice xmlns:a14="http://schemas.microsoft.com/office/drawing/2010/main" Requires="a14">
        <xdr:graphicFrame macro="">
          <xdr:nvGraphicFramePr>
            <xdr:cNvPr id="28" name="Features">
              <a:extLst>
                <a:ext uri="{FF2B5EF4-FFF2-40B4-BE49-F238E27FC236}">
                  <a16:creationId xmlns:a16="http://schemas.microsoft.com/office/drawing/2014/main" id="{94A5D517-FDA8-4F55-AACC-5AA6173DD12A}"/>
                </a:ext>
              </a:extLst>
            </xdr:cNvPr>
            <xdr:cNvGraphicFramePr/>
          </xdr:nvGraphicFramePr>
          <xdr:xfrm>
            <a:off x="0" y="0"/>
            <a:ext cx="0" cy="0"/>
          </xdr:xfrm>
          <a:graphic>
            <a:graphicData uri="http://schemas.microsoft.com/office/drawing/2010/slicer">
              <sle:slicer xmlns:sle="http://schemas.microsoft.com/office/drawing/2010/slicer" name="Features"/>
            </a:graphicData>
          </a:graphic>
        </xdr:graphicFrame>
      </mc:Choice>
      <mc:Fallback>
        <xdr:sp macro="" textlink="">
          <xdr:nvSpPr>
            <xdr:cNvPr id="0" name=""/>
            <xdr:cNvSpPr>
              <a:spLocks noTextEdit="1"/>
            </xdr:cNvSpPr>
          </xdr:nvSpPr>
          <xdr:spPr>
            <a:xfrm>
              <a:off x="16383004" y="3526963"/>
              <a:ext cx="1828800" cy="18396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582706</xdr:colOff>
      <xdr:row>23</xdr:row>
      <xdr:rowOff>71722</xdr:rowOff>
    </xdr:from>
    <xdr:to>
      <xdr:col>24</xdr:col>
      <xdr:colOff>293146</xdr:colOff>
      <xdr:row>27</xdr:row>
      <xdr:rowOff>9866</xdr:rowOff>
    </xdr:to>
    <xdr:sp macro="" textlink="Doughnut!$C$8">
      <xdr:nvSpPr>
        <xdr:cNvPr id="29" name="TextBox 28">
          <a:extLst>
            <a:ext uri="{FF2B5EF4-FFF2-40B4-BE49-F238E27FC236}">
              <a16:creationId xmlns:a16="http://schemas.microsoft.com/office/drawing/2014/main" id="{4C83A27C-A195-4814-9536-A07AF3F9F3E0}"/>
            </a:ext>
          </a:extLst>
        </xdr:cNvPr>
        <xdr:cNvSpPr txBox="1"/>
      </xdr:nvSpPr>
      <xdr:spPr>
        <a:xfrm>
          <a:off x="13922188" y="4195487"/>
          <a:ext cx="929640" cy="65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558315-076E-4C3C-BC8E-1E15325F2A2F}" type="TxLink">
            <a:rPr lang="en-US" sz="2800" b="0" i="0" u="none" strike="noStrike">
              <a:solidFill>
                <a:schemeClr val="bg1"/>
              </a:solidFill>
              <a:latin typeface="Calibri"/>
              <a:cs typeface="Calibri"/>
            </a:rPr>
            <a:t>82%</a:t>
          </a:fld>
          <a:endParaRPr lang="en-US" sz="2800">
            <a:solidFill>
              <a:schemeClr val="bg1"/>
            </a:solidFill>
          </a:endParaRPr>
        </a:p>
      </xdr:txBody>
    </xdr:sp>
    <xdr:clientData/>
  </xdr:twoCellAnchor>
  <xdr:twoCellAnchor>
    <xdr:from>
      <xdr:col>21</xdr:col>
      <xdr:colOff>394445</xdr:colOff>
      <xdr:row>26</xdr:row>
      <xdr:rowOff>71722</xdr:rowOff>
    </xdr:from>
    <xdr:to>
      <xdr:col>25</xdr:col>
      <xdr:colOff>331692</xdr:colOff>
      <xdr:row>28</xdr:row>
      <xdr:rowOff>101754</xdr:rowOff>
    </xdr:to>
    <xdr:sp macro="" textlink="Doughnut!B8">
      <xdr:nvSpPr>
        <xdr:cNvPr id="30" name="TextBox 29">
          <a:extLst>
            <a:ext uri="{FF2B5EF4-FFF2-40B4-BE49-F238E27FC236}">
              <a16:creationId xmlns:a16="http://schemas.microsoft.com/office/drawing/2014/main" id="{941BEA2C-2B36-4113-AB3C-9E4C20A9E2B0}"/>
            </a:ext>
          </a:extLst>
        </xdr:cNvPr>
        <xdr:cNvSpPr txBox="1"/>
      </xdr:nvSpPr>
      <xdr:spPr>
        <a:xfrm>
          <a:off x="13124327" y="4733369"/>
          <a:ext cx="2375647"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53DB4A9-D8E5-4F85-97E3-13800B292690}" type="TxLink">
            <a:rPr lang="en-US" sz="2000" b="0" i="0" u="none" strike="noStrike">
              <a:solidFill>
                <a:schemeClr val="bg1"/>
              </a:solidFill>
              <a:latin typeface="Century Gothic" panose="020B0502020202020204" pitchFamily="34" charset="0"/>
              <a:cs typeface="Angsana New" panose="020B0502040204020203" pitchFamily="18" charset="-34"/>
            </a:rPr>
            <a:t>Safe</a:t>
          </a:fld>
          <a:endParaRPr lang="en-US" sz="2000" b="0">
            <a:solidFill>
              <a:schemeClr val="bg1"/>
            </a:solidFill>
            <a:latin typeface="Century Gothic" panose="020B0502020202020204" pitchFamily="34" charset="0"/>
            <a:cs typeface="Angsana New" panose="020B0502040204020203" pitchFamily="18" charset="-34"/>
          </a:endParaRPr>
        </a:p>
      </xdr:txBody>
    </xdr:sp>
    <xdr:clientData/>
  </xdr:twoCellAnchor>
  <xdr:twoCellAnchor>
    <xdr:from>
      <xdr:col>13</xdr:col>
      <xdr:colOff>108857</xdr:colOff>
      <xdr:row>0</xdr:row>
      <xdr:rowOff>76200</xdr:rowOff>
    </xdr:from>
    <xdr:to>
      <xdr:col>22</xdr:col>
      <xdr:colOff>359228</xdr:colOff>
      <xdr:row>3</xdr:row>
      <xdr:rowOff>87086</xdr:rowOff>
    </xdr:to>
    <xdr:sp macro="" textlink="">
      <xdr:nvSpPr>
        <xdr:cNvPr id="5" name="TextBox 4">
          <a:extLst>
            <a:ext uri="{FF2B5EF4-FFF2-40B4-BE49-F238E27FC236}">
              <a16:creationId xmlns:a16="http://schemas.microsoft.com/office/drawing/2014/main" id="{55C708FB-4600-4747-94DE-17CA119CFC93}"/>
            </a:ext>
          </a:extLst>
        </xdr:cNvPr>
        <xdr:cNvSpPr txBox="1"/>
      </xdr:nvSpPr>
      <xdr:spPr>
        <a:xfrm>
          <a:off x="7957457" y="76200"/>
          <a:ext cx="5736771" cy="56605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solidFill>
            </a:rPr>
            <a:t>WATER</a:t>
          </a:r>
          <a:r>
            <a:rPr lang="en-US" sz="3200" baseline="0">
              <a:solidFill>
                <a:schemeClr val="bg1"/>
              </a:solidFill>
            </a:rPr>
            <a:t> QUALITY ANALYSIS</a:t>
          </a:r>
          <a:endParaRPr lang="en-US" sz="3200">
            <a:solidFill>
              <a:schemeClr val="bg1"/>
            </a:solidFill>
          </a:endParaRPr>
        </a:p>
      </xdr:txBody>
    </xdr:sp>
    <xdr:clientData/>
  </xdr:twoCellAnchor>
  <xdr:twoCellAnchor>
    <xdr:from>
      <xdr:col>9</xdr:col>
      <xdr:colOff>10887</xdr:colOff>
      <xdr:row>5</xdr:row>
      <xdr:rowOff>119743</xdr:rowOff>
    </xdr:from>
    <xdr:to>
      <xdr:col>11</xdr:col>
      <xdr:colOff>228600</xdr:colOff>
      <xdr:row>7</xdr:row>
      <xdr:rowOff>132981</xdr:rowOff>
    </xdr:to>
    <xdr:sp macro="" textlink="">
      <xdr:nvSpPr>
        <xdr:cNvPr id="16" name="Rectangle: Rounded Corners 15">
          <a:extLst>
            <a:ext uri="{FF2B5EF4-FFF2-40B4-BE49-F238E27FC236}">
              <a16:creationId xmlns:a16="http://schemas.microsoft.com/office/drawing/2014/main" id="{4095AABB-3D28-4D4B-BA34-F6AC95062802}"/>
            </a:ext>
          </a:extLst>
        </xdr:cNvPr>
        <xdr:cNvSpPr/>
      </xdr:nvSpPr>
      <xdr:spPr>
        <a:xfrm>
          <a:off x="5421087" y="1045029"/>
          <a:ext cx="1436913" cy="383352"/>
        </a:xfrm>
        <a:prstGeom prst="roundRect">
          <a:avLst>
            <a:gd name="adj" fmla="val 50000"/>
          </a:avLst>
        </a:prstGeom>
        <a:solidFill>
          <a:schemeClr val="bg1">
            <a:alpha val="25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19</xdr:row>
      <xdr:rowOff>65316</xdr:rowOff>
    </xdr:from>
    <xdr:to>
      <xdr:col>11</xdr:col>
      <xdr:colOff>198120</xdr:colOff>
      <xdr:row>21</xdr:row>
      <xdr:rowOff>10888</xdr:rowOff>
    </xdr:to>
    <xdr:sp macro="" textlink="">
      <xdr:nvSpPr>
        <xdr:cNvPr id="31" name="Rectangle: Rounded Corners 30">
          <a:extLst>
            <a:ext uri="{FF2B5EF4-FFF2-40B4-BE49-F238E27FC236}">
              <a16:creationId xmlns:a16="http://schemas.microsoft.com/office/drawing/2014/main" id="{F4EF28ED-D22A-4E0A-B48E-B464047DC33A}"/>
            </a:ext>
          </a:extLst>
        </xdr:cNvPr>
        <xdr:cNvSpPr/>
      </xdr:nvSpPr>
      <xdr:spPr>
        <a:xfrm>
          <a:off x="5410200" y="3581402"/>
          <a:ext cx="1417320" cy="315686"/>
        </a:xfrm>
        <a:prstGeom prst="roundRect">
          <a:avLst>
            <a:gd name="adj" fmla="val 50000"/>
          </a:avLst>
        </a:prstGeom>
        <a:solidFill>
          <a:schemeClr val="bg1">
            <a:alpha val="25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576943</xdr:colOff>
      <xdr:row>19</xdr:row>
      <xdr:rowOff>76201</xdr:rowOff>
    </xdr:from>
    <xdr:to>
      <xdr:col>17</xdr:col>
      <xdr:colOff>211183</xdr:colOff>
      <xdr:row>21</xdr:row>
      <xdr:rowOff>10887</xdr:rowOff>
    </xdr:to>
    <xdr:sp macro="" textlink="">
      <xdr:nvSpPr>
        <xdr:cNvPr id="32" name="Rectangle: Rounded Corners 31">
          <a:extLst>
            <a:ext uri="{FF2B5EF4-FFF2-40B4-BE49-F238E27FC236}">
              <a16:creationId xmlns:a16="http://schemas.microsoft.com/office/drawing/2014/main" id="{343AB682-8F4A-4B09-9F3B-7333E367BACE}"/>
            </a:ext>
          </a:extLst>
        </xdr:cNvPr>
        <xdr:cNvSpPr/>
      </xdr:nvSpPr>
      <xdr:spPr>
        <a:xfrm>
          <a:off x="9035143" y="3592287"/>
          <a:ext cx="1463040" cy="304800"/>
        </a:xfrm>
        <a:prstGeom prst="roundRect">
          <a:avLst>
            <a:gd name="adj" fmla="val 50000"/>
          </a:avLst>
        </a:prstGeom>
        <a:solidFill>
          <a:schemeClr val="bg1">
            <a:alpha val="25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468084</xdr:colOff>
      <xdr:row>5</xdr:row>
      <xdr:rowOff>130628</xdr:rowOff>
    </xdr:from>
    <xdr:to>
      <xdr:col>24</xdr:col>
      <xdr:colOff>272143</xdr:colOff>
      <xdr:row>7</xdr:row>
      <xdr:rowOff>143866</xdr:rowOff>
    </xdr:to>
    <xdr:sp macro="" textlink="">
      <xdr:nvSpPr>
        <xdr:cNvPr id="33" name="Rectangle: Rounded Corners 32">
          <a:extLst>
            <a:ext uri="{FF2B5EF4-FFF2-40B4-BE49-F238E27FC236}">
              <a16:creationId xmlns:a16="http://schemas.microsoft.com/office/drawing/2014/main" id="{72BC3478-16EA-4480-9E8F-B5B72CD98715}"/>
            </a:ext>
          </a:extLst>
        </xdr:cNvPr>
        <xdr:cNvSpPr/>
      </xdr:nvSpPr>
      <xdr:spPr>
        <a:xfrm>
          <a:off x="12583884" y="1055914"/>
          <a:ext cx="2242459" cy="383352"/>
        </a:xfrm>
        <a:prstGeom prst="roundRect">
          <a:avLst>
            <a:gd name="adj" fmla="val 50000"/>
          </a:avLst>
        </a:prstGeom>
        <a:solidFill>
          <a:schemeClr val="bg1">
            <a:alpha val="25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533401</xdr:colOff>
      <xdr:row>5</xdr:row>
      <xdr:rowOff>141514</xdr:rowOff>
    </xdr:from>
    <xdr:to>
      <xdr:col>21</xdr:col>
      <xdr:colOff>243841</xdr:colOff>
      <xdr:row>7</xdr:row>
      <xdr:rowOff>91440</xdr:rowOff>
    </xdr:to>
    <xdr:pic>
      <xdr:nvPicPr>
        <xdr:cNvPr id="35" name="Graphic 34" descr="Hierarchy with solid fill">
          <a:extLst>
            <a:ext uri="{FF2B5EF4-FFF2-40B4-BE49-F238E27FC236}">
              <a16:creationId xmlns:a16="http://schemas.microsoft.com/office/drawing/2014/main" id="{870B3344-EC2A-4036-BBD0-FBB16E29B8E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649201" y="1066800"/>
          <a:ext cx="320040" cy="320040"/>
        </a:xfrm>
        <a:prstGeom prst="rect">
          <a:avLst/>
        </a:prstGeom>
      </xdr:spPr>
    </xdr:pic>
    <xdr:clientData/>
  </xdr:twoCellAnchor>
  <xdr:twoCellAnchor editAs="oneCell">
    <xdr:from>
      <xdr:col>9</xdr:col>
      <xdr:colOff>52029</xdr:colOff>
      <xdr:row>19</xdr:row>
      <xdr:rowOff>84686</xdr:rowOff>
    </xdr:from>
    <xdr:to>
      <xdr:col>9</xdr:col>
      <xdr:colOff>326349</xdr:colOff>
      <xdr:row>20</xdr:row>
      <xdr:rowOff>173949</xdr:rowOff>
    </xdr:to>
    <xdr:pic>
      <xdr:nvPicPr>
        <xdr:cNvPr id="37" name="Graphic 36" descr="Bar chart with solid fill">
          <a:extLst>
            <a:ext uri="{FF2B5EF4-FFF2-40B4-BE49-F238E27FC236}">
              <a16:creationId xmlns:a16="http://schemas.microsoft.com/office/drawing/2014/main" id="{B9804E85-5040-452B-BB47-7A02399D823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462229" y="3600772"/>
          <a:ext cx="274320" cy="274320"/>
        </a:xfrm>
        <a:prstGeom prst="rect">
          <a:avLst/>
        </a:prstGeom>
      </xdr:spPr>
    </xdr:pic>
    <xdr:clientData/>
  </xdr:twoCellAnchor>
  <xdr:twoCellAnchor editAs="oneCell">
    <xdr:from>
      <xdr:col>15</xdr:col>
      <xdr:colOff>6086</xdr:colOff>
      <xdr:row>19</xdr:row>
      <xdr:rowOff>93172</xdr:rowOff>
    </xdr:from>
    <xdr:to>
      <xdr:col>15</xdr:col>
      <xdr:colOff>280406</xdr:colOff>
      <xdr:row>20</xdr:row>
      <xdr:rowOff>182435</xdr:rowOff>
    </xdr:to>
    <xdr:pic>
      <xdr:nvPicPr>
        <xdr:cNvPr id="39" name="Graphic 38" descr="Scatterplot with solid fill">
          <a:extLst>
            <a:ext uri="{FF2B5EF4-FFF2-40B4-BE49-F238E27FC236}">
              <a16:creationId xmlns:a16="http://schemas.microsoft.com/office/drawing/2014/main" id="{46F44AB5-D151-485E-A784-E5AB98C5782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073886" y="3609258"/>
          <a:ext cx="274320" cy="274320"/>
        </a:xfrm>
        <a:prstGeom prst="rect">
          <a:avLst/>
        </a:prstGeom>
      </xdr:spPr>
    </xdr:pic>
    <xdr:clientData/>
  </xdr:twoCellAnchor>
  <xdr:twoCellAnchor editAs="oneCell">
    <xdr:from>
      <xdr:col>9</xdr:col>
      <xdr:colOff>87085</xdr:colOff>
      <xdr:row>5</xdr:row>
      <xdr:rowOff>174172</xdr:rowOff>
    </xdr:from>
    <xdr:to>
      <xdr:col>9</xdr:col>
      <xdr:colOff>407125</xdr:colOff>
      <xdr:row>7</xdr:row>
      <xdr:rowOff>124098</xdr:rowOff>
    </xdr:to>
    <xdr:pic>
      <xdr:nvPicPr>
        <xdr:cNvPr id="43" name="Graphic 42" descr="Leaky Tap with solid fill">
          <a:extLst>
            <a:ext uri="{FF2B5EF4-FFF2-40B4-BE49-F238E27FC236}">
              <a16:creationId xmlns:a16="http://schemas.microsoft.com/office/drawing/2014/main" id="{DF5222F4-532E-4F32-87A2-91C5C997C8B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5497285" y="1099458"/>
          <a:ext cx="320040" cy="320040"/>
        </a:xfrm>
        <a:prstGeom prst="rect">
          <a:avLst/>
        </a:prstGeom>
      </xdr:spPr>
    </xdr:pic>
    <xdr:clientData/>
  </xdr:twoCellAnchor>
  <xdr:twoCellAnchor>
    <xdr:from>
      <xdr:col>9</xdr:col>
      <xdr:colOff>359226</xdr:colOff>
      <xdr:row>5</xdr:row>
      <xdr:rowOff>108856</xdr:rowOff>
    </xdr:from>
    <xdr:to>
      <xdr:col>11</xdr:col>
      <xdr:colOff>315684</xdr:colOff>
      <xdr:row>7</xdr:row>
      <xdr:rowOff>108856</xdr:rowOff>
    </xdr:to>
    <xdr:sp macro="" textlink="">
      <xdr:nvSpPr>
        <xdr:cNvPr id="45" name="TextBox 44">
          <a:extLst>
            <a:ext uri="{FF2B5EF4-FFF2-40B4-BE49-F238E27FC236}">
              <a16:creationId xmlns:a16="http://schemas.microsoft.com/office/drawing/2014/main" id="{6769541E-55BA-4B4B-B36B-B29A34E485C1}"/>
            </a:ext>
          </a:extLst>
        </xdr:cNvPr>
        <xdr:cNvSpPr txBox="1"/>
      </xdr:nvSpPr>
      <xdr:spPr>
        <a:xfrm>
          <a:off x="5769426" y="1034142"/>
          <a:ext cx="1175658"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Predictions</a:t>
          </a:r>
        </a:p>
      </xdr:txBody>
    </xdr:sp>
    <xdr:clientData/>
  </xdr:twoCellAnchor>
  <xdr:twoCellAnchor>
    <xdr:from>
      <xdr:col>9</xdr:col>
      <xdr:colOff>315686</xdr:colOff>
      <xdr:row>19</xdr:row>
      <xdr:rowOff>32657</xdr:rowOff>
    </xdr:from>
    <xdr:to>
      <xdr:col>11</xdr:col>
      <xdr:colOff>206829</xdr:colOff>
      <xdr:row>21</xdr:row>
      <xdr:rowOff>32657</xdr:rowOff>
    </xdr:to>
    <xdr:sp macro="" textlink="">
      <xdr:nvSpPr>
        <xdr:cNvPr id="47" name="TextBox 46">
          <a:extLst>
            <a:ext uri="{FF2B5EF4-FFF2-40B4-BE49-F238E27FC236}">
              <a16:creationId xmlns:a16="http://schemas.microsoft.com/office/drawing/2014/main" id="{1B48D461-2788-44A1-993C-3F9ECFE33FC6}"/>
            </a:ext>
          </a:extLst>
        </xdr:cNvPr>
        <xdr:cNvSpPr txBox="1"/>
      </xdr:nvSpPr>
      <xdr:spPr>
        <a:xfrm>
          <a:off x="5725886" y="3548743"/>
          <a:ext cx="1110343"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Distribution</a:t>
          </a:r>
        </a:p>
      </xdr:txBody>
    </xdr:sp>
    <xdr:clientData/>
  </xdr:twoCellAnchor>
  <xdr:twoCellAnchor>
    <xdr:from>
      <xdr:col>15</xdr:col>
      <xdr:colOff>315684</xdr:colOff>
      <xdr:row>19</xdr:row>
      <xdr:rowOff>32656</xdr:rowOff>
    </xdr:from>
    <xdr:to>
      <xdr:col>17</xdr:col>
      <xdr:colOff>206827</xdr:colOff>
      <xdr:row>21</xdr:row>
      <xdr:rowOff>32656</xdr:rowOff>
    </xdr:to>
    <xdr:sp macro="" textlink="">
      <xdr:nvSpPr>
        <xdr:cNvPr id="48" name="TextBox 47">
          <a:extLst>
            <a:ext uri="{FF2B5EF4-FFF2-40B4-BE49-F238E27FC236}">
              <a16:creationId xmlns:a16="http://schemas.microsoft.com/office/drawing/2014/main" id="{0A33408B-0134-4CE1-9410-78F4811F3BA4}"/>
            </a:ext>
          </a:extLst>
        </xdr:cNvPr>
        <xdr:cNvSpPr txBox="1"/>
      </xdr:nvSpPr>
      <xdr:spPr>
        <a:xfrm>
          <a:off x="9383484" y="3548742"/>
          <a:ext cx="1110343"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Correlation</a:t>
          </a:r>
        </a:p>
      </xdr:txBody>
    </xdr:sp>
    <xdr:clientData/>
  </xdr:twoCellAnchor>
  <xdr:twoCellAnchor>
    <xdr:from>
      <xdr:col>21</xdr:col>
      <xdr:colOff>228598</xdr:colOff>
      <xdr:row>5</xdr:row>
      <xdr:rowOff>119742</xdr:rowOff>
    </xdr:from>
    <xdr:to>
      <xdr:col>24</xdr:col>
      <xdr:colOff>228598</xdr:colOff>
      <xdr:row>7</xdr:row>
      <xdr:rowOff>119742</xdr:rowOff>
    </xdr:to>
    <xdr:sp macro="" textlink="">
      <xdr:nvSpPr>
        <xdr:cNvPr id="49" name="TextBox 48">
          <a:extLst>
            <a:ext uri="{FF2B5EF4-FFF2-40B4-BE49-F238E27FC236}">
              <a16:creationId xmlns:a16="http://schemas.microsoft.com/office/drawing/2014/main" id="{37CF4446-4D7D-407F-A207-9AC9796D00A8}"/>
            </a:ext>
          </a:extLst>
        </xdr:cNvPr>
        <xdr:cNvSpPr txBox="1"/>
      </xdr:nvSpPr>
      <xdr:spPr>
        <a:xfrm>
          <a:off x="12953998" y="1045028"/>
          <a:ext cx="1828800"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b="1">
              <a:solidFill>
                <a:schemeClr val="bg1"/>
              </a:solidFill>
            </a:rPr>
            <a:t>Features</a:t>
          </a:r>
          <a:r>
            <a:rPr lang="en-US" sz="1400" b="1" baseline="0">
              <a:solidFill>
                <a:schemeClr val="bg1"/>
              </a:solidFill>
            </a:rPr>
            <a:t> &amp; Properties</a:t>
          </a:r>
          <a:endParaRPr lang="en-US" sz="14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rat Roy" refreshedDate="44535.802313541666" createdVersion="7" refreshedVersion="7" minRefreshableVersion="3" recordCount="4" xr:uid="{0EA950E5-EF97-4727-B066-D6797E5E637A}">
  <cacheSource type="worksheet">
    <worksheetSource name="Properties"/>
  </cacheSource>
  <cacheFields count="1">
    <cacheField name="Properties" numFmtId="0">
      <sharedItems count="4">
        <s v="pH"/>
        <s v="Hardness"/>
        <s v="Solids"/>
        <s v="Chloramines"/>
      </sharedItems>
    </cacheField>
  </cacheFields>
  <extLst>
    <ext xmlns:x14="http://schemas.microsoft.com/office/spreadsheetml/2009/9/main" uri="{725AE2AE-9491-48be-B2B4-4EB974FC3084}">
      <x14:pivotCacheDefinition pivotCacheId="12827397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rat Roy" refreshedDate="44535.802313888889" createdVersion="7" refreshedVersion="7" minRefreshableVersion="3" recordCount="9" xr:uid="{780FA3A4-E3A4-4B38-AA29-254B597923A1}">
  <cacheSource type="worksheet">
    <worksheetSource name="HistDropDown"/>
  </cacheSource>
  <cacheFields count="1">
    <cacheField name="Hist DropDown" numFmtId="0">
      <sharedItems count="9">
        <s v="pH"/>
        <s v="Hardness"/>
        <s v="Solids"/>
        <s v="Chloramines"/>
        <s v="Sulfate"/>
        <s v="Conductivity"/>
        <s v="Organic Carbon"/>
        <s v="Trihalomethanes"/>
        <s v="Turbidity"/>
      </sharedItems>
    </cacheField>
  </cacheFields>
  <extLst>
    <ext xmlns:x14="http://schemas.microsoft.com/office/spreadsheetml/2009/9/main" uri="{725AE2AE-9491-48be-B2B4-4EB974FC3084}">
      <x14:pivotCacheDefinition pivotCacheId="18916312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rat Roy" refreshedDate="44535.80231446759" createdVersion="7" refreshedVersion="7" minRefreshableVersion="3" recordCount="3" xr:uid="{9B60EEA0-1EFF-4246-B53B-4F223A7B1207}">
  <cacheSource type="worksheet">
    <worksheetSource name="Analysis"/>
  </cacheSource>
  <cacheFields count="2">
    <cacheField name="Analysis" numFmtId="0">
      <sharedItems containsBlank="1" count="9">
        <s v="Original Potability"/>
        <s v="According to WHO's Standards"/>
        <s v="Potable after Proper Filtration"/>
        <m u="1"/>
        <s v="WHO's Criteria" u="1"/>
        <s v="According to WHO's Standard" u="1"/>
        <s v="Proper Filtration " u="1"/>
        <s v="Data Available" u="1"/>
        <s v="Original" u="1"/>
      </sharedItems>
    </cacheField>
    <cacheField name="Potability" numFmtId="9">
      <sharedItems containsSemiMixedTypes="0" containsString="0" containsNumber="1" minValue="0.10775335775335776" maxValue="0.41941391941391942"/>
    </cacheField>
  </cacheFields>
  <extLst>
    <ext xmlns:x14="http://schemas.microsoft.com/office/spreadsheetml/2009/9/main" uri="{725AE2AE-9491-48be-B2B4-4EB974FC3084}">
      <x14:pivotCacheDefinition pivotCacheId="159745404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rat Roy" refreshedDate="44535.835139236115" createdVersion="7" refreshedVersion="7" minRefreshableVersion="3" recordCount="5" xr:uid="{6B151F0F-847A-4AD7-8CD2-7E8F427D1B9B}">
  <cacheSource type="worksheet">
    <worksheetSource name="Features"/>
  </cacheSource>
  <cacheFields count="1">
    <cacheField name="Features" numFmtId="0">
      <sharedItems count="5">
        <s v="Sulfate"/>
        <s v="Conductivity"/>
        <s v="Organic Carbon"/>
        <s v="Trihalomethanes"/>
        <s v="Turbidity"/>
      </sharedItems>
    </cacheField>
  </cacheFields>
  <extLst>
    <ext xmlns:x14="http://schemas.microsoft.com/office/spreadsheetml/2009/9/main" uri="{725AE2AE-9491-48be-B2B4-4EB974FC3084}">
      <x14:pivotCacheDefinition pivotCacheId="19469136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r>
  <r>
    <x v="1"/>
  </r>
  <r>
    <x v="2"/>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r>
  <r>
    <x v="1"/>
  </r>
  <r>
    <x v="2"/>
  </r>
  <r>
    <x v="3"/>
  </r>
  <r>
    <x v="4"/>
  </r>
  <r>
    <x v="5"/>
  </r>
  <r>
    <x v="6"/>
  </r>
  <r>
    <x v="7"/>
  </r>
  <r>
    <x v="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39010989010989011"/>
  </r>
  <r>
    <x v="1"/>
    <n v="0.10775335775335776"/>
  </r>
  <r>
    <x v="2"/>
    <n v="0.4194139194139194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r>
  <r>
    <x v="1"/>
  </r>
  <r>
    <x v="2"/>
  </r>
  <r>
    <x v="3"/>
  </r>
  <r>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667230-D6B2-4154-89C8-6C86CB4F79D7}" name="PivotTable3"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15:Q17" firstHeaderRow="1" firstDataRow="1" firstDataCol="1"/>
  <pivotFields count="1">
    <pivotField axis="axisRow" showAll="0">
      <items count="10">
        <item h="1" x="3"/>
        <item h="1" x="5"/>
        <item h="1" x="1"/>
        <item h="1" x="6"/>
        <item x="0"/>
        <item h="1" x="2"/>
        <item h="1" x="4"/>
        <item h="1" x="7"/>
        <item h="1" x="8"/>
        <item t="default"/>
      </items>
    </pivotField>
  </pivotFields>
  <rowFields count="1">
    <field x="0"/>
  </rowFields>
  <rowItems count="2">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C986CB-38DA-43FC-973E-ADF354636CDA}" name="PivotTable2"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Q5" firstHeaderRow="1" firstDataRow="1" firstDataCol="1"/>
  <pivotFields count="1">
    <pivotField axis="axisRow" showAll="0">
      <items count="10">
        <item h="1" x="3"/>
        <item h="1" x="5"/>
        <item h="1" x="1"/>
        <item h="1" x="6"/>
        <item x="0"/>
        <item h="1" x="2"/>
        <item h="1" x="4"/>
        <item h="1" x="7"/>
        <item h="1" x="8"/>
        <item t="default"/>
      </items>
    </pivotField>
  </pivotFields>
  <rowFields count="1">
    <field x="0"/>
  </rowFields>
  <rowItems count="2">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D6E620-3C08-4CBE-ABF9-1CA220C360DC}" name="hist DD" cacheId="6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1:F3" firstHeaderRow="1" firstDataRow="1" firstDataCol="1"/>
  <pivotFields count="1">
    <pivotField axis="axisRow" showAll="0">
      <items count="10">
        <item h="1" x="3"/>
        <item h="1" x="5"/>
        <item h="1" x="1"/>
        <item h="1" x="6"/>
        <item x="0"/>
        <item h="1" x="2"/>
        <item h="1" x="4"/>
        <item h="1" x="7"/>
        <item h="1" x="8"/>
        <item t="default"/>
      </items>
    </pivotField>
  </pivotFields>
  <rowFields count="1">
    <field x="0"/>
  </rowFields>
  <rowItems count="2">
    <i>
      <x v="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4F3EB1-A704-44A6-A879-7B9D78FDDB7C}" name="droplet" cacheId="66" applyNumberFormats="0" applyBorderFormats="0" applyFontFormats="0" applyPatternFormats="0" applyAlignmentFormats="0" applyWidthHeightFormats="1" dataCaption="Values" updatedVersion="7" minRefreshableVersion="3" showDrill="0" useAutoFormatting="1" colGrandTotals="0" itemPrintTitles="1" createdVersion="7" indent="0" outline="1" outlineData="1" multipleFieldFilters="0" chartFormat="6" rowHeaderCaption="Prediction">
  <location ref="G2:H4" firstHeaderRow="1" firstDataRow="1" firstDataCol="1"/>
  <pivotFields count="2">
    <pivotField axis="axisRow" showAll="0">
      <items count="10">
        <item h="1" m="1" x="7"/>
        <item h="1" m="1" x="8"/>
        <item h="1" m="1" x="6"/>
        <item h="1" m="1" x="4"/>
        <item h="1" m="1" x="3"/>
        <item x="0"/>
        <item h="1" m="1" x="5"/>
        <item h="1" x="2"/>
        <item h="1" x="1"/>
        <item t="default"/>
      </items>
    </pivotField>
    <pivotField dataField="1" showAll="0"/>
  </pivotFields>
  <rowFields count="1">
    <field x="0"/>
  </rowFields>
  <rowItems count="2">
    <i>
      <x v="5"/>
    </i>
    <i t="grand">
      <x/>
    </i>
  </rowItems>
  <colItems count="1">
    <i/>
  </colItems>
  <dataFields count="1">
    <dataField name="Percent of Potability" fld="1" baseField="0" baseItem="5"/>
  </dataFields>
  <formats count="2">
    <format dxfId="51">
      <pivotArea collapsedLevelsAreSubtotals="1" fieldPosition="0">
        <references count="1">
          <reference field="0" count="0"/>
        </references>
      </pivotArea>
    </format>
    <format dxfId="50">
      <pivotArea grandRow="1" outline="0" collapsedLevelsAreSubtotals="1" fieldPosition="0"/>
    </format>
  </format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C4AC6E-B3FA-4595-AD6D-D46886D86FD7}" name="Treemap" cacheId="6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Treemap Properties">
  <location ref="A1:A2" firstHeaderRow="1" firstDataRow="1" firstDataCol="1"/>
  <pivotFields count="1">
    <pivotField axis="axisRow" showAll="0">
      <items count="5">
        <item h="1" x="3"/>
        <item h="1" x="1"/>
        <item x="0"/>
        <item h="1" x="2"/>
        <item t="default"/>
      </items>
    </pivotField>
  </pivotFields>
  <rowFields count="1">
    <field x="0"/>
  </rowFields>
  <rowItems count="1">
    <i>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E0E924-EFFC-4DEC-819C-764E06D5799F}" name="Features" cacheId="8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Features">
  <location ref="A1:A2" firstHeaderRow="1" firstDataRow="1" firstDataCol="1"/>
  <pivotFields count="1">
    <pivotField axis="axisRow" showAll="0">
      <items count="6">
        <item h="1" x="1"/>
        <item h="1" x="2"/>
        <item h="1" x="0"/>
        <item x="3"/>
        <item h="1" x="4"/>
        <item t="default"/>
      </items>
    </pivotField>
  </pivotFields>
  <rowFields count="1">
    <field x="0"/>
  </rowFields>
  <rowItems count="1">
    <i>
      <x v="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alysis" xr10:uid="{AD00E8B8-7EBD-4C3F-806B-AF83B0E39C0C}" sourceName="Analysis">
  <pivotTables>
    <pivotTable tabId="2" name="droplet"/>
  </pivotTables>
  <data>
    <tabular pivotCacheId="1597454047">
      <items count="9">
        <i x="1"/>
        <i x="0" s="1"/>
        <i x="2"/>
        <i x="5" nd="1"/>
        <i x="7" nd="1"/>
        <i x="8" nd="1"/>
        <i x="6" nd="1"/>
        <i x="4" nd="1"/>
        <i x="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st_DropDown" xr10:uid="{3645AFB9-7966-4F3E-92FA-ADAE9B29ABBB}" sourceName="Hist DropDown">
  <pivotTables>
    <pivotTable tabId="18" name="hist DD"/>
  </pivotTables>
  <data>
    <tabular pivotCacheId="1891631239">
      <items count="9">
        <i x="3"/>
        <i x="5"/>
        <i x="1"/>
        <i x="6"/>
        <i x="0" s="1"/>
        <i x="2"/>
        <i x="4"/>
        <i x="7"/>
        <i x="8"/>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st_DropDown1" xr10:uid="{FE9EEBD5-5072-4DF9-BCB4-4E7CE4BE17BA}" sourceName="Hist DropDown">
  <pivotTables>
    <pivotTable tabId="4" name="PivotTable2"/>
  </pivotTables>
  <data>
    <tabular pivotCacheId="1891631239">
      <items count="9">
        <i x="3"/>
        <i x="5"/>
        <i x="1"/>
        <i x="6"/>
        <i x="0" s="1"/>
        <i x="2"/>
        <i x="4"/>
        <i x="7"/>
        <i x="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st_DropDown2" xr10:uid="{44729BB4-582C-4633-A8C6-356BF1A1A326}" sourceName="Hist DropDown">
  <pivotTables>
    <pivotTable tabId="4" name="PivotTable3"/>
  </pivotTables>
  <data>
    <tabular pivotCacheId="1891631239">
      <items count="9">
        <i x="3"/>
        <i x="5"/>
        <i x="1"/>
        <i x="6"/>
        <i x="0" s="1"/>
        <i x="2"/>
        <i x="4"/>
        <i x="7"/>
        <i x="8"/>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perties" xr10:uid="{BD38F15E-E6B5-4FB5-99F5-C3080EB62582}" sourceName="Properties">
  <pivotTables>
    <pivotTable tabId="19" name="Treemap"/>
  </pivotTables>
  <data>
    <tabular pivotCacheId="1282739732">
      <items count="4">
        <i x="3"/>
        <i x="1"/>
        <i x="0" s="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atures" xr10:uid="{B0135F8D-0C5A-4875-949D-81301F91AB36}" sourceName="Features">
  <pivotTables>
    <pivotTable tabId="20" name="Features"/>
  </pivotTables>
  <data>
    <tabular pivotCacheId="1946913608">
      <items count="5">
        <i x="1"/>
        <i x="2"/>
        <i x="0"/>
        <i x="3" s="1"/>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nalysis 1" xr10:uid="{7F635DC4-98DE-49DC-84D3-1B563E1CD695}" cache="Slicer_Analysis" caption="Predictions" rowHeight="234950"/>
  <slicer name="Hist DropDown" xr10:uid="{BF85946C-BB98-4297-ADAB-22F7901B654E}" cache="Slicer_Hist_DropDown" caption="Distribution" columnCount="2" rowHeight="234950"/>
  <slicer name="Hist DropDown 1" xr10:uid="{8F9CA025-D37F-4E7B-BE44-37D0DBC3D5BB}" cache="Slicer_Hist_DropDown1" caption="Correlation X" columnCount="3" rowHeight="234950"/>
  <slicer name="Hist DropDown 2" xr10:uid="{178673F3-97AC-4C18-BE04-AA2144A31C9D}" cache="Slicer_Hist_DropDown2" caption="Correlation Y" columnCount="3" rowHeight="234950"/>
  <slicer name="Properties" xr10:uid="{B6003D94-E1CC-4BDA-91E1-D6B4C4F6C869}" cache="Slicer_Properties" caption="Properties" rowHeight="234950"/>
  <slicer name="Features" xr10:uid="{976A4B8D-AA55-46DB-85F5-EFF7890CD35D}" cache="Slicer_Features" caption="Feature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CBA724-142D-4CC9-8FF0-C80E5F8C1E0C}" name="CorrelationTable" displayName="CorrelationTable" ref="A1:J12" totalsRowShown="0" headerRowDxfId="88" dataDxfId="86" headerRowBorderDxfId="87" tableBorderDxfId="85">
  <autoFilter ref="A1:J12" xr:uid="{8BCBA724-142D-4CC9-8FF0-C80E5F8C1E0C}"/>
  <tableColumns count="10">
    <tableColumn id="1" xr3:uid="{8910B456-FED3-4816-B4B9-4CE06A6BB9C9}" name="Column1" dataDxfId="84"/>
    <tableColumn id="2" xr3:uid="{CA699ECD-3B0D-497F-A6AD-342805EA605E}" name="ph" dataDxfId="83"/>
    <tableColumn id="3" xr3:uid="{A41D7265-960E-47C7-9D65-70958976AB2B}" name="Hardness" dataDxfId="82"/>
    <tableColumn id="4" xr3:uid="{D6834D30-A2D2-4051-88F0-D08DF9B6A69A}" name="Solids" dataDxfId="81"/>
    <tableColumn id="5" xr3:uid="{F648B6E9-7A25-47A4-9662-96D5E200E45D}" name="Chloramines" dataDxfId="80"/>
    <tableColumn id="6" xr3:uid="{EA5CD23D-F5B6-460A-A891-978E5CE7C3EC}" name="Sulfate" dataDxfId="79"/>
    <tableColumn id="7" xr3:uid="{3458B946-5DC3-466A-87A6-849D2EA12E7F}" name="Conductivity" dataDxfId="78"/>
    <tableColumn id="8" xr3:uid="{5E27627B-706B-4A7E-8187-2FDFDBF5A04D}" name="Organic_carbon" dataDxfId="77"/>
    <tableColumn id="9" xr3:uid="{7ECB6BEE-DF64-4643-BF93-7E9886F8E08D}" name="Trihalomethanes" dataDxfId="76"/>
    <tableColumn id="10" xr3:uid="{17D96689-EED9-40B2-BBA2-815667FBC054}" name="Turbidity" dataDxfId="75"/>
  </tableColumns>
  <tableStyleInfo name="TableStyleLight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58084C1-5FF9-4D0A-BB52-C10DE858154F}" name="Correlation" displayName="Correlation" ref="M2:N3278" totalsRowShown="0" headerRowDxfId="74">
  <autoFilter ref="M2:N3278" xr:uid="{458084C1-5FF9-4D0A-BB52-C10DE858154F}"/>
  <tableColumns count="2">
    <tableColumn id="1" xr3:uid="{73F78991-735D-43B5-BAEB-8028012B7939}" name="Scatter X">
      <calculatedColumnFormula>OFFSET('Water Data'!A2,,MATCH('Correlation'!$R$4,DataTable[#Headers],0))</calculatedColumnFormula>
    </tableColumn>
    <tableColumn id="2" xr3:uid="{83546999-38D4-4E3B-964E-18CF73D4F713}" name="Scatter Y">
      <calculatedColumnFormula>OFFSET('Water Data'!A2,,MATCH('Correlation'!$R$16,DataTable[#Headers],0))</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E9E994-9A5F-4410-8672-232A8141CA58}" name="DataTable" displayName="DataTable" ref="B1:J3277" totalsRowShown="0">
  <autoFilter ref="B1:J3277" xr:uid="{3BE9E994-9A5F-4410-8672-232A8141CA58}"/>
  <tableColumns count="9">
    <tableColumn id="1" xr3:uid="{415C31E9-5408-4C0E-ADA2-A11BAEAE36AF}" name="pH"/>
    <tableColumn id="2" xr3:uid="{902EBA86-40ED-46F9-B2BF-D3D2118ED000}" name="Hardness"/>
    <tableColumn id="3" xr3:uid="{ABDE3C20-5E10-4A27-A9D7-1174AB91E04B}" name="Solids"/>
    <tableColumn id="4" xr3:uid="{F9CD2D4F-0A6B-4AB9-99E7-98CA9C0DB52D}" name="Chloramines"/>
    <tableColumn id="5" xr3:uid="{66756B29-E364-4AD6-A0F6-E3B36B931C3B}" name="Sulfate"/>
    <tableColumn id="6" xr3:uid="{B3790F94-EB81-4F82-8548-2E4C7D717874}" name="Conductivity"/>
    <tableColumn id="7" xr3:uid="{9C2A020E-6E5B-490F-A9C1-165EA8067344}" name="Organic Carbon"/>
    <tableColumn id="8" xr3:uid="{E386A712-6CE2-444A-9987-AAD6E82B208A}" name="Trihalomethanes"/>
    <tableColumn id="9" xr3:uid="{0C43C939-8F96-4EEC-8043-C00BEC85A2A5}" name="Turbidity"/>
  </tableColumns>
  <tableStyleInfo name="TableStyleLight1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4E5F36F-AA03-4C7B-B31A-A6BAB98CD158}" name="CorrelData" displayName="CorrelData" ref="AF1:AO12" totalsRowShown="0" headerRowDxfId="68" dataDxfId="66" headerRowBorderDxfId="67" tableBorderDxfId="65">
  <autoFilter ref="AF1:AO12" xr:uid="{94E5F36F-AA03-4C7B-B31A-A6BAB98CD158}"/>
  <tableColumns count="10">
    <tableColumn id="1" xr3:uid="{C8204073-A8C2-4AF9-8DCB-214E8949E829}" name="Column1" dataDxfId="64"/>
    <tableColumn id="2" xr3:uid="{4BAE6606-090D-4165-B3F0-FF1F7A1A4BD2}" name="ph" dataDxfId="63"/>
    <tableColumn id="3" xr3:uid="{E21C2E14-302C-4392-AF9B-CAA64CB2AEB3}" name="Hardness" dataDxfId="62"/>
    <tableColumn id="4" xr3:uid="{D1A101B5-FABD-418F-93AD-CC53BDC95F44}" name="Solids" dataDxfId="61"/>
    <tableColumn id="5" xr3:uid="{4E255A13-0BE2-4384-9F3E-0F6A57AA5C51}" name="Chloramines" dataDxfId="60"/>
    <tableColumn id="6" xr3:uid="{F5C4C7A0-2F94-4915-8A87-86A023FE8F87}" name="Sulfate" dataDxfId="59"/>
    <tableColumn id="7" xr3:uid="{63CCE282-4A55-4D7D-8BB8-771F22986D89}" name="Conductivity" dataDxfId="58"/>
    <tableColumn id="8" xr3:uid="{229FA345-F31D-44B7-BF8B-E4ADE0ADCFB2}" name="Organic_carbon" dataDxfId="57"/>
    <tableColumn id="9" xr3:uid="{6E576193-E291-4AFC-AB7C-E84D3A062EDD}" name="Trihalomethanes" dataDxfId="56"/>
    <tableColumn id="10" xr3:uid="{E1010EB8-4223-489E-8BDA-4AA40915EAA1}" name="Turbidity" dataDxfId="55"/>
  </tableColumns>
  <tableStyleInfo name="TableStyleLight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A9F0831-ED0E-4EC5-B79D-47CA469D9343}" name="CategoryTable" displayName="CategoryTable" ref="O2:W3278" totalsRowShown="0" headerRowDxfId="54">
  <autoFilter ref="O2:W3278" xr:uid="{DA9F0831-ED0E-4EC5-B79D-47CA469D9343}"/>
  <tableColumns count="9">
    <tableColumn id="1" xr3:uid="{9100935D-24B3-457A-B3BA-92C5E0C08C9A}" name="pH">
      <calculatedColumnFormula>IF(B2&lt;3,"Highly Acidic",
IF(AND(B2&lt;6.52,B2&gt;=3),"Acidic",
IF(AND(B2&gt;=6.52,B2&lt;=6.83),"Drinkable",
IF(AND(B2&gt;6.83,B2&lt;8),"Neutral",
IF(AND(B2&gt;=8,B2&lt;11),"Alkaline","Highly Alkaline")
))))</calculatedColumnFormula>
    </tableColumn>
    <tableColumn id="2" xr3:uid="{75376DA7-E821-4B14-A423-91E0B4691A5D}" name="Hardness (mg/l)">
      <calculatedColumnFormula array="1">_xlfn.IFS(C2&lt;=60,"Soft",
C2&lt;120,"Moderately Soft",
C2&lt;=170,"Desirable",
C2&lt;=240,"Moderately Hard",
C2&gt;240,"Hard")</calculatedColumnFormula>
    </tableColumn>
    <tableColumn id="3" xr3:uid="{70695F21-4298-4598-83E8-F08E40C69E72}" name="Solids (ppm)">
      <calculatedColumnFormula array="1">_xlfn.IFS(D2&lt;50,"Non-Beneficial",
D2&lt;=150,"Excellent",
D2&lt;=250,"Good",
D2&lt;=350,"Average",
D2&lt;=500,"Poor",
D2&lt;=800,"Very Poor",
D2&gt;800,"Unacceptable")</calculatedColumnFormula>
    </tableColumn>
    <tableColumn id="4" xr3:uid="{7FCDCCB0-3E91-4BC5-A60C-868CC2DF654B}" name="Chloramines (ppm)" dataDxfId="53">
      <calculatedColumnFormula>IF(E2&lt;=5,"Acceptable",
IF(E2&lt;=7,"Needs Boiling","Unacceptable"))</calculatedColumnFormula>
    </tableColumn>
    <tableColumn id="5" xr3:uid="{7E8783EA-F421-4832-96C0-8FFFBDD20080}" name="Sulfate (mg/l)">
      <calculatedColumnFormula>IF(F2&lt;=400,"Safe","Unsafe")</calculatedColumnFormula>
    </tableColumn>
    <tableColumn id="6" xr3:uid="{EDF403B1-7817-4604-8FCD-E496D92F1247}" name="Conductivity (μS/cm)">
      <calculatedColumnFormula>IF(G2&lt;=500,"Acceptable","Unacceptable")</calculatedColumnFormula>
    </tableColumn>
    <tableColumn id="7" xr3:uid="{A0BD8739-71B1-4AB9-BEBB-7663FDB1445B}" name="Organic Carbon (ppm)">
      <calculatedColumnFormula>IF(H2&lt;20,"Acceptable","Unacceptable")</calculatedColumnFormula>
    </tableColumn>
    <tableColumn id="8" xr3:uid="{A5B891A2-6C3F-4949-B65D-7A4295A021FF}" name="Trihalomethanes (μg/L)">
      <calculatedColumnFormula>IF(I2&lt;=80,"Safe","Unsafe")</calculatedColumnFormula>
    </tableColumn>
    <tableColumn id="9" xr3:uid="{A371F028-EEED-4197-9DBA-EBDF7DF85D68}" name="Turbidity (NTU)">
      <calculatedColumnFormula>IF(J2&lt;5,"Acceptable","Unacceptable")</calculatedColumnFormula>
    </tableColumn>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7F24352-7996-4494-BB96-01E21821C736}" name="PredictionTable" displayName="PredictionTable" ref="AA2:AC3278" totalsRowShown="0" headerRowDxfId="52">
  <autoFilter ref="AA2:AC3278" xr:uid="{A7F24352-7996-4494-BB96-01E21821C736}"/>
  <tableColumns count="3">
    <tableColumn id="1" xr3:uid="{4A2EDAAD-9BA6-4968-876F-496D51BFE31C}" name="According to WHO's Standards">
      <calculatedColumnFormula>IF(
       AND(OR(O3 = "Drinkable",O3 = "Neutral"),
                OR(P3 = "Desirable",P3 = "Moderately Hard"),
                OR(Q3 = "Excellent",Q3 = "Good",Q3 = "Average"),
                OR(R3 = "Acceptable",R3 = "Needs Boiling"),
                S3 = "Safe",
                T3 = "Acceptable",
                U3 = "Acceptable",
                V3 = "Safe",
                W3 = "Acceptable"
               ),
     "Potable",
    "Not-Potable"
   )</calculatedColumnFormula>
    </tableColumn>
    <tableColumn id="2" xr3:uid="{BF774122-476A-4412-9060-895C10D2729A}" name="Potable after Proper Filtration">
      <calculatedColumnFormula>IF(
        SUM(
                   IF(OR(O3 = "Neutral",O3 = "Drinkable"),1,0),
                   IF(OR(P3 = "Desirable",P3 = "Moderately Hard"),1,0),
                   IF(OR(Q3 = "Good",Q3 = "Average",Q3 ="Excellent"),1,0),
                   IF(OR(R3 = "Acceptable",R3 = "Needs Boiling"),1,0),
                   IF(S3 = "Safe",1,0),
                   IF(T3 = "Acceptable",1,0),
                   IF(U3 = "Acceptable",1,0),
                   IF(V3 = "Safe",1,0),
                   IF(W3 = "Acceptable",1,0)
               )&gt;7,
      "Potable",
      "Not-Potable"
  )</calculatedColumnFormula>
    </tableColumn>
    <tableColumn id="3" xr3:uid="{E9D56F71-51A9-464F-874F-A8B4CDB3940F}" name="Original Potability"/>
  </tableColumns>
  <tableStyleInfo name="TableStyleMedium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EF9A12-4915-44F2-8DC3-E3BDC40822F4}" name="Histogram" displayName="Histogram" ref="A1:A3277" totalsRowShown="0" headerRowDxfId="73">
  <autoFilter ref="A1:A3277" xr:uid="{59EF9A12-4915-44F2-8DC3-E3BDC40822F4}"/>
  <tableColumns count="1">
    <tableColumn id="1" xr3:uid="{B2558C47-8475-4D58-A542-EED21F734912}" name="Histogram" dataDxfId="72">
      <calculatedColumnFormula>OFFSET('Water Data'!A2,,MATCH(Histogram!$G$2,DataTable[#Headers],0))</calculatedColumnFormula>
    </tableColumn>
  </tableColumns>
  <tableStyleInfo name="TableStyleLight1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601FC82-FB54-4FA8-B4FE-0195BCF5E0B7}" name="HistDropDown" displayName="HistDropDown" ref="D1:D10" totalsRowShown="0" dataDxfId="71" tableBorderDxfId="70">
  <autoFilter ref="D1:D10" xr:uid="{5601FC82-FB54-4FA8-B4FE-0195BCF5E0B7}"/>
  <tableColumns count="1">
    <tableColumn id="1" xr3:uid="{152B6C9D-A1A8-44C1-BBFF-B2886C2D76DC}" name="Hist DropDown" dataDxfId="69"/>
  </tableColumns>
  <tableStyleInfo name="TableStyleLight14"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B55B495-C77C-4320-ABA7-E8D38304C07C}" name="Analysis" displayName="Analysis" ref="A1:B4" totalsRowShown="0" headerRowDxfId="49">
  <autoFilter ref="A1:B4" xr:uid="{CB55B495-C77C-4320-ABA7-E8D38304C07C}"/>
  <tableColumns count="2">
    <tableColumn id="1" xr3:uid="{14DB4338-3CD5-4E37-A8B7-A6A996AE69F0}" name="Analysis"/>
    <tableColumn id="2" xr3:uid="{B5312EDF-A9D9-42C6-B474-772FFE9B8BF4}" name="Potability" dataDxfId="48" dataCellStyle="Percent"/>
  </tableColumns>
  <tableStyleInfo name="TableStyleLight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5E98F5-5507-42FE-B23B-3ABD96BAA2E3}" name="analysisColumn" displayName="analysisColumn" ref="J8:L10" totalsRowShown="0">
  <autoFilter ref="J8:L10" xr:uid="{715E98F5-5507-42FE-B23B-3ABD96BAA2E3}"/>
  <tableColumns count="3">
    <tableColumn id="1" xr3:uid="{3BC0B8CF-D4F1-4A4E-913E-244C66905799}" name="Potable after Proper Filtration"/>
    <tableColumn id="2" xr3:uid="{3E130DDE-59A2-4F2F-ABBA-DC31C7ED1F5B}" name="According to WHO's Standards"/>
    <tableColumn id="3" xr3:uid="{59ABA351-6554-40FC-962B-B402C36F14F3}" name="Original Potability"/>
  </tableColumns>
  <tableStyleInfo name="TableStyleLight10"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91BCDB7-A0F9-4510-BB04-5989EEF9157F}" name="PredictionColumn" displayName="PredictionColumn" ref="D1:E3" totalsRowShown="0">
  <autoFilter ref="D1:E3" xr:uid="{991BCDB7-A0F9-4510-BB04-5989EEF9157F}"/>
  <tableColumns count="2">
    <tableColumn id="1" xr3:uid="{D069BA6C-663F-4F2E-8C32-EE074D06A9F1}" name="Analysis Col"/>
    <tableColumn id="2" xr3:uid="{D7F7CD77-11B7-4B4D-9C3C-0AA48D1E9136}" name="Potable Col">
      <calculatedColumnFormula>OFFSET(I9,,MATCH($K$2,analysisColumn[#Headers],0))</calculatedColumnFormula>
    </tableColumn>
  </tableColumns>
  <tableStyleInfo name="TableStyleLight14"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4214C69-8EB7-45BA-BEDD-162B6F42FA27}" name="TreemapPercent" displayName="TreemapPercent" ref="J1:M7" totalsRowShown="0">
  <autoFilter ref="J1:M7" xr:uid="{D4214C69-8EB7-45BA-BEDD-162B6F42FA27}"/>
  <tableColumns count="4">
    <tableColumn id="1" xr3:uid="{28BBF6E1-969F-4FB7-9B83-8D89B6023A61}" name="pH" dataDxfId="47"/>
    <tableColumn id="2" xr3:uid="{A90D8609-97DC-484C-AF41-2B6AB78CD53E}" name="Hardness" dataDxfId="46"/>
    <tableColumn id="3" xr3:uid="{F0CD4FC2-6225-499A-BD91-50565925FEE5}" name="Solids" dataDxfId="45"/>
    <tableColumn id="4" xr3:uid="{7E2695B7-F364-4209-B90A-41EA70EE9C74}" name="Chloramines"/>
  </tableColumns>
  <tableStyleInfo name="TableStyleLight1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CD8EC4E-3DAD-4125-92FE-1628AC90186B}" name="Treemap" displayName="Treemap" ref="E1:H7" totalsRowShown="0" dataDxfId="41">
  <autoFilter ref="E1:H7" xr:uid="{9CD8EC4E-3DAD-4125-92FE-1628AC90186B}"/>
  <tableColumns count="4">
    <tableColumn id="1" xr3:uid="{73638E02-1171-4C18-8BF5-1307F0E08252}" name="pH" dataDxfId="44"/>
    <tableColumn id="2" xr3:uid="{76F7A3D0-7882-4FFE-AFF7-E3ADC2DAFAC7}" name="Hardness" dataDxfId="43"/>
    <tableColumn id="3" xr3:uid="{D4C2EEF4-E2BC-4DC2-9188-777A6215635D}" name="Solids" dataDxfId="42"/>
    <tableColumn id="4" xr3:uid="{637FD8D8-9C34-414A-8CC8-0DF1E4058917}" name="Chloramines"/>
  </tableColumns>
  <tableStyleInfo name="TableStyleLight10"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2D6EC8D-4CFE-4C25-A466-8A0A1F35704C}" name="TreemapChart" displayName="TreemapChart" ref="B8:C14" totalsRowShown="0">
  <autoFilter ref="B8:C14" xr:uid="{02D6EC8D-4CFE-4C25-A466-8A0A1F35704C}"/>
  <tableColumns count="2">
    <tableColumn id="1" xr3:uid="{2857EA4C-8052-4687-B926-7857759C53C0}" name="Treemap">
      <calculatedColumnFormula>OFFSET(D2,,MATCH($B$2,Treemap[#Headers],0))</calculatedColumnFormula>
    </tableColumn>
    <tableColumn id="2" xr3:uid="{19B61BD8-4260-4324-9E72-96C051885CBD}" name="TreemapPercent" dataDxfId="40" dataCellStyle="Percent">
      <calculatedColumnFormula>OFFSET(I2,,MATCH($C$2,TreemapPercent[#Headers],0))</calculatedColumnFormula>
    </tableColumn>
  </tableColumns>
  <tableStyleInfo name="TableStyleLight1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C33BD9E-0C20-4835-AC9D-4199B844E7DE}" name="Properties" displayName="Properties" ref="A8:A12" totalsRowShown="0">
  <autoFilter ref="A8:A12" xr:uid="{9C33BD9E-0C20-4835-AC9D-4199B844E7DE}"/>
  <tableColumns count="1">
    <tableColumn id="1" xr3:uid="{3B5BD032-F862-4DFD-9F0F-6F4B9615F0C3}" name="Properties"/>
  </tableColumns>
  <tableStyleInfo name="TableStyleLight1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51369F3-3455-4435-90CD-C47C894AD026}" name="Doughnut" displayName="Doughnut" ref="G1:K3" totalsRowShown="0" dataDxfId="34">
  <autoFilter ref="G1:K3" xr:uid="{E51369F3-3455-4435-90CD-C47C894AD026}"/>
  <tableColumns count="5">
    <tableColumn id="1" xr3:uid="{1B39444E-53CD-4E3C-A8A0-6112C6009337}" name="Sulfate" dataDxfId="39"/>
    <tableColumn id="2" xr3:uid="{595CB1C2-98C5-4978-BBD7-C6F7112CC206}" name="Conductivity" dataDxfId="38"/>
    <tableColumn id="3" xr3:uid="{8E66A5A2-21CC-4022-93E6-341BC11F3BF8}" name="Organic Carbon" dataDxfId="37"/>
    <tableColumn id="4" xr3:uid="{3D61777A-A51C-48D3-BFCD-7D0410E03B0E}" name="Trihalomethanes" dataDxfId="36"/>
    <tableColumn id="5" xr3:uid="{550D2EDE-B01D-4A0E-973F-A8C7DE63479D}" name="Turbidity" dataDxfId="35"/>
  </tableColumns>
  <tableStyleInfo name="TableStyleLight10"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05E1C17-AB6B-4AD2-BD29-3F17F6362BDE}" name="DoughnutPercent" displayName="DoughnutPercent" ref="M1:Q3" totalsRowShown="0">
  <autoFilter ref="M1:Q3" xr:uid="{905E1C17-AB6B-4AD2-BD29-3F17F6362BDE}"/>
  <tableColumns count="5">
    <tableColumn id="1" xr3:uid="{8DFBA2AC-1800-464A-AF3C-5E6248816D12}" name="Sulfate" dataDxfId="33"/>
    <tableColumn id="2" xr3:uid="{BBB98B6B-97CB-4192-B24D-4244D0235285}" name="Conductivity" dataDxfId="32"/>
    <tableColumn id="3" xr3:uid="{9B389E02-7D9B-43C0-B76F-2C3D8C240F0C}" name="Organic Carbon" dataDxfId="31"/>
    <tableColumn id="4" xr3:uid="{2DC2945A-7A59-412C-8DF0-918598E9803A}" name="Trihalomethanes" dataDxfId="30"/>
    <tableColumn id="5" xr3:uid="{F7706250-4048-4E93-8924-3126932CA3C4}" name="Turbidity" dataDxfId="29"/>
  </tableColumns>
  <tableStyleInfo name="TableStyleLight14"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A1C0535-63FC-49AD-B6AA-7A95BF2BBB42}" name="Features" displayName="Features" ref="A7:A12" totalsRowShown="0">
  <autoFilter ref="A7:A12" xr:uid="{4A1C0535-63FC-49AD-B6AA-7A95BF2BBB42}"/>
  <tableColumns count="1">
    <tableColumn id="1" xr3:uid="{4F0EF941-275A-4528-AA4F-DC15F30B8A7C}" name="Features"/>
  </tableColumns>
  <tableStyleInfo name="TableStyleLight1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7B730470-831A-4236-B17E-242908135503}" name="DoughnutChart" displayName="DoughnutChart" ref="B7:C9" totalsRowShown="0">
  <autoFilter ref="B7:C9" xr:uid="{7B730470-831A-4236-B17E-242908135503}"/>
  <tableColumns count="2">
    <tableColumn id="1" xr3:uid="{5E32829D-8410-4244-9EF9-AF4197112605}" name="Doughnut">
      <calculatedColumnFormula>OFFSET(F2,,MATCH($B$2,Doughnut[#Headers],0))</calculatedColumnFormula>
    </tableColumn>
    <tableColumn id="2" xr3:uid="{AF6BC152-6D8A-415B-9BB3-3C798D88CA69}" name="DoughnutPercent" dataDxfId="28" dataCellStyle="Percent">
      <calculatedColumnFormula>OFFSET(L2,,MATCH($C$2,DoughnutPercent[#Headers],0))</calculatedColumnFormula>
    </tableColumn>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1.bin"/><Relationship Id="rId5" Type="http://schemas.openxmlformats.org/officeDocument/2006/relationships/table" Target="../tables/table6.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1.xml"/><Relationship Id="rId1" Type="http://schemas.openxmlformats.org/officeDocument/2006/relationships/pivotTable" Target="../pivotTables/pivotTable4.xml"/><Relationship Id="rId5" Type="http://schemas.openxmlformats.org/officeDocument/2006/relationships/table" Target="../tables/table11.xml"/><Relationship Id="rId4" Type="http://schemas.openxmlformats.org/officeDocument/2006/relationships/table" Target="../tables/table10.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pivotTable" Target="../pivotTables/pivotTable5.xml"/><Relationship Id="rId5" Type="http://schemas.openxmlformats.org/officeDocument/2006/relationships/table" Target="../tables/table15.xml"/><Relationship Id="rId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pivotTable" Target="../pivotTables/pivotTable6.xml"/><Relationship Id="rId5" Type="http://schemas.openxmlformats.org/officeDocument/2006/relationships/table" Target="../tables/table19.xml"/><Relationship Id="rId4" Type="http://schemas.openxmlformats.org/officeDocument/2006/relationships/table" Target="../tables/table18.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image" Target="../media/image1.pn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D8106-F695-493E-9A90-4923256D7D89}">
  <sheetPr>
    <tabColor rgb="FF00B050"/>
  </sheetPr>
  <dimension ref="A1:O3277"/>
  <sheetViews>
    <sheetView workbookViewId="0">
      <selection activeCell="M18" sqref="M18"/>
    </sheetView>
  </sheetViews>
  <sheetFormatPr defaultRowHeight="14.4" x14ac:dyDescent="0.3"/>
  <cols>
    <col min="14" max="14" width="13.5546875" customWidth="1"/>
    <col min="15" max="15" width="12.88671875" customWidth="1"/>
  </cols>
  <sheetData>
    <row r="1" spans="1:15" x14ac:dyDescent="0.3">
      <c r="A1" s="13" t="s">
        <v>0</v>
      </c>
      <c r="B1" s="13" t="s">
        <v>1</v>
      </c>
      <c r="C1" s="13" t="s">
        <v>2</v>
      </c>
      <c r="D1" s="13" t="s">
        <v>3</v>
      </c>
      <c r="E1" s="13" t="s">
        <v>4</v>
      </c>
      <c r="F1" s="13" t="s">
        <v>5</v>
      </c>
      <c r="G1" s="13" t="s">
        <v>6</v>
      </c>
      <c r="H1" s="13" t="s">
        <v>7</v>
      </c>
      <c r="I1" s="13" t="s">
        <v>8</v>
      </c>
      <c r="J1" s="13" t="s">
        <v>15</v>
      </c>
    </row>
    <row r="2" spans="1:15" x14ac:dyDescent="0.3">
      <c r="B2">
        <v>204.890455471336</v>
      </c>
      <c r="C2">
        <v>20791.318980747001</v>
      </c>
      <c r="D2">
        <v>7.3002118731847503</v>
      </c>
      <c r="E2">
        <v>368.51644134980302</v>
      </c>
      <c r="F2">
        <v>564.308654172243</v>
      </c>
      <c r="G2">
        <v>10.379783078084699</v>
      </c>
      <c r="H2">
        <v>86.990970461508795</v>
      </c>
      <c r="I2">
        <v>2.9631353806316398</v>
      </c>
      <c r="J2">
        <v>0</v>
      </c>
    </row>
    <row r="3" spans="1:15" x14ac:dyDescent="0.3">
      <c r="A3">
        <v>3.7160800753869898</v>
      </c>
      <c r="B3">
        <v>129.422920514944</v>
      </c>
      <c r="C3">
        <v>18630.0578579703</v>
      </c>
      <c r="D3">
        <v>6.6352458838619999</v>
      </c>
      <c r="F3">
        <v>592.88535913485202</v>
      </c>
      <c r="G3">
        <v>15.1800131163572</v>
      </c>
      <c r="H3">
        <v>56.329076284517598</v>
      </c>
      <c r="I3">
        <v>4.5006562749423997</v>
      </c>
      <c r="J3">
        <v>0</v>
      </c>
    </row>
    <row r="4" spans="1:15" x14ac:dyDescent="0.3">
      <c r="A4">
        <v>8.0991241892983901</v>
      </c>
      <c r="B4">
        <v>224.23625939355699</v>
      </c>
      <c r="C4">
        <v>19909.541732292299</v>
      </c>
      <c r="D4">
        <v>9.2758836026940799</v>
      </c>
      <c r="F4">
        <v>418.60621306448098</v>
      </c>
      <c r="G4">
        <v>16.868636929550899</v>
      </c>
      <c r="H4">
        <v>66.420092511763599</v>
      </c>
      <c r="I4">
        <v>3.0559337496641601</v>
      </c>
      <c r="J4">
        <v>0</v>
      </c>
    </row>
    <row r="5" spans="1:15" x14ac:dyDescent="0.3">
      <c r="A5">
        <v>8.3167658842146697</v>
      </c>
      <c r="B5">
        <v>214.37339408562201</v>
      </c>
      <c r="C5">
        <v>22018.4174407752</v>
      </c>
      <c r="D5">
        <v>8.0593323774385404</v>
      </c>
      <c r="E5">
        <v>356.88613564305598</v>
      </c>
      <c r="F5">
        <v>363.266516164243</v>
      </c>
      <c r="G5">
        <v>18.436524495493298</v>
      </c>
      <c r="H5">
        <v>100.34167436508</v>
      </c>
      <c r="I5">
        <v>4.62877053683708</v>
      </c>
      <c r="J5">
        <v>0</v>
      </c>
    </row>
    <row r="6" spans="1:15" x14ac:dyDescent="0.3">
      <c r="A6">
        <v>9.0922234562909594</v>
      </c>
      <c r="B6">
        <v>181.101509236125</v>
      </c>
      <c r="C6">
        <v>17978.986338926199</v>
      </c>
      <c r="D6">
        <v>6.5465999742079397</v>
      </c>
      <c r="E6">
        <v>310.13573752420399</v>
      </c>
      <c r="F6">
        <v>398.41081338184398</v>
      </c>
      <c r="G6">
        <v>11.558279443446301</v>
      </c>
      <c r="H6">
        <v>31.997992727424698</v>
      </c>
      <c r="I6">
        <v>4.0750754254300299</v>
      </c>
      <c r="J6">
        <v>0</v>
      </c>
      <c r="M6" s="2"/>
      <c r="N6" s="1"/>
      <c r="O6" s="2"/>
    </row>
    <row r="7" spans="1:15" x14ac:dyDescent="0.3">
      <c r="A7">
        <v>5.5840866384560801</v>
      </c>
      <c r="B7">
        <v>188.31332376961601</v>
      </c>
      <c r="C7">
        <v>28748.687739046101</v>
      </c>
      <c r="D7">
        <v>7.5448687887796497</v>
      </c>
      <c r="E7">
        <v>326.67836291167299</v>
      </c>
      <c r="F7">
        <v>280.46791593348701</v>
      </c>
      <c r="G7">
        <v>8.3997346401527508</v>
      </c>
      <c r="H7">
        <v>54.917861841994402</v>
      </c>
      <c r="I7">
        <v>2.5597082275565199</v>
      </c>
      <c r="J7">
        <v>0</v>
      </c>
    </row>
    <row r="8" spans="1:15" x14ac:dyDescent="0.3">
      <c r="A8">
        <v>10.2238621645287</v>
      </c>
      <c r="B8">
        <v>248.07173527013899</v>
      </c>
      <c r="C8">
        <v>28749.7165435282</v>
      </c>
      <c r="D8">
        <v>7.5134084658312998</v>
      </c>
      <c r="E8">
        <v>393.663395515096</v>
      </c>
      <c r="F8">
        <v>283.651633507844</v>
      </c>
      <c r="G8">
        <v>13.789695317519801</v>
      </c>
      <c r="H8">
        <v>84.603556174023495</v>
      </c>
      <c r="I8">
        <v>2.6729887369347698</v>
      </c>
      <c r="J8">
        <v>0</v>
      </c>
    </row>
    <row r="9" spans="1:15" x14ac:dyDescent="0.3">
      <c r="A9">
        <v>8.6358487185007302</v>
      </c>
      <c r="B9">
        <v>203.36152258457</v>
      </c>
      <c r="C9">
        <v>13672.091763901601</v>
      </c>
      <c r="D9">
        <v>4.5630086855996996</v>
      </c>
      <c r="E9">
        <v>303.30977115928101</v>
      </c>
      <c r="F9">
        <v>474.60764494244802</v>
      </c>
      <c r="G9">
        <v>12.3638166987052</v>
      </c>
      <c r="H9">
        <v>62.798308962925098</v>
      </c>
      <c r="I9">
        <v>4.4014247154454802</v>
      </c>
      <c r="J9">
        <v>0</v>
      </c>
    </row>
    <row r="10" spans="1:15" x14ac:dyDescent="0.3">
      <c r="B10">
        <v>118.98857909025099</v>
      </c>
      <c r="C10">
        <v>14285.5838542245</v>
      </c>
      <c r="D10">
        <v>7.80417355307309</v>
      </c>
      <c r="E10">
        <v>268.64694074622099</v>
      </c>
      <c r="F10">
        <v>389.37556587126102</v>
      </c>
      <c r="G10">
        <v>12.7060489686579</v>
      </c>
      <c r="H10">
        <v>53.9288457675122</v>
      </c>
      <c r="I10">
        <v>3.5950171809576101</v>
      </c>
      <c r="J10">
        <v>0</v>
      </c>
    </row>
    <row r="11" spans="1:15" x14ac:dyDescent="0.3">
      <c r="A11">
        <v>11.180284470721499</v>
      </c>
      <c r="B11">
        <v>227.23146923797401</v>
      </c>
      <c r="C11">
        <v>25484.508490987799</v>
      </c>
      <c r="D11">
        <v>9.0772000169143894</v>
      </c>
      <c r="E11">
        <v>404.04163468408899</v>
      </c>
      <c r="F11">
        <v>563.88548148109396</v>
      </c>
      <c r="G11">
        <v>17.927806411285001</v>
      </c>
      <c r="H11">
        <v>71.976601032219094</v>
      </c>
      <c r="I11">
        <v>4.3705619366554904</v>
      </c>
      <c r="J11">
        <v>0</v>
      </c>
    </row>
    <row r="12" spans="1:15" x14ac:dyDescent="0.3">
      <c r="A12">
        <v>7.3606401058382502</v>
      </c>
      <c r="B12">
        <v>165.520797259528</v>
      </c>
      <c r="C12">
        <v>32452.6144091438</v>
      </c>
      <c r="D12">
        <v>7.55070090670411</v>
      </c>
      <c r="E12">
        <v>326.62435345560101</v>
      </c>
      <c r="F12">
        <v>425.38341949538699</v>
      </c>
      <c r="G12">
        <v>15.586810438033099</v>
      </c>
      <c r="H12">
        <v>78.740015664304707</v>
      </c>
      <c r="I12">
        <v>3.6622917828524502</v>
      </c>
      <c r="J12">
        <v>0</v>
      </c>
    </row>
    <row r="13" spans="1:15" x14ac:dyDescent="0.3">
      <c r="A13">
        <v>7.9745216489238597</v>
      </c>
      <c r="B13">
        <v>218.69330048866601</v>
      </c>
      <c r="C13">
        <v>18767.656681813402</v>
      </c>
      <c r="D13">
        <v>8.1103845011238693</v>
      </c>
      <c r="F13">
        <v>364.09823046204798</v>
      </c>
      <c r="G13">
        <v>14.5257456975932</v>
      </c>
      <c r="H13">
        <v>76.485911179651495</v>
      </c>
      <c r="I13">
        <v>4.0117181083397799</v>
      </c>
      <c r="J13">
        <v>0</v>
      </c>
    </row>
    <row r="14" spans="1:15" x14ac:dyDescent="0.3">
      <c r="A14">
        <v>7.1198243842645503</v>
      </c>
      <c r="B14">
        <v>156.70499334039201</v>
      </c>
      <c r="C14">
        <v>18730.813653342699</v>
      </c>
      <c r="D14">
        <v>3.6060360905057198</v>
      </c>
      <c r="E14">
        <v>282.34405047396001</v>
      </c>
      <c r="F14">
        <v>347.71502726194302</v>
      </c>
      <c r="G14">
        <v>15.929535908825599</v>
      </c>
      <c r="H14">
        <v>79.500778336974406</v>
      </c>
      <c r="I14">
        <v>3.4457562233218901</v>
      </c>
      <c r="J14">
        <v>0</v>
      </c>
    </row>
    <row r="15" spans="1:15" x14ac:dyDescent="0.3">
      <c r="B15">
        <v>150.17492339513601</v>
      </c>
      <c r="C15">
        <v>27331.361961927701</v>
      </c>
      <c r="D15">
        <v>6.8382234706874998</v>
      </c>
      <c r="E15">
        <v>299.41578134685801</v>
      </c>
      <c r="F15">
        <v>379.76183482577198</v>
      </c>
      <c r="G15">
        <v>19.370807181232099</v>
      </c>
      <c r="H15">
        <v>76.509995527958296</v>
      </c>
      <c r="I15">
        <v>4.4139741829748997</v>
      </c>
      <c r="J15">
        <v>0</v>
      </c>
    </row>
    <row r="16" spans="1:15" x14ac:dyDescent="0.3">
      <c r="A16">
        <v>7.4962322079733603</v>
      </c>
      <c r="B16">
        <v>205.34498215818499</v>
      </c>
      <c r="C16">
        <v>28388.004886736901</v>
      </c>
      <c r="D16">
        <v>5.0725577738406296</v>
      </c>
      <c r="F16">
        <v>444.64535233270601</v>
      </c>
      <c r="G16">
        <v>13.2283110992245</v>
      </c>
      <c r="H16">
        <v>70.300212646924294</v>
      </c>
      <c r="I16">
        <v>4.7773823372253696</v>
      </c>
      <c r="J16">
        <v>0</v>
      </c>
    </row>
    <row r="17" spans="1:10" x14ac:dyDescent="0.3">
      <c r="A17">
        <v>6.3472717605393099</v>
      </c>
      <c r="B17">
        <v>186.732880660576</v>
      </c>
      <c r="C17">
        <v>41065.234764539302</v>
      </c>
      <c r="D17">
        <v>9.62959627648058</v>
      </c>
      <c r="E17">
        <v>364.48768724676</v>
      </c>
      <c r="F17">
        <v>516.74328189365701</v>
      </c>
      <c r="G17">
        <v>11.539781191539401</v>
      </c>
      <c r="H17">
        <v>75.071617286637704</v>
      </c>
      <c r="I17">
        <v>4.3763482906918902</v>
      </c>
      <c r="J17">
        <v>0</v>
      </c>
    </row>
    <row r="18" spans="1:10" x14ac:dyDescent="0.3">
      <c r="A18">
        <v>7.0517858000168401</v>
      </c>
      <c r="B18">
        <v>211.04940606054501</v>
      </c>
      <c r="C18">
        <v>30980.6007867888</v>
      </c>
      <c r="D18">
        <v>10.0947960116614</v>
      </c>
      <c r="F18">
        <v>315.14126724430201</v>
      </c>
      <c r="G18">
        <v>20.397021840722399</v>
      </c>
      <c r="H18">
        <v>56.651603789793299</v>
      </c>
      <c r="I18">
        <v>4.26842885750618</v>
      </c>
      <c r="J18">
        <v>0</v>
      </c>
    </row>
    <row r="19" spans="1:10" x14ac:dyDescent="0.3">
      <c r="A19">
        <v>9.1815600071515302</v>
      </c>
      <c r="B19">
        <v>273.81380665979998</v>
      </c>
      <c r="C19">
        <v>24041.326280061199</v>
      </c>
      <c r="D19">
        <v>6.9049897264700899</v>
      </c>
      <c r="E19">
        <v>398.35051682227697</v>
      </c>
      <c r="F19">
        <v>477.97464186217701</v>
      </c>
      <c r="G19">
        <v>13.3873407802255</v>
      </c>
      <c r="H19">
        <v>71.457362212951594</v>
      </c>
      <c r="I19">
        <v>4.50366079617912</v>
      </c>
      <c r="J19">
        <v>0</v>
      </c>
    </row>
    <row r="20" spans="1:10" x14ac:dyDescent="0.3">
      <c r="A20">
        <v>8.9754643475339595</v>
      </c>
      <c r="B20">
        <v>279.35716677009202</v>
      </c>
      <c r="C20">
        <v>19460.398131232101</v>
      </c>
      <c r="D20">
        <v>6.2043208588924701</v>
      </c>
      <c r="F20">
        <v>431.44398999034797</v>
      </c>
      <c r="G20">
        <v>12.8887590543039</v>
      </c>
      <c r="H20">
        <v>63.8212370966639</v>
      </c>
      <c r="I20">
        <v>2.4360855903052698</v>
      </c>
      <c r="J20">
        <v>0</v>
      </c>
    </row>
    <row r="21" spans="1:10" x14ac:dyDescent="0.3">
      <c r="A21">
        <v>7.3710503024295297</v>
      </c>
      <c r="B21">
        <v>214.49661045715601</v>
      </c>
      <c r="C21">
        <v>25630.320036999699</v>
      </c>
      <c r="D21">
        <v>4.4326692903721199</v>
      </c>
      <c r="E21">
        <v>335.75443859606497</v>
      </c>
      <c r="F21">
        <v>469.914551479235</v>
      </c>
      <c r="G21">
        <v>12.509163940498601</v>
      </c>
      <c r="H21">
        <v>62.797277152661202</v>
      </c>
      <c r="I21">
        <v>2.5602991476149102</v>
      </c>
      <c r="J21">
        <v>0</v>
      </c>
    </row>
    <row r="22" spans="1:10" x14ac:dyDescent="0.3">
      <c r="B22">
        <v>227.43504835115499</v>
      </c>
      <c r="C22">
        <v>22305.567413741399</v>
      </c>
      <c r="D22">
        <v>10.3339178882186</v>
      </c>
      <c r="F22">
        <v>554.82008646054305</v>
      </c>
      <c r="G22">
        <v>16.331693282694399</v>
      </c>
      <c r="H22">
        <v>45.382815177870903</v>
      </c>
      <c r="I22">
        <v>4.1334226435791699</v>
      </c>
      <c r="J22">
        <v>0</v>
      </c>
    </row>
    <row r="23" spans="1:10" x14ac:dyDescent="0.3">
      <c r="A23">
        <v>6.6602120261181001</v>
      </c>
      <c r="B23">
        <v>168.28374685651801</v>
      </c>
      <c r="C23">
        <v>30944.3635912426</v>
      </c>
      <c r="D23">
        <v>5.8587691305475804</v>
      </c>
      <c r="E23">
        <v>310.93085831787801</v>
      </c>
      <c r="F23">
        <v>523.67129750094398</v>
      </c>
      <c r="G23">
        <v>17.884235192964798</v>
      </c>
      <c r="H23">
        <v>77.042318051700306</v>
      </c>
      <c r="I23">
        <v>3.74970124109961</v>
      </c>
      <c r="J23">
        <v>0</v>
      </c>
    </row>
    <row r="24" spans="1:10" x14ac:dyDescent="0.3">
      <c r="B24">
        <v>215.97785868806699</v>
      </c>
      <c r="C24">
        <v>17107.224225827598</v>
      </c>
      <c r="D24">
        <v>5.6070604530871204</v>
      </c>
      <c r="E24">
        <v>326.94397774386698</v>
      </c>
      <c r="F24">
        <v>436.25619397264899</v>
      </c>
      <c r="G24">
        <v>14.189062206123699</v>
      </c>
      <c r="H24">
        <v>59.8554758261538</v>
      </c>
      <c r="I24">
        <v>5.4592509560287299</v>
      </c>
      <c r="J24">
        <v>0</v>
      </c>
    </row>
    <row r="25" spans="1:10" x14ac:dyDescent="0.3">
      <c r="A25">
        <v>3.90247568591509</v>
      </c>
      <c r="B25">
        <v>196.90324670832001</v>
      </c>
      <c r="C25">
        <v>21167.5000989687</v>
      </c>
      <c r="D25">
        <v>6.9963115862987602</v>
      </c>
      <c r="F25">
        <v>444.47888250689698</v>
      </c>
      <c r="G25">
        <v>16.609033155789898</v>
      </c>
      <c r="H25">
        <v>90.181675884745204</v>
      </c>
      <c r="I25">
        <v>4.5285226963269096</v>
      </c>
      <c r="J25">
        <v>0</v>
      </c>
    </row>
    <row r="26" spans="1:10" x14ac:dyDescent="0.3">
      <c r="A26">
        <v>5.4003017807294604</v>
      </c>
      <c r="B26">
        <v>140.73906225113899</v>
      </c>
      <c r="C26">
        <v>17266.593421923</v>
      </c>
      <c r="D26">
        <v>10.056852484033399</v>
      </c>
      <c r="E26">
        <v>328.35824069868301</v>
      </c>
      <c r="F26">
        <v>472.874073275429</v>
      </c>
      <c r="G26">
        <v>11.256381166909399</v>
      </c>
      <c r="H26">
        <v>56.931906445756198</v>
      </c>
      <c r="I26">
        <v>4.8247863897675201</v>
      </c>
      <c r="J26">
        <v>0</v>
      </c>
    </row>
    <row r="27" spans="1:10" x14ac:dyDescent="0.3">
      <c r="A27">
        <v>6.51441509325167</v>
      </c>
      <c r="B27">
        <v>198.76735125945601</v>
      </c>
      <c r="C27">
        <v>21218.7028711901</v>
      </c>
      <c r="D27">
        <v>8.6709369199131192</v>
      </c>
      <c r="E27">
        <v>323.59634901013101</v>
      </c>
      <c r="F27">
        <v>413.29045008853399</v>
      </c>
      <c r="G27">
        <v>14.8999995666969</v>
      </c>
      <c r="H27">
        <v>79.847842813725507</v>
      </c>
      <c r="I27">
        <v>5.2008850765397501</v>
      </c>
      <c r="J27">
        <v>0</v>
      </c>
    </row>
    <row r="28" spans="1:10" x14ac:dyDescent="0.3">
      <c r="A28">
        <v>3.44506186438521</v>
      </c>
      <c r="B28">
        <v>207.92626018799299</v>
      </c>
      <c r="C28">
        <v>33424.768678494802</v>
      </c>
      <c r="D28">
        <v>8.7821474807734798</v>
      </c>
      <c r="E28">
        <v>384.00700580172099</v>
      </c>
      <c r="F28">
        <v>441.78587567393799</v>
      </c>
      <c r="G28">
        <v>13.8059022112707</v>
      </c>
      <c r="H28">
        <v>30.2845971980027</v>
      </c>
      <c r="I28">
        <v>4.1843969690288496</v>
      </c>
      <c r="J28">
        <v>0</v>
      </c>
    </row>
    <row r="29" spans="1:10" x14ac:dyDescent="0.3">
      <c r="B29">
        <v>145.76818060217201</v>
      </c>
      <c r="C29">
        <v>13224.9356389769</v>
      </c>
      <c r="D29">
        <v>7.9064447206061299</v>
      </c>
      <c r="E29">
        <v>304.00199279741503</v>
      </c>
      <c r="F29">
        <v>298.99066649993199</v>
      </c>
      <c r="G29">
        <v>12.7295247205422</v>
      </c>
      <c r="H29">
        <v>49.536848802021801</v>
      </c>
      <c r="I29">
        <v>4.0048711275715796</v>
      </c>
      <c r="J29">
        <v>0</v>
      </c>
    </row>
    <row r="30" spans="1:10" x14ac:dyDescent="0.3">
      <c r="B30">
        <v>266.42101806811701</v>
      </c>
      <c r="C30">
        <v>26362.965012309302</v>
      </c>
      <c r="D30">
        <v>7.7000634697291197</v>
      </c>
      <c r="E30">
        <v>395.38949034184498</v>
      </c>
      <c r="F30">
        <v>364.48010670373702</v>
      </c>
      <c r="G30">
        <v>10.3489507574378</v>
      </c>
      <c r="H30">
        <v>53.008381353920399</v>
      </c>
      <c r="I30">
        <v>3.9915642477993001</v>
      </c>
      <c r="J30">
        <v>0</v>
      </c>
    </row>
    <row r="31" spans="1:10" x14ac:dyDescent="0.3">
      <c r="B31">
        <v>148.153061445086</v>
      </c>
      <c r="C31">
        <v>15193.413473967201</v>
      </c>
      <c r="D31">
        <v>9.0468327072572308</v>
      </c>
      <c r="E31">
        <v>307.011792622565</v>
      </c>
      <c r="F31">
        <v>563.80474332508595</v>
      </c>
      <c r="G31">
        <v>16.5686555679974</v>
      </c>
      <c r="H31">
        <v>52.676185034209801</v>
      </c>
      <c r="I31">
        <v>6.0381849531835803</v>
      </c>
      <c r="J31">
        <v>0</v>
      </c>
    </row>
    <row r="32" spans="1:10" x14ac:dyDescent="0.3">
      <c r="A32">
        <v>7.1814485808291701</v>
      </c>
      <c r="B32">
        <v>209.62560053628999</v>
      </c>
      <c r="C32">
        <v>15196.229987483801</v>
      </c>
      <c r="D32">
        <v>5.9946786464499704</v>
      </c>
      <c r="E32">
        <v>338.33643107748702</v>
      </c>
      <c r="F32">
        <v>342.11128628519202</v>
      </c>
      <c r="G32">
        <v>7.92259833302262</v>
      </c>
      <c r="H32">
        <v>71.537953255793596</v>
      </c>
      <c r="I32">
        <v>5.0888599891387898</v>
      </c>
      <c r="J32">
        <v>0</v>
      </c>
    </row>
    <row r="33" spans="1:10" x14ac:dyDescent="0.3">
      <c r="A33">
        <v>9.82548990813439</v>
      </c>
      <c r="B33">
        <v>190.75661828700399</v>
      </c>
      <c r="C33">
        <v>19677.892465551999</v>
      </c>
      <c r="D33">
        <v>6.7575407314139397</v>
      </c>
      <c r="F33">
        <v>452.83623487723798</v>
      </c>
      <c r="G33">
        <v>16.899037800016401</v>
      </c>
      <c r="H33">
        <v>47.081971185777597</v>
      </c>
      <c r="I33">
        <v>2.8574724260511801</v>
      </c>
      <c r="J33">
        <v>0</v>
      </c>
    </row>
    <row r="34" spans="1:10" x14ac:dyDescent="0.3">
      <c r="A34">
        <v>10.4332909828043</v>
      </c>
      <c r="B34">
        <v>117.791229550396</v>
      </c>
      <c r="C34">
        <v>22326.8920457186</v>
      </c>
      <c r="D34">
        <v>8.1615048107283297</v>
      </c>
      <c r="E34">
        <v>307.70750861182398</v>
      </c>
      <c r="F34">
        <v>412.98683379033201</v>
      </c>
      <c r="G34">
        <v>12.8907085645117</v>
      </c>
      <c r="H34">
        <v>65.733478389382796</v>
      </c>
      <c r="I34">
        <v>5.0573105165157202</v>
      </c>
      <c r="J34">
        <v>0</v>
      </c>
    </row>
    <row r="35" spans="1:10" x14ac:dyDescent="0.3">
      <c r="A35">
        <v>7.4141481963362397</v>
      </c>
      <c r="B35">
        <v>235.04453448737101</v>
      </c>
      <c r="C35">
        <v>32555.852537073599</v>
      </c>
      <c r="D35">
        <v>6.8459520238448999</v>
      </c>
      <c r="E35">
        <v>387.17531647735598</v>
      </c>
      <c r="F35">
        <v>411.98336416701198</v>
      </c>
      <c r="G35">
        <v>10.244815068359699</v>
      </c>
      <c r="H35">
        <v>44.4892972522603</v>
      </c>
      <c r="I35">
        <v>3.1606244682326299</v>
      </c>
      <c r="J35">
        <v>0</v>
      </c>
    </row>
    <row r="36" spans="1:10" x14ac:dyDescent="0.3">
      <c r="B36">
        <v>232.28045202353201</v>
      </c>
      <c r="C36">
        <v>14787.2062648581</v>
      </c>
      <c r="D36">
        <v>5.4749148317331198</v>
      </c>
      <c r="F36">
        <v>383.981723024757</v>
      </c>
      <c r="G36">
        <v>12.1669371450516</v>
      </c>
      <c r="H36">
        <v>86.080727484440899</v>
      </c>
      <c r="I36">
        <v>5.0291667240807296</v>
      </c>
      <c r="J36">
        <v>0</v>
      </c>
    </row>
    <row r="37" spans="1:10" x14ac:dyDescent="0.3">
      <c r="A37">
        <v>5.1158170637712104</v>
      </c>
      <c r="B37">
        <v>191.95274297485801</v>
      </c>
      <c r="C37">
        <v>19620.545328612101</v>
      </c>
      <c r="D37">
        <v>6.0607129949893199</v>
      </c>
      <c r="E37">
        <v>323.83638391362899</v>
      </c>
      <c r="F37">
        <v>441.74837932486798</v>
      </c>
      <c r="G37">
        <v>10.966486152953401</v>
      </c>
      <c r="H37">
        <v>49.238231322735601</v>
      </c>
      <c r="I37">
        <v>3.9020887676437499</v>
      </c>
      <c r="J37">
        <v>0</v>
      </c>
    </row>
    <row r="38" spans="1:10" x14ac:dyDescent="0.3">
      <c r="A38">
        <v>3.6416297774733799</v>
      </c>
      <c r="B38">
        <v>183.908722261826</v>
      </c>
      <c r="C38">
        <v>24752.0724597554</v>
      </c>
      <c r="D38">
        <v>5.5383141334813599</v>
      </c>
      <c r="E38">
        <v>286.05955604927101</v>
      </c>
      <c r="F38">
        <v>456.86009594104098</v>
      </c>
      <c r="G38">
        <v>9.0340667527133292</v>
      </c>
      <c r="H38">
        <v>73.594656756656406</v>
      </c>
      <c r="I38">
        <v>3.4643530351550198</v>
      </c>
      <c r="J38">
        <v>0</v>
      </c>
    </row>
    <row r="39" spans="1:10" x14ac:dyDescent="0.3">
      <c r="A39">
        <v>5.6180644059091396</v>
      </c>
      <c r="B39">
        <v>304.23591211231599</v>
      </c>
      <c r="C39">
        <v>17281.975168411602</v>
      </c>
      <c r="D39">
        <v>6.1010835051019203</v>
      </c>
      <c r="F39">
        <v>399.471566281094</v>
      </c>
      <c r="G39">
        <v>12.265001577513599</v>
      </c>
      <c r="H39">
        <v>81.588992456499</v>
      </c>
      <c r="I39">
        <v>2.8965469413044702</v>
      </c>
      <c r="J39">
        <v>0</v>
      </c>
    </row>
    <row r="40" spans="1:10" x14ac:dyDescent="0.3">
      <c r="B40">
        <v>143.45373131192301</v>
      </c>
      <c r="C40">
        <v>19942.2732181848</v>
      </c>
      <c r="D40">
        <v>5.8907545831061201</v>
      </c>
      <c r="F40">
        <v>427.13067148190203</v>
      </c>
      <c r="G40">
        <v>22.469891988356899</v>
      </c>
      <c r="H40">
        <v>53.124094218958803</v>
      </c>
      <c r="I40">
        <v>2.9075639151933399</v>
      </c>
      <c r="J40">
        <v>0</v>
      </c>
    </row>
    <row r="41" spans="1:10" x14ac:dyDescent="0.3">
      <c r="A41">
        <v>9.2671875307635396</v>
      </c>
      <c r="B41">
        <v>198.614394719095</v>
      </c>
      <c r="C41">
        <v>24683.723566029599</v>
      </c>
      <c r="D41">
        <v>6.1106124213931903</v>
      </c>
      <c r="E41">
        <v>328.07753320146901</v>
      </c>
      <c r="F41">
        <v>396.87694905791699</v>
      </c>
      <c r="G41">
        <v>16.471969353155099</v>
      </c>
      <c r="H41">
        <v>30.383314574642</v>
      </c>
      <c r="I41">
        <v>4.3240046456182801</v>
      </c>
      <c r="J41">
        <v>0</v>
      </c>
    </row>
    <row r="42" spans="1:10" x14ac:dyDescent="0.3">
      <c r="B42">
        <v>233.85899569121199</v>
      </c>
      <c r="C42">
        <v>11703.9239070478</v>
      </c>
      <c r="D42">
        <v>4.5993879434217204</v>
      </c>
      <c r="E42">
        <v>309.03932035276</v>
      </c>
      <c r="F42">
        <v>349.399632532304</v>
      </c>
      <c r="G42">
        <v>18.338892549806001</v>
      </c>
      <c r="H42">
        <v>42.677465282719297</v>
      </c>
      <c r="I42">
        <v>3.5100040445905201</v>
      </c>
      <c r="J42">
        <v>0</v>
      </c>
    </row>
    <row r="43" spans="1:10" x14ac:dyDescent="0.3">
      <c r="A43">
        <v>5.3319404790185301</v>
      </c>
      <c r="B43">
        <v>194.874065445799</v>
      </c>
      <c r="C43">
        <v>16658.876503163501</v>
      </c>
      <c r="D43">
        <v>7.9938295623753097</v>
      </c>
      <c r="E43">
        <v>316.67516182816598</v>
      </c>
      <c r="F43">
        <v>335.12039843746101</v>
      </c>
      <c r="G43">
        <v>10.1805138026315</v>
      </c>
      <c r="H43">
        <v>59.572713711226797</v>
      </c>
      <c r="I43">
        <v>4.4348202579565399</v>
      </c>
      <c r="J43">
        <v>0</v>
      </c>
    </row>
    <row r="44" spans="1:10" x14ac:dyDescent="0.3">
      <c r="A44">
        <v>7.1457715452188202</v>
      </c>
      <c r="B44">
        <v>238.68992851166001</v>
      </c>
      <c r="C44">
        <v>28780.3404316327</v>
      </c>
      <c r="D44">
        <v>6.8140287012090699</v>
      </c>
      <c r="E44">
        <v>385.97565048678899</v>
      </c>
      <c r="F44">
        <v>332.03270633068502</v>
      </c>
      <c r="G44">
        <v>11.093163397452599</v>
      </c>
      <c r="H44">
        <v>66.138044747100096</v>
      </c>
      <c r="I44">
        <v>5.1825907039802201</v>
      </c>
      <c r="J44">
        <v>0</v>
      </c>
    </row>
    <row r="45" spans="1:10" x14ac:dyDescent="0.3">
      <c r="A45">
        <v>9.9206910587681492</v>
      </c>
      <c r="B45">
        <v>202.81748300142601</v>
      </c>
      <c r="C45">
        <v>9973.93405920853</v>
      </c>
      <c r="D45">
        <v>6.8822483067815003</v>
      </c>
      <c r="E45">
        <v>337.35052910963702</v>
      </c>
      <c r="F45">
        <v>333.19246993768002</v>
      </c>
      <c r="G45">
        <v>23.9176012612749</v>
      </c>
      <c r="H45">
        <v>71.833623959766001</v>
      </c>
      <c r="I45">
        <v>4.6907072301324897</v>
      </c>
      <c r="J45">
        <v>0</v>
      </c>
    </row>
    <row r="46" spans="1:10" x14ac:dyDescent="0.3">
      <c r="A46">
        <v>4.7584394246714696</v>
      </c>
      <c r="B46">
        <v>183.34945410599701</v>
      </c>
      <c r="C46">
        <v>21568.428779035799</v>
      </c>
      <c r="D46">
        <v>4.7313489846141801</v>
      </c>
      <c r="F46">
        <v>403.94416820920202</v>
      </c>
      <c r="G46">
        <v>18.6682294575212</v>
      </c>
      <c r="H46">
        <v>66.912400034305904</v>
      </c>
      <c r="I46">
        <v>4.5428014617491703</v>
      </c>
      <c r="J46">
        <v>0</v>
      </c>
    </row>
    <row r="47" spans="1:10" x14ac:dyDescent="0.3">
      <c r="A47">
        <v>5.7029259768247202</v>
      </c>
      <c r="B47">
        <v>216.850473872615</v>
      </c>
      <c r="C47">
        <v>35606.440176807897</v>
      </c>
      <c r="D47">
        <v>7.1843510891687998</v>
      </c>
      <c r="F47">
        <v>504.63826042574999</v>
      </c>
      <c r="G47">
        <v>16.140790019197901</v>
      </c>
      <c r="H47">
        <v>77.536183517802996</v>
      </c>
      <c r="I47">
        <v>4.1377390162066003</v>
      </c>
      <c r="J47">
        <v>0</v>
      </c>
    </row>
    <row r="48" spans="1:10" x14ac:dyDescent="0.3">
      <c r="A48">
        <v>6.9538642255110501</v>
      </c>
      <c r="B48">
        <v>209.63829297902001</v>
      </c>
      <c r="C48">
        <v>10575.1862808893</v>
      </c>
      <c r="D48">
        <v>4.4627072461379802</v>
      </c>
      <c r="E48">
        <v>315.606594400392</v>
      </c>
      <c r="F48">
        <v>391.18431508600497</v>
      </c>
      <c r="G48">
        <v>13.2853339160859</v>
      </c>
      <c r="H48">
        <v>87.3908889795633</v>
      </c>
      <c r="I48">
        <v>3.19571032819626</v>
      </c>
      <c r="J48">
        <v>0</v>
      </c>
    </row>
    <row r="49" spans="1:10" x14ac:dyDescent="0.3">
      <c r="A49">
        <v>10.682966425805899</v>
      </c>
      <c r="B49">
        <v>173.37549835012001</v>
      </c>
      <c r="C49">
        <v>15758.740621388901</v>
      </c>
      <c r="D49">
        <v>5.5707835753944499</v>
      </c>
      <c r="E49">
        <v>307.35258576592599</v>
      </c>
      <c r="F49">
        <v>323.80791324657997</v>
      </c>
      <c r="G49">
        <v>10.0908697516698</v>
      </c>
      <c r="H49">
        <v>78.472784453854501</v>
      </c>
      <c r="I49">
        <v>3.9997753815500601</v>
      </c>
      <c r="J49">
        <v>0</v>
      </c>
    </row>
    <row r="50" spans="1:10" x14ac:dyDescent="0.3">
      <c r="B50">
        <v>129.89057234567301</v>
      </c>
      <c r="C50">
        <v>34415.853145872999</v>
      </c>
      <c r="D50">
        <v>6.3219289903611298</v>
      </c>
      <c r="E50">
        <v>304.53522423388301</v>
      </c>
      <c r="F50">
        <v>470.32916854219798</v>
      </c>
      <c r="G50">
        <v>18.599409923821199</v>
      </c>
      <c r="H50">
        <v>72.403633868880902</v>
      </c>
      <c r="I50">
        <v>4.4055860003385803</v>
      </c>
      <c r="J50">
        <v>0</v>
      </c>
    </row>
    <row r="51" spans="1:10" x14ac:dyDescent="0.3">
      <c r="A51">
        <v>8.7572573974409895</v>
      </c>
      <c r="B51">
        <v>200.19140044205699</v>
      </c>
      <c r="C51">
        <v>21536.224687445399</v>
      </c>
      <c r="D51">
        <v>4.9151010545431797</v>
      </c>
      <c r="E51">
        <v>317.882900497837</v>
      </c>
      <c r="F51">
        <v>404.71779915644498</v>
      </c>
      <c r="G51">
        <v>13.7683233064213</v>
      </c>
      <c r="H51">
        <v>47.930871877110199</v>
      </c>
      <c r="I51">
        <v>3.62613544161223</v>
      </c>
      <c r="J51">
        <v>0</v>
      </c>
    </row>
    <row r="52" spans="1:10" x14ac:dyDescent="0.3">
      <c r="B52">
        <v>168.38843077429499</v>
      </c>
      <c r="C52">
        <v>27492.307306587802</v>
      </c>
      <c r="D52">
        <v>7.0462247976964099</v>
      </c>
      <c r="E52">
        <v>299.82047791082101</v>
      </c>
      <c r="F52">
        <v>383.79501999032499</v>
      </c>
      <c r="G52">
        <v>16.182066493674299</v>
      </c>
      <c r="H52">
        <v>75.729433889914503</v>
      </c>
      <c r="I52">
        <v>3.0480572231069698</v>
      </c>
      <c r="J52">
        <v>0</v>
      </c>
    </row>
    <row r="53" spans="1:10" x14ac:dyDescent="0.3">
      <c r="A53">
        <v>7.8096318980194104</v>
      </c>
      <c r="B53">
        <v>100.45761509158299</v>
      </c>
      <c r="C53">
        <v>12013.5506287645</v>
      </c>
      <c r="D53">
        <v>5.2123146020653497</v>
      </c>
      <c r="E53">
        <v>247.20082604764301</v>
      </c>
      <c r="F53">
        <v>605.22012435000499</v>
      </c>
      <c r="G53">
        <v>9.6113487400112305</v>
      </c>
      <c r="H53">
        <v>66.084173637133404</v>
      </c>
      <c r="I53">
        <v>2.4474444639106299</v>
      </c>
      <c r="J53">
        <v>0</v>
      </c>
    </row>
    <row r="54" spans="1:10" x14ac:dyDescent="0.3">
      <c r="A54">
        <v>6.6524880908556998</v>
      </c>
      <c r="B54">
        <v>145.01017191908301</v>
      </c>
      <c r="C54">
        <v>19871.788448305801</v>
      </c>
      <c r="D54">
        <v>4.9610663801915003</v>
      </c>
      <c r="E54">
        <v>288.052191736851</v>
      </c>
      <c r="F54">
        <v>545.97499376240296</v>
      </c>
      <c r="G54">
        <v>10.9420242560121</v>
      </c>
      <c r="H54">
        <v>71.727414060534599</v>
      </c>
      <c r="I54">
        <v>3.7420904263496602</v>
      </c>
      <c r="J54">
        <v>0</v>
      </c>
    </row>
    <row r="55" spans="1:10" x14ac:dyDescent="0.3">
      <c r="A55">
        <v>9.1471970553369193</v>
      </c>
      <c r="B55">
        <v>211.714141777641</v>
      </c>
      <c r="C55">
        <v>11920.610835646199</v>
      </c>
      <c r="D55">
        <v>7.2307947693374004</v>
      </c>
      <c r="E55">
        <v>339.75191880079302</v>
      </c>
      <c r="F55">
        <v>527.70891001304005</v>
      </c>
      <c r="G55">
        <v>18.2753121092776</v>
      </c>
      <c r="H55">
        <v>47.634884934371499</v>
      </c>
      <c r="I55">
        <v>3.79453159110321</v>
      </c>
      <c r="J55">
        <v>0</v>
      </c>
    </row>
    <row r="56" spans="1:10" x14ac:dyDescent="0.3">
      <c r="A56">
        <v>10.5607446362181</v>
      </c>
      <c r="B56">
        <v>181.893365561553</v>
      </c>
      <c r="C56">
        <v>21783.651033363301</v>
      </c>
      <c r="D56">
        <v>6.9912599962381297</v>
      </c>
      <c r="E56">
        <v>340.390378355172</v>
      </c>
      <c r="F56">
        <v>456.556402122343</v>
      </c>
      <c r="G56">
        <v>16.482835366963901</v>
      </c>
      <c r="H56">
        <v>34.2520490783523</v>
      </c>
      <c r="I56">
        <v>3.9646863500221201</v>
      </c>
      <c r="J56">
        <v>0</v>
      </c>
    </row>
    <row r="57" spans="1:10" x14ac:dyDescent="0.3">
      <c r="A57">
        <v>7.4842548377274598</v>
      </c>
      <c r="B57">
        <v>260.09217257337099</v>
      </c>
      <c r="C57">
        <v>30616.615148853602</v>
      </c>
      <c r="D57">
        <v>9.3791335405076204</v>
      </c>
      <c r="F57">
        <v>404.67077732816199</v>
      </c>
      <c r="G57">
        <v>15.934483871207</v>
      </c>
      <c r="H57">
        <v>66.621026545166501</v>
      </c>
      <c r="I57">
        <v>4.7811881765625603</v>
      </c>
      <c r="J57">
        <v>0</v>
      </c>
    </row>
    <row r="58" spans="1:10" x14ac:dyDescent="0.3">
      <c r="A58">
        <v>8.5208065729703009</v>
      </c>
      <c r="B58">
        <v>238.33511245550901</v>
      </c>
      <c r="C58">
        <v>28779.650011033598</v>
      </c>
      <c r="D58">
        <v>8.2828084645095998</v>
      </c>
      <c r="E58">
        <v>381.64932287189401</v>
      </c>
      <c r="F58">
        <v>481.318802688613</v>
      </c>
      <c r="G58">
        <v>6.0163366092711996</v>
      </c>
      <c r="H58">
        <v>39.091171362253299</v>
      </c>
      <c r="I58">
        <v>3.9406045297946801</v>
      </c>
      <c r="J58">
        <v>0</v>
      </c>
    </row>
    <row r="59" spans="1:10" x14ac:dyDescent="0.3">
      <c r="A59">
        <v>4.9994138107969102</v>
      </c>
      <c r="B59">
        <v>190.28705014936</v>
      </c>
      <c r="C59">
        <v>24323.865903045898</v>
      </c>
      <c r="D59">
        <v>7.2301641268620296</v>
      </c>
      <c r="E59">
        <v>324.89303784225501</v>
      </c>
      <c r="F59">
        <v>405.33048202758999</v>
      </c>
      <c r="G59">
        <v>8.2365575031053009</v>
      </c>
      <c r="H59">
        <v>99.427384918285</v>
      </c>
      <c r="I59">
        <v>4.4606839317374298</v>
      </c>
      <c r="J59">
        <v>0</v>
      </c>
    </row>
    <row r="60" spans="1:10" x14ac:dyDescent="0.3">
      <c r="B60">
        <v>157.80119355420399</v>
      </c>
      <c r="C60">
        <v>16963.6250117374</v>
      </c>
      <c r="D60">
        <v>8.3356185498767097</v>
      </c>
      <c r="E60">
        <v>300.04423428111198</v>
      </c>
      <c r="F60">
        <v>360.99599448807402</v>
      </c>
      <c r="G60">
        <v>12.823860949370699</v>
      </c>
      <c r="H60">
        <v>71.717005097521493</v>
      </c>
      <c r="I60">
        <v>4.4053857056590298</v>
      </c>
      <c r="J60">
        <v>0</v>
      </c>
    </row>
    <row r="61" spans="1:10" x14ac:dyDescent="0.3">
      <c r="B61">
        <v>155.05572682593399</v>
      </c>
      <c r="C61">
        <v>20557.240431752201</v>
      </c>
      <c r="D61">
        <v>8.1873190496703199</v>
      </c>
      <c r="F61">
        <v>290.180983110505</v>
      </c>
      <c r="G61">
        <v>16.622255183892001</v>
      </c>
      <c r="H61">
        <v>59.622057462107897</v>
      </c>
      <c r="I61">
        <v>4.0899076896778599</v>
      </c>
      <c r="J61">
        <v>0</v>
      </c>
    </row>
    <row r="62" spans="1:10" x14ac:dyDescent="0.3">
      <c r="A62">
        <v>3.90607835495616</v>
      </c>
      <c r="B62">
        <v>233.40283501247501</v>
      </c>
      <c r="C62">
        <v>32144.799933618298</v>
      </c>
      <c r="D62">
        <v>6.9948396173050904</v>
      </c>
      <c r="E62">
        <v>348.35944821397601</v>
      </c>
      <c r="F62">
        <v>269.44905122693899</v>
      </c>
      <c r="G62">
        <v>9.6541256002684008</v>
      </c>
      <c r="H62">
        <v>63.743063840164403</v>
      </c>
      <c r="I62">
        <v>3.9028797116574601</v>
      </c>
      <c r="J62">
        <v>0</v>
      </c>
    </row>
    <row r="63" spans="1:10" x14ac:dyDescent="0.3">
      <c r="A63">
        <v>6.3913536238321802</v>
      </c>
      <c r="B63">
        <v>213.017829682795</v>
      </c>
      <c r="C63">
        <v>20965.4783088535</v>
      </c>
      <c r="D63">
        <v>5.3755598919746799</v>
      </c>
      <c r="E63">
        <v>327.650542521707</v>
      </c>
      <c r="F63">
        <v>369.338120915856</v>
      </c>
      <c r="G63">
        <v>13.758105170743701</v>
      </c>
      <c r="H63">
        <v>17.915722569180701</v>
      </c>
      <c r="I63">
        <v>3.9237491692965101</v>
      </c>
      <c r="J63">
        <v>0</v>
      </c>
    </row>
    <row r="64" spans="1:10" x14ac:dyDescent="0.3">
      <c r="B64">
        <v>229.48569367886</v>
      </c>
      <c r="C64">
        <v>35729.692708630297</v>
      </c>
      <c r="D64">
        <v>8.8108430450163908</v>
      </c>
      <c r="E64">
        <v>384.94377894842</v>
      </c>
      <c r="F64">
        <v>296.39754724301298</v>
      </c>
      <c r="G64">
        <v>16.927092179806799</v>
      </c>
      <c r="I64">
        <v>3.8556022119166902</v>
      </c>
      <c r="J64">
        <v>0</v>
      </c>
    </row>
    <row r="65" spans="1:10" x14ac:dyDescent="0.3">
      <c r="A65">
        <v>8.6920920127080397</v>
      </c>
      <c r="B65">
        <v>195.14373878405399</v>
      </c>
      <c r="C65">
        <v>24656.239679444501</v>
      </c>
      <c r="D65">
        <v>8.2319003383772902</v>
      </c>
      <c r="F65">
        <v>398.34541800351599</v>
      </c>
      <c r="G65">
        <v>12.380770792752299</v>
      </c>
      <c r="H65">
        <v>48.440724865546798</v>
      </c>
      <c r="I65">
        <v>4.4779602482339298</v>
      </c>
      <c r="J65">
        <v>0</v>
      </c>
    </row>
    <row r="66" spans="1:10" x14ac:dyDescent="0.3">
      <c r="A66">
        <v>8.0857598008822098</v>
      </c>
      <c r="B66">
        <v>127.73967382937199</v>
      </c>
      <c r="C66">
        <v>32653.910360267499</v>
      </c>
      <c r="D66">
        <v>6.5342374101149199</v>
      </c>
      <c r="F66">
        <v>416.23963007040101</v>
      </c>
      <c r="G66">
        <v>11.119659254793699</v>
      </c>
      <c r="H66">
        <v>78.275050037711495</v>
      </c>
      <c r="I66">
        <v>4.0686889094816596</v>
      </c>
      <c r="J66">
        <v>0</v>
      </c>
    </row>
    <row r="67" spans="1:10" x14ac:dyDescent="0.3">
      <c r="A67">
        <v>6.2039777022783396</v>
      </c>
      <c r="B67">
        <v>212.30661828668599</v>
      </c>
      <c r="C67">
        <v>21815.0741479055</v>
      </c>
      <c r="D67">
        <v>7.8739918845454602</v>
      </c>
      <c r="F67">
        <v>362.108004313962</v>
      </c>
      <c r="G67">
        <v>14.933012661098701</v>
      </c>
      <c r="H67">
        <v>63.873819947285298</v>
      </c>
      <c r="I67">
        <v>5.2156892061190296</v>
      </c>
      <c r="J67">
        <v>0</v>
      </c>
    </row>
    <row r="68" spans="1:10" x14ac:dyDescent="0.3">
      <c r="A68">
        <v>5.0581088685651299</v>
      </c>
      <c r="B68">
        <v>238.569380413499</v>
      </c>
      <c r="C68">
        <v>34873.934522870702</v>
      </c>
      <c r="D68">
        <v>8.9832761443865898</v>
      </c>
      <c r="E68">
        <v>374.43350451685598</v>
      </c>
      <c r="F68">
        <v>669.72508618017901</v>
      </c>
      <c r="G68">
        <v>13.353181433963501</v>
      </c>
      <c r="H68">
        <v>76.521799745523893</v>
      </c>
      <c r="I68">
        <v>5.10665577442008</v>
      </c>
      <c r="J68">
        <v>0</v>
      </c>
    </row>
    <row r="69" spans="1:10" x14ac:dyDescent="0.3">
      <c r="B69">
        <v>103.46475866009401</v>
      </c>
      <c r="C69">
        <v>27420.167424582</v>
      </c>
      <c r="D69">
        <v>8.4173050320895193</v>
      </c>
      <c r="F69">
        <v>485.97450045781301</v>
      </c>
      <c r="G69">
        <v>11.3511327307085</v>
      </c>
      <c r="H69">
        <v>67.869963675902099</v>
      </c>
      <c r="I69">
        <v>4.6207934516532099</v>
      </c>
      <c r="J69">
        <v>0</v>
      </c>
    </row>
    <row r="70" spans="1:10" x14ac:dyDescent="0.3">
      <c r="B70">
        <v>211.20052600889699</v>
      </c>
      <c r="C70">
        <v>12830.484133775401</v>
      </c>
      <c r="D70">
        <v>4.5021170339618104</v>
      </c>
      <c r="E70">
        <v>326.96151756575</v>
      </c>
      <c r="F70">
        <v>333.32984795866702</v>
      </c>
      <c r="G70">
        <v>16.0451484768668</v>
      </c>
      <c r="H70">
        <v>49.898405635428297</v>
      </c>
      <c r="I70">
        <v>3.4397400415499102</v>
      </c>
      <c r="J70">
        <v>0</v>
      </c>
    </row>
    <row r="71" spans="1:10" x14ac:dyDescent="0.3">
      <c r="A71">
        <v>7.2615505220707099</v>
      </c>
      <c r="B71">
        <v>179.88978823788401</v>
      </c>
      <c r="C71">
        <v>24964.777703096501</v>
      </c>
      <c r="D71">
        <v>5.8370864928374298</v>
      </c>
      <c r="E71">
        <v>349.269271301456</v>
      </c>
      <c r="F71">
        <v>501.18278074340998</v>
      </c>
      <c r="G71">
        <v>17.287713278296302</v>
      </c>
      <c r="H71">
        <v>50.993006453081001</v>
      </c>
      <c r="I71">
        <v>3.6363641826804902</v>
      </c>
      <c r="J71">
        <v>0</v>
      </c>
    </row>
    <row r="72" spans="1:10" x14ac:dyDescent="0.3">
      <c r="A72">
        <v>7.1604672308087398</v>
      </c>
      <c r="B72">
        <v>183.08931003792799</v>
      </c>
      <c r="C72">
        <v>6743.3460655303998</v>
      </c>
      <c r="D72">
        <v>3.8030364235979799</v>
      </c>
      <c r="E72">
        <v>277.599098621059</v>
      </c>
      <c r="F72">
        <v>428.036344350403</v>
      </c>
      <c r="G72">
        <v>9.7996246896130401</v>
      </c>
      <c r="H72">
        <v>90.035373673620697</v>
      </c>
      <c r="I72">
        <v>3.8848910441472699</v>
      </c>
      <c r="J72">
        <v>0</v>
      </c>
    </row>
    <row r="73" spans="1:10" x14ac:dyDescent="0.3">
      <c r="A73">
        <v>5.7047647762130103</v>
      </c>
      <c r="B73">
        <v>116.299329883795</v>
      </c>
      <c r="C73">
        <v>33223.581528749899</v>
      </c>
      <c r="D73">
        <v>7.0505031595769703</v>
      </c>
      <c r="E73">
        <v>297.07815347852102</v>
      </c>
      <c r="F73">
        <v>504.37868096765402</v>
      </c>
      <c r="G73">
        <v>9.0018204875661301</v>
      </c>
      <c r="H73">
        <v>48.147031253489203</v>
      </c>
      <c r="I73">
        <v>4.1575334074897299</v>
      </c>
      <c r="J73">
        <v>0</v>
      </c>
    </row>
    <row r="74" spans="1:10" x14ac:dyDescent="0.3">
      <c r="A74">
        <v>6.2172731351603403</v>
      </c>
      <c r="B74">
        <v>130.94446388846501</v>
      </c>
      <c r="C74">
        <v>19460.382818987498</v>
      </c>
      <c r="D74">
        <v>7.0924629553053604</v>
      </c>
      <c r="E74">
        <v>300.13127199830302</v>
      </c>
      <c r="F74">
        <v>556.65371003339703</v>
      </c>
      <c r="G74">
        <v>14.0836083521954</v>
      </c>
      <c r="H74">
        <v>57.897074706807601</v>
      </c>
      <c r="I74">
        <v>5.3258334456957996</v>
      </c>
      <c r="J74">
        <v>0</v>
      </c>
    </row>
    <row r="75" spans="1:10" x14ac:dyDescent="0.3">
      <c r="A75">
        <v>8.6799349699641795</v>
      </c>
      <c r="B75">
        <v>242.22866728551901</v>
      </c>
      <c r="C75">
        <v>22984.050951482401</v>
      </c>
      <c r="D75">
        <v>7.5187646593999</v>
      </c>
      <c r="F75">
        <v>352.94258812349</v>
      </c>
      <c r="G75">
        <v>18.704409059274798</v>
      </c>
      <c r="H75">
        <v>69.907902449152104</v>
      </c>
      <c r="I75">
        <v>3.8734702984483</v>
      </c>
      <c r="J75">
        <v>0</v>
      </c>
    </row>
    <row r="76" spans="1:10" x14ac:dyDescent="0.3">
      <c r="B76">
        <v>219.30091421336999</v>
      </c>
      <c r="C76">
        <v>14859.466424283601</v>
      </c>
      <c r="D76">
        <v>5.5983267656292499</v>
      </c>
      <c r="E76">
        <v>344.442393672891</v>
      </c>
      <c r="F76">
        <v>425.21357480761202</v>
      </c>
      <c r="G76">
        <v>15.771834366058201</v>
      </c>
      <c r="H76">
        <v>49.3520014778044</v>
      </c>
      <c r="I76">
        <v>4.6559165986888198</v>
      </c>
      <c r="J76">
        <v>0</v>
      </c>
    </row>
    <row r="77" spans="1:10" x14ac:dyDescent="0.3">
      <c r="A77">
        <v>6.8973221411001902</v>
      </c>
      <c r="B77">
        <v>211.36016672106101</v>
      </c>
      <c r="C77">
        <v>25650.7776431202</v>
      </c>
      <c r="D77">
        <v>6.76600990675459</v>
      </c>
      <c r="F77">
        <v>383.01431016785301</v>
      </c>
      <c r="G77">
        <v>13.9347880413806</v>
      </c>
      <c r="H77">
        <v>90.523329863009295</v>
      </c>
      <c r="I77">
        <v>5.0227836300045698</v>
      </c>
      <c r="J77">
        <v>0</v>
      </c>
    </row>
    <row r="78" spans="1:10" x14ac:dyDescent="0.3">
      <c r="A78">
        <v>3.5145455287452698</v>
      </c>
      <c r="B78">
        <v>158.73207576140101</v>
      </c>
      <c r="C78">
        <v>23029.6636135636</v>
      </c>
      <c r="D78">
        <v>6.8216790994611296</v>
      </c>
      <c r="E78">
        <v>286.52284681697802</v>
      </c>
      <c r="F78">
        <v>307.37914203519102</v>
      </c>
      <c r="G78">
        <v>9.7122319109183195</v>
      </c>
      <c r="H78">
        <v>79.850928574572393</v>
      </c>
      <c r="I78">
        <v>3.7626153310993602</v>
      </c>
      <c r="J78">
        <v>0</v>
      </c>
    </row>
    <row r="79" spans="1:10" x14ac:dyDescent="0.3">
      <c r="A79">
        <v>3.7225004859337201</v>
      </c>
      <c r="B79">
        <v>163.63974692058099</v>
      </c>
      <c r="C79">
        <v>37962.167991260998</v>
      </c>
      <c r="D79">
        <v>6.6845702741913398</v>
      </c>
      <c r="E79">
        <v>326.69401786030198</v>
      </c>
      <c r="F79">
        <v>467.56297287118099</v>
      </c>
      <c r="G79">
        <v>14.5672688601882</v>
      </c>
      <c r="H79">
        <v>50.577979098280899</v>
      </c>
      <c r="I79">
        <v>3.6628377319913499</v>
      </c>
      <c r="J79">
        <v>0</v>
      </c>
    </row>
    <row r="80" spans="1:10" x14ac:dyDescent="0.3">
      <c r="A80">
        <v>6.4550047974967102</v>
      </c>
      <c r="B80">
        <v>176.68397277687001</v>
      </c>
      <c r="C80">
        <v>24468.048390354499</v>
      </c>
      <c r="D80">
        <v>5.7569300386928504</v>
      </c>
      <c r="E80">
        <v>314.79959828380902</v>
      </c>
      <c r="F80">
        <v>477.58134615570202</v>
      </c>
      <c r="G80">
        <v>16.245504341610602</v>
      </c>
      <c r="H80">
        <v>57.729723828440001</v>
      </c>
      <c r="I80">
        <v>2.2934314064128598</v>
      </c>
      <c r="J80">
        <v>0</v>
      </c>
    </row>
    <row r="81" spans="1:10" x14ac:dyDescent="0.3">
      <c r="A81">
        <v>7.31680475388091</v>
      </c>
      <c r="B81">
        <v>217.52286196229099</v>
      </c>
      <c r="C81">
        <v>31903.399811532199</v>
      </c>
      <c r="D81">
        <v>9.8650475026821791</v>
      </c>
      <c r="E81">
        <v>376.93797230566503</v>
      </c>
      <c r="F81">
        <v>425.91340018026898</v>
      </c>
      <c r="G81">
        <v>8.9927542722546701</v>
      </c>
      <c r="H81">
        <v>69.509219822115199</v>
      </c>
      <c r="I81">
        <v>3.5083726497835901</v>
      </c>
      <c r="J81">
        <v>0</v>
      </c>
    </row>
    <row r="82" spans="1:10" x14ac:dyDescent="0.3">
      <c r="A82">
        <v>1.84453836649884</v>
      </c>
      <c r="B82">
        <v>233.76434272072601</v>
      </c>
      <c r="C82">
        <v>28689.595777682898</v>
      </c>
      <c r="D82">
        <v>7.7244322999639099</v>
      </c>
      <c r="F82">
        <v>410.38726383770802</v>
      </c>
      <c r="G82">
        <v>15.6118592963052</v>
      </c>
      <c r="H82">
        <v>54.299444094189198</v>
      </c>
      <c r="I82">
        <v>5.0134633511037299</v>
      </c>
      <c r="J82">
        <v>0</v>
      </c>
    </row>
    <row r="83" spans="1:10" x14ac:dyDescent="0.3">
      <c r="A83">
        <v>5.5191256564376001</v>
      </c>
      <c r="B83">
        <v>168.72858303956701</v>
      </c>
      <c r="C83">
        <v>12531.601921064699</v>
      </c>
      <c r="D83">
        <v>7.7307229479250301</v>
      </c>
      <c r="F83">
        <v>443.570372097492</v>
      </c>
      <c r="G83">
        <v>18.099078103861501</v>
      </c>
      <c r="I83">
        <v>3.75899586032391</v>
      </c>
      <c r="J83">
        <v>0</v>
      </c>
    </row>
    <row r="84" spans="1:10" x14ac:dyDescent="0.3">
      <c r="A84">
        <v>7.4089854669246096</v>
      </c>
      <c r="B84">
        <v>204.96174981089399</v>
      </c>
      <c r="C84">
        <v>9566.1222701691895</v>
      </c>
      <c r="D84">
        <v>6.5059231388059802</v>
      </c>
      <c r="E84">
        <v>311.45266251174797</v>
      </c>
      <c r="F84">
        <v>504.14599408386601</v>
      </c>
      <c r="G84">
        <v>11.5321440077412</v>
      </c>
      <c r="H84">
        <v>81.106937731462395</v>
      </c>
      <c r="I84">
        <v>3.77242092798951</v>
      </c>
      <c r="J84">
        <v>0</v>
      </c>
    </row>
    <row r="85" spans="1:10" x14ac:dyDescent="0.3">
      <c r="A85">
        <v>5.97676961808759</v>
      </c>
      <c r="B85">
        <v>258.95273201595302</v>
      </c>
      <c r="C85">
        <v>27267.9818609541</v>
      </c>
      <c r="D85">
        <v>7.6485993314434504</v>
      </c>
      <c r="E85">
        <v>383.65715210709601</v>
      </c>
      <c r="F85">
        <v>514.11892011876603</v>
      </c>
      <c r="G85">
        <v>12.256790251190299</v>
      </c>
      <c r="H85">
        <v>82.469798429967199</v>
      </c>
      <c r="I85">
        <v>2.9946710955082101</v>
      </c>
      <c r="J85">
        <v>0</v>
      </c>
    </row>
    <row r="86" spans="1:10" x14ac:dyDescent="0.3">
      <c r="A86">
        <v>6.3953591316710598</v>
      </c>
      <c r="B86">
        <v>133.83422910437901</v>
      </c>
      <c r="C86">
        <v>23827.2750154028</v>
      </c>
      <c r="D86">
        <v>5.1277468613271999</v>
      </c>
      <c r="E86">
        <v>266.90842828078399</v>
      </c>
      <c r="F86">
        <v>573.40029514995899</v>
      </c>
      <c r="G86">
        <v>9.8338745845802507</v>
      </c>
      <c r="H86">
        <v>95.026609279843697</v>
      </c>
      <c r="I86">
        <v>4.1912175147116999</v>
      </c>
      <c r="J86">
        <v>0</v>
      </c>
    </row>
    <row r="87" spans="1:10" x14ac:dyDescent="0.3">
      <c r="A87">
        <v>6.2096422597084802</v>
      </c>
      <c r="B87">
        <v>195.41772094898101</v>
      </c>
      <c r="C87">
        <v>13116.707711786999</v>
      </c>
      <c r="D87">
        <v>7.8793476708596701</v>
      </c>
      <c r="F87">
        <v>417.24165602634798</v>
      </c>
      <c r="G87">
        <v>7.5076623145152999</v>
      </c>
      <c r="H87">
        <v>70.547386906120494</v>
      </c>
      <c r="I87">
        <v>3.6125196149467098</v>
      </c>
      <c r="J87">
        <v>0</v>
      </c>
    </row>
    <row r="88" spans="1:10" x14ac:dyDescent="0.3">
      <c r="A88">
        <v>6.7628325218917302</v>
      </c>
      <c r="B88">
        <v>232.075176555876</v>
      </c>
      <c r="C88">
        <v>27159.384345233499</v>
      </c>
      <c r="D88">
        <v>7.8849906578685998</v>
      </c>
      <c r="E88">
        <v>350.44529269720101</v>
      </c>
      <c r="F88">
        <v>465.41377462134898</v>
      </c>
      <c r="G88">
        <v>13.8639648823311</v>
      </c>
      <c r="H88">
        <v>64.812257383195899</v>
      </c>
      <c r="I88">
        <v>4.9165791607512803</v>
      </c>
      <c r="J88">
        <v>0</v>
      </c>
    </row>
    <row r="89" spans="1:10" x14ac:dyDescent="0.3">
      <c r="A89">
        <v>9.9187170638541708</v>
      </c>
      <c r="B89">
        <v>199.18125107339</v>
      </c>
      <c r="C89">
        <v>21470.278305413201</v>
      </c>
      <c r="D89">
        <v>6.79984141022556</v>
      </c>
      <c r="E89">
        <v>329.178429026076</v>
      </c>
      <c r="F89">
        <v>430.50770686528602</v>
      </c>
      <c r="G89">
        <v>15.966042944362</v>
      </c>
      <c r="H89">
        <v>59.292273269752101</v>
      </c>
      <c r="I89">
        <v>3.3855084438567098</v>
      </c>
      <c r="J89">
        <v>0</v>
      </c>
    </row>
    <row r="90" spans="1:10" x14ac:dyDescent="0.3">
      <c r="A90">
        <v>10.155440170221899</v>
      </c>
      <c r="B90">
        <v>300.29247579584001</v>
      </c>
      <c r="C90">
        <v>12652.362978658</v>
      </c>
      <c r="D90">
        <v>6.6551263625674899</v>
      </c>
      <c r="E90">
        <v>398.64778574595698</v>
      </c>
      <c r="F90">
        <v>487.45913103075497</v>
      </c>
      <c r="G90">
        <v>9.3476339864856701</v>
      </c>
      <c r="H90">
        <v>67.919788687038107</v>
      </c>
      <c r="I90">
        <v>5.0024672599220796</v>
      </c>
      <c r="J90">
        <v>0</v>
      </c>
    </row>
    <row r="91" spans="1:10" x14ac:dyDescent="0.3">
      <c r="A91">
        <v>8.7217267106205796</v>
      </c>
      <c r="B91">
        <v>206.369682384783</v>
      </c>
      <c r="C91">
        <v>28608.0520763725</v>
      </c>
      <c r="D91">
        <v>6.3254424036648498</v>
      </c>
      <c r="E91">
        <v>377.40453818519899</v>
      </c>
      <c r="F91">
        <v>506.938352729825</v>
      </c>
      <c r="G91">
        <v>13.553751007248501</v>
      </c>
      <c r="H91">
        <v>42.381483937537098</v>
      </c>
      <c r="I91">
        <v>2.55502690399687</v>
      </c>
      <c r="J91">
        <v>0</v>
      </c>
    </row>
    <row r="92" spans="1:10" x14ac:dyDescent="0.3">
      <c r="B92">
        <v>197.97978284125901</v>
      </c>
      <c r="C92">
        <v>17153.306163452002</v>
      </c>
      <c r="D92">
        <v>7.6592039393810696</v>
      </c>
      <c r="E92">
        <v>329.28031460307199</v>
      </c>
      <c r="F92">
        <v>575.114694423424</v>
      </c>
      <c r="G92">
        <v>11.8709814823433</v>
      </c>
      <c r="H92">
        <v>69.109835682832497</v>
      </c>
      <c r="I92">
        <v>4.3839218135223197</v>
      </c>
      <c r="J92">
        <v>0</v>
      </c>
    </row>
    <row r="93" spans="1:10" x14ac:dyDescent="0.3">
      <c r="B93">
        <v>199.10788556403301</v>
      </c>
      <c r="C93">
        <v>29721.9116303501</v>
      </c>
      <c r="D93">
        <v>6.8696902153559298</v>
      </c>
      <c r="E93">
        <v>357.30322096748</v>
      </c>
      <c r="F93">
        <v>420.70959122207199</v>
      </c>
      <c r="G93">
        <v>9.2266186652848301</v>
      </c>
      <c r="H93">
        <v>55.294283266672203</v>
      </c>
      <c r="I93">
        <v>3.3551646421761498</v>
      </c>
      <c r="J93">
        <v>0</v>
      </c>
    </row>
    <row r="94" spans="1:10" x14ac:dyDescent="0.3">
      <c r="A94">
        <v>6.0996467054683796</v>
      </c>
      <c r="B94">
        <v>237.91992676325299</v>
      </c>
      <c r="C94">
        <v>20416.840996190698</v>
      </c>
      <c r="D94">
        <v>8.4578306992743695</v>
      </c>
      <c r="F94">
        <v>291.104836569067</v>
      </c>
      <c r="G94">
        <v>19.270054260463699</v>
      </c>
      <c r="H94">
        <v>93.138009481540095</v>
      </c>
      <c r="I94">
        <v>3.1727897691528701</v>
      </c>
      <c r="J94">
        <v>0</v>
      </c>
    </row>
    <row r="95" spans="1:10" x14ac:dyDescent="0.3">
      <c r="A95">
        <v>9.0267877195116295</v>
      </c>
      <c r="B95">
        <v>253.21707417098401</v>
      </c>
      <c r="C95">
        <v>27965.0721459284</v>
      </c>
      <c r="D95">
        <v>6.5883743661826299</v>
      </c>
      <c r="E95">
        <v>373.55323533839402</v>
      </c>
      <c r="F95">
        <v>588.31965053639897</v>
      </c>
      <c r="G95">
        <v>16.145732052774999</v>
      </c>
      <c r="H95">
        <v>59.124450848110399</v>
      </c>
      <c r="I95">
        <v>2.0190420182011599</v>
      </c>
      <c r="J95">
        <v>0</v>
      </c>
    </row>
    <row r="96" spans="1:10" x14ac:dyDescent="0.3">
      <c r="A96">
        <v>6.9533716033895399</v>
      </c>
      <c r="B96">
        <v>203.14654675217699</v>
      </c>
      <c r="C96">
        <v>11609.1090545277</v>
      </c>
      <c r="D96">
        <v>5.4957376547078596</v>
      </c>
      <c r="E96">
        <v>304.28319321440301</v>
      </c>
      <c r="F96">
        <v>551.14333716658098</v>
      </c>
      <c r="G96">
        <v>9.3877812755308092</v>
      </c>
      <c r="H96">
        <v>55.958005594857603</v>
      </c>
      <c r="I96">
        <v>3.6518658084228899</v>
      </c>
      <c r="J96">
        <v>0</v>
      </c>
    </row>
    <row r="97" spans="1:10" x14ac:dyDescent="0.3">
      <c r="A97">
        <v>6.14087755694786</v>
      </c>
      <c r="B97">
        <v>197.876089749366</v>
      </c>
      <c r="C97">
        <v>26687.874483333901</v>
      </c>
      <c r="D97">
        <v>7.5871964179475002</v>
      </c>
      <c r="E97">
        <v>329.23185293501803</v>
      </c>
      <c r="F97">
        <v>548.07276131611695</v>
      </c>
      <c r="G97">
        <v>15.8363302052361</v>
      </c>
      <c r="H97">
        <v>41.263647883676903</v>
      </c>
      <c r="I97">
        <v>5.3594602950129602</v>
      </c>
      <c r="J97">
        <v>0</v>
      </c>
    </row>
    <row r="98" spans="1:10" x14ac:dyDescent="0.3">
      <c r="A98">
        <v>7.0778740065304504</v>
      </c>
      <c r="B98">
        <v>220.670539606765</v>
      </c>
      <c r="C98">
        <v>23873.3782101336</v>
      </c>
      <c r="D98">
        <v>6.18183961638284</v>
      </c>
      <c r="E98">
        <v>341.98723407838298</v>
      </c>
      <c r="F98">
        <v>333.05078594334498</v>
      </c>
      <c r="G98">
        <v>10.6617989376039</v>
      </c>
      <c r="H98">
        <v>90.297770330209602</v>
      </c>
      <c r="I98">
        <v>4.7645082649214396</v>
      </c>
      <c r="J98">
        <v>0</v>
      </c>
    </row>
    <row r="99" spans="1:10" x14ac:dyDescent="0.3">
      <c r="A99">
        <v>5.4883143090125097</v>
      </c>
      <c r="B99">
        <v>135.802361700609</v>
      </c>
      <c r="C99">
        <v>21485.153195191</v>
      </c>
      <c r="D99">
        <v>8.1874157907291902</v>
      </c>
      <c r="E99">
        <v>280.60328667031899</v>
      </c>
      <c r="F99">
        <v>441.33113745869298</v>
      </c>
      <c r="G99">
        <v>14.8602626833749</v>
      </c>
      <c r="H99">
        <v>88.287345561808493</v>
      </c>
      <c r="I99">
        <v>5.0667862717845402</v>
      </c>
      <c r="J99">
        <v>0</v>
      </c>
    </row>
    <row r="100" spans="1:10" x14ac:dyDescent="0.3">
      <c r="A100">
        <v>7.2055591745887204</v>
      </c>
      <c r="B100">
        <v>120.327615343608</v>
      </c>
      <c r="C100">
        <v>24627.867560468902</v>
      </c>
      <c r="D100">
        <v>6.2024693321140196</v>
      </c>
      <c r="E100">
        <v>289.76869655332803</v>
      </c>
      <c r="F100">
        <v>418.43328992007702</v>
      </c>
      <c r="G100">
        <v>13.6431470858693</v>
      </c>
      <c r="H100">
        <v>63.7337323701964</v>
      </c>
      <c r="I100">
        <v>3.7100531256798699</v>
      </c>
      <c r="J100">
        <v>0</v>
      </c>
    </row>
    <row r="101" spans="1:10" x14ac:dyDescent="0.3">
      <c r="A101">
        <v>9.1778698658924291</v>
      </c>
      <c r="B101">
        <v>163.27482825570101</v>
      </c>
      <c r="C101">
        <v>20868.331218998799</v>
      </c>
      <c r="D101">
        <v>7.7260404341650801</v>
      </c>
      <c r="E101">
        <v>320.42143217867698</v>
      </c>
      <c r="F101">
        <v>426.99439316894001</v>
      </c>
      <c r="G101">
        <v>10.2142746032406</v>
      </c>
      <c r="H101">
        <v>62.430926156839803</v>
      </c>
      <c r="I101">
        <v>3.1087699879134498</v>
      </c>
      <c r="J101">
        <v>0</v>
      </c>
    </row>
    <row r="102" spans="1:10" x14ac:dyDescent="0.3">
      <c r="A102">
        <v>4.2707161947337298</v>
      </c>
      <c r="B102">
        <v>166.83770854028501</v>
      </c>
      <c r="C102">
        <v>24405.250534952698</v>
      </c>
      <c r="D102">
        <v>7.3915101384206503</v>
      </c>
      <c r="E102">
        <v>297.20673916830299</v>
      </c>
      <c r="F102">
        <v>349.518910367648</v>
      </c>
      <c r="G102">
        <v>13.478526445498799</v>
      </c>
      <c r="H102">
        <v>54.474839544401597</v>
      </c>
      <c r="I102">
        <v>3.7639059029523199</v>
      </c>
      <c r="J102">
        <v>0</v>
      </c>
    </row>
    <row r="103" spans="1:10" x14ac:dyDescent="0.3">
      <c r="A103">
        <v>7.3488445115506096</v>
      </c>
      <c r="B103">
        <v>223.264939730207</v>
      </c>
      <c r="C103">
        <v>11519.046527356501</v>
      </c>
      <c r="D103">
        <v>8.8895586798206008</v>
      </c>
      <c r="F103">
        <v>494.15843408696298</v>
      </c>
      <c r="G103">
        <v>18.145374253777099</v>
      </c>
      <c r="H103">
        <v>73.715522016809004</v>
      </c>
      <c r="I103">
        <v>4.8808751561808501</v>
      </c>
      <c r="J103">
        <v>0</v>
      </c>
    </row>
    <row r="104" spans="1:10" x14ac:dyDescent="0.3">
      <c r="A104">
        <v>8.5261698697777799</v>
      </c>
      <c r="B104">
        <v>175.612836321743</v>
      </c>
      <c r="C104">
        <v>11837.1233596084</v>
      </c>
      <c r="D104">
        <v>7.4837088379873702</v>
      </c>
      <c r="E104">
        <v>308.39851553828498</v>
      </c>
      <c r="F104">
        <v>474.24048229063402</v>
      </c>
      <c r="G104">
        <v>21.845916252542001</v>
      </c>
      <c r="H104">
        <v>52.372201106674801</v>
      </c>
      <c r="I104">
        <v>5.0830141415169203</v>
      </c>
      <c r="J104">
        <v>0</v>
      </c>
    </row>
    <row r="105" spans="1:10" x14ac:dyDescent="0.3">
      <c r="B105">
        <v>169.04191749811699</v>
      </c>
      <c r="C105">
        <v>36152.820899324499</v>
      </c>
      <c r="D105">
        <v>8.3303888981976595</v>
      </c>
      <c r="E105">
        <v>329.03971017616402</v>
      </c>
      <c r="F105">
        <v>590.74878718029095</v>
      </c>
      <c r="G105">
        <v>17.695114357125998</v>
      </c>
      <c r="H105">
        <v>103.150462645378</v>
      </c>
      <c r="I105">
        <v>3.9959737874927601</v>
      </c>
      <c r="J105">
        <v>0</v>
      </c>
    </row>
    <row r="106" spans="1:10" x14ac:dyDescent="0.3">
      <c r="A106">
        <v>2.6120359148172598</v>
      </c>
      <c r="B106">
        <v>188.804125730408</v>
      </c>
      <c r="C106">
        <v>34798.252586803101</v>
      </c>
      <c r="D106">
        <v>6.7964391540881497</v>
      </c>
      <c r="F106">
        <v>468.08026660843501</v>
      </c>
      <c r="G106">
        <v>13.170763209203299</v>
      </c>
      <c r="H106">
        <v>49.523769983067602</v>
      </c>
      <c r="I106">
        <v>4.7652053701590003</v>
      </c>
      <c r="J106">
        <v>0</v>
      </c>
    </row>
    <row r="107" spans="1:10" x14ac:dyDescent="0.3">
      <c r="A107">
        <v>8.4905715620277302</v>
      </c>
      <c r="B107">
        <v>204.123648393357</v>
      </c>
      <c r="C107">
        <v>22989.796389946601</v>
      </c>
      <c r="D107">
        <v>8.2707929367261492</v>
      </c>
      <c r="E107">
        <v>358.84711499708402</v>
      </c>
      <c r="F107">
        <v>435.00089830822901</v>
      </c>
      <c r="G107">
        <v>17.084245654876099</v>
      </c>
      <c r="H107">
        <v>62.421637057910203</v>
      </c>
      <c r="I107">
        <v>3.8755568051367701</v>
      </c>
      <c r="J107">
        <v>0</v>
      </c>
    </row>
    <row r="108" spans="1:10" x14ac:dyDescent="0.3">
      <c r="B108">
        <v>213.54193229258999</v>
      </c>
      <c r="C108">
        <v>22539.7116145121</v>
      </c>
      <c r="D108">
        <v>6.9572041785868599</v>
      </c>
      <c r="E108">
        <v>334.04118620668999</v>
      </c>
      <c r="F108">
        <v>463.39884709083702</v>
      </c>
      <c r="G108">
        <v>11.6230191579776</v>
      </c>
      <c r="H108">
        <v>69.615849644928204</v>
      </c>
      <c r="I108">
        <v>3.3985925873166498</v>
      </c>
      <c r="J108">
        <v>0</v>
      </c>
    </row>
    <row r="109" spans="1:10" x14ac:dyDescent="0.3">
      <c r="A109">
        <v>8.8584015312004603</v>
      </c>
      <c r="B109">
        <v>254.61751866421599</v>
      </c>
      <c r="C109">
        <v>9624.3004621101099</v>
      </c>
      <c r="D109">
        <v>7.9540156270924696</v>
      </c>
      <c r="E109">
        <v>348.40819490164</v>
      </c>
      <c r="F109">
        <v>344.303362522258</v>
      </c>
      <c r="G109">
        <v>7.9354677583321998</v>
      </c>
      <c r="H109">
        <v>78.108549815567201</v>
      </c>
      <c r="I109">
        <v>5.5257263381217099</v>
      </c>
      <c r="J109">
        <v>0</v>
      </c>
    </row>
    <row r="110" spans="1:10" x14ac:dyDescent="0.3">
      <c r="A110">
        <v>6.09815652147278</v>
      </c>
      <c r="B110">
        <v>189.99584599341799</v>
      </c>
      <c r="C110">
        <v>27776.901051693301</v>
      </c>
      <c r="D110">
        <v>6.4430978778694499</v>
      </c>
      <c r="E110">
        <v>347.93040041573698</v>
      </c>
      <c r="F110">
        <v>245.85963197125201</v>
      </c>
      <c r="G110">
        <v>14.636882256377501</v>
      </c>
      <c r="H110">
        <v>73.424632455016507</v>
      </c>
      <c r="I110">
        <v>3.97736236432997</v>
      </c>
      <c r="J110">
        <v>0</v>
      </c>
    </row>
    <row r="111" spans="1:10" x14ac:dyDescent="0.3">
      <c r="A111">
        <v>8.4199706821289908</v>
      </c>
      <c r="B111">
        <v>185.71898879367001</v>
      </c>
      <c r="C111">
        <v>13237.989604570799</v>
      </c>
      <c r="D111">
        <v>3.99826584098065</v>
      </c>
      <c r="E111">
        <v>308.14263885285101</v>
      </c>
      <c r="F111">
        <v>463.64727737284102</v>
      </c>
      <c r="G111">
        <v>17.209565055470801</v>
      </c>
      <c r="H111">
        <v>48.783111659787799</v>
      </c>
      <c r="I111">
        <v>3.96247831428277</v>
      </c>
      <c r="J111">
        <v>0</v>
      </c>
    </row>
    <row r="112" spans="1:10" x14ac:dyDescent="0.3">
      <c r="A112">
        <v>9.2861550214323696</v>
      </c>
      <c r="B112">
        <v>222.661551381593</v>
      </c>
      <c r="C112">
        <v>12311.268365978</v>
      </c>
      <c r="D112">
        <v>7.2898660410526404</v>
      </c>
      <c r="E112">
        <v>332.23935949285999</v>
      </c>
      <c r="F112">
        <v>353.74009999706402</v>
      </c>
      <c r="G112">
        <v>14.171762565335399</v>
      </c>
      <c r="I112">
        <v>5.2399818700816798</v>
      </c>
      <c r="J112">
        <v>0</v>
      </c>
    </row>
    <row r="113" spans="1:10" x14ac:dyDescent="0.3">
      <c r="A113">
        <v>7.8758951354817803</v>
      </c>
      <c r="B113">
        <v>226.28478781681201</v>
      </c>
      <c r="C113">
        <v>12710.2494516117</v>
      </c>
      <c r="D113">
        <v>7.3031265831516503</v>
      </c>
      <c r="E113">
        <v>346.403258137367</v>
      </c>
      <c r="F113">
        <v>445.37414743285899</v>
      </c>
      <c r="G113">
        <v>6.0634619125291298</v>
      </c>
      <c r="H113">
        <v>63.128044031022199</v>
      </c>
      <c r="I113">
        <v>4.2385892034815198</v>
      </c>
      <c r="J113">
        <v>0</v>
      </c>
    </row>
    <row r="114" spans="1:10" x14ac:dyDescent="0.3">
      <c r="A114">
        <v>7.7253329080747504</v>
      </c>
      <c r="B114">
        <v>252.26549119785599</v>
      </c>
      <c r="C114">
        <v>36477.738112419</v>
      </c>
      <c r="D114">
        <v>8.3867610082337904</v>
      </c>
      <c r="E114">
        <v>426.54358975651098</v>
      </c>
      <c r="F114">
        <v>339.41132665631397</v>
      </c>
      <c r="G114">
        <v>17.485844248946002</v>
      </c>
      <c r="H114">
        <v>60.483884662271102</v>
      </c>
      <c r="I114">
        <v>3.7248367036446899</v>
      </c>
      <c r="J114">
        <v>0</v>
      </c>
    </row>
    <row r="115" spans="1:10" x14ac:dyDescent="0.3">
      <c r="A115">
        <v>3.3880906105238902</v>
      </c>
      <c r="B115">
        <v>212.02894446572</v>
      </c>
      <c r="C115">
        <v>20230.125576951701</v>
      </c>
      <c r="D115">
        <v>8.5697815297333104</v>
      </c>
      <c r="E115">
        <v>349.155998712751</v>
      </c>
      <c r="F115">
        <v>353.91292744166498</v>
      </c>
      <c r="G115">
        <v>18.2083396718998</v>
      </c>
      <c r="H115">
        <v>82.387873990173304</v>
      </c>
      <c r="I115">
        <v>2.79860094826704</v>
      </c>
      <c r="J115">
        <v>0</v>
      </c>
    </row>
    <row r="116" spans="1:10" x14ac:dyDescent="0.3">
      <c r="A116">
        <v>6.7453067150809503</v>
      </c>
      <c r="B116">
        <v>218.42463701923299</v>
      </c>
      <c r="C116">
        <v>21871.838700042401</v>
      </c>
      <c r="D116">
        <v>7.16550919246892</v>
      </c>
      <c r="F116">
        <v>373.05010163921298</v>
      </c>
      <c r="G116">
        <v>16.826619464762299</v>
      </c>
      <c r="H116">
        <v>74.086079972643603</v>
      </c>
      <c r="I116">
        <v>3.9023525898765001</v>
      </c>
      <c r="J116">
        <v>0</v>
      </c>
    </row>
    <row r="117" spans="1:10" x14ac:dyDescent="0.3">
      <c r="B117">
        <v>190.42389854156599</v>
      </c>
      <c r="C117">
        <v>28062.641892040301</v>
      </c>
      <c r="D117">
        <v>9.6151470269947907</v>
      </c>
      <c r="E117">
        <v>357.226709496316</v>
      </c>
      <c r="F117">
        <v>263.771913504537</v>
      </c>
      <c r="G117">
        <v>13.4452251967609</v>
      </c>
      <c r="H117">
        <v>67.055558402992105</v>
      </c>
      <c r="I117">
        <v>5.6290156360573196</v>
      </c>
      <c r="J117">
        <v>0</v>
      </c>
    </row>
    <row r="118" spans="1:10" x14ac:dyDescent="0.3">
      <c r="A118">
        <v>7.1838257233931797</v>
      </c>
      <c r="B118">
        <v>261.85079976925198</v>
      </c>
      <c r="C118">
        <v>14100.9689869799</v>
      </c>
      <c r="D118">
        <v>9.0084951937318891</v>
      </c>
      <c r="E118">
        <v>358.72470212168002</v>
      </c>
      <c r="F118">
        <v>290.42383836524402</v>
      </c>
      <c r="G118">
        <v>17.149907125687101</v>
      </c>
      <c r="H118">
        <v>82.025115802405196</v>
      </c>
      <c r="I118">
        <v>4.5971655115268604</v>
      </c>
      <c r="J118">
        <v>0</v>
      </c>
    </row>
    <row r="119" spans="1:10" x14ac:dyDescent="0.3">
      <c r="A119">
        <v>10.111976704648599</v>
      </c>
      <c r="B119">
        <v>240.432100229138</v>
      </c>
      <c r="C119">
        <v>15331.302691753101</v>
      </c>
      <c r="D119">
        <v>5.3926512820230501</v>
      </c>
      <c r="E119">
        <v>361.90292619839698</v>
      </c>
      <c r="F119">
        <v>403.04181014984403</v>
      </c>
      <c r="G119">
        <v>16.131124287014501</v>
      </c>
      <c r="H119">
        <v>61.111146338277202</v>
      </c>
      <c r="I119">
        <v>3.4257632421736801</v>
      </c>
      <c r="J119">
        <v>0</v>
      </c>
    </row>
    <row r="120" spans="1:10" x14ac:dyDescent="0.3">
      <c r="A120">
        <v>7.3974132985434098</v>
      </c>
      <c r="B120">
        <v>122.54103985982501</v>
      </c>
      <c r="C120">
        <v>8855.1141213313604</v>
      </c>
      <c r="D120">
        <v>6.8886889390984001</v>
      </c>
      <c r="E120">
        <v>241.60753233585001</v>
      </c>
      <c r="F120">
        <v>489.85160040482498</v>
      </c>
      <c r="G120">
        <v>13.3659061952662</v>
      </c>
      <c r="I120">
        <v>3.1491575104326701</v>
      </c>
      <c r="J120">
        <v>0</v>
      </c>
    </row>
    <row r="121" spans="1:10" x14ac:dyDescent="0.3">
      <c r="A121">
        <v>7.8128043883103002</v>
      </c>
      <c r="B121">
        <v>196.58388603095599</v>
      </c>
      <c r="C121">
        <v>42550.841815771702</v>
      </c>
      <c r="D121">
        <v>7.3346476396692504</v>
      </c>
      <c r="F121">
        <v>442.54577454824403</v>
      </c>
      <c r="G121">
        <v>14.6669172423156</v>
      </c>
      <c r="I121">
        <v>6.2048463588288998</v>
      </c>
      <c r="J121">
        <v>0</v>
      </c>
    </row>
    <row r="122" spans="1:10" x14ac:dyDescent="0.3">
      <c r="A122">
        <v>6.8774569325767096</v>
      </c>
      <c r="B122">
        <v>136.879213870787</v>
      </c>
      <c r="C122">
        <v>27433.587294151701</v>
      </c>
      <c r="D122">
        <v>7.09152151426043</v>
      </c>
      <c r="E122">
        <v>307.39708830388503</v>
      </c>
      <c r="F122">
        <v>342.196346634473</v>
      </c>
      <c r="G122">
        <v>18.4038458302329</v>
      </c>
      <c r="H122">
        <v>81.193412171212202</v>
      </c>
      <c r="I122">
        <v>3.82765007173544</v>
      </c>
      <c r="J122">
        <v>0</v>
      </c>
    </row>
    <row r="123" spans="1:10" x14ac:dyDescent="0.3">
      <c r="B123">
        <v>146.970245225105</v>
      </c>
      <c r="C123">
        <v>16367.458371975399</v>
      </c>
      <c r="D123">
        <v>7.6870371858893396</v>
      </c>
      <c r="F123">
        <v>468.94501475022599</v>
      </c>
      <c r="G123">
        <v>18.601380733736299</v>
      </c>
      <c r="H123">
        <v>49.5619688941634</v>
      </c>
      <c r="I123">
        <v>4.6643503210015496</v>
      </c>
      <c r="J123">
        <v>0</v>
      </c>
    </row>
    <row r="124" spans="1:10" x14ac:dyDescent="0.3">
      <c r="B124">
        <v>230.80948246855601</v>
      </c>
      <c r="C124">
        <v>27418.781044480002</v>
      </c>
      <c r="D124">
        <v>7.13649839173054</v>
      </c>
      <c r="E124">
        <v>369.31000779813002</v>
      </c>
      <c r="F124">
        <v>274.66059655361403</v>
      </c>
      <c r="G124">
        <v>9.5785846001704105</v>
      </c>
      <c r="H124">
        <v>72.376908783325504</v>
      </c>
      <c r="I124">
        <v>4.1975952092068098</v>
      </c>
      <c r="J124">
        <v>0</v>
      </c>
    </row>
    <row r="125" spans="1:10" x14ac:dyDescent="0.3">
      <c r="A125">
        <v>7.5210516786721699</v>
      </c>
      <c r="B125">
        <v>267.05964744892998</v>
      </c>
      <c r="C125">
        <v>26865.373740905201</v>
      </c>
      <c r="D125">
        <v>10.449450309656701</v>
      </c>
      <c r="F125">
        <v>505.70937170147897</v>
      </c>
      <c r="G125">
        <v>16.237745770905601</v>
      </c>
      <c r="H125">
        <v>57.037780170433102</v>
      </c>
      <c r="I125">
        <v>2.8807853472938301</v>
      </c>
      <c r="J125">
        <v>0</v>
      </c>
    </row>
    <row r="126" spans="1:10" x14ac:dyDescent="0.3">
      <c r="A126">
        <v>8.5508754692893305</v>
      </c>
      <c r="B126">
        <v>231.24878680554301</v>
      </c>
      <c r="C126">
        <v>28918.4199530771</v>
      </c>
      <c r="D126">
        <v>7.8225284905479198</v>
      </c>
      <c r="E126">
        <v>369.264222748674</v>
      </c>
      <c r="F126">
        <v>432.28527002719301</v>
      </c>
      <c r="G126">
        <v>16.2662966876368</v>
      </c>
      <c r="H126">
        <v>73.149464324835805</v>
      </c>
      <c r="I126">
        <v>3.7728866074587599</v>
      </c>
      <c r="J126">
        <v>0</v>
      </c>
    </row>
    <row r="127" spans="1:10" x14ac:dyDescent="0.3">
      <c r="A127">
        <v>10.3084776568137</v>
      </c>
      <c r="B127">
        <v>217.21974643163301</v>
      </c>
      <c r="C127">
        <v>27653.235184410602</v>
      </c>
      <c r="D127">
        <v>8.9122663406846208</v>
      </c>
      <c r="E127">
        <v>369.53120635323199</v>
      </c>
      <c r="F127">
        <v>382.95150483896902</v>
      </c>
      <c r="G127">
        <v>6.5804015508262497</v>
      </c>
      <c r="H127">
        <v>59.576039910585898</v>
      </c>
      <c r="I127">
        <v>3.2850770524698398</v>
      </c>
      <c r="J127">
        <v>0</v>
      </c>
    </row>
    <row r="128" spans="1:10" x14ac:dyDescent="0.3">
      <c r="B128">
        <v>252.67046903409999</v>
      </c>
      <c r="C128">
        <v>29368.674184052201</v>
      </c>
      <c r="D128">
        <v>9.9061466272237393</v>
      </c>
      <c r="E128">
        <v>433.95221194799001</v>
      </c>
      <c r="F128">
        <v>465.21662062014701</v>
      </c>
      <c r="G128">
        <v>13.221033634237401</v>
      </c>
      <c r="H128">
        <v>84.198606533275395</v>
      </c>
      <c r="I128">
        <v>5.0527367661169897</v>
      </c>
      <c r="J128">
        <v>0</v>
      </c>
    </row>
    <row r="129" spans="1:10" x14ac:dyDescent="0.3">
      <c r="A129">
        <v>7.3710850732095601</v>
      </c>
      <c r="B129">
        <v>207.71682442123401</v>
      </c>
      <c r="C129">
        <v>24913.83716589</v>
      </c>
      <c r="D129">
        <v>9.6163304369399594</v>
      </c>
      <c r="E129">
        <v>362.30018004840099</v>
      </c>
      <c r="F129">
        <v>363.16853841901798</v>
      </c>
      <c r="G129">
        <v>11.542661782175101</v>
      </c>
      <c r="H129">
        <v>67.720704379292101</v>
      </c>
      <c r="I129">
        <v>4.4125895367028098</v>
      </c>
      <c r="J129">
        <v>0</v>
      </c>
    </row>
    <row r="130" spans="1:10" x14ac:dyDescent="0.3">
      <c r="A130">
        <v>11.1806946644619</v>
      </c>
      <c r="B130">
        <v>228.300860361253</v>
      </c>
      <c r="C130">
        <v>16600.392746647001</v>
      </c>
      <c r="D130">
        <v>6.0940005305237896</v>
      </c>
      <c r="F130">
        <v>504.05053913330499</v>
      </c>
      <c r="G130">
        <v>15.0350469074864</v>
      </c>
      <c r="H130">
        <v>110.739299344312</v>
      </c>
      <c r="I130">
        <v>3.8098416540991402</v>
      </c>
      <c r="J130">
        <v>0</v>
      </c>
    </row>
    <row r="131" spans="1:10" x14ac:dyDescent="0.3">
      <c r="A131">
        <v>6.5064877665024596</v>
      </c>
      <c r="B131">
        <v>202.28593794959099</v>
      </c>
      <c r="C131">
        <v>17087.076901837201</v>
      </c>
      <c r="D131">
        <v>6.2019827673233099</v>
      </c>
      <c r="E131">
        <v>326.66236831259801</v>
      </c>
      <c r="F131">
        <v>481.77193425228</v>
      </c>
      <c r="G131">
        <v>16.535185927179999</v>
      </c>
      <c r="H131">
        <v>46.205747910710599</v>
      </c>
      <c r="I131">
        <v>3.5487755887477301</v>
      </c>
      <c r="J131">
        <v>0</v>
      </c>
    </row>
    <row r="132" spans="1:10" x14ac:dyDescent="0.3">
      <c r="A132">
        <v>6.6439357746622996</v>
      </c>
      <c r="B132">
        <v>151.88960011377901</v>
      </c>
      <c r="C132">
        <v>10909.194592323</v>
      </c>
      <c r="D132">
        <v>3.7496251483009599</v>
      </c>
      <c r="E132">
        <v>240.936722137511</v>
      </c>
      <c r="F132">
        <v>437.90900516560498</v>
      </c>
      <c r="G132">
        <v>15.264742348024001</v>
      </c>
      <c r="H132">
        <v>64.203963702663302</v>
      </c>
      <c r="I132">
        <v>3.8129529259917798</v>
      </c>
      <c r="J132">
        <v>0</v>
      </c>
    </row>
    <row r="133" spans="1:10" x14ac:dyDescent="0.3">
      <c r="A133">
        <v>5.0337739897516602</v>
      </c>
      <c r="B133">
        <v>155.32147750080199</v>
      </c>
      <c r="C133">
        <v>34971.807482626798</v>
      </c>
      <c r="D133">
        <v>7.1214774481049297</v>
      </c>
      <c r="E133">
        <v>320.11549702052798</v>
      </c>
      <c r="F133">
        <v>500.63732617000301</v>
      </c>
      <c r="G133">
        <v>18.312498541935799</v>
      </c>
      <c r="H133">
        <v>63.193305989513703</v>
      </c>
      <c r="I133">
        <v>3.2449484773190602</v>
      </c>
      <c r="J133">
        <v>0</v>
      </c>
    </row>
    <row r="134" spans="1:10" x14ac:dyDescent="0.3">
      <c r="A134">
        <v>6.9126075619898399</v>
      </c>
      <c r="B134">
        <v>155.74049523526401</v>
      </c>
      <c r="C134">
        <v>17973.178859011801</v>
      </c>
      <c r="D134">
        <v>4.9163025620313503</v>
      </c>
      <c r="E134">
        <v>275.90822785983897</v>
      </c>
      <c r="F134">
        <v>439.64805121939202</v>
      </c>
      <c r="G134">
        <v>18.380711926381899</v>
      </c>
      <c r="H134">
        <v>55.5074684684337</v>
      </c>
      <c r="I134">
        <v>2.61224895319216</v>
      </c>
      <c r="J134">
        <v>0</v>
      </c>
    </row>
    <row r="135" spans="1:10" x14ac:dyDescent="0.3">
      <c r="A135">
        <v>7.9776359908804899</v>
      </c>
      <c r="B135">
        <v>245.89513040867399</v>
      </c>
      <c r="C135">
        <v>32170.069160096202</v>
      </c>
      <c r="D135">
        <v>9.6356360829643304</v>
      </c>
      <c r="E135">
        <v>399.58315492176598</v>
      </c>
      <c r="F135">
        <v>473.66245276454902</v>
      </c>
      <c r="G135">
        <v>11.728338195960699</v>
      </c>
      <c r="H135">
        <v>23.817019904947799</v>
      </c>
      <c r="I135">
        <v>3.5521294997016502</v>
      </c>
      <c r="J135">
        <v>0</v>
      </c>
    </row>
    <row r="136" spans="1:10" x14ac:dyDescent="0.3">
      <c r="A136">
        <v>6.0783358365092699</v>
      </c>
      <c r="B136">
        <v>197.501911898472</v>
      </c>
      <c r="C136">
        <v>35957.792182594698</v>
      </c>
      <c r="D136">
        <v>8.1304722082472907</v>
      </c>
      <c r="E136">
        <v>379.52770629239001</v>
      </c>
      <c r="F136">
        <v>360.060477355827</v>
      </c>
      <c r="G136">
        <v>20.098412891356901</v>
      </c>
      <c r="H136">
        <v>41.865959510213401</v>
      </c>
      <c r="I136">
        <v>4.2015809055085596</v>
      </c>
      <c r="J136">
        <v>0</v>
      </c>
    </row>
    <row r="137" spans="1:10" x14ac:dyDescent="0.3">
      <c r="A137">
        <v>6.2424144841038398</v>
      </c>
      <c r="B137">
        <v>191.90872954929199</v>
      </c>
      <c r="C137">
        <v>28149.411791622799</v>
      </c>
      <c r="D137">
        <v>7.13043679959552</v>
      </c>
      <c r="E137">
        <v>319.30678508027398</v>
      </c>
      <c r="F137">
        <v>448.24252674230098</v>
      </c>
      <c r="G137">
        <v>19.3700908745462</v>
      </c>
      <c r="H137">
        <v>60.939480982119797</v>
      </c>
      <c r="I137">
        <v>4.50870509789448</v>
      </c>
      <c r="J137">
        <v>0</v>
      </c>
    </row>
    <row r="138" spans="1:10" x14ac:dyDescent="0.3">
      <c r="A138">
        <v>6.0633547898910702</v>
      </c>
      <c r="B138">
        <v>160.767311284925</v>
      </c>
      <c r="C138">
        <v>14775.1455957529</v>
      </c>
      <c r="D138">
        <v>7.4841036466702304</v>
      </c>
      <c r="E138">
        <v>305.82855327869999</v>
      </c>
      <c r="F138">
        <v>327.27023868075702</v>
      </c>
      <c r="G138">
        <v>12.309015955365201</v>
      </c>
      <c r="H138">
        <v>69.038453870669301</v>
      </c>
      <c r="I138">
        <v>3.4673369148168498</v>
      </c>
      <c r="J138">
        <v>0</v>
      </c>
    </row>
    <row r="139" spans="1:10" x14ac:dyDescent="0.3">
      <c r="A139">
        <v>8.1295855139667204</v>
      </c>
      <c r="B139">
        <v>177.89896662548099</v>
      </c>
      <c r="C139">
        <v>27834.217696340402</v>
      </c>
      <c r="D139">
        <v>9.00600774687328</v>
      </c>
      <c r="E139">
        <v>334.43853880357801</v>
      </c>
      <c r="F139">
        <v>397.02142755386598</v>
      </c>
      <c r="G139">
        <v>15.936261676600701</v>
      </c>
      <c r="H139">
        <v>81.390758496245198</v>
      </c>
      <c r="I139">
        <v>3.3625371351987901</v>
      </c>
      <c r="J139">
        <v>0</v>
      </c>
    </row>
    <row r="140" spans="1:10" x14ac:dyDescent="0.3">
      <c r="A140">
        <v>9.5624059437895195</v>
      </c>
      <c r="B140">
        <v>202.013642600092</v>
      </c>
      <c r="C140">
        <v>13041.8291403941</v>
      </c>
      <c r="D140">
        <v>5.8206552078593097</v>
      </c>
      <c r="E140">
        <v>327.11882401674501</v>
      </c>
      <c r="F140">
        <v>433.38166673218598</v>
      </c>
      <c r="G140">
        <v>14.139065908911601</v>
      </c>
      <c r="H140">
        <v>63.5489926560927</v>
      </c>
      <c r="I140">
        <v>3.7627198370300299</v>
      </c>
      <c r="J140">
        <v>0</v>
      </c>
    </row>
    <row r="141" spans="1:10" x14ac:dyDescent="0.3">
      <c r="A141">
        <v>8.1677926323082506</v>
      </c>
      <c r="B141">
        <v>200.91375467194999</v>
      </c>
      <c r="C141">
        <v>27141.362902943401</v>
      </c>
      <c r="D141">
        <v>7.2624166386542601</v>
      </c>
      <c r="E141">
        <v>344.16113431571898</v>
      </c>
      <c r="F141">
        <v>525.59878750115797</v>
      </c>
      <c r="G141">
        <v>16.142284003388198</v>
      </c>
      <c r="H141">
        <v>66.231435535918493</v>
      </c>
      <c r="I141">
        <v>4.2893954840982396</v>
      </c>
      <c r="J141">
        <v>0</v>
      </c>
    </row>
    <row r="142" spans="1:10" x14ac:dyDescent="0.3">
      <c r="A142">
        <v>8.5944161352064707</v>
      </c>
      <c r="B142">
        <v>270.02270585231003</v>
      </c>
      <c r="C142">
        <v>15791.6753511272</v>
      </c>
      <c r="D142">
        <v>5.9126906242965802</v>
      </c>
      <c r="F142">
        <v>672.55699923770703</v>
      </c>
      <c r="G142">
        <v>20.1840514723126</v>
      </c>
      <c r="H142">
        <v>54.961285253429502</v>
      </c>
      <c r="I142">
        <v>3.5689917079764002</v>
      </c>
      <c r="J142">
        <v>0</v>
      </c>
    </row>
    <row r="143" spans="1:10" x14ac:dyDescent="0.3">
      <c r="B143">
        <v>167.38612732636099</v>
      </c>
      <c r="C143">
        <v>20944.620814413101</v>
      </c>
      <c r="D143">
        <v>4.9631240493132198</v>
      </c>
      <c r="F143">
        <v>566.33929397234601</v>
      </c>
      <c r="G143">
        <v>11.3188065961248</v>
      </c>
      <c r="I143">
        <v>3.6797950347550201</v>
      </c>
      <c r="J143">
        <v>0</v>
      </c>
    </row>
    <row r="144" spans="1:10" x14ac:dyDescent="0.3">
      <c r="A144">
        <v>6.8254679006303904</v>
      </c>
      <c r="B144">
        <v>187.051709666074</v>
      </c>
      <c r="C144">
        <v>46140.126849502303</v>
      </c>
      <c r="D144">
        <v>6.1377574620867401</v>
      </c>
      <c r="E144">
        <v>352.70218223688101</v>
      </c>
      <c r="F144">
        <v>373.427235487894</v>
      </c>
      <c r="G144">
        <v>12.6063816468096</v>
      </c>
      <c r="H144">
        <v>58.752201315662802</v>
      </c>
      <c r="I144">
        <v>3.02744957804516</v>
      </c>
      <c r="J144">
        <v>0</v>
      </c>
    </row>
    <row r="145" spans="1:10" x14ac:dyDescent="0.3">
      <c r="A145">
        <v>7.8611777009985602</v>
      </c>
      <c r="B145">
        <v>204.274241099893</v>
      </c>
      <c r="C145">
        <v>25145.024124785501</v>
      </c>
      <c r="D145">
        <v>7.9233153748121401</v>
      </c>
      <c r="E145">
        <v>338.21380344368799</v>
      </c>
      <c r="F145">
        <v>469.486961246161</v>
      </c>
      <c r="G145">
        <v>15.993410350862399</v>
      </c>
      <c r="H145">
        <v>86.167298293370706</v>
      </c>
      <c r="I145">
        <v>4.1576566283750704</v>
      </c>
      <c r="J145">
        <v>0</v>
      </c>
    </row>
    <row r="146" spans="1:10" x14ac:dyDescent="0.3">
      <c r="A146">
        <v>4.9657735596449601</v>
      </c>
      <c r="B146">
        <v>220.84863863403999</v>
      </c>
      <c r="C146">
        <v>21802.7448979289</v>
      </c>
      <c r="D146">
        <v>6.25057803110652</v>
      </c>
      <c r="E146">
        <v>311.59813596666299</v>
      </c>
      <c r="F146">
        <v>386.41333151842701</v>
      </c>
      <c r="G146">
        <v>18.035237542145101</v>
      </c>
      <c r="H146">
        <v>53.908177353971098</v>
      </c>
      <c r="I146">
        <v>3.4217668494012501</v>
      </c>
      <c r="J146">
        <v>0</v>
      </c>
    </row>
    <row r="147" spans="1:10" x14ac:dyDescent="0.3">
      <c r="A147">
        <v>6.20743296761471</v>
      </c>
      <c r="B147">
        <v>192.93702709690601</v>
      </c>
      <c r="C147">
        <v>13442.603471136599</v>
      </c>
      <c r="D147">
        <v>5.8190229396113802</v>
      </c>
      <c r="E147">
        <v>325.90656176552801</v>
      </c>
      <c r="F147">
        <v>533.79585081768005</v>
      </c>
      <c r="G147">
        <v>14.687539337336</v>
      </c>
      <c r="H147">
        <v>60.485033294961902</v>
      </c>
      <c r="I147">
        <v>3.5492988412931399</v>
      </c>
      <c r="J147">
        <v>0</v>
      </c>
    </row>
    <row r="148" spans="1:10" x14ac:dyDescent="0.3">
      <c r="B148">
        <v>157.00128743205099</v>
      </c>
      <c r="C148">
        <v>20067.105328107002</v>
      </c>
      <c r="D148">
        <v>8.0710510289204596</v>
      </c>
      <c r="F148">
        <v>490.909712237267</v>
      </c>
      <c r="G148">
        <v>17.3229464299624</v>
      </c>
      <c r="H148">
        <v>71.969261381016096</v>
      </c>
      <c r="I148">
        <v>4.4175597910163198</v>
      </c>
      <c r="J148">
        <v>0</v>
      </c>
    </row>
    <row r="149" spans="1:10" x14ac:dyDescent="0.3">
      <c r="A149">
        <v>9.7692510060868401</v>
      </c>
      <c r="B149">
        <v>264.26565427913698</v>
      </c>
      <c r="C149">
        <v>8471.6773814304797</v>
      </c>
      <c r="D149">
        <v>8.3497097667090205</v>
      </c>
      <c r="E149">
        <v>359.26854259334999</v>
      </c>
      <c r="F149">
        <v>353.19647548752403</v>
      </c>
      <c r="G149">
        <v>15.047086914887901</v>
      </c>
      <c r="H149">
        <v>52.645458533937699</v>
      </c>
      <c r="I149">
        <v>4.6365561952568504</v>
      </c>
      <c r="J149">
        <v>0</v>
      </c>
    </row>
    <row r="150" spans="1:10" x14ac:dyDescent="0.3">
      <c r="A150">
        <v>9.6306654799033407</v>
      </c>
      <c r="B150">
        <v>152.86243348415701</v>
      </c>
      <c r="C150">
        <v>23641.7025653038</v>
      </c>
      <c r="D150">
        <v>6.9257060797894399</v>
      </c>
      <c r="E150">
        <v>333.14831765902397</v>
      </c>
      <c r="F150">
        <v>417.16707292736902</v>
      </c>
      <c r="G150">
        <v>16.670183917497202</v>
      </c>
      <c r="H150">
        <v>89.997574219543907</v>
      </c>
      <c r="I150">
        <v>4.9200911579591597</v>
      </c>
      <c r="J150">
        <v>0</v>
      </c>
    </row>
    <row r="151" spans="1:10" x14ac:dyDescent="0.3">
      <c r="A151">
        <v>5.1874716054363699</v>
      </c>
      <c r="B151">
        <v>104.752424988827</v>
      </c>
      <c r="C151">
        <v>20060.0787272011</v>
      </c>
      <c r="D151">
        <v>6.9139109138075101</v>
      </c>
      <c r="F151">
        <v>368.81542858784098</v>
      </c>
      <c r="G151">
        <v>15.1403484877801</v>
      </c>
      <c r="H151">
        <v>98.656645882163801</v>
      </c>
      <c r="I151">
        <v>3.2032578962619902</v>
      </c>
      <c r="J151">
        <v>0</v>
      </c>
    </row>
    <row r="152" spans="1:10" x14ac:dyDescent="0.3">
      <c r="A152">
        <v>7.6335700876775503</v>
      </c>
      <c r="B152">
        <v>199.65299957786399</v>
      </c>
      <c r="C152">
        <v>16312.154973975001</v>
      </c>
      <c r="D152">
        <v>9.9005468970538999</v>
      </c>
      <c r="E152">
        <v>358.56628208671998</v>
      </c>
      <c r="F152">
        <v>420.53417182791799</v>
      </c>
      <c r="G152">
        <v>10.5393922697286</v>
      </c>
      <c r="H152">
        <v>100.24270600375699</v>
      </c>
      <c r="I152">
        <v>2.9270667668863699</v>
      </c>
      <c r="J152">
        <v>0</v>
      </c>
    </row>
    <row r="153" spans="1:10" x14ac:dyDescent="0.3">
      <c r="A153">
        <v>5.7711990498136796</v>
      </c>
      <c r="B153">
        <v>155.05089305064101</v>
      </c>
      <c r="C153">
        <v>24909.444009561899</v>
      </c>
      <c r="D153">
        <v>6.5312612698130899</v>
      </c>
      <c r="E153">
        <v>297.00931939411402</v>
      </c>
      <c r="F153">
        <v>313.70193433343201</v>
      </c>
      <c r="G153">
        <v>11.7047889965081</v>
      </c>
      <c r="H153">
        <v>85.688303454767293</v>
      </c>
      <c r="I153">
        <v>4.6889590654951103</v>
      </c>
      <c r="J153">
        <v>0</v>
      </c>
    </row>
    <row r="154" spans="1:10" x14ac:dyDescent="0.3">
      <c r="A154">
        <v>6.5799693294015498</v>
      </c>
      <c r="B154">
        <v>197.22698091094901</v>
      </c>
      <c r="C154">
        <v>17657.084176493201</v>
      </c>
      <c r="D154">
        <v>4.5062934744058101</v>
      </c>
      <c r="E154">
        <v>290.28989425911499</v>
      </c>
      <c r="F154">
        <v>254.393275604807</v>
      </c>
      <c r="G154">
        <v>9.8476552757178393</v>
      </c>
      <c r="H154">
        <v>73.749716466602194</v>
      </c>
      <c r="I154">
        <v>4.5759318715908597</v>
      </c>
      <c r="J154">
        <v>0</v>
      </c>
    </row>
    <row r="155" spans="1:10" x14ac:dyDescent="0.3">
      <c r="A155">
        <v>4.8011543680758599</v>
      </c>
      <c r="B155">
        <v>180.77287075636599</v>
      </c>
      <c r="C155">
        <v>13556.7343971147</v>
      </c>
      <c r="D155">
        <v>8.9772863807752898</v>
      </c>
      <c r="E155">
        <v>322.06244697172201</v>
      </c>
      <c r="F155">
        <v>587.39501170465996</v>
      </c>
      <c r="G155">
        <v>12.401368065703</v>
      </c>
      <c r="H155">
        <v>62.028186524469803</v>
      </c>
      <c r="I155">
        <v>4.4186381316677501</v>
      </c>
      <c r="J155">
        <v>0</v>
      </c>
    </row>
    <row r="156" spans="1:10" x14ac:dyDescent="0.3">
      <c r="A156">
        <v>7.9488157181515602</v>
      </c>
      <c r="B156">
        <v>238.23640969959899</v>
      </c>
      <c r="C156">
        <v>19129.458365440201</v>
      </c>
      <c r="D156">
        <v>5.85196496240488</v>
      </c>
      <c r="F156">
        <v>434.65545861007701</v>
      </c>
      <c r="G156">
        <v>8.6632937007054203</v>
      </c>
      <c r="H156">
        <v>67.304040284503898</v>
      </c>
      <c r="I156">
        <v>3.6922508612698102</v>
      </c>
      <c r="J156">
        <v>0</v>
      </c>
    </row>
    <row r="157" spans="1:10" x14ac:dyDescent="0.3">
      <c r="A157">
        <v>6.90699217181165</v>
      </c>
      <c r="B157">
        <v>216.785290840024</v>
      </c>
      <c r="C157">
        <v>19991.239149048899</v>
      </c>
      <c r="D157">
        <v>7.3023516512894497</v>
      </c>
      <c r="E157">
        <v>340.10602778835101</v>
      </c>
      <c r="F157">
        <v>356.459136851582</v>
      </c>
      <c r="G157">
        <v>9.61410602461177</v>
      </c>
      <c r="H157">
        <v>61.122643625553501</v>
      </c>
      <c r="I157">
        <v>2.1247593522163002</v>
      </c>
      <c r="J157">
        <v>0</v>
      </c>
    </row>
    <row r="158" spans="1:10" x14ac:dyDescent="0.3">
      <c r="B158">
        <v>281.26866702051598</v>
      </c>
      <c r="C158">
        <v>22452.090807860601</v>
      </c>
      <c r="D158">
        <v>6.7736989856606904</v>
      </c>
      <c r="E158">
        <v>343.635821280367</v>
      </c>
      <c r="F158">
        <v>395.34177529289002</v>
      </c>
      <c r="G158">
        <v>14.9030804695558</v>
      </c>
      <c r="H158">
        <v>67.125167777934095</v>
      </c>
      <c r="I158">
        <v>4.4443501992276904</v>
      </c>
      <c r="J158">
        <v>0</v>
      </c>
    </row>
    <row r="159" spans="1:10" x14ac:dyDescent="0.3">
      <c r="B159">
        <v>190.77945990455601</v>
      </c>
      <c r="C159">
        <v>12224.3105064385</v>
      </c>
      <c r="D159">
        <v>4.6462110527428999</v>
      </c>
      <c r="E159">
        <v>308.56488629958301</v>
      </c>
      <c r="F159">
        <v>399.27135893177802</v>
      </c>
      <c r="G159">
        <v>11.8767966690689</v>
      </c>
      <c r="H159">
        <v>61.886635988020203</v>
      </c>
      <c r="I159">
        <v>3.4631725477162498</v>
      </c>
      <c r="J159">
        <v>0</v>
      </c>
    </row>
    <row r="160" spans="1:10" x14ac:dyDescent="0.3">
      <c r="A160">
        <v>8.4613308740017903</v>
      </c>
      <c r="B160">
        <v>212.581366389214</v>
      </c>
      <c r="C160">
        <v>34406.7764457472</v>
      </c>
      <c r="D160">
        <v>8.6791515558366594</v>
      </c>
      <c r="E160">
        <v>384.85538150300999</v>
      </c>
      <c r="F160">
        <v>477.34336860103599</v>
      </c>
      <c r="G160">
        <v>13.801712181380299</v>
      </c>
      <c r="I160">
        <v>3.7719441464094698</v>
      </c>
      <c r="J160">
        <v>0</v>
      </c>
    </row>
    <row r="161" spans="1:10" x14ac:dyDescent="0.3">
      <c r="A161">
        <v>7.7261348079024996</v>
      </c>
      <c r="B161">
        <v>233.94786366297001</v>
      </c>
      <c r="C161">
        <v>21667.8687413263</v>
      </c>
      <c r="D161">
        <v>6.3131818720583297</v>
      </c>
      <c r="E161">
        <v>340.273171420464</v>
      </c>
      <c r="F161">
        <v>472.258993732568</v>
      </c>
      <c r="G161">
        <v>14.399860015961201</v>
      </c>
      <c r="H161">
        <v>36.578037887641898</v>
      </c>
      <c r="I161">
        <v>3.7206369044524101</v>
      </c>
      <c r="J161">
        <v>0</v>
      </c>
    </row>
    <row r="162" spans="1:10" x14ac:dyDescent="0.3">
      <c r="B162">
        <v>247.661573286123</v>
      </c>
      <c r="C162">
        <v>19549.4993412882</v>
      </c>
      <c r="D162">
        <v>8.7696702898626899</v>
      </c>
      <c r="F162">
        <v>438.86577511206201</v>
      </c>
      <c r="G162">
        <v>16.624653615400099</v>
      </c>
      <c r="H162">
        <v>64.949008184589303</v>
      </c>
      <c r="I162">
        <v>3.7777374135054198</v>
      </c>
      <c r="J162">
        <v>0</v>
      </c>
    </row>
    <row r="163" spans="1:10" x14ac:dyDescent="0.3">
      <c r="A163">
        <v>8.9270781483017405</v>
      </c>
      <c r="B163">
        <v>241.875105045646</v>
      </c>
      <c r="C163">
        <v>22821.2543765665</v>
      </c>
      <c r="D163">
        <v>8.5497382738514691</v>
      </c>
      <c r="E163">
        <v>367.97555785867598</v>
      </c>
      <c r="F163">
        <v>380.19720002243901</v>
      </c>
      <c r="G163">
        <v>10.859287278110299</v>
      </c>
      <c r="H163">
        <v>75.857067820161603</v>
      </c>
      <c r="I163">
        <v>4.60186095914794</v>
      </c>
      <c r="J163">
        <v>0</v>
      </c>
    </row>
    <row r="164" spans="1:10" x14ac:dyDescent="0.3">
      <c r="A164">
        <v>6.2080155397190202</v>
      </c>
      <c r="B164">
        <v>153.22110631949101</v>
      </c>
      <c r="C164">
        <v>17358.796365042101</v>
      </c>
      <c r="D164">
        <v>8.2149388531702598</v>
      </c>
      <c r="E164">
        <v>328.28202899764898</v>
      </c>
      <c r="F164">
        <v>481.19567347842099</v>
      </c>
      <c r="G164">
        <v>14.274092275210201</v>
      </c>
      <c r="H164">
        <v>62.718199171634801</v>
      </c>
      <c r="I164">
        <v>4.3346157323204499</v>
      </c>
      <c r="J164">
        <v>0</v>
      </c>
    </row>
    <row r="165" spans="1:10" x14ac:dyDescent="0.3">
      <c r="A165">
        <v>6.1284256352959101</v>
      </c>
      <c r="B165">
        <v>141.49240950703799</v>
      </c>
      <c r="C165">
        <v>9615.8327096925404</v>
      </c>
      <c r="D165">
        <v>7.6279191300418701</v>
      </c>
      <c r="E165">
        <v>277.95170372661403</v>
      </c>
      <c r="F165">
        <v>415.00873689639599</v>
      </c>
      <c r="G165">
        <v>16.435842913307201</v>
      </c>
      <c r="H165">
        <v>50.693926711493901</v>
      </c>
      <c r="I165">
        <v>4.6338238619207903</v>
      </c>
      <c r="J165">
        <v>0</v>
      </c>
    </row>
    <row r="166" spans="1:10" x14ac:dyDescent="0.3">
      <c r="B166">
        <v>202.25483278783801</v>
      </c>
      <c r="C166">
        <v>11981.740191012899</v>
      </c>
      <c r="D166">
        <v>9.1891061384024493</v>
      </c>
      <c r="E166">
        <v>339.98393457888199</v>
      </c>
      <c r="F166">
        <v>416.58890575291298</v>
      </c>
      <c r="G166">
        <v>14.0792283475985</v>
      </c>
      <c r="H166">
        <v>62.765529534567399</v>
      </c>
      <c r="I166">
        <v>2.6789107131905698</v>
      </c>
      <c r="J166">
        <v>0</v>
      </c>
    </row>
    <row r="167" spans="1:10" x14ac:dyDescent="0.3">
      <c r="A167">
        <v>7.3080488482755701</v>
      </c>
      <c r="B167">
        <v>274.70495047164798</v>
      </c>
      <c r="C167">
        <v>14600.5395218919</v>
      </c>
      <c r="D167">
        <v>8.1058028815606402</v>
      </c>
      <c r="E167">
        <v>384.56485247977702</v>
      </c>
      <c r="F167">
        <v>415.60727779349497</v>
      </c>
      <c r="G167">
        <v>16.7616247036235</v>
      </c>
      <c r="H167">
        <v>68.937226946247094</v>
      </c>
      <c r="I167">
        <v>3.6961197115014102</v>
      </c>
      <c r="J167">
        <v>0</v>
      </c>
    </row>
    <row r="168" spans="1:10" x14ac:dyDescent="0.3">
      <c r="B168">
        <v>170.09923566929501</v>
      </c>
      <c r="C168">
        <v>39906.190271014799</v>
      </c>
      <c r="D168">
        <v>6.5549962127999102</v>
      </c>
      <c r="F168">
        <v>515.38674201134802</v>
      </c>
      <c r="G168">
        <v>13.516078129896099</v>
      </c>
      <c r="H168">
        <v>40.514172362639101</v>
      </c>
      <c r="I168">
        <v>4.3532385889712097</v>
      </c>
      <c r="J168">
        <v>0</v>
      </c>
    </row>
    <row r="169" spans="1:10" x14ac:dyDescent="0.3">
      <c r="A169">
        <v>8.6408864089094806</v>
      </c>
      <c r="B169">
        <v>201.568724095363</v>
      </c>
      <c r="C169">
        <v>26473.7132389615</v>
      </c>
      <c r="D169">
        <v>6.9670945616179401</v>
      </c>
      <c r="E169">
        <v>352.30658571021002</v>
      </c>
      <c r="F169">
        <v>309.98328681653499</v>
      </c>
      <c r="G169">
        <v>17.6650833831557</v>
      </c>
      <c r="H169">
        <v>68.664923476320595</v>
      </c>
      <c r="I169">
        <v>5.2631015720413696</v>
      </c>
      <c r="J169">
        <v>0</v>
      </c>
    </row>
    <row r="170" spans="1:10" x14ac:dyDescent="0.3">
      <c r="B170">
        <v>205.509457154519</v>
      </c>
      <c r="C170">
        <v>20406.927671500402</v>
      </c>
      <c r="D170">
        <v>6.8100692349069201</v>
      </c>
      <c r="E170">
        <v>355.265922885755</v>
      </c>
      <c r="F170">
        <v>482.33005480949799</v>
      </c>
      <c r="G170">
        <v>12.337776433821601</v>
      </c>
      <c r="H170">
        <v>70.580607229268395</v>
      </c>
      <c r="I170">
        <v>4.10252948150214</v>
      </c>
      <c r="J170">
        <v>0</v>
      </c>
    </row>
    <row r="171" spans="1:10" x14ac:dyDescent="0.3">
      <c r="A171">
        <v>8.1532100752721508</v>
      </c>
      <c r="B171">
        <v>127.144891806031</v>
      </c>
      <c r="C171">
        <v>10280.9294967404</v>
      </c>
      <c r="D171">
        <v>5.8283577944636997</v>
      </c>
      <c r="E171">
        <v>267.63688564208002</v>
      </c>
      <c r="F171">
        <v>487.90832719020199</v>
      </c>
      <c r="G171">
        <v>11.943476580641301</v>
      </c>
      <c r="H171">
        <v>90.619354392140096</v>
      </c>
      <c r="I171">
        <v>2.9057881340565199</v>
      </c>
      <c r="J171">
        <v>0</v>
      </c>
    </row>
    <row r="172" spans="1:10" x14ac:dyDescent="0.3">
      <c r="A172">
        <v>8.2937201103888594</v>
      </c>
      <c r="B172">
        <v>206.16041488791299</v>
      </c>
      <c r="C172">
        <v>35216.3859701736</v>
      </c>
      <c r="D172">
        <v>6.4409997656438902</v>
      </c>
      <c r="E172">
        <v>347.062240730116</v>
      </c>
      <c r="F172">
        <v>399.48362120001701</v>
      </c>
      <c r="G172">
        <v>16.065667944692301</v>
      </c>
      <c r="H172">
        <v>79.954510964384397</v>
      </c>
      <c r="I172">
        <v>3.9547152826707599</v>
      </c>
      <c r="J172">
        <v>0</v>
      </c>
    </row>
    <row r="173" spans="1:10" x14ac:dyDescent="0.3">
      <c r="B173">
        <v>233.85034500526999</v>
      </c>
      <c r="C173">
        <v>21136.286764159198</v>
      </c>
      <c r="D173">
        <v>6.6898776249402401</v>
      </c>
      <c r="F173">
        <v>332.73758653626498</v>
      </c>
      <c r="G173">
        <v>9.7452820088356003</v>
      </c>
      <c r="H173">
        <v>77.529944506941504</v>
      </c>
      <c r="I173">
        <v>3.3108585080012598</v>
      </c>
      <c r="J173">
        <v>0</v>
      </c>
    </row>
    <row r="174" spans="1:10" x14ac:dyDescent="0.3">
      <c r="B174">
        <v>237.677383112304</v>
      </c>
      <c r="C174">
        <v>26009.075259330599</v>
      </c>
      <c r="D174">
        <v>7.0745313208724001</v>
      </c>
      <c r="E174">
        <v>372.60029642945199</v>
      </c>
      <c r="F174">
        <v>344.76792440431097</v>
      </c>
      <c r="G174">
        <v>14.442238281098</v>
      </c>
      <c r="H174">
        <v>72.696240488763394</v>
      </c>
      <c r="I174">
        <v>3.7066017915406801</v>
      </c>
      <c r="J174">
        <v>0</v>
      </c>
    </row>
    <row r="175" spans="1:10" x14ac:dyDescent="0.3">
      <c r="A175">
        <v>9.4899728783258492</v>
      </c>
      <c r="B175">
        <v>234.06996516164699</v>
      </c>
      <c r="C175">
        <v>15513.7403779631</v>
      </c>
      <c r="D175">
        <v>4.7353322238702704</v>
      </c>
      <c r="F175">
        <v>277.97006973151798</v>
      </c>
      <c r="G175">
        <v>16.6982163691988</v>
      </c>
      <c r="H175">
        <v>81.427174017238599</v>
      </c>
      <c r="I175">
        <v>4.2199675223556596</v>
      </c>
      <c r="J175">
        <v>0</v>
      </c>
    </row>
    <row r="176" spans="1:10" x14ac:dyDescent="0.3">
      <c r="A176">
        <v>7.8309763433816197</v>
      </c>
      <c r="B176">
        <v>190.79904405060901</v>
      </c>
      <c r="C176">
        <v>7695.0639347029801</v>
      </c>
      <c r="D176">
        <v>4.8452054756400997</v>
      </c>
      <c r="E176">
        <v>292.51582449684201</v>
      </c>
      <c r="F176">
        <v>507.445488328078</v>
      </c>
      <c r="G176">
        <v>15.5266584456971</v>
      </c>
      <c r="H176">
        <v>85.0095058969045</v>
      </c>
      <c r="I176">
        <v>4.5887846569488504</v>
      </c>
      <c r="J176">
        <v>0</v>
      </c>
    </row>
    <row r="177" spans="1:10" x14ac:dyDescent="0.3">
      <c r="A177">
        <v>4.4302812115465402</v>
      </c>
      <c r="B177">
        <v>139.685758800066</v>
      </c>
      <c r="C177">
        <v>28862.257169818698</v>
      </c>
      <c r="D177">
        <v>8.9613723771027693</v>
      </c>
      <c r="E177">
        <v>298.37945836409</v>
      </c>
      <c r="F177">
        <v>434.78126706446602</v>
      </c>
      <c r="G177">
        <v>17.299294462611101</v>
      </c>
      <c r="H177">
        <v>63.042500923060203</v>
      </c>
      <c r="I177">
        <v>4.3845651556377501</v>
      </c>
      <c r="J177">
        <v>0</v>
      </c>
    </row>
    <row r="178" spans="1:10" x14ac:dyDescent="0.3">
      <c r="A178">
        <v>7.2407396388877601</v>
      </c>
      <c r="B178">
        <v>201.18680445586401</v>
      </c>
      <c r="C178">
        <v>23783.0995563777</v>
      </c>
      <c r="D178">
        <v>7.7512854400698501</v>
      </c>
      <c r="E178">
        <v>340.98368336055103</v>
      </c>
      <c r="F178">
        <v>579.22039413246796</v>
      </c>
      <c r="G178">
        <v>13.486379098933201</v>
      </c>
      <c r="H178">
        <v>62.650235503723799</v>
      </c>
      <c r="I178">
        <v>3.5562974671544998</v>
      </c>
      <c r="J178">
        <v>0</v>
      </c>
    </row>
    <row r="179" spans="1:10" x14ac:dyDescent="0.3">
      <c r="B179">
        <v>260.20535961188801</v>
      </c>
      <c r="C179">
        <v>19517.724799117601</v>
      </c>
      <c r="D179">
        <v>8.7641686781175494</v>
      </c>
      <c r="E179">
        <v>368.82103684917701</v>
      </c>
      <c r="F179">
        <v>251.020898705864</v>
      </c>
      <c r="G179">
        <v>12.804588146581199</v>
      </c>
      <c r="H179">
        <v>48.651890428282101</v>
      </c>
      <c r="I179">
        <v>3.6655217644695202</v>
      </c>
      <c r="J179">
        <v>0</v>
      </c>
    </row>
    <row r="180" spans="1:10" x14ac:dyDescent="0.3">
      <c r="A180">
        <v>6.8673013217991299</v>
      </c>
      <c r="B180">
        <v>174.184976384729</v>
      </c>
      <c r="C180">
        <v>24112.153470524499</v>
      </c>
      <c r="D180">
        <v>5.52994223598178</v>
      </c>
      <c r="E180">
        <v>297.655574870713</v>
      </c>
      <c r="F180">
        <v>484.12293887759</v>
      </c>
      <c r="G180">
        <v>11.4826869957823</v>
      </c>
      <c r="H180">
        <v>65.304413621420906</v>
      </c>
      <c r="I180">
        <v>3.8235950398688798</v>
      </c>
      <c r="J180">
        <v>0</v>
      </c>
    </row>
    <row r="181" spans="1:10" x14ac:dyDescent="0.3">
      <c r="A181">
        <v>6.1296370148137402</v>
      </c>
      <c r="B181">
        <v>200.27818220573801</v>
      </c>
      <c r="C181">
        <v>30989.9484145182</v>
      </c>
      <c r="D181">
        <v>8.8301023192303898</v>
      </c>
      <c r="E181">
        <v>348.86815408522898</v>
      </c>
      <c r="F181">
        <v>341.38857671477399</v>
      </c>
      <c r="G181">
        <v>9.3001172781443397</v>
      </c>
      <c r="H181">
        <v>79.553612070126803</v>
      </c>
      <c r="I181">
        <v>4.6158861812758998</v>
      </c>
      <c r="J181">
        <v>0</v>
      </c>
    </row>
    <row r="182" spans="1:10" x14ac:dyDescent="0.3">
      <c r="A182">
        <v>7.9170494431778797</v>
      </c>
      <c r="B182">
        <v>278.05632099753001</v>
      </c>
      <c r="C182">
        <v>27192.280560646199</v>
      </c>
      <c r="D182">
        <v>9.2201282114703709</v>
      </c>
      <c r="E182">
        <v>424.78799589350803</v>
      </c>
      <c r="F182">
        <v>358.781736184615</v>
      </c>
      <c r="G182">
        <v>15.0543128713746</v>
      </c>
      <c r="H182">
        <v>56.839602028391603</v>
      </c>
      <c r="I182">
        <v>3.6594846248885902</v>
      </c>
      <c r="J182">
        <v>0</v>
      </c>
    </row>
    <row r="183" spans="1:10" x14ac:dyDescent="0.3">
      <c r="A183">
        <v>6.5116180752418096</v>
      </c>
      <c r="B183">
        <v>181.87342172896399</v>
      </c>
      <c r="C183">
        <v>29136.814623869701</v>
      </c>
      <c r="D183">
        <v>7.6857750962438303</v>
      </c>
      <c r="E183">
        <v>345.751638450597</v>
      </c>
      <c r="F183">
        <v>475.34135066949199</v>
      </c>
      <c r="G183">
        <v>12.3212321574665</v>
      </c>
      <c r="H183">
        <v>52.437617140056098</v>
      </c>
      <c r="I183">
        <v>4.8504337077541599</v>
      </c>
      <c r="J183">
        <v>0</v>
      </c>
    </row>
    <row r="184" spans="1:10" x14ac:dyDescent="0.3">
      <c r="A184">
        <v>5.3238155843083899</v>
      </c>
      <c r="B184">
        <v>232.36857996920301</v>
      </c>
      <c r="C184">
        <v>37625.752679858299</v>
      </c>
      <c r="D184">
        <v>8.8798229338657695</v>
      </c>
      <c r="E184">
        <v>380.57647200065099</v>
      </c>
      <c r="F184">
        <v>580.89770039437894</v>
      </c>
      <c r="G184">
        <v>12.293803052569601</v>
      </c>
      <c r="H184">
        <v>55.310019409539201</v>
      </c>
      <c r="I184">
        <v>2.8807218458729298</v>
      </c>
      <c r="J184">
        <v>0</v>
      </c>
    </row>
    <row r="185" spans="1:10" x14ac:dyDescent="0.3">
      <c r="A185">
        <v>6.7695728686567902</v>
      </c>
      <c r="B185">
        <v>168.937072453871</v>
      </c>
      <c r="C185">
        <v>11067.1811478409</v>
      </c>
      <c r="D185">
        <v>7.1212636085842496</v>
      </c>
      <c r="E185">
        <v>305.794950297762</v>
      </c>
      <c r="F185">
        <v>289.542460115854</v>
      </c>
      <c r="G185">
        <v>18.545902961239701</v>
      </c>
      <c r="H185">
        <v>62.001571283955599</v>
      </c>
      <c r="I185">
        <v>5.2205402696102503</v>
      </c>
      <c r="J185">
        <v>0</v>
      </c>
    </row>
    <row r="186" spans="1:10" x14ac:dyDescent="0.3">
      <c r="A186">
        <v>5.8779740404404697</v>
      </c>
      <c r="B186">
        <v>141.615286688049</v>
      </c>
      <c r="C186">
        <v>13652.293199392599</v>
      </c>
      <c r="D186">
        <v>5.7016591254262199</v>
      </c>
      <c r="E186">
        <v>279.78240040751598</v>
      </c>
      <c r="F186">
        <v>538.49540444021704</v>
      </c>
      <c r="G186">
        <v>12.034042269019301</v>
      </c>
      <c r="H186">
        <v>67.907258008885194</v>
      </c>
      <c r="I186">
        <v>4.0322595038243803</v>
      </c>
      <c r="J186">
        <v>0</v>
      </c>
    </row>
    <row r="187" spans="1:10" x14ac:dyDescent="0.3">
      <c r="A187">
        <v>9.5340217161641903</v>
      </c>
      <c r="B187">
        <v>201.95520803998701</v>
      </c>
      <c r="C187">
        <v>9472.6149204647299</v>
      </c>
      <c r="D187">
        <v>6.1057084885387702</v>
      </c>
      <c r="E187">
        <v>319.57642019365198</v>
      </c>
      <c r="F187">
        <v>259.63680306558098</v>
      </c>
      <c r="G187">
        <v>15.625616673662901</v>
      </c>
      <c r="I187">
        <v>2.7682389284849598</v>
      </c>
      <c r="J187">
        <v>0</v>
      </c>
    </row>
    <row r="188" spans="1:10" x14ac:dyDescent="0.3">
      <c r="A188">
        <v>6.34002762804759</v>
      </c>
      <c r="B188">
        <v>225.02814848906999</v>
      </c>
      <c r="C188">
        <v>45222.506665483103</v>
      </c>
      <c r="D188">
        <v>5.8090315617473403</v>
      </c>
      <c r="E188">
        <v>363.00575511398</v>
      </c>
      <c r="F188">
        <v>435.50045709177698</v>
      </c>
      <c r="G188">
        <v>11.3859372661947</v>
      </c>
      <c r="H188">
        <v>80.670311361546396</v>
      </c>
      <c r="I188">
        <v>3.6860013242472802</v>
      </c>
      <c r="J188">
        <v>0</v>
      </c>
    </row>
    <row r="189" spans="1:10" x14ac:dyDescent="0.3">
      <c r="A189">
        <v>8.6615924299591196</v>
      </c>
      <c r="B189">
        <v>284.098351537258</v>
      </c>
      <c r="C189">
        <v>27088.476460253001</v>
      </c>
      <c r="D189">
        <v>7.8978565222447097</v>
      </c>
      <c r="F189">
        <v>512.27731005787803</v>
      </c>
      <c r="G189">
        <v>16.912141580117702</v>
      </c>
      <c r="H189">
        <v>72.465762773658099</v>
      </c>
      <c r="I189">
        <v>3.6704310100631798</v>
      </c>
      <c r="J189">
        <v>0</v>
      </c>
    </row>
    <row r="190" spans="1:10" x14ac:dyDescent="0.3">
      <c r="A190">
        <v>5.6535061347932301</v>
      </c>
      <c r="B190">
        <v>146.590232315469</v>
      </c>
      <c r="C190">
        <v>16462.460086163799</v>
      </c>
      <c r="D190">
        <v>6.5015962045189601</v>
      </c>
      <c r="E190">
        <v>299.64461137913099</v>
      </c>
      <c r="F190">
        <v>272.44055830425799</v>
      </c>
      <c r="G190">
        <v>13.795264460924299</v>
      </c>
      <c r="H190">
        <v>87.822585109950495</v>
      </c>
      <c r="I190">
        <v>5.1989855036132102</v>
      </c>
      <c r="J190">
        <v>0</v>
      </c>
    </row>
    <row r="191" spans="1:10" x14ac:dyDescent="0.3">
      <c r="A191">
        <v>6.6260121840753001</v>
      </c>
      <c r="B191">
        <v>112.29948548284599</v>
      </c>
      <c r="C191">
        <v>25839.8941037115</v>
      </c>
      <c r="D191">
        <v>7.6587468780982997</v>
      </c>
      <c r="E191">
        <v>312.24704314870002</v>
      </c>
      <c r="F191">
        <v>327.248078633869</v>
      </c>
      <c r="G191">
        <v>19.409146560147001</v>
      </c>
      <c r="H191">
        <v>85.785102838306699</v>
      </c>
      <c r="I191">
        <v>4.1943131293053897</v>
      </c>
      <c r="J191">
        <v>0</v>
      </c>
    </row>
    <row r="192" spans="1:10" x14ac:dyDescent="0.3">
      <c r="A192">
        <v>7.7938335729935497</v>
      </c>
      <c r="B192">
        <v>176.866482894017</v>
      </c>
      <c r="C192">
        <v>18344.680360836101</v>
      </c>
      <c r="D192">
        <v>7.56767688428185</v>
      </c>
      <c r="E192">
        <v>338.22959726982401</v>
      </c>
      <c r="F192">
        <v>371.21697300141602</v>
      </c>
      <c r="G192">
        <v>9.0390424544994499</v>
      </c>
      <c r="H192">
        <v>76.288076311386504</v>
      </c>
      <c r="I192">
        <v>4.1729353352643201</v>
      </c>
      <c r="J192">
        <v>0</v>
      </c>
    </row>
    <row r="193" spans="1:10" x14ac:dyDescent="0.3">
      <c r="A193">
        <v>7.59312765027759</v>
      </c>
      <c r="B193">
        <v>261.566172638632</v>
      </c>
      <c r="C193">
        <v>18371.057201088199</v>
      </c>
      <c r="D193">
        <v>6.2975425357052703</v>
      </c>
      <c r="F193">
        <v>387.62957228436699</v>
      </c>
      <c r="G193">
        <v>16.575980771216599</v>
      </c>
      <c r="H193">
        <v>51.830948084243602</v>
      </c>
      <c r="I193">
        <v>3.3773376381201401</v>
      </c>
      <c r="J193">
        <v>0</v>
      </c>
    </row>
    <row r="194" spans="1:10" x14ac:dyDescent="0.3">
      <c r="A194">
        <v>7.3627365019497804</v>
      </c>
      <c r="B194">
        <v>185.692181022348</v>
      </c>
      <c r="C194">
        <v>16268.4486062585</v>
      </c>
      <c r="D194">
        <v>5.3170192746088896</v>
      </c>
      <c r="E194">
        <v>316.91864849878698</v>
      </c>
      <c r="F194">
        <v>419.258448054952</v>
      </c>
      <c r="G194">
        <v>16.024246090841501</v>
      </c>
      <c r="H194">
        <v>64.678913771953901</v>
      </c>
      <c r="I194">
        <v>4.4085131823974901</v>
      </c>
      <c r="J194">
        <v>0</v>
      </c>
    </row>
    <row r="195" spans="1:10" x14ac:dyDescent="0.3">
      <c r="A195">
        <v>9.3203054452950092</v>
      </c>
      <c r="B195">
        <v>129.823858546802</v>
      </c>
      <c r="C195">
        <v>16002.1383195451</v>
      </c>
      <c r="D195">
        <v>4.40503453226723</v>
      </c>
      <c r="E195">
        <v>271.67056164356899</v>
      </c>
      <c r="F195">
        <v>499.84416714920502</v>
      </c>
      <c r="G195">
        <v>13.0768589021687</v>
      </c>
      <c r="H195">
        <v>82.837582902780198</v>
      </c>
      <c r="I195">
        <v>4.2058097323545596</v>
      </c>
      <c r="J195">
        <v>0</v>
      </c>
    </row>
    <row r="196" spans="1:10" x14ac:dyDescent="0.3">
      <c r="A196">
        <v>3.7197916443719201</v>
      </c>
      <c r="B196">
        <v>248.85926728434401</v>
      </c>
      <c r="C196">
        <v>23590.932128656001</v>
      </c>
      <c r="D196">
        <v>7.6837422208040502</v>
      </c>
      <c r="E196">
        <v>351.555482209903</v>
      </c>
      <c r="F196">
        <v>427.49593124521999</v>
      </c>
      <c r="G196">
        <v>20.393781666519999</v>
      </c>
      <c r="H196">
        <v>38.604936895317302</v>
      </c>
      <c r="I196">
        <v>2.7183977338802801</v>
      </c>
      <c r="J196">
        <v>0</v>
      </c>
    </row>
    <row r="197" spans="1:10" x14ac:dyDescent="0.3">
      <c r="A197">
        <v>6.6556050258189599</v>
      </c>
      <c r="B197">
        <v>216.441171534088</v>
      </c>
      <c r="C197">
        <v>20571.845708443499</v>
      </c>
      <c r="D197">
        <v>8.9842368162618307</v>
      </c>
      <c r="F197">
        <v>336.83145481608102</v>
      </c>
      <c r="G197">
        <v>17.745996131265301</v>
      </c>
      <c r="H197">
        <v>71.704304864463197</v>
      </c>
      <c r="I197">
        <v>2.95164471528867</v>
      </c>
      <c r="J197">
        <v>0</v>
      </c>
    </row>
    <row r="198" spans="1:10" x14ac:dyDescent="0.3">
      <c r="A198">
        <v>9.8688778806624704</v>
      </c>
      <c r="B198">
        <v>214.16623531463301</v>
      </c>
      <c r="C198">
        <v>15326.855914121999</v>
      </c>
      <c r="D198">
        <v>3.3515978196450802</v>
      </c>
      <c r="E198">
        <v>297.08417351208999</v>
      </c>
      <c r="F198">
        <v>424.29283080595701</v>
      </c>
      <c r="G198">
        <v>19.188441382876501</v>
      </c>
      <c r="H198">
        <v>70.070514096139107</v>
      </c>
      <c r="I198">
        <v>3.3554897909125798</v>
      </c>
      <c r="J198">
        <v>0</v>
      </c>
    </row>
    <row r="199" spans="1:10" x14ac:dyDescent="0.3">
      <c r="A199">
        <v>5.5906144358662502</v>
      </c>
      <c r="B199">
        <v>229.19213948615101</v>
      </c>
      <c r="C199">
        <v>35370.735515224202</v>
      </c>
      <c r="D199">
        <v>7.9896406698611004</v>
      </c>
      <c r="F199">
        <v>469.41309036743399</v>
      </c>
      <c r="G199">
        <v>13.2815561465023</v>
      </c>
      <c r="H199">
        <v>76.992715804419205</v>
      </c>
      <c r="I199">
        <v>4.7268450168695297</v>
      </c>
      <c r="J199">
        <v>0</v>
      </c>
    </row>
    <row r="200" spans="1:10" x14ac:dyDescent="0.3">
      <c r="A200">
        <v>5.5544365111568101</v>
      </c>
      <c r="B200">
        <v>229.12282858388201</v>
      </c>
      <c r="C200">
        <v>31344.460394369798</v>
      </c>
      <c r="D200">
        <v>7.7614310643069198</v>
      </c>
      <c r="F200">
        <v>306.87252598809903</v>
      </c>
      <c r="G200">
        <v>13.9748004669257</v>
      </c>
      <c r="H200">
        <v>87.273375430498305</v>
      </c>
      <c r="I200">
        <v>2.09591408680294</v>
      </c>
      <c r="J200">
        <v>0</v>
      </c>
    </row>
    <row r="201" spans="1:10" x14ac:dyDescent="0.3">
      <c r="A201">
        <v>4.1265287151002203</v>
      </c>
      <c r="B201">
        <v>125.474883513873</v>
      </c>
      <c r="C201">
        <v>11215.945901592801</v>
      </c>
      <c r="D201">
        <v>5.3660113356679702</v>
      </c>
      <c r="E201">
        <v>261.44479767930602</v>
      </c>
      <c r="F201">
        <v>445.24145688518701</v>
      </c>
      <c r="G201">
        <v>18.575920677608501</v>
      </c>
      <c r="H201">
        <v>86.433655363985295</v>
      </c>
      <c r="I201">
        <v>4.4602009837552803</v>
      </c>
      <c r="J201">
        <v>0</v>
      </c>
    </row>
    <row r="202" spans="1:10" x14ac:dyDescent="0.3">
      <c r="A202">
        <v>5.9700356569429198</v>
      </c>
      <c r="B202">
        <v>230.44932932431101</v>
      </c>
      <c r="C202">
        <v>16324.1151961823</v>
      </c>
      <c r="D202">
        <v>5.2939186066340396</v>
      </c>
      <c r="E202">
        <v>315.18612058925697</v>
      </c>
      <c r="F202">
        <v>327.78664195818601</v>
      </c>
      <c r="G202">
        <v>13.325987078606101</v>
      </c>
      <c r="H202">
        <v>39.5542488304554</v>
      </c>
      <c r="I202">
        <v>5.4286740716237203</v>
      </c>
      <c r="J202">
        <v>0</v>
      </c>
    </row>
    <row r="203" spans="1:10" x14ac:dyDescent="0.3">
      <c r="B203">
        <v>229.77134953008999</v>
      </c>
      <c r="C203">
        <v>16162.262306607599</v>
      </c>
      <c r="D203">
        <v>4.9336622270166304</v>
      </c>
      <c r="F203">
        <v>448.846036389505</v>
      </c>
      <c r="G203">
        <v>8.8164868993690106</v>
      </c>
      <c r="I203">
        <v>4.6009275689028604</v>
      </c>
      <c r="J203">
        <v>0</v>
      </c>
    </row>
    <row r="204" spans="1:10" x14ac:dyDescent="0.3">
      <c r="A204">
        <v>8.3691543536999493</v>
      </c>
      <c r="B204">
        <v>183.50037840417801</v>
      </c>
      <c r="C204">
        <v>12975.9003341113</v>
      </c>
      <c r="D204">
        <v>6.6008530637873903</v>
      </c>
      <c r="E204">
        <v>315.90112160498802</v>
      </c>
      <c r="F204">
        <v>493.46543988478601</v>
      </c>
      <c r="G204">
        <v>12.9871064940422</v>
      </c>
      <c r="H204">
        <v>87.029410320353193</v>
      </c>
      <c r="I204">
        <v>3.6297493305489099</v>
      </c>
      <c r="J204">
        <v>0</v>
      </c>
    </row>
    <row r="205" spans="1:10" x14ac:dyDescent="0.3">
      <c r="A205">
        <v>6.2842482422544199</v>
      </c>
      <c r="B205">
        <v>190.017648585682</v>
      </c>
      <c r="C205">
        <v>12206.6812098722</v>
      </c>
      <c r="D205">
        <v>7.9107112023192903</v>
      </c>
      <c r="F205">
        <v>395.26106339199998</v>
      </c>
      <c r="G205">
        <v>13.2461395604044</v>
      </c>
      <c r="H205">
        <v>58.927726210429803</v>
      </c>
      <c r="I205">
        <v>3.3771322887726498</v>
      </c>
      <c r="J205">
        <v>0</v>
      </c>
    </row>
    <row r="206" spans="1:10" x14ac:dyDescent="0.3">
      <c r="A206">
        <v>11.267828384714001</v>
      </c>
      <c r="B206">
        <v>161.89636216322401</v>
      </c>
      <c r="C206">
        <v>6040.3698680253301</v>
      </c>
      <c r="D206">
        <v>7.20541411960592</v>
      </c>
      <c r="F206">
        <v>316.53587114022599</v>
      </c>
      <c r="G206">
        <v>11.768309354922801</v>
      </c>
      <c r="H206">
        <v>25.525266931847799</v>
      </c>
      <c r="I206">
        <v>4.1533470012418796</v>
      </c>
      <c r="J206">
        <v>0</v>
      </c>
    </row>
    <row r="207" spans="1:10" x14ac:dyDescent="0.3">
      <c r="A207">
        <v>9.29801800809601</v>
      </c>
      <c r="B207">
        <v>163.03883457523801</v>
      </c>
      <c r="C207">
        <v>13990.5134030719</v>
      </c>
      <c r="D207">
        <v>4.2497016199954896</v>
      </c>
      <c r="F207">
        <v>399.477357819107</v>
      </c>
      <c r="G207">
        <v>15.3658835637622</v>
      </c>
      <c r="H207">
        <v>83.923168146738504</v>
      </c>
      <c r="I207">
        <v>3.6813242439843998</v>
      </c>
      <c r="J207">
        <v>0</v>
      </c>
    </row>
    <row r="208" spans="1:10" x14ac:dyDescent="0.3">
      <c r="A208">
        <v>7.8954692459424498</v>
      </c>
      <c r="B208">
        <v>154.265780335556</v>
      </c>
      <c r="C208">
        <v>7769.61611884175</v>
      </c>
      <c r="D208">
        <v>7.2052620423996201</v>
      </c>
      <c r="E208">
        <v>258.31287939868702</v>
      </c>
      <c r="F208">
        <v>407.732217219603</v>
      </c>
      <c r="G208">
        <v>16.420040960604599</v>
      </c>
      <c r="H208">
        <v>63.016017577973699</v>
      </c>
      <c r="I208">
        <v>4.2369472995156299</v>
      </c>
      <c r="J208">
        <v>0</v>
      </c>
    </row>
    <row r="209" spans="1:10" x14ac:dyDescent="0.3">
      <c r="A209">
        <v>7.9474857857257399</v>
      </c>
      <c r="B209">
        <v>269.80940702116902</v>
      </c>
      <c r="C209">
        <v>34440.773433513801</v>
      </c>
      <c r="D209">
        <v>6.95828320973781</v>
      </c>
      <c r="E209">
        <v>390.10422287764197</v>
      </c>
      <c r="F209">
        <v>425.62781398964103</v>
      </c>
      <c r="G209">
        <v>13.7492613139773</v>
      </c>
      <c r="H209">
        <v>56.635811316640101</v>
      </c>
      <c r="I209">
        <v>3.7008538397050499</v>
      </c>
      <c r="J209">
        <v>0</v>
      </c>
    </row>
    <row r="210" spans="1:10" x14ac:dyDescent="0.3">
      <c r="A210">
        <v>10.026159156427401</v>
      </c>
      <c r="B210">
        <v>224.26635768460801</v>
      </c>
      <c r="C210">
        <v>14962.1778331607</v>
      </c>
      <c r="D210">
        <v>7.4283131283605499</v>
      </c>
      <c r="E210">
        <v>336.97294962953498</v>
      </c>
      <c r="F210">
        <v>517.51284154325901</v>
      </c>
      <c r="G210">
        <v>18.858518882268299</v>
      </c>
      <c r="H210">
        <v>65.363451583007105</v>
      </c>
      <c r="I210">
        <v>4.1822775817133202</v>
      </c>
      <c r="J210">
        <v>0</v>
      </c>
    </row>
    <row r="211" spans="1:10" x14ac:dyDescent="0.3">
      <c r="A211">
        <v>6.4881932396152102</v>
      </c>
      <c r="B211">
        <v>225.48190876371001</v>
      </c>
      <c r="C211">
        <v>34864.427893484703</v>
      </c>
      <c r="D211">
        <v>8.9516922845734292</v>
      </c>
      <c r="E211">
        <v>385.50563536573901</v>
      </c>
      <c r="F211">
        <v>324.50984090751598</v>
      </c>
      <c r="G211">
        <v>12.696544803640601</v>
      </c>
      <c r="H211">
        <v>97.112860186139997</v>
      </c>
      <c r="I211">
        <v>4.5920735708209897</v>
      </c>
      <c r="J211">
        <v>0</v>
      </c>
    </row>
    <row r="212" spans="1:10" x14ac:dyDescent="0.3">
      <c r="A212">
        <v>5.8697367553375202</v>
      </c>
      <c r="B212">
        <v>207.725455159804</v>
      </c>
      <c r="C212">
        <v>22244.218235890599</v>
      </c>
      <c r="D212">
        <v>6.5977643395030796</v>
      </c>
      <c r="E212">
        <v>352.56398697597899</v>
      </c>
      <c r="F212">
        <v>465.61648082479201</v>
      </c>
      <c r="G212">
        <v>14.8381002339825</v>
      </c>
      <c r="H212">
        <v>77.822737072931702</v>
      </c>
      <c r="I212">
        <v>4.6893150477906103</v>
      </c>
      <c r="J212">
        <v>0</v>
      </c>
    </row>
    <row r="213" spans="1:10" x14ac:dyDescent="0.3">
      <c r="B213">
        <v>220.813702450253</v>
      </c>
      <c r="C213">
        <v>21410.3196236642</v>
      </c>
      <c r="D213">
        <v>6.3248797888176798</v>
      </c>
      <c r="E213">
        <v>335.84586272472001</v>
      </c>
      <c r="F213">
        <v>382.19783900940803</v>
      </c>
      <c r="G213">
        <v>9.5002955289737603</v>
      </c>
      <c r="H213">
        <v>86.990134402294501</v>
      </c>
      <c r="I213">
        <v>3.65997481178995</v>
      </c>
      <c r="J213">
        <v>0</v>
      </c>
    </row>
    <row r="214" spans="1:10" x14ac:dyDescent="0.3">
      <c r="A214">
        <v>5.3041426602159003</v>
      </c>
      <c r="B214">
        <v>160.96835823630801</v>
      </c>
      <c r="C214">
        <v>25299.511557454302</v>
      </c>
      <c r="D214">
        <v>6.2860431096336402</v>
      </c>
      <c r="E214">
        <v>300.50068924411102</v>
      </c>
      <c r="F214">
        <v>497.79039051282302</v>
      </c>
      <c r="G214">
        <v>15.013030334164601</v>
      </c>
      <c r="H214">
        <v>61.115513216060698</v>
      </c>
      <c r="I214">
        <v>4.1657236639986897</v>
      </c>
      <c r="J214">
        <v>0</v>
      </c>
    </row>
    <row r="215" spans="1:10" x14ac:dyDescent="0.3">
      <c r="A215">
        <v>7.5336148229929201</v>
      </c>
      <c r="B215">
        <v>186.91824508543601</v>
      </c>
      <c r="C215">
        <v>11642.727540809399</v>
      </c>
      <c r="D215">
        <v>5.89068429373095</v>
      </c>
      <c r="F215">
        <v>363.506344261224</v>
      </c>
      <c r="G215">
        <v>10.7401459026207</v>
      </c>
      <c r="H215">
        <v>49.574308299842201</v>
      </c>
      <c r="I215">
        <v>3.4627639874234499</v>
      </c>
      <c r="J215">
        <v>0</v>
      </c>
    </row>
    <row r="216" spans="1:10" x14ac:dyDescent="0.3">
      <c r="A216">
        <v>4.0776077245659703</v>
      </c>
      <c r="B216">
        <v>207.83804788598499</v>
      </c>
      <c r="C216">
        <v>18194.954139925401</v>
      </c>
      <c r="D216">
        <v>7.9239739514496002</v>
      </c>
      <c r="F216">
        <v>288.36519305246202</v>
      </c>
      <c r="G216">
        <v>13.306692030386699</v>
      </c>
      <c r="H216">
        <v>35.824556493097099</v>
      </c>
      <c r="I216">
        <v>2.75865853118927</v>
      </c>
      <c r="J216">
        <v>0</v>
      </c>
    </row>
    <row r="217" spans="1:10" x14ac:dyDescent="0.3">
      <c r="B217">
        <v>105.859263571954</v>
      </c>
      <c r="C217">
        <v>37928.142177166701</v>
      </c>
      <c r="D217">
        <v>5.6094403455085002</v>
      </c>
      <c r="F217">
        <v>358.88876761150999</v>
      </c>
      <c r="G217">
        <v>12.207108489369499</v>
      </c>
      <c r="H217">
        <v>71.119890174209701</v>
      </c>
      <c r="I217">
        <v>3.8738533495939702</v>
      </c>
      <c r="J217">
        <v>0</v>
      </c>
    </row>
    <row r="218" spans="1:10" x14ac:dyDescent="0.3">
      <c r="A218">
        <v>7.0861684008432997</v>
      </c>
      <c r="B218">
        <v>189.14537768142301</v>
      </c>
      <c r="C218">
        <v>4304.49248308591</v>
      </c>
      <c r="D218">
        <v>3.6158905172021001</v>
      </c>
      <c r="E218">
        <v>259.37332176941601</v>
      </c>
      <c r="F218">
        <v>400.90434968594502</v>
      </c>
      <c r="G218">
        <v>12.993012235980901</v>
      </c>
      <c r="H218">
        <v>63.902288254970898</v>
      </c>
      <c r="I218">
        <v>3.4165397533411999</v>
      </c>
      <c r="J218">
        <v>0</v>
      </c>
    </row>
    <row r="219" spans="1:10" x14ac:dyDescent="0.3">
      <c r="A219">
        <v>6.2710121710645597</v>
      </c>
      <c r="B219">
        <v>213.44468499464199</v>
      </c>
      <c r="C219">
        <v>24846.1418724289</v>
      </c>
      <c r="D219">
        <v>8.3729970485072194</v>
      </c>
      <c r="F219">
        <v>543.39174355598504</v>
      </c>
      <c r="G219">
        <v>17.916526366257699</v>
      </c>
      <c r="H219">
        <v>84.578868507875399</v>
      </c>
      <c r="I219">
        <v>5.3035813605758602</v>
      </c>
      <c r="J219">
        <v>0</v>
      </c>
    </row>
    <row r="220" spans="1:10" x14ac:dyDescent="0.3">
      <c r="A220">
        <v>7.9577683439961504</v>
      </c>
      <c r="B220">
        <v>276.73356890740399</v>
      </c>
      <c r="C220">
        <v>17162.3984209753</v>
      </c>
      <c r="D220">
        <v>7.84154155276509</v>
      </c>
      <c r="E220">
        <v>397.431962226721</v>
      </c>
      <c r="F220">
        <v>514.42172196485001</v>
      </c>
      <c r="G220">
        <v>14.529779296031901</v>
      </c>
      <c r="H220">
        <v>60.559699041460497</v>
      </c>
      <c r="I220">
        <v>3.4507458924445999</v>
      </c>
      <c r="J220">
        <v>0</v>
      </c>
    </row>
    <row r="221" spans="1:10" x14ac:dyDescent="0.3">
      <c r="A221">
        <v>8.8756422784544409</v>
      </c>
      <c r="B221">
        <v>228.921587186209</v>
      </c>
      <c r="C221">
        <v>28487.708597824301</v>
      </c>
      <c r="D221">
        <v>5.3187319803378701</v>
      </c>
      <c r="E221">
        <v>351.96072317720302</v>
      </c>
      <c r="F221">
        <v>474.77251899981098</v>
      </c>
      <c r="G221">
        <v>14.683970470839199</v>
      </c>
      <c r="H221">
        <v>52.5788600217086</v>
      </c>
      <c r="I221">
        <v>4.0069915585632998</v>
      </c>
      <c r="J221">
        <v>0</v>
      </c>
    </row>
    <row r="222" spans="1:10" x14ac:dyDescent="0.3">
      <c r="B222">
        <v>192.44717101882301</v>
      </c>
      <c r="C222">
        <v>18257.569271194701</v>
      </c>
      <c r="D222">
        <v>7.4722490659808702</v>
      </c>
      <c r="E222">
        <v>313.77654578969202</v>
      </c>
      <c r="F222">
        <v>462.40244905277501</v>
      </c>
      <c r="G222">
        <v>13.9321453762599</v>
      </c>
      <c r="H222">
        <v>53.185916550361299</v>
      </c>
      <c r="I222">
        <v>4.3582983409082798</v>
      </c>
      <c r="J222">
        <v>0</v>
      </c>
    </row>
    <row r="223" spans="1:10" x14ac:dyDescent="0.3">
      <c r="A223">
        <v>6.6137091176418403</v>
      </c>
      <c r="B223">
        <v>141.12892152143101</v>
      </c>
      <c r="C223">
        <v>25648.569496257402</v>
      </c>
      <c r="D223">
        <v>7.2229715566975496</v>
      </c>
      <c r="E223">
        <v>295.23689211539102</v>
      </c>
      <c r="F223">
        <v>374.77031579625202</v>
      </c>
      <c r="G223">
        <v>14.0382632568621</v>
      </c>
      <c r="H223">
        <v>74.299249801158894</v>
      </c>
      <c r="I223">
        <v>3.53977111137399</v>
      </c>
      <c r="J223">
        <v>0</v>
      </c>
    </row>
    <row r="224" spans="1:10" x14ac:dyDescent="0.3">
      <c r="A224">
        <v>7.7357050217516496</v>
      </c>
      <c r="B224">
        <v>137.31816582716101</v>
      </c>
      <c r="C224">
        <v>16723.977243645699</v>
      </c>
      <c r="D224">
        <v>7.6758261743027001</v>
      </c>
      <c r="E224">
        <v>282.53989232753497</v>
      </c>
      <c r="F224">
        <v>595.32926345013095</v>
      </c>
      <c r="G224">
        <v>18.756139371883499</v>
      </c>
      <c r="H224">
        <v>63.0427791647273</v>
      </c>
      <c r="I224">
        <v>2.1486115361452698</v>
      </c>
      <c r="J224">
        <v>0</v>
      </c>
    </row>
    <row r="225" spans="1:10" x14ac:dyDescent="0.3">
      <c r="A225">
        <v>9.9250413284290993</v>
      </c>
      <c r="B225">
        <v>238.71339338235501</v>
      </c>
      <c r="C225">
        <v>10704.603182298801</v>
      </c>
      <c r="D225">
        <v>6.11001941833179</v>
      </c>
      <c r="E225">
        <v>351.59742268711301</v>
      </c>
      <c r="F225">
        <v>405.90018410521498</v>
      </c>
      <c r="G225">
        <v>13.550366565856899</v>
      </c>
      <c r="H225">
        <v>59.462668983444601</v>
      </c>
      <c r="I225">
        <v>4.7038034885769404</v>
      </c>
      <c r="J225">
        <v>0</v>
      </c>
    </row>
    <row r="226" spans="1:10" x14ac:dyDescent="0.3">
      <c r="A226">
        <v>9.0025831096511109</v>
      </c>
      <c r="B226">
        <v>202.990765271534</v>
      </c>
      <c r="C226">
        <v>19523.124864689202</v>
      </c>
      <c r="D226">
        <v>7.24475327449447</v>
      </c>
      <c r="E226">
        <v>330.36151226896902</v>
      </c>
      <c r="F226">
        <v>366.491728659898</v>
      </c>
      <c r="G226">
        <v>15.689404490512301</v>
      </c>
      <c r="H226">
        <v>55.6973995213108</v>
      </c>
      <c r="I226">
        <v>4.90483741473329</v>
      </c>
      <c r="J226">
        <v>0</v>
      </c>
    </row>
    <row r="227" spans="1:10" x14ac:dyDescent="0.3">
      <c r="A227">
        <v>5.0957664649358803</v>
      </c>
      <c r="B227">
        <v>273.40844807965902</v>
      </c>
      <c r="C227">
        <v>26307.298454759799</v>
      </c>
      <c r="D227">
        <v>10.219804099110601</v>
      </c>
      <c r="E227">
        <v>380.201498210323</v>
      </c>
      <c r="F227">
        <v>513.87757925908204</v>
      </c>
      <c r="G227">
        <v>18.272418324919698</v>
      </c>
      <c r="H227">
        <v>61.425186950138396</v>
      </c>
      <c r="I227">
        <v>4.3521934695148596</v>
      </c>
      <c r="J227">
        <v>0</v>
      </c>
    </row>
    <row r="228" spans="1:10" x14ac:dyDescent="0.3">
      <c r="A228">
        <v>8.5946771083626707</v>
      </c>
      <c r="B228">
        <v>263.76459268463202</v>
      </c>
      <c r="C228">
        <v>23220.1206133903</v>
      </c>
      <c r="D228">
        <v>6.3944630653255601</v>
      </c>
      <c r="E228">
        <v>383.96259177656299</v>
      </c>
      <c r="F228">
        <v>588.85273285277594</v>
      </c>
      <c r="G228">
        <v>13.5799960039457</v>
      </c>
      <c r="H228">
        <v>86.191635133539094</v>
      </c>
      <c r="I228">
        <v>4.7540724993176697</v>
      </c>
      <c r="J228">
        <v>0</v>
      </c>
    </row>
    <row r="229" spans="1:10" x14ac:dyDescent="0.3">
      <c r="A229">
        <v>7.0837790605073696</v>
      </c>
      <c r="B229">
        <v>112.820253975762</v>
      </c>
      <c r="C229">
        <v>8580.2455612809008</v>
      </c>
      <c r="D229">
        <v>4.2102840805824897</v>
      </c>
      <c r="E229">
        <v>234.85269925804801</v>
      </c>
      <c r="F229">
        <v>434.74771543759903</v>
      </c>
      <c r="G229">
        <v>23.399516060245201</v>
      </c>
      <c r="H229">
        <v>94.160307301296598</v>
      </c>
      <c r="I229">
        <v>3.8876806845307899</v>
      </c>
      <c r="J229">
        <v>0</v>
      </c>
    </row>
    <row r="230" spans="1:10" x14ac:dyDescent="0.3">
      <c r="A230">
        <v>7.6828724980725198</v>
      </c>
      <c r="B230">
        <v>180.70137547327701</v>
      </c>
      <c r="C230">
        <v>12105.721934269501</v>
      </c>
      <c r="D230">
        <v>5.3967161181900902</v>
      </c>
      <c r="E230">
        <v>296.23887686439002</v>
      </c>
      <c r="F230">
        <v>469.83562554884298</v>
      </c>
      <c r="G230">
        <v>15.831763436318299</v>
      </c>
      <c r="H230">
        <v>61.802095102716997</v>
      </c>
      <c r="I230">
        <v>3.7786067876289202</v>
      </c>
      <c r="J230">
        <v>0</v>
      </c>
    </row>
    <row r="231" spans="1:10" x14ac:dyDescent="0.3">
      <c r="B231">
        <v>133.813114813167</v>
      </c>
      <c r="C231">
        <v>18272.505973053401</v>
      </c>
      <c r="D231">
        <v>5.9118705116333699</v>
      </c>
      <c r="F231">
        <v>415.21173459593803</v>
      </c>
      <c r="G231">
        <v>11.504506121794799</v>
      </c>
      <c r="H231">
        <v>92.975761680329995</v>
      </c>
      <c r="I231">
        <v>3.3131990216574398</v>
      </c>
      <c r="J231">
        <v>0</v>
      </c>
    </row>
    <row r="232" spans="1:10" x14ac:dyDescent="0.3">
      <c r="A232">
        <v>6.4197724735125101</v>
      </c>
      <c r="B232">
        <v>208.76024762661501</v>
      </c>
      <c r="C232">
        <v>30759.6814401909</v>
      </c>
      <c r="D232">
        <v>7.7678634869507102</v>
      </c>
      <c r="F232">
        <v>523.60017559618996</v>
      </c>
      <c r="G232">
        <v>20.232523479663499</v>
      </c>
      <c r="I232">
        <v>3.0952331568160698</v>
      </c>
      <c r="J232">
        <v>0</v>
      </c>
    </row>
    <row r="233" spans="1:10" x14ac:dyDescent="0.3">
      <c r="A233">
        <v>4.4432388991431004</v>
      </c>
      <c r="B233">
        <v>178.95620575746099</v>
      </c>
      <c r="C233">
        <v>25008.532247564799</v>
      </c>
      <c r="D233">
        <v>4.9488145087261497</v>
      </c>
      <c r="E233">
        <v>298.57667599919199</v>
      </c>
      <c r="F233">
        <v>429.54477303377797</v>
      </c>
      <c r="G233">
        <v>17.729724041901299</v>
      </c>
      <c r="H233">
        <v>56.347688530293503</v>
      </c>
      <c r="I233">
        <v>3.2683248358355899</v>
      </c>
      <c r="J233">
        <v>0</v>
      </c>
    </row>
    <row r="234" spans="1:10" x14ac:dyDescent="0.3">
      <c r="A234">
        <v>6.97866426237381</v>
      </c>
      <c r="B234">
        <v>183.24279619429299</v>
      </c>
      <c r="C234">
        <v>23114.4460756878</v>
      </c>
      <c r="D234">
        <v>6.5008254016233096</v>
      </c>
      <c r="E234">
        <v>323.15577688359099</v>
      </c>
      <c r="F234">
        <v>470.078705315533</v>
      </c>
      <c r="G234">
        <v>16.082847478933999</v>
      </c>
      <c r="H234">
        <v>65.9957167748057</v>
      </c>
      <c r="I234">
        <v>4.7669432360725699</v>
      </c>
      <c r="J234">
        <v>0</v>
      </c>
    </row>
    <row r="235" spans="1:10" x14ac:dyDescent="0.3">
      <c r="A235">
        <v>6.6236135657451198</v>
      </c>
      <c r="B235">
        <v>203.03014134945201</v>
      </c>
      <c r="C235">
        <v>17167.301297022401</v>
      </c>
      <c r="D235">
        <v>6.0496008991980998</v>
      </c>
      <c r="E235">
        <v>311.72628825094699</v>
      </c>
      <c r="F235">
        <v>410.24324745907199</v>
      </c>
      <c r="G235">
        <v>15.914500073046099</v>
      </c>
      <c r="H235">
        <v>65.021228969047598</v>
      </c>
      <c r="I235">
        <v>2.9151659507443899</v>
      </c>
      <c r="J235">
        <v>0</v>
      </c>
    </row>
    <row r="236" spans="1:10" x14ac:dyDescent="0.3">
      <c r="A236">
        <v>3.66471056171939</v>
      </c>
      <c r="B236">
        <v>201.097316221764</v>
      </c>
      <c r="C236">
        <v>28102.756625046699</v>
      </c>
      <c r="D236">
        <v>5.6820353015834799</v>
      </c>
      <c r="E236">
        <v>330.02353056666198</v>
      </c>
      <c r="F236">
        <v>291.14844892992699</v>
      </c>
      <c r="G236">
        <v>17.470630983963499</v>
      </c>
      <c r="H236">
        <v>75.101801483965602</v>
      </c>
      <c r="I236">
        <v>3.3161576568421598</v>
      </c>
      <c r="J236">
        <v>0</v>
      </c>
    </row>
    <row r="237" spans="1:10" x14ac:dyDescent="0.3">
      <c r="A237">
        <v>4.8141356208896697</v>
      </c>
      <c r="B237">
        <v>205.214041056588</v>
      </c>
      <c r="C237">
        <v>17650.405049112</v>
      </c>
      <c r="D237">
        <v>8.1210801474954906</v>
      </c>
      <c r="E237">
        <v>350.48793869935099</v>
      </c>
      <c r="F237">
        <v>414.030708951642</v>
      </c>
      <c r="G237">
        <v>10.9994160757612</v>
      </c>
      <c r="H237">
        <v>47.402665871686402</v>
      </c>
      <c r="I237">
        <v>5.1908518046121204</v>
      </c>
      <c r="J237">
        <v>0</v>
      </c>
    </row>
    <row r="238" spans="1:10" x14ac:dyDescent="0.3">
      <c r="A238">
        <v>5.7796737051752096</v>
      </c>
      <c r="B238">
        <v>199.586080284079</v>
      </c>
      <c r="C238">
        <v>24160.354320973998</v>
      </c>
      <c r="D238">
        <v>9.4581283236228799</v>
      </c>
      <c r="F238">
        <v>428.55324853270901</v>
      </c>
      <c r="G238">
        <v>16.022503226193901</v>
      </c>
      <c r="H238">
        <v>64.872703397360098</v>
      </c>
      <c r="I238">
        <v>4.6563772329574702</v>
      </c>
      <c r="J238">
        <v>0</v>
      </c>
    </row>
    <row r="239" spans="1:10" x14ac:dyDescent="0.3">
      <c r="A239">
        <v>6.9378187833790097</v>
      </c>
      <c r="B239">
        <v>177.57814191742099</v>
      </c>
      <c r="C239">
        <v>12626.197921957601</v>
      </c>
      <c r="D239">
        <v>7.3808829843368198</v>
      </c>
      <c r="F239">
        <v>439.62499796881798</v>
      </c>
      <c r="G239">
        <v>9.3482521551118793</v>
      </c>
      <c r="H239">
        <v>83.163241700398899</v>
      </c>
      <c r="I239">
        <v>3.7240895643464902</v>
      </c>
      <c r="J239">
        <v>0</v>
      </c>
    </row>
    <row r="240" spans="1:10" x14ac:dyDescent="0.3">
      <c r="A240">
        <v>7.4367826093455296</v>
      </c>
      <c r="B240">
        <v>208.09400400931199</v>
      </c>
      <c r="C240">
        <v>28544.616286980301</v>
      </c>
      <c r="D240">
        <v>6.5000525371639997</v>
      </c>
      <c r="E240">
        <v>339.023898160192</v>
      </c>
      <c r="F240">
        <v>522.79372999968996</v>
      </c>
      <c r="G240">
        <v>17.1152760277208</v>
      </c>
      <c r="H240">
        <v>65.311277225680698</v>
      </c>
      <c r="I240">
        <v>3.7276637192074702</v>
      </c>
      <c r="J240">
        <v>0</v>
      </c>
    </row>
    <row r="241" spans="1:10" x14ac:dyDescent="0.3">
      <c r="A241">
        <v>4.7233125732505199</v>
      </c>
      <c r="B241">
        <v>252.27489500543601</v>
      </c>
      <c r="C241">
        <v>22833.1920415165</v>
      </c>
      <c r="D241">
        <v>5.9224506141869702</v>
      </c>
      <c r="E241">
        <v>378.56030360783097</v>
      </c>
      <c r="F241">
        <v>411.29502463660901</v>
      </c>
      <c r="G241">
        <v>16.584571439410901</v>
      </c>
      <c r="H241">
        <v>66.728401542313193</v>
      </c>
      <c r="I241">
        <v>3.9175866951041698</v>
      </c>
      <c r="J241">
        <v>0</v>
      </c>
    </row>
    <row r="242" spans="1:10" x14ac:dyDescent="0.3">
      <c r="A242">
        <v>9.3806580507883197</v>
      </c>
      <c r="B242">
        <v>265.061216149389</v>
      </c>
      <c r="C242">
        <v>15156.789833998901</v>
      </c>
      <c r="D242">
        <v>4.2715446710643699</v>
      </c>
      <c r="E242">
        <v>333.33446929709601</v>
      </c>
      <c r="F242">
        <v>503.17061542657501</v>
      </c>
      <c r="G242">
        <v>11.286410043484199</v>
      </c>
      <c r="H242">
        <v>99.016003070347693</v>
      </c>
      <c r="I242">
        <v>4.0343490471582797</v>
      </c>
      <c r="J242">
        <v>0</v>
      </c>
    </row>
    <row r="243" spans="1:10" x14ac:dyDescent="0.3">
      <c r="A243">
        <v>7.8101449331968302</v>
      </c>
      <c r="B243">
        <v>187.31504773856099</v>
      </c>
      <c r="C243">
        <v>20418.889925818301</v>
      </c>
      <c r="D243">
        <v>7.2148957241802796</v>
      </c>
      <c r="E243">
        <v>325.228880822522</v>
      </c>
      <c r="F243">
        <v>351.18608085870301</v>
      </c>
      <c r="G243">
        <v>16.800399608404099</v>
      </c>
      <c r="H243">
        <v>68.485480287893793</v>
      </c>
      <c r="I243">
        <v>4.0337737093431301</v>
      </c>
      <c r="J243">
        <v>0</v>
      </c>
    </row>
    <row r="244" spans="1:10" x14ac:dyDescent="0.3">
      <c r="A244">
        <v>9.4366371642514402</v>
      </c>
      <c r="B244">
        <v>143.78841182704301</v>
      </c>
      <c r="C244">
        <v>20724.930359306702</v>
      </c>
      <c r="D244">
        <v>7.7001001881253703</v>
      </c>
      <c r="F244">
        <v>469.76132766542202</v>
      </c>
      <c r="G244">
        <v>14.215764667502</v>
      </c>
      <c r="H244">
        <v>66.077978035365902</v>
      </c>
      <c r="I244">
        <v>4.4111174397749604</v>
      </c>
      <c r="J244">
        <v>0</v>
      </c>
    </row>
    <row r="245" spans="1:10" x14ac:dyDescent="0.3">
      <c r="A245">
        <v>9.4063257528982795</v>
      </c>
      <c r="B245">
        <v>216.76215866041699</v>
      </c>
      <c r="C245">
        <v>27948.589445431</v>
      </c>
      <c r="D245">
        <v>6.1561107940777404</v>
      </c>
      <c r="E245">
        <v>355.47303468825601</v>
      </c>
      <c r="F245">
        <v>347.98307827691099</v>
      </c>
      <c r="G245">
        <v>16.340715053314501</v>
      </c>
      <c r="H245">
        <v>32.108292482849897</v>
      </c>
      <c r="I245">
        <v>3.0972779574771598</v>
      </c>
      <c r="J245">
        <v>0</v>
      </c>
    </row>
    <row r="246" spans="1:10" x14ac:dyDescent="0.3">
      <c r="A246">
        <v>6.3212593152229903</v>
      </c>
      <c r="B246">
        <v>207.25770955362299</v>
      </c>
      <c r="C246">
        <v>8532.1395169595107</v>
      </c>
      <c r="D246">
        <v>5.9878765835646801</v>
      </c>
      <c r="E246">
        <v>286.4892804214</v>
      </c>
      <c r="F246">
        <v>491.76531319496303</v>
      </c>
      <c r="G246">
        <v>10.546886238857301</v>
      </c>
      <c r="H246">
        <v>74.502807995095594</v>
      </c>
      <c r="I246">
        <v>4.5014572038139802</v>
      </c>
      <c r="J246">
        <v>0</v>
      </c>
    </row>
    <row r="247" spans="1:10" x14ac:dyDescent="0.3">
      <c r="B247">
        <v>217.36974600866</v>
      </c>
      <c r="C247">
        <v>17984.327439446399</v>
      </c>
      <c r="D247">
        <v>8.5941628848905491</v>
      </c>
      <c r="F247">
        <v>409.220776478537</v>
      </c>
      <c r="G247">
        <v>10.2137792949346</v>
      </c>
      <c r="H247">
        <v>18.400012185523199</v>
      </c>
      <c r="I247">
        <v>3.60515419887447</v>
      </c>
      <c r="J247">
        <v>0</v>
      </c>
    </row>
    <row r="248" spans="1:10" x14ac:dyDescent="0.3">
      <c r="A248">
        <v>4.7053564957746996</v>
      </c>
      <c r="B248">
        <v>103.173586978107</v>
      </c>
      <c r="C248">
        <v>19555.765051566799</v>
      </c>
      <c r="D248">
        <v>6.7672979897863597</v>
      </c>
      <c r="F248">
        <v>370.17816638462398</v>
      </c>
      <c r="G248">
        <v>9.1828336517958107</v>
      </c>
      <c r="H248">
        <v>93.900485873656507</v>
      </c>
      <c r="I248">
        <v>3.4374501340171801</v>
      </c>
      <c r="J248">
        <v>0</v>
      </c>
    </row>
    <row r="249" spans="1:10" x14ac:dyDescent="0.3">
      <c r="A249">
        <v>8.8964189883017895</v>
      </c>
      <c r="B249">
        <v>222.25629288901999</v>
      </c>
      <c r="C249">
        <v>8870.9029659422795</v>
      </c>
      <c r="D249">
        <v>6.0113424330020999</v>
      </c>
      <c r="E249">
        <v>332.00263040579</v>
      </c>
      <c r="F249">
        <v>425.22686170798102</v>
      </c>
      <c r="G249">
        <v>10.847736847274099</v>
      </c>
      <c r="I249">
        <v>3.7009457327147399</v>
      </c>
      <c r="J249">
        <v>0</v>
      </c>
    </row>
    <row r="250" spans="1:10" x14ac:dyDescent="0.3">
      <c r="A250">
        <v>6.5818782015489603</v>
      </c>
      <c r="B250">
        <v>272.98274466100997</v>
      </c>
      <c r="C250">
        <v>37169.4444035384</v>
      </c>
      <c r="D250">
        <v>8.1147310153849901</v>
      </c>
      <c r="E250">
        <v>416.08348053859902</v>
      </c>
      <c r="F250">
        <v>351.47683939412298</v>
      </c>
      <c r="G250">
        <v>15.129334487820699</v>
      </c>
      <c r="H250">
        <v>79.261026496244398</v>
      </c>
      <c r="I250">
        <v>4.2016628644658303</v>
      </c>
      <c r="J250">
        <v>0</v>
      </c>
    </row>
    <row r="251" spans="1:10" x14ac:dyDescent="0.3">
      <c r="A251">
        <v>6.7551459015516198</v>
      </c>
      <c r="B251">
        <v>231.26013129603101</v>
      </c>
      <c r="C251">
        <v>18536.698647476998</v>
      </c>
      <c r="D251">
        <v>8.7571331786021904</v>
      </c>
      <c r="E251">
        <v>342.54801420266602</v>
      </c>
      <c r="F251">
        <v>385.11464773745899</v>
      </c>
      <c r="G251">
        <v>13.888834329605</v>
      </c>
      <c r="H251">
        <v>79.302435726766205</v>
      </c>
      <c r="I251">
        <v>5.1627297493974798</v>
      </c>
      <c r="J251">
        <v>0</v>
      </c>
    </row>
    <row r="252" spans="1:10" x14ac:dyDescent="0.3">
      <c r="A252">
        <v>9.4451298378686506</v>
      </c>
      <c r="B252">
        <v>145.805402446843</v>
      </c>
      <c r="C252">
        <v>13168.5291556759</v>
      </c>
      <c r="D252">
        <v>9.4444710856229399</v>
      </c>
      <c r="E252">
        <v>310.58337385859699</v>
      </c>
      <c r="F252">
        <v>592.65902097595006</v>
      </c>
      <c r="G252">
        <v>8.60639674698694</v>
      </c>
      <c r="H252">
        <v>77.577459510356903</v>
      </c>
      <c r="I252">
        <v>3.87516524661654</v>
      </c>
      <c r="J252">
        <v>1</v>
      </c>
    </row>
    <row r="253" spans="1:10" x14ac:dyDescent="0.3">
      <c r="A253">
        <v>9.0248450374174993</v>
      </c>
      <c r="B253">
        <v>128.09669121000701</v>
      </c>
      <c r="C253">
        <v>19859.676475803801</v>
      </c>
      <c r="D253">
        <v>8.0164226491737303</v>
      </c>
      <c r="E253">
        <v>300.15037702033101</v>
      </c>
      <c r="F253">
        <v>451.14348100565098</v>
      </c>
      <c r="G253">
        <v>14.770862942397899</v>
      </c>
      <c r="H253">
        <v>73.778025645975802</v>
      </c>
      <c r="I253">
        <v>3.9852505057435699</v>
      </c>
      <c r="J253">
        <v>1</v>
      </c>
    </row>
    <row r="254" spans="1:10" x14ac:dyDescent="0.3">
      <c r="B254">
        <v>169.97484895701399</v>
      </c>
      <c r="C254">
        <v>23403.637304371299</v>
      </c>
      <c r="D254">
        <v>8.5197298510902009</v>
      </c>
      <c r="F254">
        <v>475.57356242744902</v>
      </c>
      <c r="G254">
        <v>12.9241068180272</v>
      </c>
      <c r="H254">
        <v>50.861912984034397</v>
      </c>
      <c r="I254">
        <v>2.7473129992921201</v>
      </c>
      <c r="J254">
        <v>1</v>
      </c>
    </row>
    <row r="255" spans="1:10" x14ac:dyDescent="0.3">
      <c r="A255">
        <v>6.8001190903158699</v>
      </c>
      <c r="B255">
        <v>242.00808150751399</v>
      </c>
      <c r="C255">
        <v>39143.403328810004</v>
      </c>
      <c r="D255">
        <v>9.5016945877152708</v>
      </c>
      <c r="E255">
        <v>187.17071436243901</v>
      </c>
      <c r="F255">
        <v>376.45659307467798</v>
      </c>
      <c r="G255">
        <v>11.432466347228701</v>
      </c>
      <c r="H255">
        <v>73.7772750262626</v>
      </c>
      <c r="I255">
        <v>3.85493989972107</v>
      </c>
      <c r="J255">
        <v>1</v>
      </c>
    </row>
    <row r="256" spans="1:10" x14ac:dyDescent="0.3">
      <c r="A256">
        <v>7.1741351628079899</v>
      </c>
      <c r="B256">
        <v>203.40893462062201</v>
      </c>
      <c r="C256">
        <v>20401.102461471299</v>
      </c>
      <c r="D256">
        <v>7.6818062872436697</v>
      </c>
      <c r="E256">
        <v>287.08567912256098</v>
      </c>
      <c r="F256">
        <v>315.54990001949301</v>
      </c>
      <c r="G256">
        <v>14.533510036354199</v>
      </c>
      <c r="H256">
        <v>74.405616026957006</v>
      </c>
      <c r="I256">
        <v>3.9398956565986798</v>
      </c>
      <c r="J256">
        <v>1</v>
      </c>
    </row>
    <row r="257" spans="1:10" x14ac:dyDescent="0.3">
      <c r="A257">
        <v>7.6579912369982504</v>
      </c>
      <c r="B257">
        <v>236.960889246162</v>
      </c>
      <c r="C257">
        <v>14245.7891212994</v>
      </c>
      <c r="D257">
        <v>6.28906485943393</v>
      </c>
      <c r="E257">
        <v>373.16536281008501</v>
      </c>
      <c r="F257">
        <v>416.62418891074702</v>
      </c>
      <c r="G257">
        <v>10.464238582078501</v>
      </c>
      <c r="H257">
        <v>85.852768605027606</v>
      </c>
      <c r="I257">
        <v>2.4372962875595698</v>
      </c>
      <c r="J257">
        <v>1</v>
      </c>
    </row>
    <row r="258" spans="1:10" x14ac:dyDescent="0.3">
      <c r="A258">
        <v>8.3229866724022905</v>
      </c>
      <c r="B258">
        <v>207.25246223156401</v>
      </c>
      <c r="C258">
        <v>28049.646283166301</v>
      </c>
      <c r="D258">
        <v>8.8270612831896091</v>
      </c>
      <c r="E258">
        <v>297.81308453289103</v>
      </c>
      <c r="F258">
        <v>358.72586877763803</v>
      </c>
      <c r="G258">
        <v>18.7092733687305</v>
      </c>
      <c r="H258">
        <v>60.911420394398199</v>
      </c>
      <c r="I258">
        <v>4.0521357275526597</v>
      </c>
      <c r="J258">
        <v>1</v>
      </c>
    </row>
    <row r="259" spans="1:10" x14ac:dyDescent="0.3">
      <c r="A259">
        <v>5.9342790930943403</v>
      </c>
      <c r="B259">
        <v>223.85812521306099</v>
      </c>
      <c r="C259">
        <v>23249.653834296001</v>
      </c>
      <c r="D259">
        <v>4.6028499475657503</v>
      </c>
      <c r="F259">
        <v>277.38453732360301</v>
      </c>
      <c r="G259">
        <v>11.3668634193846</v>
      </c>
      <c r="H259">
        <v>66.623943651003103</v>
      </c>
      <c r="I259">
        <v>5.2178950236533499</v>
      </c>
      <c r="J259">
        <v>1</v>
      </c>
    </row>
    <row r="260" spans="1:10" x14ac:dyDescent="0.3">
      <c r="A260">
        <v>9.8027207823257108</v>
      </c>
      <c r="B260">
        <v>98.771643532057595</v>
      </c>
      <c r="C260">
        <v>27357.4567445803</v>
      </c>
      <c r="D260">
        <v>9.2181503926711592</v>
      </c>
      <c r="E260">
        <v>323.19907651864497</v>
      </c>
      <c r="F260">
        <v>512.42873084104895</v>
      </c>
      <c r="G260">
        <v>14.168933512645699</v>
      </c>
      <c r="H260">
        <v>59.454439770259398</v>
      </c>
      <c r="I260">
        <v>2.76463388142726</v>
      </c>
      <c r="J260">
        <v>1</v>
      </c>
    </row>
    <row r="261" spans="1:10" x14ac:dyDescent="0.3">
      <c r="A261">
        <v>6.1019552307489002</v>
      </c>
      <c r="B261">
        <v>215.268089562092</v>
      </c>
      <c r="C261">
        <v>15976.9262250793</v>
      </c>
      <c r="D261">
        <v>8.8571600435155204</v>
      </c>
      <c r="E261">
        <v>308.48269542902199</v>
      </c>
      <c r="F261">
        <v>417.84355271672803</v>
      </c>
      <c r="G261">
        <v>13.147279495872301</v>
      </c>
      <c r="H261">
        <v>62.505641529692497</v>
      </c>
      <c r="I261">
        <v>3.5355963295430199</v>
      </c>
      <c r="J261">
        <v>1</v>
      </c>
    </row>
    <row r="262" spans="1:10" x14ac:dyDescent="0.3">
      <c r="A262">
        <v>4.9977706012836798</v>
      </c>
      <c r="B262">
        <v>280.08241070652798</v>
      </c>
      <c r="C262">
        <v>26849.194735446799</v>
      </c>
      <c r="D262">
        <v>6.1307565417404604</v>
      </c>
      <c r="E262">
        <v>374.23296058431998</v>
      </c>
      <c r="F262">
        <v>297.61154002175402</v>
      </c>
      <c r="G262">
        <v>15.571570956087101</v>
      </c>
      <c r="H262">
        <v>70.560274609724402</v>
      </c>
      <c r="I262">
        <v>3.4046329060198399</v>
      </c>
      <c r="J262">
        <v>1</v>
      </c>
    </row>
    <row r="263" spans="1:10" x14ac:dyDescent="0.3">
      <c r="A263">
        <v>4.8157667907170696</v>
      </c>
      <c r="B263">
        <v>217.68709316351001</v>
      </c>
      <c r="C263">
        <v>16392.1350688723</v>
      </c>
      <c r="D263">
        <v>7.4611704741535299</v>
      </c>
      <c r="E263">
        <v>278.74229638179401</v>
      </c>
      <c r="F263">
        <v>481.480828295295</v>
      </c>
      <c r="G263">
        <v>15.517296303602899</v>
      </c>
      <c r="H263">
        <v>77.693373603869802</v>
      </c>
      <c r="I263">
        <v>4.3752238112718196</v>
      </c>
      <c r="J263">
        <v>1</v>
      </c>
    </row>
    <row r="264" spans="1:10" x14ac:dyDescent="0.3">
      <c r="A264">
        <v>6.5480205581308297</v>
      </c>
      <c r="B264">
        <v>278.58510517698801</v>
      </c>
      <c r="C264">
        <v>25508.386948825599</v>
      </c>
      <c r="D264">
        <v>6.7493777954889396</v>
      </c>
      <c r="E264">
        <v>366.871502020572</v>
      </c>
      <c r="F264">
        <v>497.32175280008403</v>
      </c>
      <c r="G264">
        <v>16.563166510560801</v>
      </c>
      <c r="H264">
        <v>79.323678395492607</v>
      </c>
      <c r="I264">
        <v>3.6118603716661002</v>
      </c>
      <c r="J264">
        <v>1</v>
      </c>
    </row>
    <row r="265" spans="1:10" x14ac:dyDescent="0.3">
      <c r="A265">
        <v>13.175401724233</v>
      </c>
      <c r="B265">
        <v>47.432000000000002</v>
      </c>
      <c r="C265">
        <v>19237.9496764914</v>
      </c>
      <c r="D265">
        <v>8.9070197290311999</v>
      </c>
      <c r="E265">
        <v>375.14731475684403</v>
      </c>
      <c r="F265">
        <v>500.24595184381099</v>
      </c>
      <c r="G265">
        <v>12.0838956469265</v>
      </c>
      <c r="I265">
        <v>4.1069244900386597</v>
      </c>
      <c r="J265">
        <v>1</v>
      </c>
    </row>
    <row r="266" spans="1:10" x14ac:dyDescent="0.3">
      <c r="A266">
        <v>6.6180109055846597</v>
      </c>
      <c r="B266">
        <v>233.661635852892</v>
      </c>
      <c r="C266">
        <v>19598.860739725598</v>
      </c>
      <c r="D266">
        <v>4.7010493457526197</v>
      </c>
      <c r="E266">
        <v>432.556384963695</v>
      </c>
      <c r="F266">
        <v>401.66979061884501</v>
      </c>
      <c r="G266">
        <v>11.766146433845799</v>
      </c>
      <c r="H266">
        <v>73.191920507820299</v>
      </c>
      <c r="I266">
        <v>4.4376957491400404</v>
      </c>
      <c r="J266">
        <v>1</v>
      </c>
    </row>
    <row r="267" spans="1:10" x14ac:dyDescent="0.3">
      <c r="A267">
        <v>7.7880547326052003</v>
      </c>
      <c r="B267">
        <v>212.69145728305099</v>
      </c>
      <c r="C267">
        <v>29879.0601461058</v>
      </c>
      <c r="D267">
        <v>6.9989615331389503</v>
      </c>
      <c r="E267">
        <v>360.66825904904601</v>
      </c>
      <c r="F267">
        <v>359.569081510925</v>
      </c>
      <c r="G267">
        <v>14.8287430367056</v>
      </c>
      <c r="H267">
        <v>83.856336342250003</v>
      </c>
      <c r="I267">
        <v>3.3687572170739801</v>
      </c>
      <c r="J267">
        <v>1</v>
      </c>
    </row>
    <row r="268" spans="1:10" x14ac:dyDescent="0.3">
      <c r="A268">
        <v>5.1918343271406204</v>
      </c>
      <c r="B268">
        <v>211.09418477114801</v>
      </c>
      <c r="C268">
        <v>14866.103863221901</v>
      </c>
      <c r="D268">
        <v>7.2386913009243496</v>
      </c>
      <c r="E268">
        <v>323.10928513649401</v>
      </c>
      <c r="F268">
        <v>388.71657950485701</v>
      </c>
      <c r="G268">
        <v>17.780000111166601</v>
      </c>
      <c r="H268">
        <v>83.5054062322763</v>
      </c>
      <c r="I268">
        <v>3.8598009393002202</v>
      </c>
      <c r="J268">
        <v>1</v>
      </c>
    </row>
    <row r="269" spans="1:10" x14ac:dyDescent="0.3">
      <c r="A269">
        <v>5.6263395281259498</v>
      </c>
      <c r="B269">
        <v>230.857982770869</v>
      </c>
      <c r="C269">
        <v>14442.4188754321</v>
      </c>
      <c r="D269">
        <v>5.2103686841598398</v>
      </c>
      <c r="F269">
        <v>346.55320638849503</v>
      </c>
      <c r="G269">
        <v>11.368702444786299</v>
      </c>
      <c r="H269">
        <v>43.1951816272367</v>
      </c>
      <c r="I269">
        <v>1.94331877663582</v>
      </c>
      <c r="J269">
        <v>1</v>
      </c>
    </row>
    <row r="270" spans="1:10" x14ac:dyDescent="0.3">
      <c r="A270">
        <v>6.8696389414590904</v>
      </c>
      <c r="B270">
        <v>251.293447537341</v>
      </c>
      <c r="C270">
        <v>21728.821295296399</v>
      </c>
      <c r="D270">
        <v>8.8031747454058902</v>
      </c>
      <c r="E270">
        <v>279.77685654559599</v>
      </c>
      <c r="F270">
        <v>539.46687686831501</v>
      </c>
      <c r="G270">
        <v>12.9941400000061</v>
      </c>
      <c r="H270">
        <v>56.409707919715899</v>
      </c>
      <c r="I270">
        <v>4.7267024535109696</v>
      </c>
      <c r="J270">
        <v>1</v>
      </c>
    </row>
    <row r="271" spans="1:10" x14ac:dyDescent="0.3">
      <c r="A271">
        <v>9.0586284240726798</v>
      </c>
      <c r="B271">
        <v>155.35755713289601</v>
      </c>
      <c r="C271">
        <v>15737.468937847199</v>
      </c>
      <c r="D271">
        <v>7.2519788552735802</v>
      </c>
      <c r="E271">
        <v>343.23397698059699</v>
      </c>
      <c r="F271">
        <v>463.38925599301501</v>
      </c>
      <c r="G271">
        <v>17.854470018225399</v>
      </c>
      <c r="H271">
        <v>83.175189336385301</v>
      </c>
      <c r="I271">
        <v>3.6521344700796998</v>
      </c>
      <c r="J271">
        <v>1</v>
      </c>
    </row>
    <row r="272" spans="1:10" x14ac:dyDescent="0.3">
      <c r="A272">
        <v>7.29188832527326</v>
      </c>
      <c r="B272">
        <v>127.544297140875</v>
      </c>
      <c r="C272">
        <v>27784.048483969302</v>
      </c>
      <c r="D272">
        <v>9.7544759331710704</v>
      </c>
      <c r="E272">
        <v>247.33541192889601</v>
      </c>
      <c r="F272">
        <v>439.64932861958198</v>
      </c>
      <c r="G272">
        <v>17.285041693832699</v>
      </c>
      <c r="H272">
        <v>59.556329521625003</v>
      </c>
      <c r="I272">
        <v>5.3287127884663699</v>
      </c>
      <c r="J272">
        <v>1</v>
      </c>
    </row>
    <row r="273" spans="1:10" x14ac:dyDescent="0.3">
      <c r="A273">
        <v>7.27590877368399</v>
      </c>
      <c r="B273">
        <v>175.22037648489399</v>
      </c>
      <c r="C273">
        <v>22644.766347518798</v>
      </c>
      <c r="D273">
        <v>7.8868545268788202</v>
      </c>
      <c r="E273">
        <v>293.30985365681499</v>
      </c>
      <c r="F273">
        <v>373.34569257502</v>
      </c>
      <c r="G273">
        <v>17.411682552968301</v>
      </c>
      <c r="H273">
        <v>56.799286772476897</v>
      </c>
      <c r="I273">
        <v>5.0622977984797197</v>
      </c>
      <c r="J273">
        <v>1</v>
      </c>
    </row>
    <row r="274" spans="1:10" x14ac:dyDescent="0.3">
      <c r="A274">
        <v>6.5127371239801199</v>
      </c>
      <c r="B274">
        <v>229.26386100755499</v>
      </c>
      <c r="C274">
        <v>22475.0468734809</v>
      </c>
      <c r="D274">
        <v>12.5800264913678</v>
      </c>
      <c r="E274">
        <v>192.03359167581101</v>
      </c>
      <c r="F274">
        <v>479.50127859334401</v>
      </c>
      <c r="G274">
        <v>9.9834623918090397</v>
      </c>
      <c r="H274">
        <v>66.668576152092996</v>
      </c>
      <c r="I274">
        <v>4.6129636293505802</v>
      </c>
      <c r="J274">
        <v>1</v>
      </c>
    </row>
    <row r="275" spans="1:10" x14ac:dyDescent="0.3">
      <c r="A275">
        <v>7.2078867813439</v>
      </c>
      <c r="B275">
        <v>175.87029407292701</v>
      </c>
      <c r="C275">
        <v>35804.292613404003</v>
      </c>
      <c r="D275">
        <v>8.0660590523657696</v>
      </c>
      <c r="E275">
        <v>320.10217263195102</v>
      </c>
      <c r="F275">
        <v>468.56282875663601</v>
      </c>
      <c r="G275">
        <v>16.164091274037201</v>
      </c>
      <c r="H275">
        <v>71.146660677752806</v>
      </c>
      <c r="I275">
        <v>3.7627410723994599</v>
      </c>
      <c r="J275">
        <v>1</v>
      </c>
    </row>
    <row r="276" spans="1:10" x14ac:dyDescent="0.3">
      <c r="B276">
        <v>156.52063479849701</v>
      </c>
      <c r="C276">
        <v>16146.157112205001</v>
      </c>
      <c r="D276">
        <v>6.6295991833127603</v>
      </c>
      <c r="E276">
        <v>352.35343088747101</v>
      </c>
      <c r="F276">
        <v>629.28124754711303</v>
      </c>
      <c r="G276">
        <v>13.5076884641527</v>
      </c>
      <c r="H276">
        <v>42.340169963859502</v>
      </c>
      <c r="I276">
        <v>3.7729192646615899</v>
      </c>
      <c r="J276">
        <v>1</v>
      </c>
    </row>
    <row r="277" spans="1:10" x14ac:dyDescent="0.3">
      <c r="A277">
        <v>5.3249418556116499</v>
      </c>
      <c r="B277">
        <v>280.08965491445099</v>
      </c>
      <c r="C277">
        <v>35344.658047005898</v>
      </c>
      <c r="D277">
        <v>13.043806107761</v>
      </c>
      <c r="E277">
        <v>180.206746364823</v>
      </c>
      <c r="F277">
        <v>392.42149580418402</v>
      </c>
      <c r="G277">
        <v>10.5048195475838</v>
      </c>
      <c r="H277">
        <v>55.084667854857898</v>
      </c>
      <c r="I277">
        <v>4.4271379256929597</v>
      </c>
      <c r="J277">
        <v>1</v>
      </c>
    </row>
    <row r="278" spans="1:10" x14ac:dyDescent="0.3">
      <c r="A278">
        <v>7.0823006491748002</v>
      </c>
      <c r="B278">
        <v>169.46892725557601</v>
      </c>
      <c r="C278">
        <v>29846.7190567121</v>
      </c>
      <c r="D278">
        <v>5.4433868884597496</v>
      </c>
      <c r="E278">
        <v>350.40184898110198</v>
      </c>
      <c r="F278">
        <v>353.03038026857701</v>
      </c>
      <c r="G278">
        <v>18.959534377575</v>
      </c>
      <c r="H278">
        <v>30.389096114304799</v>
      </c>
      <c r="I278">
        <v>3.48557738822312</v>
      </c>
      <c r="J278">
        <v>1</v>
      </c>
    </row>
    <row r="279" spans="1:10" x14ac:dyDescent="0.3">
      <c r="A279">
        <v>5.3341835796027999</v>
      </c>
      <c r="B279">
        <v>224.78793617826901</v>
      </c>
      <c r="C279">
        <v>28897.491527401398</v>
      </c>
      <c r="D279">
        <v>6.0485246140232203</v>
      </c>
      <c r="F279">
        <v>360.17917729430002</v>
      </c>
      <c r="G279">
        <v>12.2473435582611</v>
      </c>
      <c r="H279">
        <v>67.154751127745897</v>
      </c>
      <c r="I279">
        <v>5.0913571012844097</v>
      </c>
      <c r="J279">
        <v>1</v>
      </c>
    </row>
    <row r="280" spans="1:10" x14ac:dyDescent="0.3">
      <c r="A280">
        <v>10.761897799889301</v>
      </c>
      <c r="B280">
        <v>81.710895270246596</v>
      </c>
      <c r="C280">
        <v>25999.9536694325</v>
      </c>
      <c r="D280">
        <v>8.4773938724570304</v>
      </c>
      <c r="E280">
        <v>318.42724084571603</v>
      </c>
      <c r="F280">
        <v>392.70408181841498</v>
      </c>
      <c r="G280">
        <v>12.7163501421487</v>
      </c>
      <c r="H280">
        <v>52.246972443856301</v>
      </c>
      <c r="I280">
        <v>4.6617985160521602</v>
      </c>
      <c r="J280">
        <v>1</v>
      </c>
    </row>
    <row r="281" spans="1:10" x14ac:dyDescent="0.3">
      <c r="A281">
        <v>6.2868069484369702</v>
      </c>
      <c r="B281">
        <v>258.30005161775398</v>
      </c>
      <c r="C281">
        <v>13777.376191089001</v>
      </c>
      <c r="D281">
        <v>7.4832576981821104</v>
      </c>
      <c r="E281">
        <v>328.68064962605098</v>
      </c>
      <c r="F281">
        <v>563.43477510291098</v>
      </c>
      <c r="G281">
        <v>16.460836876715501</v>
      </c>
      <c r="H281">
        <v>73.516653511670796</v>
      </c>
      <c r="I281">
        <v>4.1048632751894099</v>
      </c>
      <c r="J281">
        <v>1</v>
      </c>
    </row>
    <row r="282" spans="1:10" x14ac:dyDescent="0.3">
      <c r="A282">
        <v>9.79455869937693</v>
      </c>
      <c r="B282">
        <v>129.870958376983</v>
      </c>
      <c r="C282">
        <v>20682.731742454798</v>
      </c>
      <c r="D282">
        <v>9.3908425925078696</v>
      </c>
      <c r="E282">
        <v>291.98008347837498</v>
      </c>
      <c r="F282">
        <v>427.12394843111099</v>
      </c>
      <c r="G282">
        <v>11.8532280886275</v>
      </c>
      <c r="H282">
        <v>78.711469430352594</v>
      </c>
      <c r="I282">
        <v>2.94541873770341</v>
      </c>
      <c r="J282">
        <v>1</v>
      </c>
    </row>
    <row r="283" spans="1:10" x14ac:dyDescent="0.3">
      <c r="A283">
        <v>8.2104435651437093</v>
      </c>
      <c r="B283">
        <v>167.10219152011399</v>
      </c>
      <c r="C283">
        <v>13933.0853601079</v>
      </c>
      <c r="D283">
        <v>10.422841783337899</v>
      </c>
      <c r="E283">
        <v>243.48594183486799</v>
      </c>
      <c r="F283">
        <v>391.06887363378002</v>
      </c>
      <c r="G283">
        <v>13.747057680225501</v>
      </c>
      <c r="H283">
        <v>61.058210285530897</v>
      </c>
      <c r="I283">
        <v>4.9760551596939404</v>
      </c>
      <c r="J283">
        <v>1</v>
      </c>
    </row>
    <row r="284" spans="1:10" x14ac:dyDescent="0.3">
      <c r="A284">
        <v>6.9417194379777003</v>
      </c>
      <c r="B284">
        <v>173.33438935151401</v>
      </c>
      <c r="C284">
        <v>20111.821255922201</v>
      </c>
      <c r="D284">
        <v>6.69719409109236</v>
      </c>
      <c r="F284">
        <v>374.48533241563899</v>
      </c>
      <c r="G284">
        <v>19.937486131787701</v>
      </c>
      <c r="I284">
        <v>4.5631831712381503</v>
      </c>
      <c r="J284">
        <v>1</v>
      </c>
    </row>
    <row r="285" spans="1:10" x14ac:dyDescent="0.3">
      <c r="A285">
        <v>10.3561188272083</v>
      </c>
      <c r="B285">
        <v>136.323751748928</v>
      </c>
      <c r="C285">
        <v>48621.563951536002</v>
      </c>
      <c r="D285">
        <v>9.15870390285124</v>
      </c>
      <c r="E285">
        <v>327.92275104512402</v>
      </c>
      <c r="F285">
        <v>365.72029150042499</v>
      </c>
      <c r="G285">
        <v>17.975563835162401</v>
      </c>
      <c r="H285">
        <v>77.359854344241597</v>
      </c>
      <c r="I285">
        <v>4.2018494412970799</v>
      </c>
      <c r="J285">
        <v>1</v>
      </c>
    </row>
    <row r="286" spans="1:10" x14ac:dyDescent="0.3">
      <c r="A286">
        <v>7.95898429188418</v>
      </c>
      <c r="B286">
        <v>171.48362468653801</v>
      </c>
      <c r="C286">
        <v>23625.813886131698</v>
      </c>
      <c r="D286">
        <v>9.5377351471647707</v>
      </c>
      <c r="E286">
        <v>259.979966170674</v>
      </c>
      <c r="F286">
        <v>327.62388101792101</v>
      </c>
      <c r="G286">
        <v>16.117110461678799</v>
      </c>
      <c r="H286">
        <v>107.754042638605</v>
      </c>
      <c r="I286">
        <v>4.6980079161234398</v>
      </c>
      <c r="J286">
        <v>1</v>
      </c>
    </row>
    <row r="287" spans="1:10" x14ac:dyDescent="0.3">
      <c r="A287">
        <v>3.8826310813137899</v>
      </c>
      <c r="B287">
        <v>243.80794967931601</v>
      </c>
      <c r="C287">
        <v>7751.8094910988302</v>
      </c>
      <c r="D287">
        <v>0.53035129469961495</v>
      </c>
      <c r="F287">
        <v>341.29111631264101</v>
      </c>
      <c r="G287">
        <v>12.9905919907398</v>
      </c>
      <c r="H287">
        <v>60.109967983892602</v>
      </c>
      <c r="I287">
        <v>3.7340013868703599</v>
      </c>
      <c r="J287">
        <v>1</v>
      </c>
    </row>
    <row r="288" spans="1:10" x14ac:dyDescent="0.3">
      <c r="A288">
        <v>5.6717738330956102</v>
      </c>
      <c r="B288">
        <v>216.04281113298799</v>
      </c>
      <c r="C288">
        <v>15949.153179175501</v>
      </c>
      <c r="D288">
        <v>7.5005732327074401</v>
      </c>
      <c r="F288">
        <v>372.53524276675898</v>
      </c>
      <c r="G288">
        <v>17.8957237206427</v>
      </c>
      <c r="H288">
        <v>77.457884961835205</v>
      </c>
      <c r="I288">
        <v>3.8331597457829298</v>
      </c>
      <c r="J288">
        <v>1</v>
      </c>
    </row>
    <row r="289" spans="1:10" x14ac:dyDescent="0.3">
      <c r="A289">
        <v>10.003300539211899</v>
      </c>
      <c r="B289">
        <v>143.09428542421301</v>
      </c>
      <c r="C289">
        <v>46113.957485317202</v>
      </c>
      <c r="D289">
        <v>12.9121866373081</v>
      </c>
      <c r="F289">
        <v>574.555041307426</v>
      </c>
      <c r="G289">
        <v>16.963309776472101</v>
      </c>
      <c r="H289">
        <v>36.767670701166097</v>
      </c>
      <c r="I289">
        <v>4.7463818590766396</v>
      </c>
      <c r="J289">
        <v>1</v>
      </c>
    </row>
    <row r="290" spans="1:10" x14ac:dyDescent="0.3">
      <c r="A290">
        <v>6.5528474743749703</v>
      </c>
      <c r="B290">
        <v>198.80693965138201</v>
      </c>
      <c r="C290">
        <v>34006.420733135797</v>
      </c>
      <c r="D290">
        <v>8.6912061751599303</v>
      </c>
      <c r="E290">
        <v>274.90435120291801</v>
      </c>
      <c r="F290">
        <v>477.16390677963602</v>
      </c>
      <c r="G290">
        <v>14.3696300902098</v>
      </c>
      <c r="H290">
        <v>78.173062586347299</v>
      </c>
      <c r="I290">
        <v>4.6879861552467004</v>
      </c>
      <c r="J290">
        <v>1</v>
      </c>
    </row>
    <row r="291" spans="1:10" x14ac:dyDescent="0.3">
      <c r="A291">
        <v>7.6285527231438497</v>
      </c>
      <c r="B291">
        <v>156.793694243793</v>
      </c>
      <c r="C291">
        <v>26244.036907954302</v>
      </c>
      <c r="D291">
        <v>8.3376104335233698</v>
      </c>
      <c r="E291">
        <v>255.04319358074301</v>
      </c>
      <c r="F291">
        <v>495.966986127121</v>
      </c>
      <c r="G291">
        <v>13.633974380958399</v>
      </c>
      <c r="H291">
        <v>65.604841247226702</v>
      </c>
      <c r="I291">
        <v>4.1820571479197097</v>
      </c>
      <c r="J291">
        <v>1</v>
      </c>
    </row>
    <row r="292" spans="1:10" x14ac:dyDescent="0.3">
      <c r="A292">
        <v>4.79084054024307</v>
      </c>
      <c r="B292">
        <v>268.72088122656697</v>
      </c>
      <c r="C292">
        <v>17862.369002589301</v>
      </c>
      <c r="D292">
        <v>4.5545736271835402</v>
      </c>
      <c r="E292">
        <v>377.24116133670202</v>
      </c>
      <c r="F292">
        <v>608.84685631265302</v>
      </c>
      <c r="G292">
        <v>10.806313106364399</v>
      </c>
      <c r="H292">
        <v>83.702235988822906</v>
      </c>
      <c r="I292">
        <v>3.2588589450315202</v>
      </c>
      <c r="J292">
        <v>1</v>
      </c>
    </row>
    <row r="293" spans="1:10" x14ac:dyDescent="0.3">
      <c r="A293">
        <v>7.71095993884484</v>
      </c>
      <c r="B293">
        <v>181.938125646119</v>
      </c>
      <c r="C293">
        <v>6552.6263141542604</v>
      </c>
      <c r="D293">
        <v>5.3892486208346302</v>
      </c>
      <c r="E293">
        <v>390.59639197646197</v>
      </c>
      <c r="F293">
        <v>516.28408285953901</v>
      </c>
      <c r="G293">
        <v>17.010784910254301</v>
      </c>
      <c r="H293">
        <v>58.2417341908548</v>
      </c>
      <c r="I293">
        <v>4.2889468203944903</v>
      </c>
      <c r="J293">
        <v>1</v>
      </c>
    </row>
    <row r="294" spans="1:10" x14ac:dyDescent="0.3">
      <c r="A294">
        <v>8.2912990059681402</v>
      </c>
      <c r="B294">
        <v>211.21703429690399</v>
      </c>
      <c r="C294">
        <v>20008.134957386799</v>
      </c>
      <c r="D294">
        <v>8.7678750348192906</v>
      </c>
      <c r="E294">
        <v>275.767321067181</v>
      </c>
      <c r="F294">
        <v>475.90912989846697</v>
      </c>
      <c r="G294">
        <v>12.6146688952863</v>
      </c>
      <c r="H294">
        <v>66.612983634128497</v>
      </c>
      <c r="I294">
        <v>3.4247019206523799</v>
      </c>
      <c r="J294">
        <v>1</v>
      </c>
    </row>
    <row r="295" spans="1:10" x14ac:dyDescent="0.3">
      <c r="A295">
        <v>6.19317010120505</v>
      </c>
      <c r="B295">
        <v>225.683421821303</v>
      </c>
      <c r="C295">
        <v>12883.7264957774</v>
      </c>
      <c r="D295">
        <v>4.7393601167866599</v>
      </c>
      <c r="F295">
        <v>389.40597764651801</v>
      </c>
      <c r="G295">
        <v>14.5601357969188</v>
      </c>
      <c r="H295">
        <v>76.457815944951506</v>
      </c>
      <c r="I295">
        <v>3.4666452881126002</v>
      </c>
      <c r="J295">
        <v>1</v>
      </c>
    </row>
    <row r="296" spans="1:10" x14ac:dyDescent="0.3">
      <c r="A296">
        <v>9.0326605791446806</v>
      </c>
      <c r="B296">
        <v>121.441441512637</v>
      </c>
      <c r="C296">
        <v>15618.1702479305</v>
      </c>
      <c r="D296">
        <v>6.1574907392469704</v>
      </c>
      <c r="E296">
        <v>372.92745570033998</v>
      </c>
      <c r="F296">
        <v>390.657226120291</v>
      </c>
      <c r="G296">
        <v>15.0303151060017</v>
      </c>
      <c r="H296">
        <v>63.125616995184103</v>
      </c>
      <c r="I296">
        <v>4.9272182722726097</v>
      </c>
      <c r="J296">
        <v>1</v>
      </c>
    </row>
    <row r="297" spans="1:10" x14ac:dyDescent="0.3">
      <c r="A297">
        <v>6.1394937408956904</v>
      </c>
      <c r="B297">
        <v>236.674025869606</v>
      </c>
      <c r="C297">
        <v>8081.4664710915804</v>
      </c>
      <c r="D297">
        <v>6.2508080744554899</v>
      </c>
      <c r="F297">
        <v>416.23882058150201</v>
      </c>
      <c r="G297">
        <v>12.7770139885448</v>
      </c>
      <c r="H297">
        <v>106.037222456344</v>
      </c>
      <c r="I297">
        <v>3.2609068527086702</v>
      </c>
      <c r="J297">
        <v>1</v>
      </c>
    </row>
    <row r="298" spans="1:10" x14ac:dyDescent="0.3">
      <c r="A298">
        <v>7.1294247304629801</v>
      </c>
      <c r="B298">
        <v>178.37235229089501</v>
      </c>
      <c r="C298">
        <v>25840.578887671301</v>
      </c>
      <c r="D298">
        <v>7.4878232643682603</v>
      </c>
      <c r="E298">
        <v>312.98272670844699</v>
      </c>
      <c r="F298">
        <v>323.29891519058901</v>
      </c>
      <c r="G298">
        <v>16.406156215017798</v>
      </c>
      <c r="H298">
        <v>69.157609462622204</v>
      </c>
      <c r="I298">
        <v>3.4186108028669699</v>
      </c>
      <c r="J298">
        <v>1</v>
      </c>
    </row>
    <row r="299" spans="1:10" x14ac:dyDescent="0.3">
      <c r="B299">
        <v>191.285217564314</v>
      </c>
      <c r="C299">
        <v>21948.3253623374</v>
      </c>
      <c r="D299">
        <v>5.6267872903467904</v>
      </c>
      <c r="E299">
        <v>355.48876584397499</v>
      </c>
      <c r="F299">
        <v>509.40682151959601</v>
      </c>
      <c r="G299">
        <v>16.691470568747999</v>
      </c>
      <c r="H299">
        <v>84.107737563884299</v>
      </c>
      <c r="I299">
        <v>4.1095902743692401</v>
      </c>
      <c r="J299">
        <v>1</v>
      </c>
    </row>
    <row r="300" spans="1:10" x14ac:dyDescent="0.3">
      <c r="A300">
        <v>5.4185037630255204</v>
      </c>
      <c r="B300">
        <v>187.77680870999899</v>
      </c>
      <c r="C300">
        <v>35902.715683707902</v>
      </c>
      <c r="D300">
        <v>4.3570878612326398</v>
      </c>
      <c r="F300">
        <v>454.52029561547602</v>
      </c>
      <c r="G300">
        <v>6.3740702601295904</v>
      </c>
      <c r="H300">
        <v>103.373005269562</v>
      </c>
      <c r="I300">
        <v>4.50653959126047</v>
      </c>
      <c r="J300">
        <v>1</v>
      </c>
    </row>
    <row r="301" spans="1:10" x14ac:dyDescent="0.3">
      <c r="A301">
        <v>8.0754945078990996</v>
      </c>
      <c r="B301">
        <v>195.80499584668601</v>
      </c>
      <c r="C301">
        <v>29483.601853899701</v>
      </c>
      <c r="D301">
        <v>10.4938409165868</v>
      </c>
      <c r="E301">
        <v>298.73721928843099</v>
      </c>
      <c r="F301">
        <v>321.74833893874302</v>
      </c>
      <c r="G301">
        <v>9.7510863252789992</v>
      </c>
      <c r="H301">
        <v>72.7344231428537</v>
      </c>
      <c r="I301">
        <v>3.6829196454533202</v>
      </c>
      <c r="J301">
        <v>1</v>
      </c>
    </row>
    <row r="302" spans="1:10" x14ac:dyDescent="0.3">
      <c r="B302">
        <v>225.28770395196401</v>
      </c>
      <c r="C302">
        <v>22511.692615177599</v>
      </c>
      <c r="D302">
        <v>7.0575778799654101</v>
      </c>
      <c r="E302">
        <v>377.12897044271301</v>
      </c>
      <c r="F302">
        <v>291.35370138829097</v>
      </c>
      <c r="G302">
        <v>11.5900251086351</v>
      </c>
      <c r="H302">
        <v>72.508522901084405</v>
      </c>
      <c r="I302">
        <v>4.0817013980086099</v>
      </c>
      <c r="J302">
        <v>1</v>
      </c>
    </row>
    <row r="303" spans="1:10" x14ac:dyDescent="0.3">
      <c r="A303">
        <v>10.0496737184564</v>
      </c>
      <c r="B303">
        <v>132.83283666326801</v>
      </c>
      <c r="C303">
        <v>11557.0320383904</v>
      </c>
      <c r="D303">
        <v>8.5505726631519607</v>
      </c>
      <c r="E303">
        <v>323.50807200954398</v>
      </c>
      <c r="F303">
        <v>442.76804967069597</v>
      </c>
      <c r="G303">
        <v>13.376148628814001</v>
      </c>
      <c r="H303">
        <v>92.176169838653607</v>
      </c>
      <c r="I303">
        <v>5.1334778232778797</v>
      </c>
      <c r="J303">
        <v>1</v>
      </c>
    </row>
    <row r="304" spans="1:10" x14ac:dyDescent="0.3">
      <c r="A304">
        <v>5.6676506466431897</v>
      </c>
      <c r="B304">
        <v>229.92836654016901</v>
      </c>
      <c r="C304">
        <v>16953.8987363093</v>
      </c>
      <c r="D304">
        <v>8.7743061020741795</v>
      </c>
      <c r="E304">
        <v>293.57424990943002</v>
      </c>
      <c r="F304">
        <v>554.12053619362598</v>
      </c>
      <c r="G304">
        <v>14.254640735422001</v>
      </c>
      <c r="H304">
        <v>54.436702377862098</v>
      </c>
      <c r="I304">
        <v>3.6332137564904801</v>
      </c>
      <c r="J304">
        <v>1</v>
      </c>
    </row>
    <row r="305" spans="1:10" x14ac:dyDescent="0.3">
      <c r="B305">
        <v>181.68916372142499</v>
      </c>
      <c r="C305">
        <v>27776.180257279098</v>
      </c>
      <c r="D305">
        <v>7.5898687623285896</v>
      </c>
      <c r="E305">
        <v>298.22671880111</v>
      </c>
      <c r="F305">
        <v>417.631201885964</v>
      </c>
      <c r="G305">
        <v>8.6300907975099701</v>
      </c>
      <c r="H305">
        <v>72.923288878095605</v>
      </c>
      <c r="I305">
        <v>3.80792006159639</v>
      </c>
      <c r="J305">
        <v>1</v>
      </c>
    </row>
    <row r="306" spans="1:10" x14ac:dyDescent="0.3">
      <c r="A306">
        <v>8.9239806077387094</v>
      </c>
      <c r="B306">
        <v>135.93846747362699</v>
      </c>
      <c r="C306">
        <v>27919.770665753102</v>
      </c>
      <c r="D306">
        <v>12.36328482531</v>
      </c>
      <c r="F306">
        <v>415.62948376916</v>
      </c>
      <c r="G306">
        <v>11.9499138209165</v>
      </c>
      <c r="H306">
        <v>69.314879578802802</v>
      </c>
      <c r="I306">
        <v>4.1555831895229502</v>
      </c>
      <c r="J306">
        <v>1</v>
      </c>
    </row>
    <row r="307" spans="1:10" x14ac:dyDescent="0.3">
      <c r="A307">
        <v>6.4288663131883901</v>
      </c>
      <c r="B307">
        <v>225.613093832148</v>
      </c>
      <c r="C307">
        <v>15596.473334459601</v>
      </c>
      <c r="D307">
        <v>6.1534724466449999</v>
      </c>
      <c r="F307">
        <v>466.04439922317601</v>
      </c>
      <c r="G307">
        <v>18.015385498960701</v>
      </c>
      <c r="H307">
        <v>87.163630847439805</v>
      </c>
      <c r="I307">
        <v>4.1847833718090399</v>
      </c>
      <c r="J307">
        <v>1</v>
      </c>
    </row>
    <row r="308" spans="1:10" x14ac:dyDescent="0.3">
      <c r="A308">
        <v>6.9606035016885004</v>
      </c>
      <c r="B308">
        <v>201.71545248768899</v>
      </c>
      <c r="C308">
        <v>11348.6759973639</v>
      </c>
      <c r="D308">
        <v>4.2978898253816302</v>
      </c>
      <c r="F308">
        <v>468.59138847552498</v>
      </c>
      <c r="G308">
        <v>10.490588642543401</v>
      </c>
      <c r="H308">
        <v>89.686196269515804</v>
      </c>
      <c r="I308">
        <v>4.9788201877538398</v>
      </c>
      <c r="J308">
        <v>1</v>
      </c>
    </row>
    <row r="309" spans="1:10" x14ac:dyDescent="0.3">
      <c r="A309">
        <v>5.8736758458289904</v>
      </c>
      <c r="B309">
        <v>203.32992815183499</v>
      </c>
      <c r="C309">
        <v>19216.683090171598</v>
      </c>
      <c r="D309">
        <v>9.2127787216628505</v>
      </c>
      <c r="F309">
        <v>420.29123005846401</v>
      </c>
      <c r="G309">
        <v>11.1192737805466</v>
      </c>
      <c r="H309">
        <v>65.229551202325993</v>
      </c>
      <c r="I309">
        <v>5.4120908849191602</v>
      </c>
      <c r="J309">
        <v>1</v>
      </c>
    </row>
    <row r="310" spans="1:10" x14ac:dyDescent="0.3">
      <c r="A310">
        <v>6.7954690098422601</v>
      </c>
      <c r="B310">
        <v>187.78302010878701</v>
      </c>
      <c r="C310">
        <v>15300.838671098199</v>
      </c>
      <c r="D310">
        <v>7.4865984239877097</v>
      </c>
      <c r="E310">
        <v>316.95693448443501</v>
      </c>
      <c r="F310">
        <v>498.66592804074998</v>
      </c>
      <c r="G310">
        <v>19.600428810861299</v>
      </c>
      <c r="H310">
        <v>55.401112722450797</v>
      </c>
      <c r="I310">
        <v>5.1630881537790598</v>
      </c>
      <c r="J310">
        <v>1</v>
      </c>
    </row>
    <row r="311" spans="1:10" x14ac:dyDescent="0.3">
      <c r="A311">
        <v>10.041027974912501</v>
      </c>
      <c r="B311">
        <v>113.83111217435101</v>
      </c>
      <c r="C311">
        <v>16266.434445278799</v>
      </c>
      <c r="D311">
        <v>7.9390743578225802</v>
      </c>
      <c r="E311">
        <v>363.86689020030798</v>
      </c>
      <c r="F311">
        <v>557.48606130650899</v>
      </c>
      <c r="G311">
        <v>13.1953406785974</v>
      </c>
      <c r="H311">
        <v>75.233221308744604</v>
      </c>
      <c r="I311">
        <v>3.8075626058306602</v>
      </c>
      <c r="J311">
        <v>1</v>
      </c>
    </row>
    <row r="312" spans="1:10" x14ac:dyDescent="0.3">
      <c r="B312">
        <v>273.25562080426801</v>
      </c>
      <c r="C312">
        <v>44506.441560756801</v>
      </c>
      <c r="D312">
        <v>8.4126881311680997</v>
      </c>
      <c r="E312">
        <v>233.79258796565</v>
      </c>
      <c r="F312">
        <v>485.64723185929898</v>
      </c>
      <c r="G312">
        <v>14.7050135336594</v>
      </c>
      <c r="H312">
        <v>52.164235938228302</v>
      </c>
      <c r="I312">
        <v>4.1247806775086602</v>
      </c>
      <c r="J312">
        <v>1</v>
      </c>
    </row>
    <row r="313" spans="1:10" x14ac:dyDescent="0.3">
      <c r="A313">
        <v>7.2960377339011702</v>
      </c>
      <c r="B313">
        <v>235.73519293861199</v>
      </c>
      <c r="C313">
        <v>36043.706637766001</v>
      </c>
      <c r="D313">
        <v>5.1962127602175299</v>
      </c>
      <c r="E313">
        <v>377.19066570876498</v>
      </c>
      <c r="F313">
        <v>385.61432069032003</v>
      </c>
      <c r="G313">
        <v>17.052713257315801</v>
      </c>
      <c r="H313">
        <v>89.623550843194494</v>
      </c>
      <c r="I313">
        <v>4.1685261176290096</v>
      </c>
      <c r="J313">
        <v>1</v>
      </c>
    </row>
    <row r="314" spans="1:10" x14ac:dyDescent="0.3">
      <c r="B314">
        <v>161.826476136266</v>
      </c>
      <c r="C314">
        <v>29299.123352787501</v>
      </c>
      <c r="D314">
        <v>7.0287966935185402</v>
      </c>
      <c r="E314">
        <v>350.43094029708999</v>
      </c>
      <c r="F314">
        <v>375.78071638776299</v>
      </c>
      <c r="G314">
        <v>19.762576497699602</v>
      </c>
      <c r="H314">
        <v>86.698456848192507</v>
      </c>
      <c r="I314">
        <v>3.4975773906550902</v>
      </c>
      <c r="J314">
        <v>1</v>
      </c>
    </row>
    <row r="315" spans="1:10" x14ac:dyDescent="0.3">
      <c r="A315">
        <v>5.8626412328458599</v>
      </c>
      <c r="B315">
        <v>185.06521994820301</v>
      </c>
      <c r="C315">
        <v>44069.272157875697</v>
      </c>
      <c r="D315">
        <v>4.38272131723157</v>
      </c>
      <c r="E315">
        <v>412.69011135062101</v>
      </c>
      <c r="F315">
        <v>331.57013865036902</v>
      </c>
      <c r="G315">
        <v>15.306078918039001</v>
      </c>
      <c r="H315">
        <v>59.605812114425703</v>
      </c>
      <c r="I315">
        <v>5.5074209395728202</v>
      </c>
      <c r="J315">
        <v>1</v>
      </c>
    </row>
    <row r="316" spans="1:10" x14ac:dyDescent="0.3">
      <c r="A316">
        <v>7.2921418051592202</v>
      </c>
      <c r="B316">
        <v>174.48042698544799</v>
      </c>
      <c r="C316">
        <v>33991.651566870401</v>
      </c>
      <c r="D316">
        <v>9.5117923917908591</v>
      </c>
      <c r="E316">
        <v>259.16496516577701</v>
      </c>
      <c r="F316">
        <v>435.10801730526401</v>
      </c>
      <c r="G316">
        <v>16.293614068290001</v>
      </c>
      <c r="H316">
        <v>81.690104450605205</v>
      </c>
      <c r="I316">
        <v>4.4669125641649998</v>
      </c>
      <c r="J316">
        <v>1</v>
      </c>
    </row>
    <row r="317" spans="1:10" x14ac:dyDescent="0.3">
      <c r="A317">
        <v>8.0628056430244701</v>
      </c>
      <c r="B317">
        <v>200.49311204567601</v>
      </c>
      <c r="C317">
        <v>11567.887840192399</v>
      </c>
      <c r="D317">
        <v>9.8899499545892908</v>
      </c>
      <c r="F317">
        <v>510.41440252841801</v>
      </c>
      <c r="G317">
        <v>10.650935473654</v>
      </c>
      <c r="H317">
        <v>40.992808814763997</v>
      </c>
      <c r="I317">
        <v>4.4718420004713302</v>
      </c>
      <c r="J317">
        <v>1</v>
      </c>
    </row>
    <row r="318" spans="1:10" x14ac:dyDescent="0.3">
      <c r="A318">
        <v>7.8219709401560102</v>
      </c>
      <c r="B318">
        <v>157.18154549542001</v>
      </c>
      <c r="C318">
        <v>23318.187976019999</v>
      </c>
      <c r="D318">
        <v>9.08403988031659</v>
      </c>
      <c r="E318">
        <v>324.85165866026301</v>
      </c>
      <c r="F318">
        <v>294.63653137419601</v>
      </c>
      <c r="G318">
        <v>17.186765784963299</v>
      </c>
      <c r="H318">
        <v>72.568376188447303</v>
      </c>
      <c r="I318">
        <v>3.5329583351496199</v>
      </c>
      <c r="J318">
        <v>1</v>
      </c>
    </row>
    <row r="319" spans="1:10" x14ac:dyDescent="0.3">
      <c r="A319">
        <v>11.301793996392201</v>
      </c>
      <c r="B319">
        <v>77.459586100443701</v>
      </c>
      <c r="C319">
        <v>39227.619456620901</v>
      </c>
      <c r="D319">
        <v>8.5179861434912798</v>
      </c>
      <c r="E319">
        <v>337.50124660282597</v>
      </c>
      <c r="F319">
        <v>410.85611394787901</v>
      </c>
      <c r="G319">
        <v>14.3268888531017</v>
      </c>
      <c r="H319">
        <v>53.121259637557401</v>
      </c>
      <c r="I319">
        <v>3.3095803974606701</v>
      </c>
      <c r="J319">
        <v>1</v>
      </c>
    </row>
    <row r="320" spans="1:10" x14ac:dyDescent="0.3">
      <c r="A320">
        <v>6.5937643132894399</v>
      </c>
      <c r="B320">
        <v>233.51413245216099</v>
      </c>
      <c r="C320">
        <v>25589.610591845001</v>
      </c>
      <c r="D320">
        <v>9.7856958341022597</v>
      </c>
      <c r="F320">
        <v>489.70344388221298</v>
      </c>
      <c r="G320">
        <v>14.3896091337495</v>
      </c>
      <c r="H320">
        <v>46.4639816095887</v>
      </c>
      <c r="I320">
        <v>2.3465780952519601</v>
      </c>
      <c r="J320">
        <v>1</v>
      </c>
    </row>
    <row r="321" spans="1:10" x14ac:dyDescent="0.3">
      <c r="A321">
        <v>9.1610886128848303</v>
      </c>
      <c r="B321">
        <v>119.841904634348</v>
      </c>
      <c r="C321">
        <v>26618.059636775601</v>
      </c>
      <c r="D321">
        <v>6.1055733289027803</v>
      </c>
      <c r="E321">
        <v>343.28923404260303</v>
      </c>
      <c r="F321">
        <v>379.72518159810801</v>
      </c>
      <c r="G321">
        <v>10.8999264120795</v>
      </c>
      <c r="H321">
        <v>54.5807357627017</v>
      </c>
      <c r="I321">
        <v>4.88806113733391</v>
      </c>
      <c r="J321">
        <v>1</v>
      </c>
    </row>
    <row r="322" spans="1:10" x14ac:dyDescent="0.3">
      <c r="B322">
        <v>144.815263959665</v>
      </c>
      <c r="C322">
        <v>14507.0178078562</v>
      </c>
      <c r="D322">
        <v>5.8190917066751702</v>
      </c>
      <c r="E322">
        <v>353.60727541427201</v>
      </c>
      <c r="F322">
        <v>290.88947178507601</v>
      </c>
      <c r="G322">
        <v>8.9420721736457196</v>
      </c>
      <c r="H322">
        <v>67.587346082406</v>
      </c>
      <c r="I322">
        <v>5.92258169193724</v>
      </c>
      <c r="J322">
        <v>1</v>
      </c>
    </row>
    <row r="323" spans="1:10" x14ac:dyDescent="0.3">
      <c r="A323">
        <v>4.6429530522379601</v>
      </c>
      <c r="B323">
        <v>307.70602408798698</v>
      </c>
      <c r="C323">
        <v>16115.9298639482</v>
      </c>
      <c r="D323">
        <v>7.7073423329836404</v>
      </c>
      <c r="F323">
        <v>439.94440809946201</v>
      </c>
      <c r="G323">
        <v>18.440790025318702</v>
      </c>
      <c r="H323">
        <v>60.145842259577798</v>
      </c>
      <c r="I323">
        <v>3.9828672931065698</v>
      </c>
      <c r="J323">
        <v>1</v>
      </c>
    </row>
    <row r="324" spans="1:10" x14ac:dyDescent="0.3">
      <c r="A324">
        <v>7.79845367620121</v>
      </c>
      <c r="B324">
        <v>188.39494231709099</v>
      </c>
      <c r="C324">
        <v>32704.5692857705</v>
      </c>
      <c r="D324">
        <v>11.0788724789145</v>
      </c>
      <c r="E324">
        <v>258.191184147542</v>
      </c>
      <c r="F324">
        <v>507.17868827331</v>
      </c>
      <c r="G324">
        <v>18.2724392352746</v>
      </c>
      <c r="H324">
        <v>85.177662133362205</v>
      </c>
      <c r="I324">
        <v>4.1072672032607702</v>
      </c>
      <c r="J324">
        <v>1</v>
      </c>
    </row>
    <row r="325" spans="1:10" x14ac:dyDescent="0.3">
      <c r="A325">
        <v>5.5643424906303496</v>
      </c>
      <c r="B325">
        <v>256.20882997776903</v>
      </c>
      <c r="C325">
        <v>11245.735766690401</v>
      </c>
      <c r="D325">
        <v>7.2122539308412996</v>
      </c>
      <c r="E325">
        <v>329.33836637555203</v>
      </c>
      <c r="F325">
        <v>369.55551325530098</v>
      </c>
      <c r="G325">
        <v>15.640053344806001</v>
      </c>
      <c r="H325">
        <v>51.150344404895201</v>
      </c>
      <c r="I325">
        <v>2.2859878491983499</v>
      </c>
      <c r="J325">
        <v>1</v>
      </c>
    </row>
    <row r="326" spans="1:10" x14ac:dyDescent="0.3">
      <c r="A326">
        <v>7.8865912273286796</v>
      </c>
      <c r="B326">
        <v>213.052590730346</v>
      </c>
      <c r="C326">
        <v>38852.029635921201</v>
      </c>
      <c r="D326">
        <v>11.170788619781099</v>
      </c>
      <c r="E326">
        <v>281.700776814726</v>
      </c>
      <c r="F326">
        <v>326.11535021732902</v>
      </c>
      <c r="G326">
        <v>10.385172454825501</v>
      </c>
      <c r="H326">
        <v>64.662500701110901</v>
      </c>
      <c r="I326">
        <v>4.5899835078547202</v>
      </c>
      <c r="J326">
        <v>1</v>
      </c>
    </row>
    <row r="327" spans="1:10" x14ac:dyDescent="0.3">
      <c r="A327">
        <v>7.4431890142926704</v>
      </c>
      <c r="B327">
        <v>193.12479889284299</v>
      </c>
      <c r="C327">
        <v>13551.953344708099</v>
      </c>
      <c r="D327">
        <v>4.3132648457613998</v>
      </c>
      <c r="F327">
        <v>430.48729571393199</v>
      </c>
      <c r="G327">
        <v>19.396329452342599</v>
      </c>
      <c r="H327">
        <v>72.075585505370697</v>
      </c>
      <c r="I327">
        <v>2.6648327961143701</v>
      </c>
      <c r="J327">
        <v>1</v>
      </c>
    </row>
    <row r="328" spans="1:10" x14ac:dyDescent="0.3">
      <c r="A328">
        <v>3.6571231325667299</v>
      </c>
      <c r="B328">
        <v>275.76714183651097</v>
      </c>
      <c r="C328">
        <v>23736.816258284001</v>
      </c>
      <c r="D328">
        <v>9.1007720793755293</v>
      </c>
      <c r="F328">
        <v>426.23112913174998</v>
      </c>
      <c r="G328">
        <v>17.985956556757699</v>
      </c>
      <c r="H328">
        <v>55.694892911147697</v>
      </c>
      <c r="I328">
        <v>3.3146297303616898</v>
      </c>
      <c r="J328">
        <v>1</v>
      </c>
    </row>
    <row r="329" spans="1:10" x14ac:dyDescent="0.3">
      <c r="A329">
        <v>9.5971918568781707</v>
      </c>
      <c r="B329">
        <v>167.08897595756801</v>
      </c>
      <c r="C329">
        <v>21153.3228268483</v>
      </c>
      <c r="D329">
        <v>7.9444693087434999</v>
      </c>
      <c r="E329">
        <v>346.07501580918603</v>
      </c>
      <c r="F329">
        <v>335.19760824941801</v>
      </c>
      <c r="G329">
        <v>14.347676089238</v>
      </c>
      <c r="H329">
        <v>50.642447466178297</v>
      </c>
      <c r="I329">
        <v>5.1451528706052798</v>
      </c>
      <c r="J329">
        <v>1</v>
      </c>
    </row>
    <row r="330" spans="1:10" x14ac:dyDescent="0.3">
      <c r="A330">
        <v>6.9642259425787296</v>
      </c>
      <c r="B330">
        <v>212.76449436191001</v>
      </c>
      <c r="C330">
        <v>29957.1912153997</v>
      </c>
      <c r="D330">
        <v>7.6751876457074601</v>
      </c>
      <c r="E330">
        <v>321.25089808107299</v>
      </c>
      <c r="F330">
        <v>378.08554563286202</v>
      </c>
      <c r="G330">
        <v>13.1276936793882</v>
      </c>
      <c r="H330">
        <v>72.089000983831994</v>
      </c>
      <c r="I330">
        <v>3.9904375721643999</v>
      </c>
      <c r="J330">
        <v>1</v>
      </c>
    </row>
    <row r="331" spans="1:10" x14ac:dyDescent="0.3">
      <c r="A331">
        <v>7.6729095229438</v>
      </c>
      <c r="B331">
        <v>152.87830510283899</v>
      </c>
      <c r="C331">
        <v>22989.351184202998</v>
      </c>
      <c r="D331">
        <v>6.2319132531205703</v>
      </c>
      <c r="E331">
        <v>343.43901731116699</v>
      </c>
      <c r="F331">
        <v>401.14087862448002</v>
      </c>
      <c r="G331">
        <v>14.252683739036099</v>
      </c>
      <c r="H331">
        <v>64.291291820047107</v>
      </c>
      <c r="I331">
        <v>4.2682274815364298</v>
      </c>
      <c r="J331">
        <v>1</v>
      </c>
    </row>
    <row r="332" spans="1:10" x14ac:dyDescent="0.3">
      <c r="A332">
        <v>6.7370040722130504</v>
      </c>
      <c r="B332">
        <v>220.10010235915999</v>
      </c>
      <c r="C332">
        <v>24694.744205217401</v>
      </c>
      <c r="D332">
        <v>8.3736598759988503</v>
      </c>
      <c r="F332">
        <v>384.30867302490202</v>
      </c>
      <c r="G332">
        <v>6.7480919380226903</v>
      </c>
      <c r="H332">
        <v>8.1758763842742592</v>
      </c>
      <c r="I332">
        <v>4.0631702888417696</v>
      </c>
      <c r="J332">
        <v>1</v>
      </c>
    </row>
    <row r="333" spans="1:10" x14ac:dyDescent="0.3">
      <c r="B333">
        <v>163.224466297204</v>
      </c>
      <c r="C333">
        <v>18570.285339002399</v>
      </c>
      <c r="D333">
        <v>8.10934586079604</v>
      </c>
      <c r="E333">
        <v>296.19026162447102</v>
      </c>
      <c r="F333">
        <v>463.741716165475</v>
      </c>
      <c r="G333">
        <v>16.900147977489699</v>
      </c>
      <c r="H333">
        <v>61.349831919856797</v>
      </c>
      <c r="I333">
        <v>4.1357453288543198</v>
      </c>
      <c r="J333">
        <v>1</v>
      </c>
    </row>
    <row r="334" spans="1:10" x14ac:dyDescent="0.3">
      <c r="A334">
        <v>5.3824890394716398</v>
      </c>
      <c r="B334">
        <v>240.01821389053899</v>
      </c>
      <c r="C334">
        <v>18189.3949801827</v>
      </c>
      <c r="D334">
        <v>5.5519904675499001</v>
      </c>
      <c r="E334">
        <v>397.70006501459</v>
      </c>
      <c r="F334">
        <v>551.47620223420301</v>
      </c>
      <c r="G334">
        <v>12.8187296670952</v>
      </c>
      <c r="H334">
        <v>79.7799110766843</v>
      </c>
      <c r="I334">
        <v>4.1733302832538</v>
      </c>
      <c r="J334">
        <v>1</v>
      </c>
    </row>
    <row r="335" spans="1:10" x14ac:dyDescent="0.3">
      <c r="A335">
        <v>7.0229521134292998</v>
      </c>
      <c r="B335">
        <v>264.52560648586899</v>
      </c>
      <c r="C335">
        <v>15978.355249095101</v>
      </c>
      <c r="D335">
        <v>10.956205455514199</v>
      </c>
      <c r="E335">
        <v>262.06455140067101</v>
      </c>
      <c r="F335">
        <v>412.709423376703</v>
      </c>
      <c r="G335">
        <v>5.3152865371582703</v>
      </c>
      <c r="H335">
        <v>76.024490719265799</v>
      </c>
      <c r="I335">
        <v>4.9719070985184599</v>
      </c>
      <c r="J335">
        <v>1</v>
      </c>
    </row>
    <row r="336" spans="1:10" x14ac:dyDescent="0.3">
      <c r="B336">
        <v>250.705393897043</v>
      </c>
      <c r="C336">
        <v>27355.934306484502</v>
      </c>
      <c r="D336">
        <v>6.4820379737763503</v>
      </c>
      <c r="E336">
        <v>377.35804842162003</v>
      </c>
      <c r="F336">
        <v>559.81784714449998</v>
      </c>
      <c r="G336">
        <v>13.6539598682388</v>
      </c>
      <c r="H336">
        <v>77.917719535419295</v>
      </c>
      <c r="I336">
        <v>2.9691360985959299</v>
      </c>
      <c r="J336">
        <v>1</v>
      </c>
    </row>
    <row r="337" spans="1:10" x14ac:dyDescent="0.3">
      <c r="A337">
        <v>10.026223807942101</v>
      </c>
      <c r="B337">
        <v>94.0913074831264</v>
      </c>
      <c r="C337">
        <v>25510.097298214601</v>
      </c>
      <c r="D337">
        <v>6.6141140307789099</v>
      </c>
      <c r="E337">
        <v>385.40265949386799</v>
      </c>
      <c r="F337">
        <v>388.46726596970001</v>
      </c>
      <c r="G337">
        <v>11.887161249998501</v>
      </c>
      <c r="H337">
        <v>69.273978689310297</v>
      </c>
      <c r="I337">
        <v>3.73622847057353</v>
      </c>
      <c r="J337">
        <v>1</v>
      </c>
    </row>
    <row r="338" spans="1:10" x14ac:dyDescent="0.3">
      <c r="A338">
        <v>5.5838329984766597</v>
      </c>
      <c r="B338">
        <v>261.23382530839598</v>
      </c>
      <c r="C338">
        <v>35278.681742745699</v>
      </c>
      <c r="D338">
        <v>6.5946167902281001</v>
      </c>
      <c r="F338">
        <v>278.639038680623</v>
      </c>
      <c r="G338">
        <v>13.5653873835496</v>
      </c>
      <c r="H338">
        <v>83.274894722186005</v>
      </c>
      <c r="I338">
        <v>3.8701569206242898</v>
      </c>
      <c r="J338">
        <v>1</v>
      </c>
    </row>
    <row r="339" spans="1:10" x14ac:dyDescent="0.3">
      <c r="A339">
        <v>7.9529291155722399</v>
      </c>
      <c r="B339">
        <v>221.36985384494201</v>
      </c>
      <c r="C339">
        <v>18621.424922740101</v>
      </c>
      <c r="D339">
        <v>6.8794183880855497</v>
      </c>
      <c r="F339">
        <v>309.25461973579502</v>
      </c>
      <c r="G339">
        <v>19.056984917706199</v>
      </c>
      <c r="H339">
        <v>72.689354324696694</v>
      </c>
      <c r="I339">
        <v>5.26001476613565</v>
      </c>
      <c r="J339">
        <v>1</v>
      </c>
    </row>
    <row r="340" spans="1:10" x14ac:dyDescent="0.3">
      <c r="A340">
        <v>5.5001866409041797</v>
      </c>
      <c r="B340">
        <v>254.67270502539401</v>
      </c>
      <c r="C340">
        <v>21082.852044281099</v>
      </c>
      <c r="D340">
        <v>8.3693540977722893</v>
      </c>
      <c r="E340">
        <v>347.81651449635598</v>
      </c>
      <c r="F340">
        <v>469.79537504593497</v>
      </c>
      <c r="G340">
        <v>13.496404312223101</v>
      </c>
      <c r="H340">
        <v>60.045866658609903</v>
      </c>
      <c r="I340">
        <v>4.1784789514762597</v>
      </c>
      <c r="J340">
        <v>1</v>
      </c>
    </row>
    <row r="341" spans="1:10" x14ac:dyDescent="0.3">
      <c r="A341">
        <v>7.5437004660569098</v>
      </c>
      <c r="B341">
        <v>161.62314162694699</v>
      </c>
      <c r="C341">
        <v>19116.012084122998</v>
      </c>
      <c r="D341">
        <v>8.4934067485446292</v>
      </c>
      <c r="E341">
        <v>289.95995285934902</v>
      </c>
      <c r="F341">
        <v>440.28344556871201</v>
      </c>
      <c r="G341">
        <v>13.3367696078009</v>
      </c>
      <c r="H341">
        <v>80.243236889410696</v>
      </c>
      <c r="I341">
        <v>3.6305365783974599</v>
      </c>
      <c r="J341">
        <v>1</v>
      </c>
    </row>
    <row r="342" spans="1:10" x14ac:dyDescent="0.3">
      <c r="A342">
        <v>6.8483315590494396</v>
      </c>
      <c r="B342">
        <v>159.18805013792601</v>
      </c>
      <c r="C342">
        <v>12837.5060629694</v>
      </c>
      <c r="D342">
        <v>5.1644480548378802</v>
      </c>
      <c r="E342">
        <v>373.99171050123601</v>
      </c>
      <c r="F342">
        <v>558.81556674452202</v>
      </c>
      <c r="G342">
        <v>12.254080760936001</v>
      </c>
      <c r="H342">
        <v>69.772210266725196</v>
      </c>
      <c r="I342">
        <v>4.3966045560654701</v>
      </c>
      <c r="J342">
        <v>1</v>
      </c>
    </row>
    <row r="343" spans="1:10" x14ac:dyDescent="0.3">
      <c r="B343">
        <v>181.210509873208</v>
      </c>
      <c r="C343">
        <v>30280.788593026002</v>
      </c>
      <c r="D343">
        <v>10.3825465905225</v>
      </c>
      <c r="E343">
        <v>256.63006817978601</v>
      </c>
      <c r="F343">
        <v>487.99726162747299</v>
      </c>
      <c r="G343">
        <v>11.346301748517501</v>
      </c>
      <c r="H343">
        <v>68.843865572207093</v>
      </c>
      <c r="I343">
        <v>3.7795544920225601</v>
      </c>
      <c r="J343">
        <v>1</v>
      </c>
    </row>
    <row r="344" spans="1:10" x14ac:dyDescent="0.3">
      <c r="A344">
        <v>5.9102517293372001</v>
      </c>
      <c r="B344">
        <v>282.73901696086199</v>
      </c>
      <c r="C344">
        <v>15244.846394587399</v>
      </c>
      <c r="D344">
        <v>6.6365506489238903</v>
      </c>
      <c r="E344">
        <v>363.38468266961098</v>
      </c>
      <c r="F344">
        <v>695.36952798804703</v>
      </c>
      <c r="G344">
        <v>13.1383531472252</v>
      </c>
      <c r="H344">
        <v>89.801010694357103</v>
      </c>
      <c r="I344">
        <v>3.6609229075947698</v>
      </c>
      <c r="J344">
        <v>1</v>
      </c>
    </row>
    <row r="345" spans="1:10" x14ac:dyDescent="0.3">
      <c r="A345">
        <v>8.7168203337723806</v>
      </c>
      <c r="B345">
        <v>153.98003446083999</v>
      </c>
      <c r="C345">
        <v>11734.4488567892</v>
      </c>
      <c r="D345">
        <v>7.1236113226990199</v>
      </c>
      <c r="F345">
        <v>447.02807683822698</v>
      </c>
      <c r="G345">
        <v>12.7360442549199</v>
      </c>
      <c r="H345">
        <v>39.927520823036197</v>
      </c>
      <c r="I345">
        <v>3.2051287672092599</v>
      </c>
      <c r="J345">
        <v>1</v>
      </c>
    </row>
    <row r="346" spans="1:10" x14ac:dyDescent="0.3">
      <c r="A346">
        <v>6.0168891356533898</v>
      </c>
      <c r="B346">
        <v>221.14730779188</v>
      </c>
      <c r="C346">
        <v>16656.062671606702</v>
      </c>
      <c r="D346">
        <v>5.2016877576618299</v>
      </c>
      <c r="F346">
        <v>383.20777481327798</v>
      </c>
      <c r="G346">
        <v>22.517870469892699</v>
      </c>
      <c r="H346">
        <v>81.626232154019903</v>
      </c>
      <c r="I346">
        <v>4.4222692329216997</v>
      </c>
      <c r="J346">
        <v>1</v>
      </c>
    </row>
    <row r="347" spans="1:10" x14ac:dyDescent="0.3">
      <c r="A347">
        <v>9.5678227262804398</v>
      </c>
      <c r="B347">
        <v>173.11149825407</v>
      </c>
      <c r="C347">
        <v>38787.462705099002</v>
      </c>
      <c r="D347">
        <v>5.1499999322631496</v>
      </c>
      <c r="E347">
        <v>444.97055197132198</v>
      </c>
      <c r="F347">
        <v>492.41152440382899</v>
      </c>
      <c r="G347">
        <v>12.904220856973501</v>
      </c>
      <c r="H347">
        <v>48.481477177919103</v>
      </c>
      <c r="I347">
        <v>4.1979190549950802</v>
      </c>
      <c r="J347">
        <v>1</v>
      </c>
    </row>
    <row r="348" spans="1:10" x14ac:dyDescent="0.3">
      <c r="A348">
        <v>4.2962470237280703</v>
      </c>
      <c r="B348">
        <v>278.14752405652303</v>
      </c>
      <c r="C348">
        <v>19672.487213177199</v>
      </c>
      <c r="D348">
        <v>4.9552181590943603</v>
      </c>
      <c r="E348">
        <v>414.63672623531801</v>
      </c>
      <c r="F348">
        <v>330.06737897028398</v>
      </c>
      <c r="G348">
        <v>11.2931866089063</v>
      </c>
      <c r="H348">
        <v>70.665539664238196</v>
      </c>
      <c r="I348">
        <v>4.1633289815042298</v>
      </c>
      <c r="J348">
        <v>1</v>
      </c>
    </row>
    <row r="349" spans="1:10" x14ac:dyDescent="0.3">
      <c r="A349">
        <v>3.5515791769671501</v>
      </c>
      <c r="B349">
        <v>323.12400000000002</v>
      </c>
      <c r="C349">
        <v>38969.388992043198</v>
      </c>
      <c r="D349">
        <v>8.9255153122945199</v>
      </c>
      <c r="F349">
        <v>514.76291845681203</v>
      </c>
      <c r="G349">
        <v>10.160302764453199</v>
      </c>
      <c r="H349">
        <v>71.099998841979499</v>
      </c>
      <c r="I349">
        <v>3.9659939696086202</v>
      </c>
      <c r="J349">
        <v>1</v>
      </c>
    </row>
    <row r="350" spans="1:10" x14ac:dyDescent="0.3">
      <c r="A350">
        <v>8.5296693476335701</v>
      </c>
      <c r="B350">
        <v>157.70048107457001</v>
      </c>
      <c r="C350">
        <v>18203.730028658199</v>
      </c>
      <c r="D350">
        <v>8.9268263271800805</v>
      </c>
      <c r="E350">
        <v>309.541977391611</v>
      </c>
      <c r="F350">
        <v>498.650832712934</v>
      </c>
      <c r="G350">
        <v>12.287824431743299</v>
      </c>
      <c r="H350">
        <v>52.028741048220397</v>
      </c>
      <c r="I350">
        <v>3.7760408374335301</v>
      </c>
      <c r="J350">
        <v>1</v>
      </c>
    </row>
    <row r="351" spans="1:10" x14ac:dyDescent="0.3">
      <c r="A351">
        <v>8.0653390361042092</v>
      </c>
      <c r="B351">
        <v>174.120584254113</v>
      </c>
      <c r="C351">
        <v>21366.283597986199</v>
      </c>
      <c r="D351">
        <v>7.4909440135998997</v>
      </c>
      <c r="E351">
        <v>315.180405380585</v>
      </c>
      <c r="F351">
        <v>497.01923446590899</v>
      </c>
      <c r="G351">
        <v>11.4170186080033</v>
      </c>
      <c r="H351">
        <v>46.213197924149597</v>
      </c>
      <c r="I351">
        <v>3.75639170748219</v>
      </c>
      <c r="J351">
        <v>1</v>
      </c>
    </row>
    <row r="352" spans="1:10" x14ac:dyDescent="0.3">
      <c r="A352">
        <v>9.1584451632619999</v>
      </c>
      <c r="B352">
        <v>186.67297297271301</v>
      </c>
      <c r="C352">
        <v>15797.0303958032</v>
      </c>
      <c r="D352">
        <v>8.1510806624874093</v>
      </c>
      <c r="E352">
        <v>333.81226376656298</v>
      </c>
      <c r="F352">
        <v>425.75201760468002</v>
      </c>
      <c r="G352">
        <v>12.1826388771673</v>
      </c>
      <c r="H352">
        <v>112.622733007051</v>
      </c>
      <c r="I352">
        <v>4.52523673079825</v>
      </c>
      <c r="J352">
        <v>1</v>
      </c>
    </row>
    <row r="353" spans="1:10" x14ac:dyDescent="0.3">
      <c r="A353">
        <v>8.8485862829290394</v>
      </c>
      <c r="B353">
        <v>188.91998288967901</v>
      </c>
      <c r="C353">
        <v>32033.3320188572</v>
      </c>
      <c r="D353">
        <v>13.127000000000001</v>
      </c>
      <c r="E353">
        <v>182.39737024563601</v>
      </c>
      <c r="F353">
        <v>479.791974730866</v>
      </c>
      <c r="G353">
        <v>12.0704443305619</v>
      </c>
      <c r="H353">
        <v>77.671337491971201</v>
      </c>
      <c r="I353">
        <v>4.0146818579761101</v>
      </c>
      <c r="J353">
        <v>1</v>
      </c>
    </row>
    <row r="354" spans="1:10" x14ac:dyDescent="0.3">
      <c r="A354">
        <v>9.4954563819417803</v>
      </c>
      <c r="B354">
        <v>185.87859436173099</v>
      </c>
      <c r="C354">
        <v>18088.354849646301</v>
      </c>
      <c r="D354">
        <v>7.5273753090706803</v>
      </c>
      <c r="E354">
        <v>388.768656615564</v>
      </c>
      <c r="F354">
        <v>409.45099774475602</v>
      </c>
      <c r="G354">
        <v>12.3977035284683</v>
      </c>
      <c r="H354">
        <v>63.359143729195999</v>
      </c>
      <c r="I354">
        <v>4.1685412793257797</v>
      </c>
      <c r="J354">
        <v>1</v>
      </c>
    </row>
    <row r="355" spans="1:10" x14ac:dyDescent="0.3">
      <c r="A355">
        <v>8.0528939164594693</v>
      </c>
      <c r="B355">
        <v>198.994474283475</v>
      </c>
      <c r="C355">
        <v>9025.0793595979594</v>
      </c>
      <c r="D355">
        <v>7.2177879575489401</v>
      </c>
      <c r="E355">
        <v>338.39690969554903</v>
      </c>
      <c r="F355">
        <v>328.43311026419201</v>
      </c>
      <c r="G355">
        <v>9.1425234936335702</v>
      </c>
      <c r="H355">
        <v>42.7532153097441</v>
      </c>
      <c r="I355">
        <v>3.6348445415750201</v>
      </c>
      <c r="J355">
        <v>1</v>
      </c>
    </row>
    <row r="356" spans="1:10" x14ac:dyDescent="0.3">
      <c r="A356">
        <v>2.7985490988627699</v>
      </c>
      <c r="B356">
        <v>311.38395647301701</v>
      </c>
      <c r="C356">
        <v>26931.243483430899</v>
      </c>
      <c r="D356">
        <v>7.1168974328667902</v>
      </c>
      <c r="F356">
        <v>521.14052364919405</v>
      </c>
      <c r="G356">
        <v>14.2351542025784</v>
      </c>
      <c r="H356">
        <v>42.080353265271803</v>
      </c>
      <c r="I356">
        <v>3.66325222184045</v>
      </c>
      <c r="J356">
        <v>1</v>
      </c>
    </row>
    <row r="357" spans="1:10" x14ac:dyDescent="0.3">
      <c r="A357">
        <v>6.4258738662756896</v>
      </c>
      <c r="B357">
        <v>188.980281520619</v>
      </c>
      <c r="C357">
        <v>11965.396508460601</v>
      </c>
      <c r="D357">
        <v>7.5711225844887</v>
      </c>
      <c r="E357">
        <v>365.45365521856297</v>
      </c>
      <c r="F357">
        <v>502.99108783519301</v>
      </c>
      <c r="G357">
        <v>13.8664872301872</v>
      </c>
      <c r="H357">
        <v>96.818112770266694</v>
      </c>
      <c r="I357">
        <v>3.7319365027538698</v>
      </c>
      <c r="J357">
        <v>1</v>
      </c>
    </row>
    <row r="358" spans="1:10" x14ac:dyDescent="0.3">
      <c r="A358">
        <v>7.7572696656682796</v>
      </c>
      <c r="B358">
        <v>213.04844514753401</v>
      </c>
      <c r="C358">
        <v>25259.7805489618</v>
      </c>
      <c r="D358">
        <v>7.6351529921559598</v>
      </c>
      <c r="E358">
        <v>363.68481430328097</v>
      </c>
      <c r="F358">
        <v>543.52879860801397</v>
      </c>
      <c r="G358">
        <v>15.2540212218383</v>
      </c>
      <c r="H358">
        <v>107.189584000159</v>
      </c>
      <c r="I358">
        <v>4.1654322856114696</v>
      </c>
      <c r="J358">
        <v>1</v>
      </c>
    </row>
    <row r="359" spans="1:10" x14ac:dyDescent="0.3">
      <c r="A359">
        <v>7.7486547064925402</v>
      </c>
      <c r="B359">
        <v>239.78827775070701</v>
      </c>
      <c r="C359">
        <v>29331.236632903099</v>
      </c>
      <c r="D359">
        <v>10.713096621882199</v>
      </c>
      <c r="E359">
        <v>217.00060706826901</v>
      </c>
      <c r="F359">
        <v>441.52954725491702</v>
      </c>
      <c r="G359">
        <v>16.3893839016906</v>
      </c>
      <c r="I359">
        <v>2.5118104928778902</v>
      </c>
      <c r="J359">
        <v>1</v>
      </c>
    </row>
    <row r="360" spans="1:10" x14ac:dyDescent="0.3">
      <c r="A360">
        <v>5.11739030262423</v>
      </c>
      <c r="B360">
        <v>225.657404411995</v>
      </c>
      <c r="C360">
        <v>30914.111579007498</v>
      </c>
      <c r="D360">
        <v>6.2077294779422703</v>
      </c>
      <c r="E360">
        <v>371.64939153145201</v>
      </c>
      <c r="F360">
        <v>356.86228711669901</v>
      </c>
      <c r="G360">
        <v>8.0734205711822806</v>
      </c>
      <c r="H360">
        <v>77.388138078375206</v>
      </c>
      <c r="I360">
        <v>3.93718844183533</v>
      </c>
      <c r="J360">
        <v>1</v>
      </c>
    </row>
    <row r="361" spans="1:10" x14ac:dyDescent="0.3">
      <c r="A361">
        <v>7.4815353620944398</v>
      </c>
      <c r="B361">
        <v>218.26116977217899</v>
      </c>
      <c r="C361">
        <v>12088.4164503349</v>
      </c>
      <c r="D361">
        <v>4.8706603780270097</v>
      </c>
      <c r="E361">
        <v>407.29654981463699</v>
      </c>
      <c r="F361">
        <v>518.37557260673896</v>
      </c>
      <c r="G361">
        <v>17.120962242035699</v>
      </c>
      <c r="H361">
        <v>56.711024214102899</v>
      </c>
      <c r="I361">
        <v>4.2620654369456599</v>
      </c>
      <c r="J361">
        <v>1</v>
      </c>
    </row>
    <row r="362" spans="1:10" x14ac:dyDescent="0.3">
      <c r="A362">
        <v>5.3742225847088596</v>
      </c>
      <c r="B362">
        <v>201.33144005132201</v>
      </c>
      <c r="C362">
        <v>19410.233762899199</v>
      </c>
      <c r="D362">
        <v>3.2395803307698099</v>
      </c>
      <c r="E362">
        <v>384.56283820498697</v>
      </c>
      <c r="F362">
        <v>350.17803981469899</v>
      </c>
      <c r="G362">
        <v>13.4510887806562</v>
      </c>
      <c r="I362">
        <v>3.6427784384129098</v>
      </c>
      <c r="J362">
        <v>1</v>
      </c>
    </row>
    <row r="363" spans="1:10" x14ac:dyDescent="0.3">
      <c r="A363">
        <v>7.06364697562225</v>
      </c>
      <c r="B363">
        <v>140.61286572717401</v>
      </c>
      <c r="C363">
        <v>17941.811255910201</v>
      </c>
      <c r="D363">
        <v>6.2753046002592203</v>
      </c>
      <c r="E363">
        <v>376.04615620794499</v>
      </c>
      <c r="F363">
        <v>402.59360203144701</v>
      </c>
      <c r="G363">
        <v>12.439739683775301</v>
      </c>
      <c r="H363">
        <v>29.468428123944602</v>
      </c>
      <c r="I363">
        <v>3.3958662401655801</v>
      </c>
      <c r="J363">
        <v>1</v>
      </c>
    </row>
    <row r="364" spans="1:10" x14ac:dyDescent="0.3">
      <c r="A364">
        <v>6.8764510428826497</v>
      </c>
      <c r="B364">
        <v>190.84451360492699</v>
      </c>
      <c r="C364">
        <v>21979.031670782198</v>
      </c>
      <c r="D364">
        <v>5.6305575921806996</v>
      </c>
      <c r="E364">
        <v>363.83170570613601</v>
      </c>
      <c r="F364">
        <v>349.18608548703702</v>
      </c>
      <c r="G364">
        <v>9.5517323402507905</v>
      </c>
      <c r="H364">
        <v>68.410851327674393</v>
      </c>
      <c r="I364">
        <v>4.54534092739007</v>
      </c>
      <c r="J364">
        <v>1</v>
      </c>
    </row>
    <row r="365" spans="1:10" x14ac:dyDescent="0.3">
      <c r="A365">
        <v>4.81243365216746</v>
      </c>
      <c r="B365">
        <v>250.183953504367</v>
      </c>
      <c r="C365">
        <v>11465.5756432293</v>
      </c>
      <c r="D365">
        <v>4.3626411979283102</v>
      </c>
      <c r="E365">
        <v>398.16190358423597</v>
      </c>
      <c r="F365">
        <v>607.02654232477596</v>
      </c>
      <c r="G365">
        <v>18.210031501548201</v>
      </c>
      <c r="H365">
        <v>62.511467111444802</v>
      </c>
      <c r="I365">
        <v>3.0209959003414801</v>
      </c>
      <c r="J365">
        <v>1</v>
      </c>
    </row>
    <row r="366" spans="1:10" x14ac:dyDescent="0.3">
      <c r="A366">
        <v>4.9935307341400499</v>
      </c>
      <c r="B366">
        <v>242.620503137236</v>
      </c>
      <c r="C366">
        <v>13900.779270942299</v>
      </c>
      <c r="D366">
        <v>6.4677441290047399</v>
      </c>
      <c r="F366">
        <v>429.82781890501298</v>
      </c>
      <c r="G366">
        <v>17.274662564433001</v>
      </c>
      <c r="H366">
        <v>61.245788356783301</v>
      </c>
      <c r="I366">
        <v>3.1538093369703701</v>
      </c>
      <c r="J366">
        <v>1</v>
      </c>
    </row>
    <row r="367" spans="1:10" x14ac:dyDescent="0.3">
      <c r="A367">
        <v>4.7888610624981496</v>
      </c>
      <c r="B367">
        <v>234.89370257412199</v>
      </c>
      <c r="C367">
        <v>28174.620516250699</v>
      </c>
      <c r="D367">
        <v>10.850036483517201</v>
      </c>
      <c r="E367">
        <v>187.42413089573401</v>
      </c>
      <c r="F367">
        <v>444.85432083021101</v>
      </c>
      <c r="G367">
        <v>11.7847988426676</v>
      </c>
      <c r="H367">
        <v>89.010974115441499</v>
      </c>
      <c r="I367">
        <v>2.8968521864425498</v>
      </c>
      <c r="J367">
        <v>1</v>
      </c>
    </row>
    <row r="368" spans="1:10" x14ac:dyDescent="0.3">
      <c r="A368">
        <v>4.0372877393507798</v>
      </c>
      <c r="B368">
        <v>291.46189739835</v>
      </c>
      <c r="C368">
        <v>52318.9172975896</v>
      </c>
      <c r="D368">
        <v>7.7794593144880899</v>
      </c>
      <c r="F368">
        <v>401.20427095214302</v>
      </c>
      <c r="G368">
        <v>16.542921333834599</v>
      </c>
      <c r="H368">
        <v>87.814800259510903</v>
      </c>
      <c r="I368">
        <v>3.0450485699424101</v>
      </c>
      <c r="J368">
        <v>1</v>
      </c>
    </row>
    <row r="369" spans="1:10" x14ac:dyDescent="0.3">
      <c r="A369">
        <v>6.5058725093635799</v>
      </c>
      <c r="B369">
        <v>240.28791166558401</v>
      </c>
      <c r="C369">
        <v>29534.690291753399</v>
      </c>
      <c r="D369">
        <v>6.7752771543691601</v>
      </c>
      <c r="E369">
        <v>341.72823932230898</v>
      </c>
      <c r="F369">
        <v>265.25119863757999</v>
      </c>
      <c r="G369">
        <v>13.5702230186352</v>
      </c>
      <c r="H369">
        <v>93.166465443062606</v>
      </c>
      <c r="I369">
        <v>4.4975285967398504</v>
      </c>
      <c r="J369">
        <v>1</v>
      </c>
    </row>
    <row r="370" spans="1:10" x14ac:dyDescent="0.3">
      <c r="A370">
        <v>6.77977396685122</v>
      </c>
      <c r="B370">
        <v>153.88630925684399</v>
      </c>
      <c r="C370">
        <v>24415.070564445501</v>
      </c>
      <c r="D370">
        <v>7.3226716687581197</v>
      </c>
      <c r="F370">
        <v>459.87654964973302</v>
      </c>
      <c r="G370">
        <v>14.782290434774</v>
      </c>
      <c r="H370">
        <v>93.914701790151597</v>
      </c>
      <c r="I370">
        <v>2.7291045234305198</v>
      </c>
      <c r="J370">
        <v>1</v>
      </c>
    </row>
    <row r="371" spans="1:10" x14ac:dyDescent="0.3">
      <c r="A371">
        <v>6.9525116735960202</v>
      </c>
      <c r="B371">
        <v>211.697297440282</v>
      </c>
      <c r="C371">
        <v>33737.288524345196</v>
      </c>
      <c r="D371">
        <v>6.3008707021110997</v>
      </c>
      <c r="F371">
        <v>395.40700382156899</v>
      </c>
      <c r="G371">
        <v>14.182396069373</v>
      </c>
      <c r="H371">
        <v>39.802907065092299</v>
      </c>
      <c r="I371">
        <v>4.1054954853125603</v>
      </c>
      <c r="J371">
        <v>1</v>
      </c>
    </row>
    <row r="372" spans="1:10" x14ac:dyDescent="0.3">
      <c r="A372">
        <v>5.6284069194306898</v>
      </c>
      <c r="B372">
        <v>226.83004258464399</v>
      </c>
      <c r="C372">
        <v>28334.491937466501</v>
      </c>
      <c r="D372">
        <v>8.0124969890657791</v>
      </c>
      <c r="E372">
        <v>293.92427275903702</v>
      </c>
      <c r="F372">
        <v>351.16121324246501</v>
      </c>
      <c r="G372">
        <v>15.019240619493701</v>
      </c>
      <c r="H372">
        <v>35.178662156733203</v>
      </c>
      <c r="I372">
        <v>5.0506831152600098</v>
      </c>
      <c r="J372">
        <v>1</v>
      </c>
    </row>
    <row r="373" spans="1:10" x14ac:dyDescent="0.3">
      <c r="A373">
        <v>5.9660004887903497</v>
      </c>
      <c r="B373">
        <v>194.79622104538601</v>
      </c>
      <c r="C373">
        <v>17350.058530926101</v>
      </c>
      <c r="D373">
        <v>4.4665771910452197</v>
      </c>
      <c r="E373">
        <v>404.60998206731699</v>
      </c>
      <c r="F373">
        <v>406.806302347908</v>
      </c>
      <c r="G373">
        <v>11.539986637944001</v>
      </c>
      <c r="H373">
        <v>48.173359380881998</v>
      </c>
      <c r="I373">
        <v>4.1771392657611202</v>
      </c>
      <c r="J373">
        <v>1</v>
      </c>
    </row>
    <row r="374" spans="1:10" x14ac:dyDescent="0.3">
      <c r="A374">
        <v>6.3194315449597296</v>
      </c>
      <c r="B374">
        <v>180.96562086208999</v>
      </c>
      <c r="C374">
        <v>36278.718308796997</v>
      </c>
      <c r="D374">
        <v>9.9605520651632897</v>
      </c>
      <c r="E374">
        <v>275.59174572970198</v>
      </c>
      <c r="F374">
        <v>307.69136061472102</v>
      </c>
      <c r="G374">
        <v>18.196930946533499</v>
      </c>
      <c r="H374">
        <v>93.594246030339505</v>
      </c>
      <c r="I374">
        <v>2.6531266883388001</v>
      </c>
      <c r="J374">
        <v>1</v>
      </c>
    </row>
    <row r="375" spans="1:10" x14ac:dyDescent="0.3">
      <c r="A375">
        <v>8.0272478699500596</v>
      </c>
      <c r="B375">
        <v>193.35241635718501</v>
      </c>
      <c r="C375">
        <v>7714.7469692623299</v>
      </c>
      <c r="D375">
        <v>6.0872377347553996</v>
      </c>
      <c r="F375">
        <v>440.93897799503998</v>
      </c>
      <c r="G375">
        <v>22.504679439914401</v>
      </c>
      <c r="H375">
        <v>62.0070437323064</v>
      </c>
      <c r="I375">
        <v>3.48064083685431</v>
      </c>
      <c r="J375">
        <v>1</v>
      </c>
    </row>
    <row r="376" spans="1:10" x14ac:dyDescent="0.3">
      <c r="A376">
        <v>8.8826844522924002</v>
      </c>
      <c r="B376">
        <v>135.52306243902899</v>
      </c>
      <c r="C376">
        <v>4857.2538067027499</v>
      </c>
      <c r="D376">
        <v>5.2097789329562598</v>
      </c>
      <c r="F376">
        <v>532.33665930064603</v>
      </c>
      <c r="G376">
        <v>20.296274385588902</v>
      </c>
      <c r="H376">
        <v>20.337752642440901</v>
      </c>
      <c r="I376">
        <v>3.82792086706141</v>
      </c>
      <c r="J376">
        <v>1</v>
      </c>
    </row>
    <row r="377" spans="1:10" x14ac:dyDescent="0.3">
      <c r="A377">
        <v>5.99128347536689</v>
      </c>
      <c r="B377">
        <v>224.60856276133001</v>
      </c>
      <c r="C377">
        <v>29983.1160070365</v>
      </c>
      <c r="D377">
        <v>7.3838186809894601</v>
      </c>
      <c r="E377">
        <v>329.731546601682</v>
      </c>
      <c r="F377">
        <v>604.63126289553998</v>
      </c>
      <c r="G377">
        <v>17.7412282444315</v>
      </c>
      <c r="H377">
        <v>65.116975610261207</v>
      </c>
      <c r="I377">
        <v>4.84056230147542</v>
      </c>
      <c r="J377">
        <v>1</v>
      </c>
    </row>
    <row r="378" spans="1:10" x14ac:dyDescent="0.3">
      <c r="A378">
        <v>10.272444272154299</v>
      </c>
      <c r="B378">
        <v>163.62462341358901</v>
      </c>
      <c r="C378">
        <v>18894.8523936907</v>
      </c>
      <c r="D378">
        <v>10.0682053673642</v>
      </c>
      <c r="E378">
        <v>269.64665561282101</v>
      </c>
      <c r="F378">
        <v>446.450725335556</v>
      </c>
      <c r="G378">
        <v>11.8569144226324</v>
      </c>
      <c r="H378">
        <v>82.445503268714205</v>
      </c>
      <c r="I378">
        <v>3.1798847273996702</v>
      </c>
      <c r="J378">
        <v>1</v>
      </c>
    </row>
    <row r="379" spans="1:10" x14ac:dyDescent="0.3">
      <c r="B379">
        <v>131.54774425866799</v>
      </c>
      <c r="C379">
        <v>21626.497594539898</v>
      </c>
      <c r="D379">
        <v>7.2078463536420401</v>
      </c>
      <c r="F379">
        <v>390.95503298183399</v>
      </c>
      <c r="G379">
        <v>14.8449547788295</v>
      </c>
      <c r="H379">
        <v>26.505484036158901</v>
      </c>
      <c r="I379">
        <v>4.7281239854828101</v>
      </c>
      <c r="J379">
        <v>1</v>
      </c>
    </row>
    <row r="380" spans="1:10" x14ac:dyDescent="0.3">
      <c r="A380">
        <v>6.1051401350435501</v>
      </c>
      <c r="B380">
        <v>249.14139102405801</v>
      </c>
      <c r="C380">
        <v>45249.449033016797</v>
      </c>
      <c r="D380">
        <v>7.3693603031209296</v>
      </c>
      <c r="E380">
        <v>338.77130732746099</v>
      </c>
      <c r="F380">
        <v>314.96508973191101</v>
      </c>
      <c r="G380">
        <v>11.2517778056549</v>
      </c>
      <c r="H380">
        <v>88.657477315317905</v>
      </c>
      <c r="I380">
        <v>3.10308984406928</v>
      </c>
      <c r="J380">
        <v>1</v>
      </c>
    </row>
    <row r="381" spans="1:10" x14ac:dyDescent="0.3">
      <c r="A381">
        <v>9.4433588841461198</v>
      </c>
      <c r="B381">
        <v>73.492233689061095</v>
      </c>
      <c r="C381">
        <v>20438.2246900842</v>
      </c>
      <c r="D381">
        <v>8.0249531109980996</v>
      </c>
      <c r="E381">
        <v>315.80565878312098</v>
      </c>
      <c r="F381">
        <v>458.67723149125902</v>
      </c>
      <c r="G381">
        <v>12.5386806872314</v>
      </c>
      <c r="H381">
        <v>50.8524703393349</v>
      </c>
      <c r="I381">
        <v>3.4866464085132001</v>
      </c>
      <c r="J381">
        <v>1</v>
      </c>
    </row>
    <row r="382" spans="1:10" x14ac:dyDescent="0.3">
      <c r="A382">
        <v>6.8874143711295304</v>
      </c>
      <c r="B382">
        <v>223.60305799350701</v>
      </c>
      <c r="C382">
        <v>29189.1367209075</v>
      </c>
      <c r="D382">
        <v>10.5144660372596</v>
      </c>
      <c r="E382">
        <v>253.830552152488</v>
      </c>
      <c r="F382">
        <v>386.62286249434101</v>
      </c>
      <c r="G382">
        <v>11.3122936161294</v>
      </c>
      <c r="H382">
        <v>67.916182703380798</v>
      </c>
      <c r="I382">
        <v>4.5641883551843598</v>
      </c>
      <c r="J382">
        <v>1</v>
      </c>
    </row>
    <row r="383" spans="1:10" x14ac:dyDescent="0.3">
      <c r="A383">
        <v>6.51290083326617</v>
      </c>
      <c r="B383">
        <v>169.21747977107199</v>
      </c>
      <c r="C383">
        <v>25151.411573500402</v>
      </c>
      <c r="D383">
        <v>4.6133107826082798</v>
      </c>
      <c r="E383">
        <v>375.61231801186602</v>
      </c>
      <c r="F383">
        <v>296.07438204919202</v>
      </c>
      <c r="G383">
        <v>15.0886995207916</v>
      </c>
      <c r="H383">
        <v>74.075925572907906</v>
      </c>
      <c r="I383">
        <v>4.4040403647784503</v>
      </c>
      <c r="J383">
        <v>1</v>
      </c>
    </row>
    <row r="384" spans="1:10" x14ac:dyDescent="0.3">
      <c r="A384">
        <v>5.77271809485182</v>
      </c>
      <c r="B384">
        <v>213.36354459231001</v>
      </c>
      <c r="C384">
        <v>26124.931414643801</v>
      </c>
      <c r="D384">
        <v>8.6307189653526795</v>
      </c>
      <c r="E384">
        <v>273.27944766126399</v>
      </c>
      <c r="F384">
        <v>465.559285829369</v>
      </c>
      <c r="G384">
        <v>8.0062077735984101</v>
      </c>
      <c r="H384">
        <v>59.964334433876701</v>
      </c>
      <c r="I384">
        <v>6.49424946747299</v>
      </c>
      <c r="J384">
        <v>1</v>
      </c>
    </row>
    <row r="385" spans="1:10" x14ac:dyDescent="0.3">
      <c r="A385">
        <v>4.9125572620094404</v>
      </c>
      <c r="B385">
        <v>308.25383294492201</v>
      </c>
      <c r="C385">
        <v>44063.098416627603</v>
      </c>
      <c r="D385">
        <v>7.9279769445687398</v>
      </c>
      <c r="E385">
        <v>280.93366425140903</v>
      </c>
      <c r="F385">
        <v>327.475650397214</v>
      </c>
      <c r="G385">
        <v>14.8579810854831</v>
      </c>
      <c r="I385">
        <v>4.8973725084500597</v>
      </c>
      <c r="J385">
        <v>1</v>
      </c>
    </row>
    <row r="386" spans="1:10" x14ac:dyDescent="0.3">
      <c r="A386">
        <v>9.7395619489699108</v>
      </c>
      <c r="B386">
        <v>166.94886404872199</v>
      </c>
      <c r="C386">
        <v>13623.160062864999</v>
      </c>
      <c r="D386">
        <v>7.2359217594841603</v>
      </c>
      <c r="E386">
        <v>385.05913433199601</v>
      </c>
      <c r="F386">
        <v>369.59128906677898</v>
      </c>
      <c r="G386">
        <v>12.3226038209562</v>
      </c>
      <c r="H386">
        <v>68.505851645063601</v>
      </c>
      <c r="I386">
        <v>2.5680798767252302</v>
      </c>
      <c r="J386">
        <v>1</v>
      </c>
    </row>
    <row r="387" spans="1:10" x14ac:dyDescent="0.3">
      <c r="A387">
        <v>5.5419790193089202</v>
      </c>
      <c r="B387">
        <v>185.67187362857899</v>
      </c>
      <c r="C387">
        <v>20143.065261755099</v>
      </c>
      <c r="D387">
        <v>10.236175974569999</v>
      </c>
      <c r="E387">
        <v>209.47105843525199</v>
      </c>
      <c r="F387">
        <v>517.93578552479403</v>
      </c>
      <c r="G387">
        <v>18.464015412802699</v>
      </c>
      <c r="H387">
        <v>49.371318663468898</v>
      </c>
      <c r="I387">
        <v>3.67297598317713</v>
      </c>
      <c r="J387">
        <v>1</v>
      </c>
    </row>
    <row r="388" spans="1:10" x14ac:dyDescent="0.3">
      <c r="B388">
        <v>193.50341477990301</v>
      </c>
      <c r="C388">
        <v>42268.334296005902</v>
      </c>
      <c r="D388">
        <v>9.0059427880816205</v>
      </c>
      <c r="E388">
        <v>258.39268291201103</v>
      </c>
      <c r="F388">
        <v>384.68487540523398</v>
      </c>
      <c r="G388">
        <v>9.0852785550648605</v>
      </c>
      <c r="H388">
        <v>75.439632925051001</v>
      </c>
      <c r="I388">
        <v>3.6017354805032999</v>
      </c>
      <c r="J388">
        <v>1</v>
      </c>
    </row>
    <row r="389" spans="1:10" x14ac:dyDescent="0.3">
      <c r="B389">
        <v>143.30020028246099</v>
      </c>
      <c r="C389">
        <v>16263.167465418401</v>
      </c>
      <c r="D389">
        <v>6.2297365643921596</v>
      </c>
      <c r="F389">
        <v>503.664085138524</v>
      </c>
      <c r="G389">
        <v>19.5854965798938</v>
      </c>
      <c r="I389">
        <v>3.4517400465867398</v>
      </c>
      <c r="J389">
        <v>1</v>
      </c>
    </row>
    <row r="390" spans="1:10" x14ac:dyDescent="0.3">
      <c r="A390">
        <v>6.4489310334090701</v>
      </c>
      <c r="B390">
        <v>240.24477096583701</v>
      </c>
      <c r="C390">
        <v>13979.1657232955</v>
      </c>
      <c r="D390">
        <v>9.0779847561648896</v>
      </c>
      <c r="E390">
        <v>314.59047716924101</v>
      </c>
      <c r="F390">
        <v>473.75130164115598</v>
      </c>
      <c r="G390">
        <v>17.416902640114898</v>
      </c>
      <c r="H390">
        <v>84.024786397540296</v>
      </c>
      <c r="I390">
        <v>3.6221955223639002</v>
      </c>
      <c r="J390">
        <v>1</v>
      </c>
    </row>
    <row r="391" spans="1:10" x14ac:dyDescent="0.3">
      <c r="A391">
        <v>5.4779122945460497</v>
      </c>
      <c r="B391">
        <v>211.398843881673</v>
      </c>
      <c r="C391">
        <v>27361.6590661767</v>
      </c>
      <c r="D391">
        <v>5.8104569131181396</v>
      </c>
      <c r="E391">
        <v>340.62380552585199</v>
      </c>
      <c r="F391">
        <v>358.04413002292398</v>
      </c>
      <c r="G391">
        <v>16.629384442216001</v>
      </c>
      <c r="I391">
        <v>3.7742561211049801</v>
      </c>
      <c r="J391">
        <v>1</v>
      </c>
    </row>
    <row r="392" spans="1:10" x14ac:dyDescent="0.3">
      <c r="A392">
        <v>8.5447086616730399</v>
      </c>
      <c r="B392">
        <v>181.413402063479</v>
      </c>
      <c r="C392">
        <v>31429.379029248699</v>
      </c>
      <c r="D392">
        <v>7.55502970999824</v>
      </c>
      <c r="E392">
        <v>350.39708194090099</v>
      </c>
      <c r="F392">
        <v>393.88961560845797</v>
      </c>
      <c r="G392">
        <v>10.247232186738801</v>
      </c>
      <c r="H392">
        <v>82.721911919461405</v>
      </c>
      <c r="I392">
        <v>2.3181524802481901</v>
      </c>
      <c r="J392">
        <v>1</v>
      </c>
    </row>
    <row r="393" spans="1:10" x14ac:dyDescent="0.3">
      <c r="A393">
        <v>7.3785970162586603</v>
      </c>
      <c r="B393">
        <v>175.98244710908199</v>
      </c>
      <c r="C393">
        <v>9460.3226353398895</v>
      </c>
      <c r="D393">
        <v>5.9410118481367196</v>
      </c>
      <c r="F393">
        <v>402.019944883844</v>
      </c>
      <c r="G393">
        <v>15.639454764393999</v>
      </c>
      <c r="H393">
        <v>37.389451619343497</v>
      </c>
      <c r="I393">
        <v>3.2152194632012501</v>
      </c>
      <c r="J393">
        <v>1</v>
      </c>
    </row>
    <row r="394" spans="1:10" x14ac:dyDescent="0.3">
      <c r="A394">
        <v>6.66400305000335</v>
      </c>
      <c r="B394">
        <v>199.58871845460899</v>
      </c>
      <c r="C394">
        <v>15902.9452756636</v>
      </c>
      <c r="D394">
        <v>5.2577890162858001</v>
      </c>
      <c r="E394">
        <v>346.584556496549</v>
      </c>
      <c r="F394">
        <v>347.35333597845198</v>
      </c>
      <c r="G394">
        <v>15.989418955795699</v>
      </c>
      <c r="H394">
        <v>61.156574538173601</v>
      </c>
      <c r="I394">
        <v>2.2277278840595498</v>
      </c>
      <c r="J394">
        <v>1</v>
      </c>
    </row>
    <row r="395" spans="1:10" x14ac:dyDescent="0.3">
      <c r="A395">
        <v>6.7755828124050801</v>
      </c>
      <c r="B395">
        <v>218.414928947737</v>
      </c>
      <c r="C395">
        <v>17968.882775028</v>
      </c>
      <c r="D395">
        <v>8.2541148312842196</v>
      </c>
      <c r="F395">
        <v>358.71767685984997</v>
      </c>
      <c r="G395">
        <v>10.520161452206199</v>
      </c>
      <c r="H395">
        <v>57.2441109908684</v>
      </c>
      <c r="I395">
        <v>4.3336362783028601</v>
      </c>
      <c r="J395">
        <v>1</v>
      </c>
    </row>
    <row r="396" spans="1:10" x14ac:dyDescent="0.3">
      <c r="A396">
        <v>8.7363712109152107</v>
      </c>
      <c r="B396">
        <v>194.67768716286099</v>
      </c>
      <c r="C396">
        <v>24283.658791140901</v>
      </c>
      <c r="D396">
        <v>8.8555444735304398</v>
      </c>
      <c r="E396">
        <v>329.00420498961398</v>
      </c>
      <c r="F396">
        <v>333.62379386744698</v>
      </c>
      <c r="G396">
        <v>16.5162316509923</v>
      </c>
      <c r="H396">
        <v>67.250472672609803</v>
      </c>
      <c r="I396">
        <v>3.80211611731671</v>
      </c>
      <c r="J396">
        <v>1</v>
      </c>
    </row>
    <row r="397" spans="1:10" x14ac:dyDescent="0.3">
      <c r="A397">
        <v>7.1469762961265397</v>
      </c>
      <c r="B397">
        <v>196.56268455939201</v>
      </c>
      <c r="C397">
        <v>16911.203773000401</v>
      </c>
      <c r="D397">
        <v>6.8905054803079304</v>
      </c>
      <c r="E397">
        <v>320.10087527999599</v>
      </c>
      <c r="F397">
        <v>520.11135817483398</v>
      </c>
      <c r="G397">
        <v>12.854238983078799</v>
      </c>
      <c r="H397">
        <v>66.814176485809199</v>
      </c>
      <c r="I397">
        <v>4.02576221589322</v>
      </c>
      <c r="J397">
        <v>1</v>
      </c>
    </row>
    <row r="398" spans="1:10" x14ac:dyDescent="0.3">
      <c r="B398">
        <v>242.90943630656801</v>
      </c>
      <c r="C398">
        <v>9654.7336807340507</v>
      </c>
      <c r="D398">
        <v>6.2539803924667297</v>
      </c>
      <c r="E398">
        <v>359.66583516683301</v>
      </c>
      <c r="F398">
        <v>588.56671265396596</v>
      </c>
      <c r="G398">
        <v>15.197014622333599</v>
      </c>
      <c r="H398">
        <v>62.822850176101902</v>
      </c>
      <c r="I398">
        <v>5.6522221130790102</v>
      </c>
      <c r="J398">
        <v>1</v>
      </c>
    </row>
    <row r="399" spans="1:10" x14ac:dyDescent="0.3">
      <c r="A399">
        <v>5.0403316923958901</v>
      </c>
      <c r="B399">
        <v>232.23447906839999</v>
      </c>
      <c r="C399">
        <v>25653.6902310447</v>
      </c>
      <c r="D399">
        <v>5.9293076215910201</v>
      </c>
      <c r="E399">
        <v>328.32957968224298</v>
      </c>
      <c r="F399">
        <v>529.05253526649994</v>
      </c>
      <c r="G399">
        <v>13.539409584490301</v>
      </c>
      <c r="H399">
        <v>38.346738277872902</v>
      </c>
      <c r="I399">
        <v>3.6033256152073498</v>
      </c>
      <c r="J399">
        <v>1</v>
      </c>
    </row>
    <row r="400" spans="1:10" x14ac:dyDescent="0.3">
      <c r="B400">
        <v>281.58216230439803</v>
      </c>
      <c r="C400">
        <v>21707.492257748701</v>
      </c>
      <c r="D400">
        <v>5.0372612336553999</v>
      </c>
      <c r="E400">
        <v>348.23971946864799</v>
      </c>
      <c r="F400">
        <v>347.95749852783399</v>
      </c>
      <c r="G400">
        <v>15.370097583998101</v>
      </c>
      <c r="H400">
        <v>85.920350202983101</v>
      </c>
      <c r="I400">
        <v>4.00381901151116</v>
      </c>
      <c r="J400">
        <v>1</v>
      </c>
    </row>
    <row r="401" spans="1:10" x14ac:dyDescent="0.3">
      <c r="A401">
        <v>7.7454991281790502</v>
      </c>
      <c r="B401">
        <v>168.35562378013199</v>
      </c>
      <c r="C401">
        <v>14336.6275212733</v>
      </c>
      <c r="D401">
        <v>5.2643100454838097</v>
      </c>
      <c r="F401">
        <v>421.48533410692602</v>
      </c>
      <c r="G401">
        <v>7.4964101356035799</v>
      </c>
      <c r="H401">
        <v>67.624766597187204</v>
      </c>
      <c r="I401">
        <v>4.0433347814756004</v>
      </c>
      <c r="J401">
        <v>1</v>
      </c>
    </row>
    <row r="402" spans="1:10" x14ac:dyDescent="0.3">
      <c r="A402">
        <v>6.2596516027400497</v>
      </c>
      <c r="B402">
        <v>208.379430330106</v>
      </c>
      <c r="C402">
        <v>37356.746401378201</v>
      </c>
      <c r="D402">
        <v>8.5654872731931899</v>
      </c>
      <c r="E402">
        <v>256.47383860292899</v>
      </c>
      <c r="F402">
        <v>380.24019274324502</v>
      </c>
      <c r="G402">
        <v>5.5676927910151299</v>
      </c>
      <c r="H402">
        <v>68.441865355084403</v>
      </c>
      <c r="I402">
        <v>4.2134052622234304</v>
      </c>
      <c r="J402">
        <v>1</v>
      </c>
    </row>
    <row r="403" spans="1:10" x14ac:dyDescent="0.3">
      <c r="A403">
        <v>8.5963911795527093</v>
      </c>
      <c r="B403">
        <v>189.523160770364</v>
      </c>
      <c r="C403">
        <v>14518.974500689201</v>
      </c>
      <c r="D403">
        <v>5.12412942196437</v>
      </c>
      <c r="E403">
        <v>422.99041301909301</v>
      </c>
      <c r="F403">
        <v>348.04148885994601</v>
      </c>
      <c r="G403">
        <v>17.3580714681027</v>
      </c>
      <c r="I403">
        <v>3.5198843662175401</v>
      </c>
      <c r="J403">
        <v>1</v>
      </c>
    </row>
    <row r="404" spans="1:10" x14ac:dyDescent="0.3">
      <c r="A404">
        <v>5.7673495968656603</v>
      </c>
      <c r="B404">
        <v>272.47217809070099</v>
      </c>
      <c r="C404">
        <v>15417.932834388799</v>
      </c>
      <c r="D404">
        <v>7.7288598750715796</v>
      </c>
      <c r="E404">
        <v>315.40491713366703</v>
      </c>
      <c r="F404">
        <v>424.46115195272398</v>
      </c>
      <c r="G404">
        <v>15.2842675756782</v>
      </c>
      <c r="H404">
        <v>60.822134700690498</v>
      </c>
      <c r="I404">
        <v>3.8960904873679398</v>
      </c>
      <c r="J404">
        <v>1</v>
      </c>
    </row>
    <row r="405" spans="1:10" x14ac:dyDescent="0.3">
      <c r="A405">
        <v>7.0889406421502201</v>
      </c>
      <c r="B405">
        <v>206.364121939369</v>
      </c>
      <c r="C405">
        <v>13839.7134259863</v>
      </c>
      <c r="D405">
        <v>8.0882419697623291</v>
      </c>
      <c r="E405">
        <v>321.29614145628602</v>
      </c>
      <c r="F405">
        <v>369.969333265731</v>
      </c>
      <c r="G405">
        <v>14.896092156509001</v>
      </c>
      <c r="H405">
        <v>66.674658150043101</v>
      </c>
      <c r="I405">
        <v>5.66110428704744</v>
      </c>
      <c r="J405">
        <v>1</v>
      </c>
    </row>
    <row r="406" spans="1:10" x14ac:dyDescent="0.3">
      <c r="A406">
        <v>8.0291816127543392</v>
      </c>
      <c r="B406">
        <v>158.040398362563</v>
      </c>
      <c r="C406">
        <v>19663.4694280437</v>
      </c>
      <c r="D406">
        <v>8.4334483882814997</v>
      </c>
      <c r="E406">
        <v>283.27049510862901</v>
      </c>
      <c r="F406">
        <v>431.30471607504597</v>
      </c>
      <c r="G406">
        <v>20.696198056938499</v>
      </c>
      <c r="H406">
        <v>59.972928573472203</v>
      </c>
      <c r="I406">
        <v>4.3885510118319404</v>
      </c>
      <c r="J406">
        <v>1</v>
      </c>
    </row>
    <row r="407" spans="1:10" x14ac:dyDescent="0.3">
      <c r="B407">
        <v>286.20176328269002</v>
      </c>
      <c r="C407">
        <v>46931.884292794202</v>
      </c>
      <c r="D407">
        <v>7.4400239395844503</v>
      </c>
      <c r="E407">
        <v>262.52645596294201</v>
      </c>
      <c r="F407">
        <v>557.42187852139705</v>
      </c>
      <c r="G407">
        <v>14.471650327428801</v>
      </c>
      <c r="H407">
        <v>74.043859632260194</v>
      </c>
      <c r="I407">
        <v>4.1209314240459696</v>
      </c>
      <c r="J407">
        <v>1</v>
      </c>
    </row>
    <row r="408" spans="1:10" x14ac:dyDescent="0.3">
      <c r="A408">
        <v>4.7257855649307698</v>
      </c>
      <c r="B408">
        <v>249.67099941958301</v>
      </c>
      <c r="C408">
        <v>20834.2942783451</v>
      </c>
      <c r="D408">
        <v>5.0360100529066303</v>
      </c>
      <c r="E408">
        <v>378.99868445951199</v>
      </c>
      <c r="F408">
        <v>411.11448526117698</v>
      </c>
      <c r="G408">
        <v>17.769641429076</v>
      </c>
      <c r="H408">
        <v>78.817436212285301</v>
      </c>
      <c r="I408">
        <v>3.15633141958646</v>
      </c>
      <c r="J408">
        <v>1</v>
      </c>
    </row>
    <row r="409" spans="1:10" x14ac:dyDescent="0.3">
      <c r="A409">
        <v>8.1957653598955904</v>
      </c>
      <c r="B409">
        <v>214.51761039943699</v>
      </c>
      <c r="C409">
        <v>10389.542537940901</v>
      </c>
      <c r="D409">
        <v>6.2954050221532496</v>
      </c>
      <c r="E409">
        <v>327.193897898633</v>
      </c>
      <c r="F409">
        <v>403.189912971029</v>
      </c>
      <c r="G409">
        <v>15.0670416524095</v>
      </c>
      <c r="H409">
        <v>72.756812455944697</v>
      </c>
      <c r="I409">
        <v>3.2187092242516102</v>
      </c>
      <c r="J409">
        <v>1</v>
      </c>
    </row>
    <row r="410" spans="1:10" x14ac:dyDescent="0.3">
      <c r="A410">
        <v>6.4437536684450496</v>
      </c>
      <c r="B410">
        <v>196.61599162323699</v>
      </c>
      <c r="C410">
        <v>25740.412590741002</v>
      </c>
      <c r="D410">
        <v>2.4843799772443602</v>
      </c>
      <c r="E410">
        <v>435.67276460075499</v>
      </c>
      <c r="F410">
        <v>352.35362276975201</v>
      </c>
      <c r="G410">
        <v>16.924418638584701</v>
      </c>
      <c r="H410">
        <v>33.051887705343503</v>
      </c>
      <c r="I410">
        <v>4.4986849314286097</v>
      </c>
      <c r="J410">
        <v>1</v>
      </c>
    </row>
    <row r="411" spans="1:10" x14ac:dyDescent="0.3">
      <c r="A411">
        <v>7.0390943210898298</v>
      </c>
      <c r="B411">
        <v>179.64522454627101</v>
      </c>
      <c r="C411">
        <v>28827.360185629001</v>
      </c>
      <c r="D411">
        <v>4.9455551993057396</v>
      </c>
      <c r="E411">
        <v>389.88927094142599</v>
      </c>
      <c r="F411">
        <v>593.39622452091896</v>
      </c>
      <c r="G411">
        <v>12.079207116080701</v>
      </c>
      <c r="H411">
        <v>58.363506540993797</v>
      </c>
      <c r="I411">
        <v>4.3660313506328796</v>
      </c>
      <c r="J411">
        <v>1</v>
      </c>
    </row>
    <row r="412" spans="1:10" x14ac:dyDescent="0.3">
      <c r="B412">
        <v>185.75572785563801</v>
      </c>
      <c r="C412">
        <v>27345.1742880276</v>
      </c>
      <c r="D412">
        <v>8.9327635934987892</v>
      </c>
      <c r="F412">
        <v>313.878771267415</v>
      </c>
      <c r="G412">
        <v>13.420126082226499</v>
      </c>
      <c r="H412">
        <v>56.974849763794801</v>
      </c>
      <c r="I412">
        <v>4.4075661690753902</v>
      </c>
      <c r="J412">
        <v>0</v>
      </c>
    </row>
    <row r="413" spans="1:10" x14ac:dyDescent="0.3">
      <c r="B413">
        <v>185.846796677848</v>
      </c>
      <c r="C413">
        <v>14971.9490252918</v>
      </c>
      <c r="D413">
        <v>6.6663428754602698</v>
      </c>
      <c r="E413">
        <v>346.48618873704402</v>
      </c>
      <c r="F413">
        <v>418.45359071383098</v>
      </c>
      <c r="G413">
        <v>18.684215312110599</v>
      </c>
      <c r="H413">
        <v>67.712459630731104</v>
      </c>
      <c r="I413">
        <v>5.11041414899179</v>
      </c>
      <c r="J413">
        <v>0</v>
      </c>
    </row>
    <row r="414" spans="1:10" x14ac:dyDescent="0.3">
      <c r="A414">
        <v>6.9452240923448096</v>
      </c>
      <c r="B414">
        <v>220.96004111995501</v>
      </c>
      <c r="C414">
        <v>36438.310875704199</v>
      </c>
      <c r="D414">
        <v>5.5516604471082696</v>
      </c>
      <c r="E414">
        <v>337.9638905544</v>
      </c>
      <c r="F414">
        <v>367.99797743520497</v>
      </c>
      <c r="G414">
        <v>20.160734416391399</v>
      </c>
      <c r="H414">
        <v>53.007723155323198</v>
      </c>
      <c r="I414">
        <v>4.8230820139338197</v>
      </c>
      <c r="J414">
        <v>0</v>
      </c>
    </row>
    <row r="415" spans="1:10" x14ac:dyDescent="0.3">
      <c r="A415">
        <v>5.7421104074371101</v>
      </c>
      <c r="B415">
        <v>188.21660401782199</v>
      </c>
      <c r="C415">
        <v>26831.610410687899</v>
      </c>
      <c r="D415">
        <v>6.2027211822680899</v>
      </c>
      <c r="E415">
        <v>318.37667638531298</v>
      </c>
      <c r="F415">
        <v>498.14238605275199</v>
      </c>
      <c r="G415">
        <v>9.6573604173372498</v>
      </c>
      <c r="H415">
        <v>53.5085226672361</v>
      </c>
      <c r="I415">
        <v>3.3230695637431902</v>
      </c>
      <c r="J415">
        <v>0</v>
      </c>
    </row>
    <row r="416" spans="1:10" x14ac:dyDescent="0.3">
      <c r="A416">
        <v>5.5966278497364597</v>
      </c>
      <c r="B416">
        <v>177.21379169764899</v>
      </c>
      <c r="C416">
        <v>17925.352120318799</v>
      </c>
      <c r="D416">
        <v>8.4354701104863192</v>
      </c>
      <c r="E416">
        <v>303.734165916797</v>
      </c>
      <c r="F416">
        <v>552.30870551452904</v>
      </c>
      <c r="G416">
        <v>10.339985594837399</v>
      </c>
      <c r="H416">
        <v>57.820611132512703</v>
      </c>
      <c r="I416">
        <v>5.2351111206857102</v>
      </c>
      <c r="J416">
        <v>0</v>
      </c>
    </row>
    <row r="417" spans="1:10" x14ac:dyDescent="0.3">
      <c r="A417">
        <v>7.3503789866846896</v>
      </c>
      <c r="B417">
        <v>193.633366843423</v>
      </c>
      <c r="C417">
        <v>26736.085567368798</v>
      </c>
      <c r="D417">
        <v>10.4165888805775</v>
      </c>
      <c r="E417">
        <v>309.41688280220899</v>
      </c>
      <c r="F417">
        <v>557.49568467952702</v>
      </c>
      <c r="G417">
        <v>16.519722226475199</v>
      </c>
      <c r="H417">
        <v>61.0773828718781</v>
      </c>
      <c r="I417">
        <v>3.6639221839230101</v>
      </c>
      <c r="J417">
        <v>0</v>
      </c>
    </row>
    <row r="418" spans="1:10" x14ac:dyDescent="0.3">
      <c r="A418">
        <v>6.2627988674538697</v>
      </c>
      <c r="B418">
        <v>206.88974832096</v>
      </c>
      <c r="C418">
        <v>31414.525805340701</v>
      </c>
      <c r="D418">
        <v>4.5280761907329703</v>
      </c>
      <c r="E418">
        <v>349.73466158479198</v>
      </c>
      <c r="F418">
        <v>567.02727391360202</v>
      </c>
      <c r="G418">
        <v>15.9635397783371</v>
      </c>
      <c r="H418">
        <v>73.022605271592198</v>
      </c>
      <c r="I418">
        <v>4.0125175583489998</v>
      </c>
      <c r="J418">
        <v>0</v>
      </c>
    </row>
    <row r="419" spans="1:10" x14ac:dyDescent="0.3">
      <c r="A419">
        <v>9.9270237232245204</v>
      </c>
      <c r="B419">
        <v>208.49073832297699</v>
      </c>
      <c r="C419">
        <v>19666.992791505199</v>
      </c>
      <c r="D419">
        <v>8.0086183100123094</v>
      </c>
      <c r="E419">
        <v>340.237824273272</v>
      </c>
      <c r="F419">
        <v>482.84243520888998</v>
      </c>
      <c r="G419">
        <v>11.360427034258199</v>
      </c>
      <c r="H419">
        <v>85.829112799144298</v>
      </c>
      <c r="I419">
        <v>4.0517334730831198</v>
      </c>
      <c r="J419">
        <v>0</v>
      </c>
    </row>
    <row r="420" spans="1:10" x14ac:dyDescent="0.3">
      <c r="A420">
        <v>5.3814075190929698</v>
      </c>
      <c r="B420">
        <v>175.574306596253</v>
      </c>
      <c r="C420">
        <v>15371.9999440174</v>
      </c>
      <c r="D420">
        <v>7.4572452639444897</v>
      </c>
      <c r="E420">
        <v>312.35493798274098</v>
      </c>
      <c r="F420">
        <v>308.72979751435997</v>
      </c>
      <c r="G420">
        <v>12.1789404390691</v>
      </c>
      <c r="I420">
        <v>4.36406693482345</v>
      </c>
      <c r="J420">
        <v>0</v>
      </c>
    </row>
    <row r="421" spans="1:10" x14ac:dyDescent="0.3">
      <c r="A421">
        <v>4.9613527283846004</v>
      </c>
      <c r="B421">
        <v>166.259961622975</v>
      </c>
      <c r="C421">
        <v>22229.2300895474</v>
      </c>
      <c r="D421">
        <v>9.9220778927349098</v>
      </c>
      <c r="E421">
        <v>295.13183118599301</v>
      </c>
      <c r="F421">
        <v>449.14719149055998</v>
      </c>
      <c r="G421">
        <v>12.0015474059461</v>
      </c>
      <c r="H421">
        <v>63.427978644152901</v>
      </c>
      <c r="I421">
        <v>3.9028378338886198</v>
      </c>
      <c r="J421">
        <v>0</v>
      </c>
    </row>
    <row r="422" spans="1:10" x14ac:dyDescent="0.3">
      <c r="A422">
        <v>6.4570975247378897</v>
      </c>
      <c r="B422">
        <v>192.264944706287</v>
      </c>
      <c r="C422">
        <v>18340.046805546601</v>
      </c>
      <c r="D422">
        <v>8.8321375916492695</v>
      </c>
      <c r="E422">
        <v>335.97011370140501</v>
      </c>
      <c r="F422">
        <v>517.432196800719</v>
      </c>
      <c r="G422">
        <v>23.3732650359233</v>
      </c>
      <c r="H422">
        <v>51.797099678527502</v>
      </c>
      <c r="I422">
        <v>2.63736488518468</v>
      </c>
      <c r="J422">
        <v>0</v>
      </c>
    </row>
    <row r="423" spans="1:10" x14ac:dyDescent="0.3">
      <c r="A423">
        <v>6.5393695103734197</v>
      </c>
      <c r="B423">
        <v>214.63860279175901</v>
      </c>
      <c r="C423">
        <v>21230.431409205001</v>
      </c>
      <c r="D423">
        <v>6.48559427081923</v>
      </c>
      <c r="E423">
        <v>336.97486126688699</v>
      </c>
      <c r="F423">
        <v>532.57278482477102</v>
      </c>
      <c r="G423">
        <v>18.263687670794098</v>
      </c>
      <c r="H423">
        <v>90.9080809720801</v>
      </c>
      <c r="I423">
        <v>4.5273643781164603</v>
      </c>
      <c r="J423">
        <v>0</v>
      </c>
    </row>
    <row r="424" spans="1:10" x14ac:dyDescent="0.3">
      <c r="A424">
        <v>6.2524100046497297</v>
      </c>
      <c r="B424">
        <v>225.78410088181101</v>
      </c>
      <c r="C424">
        <v>23920.254778223501</v>
      </c>
      <c r="D424">
        <v>7.0181649922231797</v>
      </c>
      <c r="E424">
        <v>303.79168805826498</v>
      </c>
      <c r="F424">
        <v>484.58579116039198</v>
      </c>
      <c r="G424">
        <v>13.433505916692599</v>
      </c>
      <c r="H424">
        <v>67.401384153901404</v>
      </c>
      <c r="I424">
        <v>2.7229081605380498</v>
      </c>
      <c r="J424">
        <v>0</v>
      </c>
    </row>
    <row r="425" spans="1:10" x14ac:dyDescent="0.3">
      <c r="A425">
        <v>7.9673448231111097</v>
      </c>
      <c r="B425">
        <v>180.53170688254801</v>
      </c>
      <c r="C425">
        <v>19384.037431525299</v>
      </c>
      <c r="D425">
        <v>9.8682378916953102</v>
      </c>
      <c r="E425">
        <v>325.496847898483</v>
      </c>
      <c r="F425">
        <v>386.055331240947</v>
      </c>
      <c r="G425">
        <v>11.265127234658101</v>
      </c>
      <c r="H425">
        <v>67.272206681852595</v>
      </c>
      <c r="I425">
        <v>4.0693587721180302</v>
      </c>
      <c r="J425">
        <v>0</v>
      </c>
    </row>
    <row r="426" spans="1:10" x14ac:dyDescent="0.3">
      <c r="B426">
        <v>212.731690017875</v>
      </c>
      <c r="C426">
        <v>37030.708119935502</v>
      </c>
      <c r="D426">
        <v>5.0403195107994199</v>
      </c>
      <c r="E426">
        <v>351.06445835700799</v>
      </c>
      <c r="F426">
        <v>535.30235145151801</v>
      </c>
      <c r="G426">
        <v>15.895048200539501</v>
      </c>
      <c r="H426">
        <v>33.3707126785051</v>
      </c>
      <c r="I426">
        <v>4.8257922834592399</v>
      </c>
      <c r="J426">
        <v>0</v>
      </c>
    </row>
    <row r="427" spans="1:10" x14ac:dyDescent="0.3">
      <c r="A427">
        <v>7.6095211901247399</v>
      </c>
      <c r="B427">
        <v>223.288393568408</v>
      </c>
      <c r="C427">
        <v>40879.789572607202</v>
      </c>
      <c r="D427">
        <v>7.0306993013747698</v>
      </c>
      <c r="E427">
        <v>310.63244990609701</v>
      </c>
      <c r="F427">
        <v>370.270879969031</v>
      </c>
      <c r="G427">
        <v>14.375368304582</v>
      </c>
      <c r="H427">
        <v>73.756957212304698</v>
      </c>
      <c r="I427">
        <v>3.1458429027552302</v>
      </c>
      <c r="J427">
        <v>0</v>
      </c>
    </row>
    <row r="428" spans="1:10" x14ac:dyDescent="0.3">
      <c r="A428">
        <v>6.8878639438948603</v>
      </c>
      <c r="B428">
        <v>173.32502242479299</v>
      </c>
      <c r="C428">
        <v>19947.9241784101</v>
      </c>
      <c r="D428">
        <v>7.4887031429361199</v>
      </c>
      <c r="E428">
        <v>334.09802271119099</v>
      </c>
      <c r="F428">
        <v>441.00261168814501</v>
      </c>
      <c r="G428">
        <v>10.7805012128032</v>
      </c>
      <c r="H428">
        <v>89.005491977046404</v>
      </c>
      <c r="I428">
        <v>5.4544876523664501</v>
      </c>
      <c r="J428">
        <v>0</v>
      </c>
    </row>
    <row r="429" spans="1:10" x14ac:dyDescent="0.3">
      <c r="A429">
        <v>9.8790712575708</v>
      </c>
      <c r="B429">
        <v>208.90564522641299</v>
      </c>
      <c r="C429">
        <v>14673.6706693384</v>
      </c>
      <c r="D429">
        <v>6.2402476205026396</v>
      </c>
      <c r="E429">
        <v>366.81763883957001</v>
      </c>
      <c r="F429">
        <v>442.33748640899</v>
      </c>
      <c r="G429">
        <v>19.626021989762101</v>
      </c>
      <c r="H429">
        <v>66.816581388043602</v>
      </c>
      <c r="I429">
        <v>4.2188311544747297</v>
      </c>
      <c r="J429">
        <v>0</v>
      </c>
    </row>
    <row r="430" spans="1:10" x14ac:dyDescent="0.3">
      <c r="A430">
        <v>7.6387617704500901</v>
      </c>
      <c r="B430">
        <v>178.27163561632699</v>
      </c>
      <c r="C430">
        <v>18308.502673854</v>
      </c>
      <c r="D430">
        <v>6.5480978205934397</v>
      </c>
      <c r="E430">
        <v>362.33287169975699</v>
      </c>
      <c r="F430">
        <v>394.180984545238</v>
      </c>
      <c r="G430">
        <v>11.2917877336535</v>
      </c>
      <c r="H430">
        <v>81.989156234729805</v>
      </c>
      <c r="I430">
        <v>4.4966265992844097</v>
      </c>
      <c r="J430">
        <v>0</v>
      </c>
    </row>
    <row r="431" spans="1:10" x14ac:dyDescent="0.3">
      <c r="A431">
        <v>6.9618916860039199</v>
      </c>
      <c r="B431">
        <v>223.59583899581301</v>
      </c>
      <c r="C431">
        <v>31101.684276906301</v>
      </c>
      <c r="D431">
        <v>3.6920653584032501</v>
      </c>
      <c r="E431">
        <v>343.82727566837599</v>
      </c>
      <c r="F431">
        <v>530.22140993310302</v>
      </c>
      <c r="G431">
        <v>13.675479715684199</v>
      </c>
      <c r="H431">
        <v>70.4349619436626</v>
      </c>
      <c r="I431">
        <v>3.4467284598639201</v>
      </c>
      <c r="J431">
        <v>0</v>
      </c>
    </row>
    <row r="432" spans="1:10" x14ac:dyDescent="0.3">
      <c r="A432">
        <v>8.0606096236308105</v>
      </c>
      <c r="B432">
        <v>208.04271074179499</v>
      </c>
      <c r="C432">
        <v>15489.325660001299</v>
      </c>
      <c r="D432">
        <v>5.6202987990834501</v>
      </c>
      <c r="E432">
        <v>361.97042412905</v>
      </c>
      <c r="F432">
        <v>423.42083836882699</v>
      </c>
      <c r="G432">
        <v>15.371549685455699</v>
      </c>
      <c r="H432">
        <v>75.445589131521402</v>
      </c>
      <c r="I432">
        <v>3.6009056695460302</v>
      </c>
      <c r="J432">
        <v>0</v>
      </c>
    </row>
    <row r="433" spans="1:10" x14ac:dyDescent="0.3">
      <c r="A433">
        <v>7.2402717911029901</v>
      </c>
      <c r="B433">
        <v>213.42313924496699</v>
      </c>
      <c r="C433">
        <v>23432.9626942799</v>
      </c>
      <c r="D433">
        <v>5.9278681269137197</v>
      </c>
      <c r="E433">
        <v>328.35920602699798</v>
      </c>
      <c r="F433">
        <v>325.38770763974901</v>
      </c>
      <c r="G433">
        <v>14.033552834801</v>
      </c>
      <c r="H433">
        <v>60.571081276959902</v>
      </c>
      <c r="I433">
        <v>3.8325971669854999</v>
      </c>
      <c r="J433">
        <v>0</v>
      </c>
    </row>
    <row r="434" spans="1:10" x14ac:dyDescent="0.3">
      <c r="A434">
        <v>7.4867797085282497</v>
      </c>
      <c r="B434">
        <v>199.67778447255799</v>
      </c>
      <c r="C434">
        <v>25396.011782376801</v>
      </c>
      <c r="D434">
        <v>4.9605583579259198</v>
      </c>
      <c r="E434">
        <v>342.453545708859</v>
      </c>
      <c r="F434">
        <v>444.67857875522401</v>
      </c>
      <c r="G434">
        <v>16.115432356095202</v>
      </c>
      <c r="H434">
        <v>43.142016397243196</v>
      </c>
      <c r="I434">
        <v>5.0488339950253902</v>
      </c>
      <c r="J434">
        <v>0</v>
      </c>
    </row>
    <row r="435" spans="1:10" x14ac:dyDescent="0.3">
      <c r="A435">
        <v>8.4104606428662496</v>
      </c>
      <c r="B435">
        <v>234.87652439147601</v>
      </c>
      <c r="C435">
        <v>27554.34526324</v>
      </c>
      <c r="D435">
        <v>5.6817161968838299</v>
      </c>
      <c r="E435">
        <v>362.48956029153999</v>
      </c>
      <c r="F435">
        <v>519.031625129384</v>
      </c>
      <c r="G435">
        <v>14.482212983251699</v>
      </c>
      <c r="H435">
        <v>55.628499045447001</v>
      </c>
      <c r="I435">
        <v>2.9773599460907199</v>
      </c>
      <c r="J435">
        <v>0</v>
      </c>
    </row>
    <row r="436" spans="1:10" x14ac:dyDescent="0.3">
      <c r="A436">
        <v>6.1439214541436904</v>
      </c>
      <c r="B436">
        <v>175.27407595533001</v>
      </c>
      <c r="C436">
        <v>29072.1696542145</v>
      </c>
      <c r="D436">
        <v>12.0625362036068</v>
      </c>
      <c r="E436">
        <v>287.69815707141203</v>
      </c>
      <c r="F436">
        <v>469.98332402119502</v>
      </c>
      <c r="G436">
        <v>13.142492971718999</v>
      </c>
      <c r="H436">
        <v>83.279658206176805</v>
      </c>
      <c r="I436">
        <v>3.4762133035925</v>
      </c>
      <c r="J436">
        <v>0</v>
      </c>
    </row>
    <row r="437" spans="1:10" x14ac:dyDescent="0.3">
      <c r="A437">
        <v>6.0961798898848096</v>
      </c>
      <c r="B437">
        <v>174.87162930711</v>
      </c>
      <c r="C437">
        <v>16314.2333754347</v>
      </c>
      <c r="D437">
        <v>8.0630206785940306</v>
      </c>
      <c r="F437">
        <v>435.78377499346499</v>
      </c>
      <c r="G437">
        <v>10.658878247311399</v>
      </c>
      <c r="H437">
        <v>62.0835888353771</v>
      </c>
      <c r="I437">
        <v>5.1424711316503098</v>
      </c>
      <c r="J437">
        <v>0</v>
      </c>
    </row>
    <row r="438" spans="1:10" x14ac:dyDescent="0.3">
      <c r="A438">
        <v>6.3848240094579003</v>
      </c>
      <c r="B438">
        <v>243.688074873754</v>
      </c>
      <c r="C438">
        <v>39960.298950886303</v>
      </c>
      <c r="D438">
        <v>6.6976571205840196</v>
      </c>
      <c r="E438">
        <v>297.18554948324402</v>
      </c>
      <c r="F438">
        <v>437.72791528160002</v>
      </c>
      <c r="G438">
        <v>15.9674901942759</v>
      </c>
      <c r="H438">
        <v>54.930317300645697</v>
      </c>
      <c r="I438">
        <v>4.1449985178161404</v>
      </c>
      <c r="J438">
        <v>0</v>
      </c>
    </row>
    <row r="439" spans="1:10" x14ac:dyDescent="0.3">
      <c r="A439">
        <v>9.4626660169985293</v>
      </c>
      <c r="B439">
        <v>225.39930697878501</v>
      </c>
      <c r="C439">
        <v>12224.624603763999</v>
      </c>
      <c r="D439">
        <v>2.9813789663386898</v>
      </c>
      <c r="E439">
        <v>387.09872005511198</v>
      </c>
      <c r="F439">
        <v>485.69727412100701</v>
      </c>
      <c r="G439">
        <v>13.2043937952375</v>
      </c>
      <c r="H439">
        <v>62.297698960879899</v>
      </c>
      <c r="I439">
        <v>2.8501837656431799</v>
      </c>
      <c r="J439">
        <v>0</v>
      </c>
    </row>
    <row r="440" spans="1:10" x14ac:dyDescent="0.3">
      <c r="A440">
        <v>7.8681470864636598</v>
      </c>
      <c r="B440">
        <v>199.03597304909201</v>
      </c>
      <c r="C440">
        <v>20434.105735193902</v>
      </c>
      <c r="D440">
        <v>6.2109936738237304</v>
      </c>
      <c r="E440">
        <v>337.91609076500703</v>
      </c>
      <c r="F440">
        <v>549.41498280106703</v>
      </c>
      <c r="G440">
        <v>16.501578423708501</v>
      </c>
      <c r="I440">
        <v>4.3158984064600201</v>
      </c>
      <c r="J440">
        <v>0</v>
      </c>
    </row>
    <row r="441" spans="1:10" x14ac:dyDescent="0.3">
      <c r="A441">
        <v>5.8731571370667801</v>
      </c>
      <c r="B441">
        <v>153.673381489458</v>
      </c>
      <c r="C441">
        <v>21910.7635698302</v>
      </c>
      <c r="D441">
        <v>9.7528786519248598</v>
      </c>
      <c r="E441">
        <v>319.35674331995199</v>
      </c>
      <c r="F441">
        <v>352.45604099184999</v>
      </c>
      <c r="G441">
        <v>14.1541096010332</v>
      </c>
      <c r="H441">
        <v>65.234629301381403</v>
      </c>
      <c r="I441">
        <v>5.1208879646198602</v>
      </c>
      <c r="J441">
        <v>0</v>
      </c>
    </row>
    <row r="442" spans="1:10" x14ac:dyDescent="0.3">
      <c r="B442">
        <v>186.87301366967199</v>
      </c>
      <c r="C442">
        <v>26004.528876604702</v>
      </c>
      <c r="D442">
        <v>8.4935287838570694</v>
      </c>
      <c r="E442">
        <v>320.69348459791098</v>
      </c>
      <c r="F442">
        <v>534.13027162810897</v>
      </c>
      <c r="G442">
        <v>19.890025324659899</v>
      </c>
      <c r="H442">
        <v>54.373955922236</v>
      </c>
      <c r="I442">
        <v>5.1441142201261698</v>
      </c>
      <c r="J442">
        <v>0</v>
      </c>
    </row>
    <row r="443" spans="1:10" x14ac:dyDescent="0.3">
      <c r="A443">
        <v>6.5293044481003699</v>
      </c>
      <c r="B443">
        <v>210.00403349700301</v>
      </c>
      <c r="C443">
        <v>28970.087605857199</v>
      </c>
      <c r="D443">
        <v>4.2501509489762803</v>
      </c>
      <c r="F443">
        <v>422.81755624071701</v>
      </c>
      <c r="G443">
        <v>7.0912981572538403</v>
      </c>
      <c r="H443">
        <v>83.690155666896004</v>
      </c>
      <c r="I443">
        <v>3.3610884068416702</v>
      </c>
      <c r="J443">
        <v>0</v>
      </c>
    </row>
    <row r="444" spans="1:10" x14ac:dyDescent="0.3">
      <c r="A444">
        <v>5.1522037218769601</v>
      </c>
      <c r="B444">
        <v>207.29925980734299</v>
      </c>
      <c r="C444">
        <v>27000.1068798653</v>
      </c>
      <c r="D444">
        <v>6.6918060118749096</v>
      </c>
      <c r="F444">
        <v>350.004977857727</v>
      </c>
      <c r="G444">
        <v>12.490509286657501</v>
      </c>
      <c r="H444">
        <v>49.852964558844299</v>
      </c>
      <c r="I444">
        <v>4.6898428179508898</v>
      </c>
      <c r="J444">
        <v>0</v>
      </c>
    </row>
    <row r="445" spans="1:10" x14ac:dyDescent="0.3">
      <c r="A445">
        <v>7.8586627788448196</v>
      </c>
      <c r="B445">
        <v>210.95475397153999</v>
      </c>
      <c r="C445">
        <v>26703.853473458199</v>
      </c>
      <c r="D445">
        <v>6.5090653946374797</v>
      </c>
      <c r="E445">
        <v>341.34189867146199</v>
      </c>
      <c r="F445">
        <v>374.07284473022997</v>
      </c>
      <c r="G445">
        <v>8.8119861115031295</v>
      </c>
      <c r="H445">
        <v>72.799797906500103</v>
      </c>
      <c r="I445">
        <v>3.4224705209436501</v>
      </c>
      <c r="J445">
        <v>0</v>
      </c>
    </row>
    <row r="446" spans="1:10" x14ac:dyDescent="0.3">
      <c r="A446">
        <v>7.7044102523138402</v>
      </c>
      <c r="B446">
        <v>234.63595110392501</v>
      </c>
      <c r="C446">
        <v>22057.379164921502</v>
      </c>
      <c r="D446">
        <v>8.1244031902581799</v>
      </c>
      <c r="F446">
        <v>397.39965975687301</v>
      </c>
      <c r="G446">
        <v>14.897563160881299</v>
      </c>
      <c r="H446">
        <v>50.920436060693198</v>
      </c>
      <c r="I446">
        <v>3.0313643685904199</v>
      </c>
      <c r="J446">
        <v>0</v>
      </c>
    </row>
    <row r="447" spans="1:10" x14ac:dyDescent="0.3">
      <c r="A447">
        <v>6.7280043856533798</v>
      </c>
      <c r="B447">
        <v>201.12689562562301</v>
      </c>
      <c r="C447">
        <v>22888.7880646954</v>
      </c>
      <c r="D447">
        <v>7.6639879863223301</v>
      </c>
      <c r="E447">
        <v>319.46349086183102</v>
      </c>
      <c r="F447">
        <v>325.53753942374499</v>
      </c>
      <c r="G447">
        <v>16.788306066307001</v>
      </c>
      <c r="H447">
        <v>58.961220182915397</v>
      </c>
      <c r="I447">
        <v>4.4106973532266602</v>
      </c>
      <c r="J447">
        <v>0</v>
      </c>
    </row>
    <row r="448" spans="1:10" x14ac:dyDescent="0.3">
      <c r="A448">
        <v>10.4645024772603</v>
      </c>
      <c r="B448">
        <v>190.99484831095199</v>
      </c>
      <c r="C448">
        <v>6700.7750538004202</v>
      </c>
      <c r="D448">
        <v>6.8798576954711201</v>
      </c>
      <c r="F448">
        <v>498.93191140361898</v>
      </c>
      <c r="G448">
        <v>14.5621613547724</v>
      </c>
      <c r="H448">
        <v>66.701621426744097</v>
      </c>
      <c r="I448">
        <v>4.9563584082850403</v>
      </c>
      <c r="J448">
        <v>0</v>
      </c>
    </row>
    <row r="449" spans="1:10" x14ac:dyDescent="0.3">
      <c r="A449">
        <v>9.1127862503147803</v>
      </c>
      <c r="B449">
        <v>205.94107207996601</v>
      </c>
      <c r="C449">
        <v>20868.627979306901</v>
      </c>
      <c r="D449">
        <v>6.9627899913812001</v>
      </c>
      <c r="E449">
        <v>330.93428976602502</v>
      </c>
      <c r="F449">
        <v>422.03949495238498</v>
      </c>
      <c r="G449">
        <v>16.128975649005099</v>
      </c>
      <c r="H449">
        <v>77.796530069696999</v>
      </c>
      <c r="I449">
        <v>4.5670876338650102</v>
      </c>
      <c r="J449">
        <v>0</v>
      </c>
    </row>
    <row r="450" spans="1:10" x14ac:dyDescent="0.3">
      <c r="A450">
        <v>8.0798083581532705</v>
      </c>
      <c r="B450">
        <v>174.161093511742</v>
      </c>
      <c r="C450">
        <v>12677.8414956164</v>
      </c>
      <c r="D450">
        <v>7.2952115862231697</v>
      </c>
      <c r="E450">
        <v>333.58254177929098</v>
      </c>
      <c r="F450">
        <v>589.55221140747801</v>
      </c>
      <c r="G450">
        <v>14.8522253336607</v>
      </c>
      <c r="H450">
        <v>39.529386508193603</v>
      </c>
      <c r="I450">
        <v>3.6110574411161198</v>
      </c>
      <c r="J450">
        <v>0</v>
      </c>
    </row>
    <row r="451" spans="1:10" x14ac:dyDescent="0.3">
      <c r="A451">
        <v>7.0786594193779599</v>
      </c>
      <c r="B451">
        <v>232.58184830304799</v>
      </c>
      <c r="C451">
        <v>26177.789508401998</v>
      </c>
      <c r="D451">
        <v>3.9143531837208698</v>
      </c>
      <c r="E451">
        <v>334.161126682641</v>
      </c>
      <c r="F451">
        <v>380.45991776128398</v>
      </c>
      <c r="G451">
        <v>9.63363114357883</v>
      </c>
      <c r="H451">
        <v>41.9519395855177</v>
      </c>
      <c r="I451">
        <v>3.6966401407241198</v>
      </c>
      <c r="J451">
        <v>0</v>
      </c>
    </row>
    <row r="452" spans="1:10" x14ac:dyDescent="0.3">
      <c r="B452">
        <v>139.33115175957201</v>
      </c>
      <c r="C452">
        <v>2912.2112468274199</v>
      </c>
      <c r="D452">
        <v>10.3382339808023</v>
      </c>
      <c r="E452">
        <v>343.31802082745702</v>
      </c>
      <c r="F452">
        <v>532.88519607321496</v>
      </c>
      <c r="G452">
        <v>11.0783412190671</v>
      </c>
      <c r="H452">
        <v>42.172824053651098</v>
      </c>
      <c r="I452">
        <v>4.0930977487822799</v>
      </c>
      <c r="J452">
        <v>0</v>
      </c>
    </row>
    <row r="453" spans="1:10" x14ac:dyDescent="0.3">
      <c r="A453">
        <v>8.0438892990988595</v>
      </c>
      <c r="B453">
        <v>169.688224868974</v>
      </c>
      <c r="C453">
        <v>8896.1951184258796</v>
      </c>
      <c r="D453">
        <v>7.8378611885423899</v>
      </c>
      <c r="E453">
        <v>328.93981708543998</v>
      </c>
      <c r="F453">
        <v>430.836825067706</v>
      </c>
      <c r="G453">
        <v>12.263491971461599</v>
      </c>
      <c r="H453">
        <v>76.334247119524704</v>
      </c>
      <c r="I453">
        <v>3.1599493699500498</v>
      </c>
      <c r="J453">
        <v>0</v>
      </c>
    </row>
    <row r="454" spans="1:10" x14ac:dyDescent="0.3">
      <c r="A454">
        <v>7.0402449784305503</v>
      </c>
      <c r="B454">
        <v>192.95598252411199</v>
      </c>
      <c r="C454">
        <v>20988.429409692599</v>
      </c>
      <c r="D454">
        <v>6.42235901088742</v>
      </c>
      <c r="E454">
        <v>320.948844249736</v>
      </c>
      <c r="F454">
        <v>381.35734987456601</v>
      </c>
      <c r="G454">
        <v>15.396455073466401</v>
      </c>
      <c r="H454">
        <v>88.298464981194897</v>
      </c>
      <c r="I454">
        <v>3.9934097636858201</v>
      </c>
      <c r="J454">
        <v>0</v>
      </c>
    </row>
    <row r="455" spans="1:10" x14ac:dyDescent="0.3">
      <c r="A455">
        <v>5.4839741088013403</v>
      </c>
      <c r="B455">
        <v>166.16183690283299</v>
      </c>
      <c r="C455">
        <v>21144.975257847102</v>
      </c>
      <c r="D455">
        <v>7.60761085280987</v>
      </c>
      <c r="E455">
        <v>322.73309440942597</v>
      </c>
      <c r="F455">
        <v>306.35590389402699</v>
      </c>
      <c r="G455">
        <v>14.1710095442034</v>
      </c>
      <c r="H455">
        <v>64.1365284768371</v>
      </c>
      <c r="I455">
        <v>4.06361362104969</v>
      </c>
      <c r="J455">
        <v>0</v>
      </c>
    </row>
    <row r="456" spans="1:10" x14ac:dyDescent="0.3">
      <c r="A456">
        <v>8.5344068795699499</v>
      </c>
      <c r="B456">
        <v>248.57748244154701</v>
      </c>
      <c r="C456">
        <v>22372.3032667712</v>
      </c>
      <c r="D456">
        <v>2.9937440607391399</v>
      </c>
      <c r="E456">
        <v>366.14624935725601</v>
      </c>
      <c r="F456">
        <v>341.76019789425999</v>
      </c>
      <c r="G456">
        <v>14.6929018130324</v>
      </c>
      <c r="H456">
        <v>78.708936619517203</v>
      </c>
      <c r="I456">
        <v>2.54473370115192</v>
      </c>
      <c r="J456">
        <v>0</v>
      </c>
    </row>
    <row r="457" spans="1:10" x14ac:dyDescent="0.3">
      <c r="A457">
        <v>7.2665945347472798</v>
      </c>
      <c r="B457">
        <v>176.85369633581001</v>
      </c>
      <c r="C457">
        <v>14859.0596606786</v>
      </c>
      <c r="D457">
        <v>8.2617781524535996</v>
      </c>
      <c r="E457">
        <v>327.17225244295298</v>
      </c>
      <c r="F457">
        <v>445.03745595164401</v>
      </c>
      <c r="G457">
        <v>19.923704000913599</v>
      </c>
      <c r="H457">
        <v>87.066130977680203</v>
      </c>
      <c r="I457">
        <v>3.3574394706569799</v>
      </c>
      <c r="J457">
        <v>0</v>
      </c>
    </row>
    <row r="458" spans="1:10" x14ac:dyDescent="0.3">
      <c r="A458">
        <v>6.2566511479269096</v>
      </c>
      <c r="B458">
        <v>181.07230725147599</v>
      </c>
      <c r="C458">
        <v>16905.8015244007</v>
      </c>
      <c r="D458">
        <v>11.586151077766999</v>
      </c>
      <c r="F458">
        <v>481.30705155119801</v>
      </c>
      <c r="G458">
        <v>10.6397434187522</v>
      </c>
      <c r="H458">
        <v>74.557240559849504</v>
      </c>
      <c r="I458">
        <v>4.1810507527895302</v>
      </c>
      <c r="J458">
        <v>0</v>
      </c>
    </row>
    <row r="459" spans="1:10" x14ac:dyDescent="0.3">
      <c r="A459">
        <v>7.24035100574247</v>
      </c>
      <c r="B459">
        <v>201.997195795588</v>
      </c>
      <c r="C459">
        <v>14462.6743083769</v>
      </c>
      <c r="D459">
        <v>6.7371760497044004</v>
      </c>
      <c r="E459">
        <v>314.043137225316</v>
      </c>
      <c r="F459">
        <v>534.80098775363695</v>
      </c>
      <c r="G459">
        <v>14.213794455179899</v>
      </c>
      <c r="H459">
        <v>82.945816710415897</v>
      </c>
      <c r="I459">
        <v>3.7829718999997701</v>
      </c>
      <c r="J459">
        <v>0</v>
      </c>
    </row>
    <row r="460" spans="1:10" x14ac:dyDescent="0.3">
      <c r="A460">
        <v>8.6921153220472096</v>
      </c>
      <c r="B460">
        <v>144.236357828065</v>
      </c>
      <c r="C460">
        <v>2552.9628036501199</v>
      </c>
      <c r="D460">
        <v>9.2026339414358205</v>
      </c>
      <c r="E460">
        <v>347.97513680473497</v>
      </c>
      <c r="F460">
        <v>517.42747088234501</v>
      </c>
      <c r="G460">
        <v>13.963421142476401</v>
      </c>
      <c r="H460">
        <v>42.388661324476203</v>
      </c>
      <c r="I460">
        <v>2.2834751594351599</v>
      </c>
      <c r="J460">
        <v>0</v>
      </c>
    </row>
    <row r="461" spans="1:10" x14ac:dyDescent="0.3">
      <c r="A461">
        <v>8.6395409779986991</v>
      </c>
      <c r="B461">
        <v>168.613966553897</v>
      </c>
      <c r="C461">
        <v>7013.2117867073002</v>
      </c>
      <c r="D461">
        <v>8.4516010448867007</v>
      </c>
      <c r="E461">
        <v>355.21389659887899</v>
      </c>
      <c r="F461">
        <v>419.78889795686501</v>
      </c>
      <c r="G461">
        <v>17.9293946242027</v>
      </c>
      <c r="H461">
        <v>33.641539497275801</v>
      </c>
      <c r="I461">
        <v>4.19293221545888</v>
      </c>
      <c r="J461">
        <v>0</v>
      </c>
    </row>
    <row r="462" spans="1:10" x14ac:dyDescent="0.3">
      <c r="A462">
        <v>7.1798641485340999</v>
      </c>
      <c r="B462">
        <v>180.854210610949</v>
      </c>
      <c r="C462">
        <v>10859.5537515581</v>
      </c>
      <c r="D462">
        <v>8.2635034424332403</v>
      </c>
      <c r="E462">
        <v>341.302486309671</v>
      </c>
      <c r="F462">
        <v>358.05626352455801</v>
      </c>
      <c r="G462">
        <v>12.065316925324201</v>
      </c>
      <c r="H462">
        <v>83.329917856433596</v>
      </c>
      <c r="I462">
        <v>3.8784473137633202</v>
      </c>
      <c r="J462">
        <v>0</v>
      </c>
    </row>
    <row r="463" spans="1:10" x14ac:dyDescent="0.3">
      <c r="A463">
        <v>7.1639992225743798</v>
      </c>
      <c r="B463">
        <v>203.78159785067399</v>
      </c>
      <c r="C463">
        <v>34226.072126574298</v>
      </c>
      <c r="D463">
        <v>9.4120345562615402</v>
      </c>
      <c r="E463">
        <v>320.258917228428</v>
      </c>
      <c r="F463">
        <v>415.57751265589701</v>
      </c>
      <c r="G463">
        <v>16.221043742398699</v>
      </c>
      <c r="H463">
        <v>90.1842084502712</v>
      </c>
      <c r="I463">
        <v>3.35432226672736</v>
      </c>
      <c r="J463">
        <v>0</v>
      </c>
    </row>
    <row r="464" spans="1:10" x14ac:dyDescent="0.3">
      <c r="A464">
        <v>8.9261131430927794</v>
      </c>
      <c r="B464">
        <v>189.987947049475</v>
      </c>
      <c r="C464">
        <v>15249.6202443905</v>
      </c>
      <c r="D464">
        <v>7.0762216856500899</v>
      </c>
      <c r="E464">
        <v>341.52687340850798</v>
      </c>
      <c r="F464">
        <v>361.90162840396403</v>
      </c>
      <c r="G464">
        <v>21.278094527630699</v>
      </c>
      <c r="I464">
        <v>2.7521341214256001</v>
      </c>
      <c r="J464">
        <v>0</v>
      </c>
    </row>
    <row r="465" spans="1:10" x14ac:dyDescent="0.3">
      <c r="A465">
        <v>6.3531103018294601</v>
      </c>
      <c r="B465">
        <v>206.26980993554901</v>
      </c>
      <c r="C465">
        <v>18409.037315470399</v>
      </c>
      <c r="D465">
        <v>3.7237761804657801</v>
      </c>
      <c r="E465">
        <v>348.20986313265797</v>
      </c>
      <c r="F465">
        <v>389.68323436473798</v>
      </c>
      <c r="G465">
        <v>13.205425447566499</v>
      </c>
      <c r="H465">
        <v>60.291342111146399</v>
      </c>
      <c r="I465">
        <v>2.8561754869312699</v>
      </c>
      <c r="J465">
        <v>0</v>
      </c>
    </row>
    <row r="466" spans="1:10" x14ac:dyDescent="0.3">
      <c r="A466">
        <v>6.68155356754274</v>
      </c>
      <c r="B466">
        <v>238.51244061504499</v>
      </c>
      <c r="C466">
        <v>26132.211811924</v>
      </c>
      <c r="D466">
        <v>6.3044591066310103</v>
      </c>
      <c r="E466">
        <v>309.23700929091399</v>
      </c>
      <c r="F466">
        <v>326.02622671724299</v>
      </c>
      <c r="G466">
        <v>8.1382274914582808</v>
      </c>
      <c r="H466">
        <v>46.0872601597274</v>
      </c>
      <c r="I466">
        <v>2.9567480753018698</v>
      </c>
      <c r="J466">
        <v>0</v>
      </c>
    </row>
    <row r="467" spans="1:10" x14ac:dyDescent="0.3">
      <c r="A467">
        <v>5.4453259806691099</v>
      </c>
      <c r="B467">
        <v>201.379459122073</v>
      </c>
      <c r="C467">
        <v>28001.118178803099</v>
      </c>
      <c r="D467">
        <v>7.20894595496154</v>
      </c>
      <c r="E467">
        <v>331.58748389562697</v>
      </c>
      <c r="F467">
        <v>365.09158719285301</v>
      </c>
      <c r="G467">
        <v>11.7887765696938</v>
      </c>
      <c r="H467">
        <v>65.944566302725505</v>
      </c>
      <c r="I467">
        <v>3.9469895231348602</v>
      </c>
      <c r="J467">
        <v>0</v>
      </c>
    </row>
    <row r="468" spans="1:10" x14ac:dyDescent="0.3">
      <c r="A468">
        <v>7.53988189284384</v>
      </c>
      <c r="B468">
        <v>185.825975338153</v>
      </c>
      <c r="C468">
        <v>21575.2452207598</v>
      </c>
      <c r="D468">
        <v>7.4429987121387304</v>
      </c>
      <c r="E468">
        <v>333.079630142143</v>
      </c>
      <c r="F468">
        <v>444.11663259163299</v>
      </c>
      <c r="G468">
        <v>15.8305647822914</v>
      </c>
      <c r="H468">
        <v>49.067977464088301</v>
      </c>
      <c r="I468">
        <v>4.5315936695000101</v>
      </c>
      <c r="J468">
        <v>0</v>
      </c>
    </row>
    <row r="469" spans="1:10" x14ac:dyDescent="0.3">
      <c r="B469">
        <v>199.91801362570001</v>
      </c>
      <c r="C469">
        <v>15335.5114329309</v>
      </c>
      <c r="D469">
        <v>8.0923770546915197</v>
      </c>
      <c r="E469">
        <v>303.32718164016302</v>
      </c>
      <c r="F469">
        <v>399.605446467359</v>
      </c>
      <c r="G469">
        <v>11.8217362809895</v>
      </c>
      <c r="H469">
        <v>58.222293398178302</v>
      </c>
      <c r="I469">
        <v>4.48245976367593</v>
      </c>
      <c r="J469">
        <v>0</v>
      </c>
    </row>
    <row r="470" spans="1:10" x14ac:dyDescent="0.3">
      <c r="A470">
        <v>4.3704765802587904</v>
      </c>
      <c r="B470">
        <v>188.65403725311401</v>
      </c>
      <c r="C470">
        <v>29542.338165335499</v>
      </c>
      <c r="D470">
        <v>8.1171141326772602</v>
      </c>
      <c r="E470">
        <v>301.02218217666001</v>
      </c>
      <c r="F470">
        <v>456.30845385774802</v>
      </c>
      <c r="G470">
        <v>16.346838476755298</v>
      </c>
      <c r="H470">
        <v>46.696940923626002</v>
      </c>
      <c r="I470">
        <v>4.6493820341386396</v>
      </c>
      <c r="J470">
        <v>0</v>
      </c>
    </row>
    <row r="471" spans="1:10" x14ac:dyDescent="0.3">
      <c r="A471">
        <v>10.3164003845531</v>
      </c>
      <c r="B471">
        <v>217.26684243344701</v>
      </c>
      <c r="C471">
        <v>10676.5084754293</v>
      </c>
      <c r="D471">
        <v>3.4455145710057402</v>
      </c>
      <c r="E471">
        <v>397.75494597519202</v>
      </c>
      <c r="F471">
        <v>492.20647361771</v>
      </c>
      <c r="G471">
        <v>12.812732207582499</v>
      </c>
      <c r="H471">
        <v>72.281920215703195</v>
      </c>
      <c r="I471">
        <v>3.4073494284238302</v>
      </c>
      <c r="J471">
        <v>0</v>
      </c>
    </row>
    <row r="472" spans="1:10" x14ac:dyDescent="0.3">
      <c r="A472">
        <v>6.5995938189538004</v>
      </c>
      <c r="B472">
        <v>198.32326081645101</v>
      </c>
      <c r="C472">
        <v>21078.8871664414</v>
      </c>
      <c r="D472">
        <v>6.2342314820524303</v>
      </c>
      <c r="E472">
        <v>331.49563679988</v>
      </c>
      <c r="F472">
        <v>447.987791429342</v>
      </c>
      <c r="G472">
        <v>12.9363043287539</v>
      </c>
      <c r="H472">
        <v>59.833619304688099</v>
      </c>
      <c r="I472">
        <v>4.7023107527704902</v>
      </c>
      <c r="J472">
        <v>0</v>
      </c>
    </row>
    <row r="473" spans="1:10" x14ac:dyDescent="0.3">
      <c r="A473">
        <v>4.1975835894150304</v>
      </c>
      <c r="B473">
        <v>189.473676655638</v>
      </c>
      <c r="C473">
        <v>31292.1277036748</v>
      </c>
      <c r="D473">
        <v>7.1052042723534798</v>
      </c>
      <c r="F473">
        <v>370.77141280604098</v>
      </c>
      <c r="G473">
        <v>11.986401814687101</v>
      </c>
      <c r="H473">
        <v>50.322830421255397</v>
      </c>
      <c r="I473">
        <v>5.2064801772076796</v>
      </c>
      <c r="J473">
        <v>0</v>
      </c>
    </row>
    <row r="474" spans="1:10" x14ac:dyDescent="0.3">
      <c r="A474">
        <v>7.9207945643732298</v>
      </c>
      <c r="B474">
        <v>173.35715056714</v>
      </c>
      <c r="C474">
        <v>13454.634777245499</v>
      </c>
      <c r="D474">
        <v>6.9478951373672997</v>
      </c>
      <c r="E474">
        <v>356.76811934454099</v>
      </c>
      <c r="F474">
        <v>471.368694554321</v>
      </c>
      <c r="G474">
        <v>16.477839723411801</v>
      </c>
      <c r="H474">
        <v>68.000508350023594</v>
      </c>
      <c r="I474">
        <v>3.3743265226271899</v>
      </c>
      <c r="J474">
        <v>0</v>
      </c>
    </row>
    <row r="475" spans="1:10" x14ac:dyDescent="0.3">
      <c r="A475">
        <v>6.3307327654463998</v>
      </c>
      <c r="B475">
        <v>166.73800899675899</v>
      </c>
      <c r="C475">
        <v>18397.199408095999</v>
      </c>
      <c r="D475">
        <v>8.0764264822570997</v>
      </c>
      <c r="F475">
        <v>436.99175210780101</v>
      </c>
      <c r="G475">
        <v>12.9051886484253</v>
      </c>
      <c r="H475">
        <v>67.648556122144598</v>
      </c>
      <c r="I475">
        <v>3.9400004233930601</v>
      </c>
      <c r="J475">
        <v>0</v>
      </c>
    </row>
    <row r="476" spans="1:10" x14ac:dyDescent="0.3">
      <c r="B476">
        <v>181.296125066054</v>
      </c>
      <c r="C476">
        <v>23433.901774069702</v>
      </c>
      <c r="D476">
        <v>7.7295884192607698</v>
      </c>
      <c r="F476">
        <v>329.74086172290799</v>
      </c>
      <c r="G476">
        <v>12.275713323952401</v>
      </c>
      <c r="H476">
        <v>38.756797719962798</v>
      </c>
      <c r="I476">
        <v>5.1283465241875099</v>
      </c>
      <c r="J476">
        <v>0</v>
      </c>
    </row>
    <row r="477" spans="1:10" x14ac:dyDescent="0.3">
      <c r="A477">
        <v>7.76414261000218</v>
      </c>
      <c r="B477">
        <v>186.13243188501701</v>
      </c>
      <c r="C477">
        <v>25926.075642581</v>
      </c>
      <c r="D477">
        <v>8.0112066358423295</v>
      </c>
      <c r="F477">
        <v>399.13171794893799</v>
      </c>
      <c r="G477">
        <v>22.846529106610799</v>
      </c>
      <c r="H477">
        <v>35.243678388744101</v>
      </c>
      <c r="I477">
        <v>4.1051782680561297</v>
      </c>
      <c r="J477">
        <v>0</v>
      </c>
    </row>
    <row r="478" spans="1:10" x14ac:dyDescent="0.3">
      <c r="A478">
        <v>8.23714263389701</v>
      </c>
      <c r="B478">
        <v>190.05969494125799</v>
      </c>
      <c r="C478">
        <v>20015.398105934499</v>
      </c>
      <c r="D478">
        <v>8.3852166734870899</v>
      </c>
      <c r="E478">
        <v>356.091761337425</v>
      </c>
      <c r="F478">
        <v>377.682097165051</v>
      </c>
      <c r="G478">
        <v>17.7409436358204</v>
      </c>
      <c r="H478">
        <v>37.713878060291599</v>
      </c>
      <c r="I478">
        <v>4.9391094413750896</v>
      </c>
      <c r="J478">
        <v>0</v>
      </c>
    </row>
    <row r="479" spans="1:10" x14ac:dyDescent="0.3">
      <c r="A479">
        <v>5.6792341150880796</v>
      </c>
      <c r="B479">
        <v>188.18869614919601</v>
      </c>
      <c r="C479">
        <v>35643.181207759902</v>
      </c>
      <c r="D479">
        <v>8.8826537093744999</v>
      </c>
      <c r="E479">
        <v>322.16938299851</v>
      </c>
      <c r="F479">
        <v>256.30255851111298</v>
      </c>
      <c r="G479">
        <v>15.0002598391919</v>
      </c>
      <c r="I479">
        <v>2.33957273585618</v>
      </c>
      <c r="J479">
        <v>0</v>
      </c>
    </row>
    <row r="480" spans="1:10" x14ac:dyDescent="0.3">
      <c r="A480">
        <v>7.4175703683004999</v>
      </c>
      <c r="B480">
        <v>193.771878368572</v>
      </c>
      <c r="C480">
        <v>23207.092841191599</v>
      </c>
      <c r="D480">
        <v>7.4721152956763399</v>
      </c>
      <c r="F480">
        <v>496.10518763718198</v>
      </c>
      <c r="G480">
        <v>15.744352939882001</v>
      </c>
      <c r="H480">
        <v>73.187475472413396</v>
      </c>
      <c r="I480">
        <v>4.6715578811123901</v>
      </c>
      <c r="J480">
        <v>0</v>
      </c>
    </row>
    <row r="481" spans="1:10" x14ac:dyDescent="0.3">
      <c r="A481">
        <v>4.7759834385065201</v>
      </c>
      <c r="B481">
        <v>196.27396370686901</v>
      </c>
      <c r="C481">
        <v>19185.7918771488</v>
      </c>
      <c r="D481">
        <v>4.9429299006513103</v>
      </c>
      <c r="E481">
        <v>329.14391209584102</v>
      </c>
      <c r="F481">
        <v>459.08355678126497</v>
      </c>
      <c r="G481">
        <v>13.3709497523897</v>
      </c>
      <c r="H481">
        <v>84.584249635442902</v>
      </c>
      <c r="I481">
        <v>4.3821616189719199</v>
      </c>
      <c r="J481">
        <v>0</v>
      </c>
    </row>
    <row r="482" spans="1:10" x14ac:dyDescent="0.3">
      <c r="A482">
        <v>7.8650949704307997</v>
      </c>
      <c r="B482">
        <v>210.03929429128399</v>
      </c>
      <c r="C482">
        <v>14310.6233010215</v>
      </c>
      <c r="D482">
        <v>6.6128995919833402</v>
      </c>
      <c r="F482">
        <v>403.36059590961599</v>
      </c>
      <c r="G482">
        <v>12.879341147473699</v>
      </c>
      <c r="H482">
        <v>74.134787820228695</v>
      </c>
      <c r="I482">
        <v>4.7950255549201497</v>
      </c>
      <c r="J482">
        <v>0</v>
      </c>
    </row>
    <row r="483" spans="1:10" x14ac:dyDescent="0.3">
      <c r="A483">
        <v>5.9034657150915901</v>
      </c>
      <c r="B483">
        <v>201.864032346378</v>
      </c>
      <c r="C483">
        <v>25394.1047202997</v>
      </c>
      <c r="D483">
        <v>7.6921542024023104</v>
      </c>
      <c r="E483">
        <v>313.64807169820699</v>
      </c>
      <c r="F483">
        <v>434.71974718950798</v>
      </c>
      <c r="G483">
        <v>18.0067026427493</v>
      </c>
      <c r="H483">
        <v>59.972159528788701</v>
      </c>
      <c r="I483">
        <v>4.5870867193146996</v>
      </c>
      <c r="J483">
        <v>0</v>
      </c>
    </row>
    <row r="484" spans="1:10" x14ac:dyDescent="0.3">
      <c r="A484">
        <v>7.7057110063139698</v>
      </c>
      <c r="B484">
        <v>178.92285762430501</v>
      </c>
      <c r="C484">
        <v>18476.619165976201</v>
      </c>
      <c r="D484">
        <v>8.2262281350877</v>
      </c>
      <c r="E484">
        <v>334.88991057789298</v>
      </c>
      <c r="F484">
        <v>518.04336899484304</v>
      </c>
      <c r="G484">
        <v>10.6387983589157</v>
      </c>
      <c r="H484">
        <v>63.157489187741596</v>
      </c>
      <c r="I484">
        <v>3.8619560774085002</v>
      </c>
      <c r="J484">
        <v>0</v>
      </c>
    </row>
    <row r="485" spans="1:10" x14ac:dyDescent="0.3">
      <c r="A485">
        <v>7.8151217778281499</v>
      </c>
      <c r="B485">
        <v>190.31390431603401</v>
      </c>
      <c r="C485">
        <v>20229.108150263099</v>
      </c>
      <c r="D485">
        <v>9.1868930551496195</v>
      </c>
      <c r="E485">
        <v>335.638725651453</v>
      </c>
      <c r="F485">
        <v>379.222873038616</v>
      </c>
      <c r="G485">
        <v>14.979347629638699</v>
      </c>
      <c r="H485">
        <v>73.425427585331306</v>
      </c>
      <c r="I485">
        <v>3.0961632722016499</v>
      </c>
      <c r="J485">
        <v>0</v>
      </c>
    </row>
    <row r="486" spans="1:10" x14ac:dyDescent="0.3">
      <c r="A486">
        <v>6.13974303173437</v>
      </c>
      <c r="B486">
        <v>168.44421445078399</v>
      </c>
      <c r="C486">
        <v>23894.1360096151</v>
      </c>
      <c r="D486">
        <v>9.4945816976620296</v>
      </c>
      <c r="E486">
        <v>318.02608693865801</v>
      </c>
      <c r="F486">
        <v>494.12912494427599</v>
      </c>
      <c r="G486">
        <v>19.116022163269999</v>
      </c>
      <c r="H486">
        <v>60.264766911870304</v>
      </c>
      <c r="I486">
        <v>3.8412215736878701</v>
      </c>
      <c r="J486">
        <v>0</v>
      </c>
    </row>
    <row r="487" spans="1:10" x14ac:dyDescent="0.3">
      <c r="A487">
        <v>5.0414050278910301</v>
      </c>
      <c r="B487">
        <v>193.167853494067</v>
      </c>
      <c r="C487">
        <v>17342.314078937899</v>
      </c>
      <c r="D487">
        <v>7.8429747877061997</v>
      </c>
      <c r="E487">
        <v>322.10699746214902</v>
      </c>
      <c r="F487">
        <v>444.45349574232898</v>
      </c>
      <c r="G487">
        <v>17.4727884849529</v>
      </c>
      <c r="H487">
        <v>66.542198044275594</v>
      </c>
      <c r="I487">
        <v>4.5436857613339203</v>
      </c>
      <c r="J487">
        <v>0</v>
      </c>
    </row>
    <row r="488" spans="1:10" x14ac:dyDescent="0.3">
      <c r="A488">
        <v>8.6751926916791806</v>
      </c>
      <c r="B488">
        <v>200.73594119781799</v>
      </c>
      <c r="C488">
        <v>15049.584198812599</v>
      </c>
      <c r="D488">
        <v>8.6303806151586393</v>
      </c>
      <c r="E488">
        <v>356.80546502447402</v>
      </c>
      <c r="F488">
        <v>441.29808764712499</v>
      </c>
      <c r="G488">
        <v>17.8530537530205</v>
      </c>
      <c r="H488">
        <v>74.5865112971386</v>
      </c>
      <c r="I488">
        <v>4.9785753596324298</v>
      </c>
      <c r="J488">
        <v>0</v>
      </c>
    </row>
    <row r="489" spans="1:10" x14ac:dyDescent="0.3">
      <c r="A489">
        <v>7.6893580036123703</v>
      </c>
      <c r="B489">
        <v>221.35688549112999</v>
      </c>
      <c r="C489">
        <v>30253.8511025794</v>
      </c>
      <c r="D489">
        <v>6.2693090007173504</v>
      </c>
      <c r="E489">
        <v>320.47810589685201</v>
      </c>
      <c r="F489">
        <v>529.74652878868994</v>
      </c>
      <c r="G489">
        <v>17.9732772095775</v>
      </c>
      <c r="H489">
        <v>84.696365574669798</v>
      </c>
      <c r="I489">
        <v>4.9785560947676197</v>
      </c>
      <c r="J489">
        <v>0</v>
      </c>
    </row>
    <row r="490" spans="1:10" x14ac:dyDescent="0.3">
      <c r="A490">
        <v>8.5701291206628198</v>
      </c>
      <c r="B490">
        <v>200.071874787713</v>
      </c>
      <c r="C490">
        <v>9782.3442842813092</v>
      </c>
      <c r="D490">
        <v>5.6616969669419603</v>
      </c>
      <c r="F490">
        <v>511.161511141978</v>
      </c>
      <c r="G490">
        <v>11.8560890448962</v>
      </c>
      <c r="H490">
        <v>66.048413351423093</v>
      </c>
      <c r="I490">
        <v>4.6044045609856497</v>
      </c>
      <c r="J490">
        <v>0</v>
      </c>
    </row>
    <row r="491" spans="1:10" x14ac:dyDescent="0.3">
      <c r="A491">
        <v>5.6717623259348002</v>
      </c>
      <c r="B491">
        <v>184.78184191344999</v>
      </c>
      <c r="C491">
        <v>17527.716725719802</v>
      </c>
      <c r="D491">
        <v>5.3147593152887902</v>
      </c>
      <c r="E491">
        <v>339.05647961286701</v>
      </c>
      <c r="F491">
        <v>409.479377867187</v>
      </c>
      <c r="G491">
        <v>15.196045126347499</v>
      </c>
      <c r="H491">
        <v>31.941831210878401</v>
      </c>
      <c r="I491">
        <v>3.2686935067638099</v>
      </c>
      <c r="J491">
        <v>0</v>
      </c>
    </row>
    <row r="492" spans="1:10" x14ac:dyDescent="0.3">
      <c r="A492">
        <v>6.6248064278043799</v>
      </c>
      <c r="B492">
        <v>204.342927508927</v>
      </c>
      <c r="C492">
        <v>21443.2647487555</v>
      </c>
      <c r="D492">
        <v>5.9804018330860602</v>
      </c>
      <c r="E492">
        <v>312.31522943259</v>
      </c>
      <c r="F492">
        <v>412.99676336754499</v>
      </c>
      <c r="G492">
        <v>11.965106841487399</v>
      </c>
      <c r="H492">
        <v>62.520333225334497</v>
      </c>
      <c r="I492">
        <v>2.84091075563388</v>
      </c>
      <c r="J492">
        <v>0</v>
      </c>
    </row>
    <row r="493" spans="1:10" x14ac:dyDescent="0.3">
      <c r="A493">
        <v>6.5410076990138402</v>
      </c>
      <c r="B493">
        <v>195.56688949362299</v>
      </c>
      <c r="C493">
        <v>29616.492869322799</v>
      </c>
      <c r="D493">
        <v>7.1086280550215104</v>
      </c>
      <c r="E493">
        <v>328.99854020909999</v>
      </c>
      <c r="F493">
        <v>530.79966753367501</v>
      </c>
      <c r="G493">
        <v>11.899397834129299</v>
      </c>
      <c r="H493">
        <v>68.141445566723405</v>
      </c>
      <c r="I493">
        <v>2.3559342292710901</v>
      </c>
      <c r="J493">
        <v>0</v>
      </c>
    </row>
    <row r="494" spans="1:10" x14ac:dyDescent="0.3">
      <c r="B494">
        <v>169.18873565554301</v>
      </c>
      <c r="C494">
        <v>18408.2949713938</v>
      </c>
      <c r="D494">
        <v>5.1318392614358803</v>
      </c>
      <c r="E494">
        <v>342.937674891592</v>
      </c>
      <c r="F494">
        <v>350.89436180397303</v>
      </c>
      <c r="G494">
        <v>19.334232111601299</v>
      </c>
      <c r="H494">
        <v>86.677328485005006</v>
      </c>
      <c r="I494">
        <v>6.7389999999999999</v>
      </c>
      <c r="J494">
        <v>0</v>
      </c>
    </row>
    <row r="495" spans="1:10" x14ac:dyDescent="0.3">
      <c r="A495">
        <v>9.2411975633632295</v>
      </c>
      <c r="B495">
        <v>223.691350246632</v>
      </c>
      <c r="C495">
        <v>21610.581296923399</v>
      </c>
      <c r="D495">
        <v>4.1161831359475904</v>
      </c>
      <c r="F495">
        <v>480.01305630402101</v>
      </c>
      <c r="G495">
        <v>12.7254275757955</v>
      </c>
      <c r="H495">
        <v>65.550704393573895</v>
      </c>
      <c r="I495">
        <v>5.26572885773618</v>
      </c>
      <c r="J495">
        <v>0</v>
      </c>
    </row>
    <row r="496" spans="1:10" x14ac:dyDescent="0.3">
      <c r="B496">
        <v>162.62628692579699</v>
      </c>
      <c r="C496">
        <v>21318.961685105001</v>
      </c>
      <c r="D496">
        <v>7.5752788082429099</v>
      </c>
      <c r="E496">
        <v>289.20840765703298</v>
      </c>
      <c r="F496">
        <v>457.81155562299102</v>
      </c>
      <c r="G496">
        <v>7.47731503260575</v>
      </c>
      <c r="H496">
        <v>60.238477842541201</v>
      </c>
      <c r="I496">
        <v>4.5149816237472198</v>
      </c>
      <c r="J496">
        <v>0</v>
      </c>
    </row>
    <row r="497" spans="1:10" x14ac:dyDescent="0.3">
      <c r="A497">
        <v>6.3408090222258702</v>
      </c>
      <c r="B497">
        <v>158.34274123954199</v>
      </c>
      <c r="C497">
        <v>15288.2137737473</v>
      </c>
      <c r="D497">
        <v>7.5997517023181702</v>
      </c>
      <c r="E497">
        <v>342.44770020507599</v>
      </c>
      <c r="F497">
        <v>334.937302203451</v>
      </c>
      <c r="G497">
        <v>9.2371179763747406</v>
      </c>
      <c r="H497">
        <v>38.103917172580097</v>
      </c>
      <c r="I497">
        <v>5.4586096902322199</v>
      </c>
      <c r="J497">
        <v>0</v>
      </c>
    </row>
    <row r="498" spans="1:10" x14ac:dyDescent="0.3">
      <c r="A498">
        <v>5.9803572267639096</v>
      </c>
      <c r="B498">
        <v>181.25870473997</v>
      </c>
      <c r="C498">
        <v>11826.2942750331</v>
      </c>
      <c r="D498">
        <v>3.6885044472210899</v>
      </c>
      <c r="E498">
        <v>356.16661346148999</v>
      </c>
      <c r="F498">
        <v>543.34797643627303</v>
      </c>
      <c r="G498">
        <v>8.8286889191647901</v>
      </c>
      <c r="H498">
        <v>60.2063809669107</v>
      </c>
      <c r="I498">
        <v>4.2472401486909401</v>
      </c>
      <c r="J498">
        <v>0</v>
      </c>
    </row>
    <row r="499" spans="1:10" x14ac:dyDescent="0.3">
      <c r="A499">
        <v>7.6059788302525</v>
      </c>
      <c r="B499">
        <v>172.19813608401901</v>
      </c>
      <c r="C499">
        <v>10930.0556706924</v>
      </c>
      <c r="D499">
        <v>8.4326385786145899</v>
      </c>
      <c r="F499">
        <v>400.70616082310897</v>
      </c>
      <c r="G499">
        <v>12.5604461995175</v>
      </c>
      <c r="H499">
        <v>51.643779933835901</v>
      </c>
      <c r="I499">
        <v>3.2428499290741</v>
      </c>
      <c r="J499">
        <v>0</v>
      </c>
    </row>
    <row r="500" spans="1:10" x14ac:dyDescent="0.3">
      <c r="A500">
        <v>6.4275124428414898</v>
      </c>
      <c r="B500">
        <v>178.326555364564</v>
      </c>
      <c r="C500">
        <v>25993.711405769802</v>
      </c>
      <c r="D500">
        <v>7.2945540703790499</v>
      </c>
      <c r="E500">
        <v>329.69522274200301</v>
      </c>
      <c r="F500">
        <v>566.75472377596805</v>
      </c>
      <c r="G500">
        <v>11.9742702415121</v>
      </c>
      <c r="H500">
        <v>60.736723313161001</v>
      </c>
      <c r="I500">
        <v>6.0329948773219</v>
      </c>
      <c r="J500">
        <v>0</v>
      </c>
    </row>
    <row r="501" spans="1:10" x14ac:dyDescent="0.3">
      <c r="B501">
        <v>196.248857439299</v>
      </c>
      <c r="C501">
        <v>17909.365782253499</v>
      </c>
      <c r="D501">
        <v>3.67227053295314</v>
      </c>
      <c r="F501">
        <v>417.28731510703</v>
      </c>
      <c r="G501">
        <v>14.557068395130701</v>
      </c>
      <c r="H501">
        <v>57.734652478816002</v>
      </c>
      <c r="I501">
        <v>3.8882352271072298</v>
      </c>
      <c r="J501">
        <v>0</v>
      </c>
    </row>
    <row r="502" spans="1:10" x14ac:dyDescent="0.3">
      <c r="A502">
        <v>6.1090733115096603</v>
      </c>
      <c r="B502">
        <v>191.755571418334</v>
      </c>
      <c r="C502">
        <v>26853.9494931761</v>
      </c>
      <c r="D502">
        <v>9.0646127997353307</v>
      </c>
      <c r="E502">
        <v>312.20198381879999</v>
      </c>
      <c r="F502">
        <v>375.54736167495997</v>
      </c>
      <c r="G502">
        <v>15.5140329777019</v>
      </c>
      <c r="H502">
        <v>73.789683009914697</v>
      </c>
      <c r="I502">
        <v>4.8811011382506502</v>
      </c>
      <c r="J502">
        <v>0</v>
      </c>
    </row>
    <row r="503" spans="1:10" x14ac:dyDescent="0.3">
      <c r="A503">
        <v>5.8429330809156204</v>
      </c>
      <c r="B503">
        <v>168.29528712076399</v>
      </c>
      <c r="C503">
        <v>19156.123132395402</v>
      </c>
      <c r="D503">
        <v>6.8783479386017401</v>
      </c>
      <c r="E503">
        <v>331.47764927349999</v>
      </c>
      <c r="F503">
        <v>506.756807741996</v>
      </c>
      <c r="G503">
        <v>14.526151009052599</v>
      </c>
      <c r="H503">
        <v>80.423715445287698</v>
      </c>
      <c r="I503">
        <v>4.1432249363398297</v>
      </c>
      <c r="J503">
        <v>0</v>
      </c>
    </row>
    <row r="504" spans="1:10" x14ac:dyDescent="0.3">
      <c r="A504">
        <v>5.3675464904405796</v>
      </c>
      <c r="B504">
        <v>175.43281939477399</v>
      </c>
      <c r="C504">
        <v>29009.010821013198</v>
      </c>
      <c r="D504">
        <v>6.4814437212865803</v>
      </c>
      <c r="F504">
        <v>463.47842493722999</v>
      </c>
      <c r="G504">
        <v>19.370233631408698</v>
      </c>
      <c r="H504">
        <v>67.286207804510497</v>
      </c>
      <c r="I504">
        <v>4.26718959079298</v>
      </c>
      <c r="J504">
        <v>0</v>
      </c>
    </row>
    <row r="505" spans="1:10" x14ac:dyDescent="0.3">
      <c r="A505">
        <v>5.3458871467538103</v>
      </c>
      <c r="B505">
        <v>184.784574716386</v>
      </c>
      <c r="C505">
        <v>22274.368371630801</v>
      </c>
      <c r="D505">
        <v>9.7271033179634898</v>
      </c>
      <c r="E505">
        <v>319.03049510013602</v>
      </c>
      <c r="F505">
        <v>492.135489250955</v>
      </c>
      <c r="G505">
        <v>11.8946731266923</v>
      </c>
      <c r="H505">
        <v>87.297686142798</v>
      </c>
      <c r="I505">
        <v>2.9503609427959399</v>
      </c>
      <c r="J505">
        <v>0</v>
      </c>
    </row>
    <row r="506" spans="1:10" x14ac:dyDescent="0.3">
      <c r="A506">
        <v>5.3863073521016203</v>
      </c>
      <c r="B506">
        <v>212.59299050856001</v>
      </c>
      <c r="C506">
        <v>40149.316556861602</v>
      </c>
      <c r="D506">
        <v>8.1242319124855396</v>
      </c>
      <c r="E506">
        <v>318.791667229224</v>
      </c>
      <c r="F506">
        <v>355.54642033600601</v>
      </c>
      <c r="G506">
        <v>17.348801665880199</v>
      </c>
      <c r="H506">
        <v>64.210905043596995</v>
      </c>
      <c r="I506">
        <v>3.66256346509405</v>
      </c>
      <c r="J506">
        <v>0</v>
      </c>
    </row>
    <row r="507" spans="1:10" x14ac:dyDescent="0.3">
      <c r="A507">
        <v>9.9194784255570294</v>
      </c>
      <c r="B507">
        <v>207.06558734263101</v>
      </c>
      <c r="C507">
        <v>16544.2755910981</v>
      </c>
      <c r="D507">
        <v>7.0393108511971301</v>
      </c>
      <c r="E507">
        <v>363.036850840895</v>
      </c>
      <c r="F507">
        <v>278.75320382972399</v>
      </c>
      <c r="G507">
        <v>17.052539599568899</v>
      </c>
      <c r="H507">
        <v>44.299534020894498</v>
      </c>
      <c r="I507">
        <v>4.1174880395064202</v>
      </c>
      <c r="J507">
        <v>0</v>
      </c>
    </row>
    <row r="508" spans="1:10" x14ac:dyDescent="0.3">
      <c r="B508">
        <v>218.30217641098801</v>
      </c>
      <c r="C508">
        <v>42061.322799299902</v>
      </c>
      <c r="D508">
        <v>6.3311774507341001</v>
      </c>
      <c r="E508">
        <v>324.54159630408401</v>
      </c>
      <c r="F508">
        <v>503.13924547362899</v>
      </c>
      <c r="G508">
        <v>15.712138692949299</v>
      </c>
      <c r="H508">
        <v>48.4978256259907</v>
      </c>
      <c r="I508">
        <v>4.3280263567331101</v>
      </c>
      <c r="J508">
        <v>0</v>
      </c>
    </row>
    <row r="509" spans="1:10" x14ac:dyDescent="0.3">
      <c r="A509">
        <v>7.1214584346333103</v>
      </c>
      <c r="B509">
        <v>204.16413945503399</v>
      </c>
      <c r="C509">
        <v>20574.3642579931</v>
      </c>
      <c r="D509">
        <v>7.0891462150515503</v>
      </c>
      <c r="F509">
        <v>353.927593178135</v>
      </c>
      <c r="G509">
        <v>16.488156368051499</v>
      </c>
      <c r="H509">
        <v>57.022783092734798</v>
      </c>
      <c r="I509">
        <v>3.7746005260862598</v>
      </c>
      <c r="J509">
        <v>0</v>
      </c>
    </row>
    <row r="510" spans="1:10" x14ac:dyDescent="0.3">
      <c r="A510">
        <v>9.4182961217901493</v>
      </c>
      <c r="B510">
        <v>173.640215821948</v>
      </c>
      <c r="C510">
        <v>8777.6867836256606</v>
      </c>
      <c r="D510">
        <v>8.4561779002409292</v>
      </c>
      <c r="E510">
        <v>358.292064154353</v>
      </c>
      <c r="F510">
        <v>596.82583662735306</v>
      </c>
      <c r="G510">
        <v>16.785215067752102</v>
      </c>
      <c r="H510">
        <v>105.272455776819</v>
      </c>
      <c r="I510">
        <v>4.6046331535988996</v>
      </c>
      <c r="J510">
        <v>0</v>
      </c>
    </row>
    <row r="511" spans="1:10" x14ac:dyDescent="0.3">
      <c r="A511">
        <v>7.4571647584143097</v>
      </c>
      <c r="B511">
        <v>263.03670448344099</v>
      </c>
      <c r="C511">
        <v>31085.083433403699</v>
      </c>
      <c r="D511">
        <v>1.6839925807280001</v>
      </c>
      <c r="F511">
        <v>584.60435369316201</v>
      </c>
      <c r="G511">
        <v>11.809444002627499</v>
      </c>
      <c r="H511">
        <v>45.501362052490698</v>
      </c>
      <c r="I511">
        <v>4.1065430515290098</v>
      </c>
      <c r="J511">
        <v>0</v>
      </c>
    </row>
    <row r="512" spans="1:10" x14ac:dyDescent="0.3">
      <c r="A512">
        <v>5.2722275601977104</v>
      </c>
      <c r="B512">
        <v>206.31318470137501</v>
      </c>
      <c r="C512">
        <v>42210.885236956703</v>
      </c>
      <c r="D512">
        <v>8.8497166646882608</v>
      </c>
      <c r="F512">
        <v>410.64853718854499</v>
      </c>
      <c r="G512">
        <v>11.927998529047301</v>
      </c>
      <c r="H512">
        <v>46.540368471352302</v>
      </c>
      <c r="I512">
        <v>5.0685561885505503</v>
      </c>
      <c r="J512">
        <v>0</v>
      </c>
    </row>
    <row r="513" spans="1:10" x14ac:dyDescent="0.3">
      <c r="A513">
        <v>7.2919570395975999</v>
      </c>
      <c r="B513">
        <v>202.32904415934701</v>
      </c>
      <c r="C513">
        <v>21891.677158572598</v>
      </c>
      <c r="D513">
        <v>7.6287469416813902</v>
      </c>
      <c r="E513">
        <v>339.8290138973</v>
      </c>
      <c r="F513">
        <v>379.27012223679901</v>
      </c>
      <c r="G513">
        <v>7.6549556827708898</v>
      </c>
      <c r="H513">
        <v>64.021522850029697</v>
      </c>
      <c r="I513">
        <v>4.2376438942705699</v>
      </c>
      <c r="J513">
        <v>0</v>
      </c>
    </row>
    <row r="514" spans="1:10" x14ac:dyDescent="0.3">
      <c r="A514">
        <v>7.8038332206977001</v>
      </c>
      <c r="B514">
        <v>223.68811085598699</v>
      </c>
      <c r="C514">
        <v>37376.792988931003</v>
      </c>
      <c r="D514">
        <v>6.6649693947199804</v>
      </c>
      <c r="F514">
        <v>343.76401307822903</v>
      </c>
      <c r="G514">
        <v>16.697408395695501</v>
      </c>
      <c r="H514">
        <v>74.782434164501097</v>
      </c>
      <c r="I514">
        <v>2.9073872665012899</v>
      </c>
      <c r="J514">
        <v>0</v>
      </c>
    </row>
    <row r="515" spans="1:10" x14ac:dyDescent="0.3">
      <c r="A515">
        <v>6.8443509110567398</v>
      </c>
      <c r="B515">
        <v>197.46046941318801</v>
      </c>
      <c r="C515">
        <v>23608.862238919799</v>
      </c>
      <c r="D515">
        <v>8.3964046256308809</v>
      </c>
      <c r="F515">
        <v>526.42591465308601</v>
      </c>
      <c r="G515">
        <v>10.878096260626</v>
      </c>
      <c r="H515">
        <v>62.037143411789799</v>
      </c>
      <c r="I515">
        <v>2.8770628132019098</v>
      </c>
      <c r="J515">
        <v>0</v>
      </c>
    </row>
    <row r="516" spans="1:10" x14ac:dyDescent="0.3">
      <c r="A516">
        <v>5.60874523181357</v>
      </c>
      <c r="B516">
        <v>152.95406231827801</v>
      </c>
      <c r="C516">
        <v>19835.980770126898</v>
      </c>
      <c r="D516">
        <v>9.3459814653976299</v>
      </c>
      <c r="E516">
        <v>323.39334018887303</v>
      </c>
      <c r="F516">
        <v>596.07636829761896</v>
      </c>
      <c r="G516">
        <v>14.380724633429701</v>
      </c>
      <c r="H516">
        <v>49.428252098003199</v>
      </c>
      <c r="I516">
        <v>4.6442116449101398</v>
      </c>
      <c r="J516">
        <v>0</v>
      </c>
    </row>
    <row r="517" spans="1:10" x14ac:dyDescent="0.3">
      <c r="A517">
        <v>5.7011546449116102</v>
      </c>
      <c r="B517">
        <v>233.51504254978701</v>
      </c>
      <c r="C517">
        <v>41411.601707006797</v>
      </c>
      <c r="D517">
        <v>5.8954640252618997</v>
      </c>
      <c r="E517">
        <v>310.16054486252102</v>
      </c>
      <c r="F517">
        <v>509.76788774706199</v>
      </c>
      <c r="G517">
        <v>22.686836742650598</v>
      </c>
      <c r="H517">
        <v>73.751882692897695</v>
      </c>
      <c r="I517">
        <v>3.4031364161789202</v>
      </c>
      <c r="J517">
        <v>0</v>
      </c>
    </row>
    <row r="518" spans="1:10" x14ac:dyDescent="0.3">
      <c r="A518">
        <v>5.4127624975958302</v>
      </c>
      <c r="B518">
        <v>226.586487645494</v>
      </c>
      <c r="C518">
        <v>45510.5843192795</v>
      </c>
      <c r="D518">
        <v>7.0701852477538001</v>
      </c>
      <c r="E518">
        <v>307.62146151677098</v>
      </c>
      <c r="F518">
        <v>420.12476097328499</v>
      </c>
      <c r="G518">
        <v>21.940189616356399</v>
      </c>
      <c r="H518">
        <v>58.851735997656696</v>
      </c>
      <c r="I518">
        <v>4.0912055928563298</v>
      </c>
      <c r="J518">
        <v>0</v>
      </c>
    </row>
    <row r="519" spans="1:10" x14ac:dyDescent="0.3">
      <c r="B519">
        <v>208.17746398413101</v>
      </c>
      <c r="C519">
        <v>17264.8409166729</v>
      </c>
      <c r="D519">
        <v>3.2961573212193001</v>
      </c>
      <c r="E519">
        <v>387.07082353237399</v>
      </c>
      <c r="F519">
        <v>631.304216256269</v>
      </c>
      <c r="G519">
        <v>8.4045700088453206</v>
      </c>
      <c r="H519">
        <v>68.300590350910099</v>
      </c>
      <c r="I519">
        <v>3.9121483506760701</v>
      </c>
      <c r="J519">
        <v>0</v>
      </c>
    </row>
    <row r="520" spans="1:10" x14ac:dyDescent="0.3">
      <c r="A520">
        <v>5.0181323842682302</v>
      </c>
      <c r="B520">
        <v>169.39723767324699</v>
      </c>
      <c r="C520">
        <v>29072.038120862599</v>
      </c>
      <c r="D520">
        <v>10.7114754104336</v>
      </c>
      <c r="E520">
        <v>297.01327205054201</v>
      </c>
      <c r="F520">
        <v>467.21807308380698</v>
      </c>
      <c r="G520">
        <v>15.9137609316997</v>
      </c>
      <c r="H520">
        <v>23.7929504694354</v>
      </c>
      <c r="I520">
        <v>4.28647896739826</v>
      </c>
      <c r="J520">
        <v>0</v>
      </c>
    </row>
    <row r="521" spans="1:10" x14ac:dyDescent="0.3">
      <c r="A521">
        <v>4.5522384105427198</v>
      </c>
      <c r="B521">
        <v>197.07693399272199</v>
      </c>
      <c r="C521">
        <v>25969.215119535202</v>
      </c>
      <c r="D521">
        <v>8.8654219985477702</v>
      </c>
      <c r="F521">
        <v>461.83627762687701</v>
      </c>
      <c r="G521">
        <v>12.8534047850598</v>
      </c>
      <c r="H521">
        <v>69.3350568356732</v>
      </c>
      <c r="I521">
        <v>3.93280433360556</v>
      </c>
      <c r="J521">
        <v>0</v>
      </c>
    </row>
    <row r="522" spans="1:10" x14ac:dyDescent="0.3">
      <c r="B522">
        <v>203.50592117596801</v>
      </c>
      <c r="C522">
        <v>21417.593614505698</v>
      </c>
      <c r="D522">
        <v>6.0726376113831799</v>
      </c>
      <c r="E522">
        <v>319.522688987842</v>
      </c>
      <c r="F522">
        <v>348.527321441624</v>
      </c>
      <c r="G522">
        <v>12.6129661795368</v>
      </c>
      <c r="H522">
        <v>68.642545258462903</v>
      </c>
      <c r="I522">
        <v>4.6135787217496702</v>
      </c>
      <c r="J522">
        <v>0</v>
      </c>
    </row>
    <row r="523" spans="1:10" x14ac:dyDescent="0.3">
      <c r="A523">
        <v>7.02530594168935</v>
      </c>
      <c r="B523">
        <v>202.80908099349099</v>
      </c>
      <c r="C523">
        <v>23502.8577952329</v>
      </c>
      <c r="D523">
        <v>5.2390131997770499</v>
      </c>
      <c r="E523">
        <v>335.54871891959999</v>
      </c>
      <c r="F523">
        <v>471.13171589506499</v>
      </c>
      <c r="G523">
        <v>13.8915193432831</v>
      </c>
      <c r="H523">
        <v>63.7518548376352</v>
      </c>
      <c r="I523">
        <v>5.9895427908555599</v>
      </c>
      <c r="J523">
        <v>0</v>
      </c>
    </row>
    <row r="524" spans="1:10" x14ac:dyDescent="0.3">
      <c r="A524">
        <v>5.77062096910565</v>
      </c>
      <c r="B524">
        <v>194.500143811215</v>
      </c>
      <c r="C524">
        <v>16173.7270929757</v>
      </c>
      <c r="D524">
        <v>6.3417973021179597</v>
      </c>
      <c r="E524">
        <v>318.788932932303</v>
      </c>
      <c r="F524">
        <v>387.13048289345397</v>
      </c>
      <c r="G524">
        <v>12.042914193746</v>
      </c>
      <c r="H524">
        <v>52.512261107462201</v>
      </c>
      <c r="I524">
        <v>4.2408214776535296</v>
      </c>
      <c r="J524">
        <v>0</v>
      </c>
    </row>
    <row r="525" spans="1:10" x14ac:dyDescent="0.3">
      <c r="A525">
        <v>8.4378759830216197</v>
      </c>
      <c r="B525">
        <v>183.10662488483999</v>
      </c>
      <c r="C525">
        <v>12856.928694943501</v>
      </c>
      <c r="D525">
        <v>7.4000194809139801</v>
      </c>
      <c r="E525">
        <v>361.77968212659601</v>
      </c>
      <c r="F525">
        <v>587.02260896825896</v>
      </c>
      <c r="G525">
        <v>15.926920767801301</v>
      </c>
      <c r="H525">
        <v>77.951261648709803</v>
      </c>
      <c r="I525">
        <v>3.8154689944907401</v>
      </c>
      <c r="J525">
        <v>0</v>
      </c>
    </row>
    <row r="526" spans="1:10" x14ac:dyDescent="0.3">
      <c r="A526">
        <v>5.9070782686667203</v>
      </c>
      <c r="B526">
        <v>213.471081343712</v>
      </c>
      <c r="C526">
        <v>41839.456448958997</v>
      </c>
      <c r="D526">
        <v>7.9247621068978997</v>
      </c>
      <c r="E526">
        <v>312.32994736609498</v>
      </c>
      <c r="F526">
        <v>357.25897025990599</v>
      </c>
      <c r="G526">
        <v>15.598964778942699</v>
      </c>
      <c r="H526">
        <v>54.4218789507701</v>
      </c>
      <c r="I526">
        <v>4.2964799087266696</v>
      </c>
      <c r="J526">
        <v>0</v>
      </c>
    </row>
    <row r="527" spans="1:10" x14ac:dyDescent="0.3">
      <c r="A527">
        <v>6.8983413301771597</v>
      </c>
      <c r="B527">
        <v>187.41530637590901</v>
      </c>
      <c r="C527">
        <v>19024.485531279301</v>
      </c>
      <c r="D527">
        <v>6.91507021167702</v>
      </c>
      <c r="F527">
        <v>428.786975930398</v>
      </c>
      <c r="G527">
        <v>12.580161514967401</v>
      </c>
      <c r="H527">
        <v>44.3802100478254</v>
      </c>
      <c r="I527">
        <v>5.3712841557193398</v>
      </c>
      <c r="J527">
        <v>0</v>
      </c>
    </row>
    <row r="528" spans="1:10" x14ac:dyDescent="0.3">
      <c r="A528">
        <v>10.2527343684777</v>
      </c>
      <c r="B528">
        <v>217.73666923136699</v>
      </c>
      <c r="C528">
        <v>9651.8748256867802</v>
      </c>
      <c r="D528">
        <v>4.3383533530843996</v>
      </c>
      <c r="E528">
        <v>369.29770864855601</v>
      </c>
      <c r="F528">
        <v>528.12162646711499</v>
      </c>
      <c r="G528">
        <v>18.661403050196299</v>
      </c>
      <c r="H528">
        <v>54.150449640711798</v>
      </c>
      <c r="I528">
        <v>3.2903724922745599</v>
      </c>
      <c r="J528">
        <v>0</v>
      </c>
    </row>
    <row r="529" spans="1:10" x14ac:dyDescent="0.3">
      <c r="A529">
        <v>8.2064999378091894</v>
      </c>
      <c r="B529">
        <v>182.90535936011901</v>
      </c>
      <c r="C529">
        <v>18949.9755394514</v>
      </c>
      <c r="D529">
        <v>6.6629489254438701</v>
      </c>
      <c r="E529">
        <v>347.13256201288903</v>
      </c>
      <c r="F529">
        <v>332.85532125673399</v>
      </c>
      <c r="G529">
        <v>18.3284011486537</v>
      </c>
      <c r="H529">
        <v>66.688384193917102</v>
      </c>
      <c r="I529">
        <v>4.2251209301881101</v>
      </c>
      <c r="J529">
        <v>0</v>
      </c>
    </row>
    <row r="530" spans="1:10" x14ac:dyDescent="0.3">
      <c r="A530">
        <v>7.2861673880398099</v>
      </c>
      <c r="B530">
        <v>208.44408507539401</v>
      </c>
      <c r="C530">
        <v>30879.0266843588</v>
      </c>
      <c r="D530">
        <v>6.85696713439979</v>
      </c>
      <c r="E530">
        <v>336.04883168912301</v>
      </c>
      <c r="F530">
        <v>352.60214638767599</v>
      </c>
      <c r="G530">
        <v>10.566452010565399</v>
      </c>
      <c r="H530">
        <v>64.025332824439204</v>
      </c>
      <c r="I530">
        <v>4.6860199158710198</v>
      </c>
      <c r="J530">
        <v>0</v>
      </c>
    </row>
    <row r="531" spans="1:10" x14ac:dyDescent="0.3">
      <c r="A531">
        <v>8.8092964317759606</v>
      </c>
      <c r="B531">
        <v>226.105900832722</v>
      </c>
      <c r="C531">
        <v>18140.594270924601</v>
      </c>
      <c r="D531">
        <v>4.93038071225876</v>
      </c>
      <c r="E531">
        <v>320.79938221416199</v>
      </c>
      <c r="F531">
        <v>350.11668588348402</v>
      </c>
      <c r="G531">
        <v>14.3388397558259</v>
      </c>
      <c r="H531">
        <v>64.334637352532098</v>
      </c>
      <c r="I531">
        <v>3.87905374049237</v>
      </c>
      <c r="J531">
        <v>0</v>
      </c>
    </row>
    <row r="532" spans="1:10" x14ac:dyDescent="0.3">
      <c r="A532">
        <v>6.6415006872809697</v>
      </c>
      <c r="B532">
        <v>198.88440946619701</v>
      </c>
      <c r="C532">
        <v>27867.486756939899</v>
      </c>
      <c r="D532">
        <v>7.3277293452941104</v>
      </c>
      <c r="E532">
        <v>318.40839718598801</v>
      </c>
      <c r="F532">
        <v>573.72376228801795</v>
      </c>
      <c r="G532">
        <v>13.1917196345858</v>
      </c>
      <c r="H532">
        <v>81.551113930746197</v>
      </c>
      <c r="I532">
        <v>4.6943112155416404</v>
      </c>
      <c r="J532">
        <v>0</v>
      </c>
    </row>
    <row r="533" spans="1:10" x14ac:dyDescent="0.3">
      <c r="A533">
        <v>6.1451483605741499</v>
      </c>
      <c r="B533">
        <v>197.54107212230701</v>
      </c>
      <c r="C533">
        <v>39657.272108015102</v>
      </c>
      <c r="D533">
        <v>9.9001594273942004</v>
      </c>
      <c r="E533">
        <v>288.15788253611998</v>
      </c>
      <c r="F533">
        <v>319.43403257142302</v>
      </c>
      <c r="G533">
        <v>11.587377834236401</v>
      </c>
      <c r="H533">
        <v>120.030077005306</v>
      </c>
      <c r="I533">
        <v>4.6008857549446898</v>
      </c>
      <c r="J533">
        <v>0</v>
      </c>
    </row>
    <row r="534" spans="1:10" x14ac:dyDescent="0.3">
      <c r="A534">
        <v>5.9064417645820502</v>
      </c>
      <c r="B534">
        <v>177.89136892325399</v>
      </c>
      <c r="C534">
        <v>27296.294044951999</v>
      </c>
      <c r="D534">
        <v>8.8692679599966606</v>
      </c>
      <c r="E534">
        <v>312.01579824476198</v>
      </c>
      <c r="F534">
        <v>385.812818390877</v>
      </c>
      <c r="G534">
        <v>13.938685575012601</v>
      </c>
      <c r="H534">
        <v>60.613795201120098</v>
      </c>
      <c r="I534">
        <v>4.8074959418145804</v>
      </c>
      <c r="J534">
        <v>0</v>
      </c>
    </row>
    <row r="535" spans="1:10" x14ac:dyDescent="0.3">
      <c r="A535">
        <v>5.3898459304911599</v>
      </c>
      <c r="B535">
        <v>163.34435237618899</v>
      </c>
      <c r="C535">
        <v>19646.233419233198</v>
      </c>
      <c r="D535">
        <v>9.0927211729850903</v>
      </c>
      <c r="E535">
        <v>314.23757691048303</v>
      </c>
      <c r="F535">
        <v>491.75044803530199</v>
      </c>
      <c r="G535">
        <v>15.4963254100022</v>
      </c>
      <c r="H535">
        <v>48.686583619839197</v>
      </c>
      <c r="I535">
        <v>3.577674920997</v>
      </c>
      <c r="J535">
        <v>0</v>
      </c>
    </row>
    <row r="536" spans="1:10" x14ac:dyDescent="0.3">
      <c r="A536">
        <v>5.00656297926378</v>
      </c>
      <c r="B536">
        <v>160.49644799107401</v>
      </c>
      <c r="C536">
        <v>27218.8219761892</v>
      </c>
      <c r="D536">
        <v>11.543190471646099</v>
      </c>
      <c r="E536">
        <v>289.97577666782001</v>
      </c>
      <c r="F536">
        <v>303.256342904424</v>
      </c>
      <c r="G536">
        <v>16.5693911734447</v>
      </c>
      <c r="H536">
        <v>70.699066139309707</v>
      </c>
      <c r="I536">
        <v>3.6652056124986698</v>
      </c>
      <c r="J536">
        <v>0</v>
      </c>
    </row>
    <row r="537" spans="1:10" x14ac:dyDescent="0.3">
      <c r="A537">
        <v>6.5036382004515598</v>
      </c>
      <c r="B537">
        <v>163.25663438144201</v>
      </c>
      <c r="C537">
        <v>15000.1877691512</v>
      </c>
      <c r="D537">
        <v>7.6418336534935296</v>
      </c>
      <c r="E537">
        <v>334.10311977741202</v>
      </c>
      <c r="F537">
        <v>517.42839171178798</v>
      </c>
      <c r="G537">
        <v>17.530659502785301</v>
      </c>
      <c r="H537">
        <v>37.7655176815339</v>
      </c>
      <c r="I537">
        <v>4.96318443403948</v>
      </c>
      <c r="J537">
        <v>0</v>
      </c>
    </row>
    <row r="538" spans="1:10" x14ac:dyDescent="0.3">
      <c r="A538">
        <v>9.6068588961218992</v>
      </c>
      <c r="B538">
        <v>200.842142812963</v>
      </c>
      <c r="C538">
        <v>18907.642840705401</v>
      </c>
      <c r="D538">
        <v>7.5150874329225701</v>
      </c>
      <c r="F538">
        <v>370.90380699559302</v>
      </c>
      <c r="G538">
        <v>11.3587353508755</v>
      </c>
      <c r="H538">
        <v>64.371182741462306</v>
      </c>
      <c r="I538">
        <v>4.40535195177962</v>
      </c>
      <c r="J538">
        <v>0</v>
      </c>
    </row>
    <row r="539" spans="1:10" x14ac:dyDescent="0.3">
      <c r="A539">
        <v>8.7422298818279707</v>
      </c>
      <c r="B539">
        <v>179.409803744904</v>
      </c>
      <c r="C539">
        <v>9694.3548961049892</v>
      </c>
      <c r="D539">
        <v>6.5771279538670999</v>
      </c>
      <c r="E539">
        <v>368.50432101032698</v>
      </c>
      <c r="F539">
        <v>323.74401246824101</v>
      </c>
      <c r="G539">
        <v>13.925009993742499</v>
      </c>
      <c r="H539">
        <v>85.779324447086694</v>
      </c>
      <c r="I539">
        <v>2.8423931855931999</v>
      </c>
      <c r="J539">
        <v>0</v>
      </c>
    </row>
    <row r="540" spans="1:10" x14ac:dyDescent="0.3">
      <c r="A540">
        <v>8.39439741175722</v>
      </c>
      <c r="B540">
        <v>187.64341139617599</v>
      </c>
      <c r="C540">
        <v>10603.098020510701</v>
      </c>
      <c r="D540">
        <v>7.8402605065508304</v>
      </c>
      <c r="E540">
        <v>352.83563984539302</v>
      </c>
      <c r="F540">
        <v>376.24114566717799</v>
      </c>
      <c r="G540">
        <v>13.374831199494601</v>
      </c>
      <c r="H540">
        <v>58.950001713478898</v>
      </c>
      <c r="I540">
        <v>2.8339014301371401</v>
      </c>
      <c r="J540">
        <v>0</v>
      </c>
    </row>
    <row r="541" spans="1:10" x14ac:dyDescent="0.3">
      <c r="B541">
        <v>204.92382857416999</v>
      </c>
      <c r="C541">
        <v>12556.754046730201</v>
      </c>
      <c r="D541">
        <v>5.7890076141796003</v>
      </c>
      <c r="E541">
        <v>359.95176640252799</v>
      </c>
      <c r="F541">
        <v>610.76757631918304</v>
      </c>
      <c r="G541">
        <v>16.012642738503001</v>
      </c>
      <c r="H541">
        <v>52.442325786940103</v>
      </c>
      <c r="I541">
        <v>3.2577441805128502</v>
      </c>
      <c r="J541">
        <v>0</v>
      </c>
    </row>
    <row r="542" spans="1:10" x14ac:dyDescent="0.3">
      <c r="A542">
        <v>3.8412050380451599</v>
      </c>
      <c r="B542">
        <v>186.917765461785</v>
      </c>
      <c r="C542">
        <v>19988.649261868999</v>
      </c>
      <c r="D542">
        <v>7.17495225182462</v>
      </c>
      <c r="F542">
        <v>483.33420934776899</v>
      </c>
      <c r="G542">
        <v>13.422801757550699</v>
      </c>
      <c r="H542">
        <v>74.381701404214994</v>
      </c>
      <c r="I542">
        <v>3.6356345427002101</v>
      </c>
      <c r="J542">
        <v>0</v>
      </c>
    </row>
    <row r="543" spans="1:10" x14ac:dyDescent="0.3">
      <c r="A543">
        <v>4.3013734671273403</v>
      </c>
      <c r="B543">
        <v>148.73770094538801</v>
      </c>
      <c r="C543">
        <v>26640.072187750699</v>
      </c>
      <c r="D543">
        <v>9.2426527868635109</v>
      </c>
      <c r="E543">
        <v>316.76440645435201</v>
      </c>
      <c r="F543">
        <v>365.83537478378503</v>
      </c>
      <c r="G543">
        <v>12.5157337086155</v>
      </c>
      <c r="H543">
        <v>54.082289117007299</v>
      </c>
      <c r="I543">
        <v>3.06762669908901</v>
      </c>
      <c r="J543">
        <v>0</v>
      </c>
    </row>
    <row r="544" spans="1:10" x14ac:dyDescent="0.3">
      <c r="A544">
        <v>9.8958892129505305</v>
      </c>
      <c r="B544">
        <v>210.65404066017399</v>
      </c>
      <c r="C544">
        <v>13189.519382976199</v>
      </c>
      <c r="D544">
        <v>4.9451278875963496</v>
      </c>
      <c r="F544">
        <v>481.13679262153499</v>
      </c>
      <c r="G544">
        <v>11.763452965982101</v>
      </c>
      <c r="H544">
        <v>49.851927866333199</v>
      </c>
      <c r="I544">
        <v>3.8134286591434101</v>
      </c>
      <c r="J544">
        <v>0</v>
      </c>
    </row>
    <row r="545" spans="1:10" x14ac:dyDescent="0.3">
      <c r="A545">
        <v>4.3194406725876799</v>
      </c>
      <c r="B545">
        <v>186.056178575221</v>
      </c>
      <c r="C545">
        <v>30565.5783910844</v>
      </c>
      <c r="D545">
        <v>9.8111684219897892</v>
      </c>
      <c r="E545">
        <v>276.83393195522302</v>
      </c>
      <c r="F545">
        <v>282.68740212076199</v>
      </c>
      <c r="G545">
        <v>13.4486890012885</v>
      </c>
      <c r="I545">
        <v>3.24197210118664</v>
      </c>
      <c r="J545">
        <v>0</v>
      </c>
    </row>
    <row r="546" spans="1:10" x14ac:dyDescent="0.3">
      <c r="A546">
        <v>8.31377360432176</v>
      </c>
      <c r="B546">
        <v>196.547696447704</v>
      </c>
      <c r="C546">
        <v>11310.958312527</v>
      </c>
      <c r="D546">
        <v>5.3108152299136</v>
      </c>
      <c r="E546">
        <v>364.40506727887299</v>
      </c>
      <c r="F546">
        <v>607.91584768861503</v>
      </c>
      <c r="G546">
        <v>8.4571418546370793</v>
      </c>
      <c r="H546">
        <v>76.694579514606502</v>
      </c>
      <c r="I546">
        <v>4.2900715163648702</v>
      </c>
      <c r="J546">
        <v>0</v>
      </c>
    </row>
    <row r="547" spans="1:10" x14ac:dyDescent="0.3">
      <c r="B547">
        <v>179.14928738536901</v>
      </c>
      <c r="C547">
        <v>4784.9678794273796</v>
      </c>
      <c r="D547">
        <v>5.7021867244213702</v>
      </c>
      <c r="E547">
        <v>378.39821845160901</v>
      </c>
      <c r="F547">
        <v>517.496142209504</v>
      </c>
      <c r="G547">
        <v>14.3872236837254</v>
      </c>
      <c r="H547">
        <v>68.687024154539401</v>
      </c>
      <c r="I547">
        <v>2.3800842267127198</v>
      </c>
      <c r="J547">
        <v>0</v>
      </c>
    </row>
    <row r="548" spans="1:10" x14ac:dyDescent="0.3">
      <c r="A548">
        <v>3.4103596707392398</v>
      </c>
      <c r="B548">
        <v>207.39747285508599</v>
      </c>
      <c r="C548">
        <v>49074.730407370502</v>
      </c>
      <c r="D548">
        <v>5.6674334673595599</v>
      </c>
      <c r="E548">
        <v>301.97501115806801</v>
      </c>
      <c r="F548">
        <v>351.52039257622101</v>
      </c>
      <c r="G548">
        <v>15.987370336181501</v>
      </c>
      <c r="H548">
        <v>86.6391858575453</v>
      </c>
      <c r="I548">
        <v>3.7217657685188898</v>
      </c>
      <c r="J548">
        <v>0</v>
      </c>
    </row>
    <row r="549" spans="1:10" x14ac:dyDescent="0.3">
      <c r="A549">
        <v>7.5109433421274403</v>
      </c>
      <c r="B549">
        <v>182.19284737661599</v>
      </c>
      <c r="C549">
        <v>17100.8874333801</v>
      </c>
      <c r="D549">
        <v>5.94878461331324</v>
      </c>
      <c r="E549">
        <v>357.26573213528599</v>
      </c>
      <c r="F549">
        <v>499.09505662967399</v>
      </c>
      <c r="G549">
        <v>20.7258059133454</v>
      </c>
      <c r="H549">
        <v>60.670938927595699</v>
      </c>
      <c r="I549">
        <v>3.34240905361083</v>
      </c>
      <c r="J549">
        <v>0</v>
      </c>
    </row>
    <row r="550" spans="1:10" x14ac:dyDescent="0.3">
      <c r="A550">
        <v>6.9782908676135902</v>
      </c>
      <c r="B550">
        <v>191.85848413660301</v>
      </c>
      <c r="C550">
        <v>26189.6470635158</v>
      </c>
      <c r="D550">
        <v>7.2794331950684397</v>
      </c>
      <c r="E550">
        <v>317.18416487952601</v>
      </c>
      <c r="F550">
        <v>564.64756421354195</v>
      </c>
      <c r="G550">
        <v>19.426893317894098</v>
      </c>
      <c r="H550">
        <v>50.506539749920798</v>
      </c>
      <c r="I550">
        <v>4.9318780788861396</v>
      </c>
      <c r="J550">
        <v>0</v>
      </c>
    </row>
    <row r="551" spans="1:10" x14ac:dyDescent="0.3">
      <c r="B551">
        <v>164.37843332923401</v>
      </c>
      <c r="C551">
        <v>15908.561870396201</v>
      </c>
      <c r="D551">
        <v>11.208688337573101</v>
      </c>
      <c r="F551">
        <v>360.81429637880098</v>
      </c>
      <c r="G551">
        <v>17.239577381047098</v>
      </c>
      <c r="H551">
        <v>60.179118561055802</v>
      </c>
      <c r="I551">
        <v>4.3809783043167201</v>
      </c>
      <c r="J551">
        <v>0</v>
      </c>
    </row>
    <row r="552" spans="1:10" x14ac:dyDescent="0.3">
      <c r="A552">
        <v>7.4607272201980699</v>
      </c>
      <c r="B552">
        <v>237.579612496479</v>
      </c>
      <c r="C552">
        <v>25222.9560038624</v>
      </c>
      <c r="D552">
        <v>7.2774427615411303</v>
      </c>
      <c r="E552">
        <v>316.56233127238499</v>
      </c>
      <c r="F552">
        <v>377.682219958801</v>
      </c>
      <c r="G552">
        <v>5.9146170684173196</v>
      </c>
      <c r="H552">
        <v>62.0441831810599</v>
      </c>
      <c r="I552">
        <v>3.9490146177432699</v>
      </c>
      <c r="J552">
        <v>0</v>
      </c>
    </row>
    <row r="553" spans="1:10" x14ac:dyDescent="0.3">
      <c r="B553">
        <v>190.04666091836199</v>
      </c>
      <c r="C553">
        <v>18327.438428898098</v>
      </c>
      <c r="D553">
        <v>7.8987648602262901</v>
      </c>
      <c r="E553">
        <v>354.41924852350002</v>
      </c>
      <c r="F553">
        <v>445.92845583805803</v>
      </c>
      <c r="G553">
        <v>12.9022129026791</v>
      </c>
      <c r="H553">
        <v>63.456620287148802</v>
      </c>
      <c r="I553">
        <v>4.5435811695679602</v>
      </c>
      <c r="J553">
        <v>0</v>
      </c>
    </row>
    <row r="554" spans="1:10" x14ac:dyDescent="0.3">
      <c r="A554">
        <v>7.2201655534465399</v>
      </c>
      <c r="B554">
        <v>204.76839051852599</v>
      </c>
      <c r="C554">
        <v>15658.086279888401</v>
      </c>
      <c r="D554">
        <v>3.84273189214171</v>
      </c>
      <c r="F554">
        <v>407.375046509654</v>
      </c>
      <c r="G554">
        <v>15.150581553969699</v>
      </c>
      <c r="H554">
        <v>64.989116465213399</v>
      </c>
      <c r="I554">
        <v>4.3986850360001499</v>
      </c>
      <c r="J554">
        <v>0</v>
      </c>
    </row>
    <row r="555" spans="1:10" x14ac:dyDescent="0.3">
      <c r="A555">
        <v>8.7908511889480501</v>
      </c>
      <c r="B555">
        <v>187.43981219371599</v>
      </c>
      <c r="C555">
        <v>7850.6418923420497</v>
      </c>
      <c r="D555">
        <v>6.3599421926758302</v>
      </c>
      <c r="F555">
        <v>384.92077101208099</v>
      </c>
      <c r="G555">
        <v>16.722376086513499</v>
      </c>
      <c r="H555">
        <v>77.902672572874096</v>
      </c>
      <c r="I555">
        <v>3.4802717553207798</v>
      </c>
      <c r="J555">
        <v>0</v>
      </c>
    </row>
    <row r="556" spans="1:10" x14ac:dyDescent="0.3">
      <c r="B556">
        <v>198.23440827751901</v>
      </c>
      <c r="C556">
        <v>26486.181439963399</v>
      </c>
      <c r="D556">
        <v>6.4729583972688101</v>
      </c>
      <c r="F556">
        <v>472.69372512987798</v>
      </c>
      <c r="G556">
        <v>11.0322399877215</v>
      </c>
      <c r="H556">
        <v>63.729795058769</v>
      </c>
      <c r="I556">
        <v>4.1486113170854697</v>
      </c>
      <c r="J556">
        <v>0</v>
      </c>
    </row>
    <row r="557" spans="1:10" x14ac:dyDescent="0.3">
      <c r="B557">
        <v>219.01332841866699</v>
      </c>
      <c r="C557">
        <v>29433.423783985301</v>
      </c>
      <c r="D557">
        <v>9.3840555535252808</v>
      </c>
      <c r="E557">
        <v>302.76734748254103</v>
      </c>
      <c r="F557">
        <v>426.43072016026002</v>
      </c>
      <c r="G557">
        <v>17.307475824940799</v>
      </c>
      <c r="H557">
        <v>70.060302941204199</v>
      </c>
      <c r="I557">
        <v>5.77661101964223</v>
      </c>
      <c r="J557">
        <v>0</v>
      </c>
    </row>
    <row r="558" spans="1:10" x14ac:dyDescent="0.3">
      <c r="A558">
        <v>9.0491660542978405</v>
      </c>
      <c r="B558">
        <v>169.50925435200699</v>
      </c>
      <c r="C558">
        <v>4343.3566110027296</v>
      </c>
      <c r="D558">
        <v>5.7808226207701798</v>
      </c>
      <c r="E558">
        <v>386.70046325062401</v>
      </c>
      <c r="F558">
        <v>471.92537715738399</v>
      </c>
      <c r="G558">
        <v>16.170628388938901</v>
      </c>
      <c r="H558">
        <v>62.722084684925498</v>
      </c>
      <c r="I558">
        <v>2.8140006830458999</v>
      </c>
      <c r="J558">
        <v>0</v>
      </c>
    </row>
    <row r="559" spans="1:10" x14ac:dyDescent="0.3">
      <c r="A559">
        <v>9.5151406152444196</v>
      </c>
      <c r="B559">
        <v>199.08131728073499</v>
      </c>
      <c r="C559">
        <v>9082.8161754591601</v>
      </c>
      <c r="D559">
        <v>5.9765495114545102</v>
      </c>
      <c r="E559">
        <v>367.23079221725698</v>
      </c>
      <c r="F559">
        <v>501.44683369491099</v>
      </c>
      <c r="G559">
        <v>12.877123320146699</v>
      </c>
      <c r="H559">
        <v>55.770689956943102</v>
      </c>
      <c r="I559">
        <v>3.8128876614746599</v>
      </c>
      <c r="J559">
        <v>0</v>
      </c>
    </row>
    <row r="560" spans="1:10" x14ac:dyDescent="0.3">
      <c r="A560">
        <v>6.1452429396754003</v>
      </c>
      <c r="B560">
        <v>213.175588768561</v>
      </c>
      <c r="C560">
        <v>20417.264415925001</v>
      </c>
      <c r="D560">
        <v>6.2437430928729301</v>
      </c>
      <c r="F560">
        <v>435.37652881463202</v>
      </c>
      <c r="G560">
        <v>23.514773774165199</v>
      </c>
      <c r="H560">
        <v>81.299133198877001</v>
      </c>
      <c r="I560">
        <v>4.0909399195264999</v>
      </c>
      <c r="J560">
        <v>0</v>
      </c>
    </row>
    <row r="561" spans="1:10" x14ac:dyDescent="0.3">
      <c r="A561">
        <v>7.4942120469660702</v>
      </c>
      <c r="B561">
        <v>210.347275651443</v>
      </c>
      <c r="C561">
        <v>29252.501111666399</v>
      </c>
      <c r="D561">
        <v>5.9227042597692501</v>
      </c>
      <c r="E561">
        <v>339.84657703900302</v>
      </c>
      <c r="F561">
        <v>445.06123089537402</v>
      </c>
      <c r="G561">
        <v>16.917112762149401</v>
      </c>
      <c r="H561">
        <v>84.868548285568494</v>
      </c>
      <c r="I561">
        <v>5.4927049550362401</v>
      </c>
      <c r="J561">
        <v>0</v>
      </c>
    </row>
    <row r="562" spans="1:10" x14ac:dyDescent="0.3">
      <c r="A562">
        <v>7.0918858169666601</v>
      </c>
      <c r="B562">
        <v>221.191475649002</v>
      </c>
      <c r="C562">
        <v>29091.207100748499</v>
      </c>
      <c r="D562">
        <v>5.1349603973287596</v>
      </c>
      <c r="F562">
        <v>515.05998612978999</v>
      </c>
      <c r="G562">
        <v>19.578272705505601</v>
      </c>
      <c r="H562">
        <v>62.6273295640082</v>
      </c>
      <c r="I562">
        <v>5.1164065845279199</v>
      </c>
      <c r="J562">
        <v>0</v>
      </c>
    </row>
    <row r="563" spans="1:10" x14ac:dyDescent="0.3">
      <c r="A563">
        <v>6.6245725276527896</v>
      </c>
      <c r="B563">
        <v>172.05547068763201</v>
      </c>
      <c r="C563">
        <v>14877.289737184599</v>
      </c>
      <c r="D563">
        <v>7.0799339698076302</v>
      </c>
      <c r="E563">
        <v>338.441276750947</v>
      </c>
      <c r="F563">
        <v>405.81809718193398</v>
      </c>
      <c r="G563">
        <v>15.656148826261401</v>
      </c>
      <c r="H563">
        <v>58.560530515015401</v>
      </c>
      <c r="I563">
        <v>4.3337208491502599</v>
      </c>
      <c r="J563">
        <v>0</v>
      </c>
    </row>
    <row r="564" spans="1:10" x14ac:dyDescent="0.3">
      <c r="A564">
        <v>6.0321889028999198</v>
      </c>
      <c r="B564">
        <v>200.42075551956199</v>
      </c>
      <c r="C564">
        <v>32882.155943012403</v>
      </c>
      <c r="D564">
        <v>6.5165189278618501</v>
      </c>
      <c r="E564">
        <v>352.01863792589302</v>
      </c>
      <c r="F564">
        <v>349.98217324059198</v>
      </c>
      <c r="G564">
        <v>14.1048210638311</v>
      </c>
      <c r="H564">
        <v>43.376807766130597</v>
      </c>
      <c r="I564">
        <v>3.42383162125719</v>
      </c>
      <c r="J564">
        <v>0</v>
      </c>
    </row>
    <row r="565" spans="1:10" x14ac:dyDescent="0.3">
      <c r="A565">
        <v>6.3440954250018597</v>
      </c>
      <c r="B565">
        <v>164.817207438586</v>
      </c>
      <c r="C565">
        <v>14973.297357022901</v>
      </c>
      <c r="D565">
        <v>10.7070155829594</v>
      </c>
      <c r="E565">
        <v>316.1444503912</v>
      </c>
      <c r="F565">
        <v>337.219448023354</v>
      </c>
      <c r="G565">
        <v>19.411698699773101</v>
      </c>
      <c r="H565">
        <v>64.384969865361001</v>
      </c>
      <c r="I565">
        <v>3.84348401577954</v>
      </c>
      <c r="J565">
        <v>0</v>
      </c>
    </row>
    <row r="566" spans="1:10" x14ac:dyDescent="0.3">
      <c r="B566">
        <v>209.76602174892901</v>
      </c>
      <c r="C566">
        <v>27382.769331033302</v>
      </c>
      <c r="D566">
        <v>7.4323122456924304</v>
      </c>
      <c r="E566">
        <v>323.955631673102</v>
      </c>
      <c r="F566">
        <v>301.202885340112</v>
      </c>
      <c r="G566">
        <v>13.970732378711</v>
      </c>
      <c r="H566">
        <v>62.738594113800602</v>
      </c>
      <c r="I566">
        <v>4.1034389600014398</v>
      </c>
      <c r="J566">
        <v>0</v>
      </c>
    </row>
    <row r="567" spans="1:10" x14ac:dyDescent="0.3">
      <c r="A567">
        <v>7.4591448594856997</v>
      </c>
      <c r="B567">
        <v>217.70013025762501</v>
      </c>
      <c r="C567">
        <v>19436.503541599799</v>
      </c>
      <c r="D567">
        <v>4.6391158578378304</v>
      </c>
      <c r="E567">
        <v>352.42443922439901</v>
      </c>
      <c r="F567">
        <v>494.09433881586602</v>
      </c>
      <c r="G567">
        <v>14.46029464732</v>
      </c>
      <c r="H567">
        <v>57.196188487342297</v>
      </c>
      <c r="I567">
        <v>3.8410520377783799</v>
      </c>
      <c r="J567">
        <v>0</v>
      </c>
    </row>
    <row r="568" spans="1:10" x14ac:dyDescent="0.3">
      <c r="A568">
        <v>6.3616668025878997</v>
      </c>
      <c r="B568">
        <v>175.04399886453501</v>
      </c>
      <c r="C568">
        <v>25833.8517133061</v>
      </c>
      <c r="D568">
        <v>8.2437812269304906</v>
      </c>
      <c r="E568">
        <v>333.94710715040401</v>
      </c>
      <c r="F568">
        <v>302.19071022504801</v>
      </c>
      <c r="G568">
        <v>10.5585755808264</v>
      </c>
      <c r="H568">
        <v>70.107692976561395</v>
      </c>
      <c r="I568">
        <v>3.6817651139312502</v>
      </c>
      <c r="J568">
        <v>0</v>
      </c>
    </row>
    <row r="569" spans="1:10" x14ac:dyDescent="0.3">
      <c r="A569">
        <v>9.0115887536002592</v>
      </c>
      <c r="B569">
        <v>228.91951919276099</v>
      </c>
      <c r="C569">
        <v>25208.151842324602</v>
      </c>
      <c r="D569">
        <v>6.7670103779146196</v>
      </c>
      <c r="F569">
        <v>380.14520478709301</v>
      </c>
      <c r="G569">
        <v>15.5183225020766</v>
      </c>
      <c r="I569">
        <v>2.8972925314796099</v>
      </c>
      <c r="J569">
        <v>0</v>
      </c>
    </row>
    <row r="570" spans="1:10" x14ac:dyDescent="0.3">
      <c r="A570">
        <v>7.4662131324522498</v>
      </c>
      <c r="B570">
        <v>223.184180789653</v>
      </c>
      <c r="C570">
        <v>18261.6949417053</v>
      </c>
      <c r="D570">
        <v>5.2065967807970903</v>
      </c>
      <c r="F570">
        <v>456.26215059292298</v>
      </c>
      <c r="G570">
        <v>14.0235472153326</v>
      </c>
      <c r="H570">
        <v>99.130335956330498</v>
      </c>
      <c r="I570">
        <v>2.0818456568399499</v>
      </c>
      <c r="J570">
        <v>0</v>
      </c>
    </row>
    <row r="571" spans="1:10" x14ac:dyDescent="0.3">
      <c r="A571">
        <v>5.7398163326022003</v>
      </c>
      <c r="B571">
        <v>189.827788557758</v>
      </c>
      <c r="C571">
        <v>15825.440315714401</v>
      </c>
      <c r="D571">
        <v>8.1101403369184393</v>
      </c>
      <c r="E571">
        <v>313.057332404281</v>
      </c>
      <c r="F571">
        <v>425.01675714720602</v>
      </c>
      <c r="G571">
        <v>14.899180757791299</v>
      </c>
      <c r="H571">
        <v>81.373906762020297</v>
      </c>
      <c r="I571">
        <v>2.7225712077897901</v>
      </c>
      <c r="J571">
        <v>0</v>
      </c>
    </row>
    <row r="572" spans="1:10" x14ac:dyDescent="0.3">
      <c r="A572">
        <v>7.7851066730598104</v>
      </c>
      <c r="B572">
        <v>174.88936090224701</v>
      </c>
      <c r="C572">
        <v>13404.254332368801</v>
      </c>
      <c r="D572">
        <v>7.5178057326871697</v>
      </c>
      <c r="F572">
        <v>491.43172152848302</v>
      </c>
      <c r="G572">
        <v>13.8255478335145</v>
      </c>
      <c r="H572">
        <v>75.059426326083297</v>
      </c>
      <c r="I572">
        <v>4.9046130439636899</v>
      </c>
      <c r="J572">
        <v>0</v>
      </c>
    </row>
    <row r="573" spans="1:10" x14ac:dyDescent="0.3">
      <c r="A573">
        <v>7.1385867813316199</v>
      </c>
      <c r="B573">
        <v>180.903777812328</v>
      </c>
      <c r="C573">
        <v>9727.6531703966994</v>
      </c>
      <c r="D573">
        <v>5.7064286196350702</v>
      </c>
      <c r="F573">
        <v>399.95483336316698</v>
      </c>
      <c r="G573">
        <v>15.9523927971627</v>
      </c>
      <c r="H573">
        <v>67.702848992218904</v>
      </c>
      <c r="I573">
        <v>3.2724297610639201</v>
      </c>
      <c r="J573">
        <v>0</v>
      </c>
    </row>
    <row r="574" spans="1:10" x14ac:dyDescent="0.3">
      <c r="A574">
        <v>8.8051777452649205</v>
      </c>
      <c r="B574">
        <v>157.23198163521201</v>
      </c>
      <c r="C574">
        <v>4728.6506710233298</v>
      </c>
      <c r="D574">
        <v>8.8482622235840793</v>
      </c>
      <c r="E574">
        <v>356.77363753195101</v>
      </c>
      <c r="F574">
        <v>299.27977468951798</v>
      </c>
      <c r="G574">
        <v>9.4399252864042094</v>
      </c>
      <c r="H574">
        <v>61.640596742663099</v>
      </c>
      <c r="I574">
        <v>5.1762050692100896</v>
      </c>
      <c r="J574">
        <v>0</v>
      </c>
    </row>
    <row r="575" spans="1:10" x14ac:dyDescent="0.3">
      <c r="A575">
        <v>8.0030314850909203</v>
      </c>
      <c r="B575">
        <v>186.46308214058899</v>
      </c>
      <c r="C575">
        <v>15007.272681730599</v>
      </c>
      <c r="D575">
        <v>7.6973237462372799</v>
      </c>
      <c r="E575">
        <v>355.72600644604501</v>
      </c>
      <c r="F575">
        <v>561.613187242854</v>
      </c>
      <c r="G575">
        <v>10.1532328675745</v>
      </c>
      <c r="H575">
        <v>67.000350500579202</v>
      </c>
      <c r="I575">
        <v>3.1375512055381298</v>
      </c>
      <c r="J575">
        <v>0</v>
      </c>
    </row>
    <row r="576" spans="1:10" x14ac:dyDescent="0.3">
      <c r="A576">
        <v>7.1573378640262302</v>
      </c>
      <c r="B576">
        <v>214.01010106562401</v>
      </c>
      <c r="C576">
        <v>23718.552011172</v>
      </c>
      <c r="D576">
        <v>3.9243668930579299</v>
      </c>
      <c r="E576">
        <v>343.76437687826098</v>
      </c>
      <c r="F576">
        <v>506.89965696293399</v>
      </c>
      <c r="G576">
        <v>15.4460489872203</v>
      </c>
      <c r="I576">
        <v>5.1836221145897401</v>
      </c>
      <c r="J576">
        <v>0</v>
      </c>
    </row>
    <row r="577" spans="1:10" x14ac:dyDescent="0.3">
      <c r="A577">
        <v>6.4273651444755098</v>
      </c>
      <c r="B577">
        <v>202.94497913771301</v>
      </c>
      <c r="C577">
        <v>20920.251561021301</v>
      </c>
      <c r="D577">
        <v>5.52762065305902</v>
      </c>
      <c r="E577">
        <v>338.58235390848102</v>
      </c>
      <c r="F577">
        <v>332.61275193439297</v>
      </c>
      <c r="G577">
        <v>12.8090239667092</v>
      </c>
      <c r="H577">
        <v>75.101334042972695</v>
      </c>
      <c r="I577">
        <v>3.5688231530575201</v>
      </c>
      <c r="J577">
        <v>0</v>
      </c>
    </row>
    <row r="578" spans="1:10" x14ac:dyDescent="0.3">
      <c r="A578">
        <v>6.12467227096983</v>
      </c>
      <c r="B578">
        <v>179.579752459795</v>
      </c>
      <c r="C578">
        <v>27951.613070026899</v>
      </c>
      <c r="D578">
        <v>8.0756268858467593</v>
      </c>
      <c r="E578">
        <v>303.64692761557802</v>
      </c>
      <c r="F578">
        <v>467.17182201821799</v>
      </c>
      <c r="G578">
        <v>13.835116679864401</v>
      </c>
      <c r="H578">
        <v>69.017487680884798</v>
      </c>
      <c r="I578">
        <v>3.6310067093818299</v>
      </c>
      <c r="J578">
        <v>0</v>
      </c>
    </row>
    <row r="579" spans="1:10" x14ac:dyDescent="0.3">
      <c r="A579">
        <v>8.4579010369103091</v>
      </c>
      <c r="B579">
        <v>228.73215220762</v>
      </c>
      <c r="C579">
        <v>16061.5900976228</v>
      </c>
      <c r="D579">
        <v>4.1424853989061701</v>
      </c>
      <c r="E579">
        <v>356.30482527606</v>
      </c>
      <c r="F579">
        <v>370.71210755002602</v>
      </c>
      <c r="G579">
        <v>14.0617102914953</v>
      </c>
      <c r="H579">
        <v>82.364691509153104</v>
      </c>
      <c r="I579">
        <v>4.9142760948250697</v>
      </c>
      <c r="J579">
        <v>0</v>
      </c>
    </row>
    <row r="580" spans="1:10" x14ac:dyDescent="0.3">
      <c r="A580">
        <v>5.7721973935687796</v>
      </c>
      <c r="B580">
        <v>200.144970763983</v>
      </c>
      <c r="C580">
        <v>27840.6942100944</v>
      </c>
      <c r="D580">
        <v>7.13223977269827</v>
      </c>
      <c r="E580">
        <v>318.64349118678501</v>
      </c>
      <c r="F580">
        <v>414.01504317282098</v>
      </c>
      <c r="G580">
        <v>15.5501013750741</v>
      </c>
      <c r="H580">
        <v>62.521273689386703</v>
      </c>
      <c r="I580">
        <v>3.0789858386712901</v>
      </c>
      <c r="J580">
        <v>0</v>
      </c>
    </row>
    <row r="581" spans="1:10" x14ac:dyDescent="0.3">
      <c r="B581">
        <v>220.97604896937301</v>
      </c>
      <c r="C581">
        <v>11562.435509561499</v>
      </c>
      <c r="D581">
        <v>6.0333922887445803</v>
      </c>
      <c r="E581">
        <v>359.18690119606703</v>
      </c>
      <c r="F581">
        <v>406.46638502268098</v>
      </c>
      <c r="G581">
        <v>14.149317491644</v>
      </c>
      <c r="H581">
        <v>59.373217820344898</v>
      </c>
      <c r="I581">
        <v>4.5891618050965803</v>
      </c>
      <c r="J581">
        <v>0</v>
      </c>
    </row>
    <row r="582" spans="1:10" x14ac:dyDescent="0.3">
      <c r="A582">
        <v>6.76079052306899</v>
      </c>
      <c r="B582">
        <v>192.14262050341401</v>
      </c>
      <c r="C582">
        <v>19089.948557416399</v>
      </c>
      <c r="D582">
        <v>4.3645214100954597</v>
      </c>
      <c r="E582">
        <v>345.018897150047</v>
      </c>
      <c r="F582">
        <v>457.55482718221998</v>
      </c>
      <c r="G582">
        <v>13.2725259768184</v>
      </c>
      <c r="I582">
        <v>4.9054904333245499</v>
      </c>
      <c r="J582">
        <v>0</v>
      </c>
    </row>
    <row r="583" spans="1:10" x14ac:dyDescent="0.3">
      <c r="A583">
        <v>7.8950456621463196</v>
      </c>
      <c r="B583">
        <v>174.69268540353701</v>
      </c>
      <c r="C583">
        <v>10465.2616013361</v>
      </c>
      <c r="D583">
        <v>7.6683154452573099</v>
      </c>
      <c r="E583">
        <v>350.53541800375899</v>
      </c>
      <c r="F583">
        <v>472.04291237381699</v>
      </c>
      <c r="G583">
        <v>14.633908965175801</v>
      </c>
      <c r="H583">
        <v>60.862233734501601</v>
      </c>
      <c r="I583">
        <v>3.0844312325385799</v>
      </c>
      <c r="J583">
        <v>0</v>
      </c>
    </row>
    <row r="584" spans="1:10" x14ac:dyDescent="0.3">
      <c r="A584">
        <v>8.5767399284048391</v>
      </c>
      <c r="B584">
        <v>221.15025834839801</v>
      </c>
      <c r="C584">
        <v>24897.286601526099</v>
      </c>
      <c r="D584">
        <v>6.2226263556576003</v>
      </c>
      <c r="E584">
        <v>341.80921002119197</v>
      </c>
      <c r="F584">
        <v>389.29278450389199</v>
      </c>
      <c r="G584">
        <v>15.9521316531705</v>
      </c>
      <c r="H584">
        <v>36.082583099920001</v>
      </c>
      <c r="I584">
        <v>3.91611473252761</v>
      </c>
      <c r="J584">
        <v>0</v>
      </c>
    </row>
    <row r="585" spans="1:10" x14ac:dyDescent="0.3">
      <c r="A585">
        <v>5.5967298175757998</v>
      </c>
      <c r="B585">
        <v>229.295098133279</v>
      </c>
      <c r="C585">
        <v>44652.363872240501</v>
      </c>
      <c r="D585">
        <v>6.50095310830819</v>
      </c>
      <c r="E585">
        <v>323.99904902734602</v>
      </c>
      <c r="F585">
        <v>424.25701325144001</v>
      </c>
      <c r="G585">
        <v>12.3618267743028</v>
      </c>
      <c r="H585">
        <v>40.412097690997498</v>
      </c>
      <c r="I585">
        <v>3.8261581905147102</v>
      </c>
      <c r="J585">
        <v>0</v>
      </c>
    </row>
    <row r="586" spans="1:10" x14ac:dyDescent="0.3">
      <c r="A586">
        <v>8.1456323742549603</v>
      </c>
      <c r="B586">
        <v>218.440804225931</v>
      </c>
      <c r="C586">
        <v>31350.2757654794</v>
      </c>
      <c r="D586">
        <v>5.5076496777686597</v>
      </c>
      <c r="E586">
        <v>334.64488735974902</v>
      </c>
      <c r="F586">
        <v>376.66987772047099</v>
      </c>
      <c r="G586">
        <v>14.8863050294802</v>
      </c>
      <c r="H586">
        <v>52.415774652554603</v>
      </c>
      <c r="I586">
        <v>4.3075475185529903</v>
      </c>
      <c r="J586">
        <v>0</v>
      </c>
    </row>
    <row r="587" spans="1:10" x14ac:dyDescent="0.3">
      <c r="A587">
        <v>6.6654950682768996</v>
      </c>
      <c r="B587">
        <v>222.487772062407</v>
      </c>
      <c r="C587">
        <v>25319.913867098701</v>
      </c>
      <c r="D587">
        <v>4.9709585663167699</v>
      </c>
      <c r="E587">
        <v>339.05974958689899</v>
      </c>
      <c r="F587">
        <v>318.564330388126</v>
      </c>
      <c r="G587">
        <v>19.368697905911901</v>
      </c>
      <c r="H587">
        <v>72.716774640010499</v>
      </c>
      <c r="I587">
        <v>3.92849539238457</v>
      </c>
      <c r="J587">
        <v>0</v>
      </c>
    </row>
    <row r="588" spans="1:10" x14ac:dyDescent="0.3">
      <c r="A588">
        <v>6.4990679978223298</v>
      </c>
      <c r="B588">
        <v>173.768873902688</v>
      </c>
      <c r="C588">
        <v>23734.846211102798</v>
      </c>
      <c r="D588">
        <v>9.0090557197822996</v>
      </c>
      <c r="E588">
        <v>330.16468157420098</v>
      </c>
      <c r="F588">
        <v>593.561755556452</v>
      </c>
      <c r="G588">
        <v>13.986293646632801</v>
      </c>
      <c r="H588">
        <v>63.6938760147113</v>
      </c>
      <c r="I588">
        <v>4.3558801248985297</v>
      </c>
      <c r="J588">
        <v>0</v>
      </c>
    </row>
    <row r="589" spans="1:10" x14ac:dyDescent="0.3">
      <c r="A589">
        <v>9.7358893878110404</v>
      </c>
      <c r="B589">
        <v>209.761512793652</v>
      </c>
      <c r="C589">
        <v>10897.150288987899</v>
      </c>
      <c r="D589">
        <v>6.1065668755174798</v>
      </c>
      <c r="E589">
        <v>358.193120757641</v>
      </c>
      <c r="F589">
        <v>449.36779020494299</v>
      </c>
      <c r="G589">
        <v>13.911645427699201</v>
      </c>
      <c r="H589">
        <v>47.100186143541997</v>
      </c>
      <c r="I589">
        <v>5.5732103189277504</v>
      </c>
      <c r="J589">
        <v>0</v>
      </c>
    </row>
    <row r="590" spans="1:10" x14ac:dyDescent="0.3">
      <c r="A590">
        <v>9.2682818946417793</v>
      </c>
      <c r="B590">
        <v>204.36048528423399</v>
      </c>
      <c r="C590">
        <v>14333.538023805801</v>
      </c>
      <c r="D590">
        <v>9.0701262865736805</v>
      </c>
      <c r="E590">
        <v>328.29794679274403</v>
      </c>
      <c r="F590">
        <v>431.47541218439397</v>
      </c>
      <c r="G590">
        <v>11.934801935396001</v>
      </c>
      <c r="H590">
        <v>90.9017997166344</v>
      </c>
      <c r="I590">
        <v>5.2557033819285897</v>
      </c>
      <c r="J590">
        <v>0</v>
      </c>
    </row>
    <row r="591" spans="1:10" x14ac:dyDescent="0.3">
      <c r="B591">
        <v>180.893035727182</v>
      </c>
      <c r="C591">
        <v>17705.6086159154</v>
      </c>
      <c r="D591">
        <v>6.2233121801062197</v>
      </c>
      <c r="E591">
        <v>350.19525312041702</v>
      </c>
      <c r="F591">
        <v>447.93712304214398</v>
      </c>
      <c r="G591">
        <v>10.4610246551552</v>
      </c>
      <c r="H591">
        <v>32.074863481955902</v>
      </c>
      <c r="I591">
        <v>3.9991254999566901</v>
      </c>
      <c r="J591">
        <v>0</v>
      </c>
    </row>
    <row r="592" spans="1:10" x14ac:dyDescent="0.3">
      <c r="A592">
        <v>10.0596420985127</v>
      </c>
      <c r="B592">
        <v>175.87582782814599</v>
      </c>
      <c r="C592">
        <v>5232.9132535648996</v>
      </c>
      <c r="D592">
        <v>9.6741748234279505</v>
      </c>
      <c r="F592">
        <v>477.98375566647297</v>
      </c>
      <c r="G592">
        <v>16.470527741850301</v>
      </c>
      <c r="H592">
        <v>62.6045511378219</v>
      </c>
      <c r="I592">
        <v>3.81878876006795</v>
      </c>
      <c r="J592">
        <v>0</v>
      </c>
    </row>
    <row r="593" spans="1:10" x14ac:dyDescent="0.3">
      <c r="A593">
        <v>6.4758853986095497</v>
      </c>
      <c r="B593">
        <v>177.29494944025299</v>
      </c>
      <c r="C593">
        <v>16532.828822483902</v>
      </c>
      <c r="D593">
        <v>10.0965879660223</v>
      </c>
      <c r="E593">
        <v>305.24894474553997</v>
      </c>
      <c r="F593">
        <v>466.64941997144399</v>
      </c>
      <c r="G593">
        <v>6.7761457233923998</v>
      </c>
      <c r="H593">
        <v>65.146490301316007</v>
      </c>
      <c r="I593">
        <v>4.30611297137217</v>
      </c>
      <c r="J593">
        <v>0</v>
      </c>
    </row>
    <row r="594" spans="1:10" x14ac:dyDescent="0.3">
      <c r="A594">
        <v>6.0961283475006098</v>
      </c>
      <c r="B594">
        <v>200.64622423936001</v>
      </c>
      <c r="C594">
        <v>16932.577102767202</v>
      </c>
      <c r="D594">
        <v>6.5422063551565701</v>
      </c>
      <c r="F594">
        <v>404.46005201903102</v>
      </c>
      <c r="G594">
        <v>9.0639636533092496</v>
      </c>
      <c r="H594">
        <v>84.057100542319404</v>
      </c>
      <c r="I594">
        <v>2.95644747816536</v>
      </c>
      <c r="J594">
        <v>0</v>
      </c>
    </row>
    <row r="595" spans="1:10" x14ac:dyDescent="0.3">
      <c r="A595">
        <v>6.2978456340027602</v>
      </c>
      <c r="B595">
        <v>214.21457410190601</v>
      </c>
      <c r="C595">
        <v>21022.835029875401</v>
      </c>
      <c r="D595">
        <v>7.2587219329938399</v>
      </c>
      <c r="E595">
        <v>331.82197701823202</v>
      </c>
      <c r="F595">
        <v>434.048702183557</v>
      </c>
      <c r="G595">
        <v>15.872182184230001</v>
      </c>
      <c r="H595">
        <v>64.846904787352301</v>
      </c>
      <c r="I595">
        <v>1.6805540245774599</v>
      </c>
      <c r="J595">
        <v>0</v>
      </c>
    </row>
    <row r="596" spans="1:10" x14ac:dyDescent="0.3">
      <c r="A596">
        <v>5.2840966874291597</v>
      </c>
      <c r="B596">
        <v>185.70549232395999</v>
      </c>
      <c r="C596">
        <v>26532.7372545334</v>
      </c>
      <c r="D596">
        <v>6.1325456735771802</v>
      </c>
      <c r="E596">
        <v>328.13958165742002</v>
      </c>
      <c r="F596">
        <v>543.18174771915801</v>
      </c>
      <c r="G596">
        <v>17.398464760103401</v>
      </c>
      <c r="H596">
        <v>47.066392195442901</v>
      </c>
      <c r="I596">
        <v>4.80096314240906</v>
      </c>
      <c r="J596">
        <v>0</v>
      </c>
    </row>
    <row r="597" spans="1:10" x14ac:dyDescent="0.3">
      <c r="A597">
        <v>8.2699447097323304</v>
      </c>
      <c r="B597">
        <v>192.00377568980301</v>
      </c>
      <c r="C597">
        <v>11889.2177472393</v>
      </c>
      <c r="D597">
        <v>8.3772334312574692</v>
      </c>
      <c r="E597">
        <v>345.98735394141301</v>
      </c>
      <c r="F597">
        <v>405.34060889658599</v>
      </c>
      <c r="G597">
        <v>17.3956619934747</v>
      </c>
      <c r="H597">
        <v>85.444984559087402</v>
      </c>
      <c r="I597">
        <v>3.0764799321557299</v>
      </c>
      <c r="J597">
        <v>0</v>
      </c>
    </row>
    <row r="598" spans="1:10" x14ac:dyDescent="0.3">
      <c r="A598">
        <v>6.0395677903077898</v>
      </c>
      <c r="B598">
        <v>246.69285470996601</v>
      </c>
      <c r="C598">
        <v>39489.009736300701</v>
      </c>
      <c r="D598">
        <v>3.1949687604769599</v>
      </c>
      <c r="F598">
        <v>357.98631255710097</v>
      </c>
      <c r="G598">
        <v>13.239355515057101</v>
      </c>
      <c r="H598">
        <v>78.404533805009706</v>
      </c>
      <c r="I598">
        <v>4.2068355044872101</v>
      </c>
      <c r="J598">
        <v>0</v>
      </c>
    </row>
    <row r="599" spans="1:10" x14ac:dyDescent="0.3">
      <c r="A599">
        <v>6.24327900422215</v>
      </c>
      <c r="B599">
        <v>171.10388635090001</v>
      </c>
      <c r="C599">
        <v>19605.029574738499</v>
      </c>
      <c r="D599">
        <v>8.2682291352261998</v>
      </c>
      <c r="F599">
        <v>512.89471709088502</v>
      </c>
      <c r="G599">
        <v>17.218417303538502</v>
      </c>
      <c r="H599">
        <v>53.609726521291897</v>
      </c>
      <c r="I599">
        <v>3.4728392125144798</v>
      </c>
      <c r="J599">
        <v>0</v>
      </c>
    </row>
    <row r="600" spans="1:10" x14ac:dyDescent="0.3">
      <c r="A600">
        <v>8.2140997644519498</v>
      </c>
      <c r="B600">
        <v>192.17712656848499</v>
      </c>
      <c r="C600">
        <v>12819.8754364916</v>
      </c>
      <c r="D600">
        <v>7.5360231706420198</v>
      </c>
      <c r="E600">
        <v>343.47726150532799</v>
      </c>
      <c r="F600">
        <v>418.67876466945199</v>
      </c>
      <c r="G600">
        <v>13.3526040331045</v>
      </c>
      <c r="H600">
        <v>86.978101254998293</v>
      </c>
      <c r="I600">
        <v>3.3818639095118801</v>
      </c>
      <c r="J600">
        <v>0</v>
      </c>
    </row>
    <row r="601" spans="1:10" x14ac:dyDescent="0.3">
      <c r="B601">
        <v>205.638790269732</v>
      </c>
      <c r="C601">
        <v>39742.970329359698</v>
      </c>
      <c r="D601">
        <v>4.6605284708203403</v>
      </c>
      <c r="E601">
        <v>323.95649205808797</v>
      </c>
      <c r="F601">
        <v>509.54641930258498</v>
      </c>
      <c r="G601">
        <v>11.674849818621301</v>
      </c>
      <c r="H601">
        <v>55.042678846022802</v>
      </c>
      <c r="I601">
        <v>3.91674552689333</v>
      </c>
      <c r="J601">
        <v>0</v>
      </c>
    </row>
    <row r="602" spans="1:10" x14ac:dyDescent="0.3">
      <c r="B602">
        <v>233.02013359504701</v>
      </c>
      <c r="C602">
        <v>27071.118618298999</v>
      </c>
      <c r="D602">
        <v>6.2209364508352403</v>
      </c>
      <c r="E602">
        <v>298.11264499527601</v>
      </c>
      <c r="F602">
        <v>357.11962210865698</v>
      </c>
      <c r="G602">
        <v>16.768945195521201</v>
      </c>
      <c r="H602">
        <v>51.284400500322803</v>
      </c>
      <c r="I602">
        <v>4.2848786290018603</v>
      </c>
      <c r="J602">
        <v>0</v>
      </c>
    </row>
    <row r="603" spans="1:10" x14ac:dyDescent="0.3">
      <c r="B603">
        <v>220.552523602696</v>
      </c>
      <c r="C603">
        <v>28135.076837958299</v>
      </c>
      <c r="D603">
        <v>7.9780981144054799</v>
      </c>
      <c r="E603">
        <v>307.65245146884803</v>
      </c>
      <c r="F603">
        <v>421.46425315305498</v>
      </c>
      <c r="G603">
        <v>17.532297836166101</v>
      </c>
      <c r="H603">
        <v>86.848097879700504</v>
      </c>
      <c r="I603">
        <v>3.5695702663176099</v>
      </c>
      <c r="J603">
        <v>0</v>
      </c>
    </row>
    <row r="604" spans="1:10" x14ac:dyDescent="0.3">
      <c r="A604">
        <v>9.8360305471264091</v>
      </c>
      <c r="B604">
        <v>230.47192153993001</v>
      </c>
      <c r="C604">
        <v>16103.360549293</v>
      </c>
      <c r="D604">
        <v>5.5993140664140499</v>
      </c>
      <c r="F604">
        <v>300.06248656831502</v>
      </c>
      <c r="G604">
        <v>14.383718429700901</v>
      </c>
      <c r="H604">
        <v>61.939296648969197</v>
      </c>
      <c r="I604">
        <v>4.2191180079866601</v>
      </c>
      <c r="J604">
        <v>0</v>
      </c>
    </row>
    <row r="605" spans="1:10" x14ac:dyDescent="0.3">
      <c r="A605">
        <v>8.7197643315431801</v>
      </c>
      <c r="B605">
        <v>219.778898491783</v>
      </c>
      <c r="C605">
        <v>30681.120257939801</v>
      </c>
      <c r="D605">
        <v>7.2687650888463198</v>
      </c>
      <c r="E605">
        <v>340.91849040741101</v>
      </c>
      <c r="F605">
        <v>481.853415194072</v>
      </c>
      <c r="G605">
        <v>9.1512091329822702</v>
      </c>
      <c r="H605">
        <v>50.178595535562899</v>
      </c>
      <c r="I605">
        <v>2.8877254224542201</v>
      </c>
      <c r="J605">
        <v>0</v>
      </c>
    </row>
    <row r="606" spans="1:10" x14ac:dyDescent="0.3">
      <c r="A606">
        <v>7.00960169429269</v>
      </c>
      <c r="B606">
        <v>220.561995969609</v>
      </c>
      <c r="C606">
        <v>18628.696825146901</v>
      </c>
      <c r="D606">
        <v>6.7816803970459096</v>
      </c>
      <c r="F606">
        <v>397.996102959376</v>
      </c>
      <c r="G606">
        <v>14.808674481667101</v>
      </c>
      <c r="H606">
        <v>77.763533790776194</v>
      </c>
      <c r="I606">
        <v>3.12194485132629</v>
      </c>
      <c r="J606">
        <v>0</v>
      </c>
    </row>
    <row r="607" spans="1:10" x14ac:dyDescent="0.3">
      <c r="A607">
        <v>6.4926388461538496</v>
      </c>
      <c r="B607">
        <v>172.863960324012</v>
      </c>
      <c r="C607">
        <v>14625.5613628597</v>
      </c>
      <c r="D607">
        <v>7.73656950036212</v>
      </c>
      <c r="E607">
        <v>349.40405718167301</v>
      </c>
      <c r="F607">
        <v>652.537591614446</v>
      </c>
      <c r="G607">
        <v>10.212058209222199</v>
      </c>
      <c r="H607">
        <v>56.949724168755502</v>
      </c>
      <c r="I607">
        <v>4.6677701614671498</v>
      </c>
      <c r="J607">
        <v>0</v>
      </c>
    </row>
    <row r="608" spans="1:10" x14ac:dyDescent="0.3">
      <c r="A608">
        <v>7.8145243207535504</v>
      </c>
      <c r="B608">
        <v>180.347308371086</v>
      </c>
      <c r="C608">
        <v>17516.699362462801</v>
      </c>
      <c r="D608">
        <v>7.4890064377599703</v>
      </c>
      <c r="E608">
        <v>352.27702912395102</v>
      </c>
      <c r="F608">
        <v>370.011372887942</v>
      </c>
      <c r="G608">
        <v>14.289319787249701</v>
      </c>
      <c r="H608">
        <v>80.882425142528504</v>
      </c>
      <c r="I608">
        <v>2.9016995557751599</v>
      </c>
      <c r="J608">
        <v>0</v>
      </c>
    </row>
    <row r="609" spans="1:10" x14ac:dyDescent="0.3">
      <c r="A609">
        <v>9.6525629350219209</v>
      </c>
      <c r="B609">
        <v>205.206058601135</v>
      </c>
      <c r="C609">
        <v>8508.1537299773299</v>
      </c>
      <c r="D609">
        <v>4.94541659863836</v>
      </c>
      <c r="E609">
        <v>386.54118470182999</v>
      </c>
      <c r="F609">
        <v>392.76745284317798</v>
      </c>
      <c r="G609">
        <v>12.446539133432299</v>
      </c>
      <c r="H609">
        <v>53.898036570483903</v>
      </c>
      <c r="I609">
        <v>3.1925697988753199</v>
      </c>
      <c r="J609">
        <v>0</v>
      </c>
    </row>
    <row r="610" spans="1:10" x14ac:dyDescent="0.3">
      <c r="A610">
        <v>8.0075412195542501</v>
      </c>
      <c r="B610">
        <v>151.73632191206599</v>
      </c>
      <c r="C610">
        <v>8864.6864802862492</v>
      </c>
      <c r="D610">
        <v>11.2515073490381</v>
      </c>
      <c r="F610">
        <v>447.48436102772501</v>
      </c>
      <c r="G610">
        <v>12.4126911645477</v>
      </c>
      <c r="I610">
        <v>5.2501730601342702</v>
      </c>
      <c r="J610">
        <v>0</v>
      </c>
    </row>
    <row r="611" spans="1:10" x14ac:dyDescent="0.3">
      <c r="B611">
        <v>170.550087755156</v>
      </c>
      <c r="C611">
        <v>17561.272835697098</v>
      </c>
      <c r="D611">
        <v>8.3202095580828406</v>
      </c>
      <c r="E611">
        <v>349.29195415775001</v>
      </c>
      <c r="F611">
        <v>374.46384790951601</v>
      </c>
      <c r="G611">
        <v>10.989145667060299</v>
      </c>
      <c r="H611">
        <v>73.701448760486002</v>
      </c>
      <c r="I611">
        <v>3.7166593407518</v>
      </c>
      <c r="J611">
        <v>0</v>
      </c>
    </row>
    <row r="612" spans="1:10" x14ac:dyDescent="0.3">
      <c r="B612">
        <v>204.734997534873</v>
      </c>
      <c r="C612">
        <v>33798.108955594398</v>
      </c>
      <c r="D612">
        <v>6.5781606365002299</v>
      </c>
      <c r="F612">
        <v>426.080522420286</v>
      </c>
      <c r="G612">
        <v>13.9402208612763</v>
      </c>
      <c r="H612">
        <v>69.051661956677194</v>
      </c>
      <c r="I612">
        <v>3.8451271657169901</v>
      </c>
      <c r="J612">
        <v>0</v>
      </c>
    </row>
    <row r="613" spans="1:10" x14ac:dyDescent="0.3">
      <c r="A613">
        <v>7.3868376964275999</v>
      </c>
      <c r="B613">
        <v>189.59581431922399</v>
      </c>
      <c r="C613">
        <v>29122.6969969325</v>
      </c>
      <c r="D613">
        <v>8.4207633023626798</v>
      </c>
      <c r="E613">
        <v>321.56776445920599</v>
      </c>
      <c r="F613">
        <v>458.04417050535199</v>
      </c>
      <c r="G613">
        <v>17.1969430950749</v>
      </c>
      <c r="H613">
        <v>56.769914731608502</v>
      </c>
      <c r="I613">
        <v>4.8167052163463699</v>
      </c>
      <c r="J613">
        <v>0</v>
      </c>
    </row>
    <row r="614" spans="1:10" x14ac:dyDescent="0.3">
      <c r="A614">
        <v>5.4975803214518004</v>
      </c>
      <c r="B614">
        <v>204.68286959451001</v>
      </c>
      <c r="C614">
        <v>29493.4229674095</v>
      </c>
      <c r="D614">
        <v>7.6041303494296804</v>
      </c>
      <c r="E614">
        <v>323.608785863641</v>
      </c>
      <c r="F614">
        <v>476.844459118001</v>
      </c>
      <c r="G614">
        <v>16.672414601190699</v>
      </c>
      <c r="H614">
        <v>83.413838364948802</v>
      </c>
      <c r="I614">
        <v>5.0601149286616103</v>
      </c>
      <c r="J614">
        <v>0</v>
      </c>
    </row>
    <row r="615" spans="1:10" x14ac:dyDescent="0.3">
      <c r="A615">
        <v>6.0578281137195296</v>
      </c>
      <c r="B615">
        <v>230.717693330777</v>
      </c>
      <c r="C615">
        <v>44868.458368023901</v>
      </c>
      <c r="D615">
        <v>6.4433915658920897</v>
      </c>
      <c r="F615">
        <v>397.23678389012099</v>
      </c>
      <c r="G615">
        <v>14.037903158503299</v>
      </c>
      <c r="H615">
        <v>76.701609157314294</v>
      </c>
      <c r="I615">
        <v>3.2922492668733598</v>
      </c>
      <c r="J615">
        <v>0</v>
      </c>
    </row>
    <row r="616" spans="1:10" x14ac:dyDescent="0.3">
      <c r="B616">
        <v>222.82121305829801</v>
      </c>
      <c r="C616">
        <v>23879.226756854099</v>
      </c>
      <c r="D616">
        <v>5.0823566279550203</v>
      </c>
      <c r="F616">
        <v>382.75796556357102</v>
      </c>
      <c r="G616">
        <v>15.856062237972001</v>
      </c>
      <c r="H616">
        <v>66.270476677123497</v>
      </c>
      <c r="I616">
        <v>4.2351744150044004</v>
      </c>
      <c r="J616">
        <v>0</v>
      </c>
    </row>
    <row r="617" spans="1:10" x14ac:dyDescent="0.3">
      <c r="A617">
        <v>6.2689533366349499</v>
      </c>
      <c r="B617">
        <v>185.70664661048801</v>
      </c>
      <c r="C617">
        <v>24769.5113937387</v>
      </c>
      <c r="D617">
        <v>6.7176660405411299</v>
      </c>
      <c r="E617">
        <v>318.22794217017298</v>
      </c>
      <c r="F617">
        <v>534.54083746186302</v>
      </c>
      <c r="G617">
        <v>13.6288654445685</v>
      </c>
      <c r="H617">
        <v>69.139219943069307</v>
      </c>
      <c r="I617">
        <v>4.6744959728986704</v>
      </c>
      <c r="J617">
        <v>0</v>
      </c>
    </row>
    <row r="618" spans="1:10" x14ac:dyDescent="0.3">
      <c r="B618">
        <v>190.92925578314399</v>
      </c>
      <c r="C618">
        <v>20661.411062730302</v>
      </c>
      <c r="D618">
        <v>10.1754837760274</v>
      </c>
      <c r="E618">
        <v>299.345576291984</v>
      </c>
      <c r="F618">
        <v>471.06263985089998</v>
      </c>
      <c r="G618">
        <v>9.22598527269008</v>
      </c>
      <c r="H618">
        <v>60.023522773286402</v>
      </c>
      <c r="I618">
        <v>4.9691497250356003</v>
      </c>
      <c r="J618">
        <v>0</v>
      </c>
    </row>
    <row r="619" spans="1:10" x14ac:dyDescent="0.3">
      <c r="A619">
        <v>6.2849848224523797</v>
      </c>
      <c r="B619">
        <v>196.77505624996601</v>
      </c>
      <c r="C619">
        <v>29213.6203862088</v>
      </c>
      <c r="D619">
        <v>8.5287926089015897</v>
      </c>
      <c r="E619">
        <v>334.47779475410601</v>
      </c>
      <c r="F619">
        <v>574.54067149884702</v>
      </c>
      <c r="G619">
        <v>11.0958925221436</v>
      </c>
      <c r="I619">
        <v>5.7032877427424102</v>
      </c>
      <c r="J619">
        <v>0</v>
      </c>
    </row>
    <row r="620" spans="1:10" x14ac:dyDescent="0.3">
      <c r="A620">
        <v>9.0430956317015205</v>
      </c>
      <c r="B620">
        <v>181.56666281388701</v>
      </c>
      <c r="C620">
        <v>8273.5919705393608</v>
      </c>
      <c r="D620">
        <v>6.7010419208711003</v>
      </c>
      <c r="F620">
        <v>372.55121903981598</v>
      </c>
      <c r="G620">
        <v>9.7623608183263197</v>
      </c>
      <c r="H620">
        <v>65.2163378646853</v>
      </c>
      <c r="I620">
        <v>4.0084993405000402</v>
      </c>
      <c r="J620">
        <v>0</v>
      </c>
    </row>
    <row r="621" spans="1:10" x14ac:dyDescent="0.3">
      <c r="A621">
        <v>8.5230620787564302</v>
      </c>
      <c r="B621">
        <v>201.60849253060999</v>
      </c>
      <c r="C621">
        <v>24207.298026548298</v>
      </c>
      <c r="D621">
        <v>7.2207162066076398</v>
      </c>
      <c r="F621">
        <v>436.62599030501599</v>
      </c>
      <c r="G621">
        <v>15.740638732220299</v>
      </c>
      <c r="H621">
        <v>63.310502745681902</v>
      </c>
      <c r="I621">
        <v>5.1123763650066003</v>
      </c>
      <c r="J621">
        <v>0</v>
      </c>
    </row>
    <row r="622" spans="1:10" x14ac:dyDescent="0.3">
      <c r="B622">
        <v>183.46485311763701</v>
      </c>
      <c r="C622">
        <v>19998.859018680101</v>
      </c>
      <c r="D622">
        <v>7.15188869645407</v>
      </c>
      <c r="E622">
        <v>337.53953263765601</v>
      </c>
      <c r="F622">
        <v>294.84680153384897</v>
      </c>
      <c r="G622">
        <v>10.0886680070249</v>
      </c>
      <c r="H622">
        <v>66.299162224662794</v>
      </c>
      <c r="I622">
        <v>4.1833199107463104</v>
      </c>
      <c r="J622">
        <v>0</v>
      </c>
    </row>
    <row r="623" spans="1:10" x14ac:dyDescent="0.3">
      <c r="B623">
        <v>193.40026754863001</v>
      </c>
      <c r="C623">
        <v>30630.759939174299</v>
      </c>
      <c r="D623">
        <v>6.8735681481767799</v>
      </c>
      <c r="E623">
        <v>342.19323950474097</v>
      </c>
      <c r="F623">
        <v>430.39560039453897</v>
      </c>
      <c r="G623">
        <v>17.446818223391499</v>
      </c>
      <c r="H623">
        <v>49.883653159498202</v>
      </c>
      <c r="I623">
        <v>2.9130484429989001</v>
      </c>
      <c r="J623">
        <v>0</v>
      </c>
    </row>
    <row r="624" spans="1:10" x14ac:dyDescent="0.3">
      <c r="A624">
        <v>4.0290527099378597</v>
      </c>
      <c r="B624">
        <v>203.386856503101</v>
      </c>
      <c r="C624">
        <v>42327.168016039301</v>
      </c>
      <c r="D624">
        <v>8.5504830924479602</v>
      </c>
      <c r="E624">
        <v>279.67525562479602</v>
      </c>
      <c r="F624">
        <v>503.73242830214201</v>
      </c>
      <c r="G624">
        <v>13.758835833706801</v>
      </c>
      <c r="H624">
        <v>46.384063768262102</v>
      </c>
      <c r="I624">
        <v>4.1796562669180597</v>
      </c>
      <c r="J624">
        <v>0</v>
      </c>
    </row>
    <row r="625" spans="1:10" x14ac:dyDescent="0.3">
      <c r="A625">
        <v>6.4127070417540502</v>
      </c>
      <c r="B625">
        <v>204.35809685056</v>
      </c>
      <c r="C625">
        <v>32333.841542219601</v>
      </c>
      <c r="D625">
        <v>5.2040844722114299</v>
      </c>
      <c r="E625">
        <v>345.71750030275899</v>
      </c>
      <c r="F625">
        <v>389.21529494359697</v>
      </c>
      <c r="G625">
        <v>11.145039768805701</v>
      </c>
      <c r="H625">
        <v>91.204866675023993</v>
      </c>
      <c r="I625">
        <v>5.0141448844949998</v>
      </c>
      <c r="J625">
        <v>0</v>
      </c>
    </row>
    <row r="626" spans="1:10" x14ac:dyDescent="0.3">
      <c r="A626">
        <v>6.2762949899815803</v>
      </c>
      <c r="B626">
        <v>184.95205738489</v>
      </c>
      <c r="C626">
        <v>28653.472341748798</v>
      </c>
      <c r="D626">
        <v>6.5194349410133299</v>
      </c>
      <c r="E626">
        <v>335.257777287446</v>
      </c>
      <c r="F626">
        <v>470.42967591266</v>
      </c>
      <c r="G626">
        <v>11.198483060942401</v>
      </c>
      <c r="I626">
        <v>4.3427592768499998</v>
      </c>
      <c r="J626">
        <v>0</v>
      </c>
    </row>
    <row r="627" spans="1:10" x14ac:dyDescent="0.3">
      <c r="A627">
        <v>7.6488779277035297</v>
      </c>
      <c r="B627">
        <v>188.5069774161</v>
      </c>
      <c r="C627">
        <v>22510.975069862401</v>
      </c>
      <c r="D627">
        <v>8.6172081467556705</v>
      </c>
      <c r="F627">
        <v>393.293538996726</v>
      </c>
      <c r="G627">
        <v>12.8545191098003</v>
      </c>
      <c r="H627">
        <v>73.313502930732596</v>
      </c>
      <c r="I627">
        <v>4.9535338629984098</v>
      </c>
      <c r="J627">
        <v>0</v>
      </c>
    </row>
    <row r="628" spans="1:10" x14ac:dyDescent="0.3">
      <c r="A628">
        <v>5.5481818491157702</v>
      </c>
      <c r="B628">
        <v>204.25989937053399</v>
      </c>
      <c r="C628">
        <v>39997.7836974936</v>
      </c>
      <c r="D628">
        <v>7.0272261556313103</v>
      </c>
      <c r="E628">
        <v>319.20293529760397</v>
      </c>
      <c r="F628">
        <v>431.97242887715902</v>
      </c>
      <c r="G628">
        <v>15.400396203425201</v>
      </c>
      <c r="H628">
        <v>41.9522915733261</v>
      </c>
      <c r="I628">
        <v>3.9454604837243101</v>
      </c>
      <c r="J628">
        <v>0</v>
      </c>
    </row>
    <row r="629" spans="1:10" x14ac:dyDescent="0.3">
      <c r="B629">
        <v>216.67561866505699</v>
      </c>
      <c r="C629">
        <v>17870.315246218299</v>
      </c>
      <c r="D629">
        <v>6.6133867034869498</v>
      </c>
      <c r="E629">
        <v>338.41593884028703</v>
      </c>
      <c r="F629">
        <v>438.13210350537099</v>
      </c>
      <c r="G629">
        <v>15.4414900472885</v>
      </c>
      <c r="H629">
        <v>83.272735751889797</v>
      </c>
      <c r="I629">
        <v>2.6049599246437101</v>
      </c>
      <c r="J629">
        <v>0</v>
      </c>
    </row>
    <row r="630" spans="1:10" x14ac:dyDescent="0.3">
      <c r="A630">
        <v>7.4686170188765697</v>
      </c>
      <c r="B630">
        <v>240.3453052406</v>
      </c>
      <c r="C630">
        <v>36701.974347436699</v>
      </c>
      <c r="D630">
        <v>4.5364129513445004</v>
      </c>
      <c r="E630">
        <v>339.22135119114699</v>
      </c>
      <c r="F630">
        <v>453.211366420974</v>
      </c>
      <c r="G630">
        <v>16.1065151095403</v>
      </c>
      <c r="H630">
        <v>67.952495726677299</v>
      </c>
      <c r="I630">
        <v>3.3841788409228801</v>
      </c>
      <c r="J630">
        <v>0</v>
      </c>
    </row>
    <row r="631" spans="1:10" x14ac:dyDescent="0.3">
      <c r="B631">
        <v>179.14944670235599</v>
      </c>
      <c r="C631">
        <v>21051.365376288799</v>
      </c>
      <c r="D631">
        <v>8.8878462379731609</v>
      </c>
      <c r="E631">
        <v>296.94906965260498</v>
      </c>
      <c r="F631">
        <v>418.26980622127297</v>
      </c>
      <c r="G631">
        <v>18.800515626156098</v>
      </c>
      <c r="H631">
        <v>92.096000036047897</v>
      </c>
      <c r="I631">
        <v>3.7647035935008901</v>
      </c>
      <c r="J631">
        <v>0</v>
      </c>
    </row>
    <row r="632" spans="1:10" x14ac:dyDescent="0.3">
      <c r="A632">
        <v>7.9181504708531296</v>
      </c>
      <c r="B632">
        <v>214.18661094783599</v>
      </c>
      <c r="C632">
        <v>23823.492887703898</v>
      </c>
      <c r="D632">
        <v>7.2908776756003597</v>
      </c>
      <c r="E632">
        <v>341.17332171858902</v>
      </c>
      <c r="F632">
        <v>411.42448257132003</v>
      </c>
      <c r="G632">
        <v>19.585001894352899</v>
      </c>
      <c r="H632">
        <v>25.057374655213302</v>
      </c>
      <c r="I632">
        <v>4.0289580073315499</v>
      </c>
      <c r="J632">
        <v>0</v>
      </c>
    </row>
    <row r="633" spans="1:10" x14ac:dyDescent="0.3">
      <c r="B633">
        <v>191.76425612658599</v>
      </c>
      <c r="C633">
        <v>10830.8012453996</v>
      </c>
      <c r="D633">
        <v>6.3628893704297598</v>
      </c>
      <c r="F633">
        <v>492.20030895275499</v>
      </c>
      <c r="G633">
        <v>17.291645155864799</v>
      </c>
      <c r="H633">
        <v>43.272545158219401</v>
      </c>
      <c r="I633">
        <v>4.2667753951097902</v>
      </c>
      <c r="J633">
        <v>0</v>
      </c>
    </row>
    <row r="634" spans="1:10" x14ac:dyDescent="0.3">
      <c r="B634">
        <v>181.37465130934601</v>
      </c>
      <c r="C634">
        <v>14579.822072625801</v>
      </c>
      <c r="D634">
        <v>5.4350581943960803</v>
      </c>
      <c r="F634">
        <v>308.79251460626</v>
      </c>
      <c r="G634">
        <v>9.5450916928684197</v>
      </c>
      <c r="H634">
        <v>60.2146466895923</v>
      </c>
      <c r="I634">
        <v>4.1617492713192901</v>
      </c>
      <c r="J634">
        <v>0</v>
      </c>
    </row>
    <row r="635" spans="1:10" x14ac:dyDescent="0.3">
      <c r="A635">
        <v>5.4332421165126297</v>
      </c>
      <c r="B635">
        <v>201.78124550414299</v>
      </c>
      <c r="C635">
        <v>31157.110167053699</v>
      </c>
      <c r="D635">
        <v>7.2863923239890198</v>
      </c>
      <c r="E635">
        <v>304.42527520031399</v>
      </c>
      <c r="F635">
        <v>451.55717770994801</v>
      </c>
      <c r="G635">
        <v>10.842095158854599</v>
      </c>
      <c r="H635">
        <v>87.634013179063999</v>
      </c>
      <c r="I635">
        <v>3.6757176729786001</v>
      </c>
      <c r="J635">
        <v>0</v>
      </c>
    </row>
    <row r="636" spans="1:10" x14ac:dyDescent="0.3">
      <c r="A636">
        <v>8.3395116100347497</v>
      </c>
      <c r="B636">
        <v>202.20162417903401</v>
      </c>
      <c r="C636">
        <v>21295.749878708899</v>
      </c>
      <c r="D636">
        <v>5.6181160528907297</v>
      </c>
      <c r="F636">
        <v>428.95032878072402</v>
      </c>
      <c r="G636">
        <v>15.491387491611199</v>
      </c>
      <c r="H636">
        <v>81.315326680825706</v>
      </c>
      <c r="I636">
        <v>4.8277042467053599</v>
      </c>
      <c r="J636">
        <v>0</v>
      </c>
    </row>
    <row r="637" spans="1:10" x14ac:dyDescent="0.3">
      <c r="A637">
        <v>6.7157190879797897</v>
      </c>
      <c r="B637">
        <v>195.19059854334401</v>
      </c>
      <c r="C637">
        <v>19966.744696524001</v>
      </c>
      <c r="D637">
        <v>7.7446957628823103</v>
      </c>
      <c r="E637">
        <v>354.20892318823599</v>
      </c>
      <c r="F637">
        <v>411.79550288618901</v>
      </c>
      <c r="G637">
        <v>17.323080725346699</v>
      </c>
      <c r="H637">
        <v>67.981740600455694</v>
      </c>
      <c r="I637">
        <v>2.4430080057773602</v>
      </c>
      <c r="J637">
        <v>0</v>
      </c>
    </row>
    <row r="638" spans="1:10" x14ac:dyDescent="0.3">
      <c r="A638">
        <v>6.0980120899463204</v>
      </c>
      <c r="B638">
        <v>211.45401031110401</v>
      </c>
      <c r="C638">
        <v>39352.775838363399</v>
      </c>
      <c r="D638">
        <v>6.2121912532076999</v>
      </c>
      <c r="F638">
        <v>488.14131272159898</v>
      </c>
      <c r="G638">
        <v>11.791840273106001</v>
      </c>
      <c r="H638">
        <v>46.928041333003598</v>
      </c>
      <c r="I638">
        <v>4.5906167407292298</v>
      </c>
      <c r="J638">
        <v>0</v>
      </c>
    </row>
    <row r="639" spans="1:10" x14ac:dyDescent="0.3">
      <c r="A639">
        <v>6.5768453230811401</v>
      </c>
      <c r="B639">
        <v>156.22176808976599</v>
      </c>
      <c r="C639">
        <v>12772.0957503757</v>
      </c>
      <c r="D639">
        <v>9.7598976515073996</v>
      </c>
      <c r="E639">
        <v>341.749377718387</v>
      </c>
      <c r="F639">
        <v>418.97246659287703</v>
      </c>
      <c r="G639">
        <v>10.3822526531075</v>
      </c>
      <c r="H639">
        <v>78.305179710355702</v>
      </c>
      <c r="I639">
        <v>3.7713135180813802</v>
      </c>
      <c r="J639">
        <v>0</v>
      </c>
    </row>
    <row r="640" spans="1:10" x14ac:dyDescent="0.3">
      <c r="A640">
        <v>4.6810987602356704</v>
      </c>
      <c r="B640">
        <v>220.476126076594</v>
      </c>
      <c r="C640">
        <v>38748.411345552398</v>
      </c>
      <c r="D640">
        <v>4.65251383340415</v>
      </c>
      <c r="E640">
        <v>306.45118964246097</v>
      </c>
      <c r="F640">
        <v>442.53050812735103</v>
      </c>
      <c r="G640">
        <v>10.9412698948582</v>
      </c>
      <c r="I640">
        <v>4.1257503329904202</v>
      </c>
      <c r="J640">
        <v>0</v>
      </c>
    </row>
    <row r="641" spans="1:10" x14ac:dyDescent="0.3">
      <c r="A641">
        <v>8.1512153104236607</v>
      </c>
      <c r="B641">
        <v>219.56004997568701</v>
      </c>
      <c r="C641">
        <v>13699.680707842699</v>
      </c>
      <c r="D641">
        <v>3.8044282993197398</v>
      </c>
      <c r="F641">
        <v>460.52873600352899</v>
      </c>
      <c r="G641">
        <v>14.9512950136344</v>
      </c>
      <c r="H641">
        <v>79.634260808948895</v>
      </c>
      <c r="I641">
        <v>3.5239805056721698</v>
      </c>
      <c r="J641">
        <v>0</v>
      </c>
    </row>
    <row r="642" spans="1:10" x14ac:dyDescent="0.3">
      <c r="B642">
        <v>226.54835391553601</v>
      </c>
      <c r="C642">
        <v>13584.490338498001</v>
      </c>
      <c r="D642">
        <v>4.1906962110019697</v>
      </c>
      <c r="E642">
        <v>374.157620795291</v>
      </c>
      <c r="F642">
        <v>335.37821151987498</v>
      </c>
      <c r="G642">
        <v>9.1474361188541007</v>
      </c>
      <c r="H642">
        <v>82.864928629813903</v>
      </c>
      <c r="I642">
        <v>2.3645589117966801</v>
      </c>
      <c r="J642">
        <v>0</v>
      </c>
    </row>
    <row r="643" spans="1:10" x14ac:dyDescent="0.3">
      <c r="B643">
        <v>220.83603482920699</v>
      </c>
      <c r="C643">
        <v>27319.569029946299</v>
      </c>
      <c r="D643">
        <v>4.5071016001181903</v>
      </c>
      <c r="E643">
        <v>329.99718827271602</v>
      </c>
      <c r="F643">
        <v>463.96516783446202</v>
      </c>
      <c r="G643">
        <v>13.986735330572101</v>
      </c>
      <c r="I643">
        <v>5.6665473109583004</v>
      </c>
      <c r="J643">
        <v>0</v>
      </c>
    </row>
    <row r="644" spans="1:10" x14ac:dyDescent="0.3">
      <c r="A644">
        <v>5.6696895663494304</v>
      </c>
      <c r="B644">
        <v>194.13006899279</v>
      </c>
      <c r="C644">
        <v>20081.537954466101</v>
      </c>
      <c r="D644">
        <v>6.7781036422784497</v>
      </c>
      <c r="F644">
        <v>403.98992017375099</v>
      </c>
      <c r="G644">
        <v>18.284806650267701</v>
      </c>
      <c r="I644">
        <v>3.5921334240895102</v>
      </c>
      <c r="J644">
        <v>0</v>
      </c>
    </row>
    <row r="645" spans="1:10" x14ac:dyDescent="0.3">
      <c r="A645">
        <v>6.62494359986957</v>
      </c>
      <c r="B645">
        <v>185.41093292513301</v>
      </c>
      <c r="C645">
        <v>16360.566298166401</v>
      </c>
      <c r="D645">
        <v>9.4728449688707101</v>
      </c>
      <c r="E645">
        <v>320.84650686082102</v>
      </c>
      <c r="F645">
        <v>458.92397742321702</v>
      </c>
      <c r="G645">
        <v>12.488006915884499</v>
      </c>
      <c r="H645">
        <v>40.959973735654401</v>
      </c>
      <c r="I645">
        <v>3.5466963721784199</v>
      </c>
      <c r="J645">
        <v>0</v>
      </c>
    </row>
    <row r="646" spans="1:10" x14ac:dyDescent="0.3">
      <c r="A646">
        <v>8.2736435843359004</v>
      </c>
      <c r="B646">
        <v>188.160751053891</v>
      </c>
      <c r="C646">
        <v>11120.7010455007</v>
      </c>
      <c r="D646">
        <v>7.41089085787518</v>
      </c>
      <c r="E646">
        <v>346.31977379444299</v>
      </c>
      <c r="F646">
        <v>344.15496462366201</v>
      </c>
      <c r="G646">
        <v>15.3148791714473</v>
      </c>
      <c r="H646">
        <v>89.446850020122596</v>
      </c>
      <c r="I646">
        <v>3.3315837346035702</v>
      </c>
      <c r="J646">
        <v>0</v>
      </c>
    </row>
    <row r="647" spans="1:10" x14ac:dyDescent="0.3">
      <c r="B647">
        <v>241.89551463867099</v>
      </c>
      <c r="C647">
        <v>25717.9361779799</v>
      </c>
      <c r="D647">
        <v>4.2399971345239704</v>
      </c>
      <c r="E647">
        <v>369.54114298782201</v>
      </c>
      <c r="F647">
        <v>474.93746956353499</v>
      </c>
      <c r="G647">
        <v>15.3060626680236</v>
      </c>
      <c r="H647">
        <v>48.374211615683301</v>
      </c>
      <c r="I647">
        <v>4.3062182308247499</v>
      </c>
      <c r="J647">
        <v>0</v>
      </c>
    </row>
    <row r="648" spans="1:10" x14ac:dyDescent="0.3">
      <c r="B648">
        <v>221.62005799583099</v>
      </c>
      <c r="C648">
        <v>11954.700730487601</v>
      </c>
      <c r="D648">
        <v>6.6570530810556798</v>
      </c>
      <c r="F648">
        <v>391.238713726931</v>
      </c>
      <c r="G648">
        <v>12.9614325133824</v>
      </c>
      <c r="I648">
        <v>3.2820613930954301</v>
      </c>
      <c r="J648">
        <v>0</v>
      </c>
    </row>
    <row r="649" spans="1:10" x14ac:dyDescent="0.3">
      <c r="A649">
        <v>10.5096686293071</v>
      </c>
      <c r="B649">
        <v>213.87687254040699</v>
      </c>
      <c r="C649">
        <v>16786.9254055991</v>
      </c>
      <c r="D649">
        <v>6.6242202062923399</v>
      </c>
      <c r="F649">
        <v>411.21697809696599</v>
      </c>
      <c r="G649">
        <v>16.590931532910901</v>
      </c>
      <c r="H649">
        <v>67.745514588716205</v>
      </c>
      <c r="I649">
        <v>3.5050788341606798</v>
      </c>
      <c r="J649">
        <v>0</v>
      </c>
    </row>
    <row r="650" spans="1:10" x14ac:dyDescent="0.3">
      <c r="A650">
        <v>5.1714340940560799</v>
      </c>
      <c r="B650">
        <v>207.280530764601</v>
      </c>
      <c r="C650">
        <v>44612.751358310597</v>
      </c>
      <c r="D650">
        <v>7.2879252422701004</v>
      </c>
      <c r="E650">
        <v>300.25425766450502</v>
      </c>
      <c r="F650">
        <v>552.90758951415398</v>
      </c>
      <c r="G650">
        <v>12.7237245029949</v>
      </c>
      <c r="H650">
        <v>52.237735798913</v>
      </c>
      <c r="I650">
        <v>2.9494315030105298</v>
      </c>
      <c r="J650">
        <v>0</v>
      </c>
    </row>
    <row r="651" spans="1:10" x14ac:dyDescent="0.3">
      <c r="A651">
        <v>6.9641982997675997</v>
      </c>
      <c r="B651">
        <v>193.75327979898699</v>
      </c>
      <c r="C651">
        <v>27408.499332481799</v>
      </c>
      <c r="D651">
        <v>10.1846045999142</v>
      </c>
      <c r="E651">
        <v>307.69452208617503</v>
      </c>
      <c r="F651">
        <v>302.94043324888702</v>
      </c>
      <c r="G651">
        <v>15.8896495880558</v>
      </c>
      <c r="H651">
        <v>78.076737980298105</v>
      </c>
      <c r="I651">
        <v>2.3956831824148299</v>
      </c>
      <c r="J651">
        <v>0</v>
      </c>
    </row>
    <row r="652" spans="1:10" x14ac:dyDescent="0.3">
      <c r="A652">
        <v>6.5487965205969898</v>
      </c>
      <c r="B652">
        <v>205.16816104398401</v>
      </c>
      <c r="C652">
        <v>13584.900245458701</v>
      </c>
      <c r="D652">
        <v>3.7776480066940299</v>
      </c>
      <c r="F652">
        <v>327.96734302358601</v>
      </c>
      <c r="G652">
        <v>15.6275144792047</v>
      </c>
      <c r="H652">
        <v>51.850366174409999</v>
      </c>
      <c r="I652">
        <v>4.19730512493416</v>
      </c>
      <c r="J652">
        <v>0</v>
      </c>
    </row>
    <row r="653" spans="1:10" x14ac:dyDescent="0.3">
      <c r="A653">
        <v>6.5554392643843196</v>
      </c>
      <c r="B653">
        <v>195.157976454639</v>
      </c>
      <c r="C653">
        <v>15405.496480510899</v>
      </c>
      <c r="D653">
        <v>2.7508373088106501</v>
      </c>
      <c r="F653">
        <v>436.27807562498799</v>
      </c>
      <c r="G653">
        <v>10.855263219853001</v>
      </c>
      <c r="I653">
        <v>3.7920401696633399</v>
      </c>
      <c r="J653">
        <v>0</v>
      </c>
    </row>
    <row r="654" spans="1:10" x14ac:dyDescent="0.3">
      <c r="A654">
        <v>9.0425828660499601</v>
      </c>
      <c r="B654">
        <v>221.320184372894</v>
      </c>
      <c r="C654">
        <v>14149.4998292867</v>
      </c>
      <c r="D654">
        <v>5.3258527145082804</v>
      </c>
      <c r="E654">
        <v>366.668408474675</v>
      </c>
      <c r="F654">
        <v>377.85795859462098</v>
      </c>
      <c r="G654">
        <v>13.0084431098716</v>
      </c>
      <c r="H654">
        <v>87.8961657092091</v>
      </c>
      <c r="I654">
        <v>4.3484401396536096</v>
      </c>
      <c r="J654">
        <v>0</v>
      </c>
    </row>
    <row r="655" spans="1:10" x14ac:dyDescent="0.3">
      <c r="A655">
        <v>5.9705789077906903</v>
      </c>
      <c r="B655">
        <v>202.74552028375501</v>
      </c>
      <c r="C655">
        <v>19952.3094700281</v>
      </c>
      <c r="D655">
        <v>7.8720377713363696</v>
      </c>
      <c r="E655">
        <v>311.18818473514301</v>
      </c>
      <c r="F655">
        <v>412.03892223412902</v>
      </c>
      <c r="G655">
        <v>18.632141561760701</v>
      </c>
      <c r="H655">
        <v>73.166337867713395</v>
      </c>
      <c r="I655">
        <v>5.0132811684657099</v>
      </c>
      <c r="J655">
        <v>0</v>
      </c>
    </row>
    <row r="656" spans="1:10" x14ac:dyDescent="0.3">
      <c r="A656">
        <v>6.2738057815512702</v>
      </c>
      <c r="B656">
        <v>191.850396418103</v>
      </c>
      <c r="C656">
        <v>15130.154367810999</v>
      </c>
      <c r="D656">
        <v>5.1127505098697297</v>
      </c>
      <c r="E656">
        <v>349.94952958469298</v>
      </c>
      <c r="F656">
        <v>538.20371335755499</v>
      </c>
      <c r="G656">
        <v>12.383597205246</v>
      </c>
      <c r="H656">
        <v>52.097687379095198</v>
      </c>
      <c r="I656">
        <v>4.5104053244440196</v>
      </c>
      <c r="J656">
        <v>0</v>
      </c>
    </row>
    <row r="657" spans="1:10" x14ac:dyDescent="0.3">
      <c r="A657">
        <v>6.6040079886385703</v>
      </c>
      <c r="B657">
        <v>212.97846739531801</v>
      </c>
      <c r="C657">
        <v>23564.579663471501</v>
      </c>
      <c r="D657">
        <v>6.6082050991669901</v>
      </c>
      <c r="E657">
        <v>325.353859739055</v>
      </c>
      <c r="F657">
        <v>430.33275402019598</v>
      </c>
      <c r="G657">
        <v>14.3529046120714</v>
      </c>
      <c r="H657">
        <v>33.403047925320998</v>
      </c>
      <c r="I657">
        <v>4.4589669132102197</v>
      </c>
      <c r="J657">
        <v>0</v>
      </c>
    </row>
    <row r="658" spans="1:10" x14ac:dyDescent="0.3">
      <c r="A658">
        <v>7.14394199014904</v>
      </c>
      <c r="B658">
        <v>153.236364387968</v>
      </c>
      <c r="C658">
        <v>11553.0392813085</v>
      </c>
      <c r="D658">
        <v>8.4446871848318708</v>
      </c>
      <c r="E658">
        <v>329.40445671854002</v>
      </c>
      <c r="F658">
        <v>278.48326591688698</v>
      </c>
      <c r="G658">
        <v>11.266886174258399</v>
      </c>
      <c r="H658">
        <v>81.718412704938203</v>
      </c>
      <c r="I658">
        <v>3.7928403073905499</v>
      </c>
      <c r="J658">
        <v>0</v>
      </c>
    </row>
    <row r="659" spans="1:10" x14ac:dyDescent="0.3">
      <c r="A659">
        <v>8.1164465703464792</v>
      </c>
      <c r="B659">
        <v>208.689153135905</v>
      </c>
      <c r="C659">
        <v>23985.8644222939</v>
      </c>
      <c r="D659">
        <v>7.51387022443192</v>
      </c>
      <c r="E659">
        <v>346.42378707303902</v>
      </c>
      <c r="F659">
        <v>436.290551732354</v>
      </c>
      <c r="G659">
        <v>9.6122931835420697</v>
      </c>
      <c r="H659">
        <v>67.381156574220199</v>
      </c>
      <c r="I659">
        <v>2.9346974369973</v>
      </c>
      <c r="J659">
        <v>0</v>
      </c>
    </row>
    <row r="660" spans="1:10" x14ac:dyDescent="0.3">
      <c r="A660">
        <v>7.6651877804308999</v>
      </c>
      <c r="B660">
        <v>209.99724646336199</v>
      </c>
      <c r="C660">
        <v>22993.729350306599</v>
      </c>
      <c r="D660">
        <v>5.54390131627793</v>
      </c>
      <c r="E660">
        <v>343.49421972411</v>
      </c>
      <c r="F660">
        <v>417.738988357567</v>
      </c>
      <c r="G660">
        <v>7.7506065552889796</v>
      </c>
      <c r="H660">
        <v>63.551822393410703</v>
      </c>
      <c r="I660">
        <v>2.7071291616855002</v>
      </c>
      <c r="J660">
        <v>0</v>
      </c>
    </row>
    <row r="661" spans="1:10" x14ac:dyDescent="0.3">
      <c r="A661">
        <v>5.5553529727921802</v>
      </c>
      <c r="B661">
        <v>154.30068365028299</v>
      </c>
      <c r="C661">
        <v>20503.4300546017</v>
      </c>
      <c r="D661">
        <v>9.6449965477315498</v>
      </c>
      <c r="E661">
        <v>313.47029669917902</v>
      </c>
      <c r="F661">
        <v>355.206968470611</v>
      </c>
      <c r="G661">
        <v>18.468690353882899</v>
      </c>
      <c r="H661">
        <v>75.140361713269996</v>
      </c>
      <c r="I661">
        <v>4.5361459144294001</v>
      </c>
      <c r="J661">
        <v>0</v>
      </c>
    </row>
    <row r="662" spans="1:10" x14ac:dyDescent="0.3">
      <c r="A662">
        <v>7.5439313045082201</v>
      </c>
      <c r="B662">
        <v>192.23454077199099</v>
      </c>
      <c r="C662">
        <v>24227.9611393419</v>
      </c>
      <c r="D662">
        <v>7.2413434648351904</v>
      </c>
      <c r="E662">
        <v>336.15104980389202</v>
      </c>
      <c r="F662">
        <v>369.42769908769901</v>
      </c>
      <c r="G662">
        <v>18.1888725303839</v>
      </c>
      <c r="H662">
        <v>70.588507384334505</v>
      </c>
      <c r="I662">
        <v>3.70319130576538</v>
      </c>
      <c r="J662">
        <v>1</v>
      </c>
    </row>
    <row r="663" spans="1:10" x14ac:dyDescent="0.3">
      <c r="B663">
        <v>218.573548175854</v>
      </c>
      <c r="C663">
        <v>11724.6233151055</v>
      </c>
      <c r="D663">
        <v>7.5654068445492202</v>
      </c>
      <c r="E663">
        <v>296.43053951606601</v>
      </c>
      <c r="F663">
        <v>452.72769126621699</v>
      </c>
      <c r="G663">
        <v>14.665703807730999</v>
      </c>
      <c r="H663">
        <v>51.261826693139199</v>
      </c>
      <c r="I663">
        <v>3.5613978299719098</v>
      </c>
      <c r="J663">
        <v>1</v>
      </c>
    </row>
    <row r="664" spans="1:10" x14ac:dyDescent="0.3">
      <c r="A664">
        <v>7.3401708843321503</v>
      </c>
      <c r="B664">
        <v>210.11881256065899</v>
      </c>
      <c r="C664">
        <v>12810.423160250501</v>
      </c>
      <c r="D664">
        <v>8.8672938304732103</v>
      </c>
      <c r="E664">
        <v>309.66157751822902</v>
      </c>
      <c r="F664">
        <v>412.706558307904</v>
      </c>
      <c r="G664">
        <v>12.3892291841223</v>
      </c>
      <c r="H664">
        <v>73.513320572057197</v>
      </c>
      <c r="I664">
        <v>3.9191395327351399</v>
      </c>
      <c r="J664">
        <v>1</v>
      </c>
    </row>
    <row r="665" spans="1:10" x14ac:dyDescent="0.3">
      <c r="A665">
        <v>10.0151890624676</v>
      </c>
      <c r="B665">
        <v>210.126716960013</v>
      </c>
      <c r="C665">
        <v>9064.0358308002706</v>
      </c>
      <c r="D665">
        <v>7.19843241485429</v>
      </c>
      <c r="E665">
        <v>363.56182011036702</v>
      </c>
      <c r="F665">
        <v>324.64790875398501</v>
      </c>
      <c r="G665">
        <v>10.213058200550501</v>
      </c>
      <c r="H665">
        <v>92.643891871920999</v>
      </c>
      <c r="I665">
        <v>3.8465475494460799</v>
      </c>
      <c r="J665">
        <v>1</v>
      </c>
    </row>
    <row r="666" spans="1:10" x14ac:dyDescent="0.3">
      <c r="B666">
        <v>188.74356245264701</v>
      </c>
      <c r="C666">
        <v>19037.462637509001</v>
      </c>
      <c r="D666">
        <v>6.0342360636010604</v>
      </c>
      <c r="F666">
        <v>388.06585674059897</v>
      </c>
      <c r="G666">
        <v>15.1490682629692</v>
      </c>
      <c r="H666">
        <v>78.499418033005497</v>
      </c>
      <c r="I666">
        <v>2.7236505400964899</v>
      </c>
      <c r="J666">
        <v>1</v>
      </c>
    </row>
    <row r="667" spans="1:10" x14ac:dyDescent="0.3">
      <c r="A667">
        <v>7.8464633408237701</v>
      </c>
      <c r="B667">
        <v>233.97657939474999</v>
      </c>
      <c r="C667">
        <v>6670.6593535300199</v>
      </c>
      <c r="D667">
        <v>6.8445262130521298</v>
      </c>
      <c r="F667">
        <v>545.31065899165503</v>
      </c>
      <c r="G667">
        <v>16.536216173110901</v>
      </c>
      <c r="H667">
        <v>67.484090123517106</v>
      </c>
      <c r="I667">
        <v>3.8856238984798499</v>
      </c>
      <c r="J667">
        <v>1</v>
      </c>
    </row>
    <row r="668" spans="1:10" x14ac:dyDescent="0.3">
      <c r="B668">
        <v>155.67577693423101</v>
      </c>
      <c r="C668">
        <v>52060.226800266799</v>
      </c>
      <c r="D668">
        <v>2.5775552730545499</v>
      </c>
      <c r="E668">
        <v>365.08096329687697</v>
      </c>
      <c r="F668">
        <v>323.001036401666</v>
      </c>
      <c r="G668">
        <v>14.166602358926999</v>
      </c>
      <c r="H668">
        <v>48.254307190111902</v>
      </c>
      <c r="I668">
        <v>2.00075703151037</v>
      </c>
      <c r="J668">
        <v>1</v>
      </c>
    </row>
    <row r="669" spans="1:10" x14ac:dyDescent="0.3">
      <c r="A669">
        <v>6.3341627755632697</v>
      </c>
      <c r="B669">
        <v>197.48232643207001</v>
      </c>
      <c r="C669">
        <v>23460.821380663601</v>
      </c>
      <c r="D669">
        <v>6.1214635380191602</v>
      </c>
      <c r="E669">
        <v>303.55032392307203</v>
      </c>
      <c r="F669">
        <v>399.56378566088898</v>
      </c>
      <c r="G669">
        <v>18.8222158978501</v>
      </c>
      <c r="H669">
        <v>62.222874607265403</v>
      </c>
      <c r="I669">
        <v>4.03882979349157</v>
      </c>
      <c r="J669">
        <v>1</v>
      </c>
    </row>
    <row r="670" spans="1:10" x14ac:dyDescent="0.3">
      <c r="A670">
        <v>9.6160957034480496</v>
      </c>
      <c r="B670">
        <v>221.75981787466199</v>
      </c>
      <c r="C670">
        <v>12538.974026325801</v>
      </c>
      <c r="D670">
        <v>9.0895311439278501</v>
      </c>
      <c r="F670">
        <v>441.88100493180599</v>
      </c>
      <c r="G670">
        <v>13.8083751112149</v>
      </c>
      <c r="I670">
        <v>2.9466436683709301</v>
      </c>
      <c r="J670">
        <v>1</v>
      </c>
    </row>
    <row r="671" spans="1:10" x14ac:dyDescent="0.3">
      <c r="B671">
        <v>186.59525477170499</v>
      </c>
      <c r="C671">
        <v>29496.910157447299</v>
      </c>
      <c r="D671">
        <v>8.1177477620524208</v>
      </c>
      <c r="E671">
        <v>378.43050067865897</v>
      </c>
      <c r="F671">
        <v>616.17524277829705</v>
      </c>
      <c r="G671">
        <v>14.9627797099595</v>
      </c>
      <c r="H671">
        <v>65.4445625188702</v>
      </c>
      <c r="I671">
        <v>2.4752844638171898</v>
      </c>
      <c r="J671">
        <v>1</v>
      </c>
    </row>
    <row r="672" spans="1:10" x14ac:dyDescent="0.3">
      <c r="A672">
        <v>8.8929984792151107</v>
      </c>
      <c r="B672">
        <v>224.07818298371899</v>
      </c>
      <c r="C672">
        <v>22960.180643869699</v>
      </c>
      <c r="D672">
        <v>8.9820364488005797</v>
      </c>
      <c r="E672">
        <v>274.68945853271998</v>
      </c>
      <c r="F672">
        <v>466.24547974099403</v>
      </c>
      <c r="G672">
        <v>9.6930489667961908</v>
      </c>
      <c r="H672">
        <v>59.577211770248397</v>
      </c>
      <c r="I672">
        <v>3.6191328049022</v>
      </c>
      <c r="J672">
        <v>1</v>
      </c>
    </row>
    <row r="673" spans="1:10" x14ac:dyDescent="0.3">
      <c r="B673">
        <v>195.83657257870999</v>
      </c>
      <c r="C673">
        <v>14563.682649079699</v>
      </c>
      <c r="D673">
        <v>9.3159768501634108</v>
      </c>
      <c r="F673">
        <v>289.66058635740399</v>
      </c>
      <c r="G673">
        <v>9.1844007467916509</v>
      </c>
      <c r="H673">
        <v>49.540120153334001</v>
      </c>
      <c r="I673">
        <v>3.95701170940651</v>
      </c>
      <c r="J673">
        <v>1</v>
      </c>
    </row>
    <row r="674" spans="1:10" x14ac:dyDescent="0.3">
      <c r="A674">
        <v>8.1414298997663099</v>
      </c>
      <c r="B674">
        <v>211.794267328025</v>
      </c>
      <c r="C674">
        <v>15494.359837010399</v>
      </c>
      <c r="D674">
        <v>9.4504139819646102</v>
      </c>
      <c r="F674">
        <v>363.12935272370902</v>
      </c>
      <c r="G674">
        <v>15.403389694655001</v>
      </c>
      <c r="H674">
        <v>54.490733178293397</v>
      </c>
      <c r="I674">
        <v>4.3509219007951998</v>
      </c>
      <c r="J674">
        <v>1</v>
      </c>
    </row>
    <row r="675" spans="1:10" x14ac:dyDescent="0.3">
      <c r="A675">
        <v>8.1657149327590002</v>
      </c>
      <c r="B675">
        <v>203.419330688776</v>
      </c>
      <c r="C675">
        <v>16925.012297225501</v>
      </c>
      <c r="D675">
        <v>5.5743416672346804</v>
      </c>
      <c r="E675">
        <v>337.25232465438103</v>
      </c>
      <c r="F675">
        <v>527.91254356206196</v>
      </c>
      <c r="G675">
        <v>18.3614355916026</v>
      </c>
      <c r="H675">
        <v>60.393548484441503</v>
      </c>
      <c r="I675">
        <v>3.9201164799638399</v>
      </c>
      <c r="J675">
        <v>1</v>
      </c>
    </row>
    <row r="676" spans="1:10" x14ac:dyDescent="0.3">
      <c r="A676">
        <v>4.93195844523449</v>
      </c>
      <c r="B676">
        <v>164.66676859700601</v>
      </c>
      <c r="C676">
        <v>31155.540218305199</v>
      </c>
      <c r="D676">
        <v>7.4114834995479901</v>
      </c>
      <c r="E676">
        <v>383.78262591153498</v>
      </c>
      <c r="F676">
        <v>506.53141388629501</v>
      </c>
      <c r="G676">
        <v>14.980033693407901</v>
      </c>
      <c r="H676">
        <v>69.249228834034895</v>
      </c>
      <c r="I676">
        <v>5.0459828832870501</v>
      </c>
      <c r="J676">
        <v>1</v>
      </c>
    </row>
    <row r="677" spans="1:10" x14ac:dyDescent="0.3">
      <c r="A677">
        <v>8.9778218831093</v>
      </c>
      <c r="B677">
        <v>198.996287012507</v>
      </c>
      <c r="C677">
        <v>20225.642922628798</v>
      </c>
      <c r="D677">
        <v>7.5695181498935202</v>
      </c>
      <c r="E677">
        <v>352.68584278664599</v>
      </c>
      <c r="F677">
        <v>492.097824550344</v>
      </c>
      <c r="G677">
        <v>19.621923393515399</v>
      </c>
      <c r="H677">
        <v>64.1772322360479</v>
      </c>
      <c r="I677">
        <v>3.1999996142418001</v>
      </c>
      <c r="J677">
        <v>1</v>
      </c>
    </row>
    <row r="678" spans="1:10" x14ac:dyDescent="0.3">
      <c r="A678">
        <v>7.3726117958249597</v>
      </c>
      <c r="B678">
        <v>220.387163635598</v>
      </c>
      <c r="C678">
        <v>17606.885689078001</v>
      </c>
      <c r="D678">
        <v>9.4263393540297695</v>
      </c>
      <c r="E678">
        <v>274.20680368507601</v>
      </c>
      <c r="F678">
        <v>551.14520683520698</v>
      </c>
      <c r="G678">
        <v>14.8264414738579</v>
      </c>
      <c r="H678">
        <v>67.305421260019898</v>
      </c>
      <c r="I678">
        <v>3.18252111888284</v>
      </c>
      <c r="J678">
        <v>1</v>
      </c>
    </row>
    <row r="679" spans="1:10" x14ac:dyDescent="0.3">
      <c r="A679">
        <v>9.1073303834617594</v>
      </c>
      <c r="B679">
        <v>202.51471136727201</v>
      </c>
      <c r="C679">
        <v>24678.329289091998</v>
      </c>
      <c r="D679">
        <v>5.5759063695073801</v>
      </c>
      <c r="E679">
        <v>334.71733470452301</v>
      </c>
      <c r="F679">
        <v>467.11076159055602</v>
      </c>
      <c r="G679">
        <v>12.937328739572701</v>
      </c>
      <c r="H679">
        <v>46.935251825649097</v>
      </c>
      <c r="I679">
        <v>4.4921399486210696</v>
      </c>
      <c r="J679">
        <v>1</v>
      </c>
    </row>
    <row r="680" spans="1:10" x14ac:dyDescent="0.3">
      <c r="A680">
        <v>4.1682484613674999</v>
      </c>
      <c r="B680">
        <v>164.35128926576601</v>
      </c>
      <c r="C680">
        <v>23863.716863512102</v>
      </c>
      <c r="D680">
        <v>8.5938192323133595</v>
      </c>
      <c r="F680">
        <v>547.46683116164195</v>
      </c>
      <c r="G680">
        <v>13.843493799124699</v>
      </c>
      <c r="H680">
        <v>71.046735249900394</v>
      </c>
      <c r="I680">
        <v>2.8045250514094802</v>
      </c>
      <c r="J680">
        <v>1</v>
      </c>
    </row>
    <row r="681" spans="1:10" x14ac:dyDescent="0.3">
      <c r="A681">
        <v>7.8069090233498404</v>
      </c>
      <c r="B681">
        <v>216.47316874118599</v>
      </c>
      <c r="C681">
        <v>21299.318657334999</v>
      </c>
      <c r="D681">
        <v>6.2175970852163696</v>
      </c>
      <c r="F681">
        <v>524.07970553403698</v>
      </c>
      <c r="G681">
        <v>13.895630615297</v>
      </c>
      <c r="H681">
        <v>83.146999021621696</v>
      </c>
      <c r="I681">
        <v>5.1279109876998401</v>
      </c>
      <c r="J681">
        <v>1</v>
      </c>
    </row>
    <row r="682" spans="1:10" x14ac:dyDescent="0.3">
      <c r="A682">
        <v>6.7046354257784699</v>
      </c>
      <c r="B682">
        <v>230.76693978659799</v>
      </c>
      <c r="C682">
        <v>9727.7617157149507</v>
      </c>
      <c r="D682">
        <v>5.9436945789546503</v>
      </c>
      <c r="E682">
        <v>223.23581613133001</v>
      </c>
      <c r="F682">
        <v>405.76157110740098</v>
      </c>
      <c r="G682">
        <v>12.826509368688701</v>
      </c>
      <c r="H682">
        <v>74.385199417259599</v>
      </c>
      <c r="I682">
        <v>3.4221786198283901</v>
      </c>
      <c r="J682">
        <v>1</v>
      </c>
    </row>
    <row r="683" spans="1:10" x14ac:dyDescent="0.3">
      <c r="A683">
        <v>3.6231658482586502</v>
      </c>
      <c r="B683">
        <v>156.898916688692</v>
      </c>
      <c r="C683">
        <v>26738.525360886</v>
      </c>
      <c r="D683">
        <v>5.0231425906112097</v>
      </c>
      <c r="E683">
        <v>388.75225305369702</v>
      </c>
      <c r="F683">
        <v>388.75262033130201</v>
      </c>
      <c r="G683">
        <v>17.196012104677202</v>
      </c>
      <c r="H683">
        <v>63.564870218434699</v>
      </c>
      <c r="I683">
        <v>5.3702055486963802</v>
      </c>
      <c r="J683">
        <v>1</v>
      </c>
    </row>
    <row r="684" spans="1:10" x14ac:dyDescent="0.3">
      <c r="A684">
        <v>7.9668568239825799</v>
      </c>
      <c r="B684">
        <v>186.35336104727199</v>
      </c>
      <c r="C684">
        <v>21440.7388482844</v>
      </c>
      <c r="D684">
        <v>7.8324737075777904</v>
      </c>
      <c r="E684">
        <v>393.76704572635202</v>
      </c>
      <c r="F684">
        <v>461.356227494503</v>
      </c>
      <c r="G684">
        <v>13.9138696295975</v>
      </c>
      <c r="H684">
        <v>86.121811038531803</v>
      </c>
      <c r="I684">
        <v>5.1154309140168897</v>
      </c>
      <c r="J684">
        <v>1</v>
      </c>
    </row>
    <row r="685" spans="1:10" x14ac:dyDescent="0.3">
      <c r="A685">
        <v>4.5956077558097697</v>
      </c>
      <c r="B685">
        <v>204.859659790015</v>
      </c>
      <c r="C685">
        <v>13891.038530039799</v>
      </c>
      <c r="D685">
        <v>6.3713445304231104</v>
      </c>
      <c r="F685">
        <v>631.82207816858499</v>
      </c>
      <c r="G685">
        <v>11.420910359124701</v>
      </c>
      <c r="H685">
        <v>70.449002535739098</v>
      </c>
      <c r="I685">
        <v>3.9789198069466698</v>
      </c>
      <c r="J685">
        <v>1</v>
      </c>
    </row>
    <row r="686" spans="1:10" x14ac:dyDescent="0.3">
      <c r="B686">
        <v>204.669046715219</v>
      </c>
      <c r="C686">
        <v>12874.444637029699</v>
      </c>
      <c r="D686">
        <v>5.0711644502203299</v>
      </c>
      <c r="E686">
        <v>324.70129261448699</v>
      </c>
      <c r="F686">
        <v>402.61928618256502</v>
      </c>
      <c r="G686">
        <v>16.642479709112301</v>
      </c>
      <c r="H686">
        <v>64.846748565799203</v>
      </c>
      <c r="I686">
        <v>4.0589422664772199</v>
      </c>
      <c r="J686">
        <v>1</v>
      </c>
    </row>
    <row r="687" spans="1:10" x14ac:dyDescent="0.3">
      <c r="A687">
        <v>3.99449760595349</v>
      </c>
      <c r="B687">
        <v>179.454192010702</v>
      </c>
      <c r="C687">
        <v>18682.277138641901</v>
      </c>
      <c r="D687">
        <v>6.4647927408929302</v>
      </c>
      <c r="E687">
        <v>331.14562114007202</v>
      </c>
      <c r="F687">
        <v>538.17495922239402</v>
      </c>
      <c r="G687">
        <v>13.9168203201249</v>
      </c>
      <c r="I687">
        <v>3.3791473508468699</v>
      </c>
      <c r="J687">
        <v>1</v>
      </c>
    </row>
    <row r="688" spans="1:10" x14ac:dyDescent="0.3">
      <c r="A688">
        <v>8.9079871175612499</v>
      </c>
      <c r="B688">
        <v>202.46121129761801</v>
      </c>
      <c r="C688">
        <v>33653.761963392702</v>
      </c>
      <c r="D688">
        <v>5.4318786958843202</v>
      </c>
      <c r="E688">
        <v>330.82713275911698</v>
      </c>
      <c r="F688">
        <v>426.18656504996102</v>
      </c>
      <c r="G688">
        <v>18.759902243560202</v>
      </c>
      <c r="H688">
        <v>79.370621250226705</v>
      </c>
      <c r="I688">
        <v>4.6412585321295401</v>
      </c>
      <c r="J688">
        <v>1</v>
      </c>
    </row>
    <row r="689" spans="1:10" x14ac:dyDescent="0.3">
      <c r="A689">
        <v>5.8987263248059696</v>
      </c>
      <c r="B689">
        <v>198.31001978048101</v>
      </c>
      <c r="C689">
        <v>21148.241904730599</v>
      </c>
      <c r="D689">
        <v>9.1249003215806592</v>
      </c>
      <c r="E689">
        <v>326.25428153596602</v>
      </c>
      <c r="F689">
        <v>312.38858564170101</v>
      </c>
      <c r="G689">
        <v>13.042948001733</v>
      </c>
      <c r="H689">
        <v>74.311618756238701</v>
      </c>
      <c r="I689">
        <v>4.8998151874966496</v>
      </c>
      <c r="J689">
        <v>1</v>
      </c>
    </row>
    <row r="690" spans="1:10" x14ac:dyDescent="0.3">
      <c r="A690">
        <v>9.5146266221028792</v>
      </c>
      <c r="B690">
        <v>215.72552701978</v>
      </c>
      <c r="C690">
        <v>16553.562437442099</v>
      </c>
      <c r="D690">
        <v>7.5478594704085902</v>
      </c>
      <c r="E690">
        <v>321.77621306029198</v>
      </c>
      <c r="F690">
        <v>453.91848950016498</v>
      </c>
      <c r="G690">
        <v>9.6402410517620094</v>
      </c>
      <c r="H690">
        <v>57.865423181628998</v>
      </c>
      <c r="I690">
        <v>2.6450363702226301</v>
      </c>
      <c r="J690">
        <v>1</v>
      </c>
    </row>
    <row r="691" spans="1:10" x14ac:dyDescent="0.3">
      <c r="A691">
        <v>8.8424636558971894</v>
      </c>
      <c r="B691">
        <v>229.96442239785799</v>
      </c>
      <c r="C691">
        <v>7839.3187598293698</v>
      </c>
      <c r="D691">
        <v>10.5088098928737</v>
      </c>
      <c r="E691">
        <v>278.42826495079998</v>
      </c>
      <c r="F691">
        <v>370.08515337426502</v>
      </c>
      <c r="G691">
        <v>15.7909773276923</v>
      </c>
      <c r="H691">
        <v>77.166618783421299</v>
      </c>
      <c r="I691">
        <v>4.5767287064413802</v>
      </c>
      <c r="J691">
        <v>1</v>
      </c>
    </row>
    <row r="692" spans="1:10" x14ac:dyDescent="0.3">
      <c r="A692">
        <v>7.7210784936174504</v>
      </c>
      <c r="B692">
        <v>208.43859260220199</v>
      </c>
      <c r="C692">
        <v>17248.618742002702</v>
      </c>
      <c r="D692">
        <v>7.6853697349708501</v>
      </c>
      <c r="E692">
        <v>286.40352154856998</v>
      </c>
      <c r="F692">
        <v>269.01363482205397</v>
      </c>
      <c r="G692">
        <v>11.7573482367567</v>
      </c>
      <c r="H692">
        <v>56.884527997047698</v>
      </c>
      <c r="I692">
        <v>3.2239510898000598</v>
      </c>
      <c r="J692">
        <v>1</v>
      </c>
    </row>
    <row r="693" spans="1:10" x14ac:dyDescent="0.3">
      <c r="A693">
        <v>9.0894210984220898</v>
      </c>
      <c r="B693">
        <v>208.914720039293</v>
      </c>
      <c r="C693">
        <v>32238.077782489599</v>
      </c>
      <c r="D693">
        <v>6.8950136447139796</v>
      </c>
      <c r="E693">
        <v>321.08046524060802</v>
      </c>
      <c r="F693">
        <v>449.25997564535999</v>
      </c>
      <c r="G693">
        <v>12.5146412557235</v>
      </c>
      <c r="H693">
        <v>89.213074294281</v>
      </c>
      <c r="I693">
        <v>4.4301160162544901</v>
      </c>
      <c r="J693">
        <v>1</v>
      </c>
    </row>
    <row r="694" spans="1:10" x14ac:dyDescent="0.3">
      <c r="A694">
        <v>1.75703711549078</v>
      </c>
      <c r="B694">
        <v>147.58183139318601</v>
      </c>
      <c r="C694">
        <v>41538.242730002603</v>
      </c>
      <c r="D694">
        <v>7.72817704401605</v>
      </c>
      <c r="E694">
        <v>376.01293304525302</v>
      </c>
      <c r="F694">
        <v>428.44482252009902</v>
      </c>
      <c r="G694">
        <v>10.828696338235099</v>
      </c>
      <c r="H694">
        <v>65.005839807489394</v>
      </c>
      <c r="I694">
        <v>2.9675541301719299</v>
      </c>
      <c r="J694">
        <v>1</v>
      </c>
    </row>
    <row r="695" spans="1:10" x14ac:dyDescent="0.3">
      <c r="A695">
        <v>7.7251920994936096</v>
      </c>
      <c r="B695">
        <v>213.95132812933201</v>
      </c>
      <c r="C695">
        <v>20461.759043329999</v>
      </c>
      <c r="D695">
        <v>5.3403186491963197</v>
      </c>
      <c r="F695">
        <v>338.214258298012</v>
      </c>
      <c r="G695">
        <v>17.0324661103746</v>
      </c>
      <c r="H695">
        <v>58.587459359296901</v>
      </c>
      <c r="I695">
        <v>4.1633255369929296</v>
      </c>
      <c r="J695">
        <v>1</v>
      </c>
    </row>
    <row r="696" spans="1:10" x14ac:dyDescent="0.3">
      <c r="A696">
        <v>6.7291914894228801</v>
      </c>
      <c r="B696">
        <v>178.493631873091</v>
      </c>
      <c r="C696">
        <v>31991.9587466499</v>
      </c>
      <c r="D696">
        <v>5.6329403710182904</v>
      </c>
      <c r="F696">
        <v>341.77477792210999</v>
      </c>
      <c r="G696">
        <v>14.805198456082699</v>
      </c>
      <c r="H696">
        <v>64.129154950731603</v>
      </c>
      <c r="I696">
        <v>5.1122542506045496</v>
      </c>
      <c r="J696">
        <v>1</v>
      </c>
    </row>
    <row r="697" spans="1:10" x14ac:dyDescent="0.3">
      <c r="A697">
        <v>5.0854293528334997</v>
      </c>
      <c r="B697">
        <v>173.56597107194301</v>
      </c>
      <c r="C697">
        <v>33455.240994823202</v>
      </c>
      <c r="D697">
        <v>6.0332471720476901</v>
      </c>
      <c r="E697">
        <v>351.27126703065602</v>
      </c>
      <c r="F697">
        <v>507.47624901785599</v>
      </c>
      <c r="G697">
        <v>17.795957452409901</v>
      </c>
      <c r="H697">
        <v>62.466135372455703</v>
      </c>
      <c r="I697">
        <v>3.9617306695408598</v>
      </c>
      <c r="J697">
        <v>1</v>
      </c>
    </row>
    <row r="698" spans="1:10" x14ac:dyDescent="0.3">
      <c r="A698">
        <v>9.5452705212490105</v>
      </c>
      <c r="B698">
        <v>212.046391075136</v>
      </c>
      <c r="C698">
        <v>25189.830621579302</v>
      </c>
      <c r="D698">
        <v>6.20386878512923</v>
      </c>
      <c r="E698">
        <v>316.567319344993</v>
      </c>
      <c r="F698">
        <v>498.26695935582597</v>
      </c>
      <c r="G698">
        <v>20.0515185831661</v>
      </c>
      <c r="H698">
        <v>52.901127257875601</v>
      </c>
      <c r="I698">
        <v>4.9839034650095702</v>
      </c>
      <c r="J698">
        <v>1</v>
      </c>
    </row>
    <row r="699" spans="1:10" x14ac:dyDescent="0.3">
      <c r="B699">
        <v>182.53397835188099</v>
      </c>
      <c r="C699">
        <v>20049.242099213199</v>
      </c>
      <c r="D699">
        <v>8.4804679599601709</v>
      </c>
      <c r="E699">
        <v>330.12786856306201</v>
      </c>
      <c r="F699">
        <v>328.70096062821898</v>
      </c>
      <c r="G699">
        <v>12.3322881135293</v>
      </c>
      <c r="H699">
        <v>79.784780395254501</v>
      </c>
      <c r="I699">
        <v>3.6935109356881002</v>
      </c>
      <c r="J699">
        <v>1</v>
      </c>
    </row>
    <row r="700" spans="1:10" x14ac:dyDescent="0.3">
      <c r="A700">
        <v>6.24626405379483</v>
      </c>
      <c r="B700">
        <v>163.218038449695</v>
      </c>
      <c r="C700">
        <v>26408.881767512801</v>
      </c>
      <c r="D700">
        <v>6.0296704799760104</v>
      </c>
      <c r="E700">
        <v>429.02231183199899</v>
      </c>
      <c r="F700">
        <v>509.956864240568</v>
      </c>
      <c r="G700">
        <v>23.569644908143498</v>
      </c>
      <c r="H700">
        <v>19.175174536546301</v>
      </c>
      <c r="I700">
        <v>5.0444547777179398</v>
      </c>
      <c r="J700">
        <v>1</v>
      </c>
    </row>
    <row r="701" spans="1:10" x14ac:dyDescent="0.3">
      <c r="A701">
        <v>7.3764491048464</v>
      </c>
      <c r="B701">
        <v>168.75000723384599</v>
      </c>
      <c r="C701">
        <v>37191.114140537502</v>
      </c>
      <c r="D701">
        <v>4.1849430382744801</v>
      </c>
      <c r="F701">
        <v>439.31285329801898</v>
      </c>
      <c r="G701">
        <v>15.9009850545622</v>
      </c>
      <c r="H701">
        <v>63.334894671768097</v>
      </c>
      <c r="I701">
        <v>5.7673546664976296</v>
      </c>
      <c r="J701">
        <v>1</v>
      </c>
    </row>
    <row r="702" spans="1:10" x14ac:dyDescent="0.3">
      <c r="A702">
        <v>7.8024260841215796</v>
      </c>
      <c r="B702">
        <v>232.670279991326</v>
      </c>
      <c r="C702">
        <v>14382.902158061899</v>
      </c>
      <c r="D702">
        <v>7.6269229070714504</v>
      </c>
      <c r="F702">
        <v>413.29218349228398</v>
      </c>
      <c r="G702">
        <v>15.4956033716457</v>
      </c>
      <c r="H702">
        <v>42.002082011404902</v>
      </c>
      <c r="I702">
        <v>4.3635298814755297</v>
      </c>
      <c r="J702">
        <v>1</v>
      </c>
    </row>
    <row r="703" spans="1:10" x14ac:dyDescent="0.3">
      <c r="A703">
        <v>8.5967672123447798</v>
      </c>
      <c r="B703">
        <v>202.34318749090801</v>
      </c>
      <c r="C703">
        <v>15173.4711498543</v>
      </c>
      <c r="D703">
        <v>7.2486249863577097</v>
      </c>
      <c r="E703">
        <v>373.653327668072</v>
      </c>
      <c r="F703">
        <v>315.47907039948802</v>
      </c>
      <c r="G703">
        <v>15.008674201370001</v>
      </c>
      <c r="H703">
        <v>76.879669257883407</v>
      </c>
      <c r="I703">
        <v>3.2386929330870999</v>
      </c>
      <c r="J703">
        <v>1</v>
      </c>
    </row>
    <row r="704" spans="1:10" x14ac:dyDescent="0.3">
      <c r="A704">
        <v>6.4364444960902301</v>
      </c>
      <c r="B704">
        <v>192.995664810004</v>
      </c>
      <c r="C704">
        <v>19579.3895457537</v>
      </c>
      <c r="D704">
        <v>7.6408743218040298</v>
      </c>
      <c r="E704">
        <v>314.92273899078998</v>
      </c>
      <c r="F704">
        <v>379.67536682471598</v>
      </c>
      <c r="G704">
        <v>12.8970492576947</v>
      </c>
      <c r="H704">
        <v>75.839131814403103</v>
      </c>
      <c r="I704">
        <v>3.41585138537515</v>
      </c>
      <c r="J704">
        <v>1</v>
      </c>
    </row>
    <row r="705" spans="1:10" x14ac:dyDescent="0.3">
      <c r="A705">
        <v>7.3334777260267199</v>
      </c>
      <c r="B705">
        <v>233.721355077532</v>
      </c>
      <c r="C705">
        <v>16066.552124395501</v>
      </c>
      <c r="D705">
        <v>8.1819880648444006</v>
      </c>
      <c r="E705">
        <v>224.212503044779</v>
      </c>
      <c r="F705">
        <v>401.73930871328099</v>
      </c>
      <c r="G705">
        <v>15.313977749206201</v>
      </c>
      <c r="H705">
        <v>81.842062156483095</v>
      </c>
      <c r="I705">
        <v>4.77266270077937</v>
      </c>
      <c r="J705">
        <v>1</v>
      </c>
    </row>
    <row r="706" spans="1:10" x14ac:dyDescent="0.3">
      <c r="A706">
        <v>6.1447590376621504</v>
      </c>
      <c r="B706">
        <v>210.97974749526699</v>
      </c>
      <c r="C706">
        <v>19981.315187561799</v>
      </c>
      <c r="D706">
        <v>9.2036141123890705</v>
      </c>
      <c r="E706">
        <v>271.09710431943103</v>
      </c>
      <c r="F706">
        <v>332.59812622472901</v>
      </c>
      <c r="G706">
        <v>17.187963350912302</v>
      </c>
      <c r="H706">
        <v>79.634242043973998</v>
      </c>
      <c r="I706">
        <v>3.08208049583398</v>
      </c>
      <c r="J706">
        <v>1</v>
      </c>
    </row>
    <row r="707" spans="1:10" x14ac:dyDescent="0.3">
      <c r="A707">
        <v>4.72599772059825</v>
      </c>
      <c r="B707">
        <v>175.99148679255899</v>
      </c>
      <c r="C707">
        <v>34265.830581473703</v>
      </c>
      <c r="D707">
        <v>5.9233958468619203</v>
      </c>
      <c r="E707">
        <v>324.87072421787298</v>
      </c>
      <c r="F707">
        <v>441.94518070957099</v>
      </c>
      <c r="G707">
        <v>12.636086459195401</v>
      </c>
      <c r="I707">
        <v>3.6446065408887098</v>
      </c>
      <c r="J707">
        <v>1</v>
      </c>
    </row>
    <row r="708" spans="1:10" x14ac:dyDescent="0.3">
      <c r="A708">
        <v>5.3933459144232598</v>
      </c>
      <c r="B708">
        <v>172.55026149278001</v>
      </c>
      <c r="C708">
        <v>28099.038729259799</v>
      </c>
      <c r="D708">
        <v>5.78966867637339</v>
      </c>
      <c r="E708">
        <v>372.62194324651398</v>
      </c>
      <c r="F708">
        <v>505.54234866945501</v>
      </c>
      <c r="G708">
        <v>17.530703558318301</v>
      </c>
      <c r="H708">
        <v>67.273874478321702</v>
      </c>
      <c r="I708">
        <v>4.6338547523171103</v>
      </c>
      <c r="J708">
        <v>1</v>
      </c>
    </row>
    <row r="709" spans="1:10" x14ac:dyDescent="0.3">
      <c r="A709">
        <v>5.6248199964023904</v>
      </c>
      <c r="B709">
        <v>215.82287257203299</v>
      </c>
      <c r="C709">
        <v>9028.7603448521095</v>
      </c>
      <c r="D709">
        <v>9.2560977722867293</v>
      </c>
      <c r="E709">
        <v>274.29230540617101</v>
      </c>
      <c r="F709">
        <v>340.64839262295101</v>
      </c>
      <c r="G709">
        <v>10.6806727382523</v>
      </c>
      <c r="H709">
        <v>72.487450231123304</v>
      </c>
      <c r="I709">
        <v>4.3554891615301798</v>
      </c>
      <c r="J709">
        <v>1</v>
      </c>
    </row>
    <row r="710" spans="1:10" x14ac:dyDescent="0.3">
      <c r="A710">
        <v>5.7688680310922296</v>
      </c>
      <c r="B710">
        <v>184.39500278806699</v>
      </c>
      <c r="C710">
        <v>31155.988820087401</v>
      </c>
      <c r="D710">
        <v>8.3928335322891598</v>
      </c>
      <c r="E710">
        <v>356.552697119882</v>
      </c>
      <c r="F710">
        <v>380.09681012980599</v>
      </c>
      <c r="G710">
        <v>10.430339792435699</v>
      </c>
      <c r="H710">
        <v>100.23166781440401</v>
      </c>
      <c r="I710">
        <v>3.09262637882629</v>
      </c>
      <c r="J710">
        <v>1</v>
      </c>
    </row>
    <row r="711" spans="1:10" x14ac:dyDescent="0.3">
      <c r="B711">
        <v>195.874634163325</v>
      </c>
      <c r="C711">
        <v>17749.298664017999</v>
      </c>
      <c r="D711">
        <v>7.5567503439719799</v>
      </c>
      <c r="F711">
        <v>512.45446840829504</v>
      </c>
      <c r="G711">
        <v>15.4852756292899</v>
      </c>
      <c r="H711">
        <v>54.132657841848904</v>
      </c>
      <c r="I711">
        <v>2.7756354336001299</v>
      </c>
      <c r="J711">
        <v>1</v>
      </c>
    </row>
    <row r="712" spans="1:10" x14ac:dyDescent="0.3">
      <c r="A712">
        <v>5.2513538154758201</v>
      </c>
      <c r="B712">
        <v>167.924336007319</v>
      </c>
      <c r="C712">
        <v>34768.933419906003</v>
      </c>
      <c r="D712">
        <v>4.02308133899085</v>
      </c>
      <c r="E712">
        <v>377.143488893528</v>
      </c>
      <c r="F712">
        <v>315.53610537316098</v>
      </c>
      <c r="G712">
        <v>10.429159462767201</v>
      </c>
      <c r="H712">
        <v>70.593387098381498</v>
      </c>
      <c r="I712">
        <v>4.07225232317648</v>
      </c>
      <c r="J712">
        <v>1</v>
      </c>
    </row>
    <row r="713" spans="1:10" x14ac:dyDescent="0.3">
      <c r="A713">
        <v>7.6887859160913701</v>
      </c>
      <c r="B713">
        <v>209.18562534531901</v>
      </c>
      <c r="C713">
        <v>29568.535852018002</v>
      </c>
      <c r="D713">
        <v>9.8173356354981696</v>
      </c>
      <c r="E713">
        <v>294.34773223445802</v>
      </c>
      <c r="F713">
        <v>355.69861323897698</v>
      </c>
      <c r="G713">
        <v>13.918768617655701</v>
      </c>
      <c r="H713">
        <v>71.681539643078295</v>
      </c>
      <c r="I713">
        <v>3.91867315577147</v>
      </c>
      <c r="J713">
        <v>1</v>
      </c>
    </row>
    <row r="714" spans="1:10" x14ac:dyDescent="0.3">
      <c r="A714">
        <v>3.6810762705488198</v>
      </c>
      <c r="B714">
        <v>144.26526985263499</v>
      </c>
      <c r="C714">
        <v>26726.771113406201</v>
      </c>
      <c r="D714">
        <v>6.0952829186470998</v>
      </c>
      <c r="F714">
        <v>564.18382399517202</v>
      </c>
      <c r="G714">
        <v>13.6511053748442</v>
      </c>
      <c r="H714">
        <v>92.2991006991098</v>
      </c>
      <c r="I714">
        <v>3.89307040299783</v>
      </c>
      <c r="J714">
        <v>1</v>
      </c>
    </row>
    <row r="715" spans="1:10" x14ac:dyDescent="0.3">
      <c r="A715">
        <v>4.89769170650258</v>
      </c>
      <c r="B715">
        <v>169.23576826579699</v>
      </c>
      <c r="C715">
        <v>14676.716272069099</v>
      </c>
      <c r="D715">
        <v>8.3186073368474798</v>
      </c>
      <c r="F715">
        <v>437.53869239362399</v>
      </c>
      <c r="G715">
        <v>16.2191410154248</v>
      </c>
      <c r="H715">
        <v>81.9478062297446</v>
      </c>
      <c r="I715">
        <v>3.89446433298462</v>
      </c>
      <c r="J715">
        <v>1</v>
      </c>
    </row>
    <row r="716" spans="1:10" x14ac:dyDescent="0.3">
      <c r="A716">
        <v>5.8427546011896903</v>
      </c>
      <c r="B716">
        <v>202.04477526794699</v>
      </c>
      <c r="C716">
        <v>13969.2615624177</v>
      </c>
      <c r="D716">
        <v>6.6439180277303702</v>
      </c>
      <c r="E716">
        <v>290.795954509171</v>
      </c>
      <c r="F716">
        <v>475.14295621097</v>
      </c>
      <c r="G716">
        <v>18.189838506263101</v>
      </c>
      <c r="H716">
        <v>77.931103946911406</v>
      </c>
      <c r="I716">
        <v>4.4903925640097198</v>
      </c>
      <c r="J716">
        <v>1</v>
      </c>
    </row>
    <row r="717" spans="1:10" x14ac:dyDescent="0.3">
      <c r="B717">
        <v>193.410140642524</v>
      </c>
      <c r="C717">
        <v>14472.391549496801</v>
      </c>
      <c r="D717">
        <v>5.6406723449468297</v>
      </c>
      <c r="E717">
        <v>322.674462110212</v>
      </c>
      <c r="F717">
        <v>431.45733720342798</v>
      </c>
      <c r="G717">
        <v>12.7219218847686</v>
      </c>
      <c r="H717">
        <v>92.758852343964406</v>
      </c>
      <c r="I717">
        <v>4.4148189097534898</v>
      </c>
      <c r="J717">
        <v>1</v>
      </c>
    </row>
    <row r="718" spans="1:10" x14ac:dyDescent="0.3">
      <c r="A718">
        <v>5.0383167831432498</v>
      </c>
      <c r="B718">
        <v>170.36046254939799</v>
      </c>
      <c r="C718">
        <v>25866.103948582298</v>
      </c>
      <c r="D718">
        <v>7.4037500491245298</v>
      </c>
      <c r="F718">
        <v>350.39102412393999</v>
      </c>
      <c r="G718">
        <v>13.270278830445299</v>
      </c>
      <c r="H718">
        <v>65.331632864599499</v>
      </c>
      <c r="I718">
        <v>3.9136957758444701</v>
      </c>
      <c r="J718">
        <v>1</v>
      </c>
    </row>
    <row r="719" spans="1:10" x14ac:dyDescent="0.3">
      <c r="A719">
        <v>9.9612477090498608</v>
      </c>
      <c r="B719">
        <v>220.03818598107401</v>
      </c>
      <c r="C719">
        <v>11939.769859279901</v>
      </c>
      <c r="D719">
        <v>8.4287535880420492</v>
      </c>
      <c r="E719">
        <v>337.48361004403</v>
      </c>
      <c r="F719">
        <v>398.68093562640797</v>
      </c>
      <c r="G719">
        <v>14.792585197440401</v>
      </c>
      <c r="H719">
        <v>60.991842578349797</v>
      </c>
      <c r="I719">
        <v>3.24658309722843</v>
      </c>
      <c r="J719">
        <v>1</v>
      </c>
    </row>
    <row r="720" spans="1:10" x14ac:dyDescent="0.3">
      <c r="A720">
        <v>7.4175026366890702</v>
      </c>
      <c r="B720">
        <v>198.70565298813401</v>
      </c>
      <c r="C720">
        <v>24389.3628851336</v>
      </c>
      <c r="D720">
        <v>4.7906813892239803</v>
      </c>
      <c r="E720">
        <v>289.33135776930601</v>
      </c>
      <c r="F720">
        <v>366.37072364754403</v>
      </c>
      <c r="G720">
        <v>18.4151804550043</v>
      </c>
      <c r="H720">
        <v>87.996222771624304</v>
      </c>
      <c r="I720">
        <v>3.3912406668716102</v>
      </c>
      <c r="J720">
        <v>1</v>
      </c>
    </row>
    <row r="721" spans="1:10" x14ac:dyDescent="0.3">
      <c r="B721">
        <v>160.32597160928799</v>
      </c>
      <c r="C721">
        <v>37795.7633178838</v>
      </c>
      <c r="D721">
        <v>9.1522246703282608</v>
      </c>
      <c r="E721">
        <v>390.27660843568498</v>
      </c>
      <c r="F721">
        <v>441.98610614652102</v>
      </c>
      <c r="G721">
        <v>16.450990050021201</v>
      </c>
      <c r="H721">
        <v>21.355275176305099</v>
      </c>
      <c r="I721">
        <v>4.4419798358481799</v>
      </c>
      <c r="J721">
        <v>1</v>
      </c>
    </row>
    <row r="722" spans="1:10" x14ac:dyDescent="0.3">
      <c r="A722">
        <v>5.0999320050346499</v>
      </c>
      <c r="B722">
        <v>189.665936547889</v>
      </c>
      <c r="C722">
        <v>21807.400131303599</v>
      </c>
      <c r="D722">
        <v>4.36815203203804</v>
      </c>
      <c r="F722">
        <v>334.512305881001</v>
      </c>
      <c r="G722">
        <v>14.732291221052501</v>
      </c>
      <c r="H722">
        <v>49.9856790472627</v>
      </c>
      <c r="I722">
        <v>5.1593012489668997</v>
      </c>
      <c r="J722">
        <v>1</v>
      </c>
    </row>
    <row r="723" spans="1:10" x14ac:dyDescent="0.3">
      <c r="A723">
        <v>3.63316282886252</v>
      </c>
      <c r="B723">
        <v>179.350576724798</v>
      </c>
      <c r="C723">
        <v>28584.1758097069</v>
      </c>
      <c r="D723">
        <v>5.2463817466495497</v>
      </c>
      <c r="E723">
        <v>292.44053636393699</v>
      </c>
      <c r="F723">
        <v>500.86601845605401</v>
      </c>
      <c r="G723">
        <v>8.9564014596111292</v>
      </c>
      <c r="H723">
        <v>77.360985269287198</v>
      </c>
      <c r="I723">
        <v>3.3495716551359598</v>
      </c>
      <c r="J723">
        <v>1</v>
      </c>
    </row>
    <row r="724" spans="1:10" x14ac:dyDescent="0.3">
      <c r="A724">
        <v>8.8604508539271993</v>
      </c>
      <c r="B724">
        <v>193.74310515437</v>
      </c>
      <c r="C724">
        <v>24085.1121402434</v>
      </c>
      <c r="D724">
        <v>6.1831095178271998</v>
      </c>
      <c r="F724">
        <v>526.70492371280102</v>
      </c>
      <c r="G724">
        <v>9.9013276319386101</v>
      </c>
      <c r="H724">
        <v>81.339339809415705</v>
      </c>
      <c r="I724">
        <v>4.6777133268871296</v>
      </c>
      <c r="J724">
        <v>1</v>
      </c>
    </row>
    <row r="725" spans="1:10" x14ac:dyDescent="0.3">
      <c r="A725">
        <v>10.1379322882611</v>
      </c>
      <c r="B725">
        <v>242.00571600208499</v>
      </c>
      <c r="C725">
        <v>15088.8276528489</v>
      </c>
      <c r="D725">
        <v>8.6777893592995792</v>
      </c>
      <c r="F725">
        <v>596.346346353748</v>
      </c>
      <c r="G725">
        <v>14.971198823843601</v>
      </c>
      <c r="H725">
        <v>62.365824350986998</v>
      </c>
      <c r="I725">
        <v>3.8720181587616902</v>
      </c>
      <c r="J725">
        <v>1</v>
      </c>
    </row>
    <row r="726" spans="1:10" x14ac:dyDescent="0.3">
      <c r="A726">
        <v>9.9008148400382492</v>
      </c>
      <c r="B726">
        <v>199.08375175701599</v>
      </c>
      <c r="C726">
        <v>16233.1346793621</v>
      </c>
      <c r="D726">
        <v>8.1466431683455607</v>
      </c>
      <c r="E726">
        <v>380.113029500224</v>
      </c>
      <c r="F726">
        <v>345.01985183664499</v>
      </c>
      <c r="G726">
        <v>20.386719629536501</v>
      </c>
      <c r="H726">
        <v>73.381488419942698</v>
      </c>
      <c r="I726">
        <v>2.3950021100616499</v>
      </c>
      <c r="J726">
        <v>1</v>
      </c>
    </row>
    <row r="727" spans="1:10" x14ac:dyDescent="0.3">
      <c r="A727">
        <v>10.2684305011633</v>
      </c>
      <c r="B727">
        <v>218.21668247048001</v>
      </c>
      <c r="C727">
        <v>13753.9933734306</v>
      </c>
      <c r="D727">
        <v>7.5126081410424597</v>
      </c>
      <c r="E727">
        <v>334.17807471095603</v>
      </c>
      <c r="F727">
        <v>341.60220865225199</v>
      </c>
      <c r="G727">
        <v>15.671563525842799</v>
      </c>
      <c r="H727">
        <v>84.682660233106105</v>
      </c>
      <c r="I727">
        <v>4.3046892621867103</v>
      </c>
      <c r="J727">
        <v>1</v>
      </c>
    </row>
    <row r="728" spans="1:10" x14ac:dyDescent="0.3">
      <c r="A728">
        <v>0.22749905020219799</v>
      </c>
      <c r="B728">
        <v>152.530111176422</v>
      </c>
      <c r="C728">
        <v>39028.599340290697</v>
      </c>
      <c r="D728">
        <v>3.46249204767927</v>
      </c>
      <c r="E728">
        <v>283.69378223429601</v>
      </c>
      <c r="F728">
        <v>443.029232128628</v>
      </c>
      <c r="G728">
        <v>13.201943203829201</v>
      </c>
      <c r="H728">
        <v>62.322711106917303</v>
      </c>
      <c r="I728">
        <v>3.5457414375679099</v>
      </c>
      <c r="J728">
        <v>1</v>
      </c>
    </row>
    <row r="729" spans="1:10" x14ac:dyDescent="0.3">
      <c r="A729">
        <v>6.0172609236891299</v>
      </c>
      <c r="B729">
        <v>206.01439977829901</v>
      </c>
      <c r="C729">
        <v>15157.2687865015</v>
      </c>
      <c r="D729">
        <v>7.5821238561662199</v>
      </c>
      <c r="E729">
        <v>307.704473583263</v>
      </c>
      <c r="F729">
        <v>431.78198749065501</v>
      </c>
      <c r="G729">
        <v>14.221757036067901</v>
      </c>
      <c r="H729">
        <v>53.319977174698501</v>
      </c>
      <c r="I729">
        <v>4.4277122822974704</v>
      </c>
      <c r="J729">
        <v>1</v>
      </c>
    </row>
    <row r="730" spans="1:10" x14ac:dyDescent="0.3">
      <c r="A730">
        <v>7.1108451380332198</v>
      </c>
      <c r="B730">
        <v>213.88633690096799</v>
      </c>
      <c r="C730">
        <v>25043.532803357</v>
      </c>
      <c r="D730">
        <v>6.0484370380518397</v>
      </c>
      <c r="E730">
        <v>245.954252951358</v>
      </c>
      <c r="F730">
        <v>505.735534540976</v>
      </c>
      <c r="G730">
        <v>16.3831404802709</v>
      </c>
      <c r="H730">
        <v>91.681026051723094</v>
      </c>
      <c r="I730">
        <v>5.7127921271846498</v>
      </c>
      <c r="J730">
        <v>1</v>
      </c>
    </row>
    <row r="731" spans="1:10" x14ac:dyDescent="0.3">
      <c r="A731">
        <v>6.3502904720553204</v>
      </c>
      <c r="B731">
        <v>190.38373782069601</v>
      </c>
      <c r="C731">
        <v>14905.3938515764</v>
      </c>
      <c r="D731">
        <v>5.5378301566200898</v>
      </c>
      <c r="F731">
        <v>446.84060505628599</v>
      </c>
      <c r="G731">
        <v>13.983566644973401</v>
      </c>
      <c r="H731">
        <v>67.817096237192004</v>
      </c>
      <c r="I731">
        <v>4.2652330673134999</v>
      </c>
      <c r="J731">
        <v>1</v>
      </c>
    </row>
    <row r="732" spans="1:10" x14ac:dyDescent="0.3">
      <c r="A732">
        <v>8.1293417202371803</v>
      </c>
      <c r="B732">
        <v>211.12331234907001</v>
      </c>
      <c r="C732">
        <v>22982.927444607001</v>
      </c>
      <c r="D732">
        <v>6.7790054768183703</v>
      </c>
      <c r="E732">
        <v>326.39795325727999</v>
      </c>
      <c r="F732">
        <v>367.98878369169802</v>
      </c>
      <c r="G732">
        <v>13.910933188836299</v>
      </c>
      <c r="H732">
        <v>55.795356643677003</v>
      </c>
      <c r="I732">
        <v>4.8220435636074903</v>
      </c>
      <c r="J732">
        <v>1</v>
      </c>
    </row>
    <row r="733" spans="1:10" x14ac:dyDescent="0.3">
      <c r="A733">
        <v>10.252816232929399</v>
      </c>
      <c r="B733">
        <v>218.27970005599701</v>
      </c>
      <c r="C733">
        <v>18158.842119050802</v>
      </c>
      <c r="D733">
        <v>8.6573418972593306</v>
      </c>
      <c r="E733">
        <v>349.52956788630598</v>
      </c>
      <c r="F733">
        <v>336.19883719227198</v>
      </c>
      <c r="G733">
        <v>19.442598816756799</v>
      </c>
      <c r="H733">
        <v>82.858271839588696</v>
      </c>
      <c r="I733">
        <v>4.5598362187727197</v>
      </c>
      <c r="J733">
        <v>1</v>
      </c>
    </row>
    <row r="734" spans="1:10" x14ac:dyDescent="0.3">
      <c r="A734">
        <v>5.4623559347061503</v>
      </c>
      <c r="B734">
        <v>187.70953274686801</v>
      </c>
      <c r="C734">
        <v>11642.148998545899</v>
      </c>
      <c r="D734">
        <v>8.4396410712474008</v>
      </c>
      <c r="F734">
        <v>534.66394489049696</v>
      </c>
      <c r="G734">
        <v>8.1297926463054093</v>
      </c>
      <c r="H734">
        <v>74.603712872849201</v>
      </c>
      <c r="I734">
        <v>4.4861804924255502</v>
      </c>
      <c r="J734">
        <v>1</v>
      </c>
    </row>
    <row r="735" spans="1:10" x14ac:dyDescent="0.3">
      <c r="A735">
        <v>9.2394403610603995</v>
      </c>
      <c r="B735">
        <v>212.569076343153</v>
      </c>
      <c r="C735">
        <v>14829.6242123215</v>
      </c>
      <c r="D735">
        <v>7.1729204168818903</v>
      </c>
      <c r="E735">
        <v>324.12891525539902</v>
      </c>
      <c r="F735">
        <v>575.42196836418805</v>
      </c>
      <c r="G735">
        <v>16.581120438382801</v>
      </c>
      <c r="H735">
        <v>66.885270125516101</v>
      </c>
      <c r="I735">
        <v>3.47197112733279</v>
      </c>
      <c r="J735">
        <v>1</v>
      </c>
    </row>
    <row r="736" spans="1:10" x14ac:dyDescent="0.3">
      <c r="A736">
        <v>7.0713141922178604</v>
      </c>
      <c r="B736">
        <v>213.61962501948599</v>
      </c>
      <c r="C736">
        <v>20038.796416929301</v>
      </c>
      <c r="D736">
        <v>7.60225187389198</v>
      </c>
      <c r="E736">
        <v>290.05721880909601</v>
      </c>
      <c r="F736">
        <v>605.305041439408</v>
      </c>
      <c r="G736">
        <v>8.7139636163411094</v>
      </c>
      <c r="H736">
        <v>58.413459693327198</v>
      </c>
      <c r="I736">
        <v>4.29372655974863</v>
      </c>
      <c r="J736">
        <v>1</v>
      </c>
    </row>
    <row r="737" spans="1:10" x14ac:dyDescent="0.3">
      <c r="A737">
        <v>7.1158952656720897</v>
      </c>
      <c r="B737">
        <v>193.706744524344</v>
      </c>
      <c r="C737">
        <v>18463.883662341501</v>
      </c>
      <c r="D737">
        <v>4.92438899680681</v>
      </c>
      <c r="E737">
        <v>319.05695130038799</v>
      </c>
      <c r="F737">
        <v>369.53403400169901</v>
      </c>
      <c r="G737">
        <v>14.8415798969636</v>
      </c>
      <c r="H737">
        <v>54.437494016426101</v>
      </c>
      <c r="I737">
        <v>3.7360205470554302</v>
      </c>
      <c r="J737">
        <v>1</v>
      </c>
    </row>
    <row r="738" spans="1:10" x14ac:dyDescent="0.3">
      <c r="A738">
        <v>8.2389965968890699</v>
      </c>
      <c r="B738">
        <v>199.59453866368901</v>
      </c>
      <c r="C738">
        <v>25046.7986402883</v>
      </c>
      <c r="D738">
        <v>9.2880198571958807</v>
      </c>
      <c r="E738">
        <v>350.835986018651</v>
      </c>
      <c r="F738">
        <v>328.36339825867799</v>
      </c>
      <c r="G738">
        <v>18.743230788080599</v>
      </c>
      <c r="H738">
        <v>54.416964993794899</v>
      </c>
      <c r="I738">
        <v>3.0899237489521401</v>
      </c>
      <c r="J738">
        <v>1</v>
      </c>
    </row>
    <row r="739" spans="1:10" x14ac:dyDescent="0.3">
      <c r="A739">
        <v>6.4462520315632004</v>
      </c>
      <c r="B739">
        <v>204.25356307886699</v>
      </c>
      <c r="C739">
        <v>11104.2505079396</v>
      </c>
      <c r="D739">
        <v>7.6486128928345298</v>
      </c>
      <c r="F739">
        <v>418.04121956450803</v>
      </c>
      <c r="G739">
        <v>16.625627379341001</v>
      </c>
      <c r="I739">
        <v>4.9769578578719704</v>
      </c>
      <c r="J739">
        <v>1</v>
      </c>
    </row>
    <row r="740" spans="1:10" x14ac:dyDescent="0.3">
      <c r="A740">
        <v>6.1617794994620398</v>
      </c>
      <c r="B740">
        <v>202.75697250445799</v>
      </c>
      <c r="C740">
        <v>12229.6475840884</v>
      </c>
      <c r="D740">
        <v>11.5235975126513</v>
      </c>
      <c r="E740">
        <v>324.04803479549503</v>
      </c>
      <c r="F740">
        <v>344.36568913324601</v>
      </c>
      <c r="G740">
        <v>14.6859268348057</v>
      </c>
      <c r="H740">
        <v>47.803193695735899</v>
      </c>
      <c r="I740">
        <v>4.0035470291083701</v>
      </c>
      <c r="J740">
        <v>1</v>
      </c>
    </row>
    <row r="741" spans="1:10" x14ac:dyDescent="0.3">
      <c r="A741">
        <v>6.7721565377294501</v>
      </c>
      <c r="B741">
        <v>196.90009840651101</v>
      </c>
      <c r="C741">
        <v>13790.2962018127</v>
      </c>
      <c r="D741">
        <v>9.5750528726518596</v>
      </c>
      <c r="F741">
        <v>347.58837474387798</v>
      </c>
      <c r="G741">
        <v>17.705727306416101</v>
      </c>
      <c r="H741">
        <v>68.379814517781099</v>
      </c>
      <c r="I741">
        <v>3.82725596122325</v>
      </c>
      <c r="J741">
        <v>1</v>
      </c>
    </row>
    <row r="742" spans="1:10" x14ac:dyDescent="0.3">
      <c r="A742">
        <v>7.06184551971681</v>
      </c>
      <c r="B742">
        <v>211.09168708247</v>
      </c>
      <c r="C742">
        <v>11300.238108793799</v>
      </c>
      <c r="D742">
        <v>8.8663592872048795</v>
      </c>
      <c r="E742">
        <v>299.938071050833</v>
      </c>
      <c r="F742">
        <v>353.51042464915997</v>
      </c>
      <c r="G742">
        <v>16.895753682782999</v>
      </c>
      <c r="H742">
        <v>67.577108675515802</v>
      </c>
      <c r="I742">
        <v>3.9582485044402498</v>
      </c>
      <c r="J742">
        <v>1</v>
      </c>
    </row>
    <row r="743" spans="1:10" x14ac:dyDescent="0.3">
      <c r="A743">
        <v>4.6382502585541303</v>
      </c>
      <c r="B743">
        <v>182.41962093934299</v>
      </c>
      <c r="C743">
        <v>34261.985889497199</v>
      </c>
      <c r="D743">
        <v>6.1977159415733301</v>
      </c>
      <c r="E743">
        <v>307.45845423970599</v>
      </c>
      <c r="F743">
        <v>439.117704552573</v>
      </c>
      <c r="G743">
        <v>7.7608525694891997</v>
      </c>
      <c r="I743">
        <v>4.1245378248963398</v>
      </c>
      <c r="J743">
        <v>1</v>
      </c>
    </row>
    <row r="744" spans="1:10" x14ac:dyDescent="0.3">
      <c r="A744">
        <v>7.6789668886831999</v>
      </c>
      <c r="B744">
        <v>205.47991835519699</v>
      </c>
      <c r="C744">
        <v>7472.50648002047</v>
      </c>
      <c r="D744">
        <v>7.1818685277753804</v>
      </c>
      <c r="F744">
        <v>395.235784311771</v>
      </c>
      <c r="G744">
        <v>7.9181503376644802</v>
      </c>
      <c r="H744">
        <v>76.378309062779493</v>
      </c>
      <c r="I744">
        <v>3.7189815585763002</v>
      </c>
      <c r="J744">
        <v>1</v>
      </c>
    </row>
    <row r="745" spans="1:10" x14ac:dyDescent="0.3">
      <c r="A745">
        <v>8.1377130631072792</v>
      </c>
      <c r="B745">
        <v>178.716632941612</v>
      </c>
      <c r="C745">
        <v>33786.716309201001</v>
      </c>
      <c r="D745">
        <v>9.1018851365589697</v>
      </c>
      <c r="F745">
        <v>481.07353933543197</v>
      </c>
      <c r="G745">
        <v>12.2731806464418</v>
      </c>
      <c r="H745">
        <v>95.905287909515906</v>
      </c>
      <c r="I745">
        <v>2.7438667524056601</v>
      </c>
      <c r="J745">
        <v>1</v>
      </c>
    </row>
    <row r="746" spans="1:10" x14ac:dyDescent="0.3">
      <c r="A746">
        <v>7.4813977719166296</v>
      </c>
      <c r="B746">
        <v>186.07476549927401</v>
      </c>
      <c r="C746">
        <v>13781.780283955701</v>
      </c>
      <c r="D746">
        <v>4.6492539298367399</v>
      </c>
      <c r="E746">
        <v>377.34437186403898</v>
      </c>
      <c r="F746">
        <v>323.77284262521999</v>
      </c>
      <c r="G746">
        <v>11.6871238371658</v>
      </c>
      <c r="H746">
        <v>66.291649837771104</v>
      </c>
      <c r="I746">
        <v>4.0399762897966998</v>
      </c>
      <c r="J746">
        <v>1</v>
      </c>
    </row>
    <row r="747" spans="1:10" x14ac:dyDescent="0.3">
      <c r="A747">
        <v>8.0821480764538798</v>
      </c>
      <c r="B747">
        <v>185.93241935475601</v>
      </c>
      <c r="C747">
        <v>28407.661025884699</v>
      </c>
      <c r="D747">
        <v>7.6054207877337996</v>
      </c>
      <c r="E747">
        <v>381.76188358828199</v>
      </c>
      <c r="F747">
        <v>402.65802223263898</v>
      </c>
      <c r="G747">
        <v>12.8306463131724</v>
      </c>
      <c r="H747">
        <v>86.979723917316605</v>
      </c>
      <c r="I747">
        <v>3.3734845141194998</v>
      </c>
      <c r="J747">
        <v>1</v>
      </c>
    </row>
    <row r="748" spans="1:10" x14ac:dyDescent="0.3">
      <c r="B748">
        <v>210.62735850548</v>
      </c>
      <c r="C748">
        <v>27983.179422031699</v>
      </c>
      <c r="D748">
        <v>5.9472129080272298</v>
      </c>
      <c r="F748">
        <v>436.844052550529</v>
      </c>
      <c r="G748">
        <v>16.1275271434491</v>
      </c>
      <c r="H748">
        <v>64.564044110465503</v>
      </c>
      <c r="I748">
        <v>4.2903932236120097</v>
      </c>
      <c r="J748">
        <v>1</v>
      </c>
    </row>
    <row r="749" spans="1:10" x14ac:dyDescent="0.3">
      <c r="A749">
        <v>7.7021830991871303</v>
      </c>
      <c r="B749">
        <v>192.13753061224</v>
      </c>
      <c r="C749">
        <v>18126.030963032299</v>
      </c>
      <c r="D749">
        <v>9.1545805066114792</v>
      </c>
      <c r="E749">
        <v>364.19122695716698</v>
      </c>
      <c r="F749">
        <v>646.73259873520897</v>
      </c>
      <c r="G749">
        <v>14.3763369092419</v>
      </c>
      <c r="H749">
        <v>90.527536319517907</v>
      </c>
      <c r="I749">
        <v>4.3821591620644798</v>
      </c>
      <c r="J749">
        <v>1</v>
      </c>
    </row>
    <row r="750" spans="1:10" x14ac:dyDescent="0.3">
      <c r="A750">
        <v>6.7507611860201102</v>
      </c>
      <c r="B750">
        <v>207.25450536342399</v>
      </c>
      <c r="C750">
        <v>23642.992596628399</v>
      </c>
      <c r="D750">
        <v>7.6910123794607301</v>
      </c>
      <c r="E750">
        <v>293.78303986281901</v>
      </c>
      <c r="F750">
        <v>446.69693905980802</v>
      </c>
      <c r="G750">
        <v>6.0003909304893401</v>
      </c>
      <c r="H750">
        <v>30.9008151460778</v>
      </c>
      <c r="I750">
        <v>2.77772626475093</v>
      </c>
      <c r="J750">
        <v>1</v>
      </c>
    </row>
    <row r="751" spans="1:10" x14ac:dyDescent="0.3">
      <c r="B751">
        <v>219.706048139735</v>
      </c>
      <c r="C751">
        <v>22387.315752754701</v>
      </c>
      <c r="D751">
        <v>7.3085005716691196</v>
      </c>
      <c r="E751">
        <v>316.97300307262998</v>
      </c>
      <c r="F751">
        <v>327.28954338358898</v>
      </c>
      <c r="G751">
        <v>12.7852653137634</v>
      </c>
      <c r="H751">
        <v>80.757866380684604</v>
      </c>
      <c r="I751">
        <v>4.64936502812178</v>
      </c>
      <c r="J751">
        <v>1</v>
      </c>
    </row>
    <row r="752" spans="1:10" x14ac:dyDescent="0.3">
      <c r="A752">
        <v>6.3239420725695803</v>
      </c>
      <c r="B752">
        <v>185.992410606248</v>
      </c>
      <c r="C752">
        <v>23234.788934234799</v>
      </c>
      <c r="D752">
        <v>5.8929626689147501</v>
      </c>
      <c r="E752">
        <v>347.23682655314798</v>
      </c>
      <c r="F752">
        <v>401.30489463039402</v>
      </c>
      <c r="G752">
        <v>13.2632817873227</v>
      </c>
      <c r="H752">
        <v>60.474031177614002</v>
      </c>
      <c r="I752">
        <v>3.57501057609907</v>
      </c>
      <c r="J752">
        <v>1</v>
      </c>
    </row>
    <row r="753" spans="1:10" x14ac:dyDescent="0.3">
      <c r="A753">
        <v>5.4038836922267004</v>
      </c>
      <c r="B753">
        <v>199.016674092149</v>
      </c>
      <c r="C753">
        <v>11571.421537186099</v>
      </c>
      <c r="D753">
        <v>6.2854338457196901</v>
      </c>
      <c r="F753">
        <v>377.43074627485601</v>
      </c>
      <c r="G753">
        <v>11.859074319563</v>
      </c>
      <c r="H753">
        <v>74.012043114178198</v>
      </c>
      <c r="I753">
        <v>3.1899422993711202</v>
      </c>
      <c r="J753">
        <v>1</v>
      </c>
    </row>
    <row r="754" spans="1:10" x14ac:dyDescent="0.3">
      <c r="A754">
        <v>5.6998734884045099</v>
      </c>
      <c r="B754">
        <v>159.435601080872</v>
      </c>
      <c r="C754">
        <v>31977.3701368209</v>
      </c>
      <c r="D754">
        <v>5.2499743844835196</v>
      </c>
      <c r="F754">
        <v>501.74321806702199</v>
      </c>
      <c r="G754">
        <v>8.0080114150899195</v>
      </c>
      <c r="H754">
        <v>55.870245364651801</v>
      </c>
      <c r="I754">
        <v>2.4164020979888501</v>
      </c>
      <c r="J754">
        <v>1</v>
      </c>
    </row>
    <row r="755" spans="1:10" x14ac:dyDescent="0.3">
      <c r="A755">
        <v>7.6942645819715398</v>
      </c>
      <c r="B755">
        <v>184.836300566397</v>
      </c>
      <c r="C755">
        <v>22673.034471899398</v>
      </c>
      <c r="D755">
        <v>5.7010633342161396</v>
      </c>
      <c r="F755">
        <v>439.63302689630098</v>
      </c>
      <c r="G755">
        <v>8.8577055309729005</v>
      </c>
      <c r="H755">
        <v>64.975573915825606</v>
      </c>
      <c r="I755">
        <v>5.7071927593271496</v>
      </c>
      <c r="J755">
        <v>1</v>
      </c>
    </row>
    <row r="756" spans="1:10" x14ac:dyDescent="0.3">
      <c r="A756">
        <v>8.5814286937060391</v>
      </c>
      <c r="B756">
        <v>186.60162110778401</v>
      </c>
      <c r="C756">
        <v>20590.712114137899</v>
      </c>
      <c r="D756">
        <v>3.92418292842539</v>
      </c>
      <c r="E756">
        <v>366.13189991812499</v>
      </c>
      <c r="F756">
        <v>384.30569829458102</v>
      </c>
      <c r="G756">
        <v>9.9993978161203305</v>
      </c>
      <c r="H756">
        <v>66.6939728394957</v>
      </c>
      <c r="I756">
        <v>3.3884482219419998</v>
      </c>
      <c r="J756">
        <v>1</v>
      </c>
    </row>
    <row r="757" spans="1:10" x14ac:dyDescent="0.3">
      <c r="A757">
        <v>9.8889414013115697</v>
      </c>
      <c r="B757">
        <v>220.63882299221899</v>
      </c>
      <c r="C757">
        <v>19892.388913916799</v>
      </c>
      <c r="D757">
        <v>7.9864563616361197</v>
      </c>
      <c r="E757">
        <v>326.07656028074098</v>
      </c>
      <c r="F757">
        <v>460.812424850323</v>
      </c>
      <c r="G757">
        <v>14.929172151503501</v>
      </c>
      <c r="H757">
        <v>59.602807794055302</v>
      </c>
      <c r="I757">
        <v>3.7501635103444002</v>
      </c>
      <c r="J757">
        <v>1</v>
      </c>
    </row>
    <row r="758" spans="1:10" x14ac:dyDescent="0.3">
      <c r="A758">
        <v>3.4264503676355602</v>
      </c>
      <c r="B758">
        <v>154.71172445985101</v>
      </c>
      <c r="C758">
        <v>21839.6959563905</v>
      </c>
      <c r="D758">
        <v>4.9657223279569997</v>
      </c>
      <c r="F758">
        <v>437.37718059625701</v>
      </c>
      <c r="G758">
        <v>14.6893505959818</v>
      </c>
      <c r="H758">
        <v>56.4900768490104</v>
      </c>
      <c r="I758">
        <v>5.9780539397522903</v>
      </c>
      <c r="J758">
        <v>1</v>
      </c>
    </row>
    <row r="759" spans="1:10" x14ac:dyDescent="0.3">
      <c r="A759">
        <v>8.3704404893386197</v>
      </c>
      <c r="B759">
        <v>231.44255333831299</v>
      </c>
      <c r="C759">
        <v>15063.8149683396</v>
      </c>
      <c r="D759">
        <v>12.279374176513601</v>
      </c>
      <c r="F759">
        <v>422.29381925224499</v>
      </c>
      <c r="G759">
        <v>15.027087583819901</v>
      </c>
      <c r="H759">
        <v>67.503004348017996</v>
      </c>
      <c r="I759">
        <v>3.2106354104822299</v>
      </c>
      <c r="J759">
        <v>1</v>
      </c>
    </row>
    <row r="760" spans="1:10" x14ac:dyDescent="0.3">
      <c r="B760">
        <v>204.852186950213</v>
      </c>
      <c r="C760">
        <v>13286.1565753456</v>
      </c>
      <c r="D760">
        <v>9.0938434214314601</v>
      </c>
      <c r="E760">
        <v>332.84554447775599</v>
      </c>
      <c r="F760">
        <v>365.68752039306003</v>
      </c>
      <c r="G760">
        <v>8.5898955345075407</v>
      </c>
      <c r="H760">
        <v>76.306375651508304</v>
      </c>
      <c r="I760">
        <v>4.2685245198633197</v>
      </c>
      <c r="J760">
        <v>1</v>
      </c>
    </row>
    <row r="761" spans="1:10" x14ac:dyDescent="0.3">
      <c r="A761">
        <v>8.3905005718954992</v>
      </c>
      <c r="B761">
        <v>215.29551801590301</v>
      </c>
      <c r="C761">
        <v>27032.142261859499</v>
      </c>
      <c r="D761">
        <v>6.5539577218621101</v>
      </c>
      <c r="E761">
        <v>282.85945302404701</v>
      </c>
      <c r="F761">
        <v>443.445590285935</v>
      </c>
      <c r="G761">
        <v>12.841610997334801</v>
      </c>
      <c r="H761">
        <v>46.368219407310697</v>
      </c>
      <c r="I761">
        <v>4.1503593372904097</v>
      </c>
      <c r="J761">
        <v>1</v>
      </c>
    </row>
    <row r="762" spans="1:10" x14ac:dyDescent="0.3">
      <c r="A762">
        <v>7.58194467965673</v>
      </c>
      <c r="B762">
        <v>193.286462633415</v>
      </c>
      <c r="C762">
        <v>21675.6828664286</v>
      </c>
      <c r="D762">
        <v>9.8214985197448303</v>
      </c>
      <c r="E762">
        <v>381.93074397455501</v>
      </c>
      <c r="F762">
        <v>414.81098538973498</v>
      </c>
      <c r="G762">
        <v>16.109169169906199</v>
      </c>
      <c r="H762">
        <v>92.609083637580696</v>
      </c>
      <c r="I762">
        <v>4.8333457735680803</v>
      </c>
      <c r="J762">
        <v>1</v>
      </c>
    </row>
    <row r="763" spans="1:10" x14ac:dyDescent="0.3">
      <c r="A763">
        <v>9.85005468740043</v>
      </c>
      <c r="B763">
        <v>208.74023200475301</v>
      </c>
      <c r="C763">
        <v>35289.237110206603</v>
      </c>
      <c r="D763">
        <v>8.3501100518619893</v>
      </c>
      <c r="E763">
        <v>337.209741913713</v>
      </c>
      <c r="F763">
        <v>462.48019891044601</v>
      </c>
      <c r="G763">
        <v>10.105145943904301</v>
      </c>
      <c r="H763">
        <v>50.886006034906103</v>
      </c>
      <c r="I763">
        <v>4.5218361268659502</v>
      </c>
      <c r="J763">
        <v>1</v>
      </c>
    </row>
    <row r="764" spans="1:10" x14ac:dyDescent="0.3">
      <c r="A764">
        <v>5.2256838068990499</v>
      </c>
      <c r="B764">
        <v>185.05044395099</v>
      </c>
      <c r="C764">
        <v>16276.3986044704</v>
      </c>
      <c r="D764">
        <v>6.6170975541732</v>
      </c>
      <c r="F764">
        <v>394.63486772428899</v>
      </c>
      <c r="G764">
        <v>7.8178116371173001</v>
      </c>
      <c r="H764">
        <v>89.052588191469397</v>
      </c>
      <c r="I764">
        <v>3.6957469824917202</v>
      </c>
      <c r="J764">
        <v>1</v>
      </c>
    </row>
    <row r="765" spans="1:10" x14ac:dyDescent="0.3">
      <c r="A765">
        <v>9.66365319639762</v>
      </c>
      <c r="B765">
        <v>233.48726795623699</v>
      </c>
      <c r="C765">
        <v>13213.578253600401</v>
      </c>
      <c r="D765">
        <v>10.1499369058957</v>
      </c>
      <c r="E765">
        <v>293.074657454521</v>
      </c>
      <c r="F765">
        <v>326.77780298074998</v>
      </c>
      <c r="G765">
        <v>10.439619366874</v>
      </c>
      <c r="H765">
        <v>62.455373067733497</v>
      </c>
      <c r="I765">
        <v>4.7419443046604997</v>
      </c>
      <c r="J765">
        <v>1</v>
      </c>
    </row>
    <row r="766" spans="1:10" x14ac:dyDescent="0.3">
      <c r="B766">
        <v>158.762959162854</v>
      </c>
      <c r="C766">
        <v>26210.116012222599</v>
      </c>
      <c r="D766">
        <v>4.0887629466363897</v>
      </c>
      <c r="F766">
        <v>354.84705328227199</v>
      </c>
      <c r="G766">
        <v>16.006710933261299</v>
      </c>
      <c r="H766">
        <v>85.338053301044994</v>
      </c>
      <c r="I766">
        <v>5.0101633933236096</v>
      </c>
      <c r="J766">
        <v>1</v>
      </c>
    </row>
    <row r="767" spans="1:10" x14ac:dyDescent="0.3">
      <c r="A767">
        <v>7.9356073251130699</v>
      </c>
      <c r="B767">
        <v>207.016852073829</v>
      </c>
      <c r="C767">
        <v>19657.843314997699</v>
      </c>
      <c r="D767">
        <v>8.60450484629283</v>
      </c>
      <c r="E767">
        <v>312.34360712597203</v>
      </c>
      <c r="F767">
        <v>358.84900330613402</v>
      </c>
      <c r="G767">
        <v>21.228127237107199</v>
      </c>
      <c r="H767">
        <v>63.771832689045198</v>
      </c>
      <c r="I767">
        <v>3.61965073748165</v>
      </c>
      <c r="J767">
        <v>1</v>
      </c>
    </row>
    <row r="768" spans="1:10" x14ac:dyDescent="0.3">
      <c r="A768">
        <v>8.92814208020976</v>
      </c>
      <c r="B768">
        <v>197.648530230056</v>
      </c>
      <c r="C768">
        <v>27884.434251689501</v>
      </c>
      <c r="D768">
        <v>8.9685760394403502</v>
      </c>
      <c r="F768">
        <v>317.532679949851</v>
      </c>
      <c r="G768">
        <v>21.497866444695401</v>
      </c>
      <c r="H768">
        <v>73.011131966560299</v>
      </c>
      <c r="I768">
        <v>4.1111015461960996</v>
      </c>
      <c r="J768">
        <v>1</v>
      </c>
    </row>
    <row r="769" spans="1:10" x14ac:dyDescent="0.3">
      <c r="A769">
        <v>6.9203428985128701</v>
      </c>
      <c r="B769">
        <v>207.82136307848899</v>
      </c>
      <c r="C769">
        <v>16689.799603756201</v>
      </c>
      <c r="D769">
        <v>10.031146372241</v>
      </c>
      <c r="E769">
        <v>286.41386159175897</v>
      </c>
      <c r="F769">
        <v>481.95587713104197</v>
      </c>
      <c r="G769">
        <v>9.77189593962248</v>
      </c>
      <c r="H769">
        <v>78.295022136138797</v>
      </c>
      <c r="I769">
        <v>3.2662134754088998</v>
      </c>
      <c r="J769">
        <v>1</v>
      </c>
    </row>
    <row r="770" spans="1:10" x14ac:dyDescent="0.3">
      <c r="A770">
        <v>10.5380984427724</v>
      </c>
      <c r="B770">
        <v>200.13982871773001</v>
      </c>
      <c r="C770">
        <v>13867.2441957349</v>
      </c>
      <c r="D770">
        <v>7.3650150932988199</v>
      </c>
      <c r="E770">
        <v>409.44672984742101</v>
      </c>
      <c r="F770">
        <v>340.80882275078801</v>
      </c>
      <c r="G770">
        <v>17.0731230804343</v>
      </c>
      <c r="H770">
        <v>72.730639478521397</v>
      </c>
      <c r="I770">
        <v>3.8230926761100199</v>
      </c>
      <c r="J770">
        <v>1</v>
      </c>
    </row>
    <row r="771" spans="1:10" x14ac:dyDescent="0.3">
      <c r="A771">
        <v>5.72930291193782</v>
      </c>
      <c r="B771">
        <v>162.85758508798901</v>
      </c>
      <c r="C771">
        <v>34573.678785724303</v>
      </c>
      <c r="D771">
        <v>5.6548563609759501</v>
      </c>
      <c r="E771">
        <v>415.28707217243698</v>
      </c>
      <c r="F771">
        <v>297.63136521644901</v>
      </c>
      <c r="G771">
        <v>13.9908422194883</v>
      </c>
      <c r="H771">
        <v>76.744676718000306</v>
      </c>
      <c r="I771">
        <v>3.5563948119630999</v>
      </c>
      <c r="J771">
        <v>1</v>
      </c>
    </row>
    <row r="772" spans="1:10" x14ac:dyDescent="0.3">
      <c r="A772">
        <v>5.3356888089335301</v>
      </c>
      <c r="B772">
        <v>178.640118666273</v>
      </c>
      <c r="C772">
        <v>37993.182754531001</v>
      </c>
      <c r="D772">
        <v>9.7725218480770799</v>
      </c>
      <c r="E772">
        <v>343.25835928715202</v>
      </c>
      <c r="F772">
        <v>465.07279582402901</v>
      </c>
      <c r="G772">
        <v>14.834256983868899</v>
      </c>
      <c r="H772">
        <v>65.326531485776698</v>
      </c>
      <c r="I772">
        <v>3.9219763810567598</v>
      </c>
      <c r="J772">
        <v>1</v>
      </c>
    </row>
    <row r="773" spans="1:10" x14ac:dyDescent="0.3">
      <c r="B773">
        <v>177.17402078695099</v>
      </c>
      <c r="C773">
        <v>38977.3307980963</v>
      </c>
      <c r="D773">
        <v>5.4771613075826702</v>
      </c>
      <c r="E773">
        <v>402.49939282930501</v>
      </c>
      <c r="F773">
        <v>484.17295329829199</v>
      </c>
      <c r="G773">
        <v>12.3001068079836</v>
      </c>
      <c r="H773">
        <v>61.5694769540859</v>
      </c>
      <c r="I773">
        <v>3.2615917307845499</v>
      </c>
      <c r="J773">
        <v>1</v>
      </c>
    </row>
    <row r="774" spans="1:10" x14ac:dyDescent="0.3">
      <c r="A774">
        <v>6.7698348808135798</v>
      </c>
      <c r="B774">
        <v>177.173257993194</v>
      </c>
      <c r="C774">
        <v>34596.001871740598</v>
      </c>
      <c r="D774">
        <v>2.8660730298495398</v>
      </c>
      <c r="E774">
        <v>369.53299648532402</v>
      </c>
      <c r="F774">
        <v>389.516286086913</v>
      </c>
      <c r="G774">
        <v>17.2680736309735</v>
      </c>
      <c r="H774">
        <v>64.868607877582903</v>
      </c>
      <c r="I774">
        <v>3.6557895690666098</v>
      </c>
      <c r="J774">
        <v>1</v>
      </c>
    </row>
    <row r="775" spans="1:10" x14ac:dyDescent="0.3">
      <c r="A775">
        <v>6.8483296013224599</v>
      </c>
      <c r="B775">
        <v>195.45148242169199</v>
      </c>
      <c r="C775">
        <v>15908.642086031199</v>
      </c>
      <c r="D775">
        <v>6.2413485980482797</v>
      </c>
      <c r="E775">
        <v>319.26472220015199</v>
      </c>
      <c r="F775">
        <v>404.20485919202599</v>
      </c>
      <c r="G775">
        <v>18.937337584114601</v>
      </c>
      <c r="H775">
        <v>75.392795103529494</v>
      </c>
      <c r="I775">
        <v>3.7322020177545001</v>
      </c>
      <c r="J775">
        <v>1</v>
      </c>
    </row>
    <row r="776" spans="1:10" x14ac:dyDescent="0.3">
      <c r="B776">
        <v>231.15982406732701</v>
      </c>
      <c r="C776">
        <v>12856.728623409899</v>
      </c>
      <c r="D776">
        <v>6.9770185829046802</v>
      </c>
      <c r="E776">
        <v>344.44773731524401</v>
      </c>
      <c r="F776">
        <v>392.51690179296997</v>
      </c>
      <c r="G776">
        <v>13.217222686954599</v>
      </c>
      <c r="H776">
        <v>80.956457918231706</v>
      </c>
      <c r="I776">
        <v>3.3082941798432199</v>
      </c>
      <c r="J776">
        <v>1</v>
      </c>
    </row>
    <row r="777" spans="1:10" x14ac:dyDescent="0.3">
      <c r="B777">
        <v>205.08878887104399</v>
      </c>
      <c r="C777">
        <v>27064.4184088168</v>
      </c>
      <c r="D777">
        <v>7.3983786358410697</v>
      </c>
      <c r="E777">
        <v>304.92647506845498</v>
      </c>
      <c r="F777">
        <v>409.50184173875499</v>
      </c>
      <c r="G777">
        <v>18.5217915475036</v>
      </c>
      <c r="H777">
        <v>61.486105144534797</v>
      </c>
      <c r="I777">
        <v>4.5995726340954803</v>
      </c>
      <c r="J777">
        <v>1</v>
      </c>
    </row>
    <row r="778" spans="1:10" x14ac:dyDescent="0.3">
      <c r="B778">
        <v>155.864381695285</v>
      </c>
      <c r="C778">
        <v>28224.774178494201</v>
      </c>
      <c r="D778">
        <v>8.36672275484786</v>
      </c>
      <c r="E778">
        <v>392.58258226692197</v>
      </c>
      <c r="F778">
        <v>421.34373616614801</v>
      </c>
      <c r="G778">
        <v>18.778696100794502</v>
      </c>
      <c r="H778">
        <v>52.640593959329301</v>
      </c>
      <c r="I778">
        <v>4.9301899863332697</v>
      </c>
      <c r="J778">
        <v>1</v>
      </c>
    </row>
    <row r="779" spans="1:10" x14ac:dyDescent="0.3">
      <c r="A779">
        <v>8.58920234365414</v>
      </c>
      <c r="B779">
        <v>233.72797460195</v>
      </c>
      <c r="C779">
        <v>7263.0567491301199</v>
      </c>
      <c r="D779">
        <v>6.9533077796878997</v>
      </c>
      <c r="E779">
        <v>268.97135529751699</v>
      </c>
      <c r="F779">
        <v>258.880209039715</v>
      </c>
      <c r="G779">
        <v>8.9863634241376005</v>
      </c>
      <c r="H779">
        <v>41.9304389014384</v>
      </c>
      <c r="I779">
        <v>4.0414456709623598</v>
      </c>
      <c r="J779">
        <v>1</v>
      </c>
    </row>
    <row r="780" spans="1:10" x14ac:dyDescent="0.3">
      <c r="A780">
        <v>8.4736493228467396</v>
      </c>
      <c r="B780">
        <v>182.997198731102</v>
      </c>
      <c r="C780">
        <v>36412.4882596838</v>
      </c>
      <c r="D780">
        <v>6.1446656552905496</v>
      </c>
      <c r="F780">
        <v>414.30805494187598</v>
      </c>
      <c r="G780">
        <v>14.2553562618765</v>
      </c>
      <c r="H780">
        <v>56.735186644002901</v>
      </c>
      <c r="I780">
        <v>3.48781630654535</v>
      </c>
      <c r="J780">
        <v>1</v>
      </c>
    </row>
    <row r="781" spans="1:10" x14ac:dyDescent="0.3">
      <c r="A781">
        <v>7.5913460935401398</v>
      </c>
      <c r="B781">
        <v>199.255321824422</v>
      </c>
      <c r="C781">
        <v>25383.765183442501</v>
      </c>
      <c r="D781">
        <v>7.9246162652689396</v>
      </c>
      <c r="E781">
        <v>318.61047849174503</v>
      </c>
      <c r="F781">
        <v>416.44561747739601</v>
      </c>
      <c r="G781">
        <v>20.118826931837901</v>
      </c>
      <c r="H781">
        <v>48.271209682285701</v>
      </c>
      <c r="I781">
        <v>4.5151501137791703</v>
      </c>
      <c r="J781">
        <v>1</v>
      </c>
    </row>
    <row r="782" spans="1:10" x14ac:dyDescent="0.3">
      <c r="A782">
        <v>8.13776788309249</v>
      </c>
      <c r="B782">
        <v>203.86186733868601</v>
      </c>
      <c r="C782">
        <v>24172.7033126077</v>
      </c>
      <c r="D782">
        <v>6.8440176264222297</v>
      </c>
      <c r="E782">
        <v>305.83257968719698</v>
      </c>
      <c r="F782">
        <v>470.83626451802797</v>
      </c>
      <c r="G782">
        <v>19.232961414138298</v>
      </c>
      <c r="H782">
        <v>30.7084213003941</v>
      </c>
      <c r="I782">
        <v>5.0038257862091404</v>
      </c>
      <c r="J782">
        <v>1</v>
      </c>
    </row>
    <row r="783" spans="1:10" x14ac:dyDescent="0.3">
      <c r="A783">
        <v>5.3525659797147496</v>
      </c>
      <c r="B783">
        <v>150.49521432008399</v>
      </c>
      <c r="C783">
        <v>27795.7320409409</v>
      </c>
      <c r="D783">
        <v>5.4640576477657001</v>
      </c>
      <c r="E783">
        <v>445.938391197692</v>
      </c>
      <c r="F783">
        <v>422.42250869968302</v>
      </c>
      <c r="G783">
        <v>16.144510444073301</v>
      </c>
      <c r="H783">
        <v>78.374845182699104</v>
      </c>
      <c r="I783">
        <v>4.7791870088188597</v>
      </c>
      <c r="J783">
        <v>1</v>
      </c>
    </row>
    <row r="784" spans="1:10" x14ac:dyDescent="0.3">
      <c r="A784">
        <v>7.9980902539413101</v>
      </c>
      <c r="B784">
        <v>241.00027651188699</v>
      </c>
      <c r="C784">
        <v>9609.7406047783697</v>
      </c>
      <c r="D784">
        <v>9.8423460733329904</v>
      </c>
      <c r="E784">
        <v>229.57556091890501</v>
      </c>
      <c r="F784">
        <v>428.88236590713802</v>
      </c>
      <c r="G784">
        <v>14.990566983235199</v>
      </c>
      <c r="H784">
        <v>39.8423790915352</v>
      </c>
      <c r="I784">
        <v>2.6265467837702898</v>
      </c>
      <c r="J784">
        <v>1</v>
      </c>
    </row>
    <row r="785" spans="1:10" x14ac:dyDescent="0.3">
      <c r="A785">
        <v>11.898078029740301</v>
      </c>
      <c r="B785">
        <v>228.13267318983901</v>
      </c>
      <c r="C785">
        <v>8296.5506111170998</v>
      </c>
      <c r="D785">
        <v>9.8996366950887396</v>
      </c>
      <c r="E785">
        <v>346.649750405997</v>
      </c>
      <c r="F785">
        <v>500.16921032564301</v>
      </c>
      <c r="G785">
        <v>15.486862374734301</v>
      </c>
      <c r="H785">
        <v>63.529460122034003</v>
      </c>
      <c r="I785">
        <v>3.0249684865843198</v>
      </c>
      <c r="J785">
        <v>1</v>
      </c>
    </row>
    <row r="786" spans="1:10" x14ac:dyDescent="0.3">
      <c r="A786">
        <v>7.4425364753277199</v>
      </c>
      <c r="B786">
        <v>180.85909058042699</v>
      </c>
      <c r="C786">
        <v>18223.027079632298</v>
      </c>
      <c r="D786">
        <v>8.5772495767393409</v>
      </c>
      <c r="E786">
        <v>405.32001567447702</v>
      </c>
      <c r="F786">
        <v>564.79348532028905</v>
      </c>
      <c r="G786">
        <v>14.7683365562206</v>
      </c>
      <c r="H786">
        <v>57.757553595677798</v>
      </c>
      <c r="I786">
        <v>2.1911384217035201</v>
      </c>
      <c r="J786">
        <v>1</v>
      </c>
    </row>
    <row r="787" spans="1:10" x14ac:dyDescent="0.3">
      <c r="A787">
        <v>5.1408005276963298</v>
      </c>
      <c r="B787">
        <v>209.358561170261</v>
      </c>
      <c r="C787">
        <v>21407.6142871507</v>
      </c>
      <c r="D787">
        <v>4.41597593139642</v>
      </c>
      <c r="E787">
        <v>230.55585580745301</v>
      </c>
      <c r="F787">
        <v>378.89718961176101</v>
      </c>
      <c r="G787">
        <v>2.1999999999999802</v>
      </c>
      <c r="H787">
        <v>86.737222859903895</v>
      </c>
      <c r="I787">
        <v>4.1922574493535398</v>
      </c>
      <c r="J787">
        <v>1</v>
      </c>
    </row>
    <row r="788" spans="1:10" x14ac:dyDescent="0.3">
      <c r="B788">
        <v>242.413429248021</v>
      </c>
      <c r="C788">
        <v>9783.3687274534896</v>
      </c>
      <c r="D788">
        <v>6.40015195574159</v>
      </c>
      <c r="E788">
        <v>211.851592302201</v>
      </c>
      <c r="F788">
        <v>351.99736022547302</v>
      </c>
      <c r="G788">
        <v>10.4072574932528</v>
      </c>
      <c r="H788">
        <v>69.909490681369107</v>
      </c>
      <c r="I788">
        <v>4.6267010225026004</v>
      </c>
      <c r="J788">
        <v>1</v>
      </c>
    </row>
    <row r="789" spans="1:10" x14ac:dyDescent="0.3">
      <c r="A789">
        <v>6.9479155338739798</v>
      </c>
      <c r="B789">
        <v>219.59438490637601</v>
      </c>
      <c r="C789">
        <v>10337.5417028637</v>
      </c>
      <c r="D789">
        <v>10.4147810022599</v>
      </c>
      <c r="F789">
        <v>453.151938070369</v>
      </c>
      <c r="G789">
        <v>14.213798854799601</v>
      </c>
      <c r="H789">
        <v>61.150299294519698</v>
      </c>
      <c r="I789">
        <v>3.6850792731358801</v>
      </c>
      <c r="J789">
        <v>1</v>
      </c>
    </row>
    <row r="790" spans="1:10" x14ac:dyDescent="0.3">
      <c r="A790">
        <v>9.6221059870248098</v>
      </c>
      <c r="B790">
        <v>182.909727788776</v>
      </c>
      <c r="C790">
        <v>30307.217674994201</v>
      </c>
      <c r="D790">
        <v>5.6570042427615297</v>
      </c>
      <c r="E790">
        <v>422.44568076530197</v>
      </c>
      <c r="F790">
        <v>573.33049711446301</v>
      </c>
      <c r="G790">
        <v>17.6997182248721</v>
      </c>
      <c r="H790">
        <v>45.906782420243204</v>
      </c>
      <c r="I790">
        <v>3.97557184905616</v>
      </c>
      <c r="J790">
        <v>1</v>
      </c>
    </row>
    <row r="791" spans="1:10" x14ac:dyDescent="0.3">
      <c r="A791">
        <v>5.3612116660984599</v>
      </c>
      <c r="B791">
        <v>171.31554303857899</v>
      </c>
      <c r="C791">
        <v>24709.728858137201</v>
      </c>
      <c r="D791">
        <v>4.1848906918382802</v>
      </c>
      <c r="E791">
        <v>366.814978919113</v>
      </c>
      <c r="F791">
        <v>490.65874698927598</v>
      </c>
      <c r="G791">
        <v>15.1226722461211</v>
      </c>
      <c r="H791">
        <v>33.1196125989403</v>
      </c>
      <c r="I791">
        <v>1.8125289395642199</v>
      </c>
      <c r="J791">
        <v>1</v>
      </c>
    </row>
    <row r="792" spans="1:10" x14ac:dyDescent="0.3">
      <c r="A792">
        <v>4.9095189830251096</v>
      </c>
      <c r="B792">
        <v>186.19070317130701</v>
      </c>
      <c r="C792">
        <v>13652.602029885</v>
      </c>
      <c r="D792">
        <v>9.3182475974785106</v>
      </c>
      <c r="F792">
        <v>460.56672194405201</v>
      </c>
      <c r="G792">
        <v>12.159456909040699</v>
      </c>
      <c r="H792">
        <v>89.830209293040298</v>
      </c>
      <c r="I792">
        <v>3.78550664438003</v>
      </c>
      <c r="J792">
        <v>1</v>
      </c>
    </row>
    <row r="793" spans="1:10" x14ac:dyDescent="0.3">
      <c r="A793">
        <v>6.3764084344865504</v>
      </c>
      <c r="B793">
        <v>182.121038195073</v>
      </c>
      <c r="C793">
        <v>33046.727605817803</v>
      </c>
      <c r="D793">
        <v>5.3515331889104596</v>
      </c>
      <c r="E793">
        <v>362.35214343376299</v>
      </c>
      <c r="F793">
        <v>350.23632637500901</v>
      </c>
      <c r="G793">
        <v>7.5925157501404197</v>
      </c>
      <c r="H793">
        <v>66.225673779812794</v>
      </c>
      <c r="I793">
        <v>5.4040457729854197</v>
      </c>
      <c r="J793">
        <v>1</v>
      </c>
    </row>
    <row r="794" spans="1:10" x14ac:dyDescent="0.3">
      <c r="A794">
        <v>3.9401254598978102</v>
      </c>
      <c r="B794">
        <v>163.171653138951</v>
      </c>
      <c r="C794">
        <v>25911.321679536901</v>
      </c>
      <c r="D794">
        <v>4.1385400369939997</v>
      </c>
      <c r="E794">
        <v>371.967179752834</v>
      </c>
      <c r="F794">
        <v>487.98518514497198</v>
      </c>
      <c r="G794">
        <v>17.751705391115902</v>
      </c>
      <c r="H794">
        <v>63.6124028544154</v>
      </c>
      <c r="I794">
        <v>3.4780048078684902</v>
      </c>
      <c r="J794">
        <v>1</v>
      </c>
    </row>
    <row r="795" spans="1:10" x14ac:dyDescent="0.3">
      <c r="A795">
        <v>6.9168259732214503</v>
      </c>
      <c r="B795">
        <v>210.86043856058899</v>
      </c>
      <c r="C795">
        <v>29263.554068981699</v>
      </c>
      <c r="D795">
        <v>6.0116109791699204</v>
      </c>
      <c r="E795">
        <v>252.231329633982</v>
      </c>
      <c r="F795">
        <v>392.36358575828501</v>
      </c>
      <c r="G795">
        <v>12.89221011053</v>
      </c>
      <c r="H795">
        <v>77.079780005937707</v>
      </c>
      <c r="I795">
        <v>4.5986222461184099</v>
      </c>
      <c r="J795">
        <v>1</v>
      </c>
    </row>
    <row r="796" spans="1:10" x14ac:dyDescent="0.3">
      <c r="A796">
        <v>9.1465575558940007</v>
      </c>
      <c r="B796">
        <v>226.093424894831</v>
      </c>
      <c r="C796">
        <v>6787.4846600176998</v>
      </c>
      <c r="D796">
        <v>9.2417629220244493</v>
      </c>
      <c r="E796">
        <v>319.025808571347</v>
      </c>
      <c r="F796">
        <v>459.56902136659198</v>
      </c>
      <c r="G796">
        <v>14.1104762412414</v>
      </c>
      <c r="H796">
        <v>80.571146186412605</v>
      </c>
      <c r="I796">
        <v>3.2108819385833698</v>
      </c>
      <c r="J796">
        <v>1</v>
      </c>
    </row>
    <row r="797" spans="1:10" x14ac:dyDescent="0.3">
      <c r="A797">
        <v>10.268414718941299</v>
      </c>
      <c r="B797">
        <v>225.07421807536301</v>
      </c>
      <c r="C797">
        <v>14694.420624957</v>
      </c>
      <c r="D797">
        <v>6.7228429089570403</v>
      </c>
      <c r="E797">
        <v>300.76377190722798</v>
      </c>
      <c r="F797">
        <v>353.63091289268601</v>
      </c>
      <c r="G797">
        <v>13.5537964081228</v>
      </c>
      <c r="H797">
        <v>64.012944267392399</v>
      </c>
      <c r="I797">
        <v>5.1998645882975802</v>
      </c>
      <c r="J797">
        <v>1</v>
      </c>
    </row>
    <row r="798" spans="1:10" x14ac:dyDescent="0.3">
      <c r="A798">
        <v>8.7876679405864593</v>
      </c>
      <c r="B798">
        <v>232.46263718036599</v>
      </c>
      <c r="C798">
        <v>7035.13379657523</v>
      </c>
      <c r="D798">
        <v>9.3064489722358008</v>
      </c>
      <c r="F798">
        <v>415.62488165905103</v>
      </c>
      <c r="G798">
        <v>12.051416569717199</v>
      </c>
      <c r="I798">
        <v>3.4899455952778302</v>
      </c>
      <c r="J798">
        <v>1</v>
      </c>
    </row>
    <row r="799" spans="1:10" x14ac:dyDescent="0.3">
      <c r="A799">
        <v>7.3687685302948198</v>
      </c>
      <c r="B799">
        <v>213.19701921644301</v>
      </c>
      <c r="C799">
        <v>18452.022994507599</v>
      </c>
      <c r="D799">
        <v>8.2924447920390296</v>
      </c>
      <c r="E799">
        <v>294.34485798287699</v>
      </c>
      <c r="F799">
        <v>496.270850983316</v>
      </c>
      <c r="G799">
        <v>10.5450917663143</v>
      </c>
      <c r="H799">
        <v>94.837742697113498</v>
      </c>
      <c r="I799">
        <v>3.8138812762667702</v>
      </c>
      <c r="J799">
        <v>1</v>
      </c>
    </row>
    <row r="800" spans="1:10" x14ac:dyDescent="0.3">
      <c r="A800">
        <v>9.3527197529605601</v>
      </c>
      <c r="B800">
        <v>207.46516043581099</v>
      </c>
      <c r="C800">
        <v>23558.554745828202</v>
      </c>
      <c r="D800">
        <v>6.5049160494939198</v>
      </c>
      <c r="E800">
        <v>346.51653468731001</v>
      </c>
      <c r="F800">
        <v>420.59459189387297</v>
      </c>
      <c r="G800">
        <v>10.98668252695</v>
      </c>
      <c r="I800">
        <v>3.39826416456531</v>
      </c>
      <c r="J800">
        <v>1</v>
      </c>
    </row>
    <row r="801" spans="1:10" x14ac:dyDescent="0.3">
      <c r="A801">
        <v>9.3931484415490605</v>
      </c>
      <c r="B801">
        <v>215.051364573916</v>
      </c>
      <c r="C801">
        <v>20592.258942126398</v>
      </c>
      <c r="D801">
        <v>10.089537148830001</v>
      </c>
      <c r="E801">
        <v>331.33873865435402</v>
      </c>
      <c r="F801">
        <v>447.07445993427802</v>
      </c>
      <c r="G801">
        <v>10.778632633397701</v>
      </c>
      <c r="H801">
        <v>54.426968366225402</v>
      </c>
      <c r="I801">
        <v>4.6656810593679996</v>
      </c>
      <c r="J801">
        <v>1</v>
      </c>
    </row>
    <row r="802" spans="1:10" x14ac:dyDescent="0.3">
      <c r="A802">
        <v>7.2965728754660804</v>
      </c>
      <c r="B802">
        <v>197.646950565217</v>
      </c>
      <c r="C802">
        <v>22535.085158347199</v>
      </c>
      <c r="D802">
        <v>9.2881996045836495</v>
      </c>
      <c r="E802">
        <v>323.449054150167</v>
      </c>
      <c r="F802">
        <v>353.06290657482901</v>
      </c>
      <c r="G802">
        <v>6.0396690282070704</v>
      </c>
      <c r="H802">
        <v>82.536172782215502</v>
      </c>
      <c r="I802">
        <v>4.6791686432984303</v>
      </c>
      <c r="J802">
        <v>1</v>
      </c>
    </row>
    <row r="803" spans="1:10" x14ac:dyDescent="0.3">
      <c r="A803">
        <v>8.9008646966019906</v>
      </c>
      <c r="B803">
        <v>211.30681190649099</v>
      </c>
      <c r="C803">
        <v>9592.1513331275892</v>
      </c>
      <c r="D803">
        <v>8.8632723760779708</v>
      </c>
      <c r="E803">
        <v>348.43781987732098</v>
      </c>
      <c r="F803">
        <v>333.77532714280198</v>
      </c>
      <c r="G803">
        <v>18.267950853996201</v>
      </c>
      <c r="H803">
        <v>68.333169913334601</v>
      </c>
      <c r="I803">
        <v>4.5187506697220003</v>
      </c>
      <c r="J803">
        <v>1</v>
      </c>
    </row>
    <row r="804" spans="1:10" x14ac:dyDescent="0.3">
      <c r="A804">
        <v>8.1072443128184908</v>
      </c>
      <c r="B804">
        <v>228.17185869027901</v>
      </c>
      <c r="C804">
        <v>18364.831417992798</v>
      </c>
      <c r="D804">
        <v>6.18594777127967</v>
      </c>
      <c r="E804">
        <v>246.94261132183601</v>
      </c>
      <c r="F804">
        <v>369.90319874889201</v>
      </c>
      <c r="G804">
        <v>14.613422635818299</v>
      </c>
      <c r="H804">
        <v>101.351525392233</v>
      </c>
      <c r="I804">
        <v>4.6882712562940903</v>
      </c>
      <c r="J804">
        <v>1</v>
      </c>
    </row>
    <row r="805" spans="1:10" x14ac:dyDescent="0.3">
      <c r="A805">
        <v>7.8043688739437203</v>
      </c>
      <c r="B805">
        <v>216.673869123392</v>
      </c>
      <c r="C805">
        <v>14160.686766345299</v>
      </c>
      <c r="D805">
        <v>6.0601435818568401</v>
      </c>
      <c r="E805">
        <v>281.35597539612201</v>
      </c>
      <c r="F805">
        <v>468.21253740327001</v>
      </c>
      <c r="G805">
        <v>15.1475469754768</v>
      </c>
      <c r="H805">
        <v>62.860626795129598</v>
      </c>
      <c r="I805">
        <v>4.0755569750639902</v>
      </c>
      <c r="J805">
        <v>1</v>
      </c>
    </row>
    <row r="806" spans="1:10" x14ac:dyDescent="0.3">
      <c r="A806">
        <v>4.6661481309147996</v>
      </c>
      <c r="B806">
        <v>171.28870012027099</v>
      </c>
      <c r="C806">
        <v>35680.067877428701</v>
      </c>
      <c r="D806">
        <v>4.8943736166150904</v>
      </c>
      <c r="E806">
        <v>314.61385120734701</v>
      </c>
      <c r="F806">
        <v>501.90286412711299</v>
      </c>
      <c r="G806">
        <v>14.210624450932601</v>
      </c>
      <c r="H806">
        <v>56.9102540573043</v>
      </c>
      <c r="I806">
        <v>4.5568637523275699</v>
      </c>
      <c r="J806">
        <v>1</v>
      </c>
    </row>
    <row r="807" spans="1:10" x14ac:dyDescent="0.3">
      <c r="A807">
        <v>10.905076410065501</v>
      </c>
      <c r="B807">
        <v>207.00483655731401</v>
      </c>
      <c r="C807">
        <v>16099.1518956523</v>
      </c>
      <c r="D807">
        <v>8.1864789460677798</v>
      </c>
      <c r="E807">
        <v>369.68386689751901</v>
      </c>
      <c r="F807">
        <v>575.30903693577</v>
      </c>
      <c r="G807">
        <v>17.556879619378801</v>
      </c>
      <c r="H807">
        <v>80.749849224250696</v>
      </c>
      <c r="I807">
        <v>3.7202643792172001</v>
      </c>
      <c r="J807">
        <v>1</v>
      </c>
    </row>
    <row r="808" spans="1:10" x14ac:dyDescent="0.3">
      <c r="A808">
        <v>4.7395487670029803</v>
      </c>
      <c r="B808">
        <v>162.246885666</v>
      </c>
      <c r="C808">
        <v>27215.902741709899</v>
      </c>
      <c r="D808">
        <v>2.86253537445298</v>
      </c>
      <c r="E808">
        <v>372.81507481024403</v>
      </c>
      <c r="F808">
        <v>437.21759018140398</v>
      </c>
      <c r="G808">
        <v>15.130476488722399</v>
      </c>
      <c r="H808">
        <v>65.0912914244809</v>
      </c>
      <c r="I808">
        <v>2.9423482254144799</v>
      </c>
      <c r="J808">
        <v>1</v>
      </c>
    </row>
    <row r="809" spans="1:10" x14ac:dyDescent="0.3">
      <c r="A809">
        <v>9.8692319349890507</v>
      </c>
      <c r="B809">
        <v>223.77266131857701</v>
      </c>
      <c r="C809">
        <v>29549.658822916099</v>
      </c>
      <c r="D809">
        <v>7.71692292341847</v>
      </c>
      <c r="E809">
        <v>281.11849034749599</v>
      </c>
      <c r="F809">
        <v>356.181915856057</v>
      </c>
      <c r="G809">
        <v>14.202664062204001</v>
      </c>
      <c r="H809">
        <v>84.013584592143005</v>
      </c>
      <c r="I809">
        <v>4.7368495770230403</v>
      </c>
      <c r="J809">
        <v>1</v>
      </c>
    </row>
    <row r="810" spans="1:10" x14ac:dyDescent="0.3">
      <c r="B810">
        <v>182.58222779929201</v>
      </c>
      <c r="C810">
        <v>19575.475362719899</v>
      </c>
      <c r="D810">
        <v>10.048383219584901</v>
      </c>
      <c r="E810">
        <v>424.68899407738797</v>
      </c>
      <c r="F810">
        <v>383.490953913559</v>
      </c>
      <c r="G810">
        <v>19.482945181992498</v>
      </c>
      <c r="H810">
        <v>76.634798249480397</v>
      </c>
      <c r="I810">
        <v>4.3292040499466902</v>
      </c>
      <c r="J810">
        <v>1</v>
      </c>
    </row>
    <row r="811" spans="1:10" x14ac:dyDescent="0.3">
      <c r="A811">
        <v>5.82754121154277</v>
      </c>
      <c r="B811">
        <v>191.004930396015</v>
      </c>
      <c r="C811">
        <v>25863.343244602998</v>
      </c>
      <c r="D811">
        <v>4.8238315054976804</v>
      </c>
      <c r="E811">
        <v>316.02551294615699</v>
      </c>
      <c r="F811">
        <v>370.35728821226701</v>
      </c>
      <c r="G811">
        <v>18.361858064077499</v>
      </c>
      <c r="H811">
        <v>48.658108622387502</v>
      </c>
      <c r="I811">
        <v>3.1791287413400799</v>
      </c>
      <c r="J811">
        <v>1</v>
      </c>
    </row>
    <row r="812" spans="1:10" x14ac:dyDescent="0.3">
      <c r="A812">
        <v>0.989912212879138</v>
      </c>
      <c r="B812">
        <v>133.21694156018</v>
      </c>
      <c r="C812">
        <v>16922.853898585199</v>
      </c>
      <c r="D812">
        <v>9.2932886443975598</v>
      </c>
      <c r="E812">
        <v>444.37573069277897</v>
      </c>
      <c r="F812">
        <v>322.29119123589101</v>
      </c>
      <c r="G812">
        <v>10.430076340816299</v>
      </c>
      <c r="H812">
        <v>43.578465511884197</v>
      </c>
      <c r="I812">
        <v>5.1606037881605999</v>
      </c>
      <c r="J812">
        <v>1</v>
      </c>
    </row>
    <row r="813" spans="1:10" x14ac:dyDescent="0.3">
      <c r="B813">
        <v>235.240587305399</v>
      </c>
      <c r="C813">
        <v>10443.7965338947</v>
      </c>
      <c r="D813">
        <v>7.6055188182983402</v>
      </c>
      <c r="F813">
        <v>319.842930095621</v>
      </c>
      <c r="G813">
        <v>8.2865503730238199</v>
      </c>
      <c r="H813">
        <v>80.540351473310594</v>
      </c>
      <c r="I813">
        <v>3.9005085214630402</v>
      </c>
      <c r="J813">
        <v>1</v>
      </c>
    </row>
    <row r="814" spans="1:10" x14ac:dyDescent="0.3">
      <c r="A814">
        <v>9.4858328734028508</v>
      </c>
      <c r="B814">
        <v>218.73823553350999</v>
      </c>
      <c r="C814">
        <v>15357.8333729203</v>
      </c>
      <c r="D814">
        <v>8.5344584424054197</v>
      </c>
      <c r="E814">
        <v>315.83139625832302</v>
      </c>
      <c r="F814">
        <v>429.62221218257901</v>
      </c>
      <c r="G814">
        <v>15.621138695886801</v>
      </c>
      <c r="H814">
        <v>64.826028201182098</v>
      </c>
      <c r="I814">
        <v>3.2211298187840902</v>
      </c>
      <c r="J814">
        <v>1</v>
      </c>
    </row>
    <row r="815" spans="1:10" x14ac:dyDescent="0.3">
      <c r="A815">
        <v>6.43572271694911</v>
      </c>
      <c r="B815">
        <v>214.724669258446</v>
      </c>
      <c r="C815">
        <v>9363.8539876178493</v>
      </c>
      <c r="D815">
        <v>9.9976235665251192</v>
      </c>
      <c r="E815">
        <v>273.46313936554401</v>
      </c>
      <c r="F815">
        <v>508.345207011708</v>
      </c>
      <c r="G815">
        <v>12.9258696626637</v>
      </c>
      <c r="H815">
        <v>71.428589850875994</v>
      </c>
      <c r="I815">
        <v>4.92533910707375</v>
      </c>
      <c r="J815">
        <v>1</v>
      </c>
    </row>
    <row r="816" spans="1:10" x14ac:dyDescent="0.3">
      <c r="A816">
        <v>6.3654972410521804</v>
      </c>
      <c r="B816">
        <v>205.05653579353699</v>
      </c>
      <c r="C816">
        <v>7040.7376207775897</v>
      </c>
      <c r="D816">
        <v>11.302831188490501</v>
      </c>
      <c r="E816">
        <v>325.32854340517298</v>
      </c>
      <c r="F816">
        <v>371.57963404091697</v>
      </c>
      <c r="G816">
        <v>16.352858005837501</v>
      </c>
      <c r="H816">
        <v>74.312592117930507</v>
      </c>
      <c r="I816">
        <v>5.1254165764013599</v>
      </c>
      <c r="J816">
        <v>1</v>
      </c>
    </row>
    <row r="817" spans="1:10" x14ac:dyDescent="0.3">
      <c r="B817">
        <v>202.47516230974199</v>
      </c>
      <c r="C817">
        <v>23828.2076816343</v>
      </c>
      <c r="D817">
        <v>5.5316846128104604</v>
      </c>
      <c r="E817">
        <v>409.28621026813602</v>
      </c>
      <c r="F817">
        <v>414.61765510548702</v>
      </c>
      <c r="G817">
        <v>13.7976564074606</v>
      </c>
      <c r="H817">
        <v>59.5216640750034</v>
      </c>
      <c r="I817">
        <v>5.2663675385766604</v>
      </c>
      <c r="J817">
        <v>1</v>
      </c>
    </row>
    <row r="818" spans="1:10" x14ac:dyDescent="0.3">
      <c r="A818">
        <v>5.45221492616741</v>
      </c>
      <c r="B818">
        <v>199.228467544056</v>
      </c>
      <c r="C818">
        <v>14446.8123896858</v>
      </c>
      <c r="D818">
        <v>7.68919052855468</v>
      </c>
      <c r="E818">
        <v>298.31841825422998</v>
      </c>
      <c r="F818">
        <v>469.13195125801798</v>
      </c>
      <c r="G818">
        <v>14.020507420373001</v>
      </c>
      <c r="H818">
        <v>95.306238615956104</v>
      </c>
      <c r="I818">
        <v>5.1905338103368699</v>
      </c>
      <c r="J818">
        <v>1</v>
      </c>
    </row>
    <row r="819" spans="1:10" x14ac:dyDescent="0.3">
      <c r="B819">
        <v>215.966579133012</v>
      </c>
      <c r="C819">
        <v>21852.437944482001</v>
      </c>
      <c r="D819">
        <v>7.4575148842225003</v>
      </c>
      <c r="E819">
        <v>283.75582393263198</v>
      </c>
      <c r="F819">
        <v>364.70109535858802</v>
      </c>
      <c r="G819">
        <v>11.3832098838765</v>
      </c>
      <c r="H819">
        <v>76.538802841430197</v>
      </c>
      <c r="I819">
        <v>5.0763624641800202</v>
      </c>
      <c r="J819">
        <v>1</v>
      </c>
    </row>
    <row r="820" spans="1:10" x14ac:dyDescent="0.3">
      <c r="A820">
        <v>5.4334662389735602</v>
      </c>
      <c r="B820">
        <v>177.82830229270999</v>
      </c>
      <c r="C820">
        <v>31421.731633220999</v>
      </c>
      <c r="D820">
        <v>4.5841339098284104</v>
      </c>
      <c r="E820">
        <v>347.09735367205701</v>
      </c>
      <c r="F820">
        <v>490.28467412725001</v>
      </c>
      <c r="G820">
        <v>16.066439028217001</v>
      </c>
      <c r="H820">
        <v>58.416698605682001</v>
      </c>
      <c r="I820">
        <v>2.8711960305894699</v>
      </c>
      <c r="J820">
        <v>1</v>
      </c>
    </row>
    <row r="821" spans="1:10" x14ac:dyDescent="0.3">
      <c r="A821">
        <v>7.3747754136566703</v>
      </c>
      <c r="B821">
        <v>217.698643798002</v>
      </c>
      <c r="C821">
        <v>12285.8914826075</v>
      </c>
      <c r="D821">
        <v>10.038245002074101</v>
      </c>
      <c r="F821">
        <v>358.98325438036898</v>
      </c>
      <c r="G821">
        <v>16.2937156142949</v>
      </c>
      <c r="H821">
        <v>93.784379861819303</v>
      </c>
      <c r="I821">
        <v>3.5922647284428999</v>
      </c>
      <c r="J821">
        <v>1</v>
      </c>
    </row>
    <row r="822" spans="1:10" x14ac:dyDescent="0.3">
      <c r="B822">
        <v>175.70855329229599</v>
      </c>
      <c r="C822">
        <v>25954.0317643208</v>
      </c>
      <c r="D822">
        <v>6.22932181827092</v>
      </c>
      <c r="E822">
        <v>346.225061633471</v>
      </c>
      <c r="F822">
        <v>379.290645859601</v>
      </c>
      <c r="G822">
        <v>13.636910032644099</v>
      </c>
      <c r="H822">
        <v>50.590765253021701</v>
      </c>
      <c r="I822">
        <v>2.95139575341023</v>
      </c>
      <c r="J822">
        <v>0</v>
      </c>
    </row>
    <row r="823" spans="1:10" x14ac:dyDescent="0.3">
      <c r="A823">
        <v>5.2269418842729003</v>
      </c>
      <c r="B823">
        <v>177.31960335087999</v>
      </c>
      <c r="C823">
        <v>28398.554196372399</v>
      </c>
      <c r="D823">
        <v>6.2945173929790297</v>
      </c>
      <c r="E823">
        <v>336.29291845464002</v>
      </c>
      <c r="F823">
        <v>328.38742980421199</v>
      </c>
      <c r="G823">
        <v>18.463094761579299</v>
      </c>
      <c r="H823">
        <v>62.075901989424899</v>
      </c>
      <c r="I823">
        <v>2.2595502886491801</v>
      </c>
      <c r="J823">
        <v>0</v>
      </c>
    </row>
    <row r="824" spans="1:10" x14ac:dyDescent="0.3">
      <c r="A824">
        <v>4.5942091643543899</v>
      </c>
      <c r="B824">
        <v>185.632858131864</v>
      </c>
      <c r="C824">
        <v>27981.091190195799</v>
      </c>
      <c r="D824">
        <v>6.76168321446597</v>
      </c>
      <c r="E824">
        <v>354.78521743431799</v>
      </c>
      <c r="F824">
        <v>380.72325234526301</v>
      </c>
      <c r="G824">
        <v>13.9838330083874</v>
      </c>
      <c r="H824">
        <v>74.576914442026805</v>
      </c>
      <c r="I824">
        <v>4.9179098867148099</v>
      </c>
      <c r="J824">
        <v>0</v>
      </c>
    </row>
    <row r="825" spans="1:10" x14ac:dyDescent="0.3">
      <c r="A825">
        <v>6.7841330237508597</v>
      </c>
      <c r="B825">
        <v>212.44233820906899</v>
      </c>
      <c r="C825">
        <v>12827.6210069853</v>
      </c>
      <c r="D825">
        <v>7.4036418940870901</v>
      </c>
      <c r="F825">
        <v>328.03357573439399</v>
      </c>
      <c r="G825">
        <v>10.861775271034301</v>
      </c>
      <c r="H825">
        <v>89.577036026075106</v>
      </c>
      <c r="I825">
        <v>5.0358228443528699</v>
      </c>
      <c r="J825">
        <v>0</v>
      </c>
    </row>
    <row r="826" spans="1:10" x14ac:dyDescent="0.3">
      <c r="A826">
        <v>6.4002561642295097</v>
      </c>
      <c r="B826">
        <v>172.29900014237299</v>
      </c>
      <c r="C826">
        <v>15936.247359864001</v>
      </c>
      <c r="D826">
        <v>4.9359977661073504</v>
      </c>
      <c r="E826">
        <v>340.39293036634001</v>
      </c>
      <c r="F826">
        <v>435.40560983624198</v>
      </c>
      <c r="G826">
        <v>11.075621804849501</v>
      </c>
      <c r="H826">
        <v>58.365994510729102</v>
      </c>
      <c r="I826">
        <v>4.5614938186926901</v>
      </c>
      <c r="J826">
        <v>0</v>
      </c>
    </row>
    <row r="827" spans="1:10" x14ac:dyDescent="0.3">
      <c r="A827">
        <v>6.83941589797905</v>
      </c>
      <c r="B827">
        <v>166.866970351113</v>
      </c>
      <c r="C827">
        <v>28508.6377995939</v>
      </c>
      <c r="D827">
        <v>7.2388286450867403</v>
      </c>
      <c r="F827">
        <v>460.76599444952399</v>
      </c>
      <c r="G827">
        <v>11.3787379729667</v>
      </c>
      <c r="H827">
        <v>73.465133131609207</v>
      </c>
      <c r="I827">
        <v>2.85452655157841</v>
      </c>
      <c r="J827">
        <v>0</v>
      </c>
    </row>
    <row r="828" spans="1:10" x14ac:dyDescent="0.3">
      <c r="A828">
        <v>6.9018634487360604</v>
      </c>
      <c r="B828">
        <v>164.723486232417</v>
      </c>
      <c r="C828">
        <v>20442.615014304902</v>
      </c>
      <c r="D828">
        <v>5.1639313729989897</v>
      </c>
      <c r="E828">
        <v>341.53708898075701</v>
      </c>
      <c r="F828">
        <v>468.41634982713902</v>
      </c>
      <c r="G828">
        <v>10.3626226262991</v>
      </c>
      <c r="H828">
        <v>65.694877764783897</v>
      </c>
      <c r="I828">
        <v>4.0479072924612103</v>
      </c>
      <c r="J828">
        <v>0</v>
      </c>
    </row>
    <row r="829" spans="1:10" x14ac:dyDescent="0.3">
      <c r="B829">
        <v>191.554815152738</v>
      </c>
      <c r="C829">
        <v>22462.1132870361</v>
      </c>
      <c r="D829">
        <v>8.1862583802523794</v>
      </c>
      <c r="F829">
        <v>349.95453401087502</v>
      </c>
      <c r="G829">
        <v>17.247307224770701</v>
      </c>
      <c r="H829">
        <v>76.767796561600306</v>
      </c>
      <c r="I829">
        <v>5.2603011152516803</v>
      </c>
      <c r="J829">
        <v>0</v>
      </c>
    </row>
    <row r="830" spans="1:10" x14ac:dyDescent="0.3">
      <c r="A830">
        <v>7.8888435740595204</v>
      </c>
      <c r="B830">
        <v>228.48839375396599</v>
      </c>
      <c r="C830">
        <v>15824.7887288493</v>
      </c>
      <c r="D830">
        <v>8.3889442139990305</v>
      </c>
      <c r="E830">
        <v>314.84329126626199</v>
      </c>
      <c r="F830">
        <v>423.662707459567</v>
      </c>
      <c r="G830">
        <v>17.6303624621209</v>
      </c>
      <c r="H830">
        <v>56.420210305517998</v>
      </c>
      <c r="I830">
        <v>3.6305239854418598</v>
      </c>
      <c r="J830">
        <v>0</v>
      </c>
    </row>
    <row r="831" spans="1:10" x14ac:dyDescent="0.3">
      <c r="A831">
        <v>5.52763348250771</v>
      </c>
      <c r="B831">
        <v>218.51892308470801</v>
      </c>
      <c r="C831">
        <v>22095.637163625601</v>
      </c>
      <c r="D831">
        <v>6.4362881606309399</v>
      </c>
      <c r="F831">
        <v>412.86761049011199</v>
      </c>
      <c r="G831">
        <v>12.6401354802765</v>
      </c>
      <c r="H831">
        <v>44.328641393859598</v>
      </c>
      <c r="I831">
        <v>4.5911370502190598</v>
      </c>
      <c r="J831">
        <v>0</v>
      </c>
    </row>
    <row r="832" spans="1:10" x14ac:dyDescent="0.3">
      <c r="A832">
        <v>6.4924031219562499</v>
      </c>
      <c r="B832">
        <v>234.91451202397701</v>
      </c>
      <c r="C832">
        <v>18607.213192973901</v>
      </c>
      <c r="D832">
        <v>8.6206972948482008</v>
      </c>
      <c r="E832">
        <v>302.13130586518099</v>
      </c>
      <c r="F832">
        <v>442.10420764013497</v>
      </c>
      <c r="G832">
        <v>14.1168236089265</v>
      </c>
      <c r="H832">
        <v>65.636758578797895</v>
      </c>
      <c r="I832">
        <v>4.3833946918062701</v>
      </c>
      <c r="J832">
        <v>0</v>
      </c>
    </row>
    <row r="833" spans="1:10" x14ac:dyDescent="0.3">
      <c r="A833">
        <v>6.6846997367489696</v>
      </c>
      <c r="B833">
        <v>193.840931100966</v>
      </c>
      <c r="C833">
        <v>34157.1844735778</v>
      </c>
      <c r="D833">
        <v>9.87657405039214</v>
      </c>
      <c r="E833">
        <v>344.53540723541403</v>
      </c>
      <c r="F833">
        <v>498.06399624971601</v>
      </c>
      <c r="G833">
        <v>8.8187565668507002</v>
      </c>
      <c r="H833">
        <v>66.659352233228304</v>
      </c>
      <c r="I833">
        <v>4.0306598306323203</v>
      </c>
      <c r="J833">
        <v>0</v>
      </c>
    </row>
    <row r="834" spans="1:10" x14ac:dyDescent="0.3">
      <c r="B834">
        <v>196.334672796212</v>
      </c>
      <c r="C834">
        <v>24108.127550510198</v>
      </c>
      <c r="D834">
        <v>7.8431436003071502</v>
      </c>
      <c r="E834">
        <v>352.62391167393201</v>
      </c>
      <c r="F834">
        <v>428.77061040859002</v>
      </c>
      <c r="G834">
        <v>10.2876731665576</v>
      </c>
      <c r="H834">
        <v>73.445933756293599</v>
      </c>
      <c r="I834">
        <v>5.0346829573491698</v>
      </c>
      <c r="J834">
        <v>0</v>
      </c>
    </row>
    <row r="835" spans="1:10" x14ac:dyDescent="0.3">
      <c r="A835">
        <v>6.2236777749990901</v>
      </c>
      <c r="B835">
        <v>238.084210655438</v>
      </c>
      <c r="C835">
        <v>22423.495207292501</v>
      </c>
      <c r="D835">
        <v>9.33677379952751</v>
      </c>
      <c r="F835">
        <v>474.66533168597601</v>
      </c>
      <c r="G835">
        <v>14.0277659443519</v>
      </c>
      <c r="H835">
        <v>80.774275491416702</v>
      </c>
      <c r="I835">
        <v>3.9195750574749799</v>
      </c>
      <c r="J835">
        <v>0</v>
      </c>
    </row>
    <row r="836" spans="1:10" x14ac:dyDescent="0.3">
      <c r="A836">
        <v>4.7586483467686396</v>
      </c>
      <c r="B836">
        <v>203.53783248501</v>
      </c>
      <c r="C836">
        <v>23603.065416831101</v>
      </c>
      <c r="D836">
        <v>7.6671284788004401</v>
      </c>
      <c r="E836">
        <v>324.08433407149698</v>
      </c>
      <c r="F836">
        <v>288.91245683813599</v>
      </c>
      <c r="G836">
        <v>18.064956579413</v>
      </c>
      <c r="H836">
        <v>85.916666201140302</v>
      </c>
      <c r="I836">
        <v>4.4055087643767097</v>
      </c>
      <c r="J836">
        <v>0</v>
      </c>
    </row>
    <row r="837" spans="1:10" x14ac:dyDescent="0.3">
      <c r="A837">
        <v>7.4408250310613102</v>
      </c>
      <c r="B837">
        <v>183.36271260192399</v>
      </c>
      <c r="C837">
        <v>17259.852302409399</v>
      </c>
      <c r="D837">
        <v>4.6102446924534197</v>
      </c>
      <c r="E837">
        <v>335.626442632992</v>
      </c>
      <c r="F837">
        <v>452.99529278701999</v>
      </c>
      <c r="G837">
        <v>9.7009062829010801</v>
      </c>
      <c r="H837">
        <v>80.537065291717099</v>
      </c>
      <c r="I837">
        <v>2.49634261233843</v>
      </c>
      <c r="J837">
        <v>0</v>
      </c>
    </row>
    <row r="838" spans="1:10" x14ac:dyDescent="0.3">
      <c r="A838">
        <v>8.0548857440731592</v>
      </c>
      <c r="B838">
        <v>200.94348395288199</v>
      </c>
      <c r="C838">
        <v>12642.06594728</v>
      </c>
      <c r="D838">
        <v>7.30982163862984</v>
      </c>
      <c r="E838">
        <v>334.44206430768298</v>
      </c>
      <c r="F838">
        <v>446.74844161157802</v>
      </c>
      <c r="G838">
        <v>14.949080365255201</v>
      </c>
      <c r="H838">
        <v>71.202038152614705</v>
      </c>
      <c r="I838">
        <v>3.5140977745842799</v>
      </c>
      <c r="J838">
        <v>0</v>
      </c>
    </row>
    <row r="839" spans="1:10" x14ac:dyDescent="0.3">
      <c r="A839">
        <v>7.0618309721818804</v>
      </c>
      <c r="B839">
        <v>215.94632201513301</v>
      </c>
      <c r="C839">
        <v>24991.766020523799</v>
      </c>
      <c r="D839">
        <v>9.13839083936214</v>
      </c>
      <c r="E839">
        <v>321.47335956499597</v>
      </c>
      <c r="F839">
        <v>431.424689427869</v>
      </c>
      <c r="G839">
        <v>12.9504441561209</v>
      </c>
      <c r="H839">
        <v>64.025590322784694</v>
      </c>
      <c r="I839">
        <v>4.2990185869361</v>
      </c>
      <c r="J839">
        <v>0</v>
      </c>
    </row>
    <row r="840" spans="1:10" x14ac:dyDescent="0.3">
      <c r="B840">
        <v>214.73783068999899</v>
      </c>
      <c r="C840">
        <v>12666.005324849</v>
      </c>
      <c r="D840">
        <v>7.0926913201739303</v>
      </c>
      <c r="E840">
        <v>302.49176809199201</v>
      </c>
      <c r="F840">
        <v>319.423051487024</v>
      </c>
      <c r="G840">
        <v>15.4338342812084</v>
      </c>
      <c r="H840">
        <v>92.6939356383035</v>
      </c>
      <c r="I840">
        <v>5.0058785299841402</v>
      </c>
      <c r="J840">
        <v>0</v>
      </c>
    </row>
    <row r="841" spans="1:10" x14ac:dyDescent="0.3">
      <c r="A841">
        <v>7.6116098171814297</v>
      </c>
      <c r="B841">
        <v>222.25226947453899</v>
      </c>
      <c r="C841">
        <v>25063.683013317801</v>
      </c>
      <c r="D841">
        <v>8.5611237550604198</v>
      </c>
      <c r="E841">
        <v>287.94812320443202</v>
      </c>
      <c r="F841">
        <v>505.26548263739699</v>
      </c>
      <c r="G841">
        <v>18.273756956279101</v>
      </c>
      <c r="H841">
        <v>68.3954132082618</v>
      </c>
      <c r="I841">
        <v>2.8732612095491401</v>
      </c>
      <c r="J841">
        <v>0</v>
      </c>
    </row>
    <row r="842" spans="1:10" x14ac:dyDescent="0.3">
      <c r="A842">
        <v>4.6914383151202097</v>
      </c>
      <c r="B842">
        <v>200.88940639383</v>
      </c>
      <c r="C842">
        <v>32182.262317798301</v>
      </c>
      <c r="D842">
        <v>8.5716496382996894</v>
      </c>
      <c r="E842">
        <v>364.74678634404398</v>
      </c>
      <c r="F842">
        <v>516.85162253076498</v>
      </c>
      <c r="G842">
        <v>12.4044387491512</v>
      </c>
      <c r="H842">
        <v>85.026226910549099</v>
      </c>
      <c r="I842">
        <v>2.7307922743715398</v>
      </c>
      <c r="J842">
        <v>0</v>
      </c>
    </row>
    <row r="843" spans="1:10" x14ac:dyDescent="0.3">
      <c r="A843">
        <v>8.0641701372365606</v>
      </c>
      <c r="B843">
        <v>209.839333375134</v>
      </c>
      <c r="C843">
        <v>8712.0025884544593</v>
      </c>
      <c r="D843">
        <v>8.5915101263089895</v>
      </c>
      <c r="E843">
        <v>355.44372109287298</v>
      </c>
      <c r="F843">
        <v>338.84815794627599</v>
      </c>
      <c r="G843">
        <v>18.721311565046999</v>
      </c>
      <c r="H843">
        <v>106.243065975946</v>
      </c>
      <c r="I843">
        <v>3.2460772232480699</v>
      </c>
      <c r="J843">
        <v>0</v>
      </c>
    </row>
    <row r="844" spans="1:10" x14ac:dyDescent="0.3">
      <c r="A844">
        <v>4.2929668581496498</v>
      </c>
      <c r="B844">
        <v>212.80864540548299</v>
      </c>
      <c r="C844">
        <v>30434.269118406599</v>
      </c>
      <c r="D844">
        <v>8.6303130140718896</v>
      </c>
      <c r="E844">
        <v>333.48254007833202</v>
      </c>
      <c r="F844">
        <v>382.922362971756</v>
      </c>
      <c r="G844">
        <v>15.7799219702373</v>
      </c>
      <c r="H844">
        <v>39.775513219931398</v>
      </c>
      <c r="I844">
        <v>2.8049235828692902</v>
      </c>
      <c r="J844">
        <v>0</v>
      </c>
    </row>
    <row r="845" spans="1:10" x14ac:dyDescent="0.3">
      <c r="A845">
        <v>7.8657569540923404</v>
      </c>
      <c r="B845">
        <v>184.91291712069801</v>
      </c>
      <c r="C845">
        <v>16147.001950432999</v>
      </c>
      <c r="D845">
        <v>7.3213434428820401</v>
      </c>
      <c r="F845">
        <v>505.91286447093</v>
      </c>
      <c r="G845">
        <v>11.092841670393</v>
      </c>
      <c r="H845">
        <v>88.048988962350904</v>
      </c>
      <c r="I845">
        <v>3.7386183429326199</v>
      </c>
      <c r="J845">
        <v>0</v>
      </c>
    </row>
    <row r="846" spans="1:10" x14ac:dyDescent="0.3">
      <c r="A846">
        <v>9.0856371016938802</v>
      </c>
      <c r="B846">
        <v>238.22196802665101</v>
      </c>
      <c r="C846">
        <v>9001.6587531421301</v>
      </c>
      <c r="D846">
        <v>9.8202309187360495</v>
      </c>
      <c r="E846">
        <v>325.10484702962401</v>
      </c>
      <c r="F846">
        <v>381.34658214927498</v>
      </c>
      <c r="G846">
        <v>19.195740060131399</v>
      </c>
      <c r="H846">
        <v>98.490819290889306</v>
      </c>
      <c r="I846">
        <v>2.54402027554405</v>
      </c>
      <c r="J846">
        <v>0</v>
      </c>
    </row>
    <row r="847" spans="1:10" x14ac:dyDescent="0.3">
      <c r="A847">
        <v>6.5924425077852904</v>
      </c>
      <c r="B847">
        <v>242.48047267706701</v>
      </c>
      <c r="C847">
        <v>9381.2399307984397</v>
      </c>
      <c r="D847">
        <v>7.3031836781757198</v>
      </c>
      <c r="E847">
        <v>312.81439495679899</v>
      </c>
      <c r="F847">
        <v>440.60113456028603</v>
      </c>
      <c r="G847">
        <v>14.027296795129301</v>
      </c>
      <c r="H847">
        <v>70.929879470080493</v>
      </c>
      <c r="I847">
        <v>3.0608273538358901</v>
      </c>
      <c r="J847">
        <v>0</v>
      </c>
    </row>
    <row r="848" spans="1:10" x14ac:dyDescent="0.3">
      <c r="A848">
        <v>7.0328187262222297</v>
      </c>
      <c r="B848">
        <v>168.82239525337999</v>
      </c>
      <c r="C848">
        <v>29370.264183818901</v>
      </c>
      <c r="D848">
        <v>5.3905934225957504</v>
      </c>
      <c r="F848">
        <v>521.78088415206003</v>
      </c>
      <c r="G848">
        <v>21.119249245256899</v>
      </c>
      <c r="H848">
        <v>58.876765732013197</v>
      </c>
      <c r="I848">
        <v>3.6333732886680798</v>
      </c>
      <c r="J848">
        <v>0</v>
      </c>
    </row>
    <row r="849" spans="1:10" x14ac:dyDescent="0.3">
      <c r="A849">
        <v>8.9903172337046495</v>
      </c>
      <c r="B849">
        <v>195.809028421504</v>
      </c>
      <c r="C849">
        <v>23728.294014562001</v>
      </c>
      <c r="D849">
        <v>7.5083052895083897</v>
      </c>
      <c r="E849">
        <v>348.71461261339198</v>
      </c>
      <c r="F849">
        <v>551.54038979343397</v>
      </c>
      <c r="G849">
        <v>15.2543918410668</v>
      </c>
      <c r="H849">
        <v>75.907869333070494</v>
      </c>
      <c r="I849">
        <v>4.4945443393621902</v>
      </c>
      <c r="J849">
        <v>0</v>
      </c>
    </row>
    <row r="850" spans="1:10" x14ac:dyDescent="0.3">
      <c r="A850">
        <v>8.5612189244577994</v>
      </c>
      <c r="B850">
        <v>205.366831106316</v>
      </c>
      <c r="C850">
        <v>16686.312760329401</v>
      </c>
      <c r="D850">
        <v>8.1592990810068002</v>
      </c>
      <c r="F850">
        <v>347.840964894455</v>
      </c>
      <c r="G850">
        <v>18.893136608544001</v>
      </c>
      <c r="H850">
        <v>68.089865465003996</v>
      </c>
      <c r="I850">
        <v>2.8138885986983402</v>
      </c>
      <c r="J850">
        <v>0</v>
      </c>
    </row>
    <row r="851" spans="1:10" x14ac:dyDescent="0.3">
      <c r="A851">
        <v>6.73915769202205</v>
      </c>
      <c r="B851">
        <v>156.48275940474099</v>
      </c>
      <c r="C851">
        <v>30950.681099821501</v>
      </c>
      <c r="D851">
        <v>6.5430898240780504</v>
      </c>
      <c r="E851">
        <v>363.17962351383301</v>
      </c>
      <c r="F851">
        <v>425.28883669723501</v>
      </c>
      <c r="G851">
        <v>11.6534577536793</v>
      </c>
      <c r="H851">
        <v>70.367048818029303</v>
      </c>
      <c r="I851">
        <v>5.2144840161804202</v>
      </c>
      <c r="J851">
        <v>0</v>
      </c>
    </row>
    <row r="852" spans="1:10" x14ac:dyDescent="0.3">
      <c r="B852">
        <v>209.42683732230199</v>
      </c>
      <c r="C852">
        <v>20827.983843588499</v>
      </c>
      <c r="D852">
        <v>6.5913711396627797</v>
      </c>
      <c r="E852">
        <v>313.87468388860799</v>
      </c>
      <c r="F852">
        <v>567.60415137020698</v>
      </c>
      <c r="G852">
        <v>17.9548485057874</v>
      </c>
      <c r="H852">
        <v>40.140151997980603</v>
      </c>
      <c r="I852">
        <v>4.2382529803790003</v>
      </c>
      <c r="J852">
        <v>0</v>
      </c>
    </row>
    <row r="853" spans="1:10" x14ac:dyDescent="0.3">
      <c r="A853">
        <v>6.4926271573653702</v>
      </c>
      <c r="B853">
        <v>213.06538481772799</v>
      </c>
      <c r="C853">
        <v>34314.0870911772</v>
      </c>
      <c r="D853">
        <v>9.0411460848434402</v>
      </c>
      <c r="E853">
        <v>335.29192590906302</v>
      </c>
      <c r="F853">
        <v>313.25474299672402</v>
      </c>
      <c r="G853">
        <v>11.1353118270238</v>
      </c>
      <c r="H853">
        <v>70.829109868924505</v>
      </c>
      <c r="I853">
        <v>3.3787784927745501</v>
      </c>
      <c r="J853">
        <v>0</v>
      </c>
    </row>
    <row r="854" spans="1:10" x14ac:dyDescent="0.3">
      <c r="A854">
        <v>6.7531283528604797</v>
      </c>
      <c r="B854">
        <v>191.98299454026599</v>
      </c>
      <c r="C854">
        <v>18222.931957438399</v>
      </c>
      <c r="D854">
        <v>3.92097366242472</v>
      </c>
      <c r="E854">
        <v>296.196618041541</v>
      </c>
      <c r="F854">
        <v>389.74246214090198</v>
      </c>
      <c r="G854">
        <v>9.6891435679782401</v>
      </c>
      <c r="H854">
        <v>92.219615229231096</v>
      </c>
      <c r="I854">
        <v>5.1025167565636096</v>
      </c>
      <c r="J854">
        <v>0</v>
      </c>
    </row>
    <row r="855" spans="1:10" x14ac:dyDescent="0.3">
      <c r="A855">
        <v>5.0393736087027197</v>
      </c>
      <c r="B855">
        <v>142.86059799603399</v>
      </c>
      <c r="C855">
        <v>40829.353167079797</v>
      </c>
      <c r="D855">
        <v>7.2715427102857104</v>
      </c>
      <c r="F855">
        <v>386.80305663690399</v>
      </c>
      <c r="G855">
        <v>16.823772930441798</v>
      </c>
      <c r="H855">
        <v>52.297113252317601</v>
      </c>
      <c r="I855">
        <v>4.9574197831131501</v>
      </c>
      <c r="J855">
        <v>0</v>
      </c>
    </row>
    <row r="856" spans="1:10" x14ac:dyDescent="0.3">
      <c r="A856">
        <v>8.2963440555892696</v>
      </c>
      <c r="B856">
        <v>198.19705121398101</v>
      </c>
      <c r="C856">
        <v>17468.999801743699</v>
      </c>
      <c r="D856">
        <v>8.2629039874696897</v>
      </c>
      <c r="E856">
        <v>369.590740483807</v>
      </c>
      <c r="F856">
        <v>294.32514221521501</v>
      </c>
      <c r="G856">
        <v>18.026098152350698</v>
      </c>
      <c r="H856">
        <v>44.061625184257203</v>
      </c>
      <c r="I856">
        <v>5.4008107893472399</v>
      </c>
      <c r="J856">
        <v>0</v>
      </c>
    </row>
    <row r="857" spans="1:10" x14ac:dyDescent="0.3">
      <c r="A857">
        <v>5.4555993516430501</v>
      </c>
      <c r="B857">
        <v>152.38673465827199</v>
      </c>
      <c r="C857">
        <v>37620.248469322403</v>
      </c>
      <c r="D857">
        <v>5.78357981864389</v>
      </c>
      <c r="F857">
        <v>343.417587798417</v>
      </c>
      <c r="G857">
        <v>14.4016540883273</v>
      </c>
      <c r="H857">
        <v>41.1098693749517</v>
      </c>
      <c r="I857">
        <v>4.4763487151197596</v>
      </c>
      <c r="J857">
        <v>0</v>
      </c>
    </row>
    <row r="858" spans="1:10" x14ac:dyDescent="0.3">
      <c r="A858">
        <v>7.9181833208614902</v>
      </c>
      <c r="B858">
        <v>224.15200454884601</v>
      </c>
      <c r="C858">
        <v>20012.172975903399</v>
      </c>
      <c r="D858">
        <v>9.0087260935494395</v>
      </c>
      <c r="E858">
        <v>302.39360529274097</v>
      </c>
      <c r="F858">
        <v>421.89008282690799</v>
      </c>
      <c r="G858">
        <v>22.1878492079341</v>
      </c>
      <c r="H858">
        <v>72.727868423157602</v>
      </c>
      <c r="I858">
        <v>4.7641935943067004</v>
      </c>
      <c r="J858">
        <v>0</v>
      </c>
    </row>
    <row r="859" spans="1:10" x14ac:dyDescent="0.3">
      <c r="A859">
        <v>5.0180458703839204</v>
      </c>
      <c r="B859">
        <v>194.66816713135501</v>
      </c>
      <c r="C859">
        <v>27317.099444298899</v>
      </c>
      <c r="D859">
        <v>6.1554836525199903</v>
      </c>
      <c r="F859">
        <v>313.47795930260997</v>
      </c>
      <c r="G859">
        <v>10.40747880366</v>
      </c>
      <c r="H859">
        <v>85.685272474014894</v>
      </c>
      <c r="I859">
        <v>5.0351537069239898</v>
      </c>
      <c r="J859">
        <v>0</v>
      </c>
    </row>
    <row r="860" spans="1:10" x14ac:dyDescent="0.3">
      <c r="A860">
        <v>6.49543528521599</v>
      </c>
      <c r="B860">
        <v>252.01090260996801</v>
      </c>
      <c r="C860">
        <v>32775.632584978099</v>
      </c>
      <c r="D860">
        <v>8.4793020004039299</v>
      </c>
      <c r="F860">
        <v>330.045051770925</v>
      </c>
      <c r="G860">
        <v>9.8540112852376698</v>
      </c>
      <c r="H860">
        <v>80.561077330859405</v>
      </c>
      <c r="I860">
        <v>3.3904705401970801</v>
      </c>
      <c r="J860">
        <v>0</v>
      </c>
    </row>
    <row r="861" spans="1:10" x14ac:dyDescent="0.3">
      <c r="B861">
        <v>203.05024386397599</v>
      </c>
      <c r="C861">
        <v>28184.900526966299</v>
      </c>
      <c r="D861">
        <v>7.0766335817695198</v>
      </c>
      <c r="E861">
        <v>344.52417928019003</v>
      </c>
      <c r="F861">
        <v>445.70076123987599</v>
      </c>
      <c r="G861">
        <v>19.775367127025302</v>
      </c>
      <c r="H861">
        <v>53.270151578473097</v>
      </c>
      <c r="I861">
        <v>4.4561040612342104</v>
      </c>
      <c r="J861">
        <v>0</v>
      </c>
    </row>
    <row r="862" spans="1:10" x14ac:dyDescent="0.3">
      <c r="A862">
        <v>8.78316762390563</v>
      </c>
      <c r="B862">
        <v>218.032839770538</v>
      </c>
      <c r="C862">
        <v>16183.586649397501</v>
      </c>
      <c r="D862">
        <v>7.3904740959480604</v>
      </c>
      <c r="E862">
        <v>334.05388545873802</v>
      </c>
      <c r="F862">
        <v>389.02161560303199</v>
      </c>
      <c r="G862">
        <v>16.354520235606799</v>
      </c>
      <c r="H862">
        <v>47.100982069233197</v>
      </c>
      <c r="I862">
        <v>4.2741368841431298</v>
      </c>
      <c r="J862">
        <v>0</v>
      </c>
    </row>
    <row r="863" spans="1:10" x14ac:dyDescent="0.3">
      <c r="B863">
        <v>184.75069791262899</v>
      </c>
      <c r="C863">
        <v>28499.107327973401</v>
      </c>
      <c r="D863">
        <v>6.5500310940598201</v>
      </c>
      <c r="E863">
        <v>330.71954876938401</v>
      </c>
      <c r="F863">
        <v>381.501603573502</v>
      </c>
      <c r="G863">
        <v>11.0444051341684</v>
      </c>
      <c r="H863">
        <v>62.014822092729503</v>
      </c>
      <c r="I863">
        <v>3.4032695870838499</v>
      </c>
      <c r="J863">
        <v>0</v>
      </c>
    </row>
    <row r="864" spans="1:10" x14ac:dyDescent="0.3">
      <c r="A864">
        <v>8.1596667041849393</v>
      </c>
      <c r="B864">
        <v>215.64821633422099</v>
      </c>
      <c r="C864">
        <v>17068.298862919499</v>
      </c>
      <c r="D864">
        <v>8.7696217670006895</v>
      </c>
      <c r="E864">
        <v>319.25320113032899</v>
      </c>
      <c r="F864">
        <v>459.54115883111598</v>
      </c>
      <c r="G864">
        <v>14.1925443529967</v>
      </c>
      <c r="H864">
        <v>60.373722302826401</v>
      </c>
      <c r="I864">
        <v>2.95719484915081</v>
      </c>
      <c r="J864">
        <v>0</v>
      </c>
    </row>
    <row r="865" spans="1:10" x14ac:dyDescent="0.3">
      <c r="A865">
        <v>7.6853968433158402</v>
      </c>
      <c r="B865">
        <v>230.33570757087301</v>
      </c>
      <c r="C865">
        <v>7324.7014254584601</v>
      </c>
      <c r="D865">
        <v>7.9913661828856899</v>
      </c>
      <c r="E865">
        <v>331.51253342968698</v>
      </c>
      <c r="F865">
        <v>492.85039138945098</v>
      </c>
      <c r="G865">
        <v>14.2339515975609</v>
      </c>
      <c r="H865">
        <v>74.068658157186306</v>
      </c>
      <c r="I865">
        <v>4.1791871276816099</v>
      </c>
      <c r="J865">
        <v>0</v>
      </c>
    </row>
    <row r="866" spans="1:10" x14ac:dyDescent="0.3">
      <c r="A866">
        <v>7.7620207445167502</v>
      </c>
      <c r="B866">
        <v>173.636742031024</v>
      </c>
      <c r="C866">
        <v>15548.416673502201</v>
      </c>
      <c r="D866">
        <v>5.0186711022330597</v>
      </c>
      <c r="E866">
        <v>330.390976259936</v>
      </c>
      <c r="F866">
        <v>520.64077376078899</v>
      </c>
      <c r="G866">
        <v>11.147704109056599</v>
      </c>
      <c r="H866">
        <v>87.481504599210496</v>
      </c>
      <c r="I866">
        <v>3.25630132858277</v>
      </c>
      <c r="J866">
        <v>0</v>
      </c>
    </row>
    <row r="867" spans="1:10" x14ac:dyDescent="0.3">
      <c r="A867">
        <v>7.2079310974309703</v>
      </c>
      <c r="B867">
        <v>204.01034652932501</v>
      </c>
      <c r="C867">
        <v>18493.872175475099</v>
      </c>
      <c r="D867">
        <v>5.5578637556606703</v>
      </c>
      <c r="E867">
        <v>311.56822718599102</v>
      </c>
      <c r="F867">
        <v>437.51204208786601</v>
      </c>
      <c r="G867">
        <v>12.9945955366767</v>
      </c>
      <c r="H867">
        <v>31.390450294319599</v>
      </c>
      <c r="I867">
        <v>4.7055618835251103</v>
      </c>
      <c r="J867">
        <v>0</v>
      </c>
    </row>
    <row r="868" spans="1:10" x14ac:dyDescent="0.3">
      <c r="A868">
        <v>6.9870415002899096</v>
      </c>
      <c r="B868">
        <v>169.727115772833</v>
      </c>
      <c r="C868">
        <v>19472.6243284964</v>
      </c>
      <c r="D868">
        <v>5.0176980882955302</v>
      </c>
      <c r="E868">
        <v>366.01891959337001</v>
      </c>
      <c r="F868">
        <v>425.67096395845101</v>
      </c>
      <c r="G868">
        <v>17.3146811256535</v>
      </c>
      <c r="H868">
        <v>48.882198433769702</v>
      </c>
      <c r="I868">
        <v>4.47516110274477</v>
      </c>
      <c r="J868">
        <v>0</v>
      </c>
    </row>
    <row r="869" spans="1:10" x14ac:dyDescent="0.3">
      <c r="A869">
        <v>4.6921965634929697</v>
      </c>
      <c r="B869">
        <v>221.54777341772601</v>
      </c>
      <c r="C869">
        <v>24211.6307702593</v>
      </c>
      <c r="D869">
        <v>9.3632498253633898</v>
      </c>
      <c r="E869">
        <v>307.71399582698399</v>
      </c>
      <c r="F869">
        <v>406.551667016392</v>
      </c>
      <c r="G869">
        <v>12.6182517815746</v>
      </c>
      <c r="H869">
        <v>60.003147675998598</v>
      </c>
      <c r="I869">
        <v>4.0090060616771996</v>
      </c>
      <c r="J869">
        <v>0</v>
      </c>
    </row>
    <row r="870" spans="1:10" x14ac:dyDescent="0.3">
      <c r="B870">
        <v>219.72571264316801</v>
      </c>
      <c r="C870">
        <v>9840.7828198504594</v>
      </c>
      <c r="D870">
        <v>8.5136546090788308</v>
      </c>
      <c r="E870">
        <v>309.83873238358302</v>
      </c>
      <c r="F870">
        <v>396.80565205746899</v>
      </c>
      <c r="G870">
        <v>12.428763405196801</v>
      </c>
      <c r="H870">
        <v>71.625496566663998</v>
      </c>
      <c r="I870">
        <v>3.1834353228955998</v>
      </c>
      <c r="J870">
        <v>0</v>
      </c>
    </row>
    <row r="871" spans="1:10" x14ac:dyDescent="0.3">
      <c r="A871">
        <v>4.0594314680291701</v>
      </c>
      <c r="B871">
        <v>200.38307954577999</v>
      </c>
      <c r="C871">
        <v>25770.006721656599</v>
      </c>
      <c r="D871">
        <v>8.3421297669478598</v>
      </c>
      <c r="F871">
        <v>414.15782602305097</v>
      </c>
      <c r="G871">
        <v>11.084834057503601</v>
      </c>
      <c r="I871">
        <v>4.3303215641542403</v>
      </c>
      <c r="J871">
        <v>0</v>
      </c>
    </row>
    <row r="872" spans="1:10" x14ac:dyDescent="0.3">
      <c r="A872">
        <v>8.3899456587712908</v>
      </c>
      <c r="B872">
        <v>213.665684788058</v>
      </c>
      <c r="C872">
        <v>17674.706148701302</v>
      </c>
      <c r="D872">
        <v>8.3488147612495496</v>
      </c>
      <c r="F872">
        <v>471.369880474816</v>
      </c>
      <c r="G872">
        <v>19.301248206316</v>
      </c>
      <c r="H872">
        <v>70.829513407170793</v>
      </c>
      <c r="I872">
        <v>3.5697173123209298</v>
      </c>
      <c r="J872">
        <v>0</v>
      </c>
    </row>
    <row r="873" spans="1:10" x14ac:dyDescent="0.3">
      <c r="A873">
        <v>10.695532491586199</v>
      </c>
      <c r="B873">
        <v>220.45107827315499</v>
      </c>
      <c r="C873">
        <v>10571.7703769689</v>
      </c>
      <c r="D873">
        <v>6.5214222849478896</v>
      </c>
      <c r="E873">
        <v>295.97609438349701</v>
      </c>
      <c r="F873">
        <v>414.256086475892</v>
      </c>
      <c r="G873">
        <v>14.7748005988614</v>
      </c>
      <c r="H873">
        <v>58.735932885039297</v>
      </c>
      <c r="I873">
        <v>4.1548453275107597</v>
      </c>
      <c r="J873">
        <v>0</v>
      </c>
    </row>
    <row r="874" spans="1:10" x14ac:dyDescent="0.3">
      <c r="A874">
        <v>6.7916969068947504</v>
      </c>
      <c r="B874">
        <v>175.89434585427799</v>
      </c>
      <c r="C874">
        <v>21467.950865982799</v>
      </c>
      <c r="D874">
        <v>7.1012238163214798</v>
      </c>
      <c r="E874">
        <v>349.492177317749</v>
      </c>
      <c r="F874">
        <v>427.23974032885798</v>
      </c>
      <c r="G874">
        <v>12.556983190453</v>
      </c>
      <c r="H874">
        <v>55.253911625763998</v>
      </c>
      <c r="I874">
        <v>2.8173913739618901</v>
      </c>
      <c r="J874">
        <v>0</v>
      </c>
    </row>
    <row r="875" spans="1:10" x14ac:dyDescent="0.3">
      <c r="A875">
        <v>9.9539521115561094</v>
      </c>
      <c r="B875">
        <v>232.949001873366</v>
      </c>
      <c r="C875">
        <v>3773.2811465808099</v>
      </c>
      <c r="D875">
        <v>9.9798496221009305</v>
      </c>
      <c r="F875">
        <v>339.88302869364202</v>
      </c>
      <c r="G875">
        <v>18.343590214904001</v>
      </c>
      <c r="H875">
        <v>82.449002075440902</v>
      </c>
      <c r="I875">
        <v>4.0529050694330904</v>
      </c>
      <c r="J875">
        <v>0</v>
      </c>
    </row>
    <row r="876" spans="1:10" x14ac:dyDescent="0.3">
      <c r="B876">
        <v>218.986406241385</v>
      </c>
      <c r="C876">
        <v>9836.40184717989</v>
      </c>
      <c r="D876">
        <v>7.0646724948967403</v>
      </c>
      <c r="E876">
        <v>328.72428899396101</v>
      </c>
      <c r="F876">
        <v>386.34524747738197</v>
      </c>
      <c r="G876">
        <v>15.547963572423701</v>
      </c>
      <c r="H876">
        <v>57.328116057837001</v>
      </c>
      <c r="I876">
        <v>3.8372566271233399</v>
      </c>
      <c r="J876">
        <v>0</v>
      </c>
    </row>
    <row r="877" spans="1:10" x14ac:dyDescent="0.3">
      <c r="A877">
        <v>4.4897837961991698</v>
      </c>
      <c r="B877">
        <v>188.25193911765501</v>
      </c>
      <c r="C877">
        <v>14906.047921748999</v>
      </c>
      <c r="D877">
        <v>8.4860302431925199</v>
      </c>
      <c r="E877">
        <v>374.22692624760799</v>
      </c>
      <c r="F877">
        <v>518.58525264977698</v>
      </c>
      <c r="G877">
        <v>11.226577989259299</v>
      </c>
      <c r="H877">
        <v>65.182758733768907</v>
      </c>
      <c r="I877">
        <v>3.77622563147944</v>
      </c>
      <c r="J877">
        <v>0</v>
      </c>
    </row>
    <row r="878" spans="1:10" x14ac:dyDescent="0.3">
      <c r="A878">
        <v>8.0208691028714707</v>
      </c>
      <c r="B878">
        <v>175.873676210106</v>
      </c>
      <c r="C878">
        <v>21759.363929401501</v>
      </c>
      <c r="D878">
        <v>7.4872781200168204</v>
      </c>
      <c r="E878">
        <v>352.98311196312801</v>
      </c>
      <c r="F878">
        <v>428.66096486233602</v>
      </c>
      <c r="G878">
        <v>4.9668616188070001</v>
      </c>
      <c r="H878">
        <v>72.305218671572206</v>
      </c>
      <c r="I878">
        <v>3.44212123629549</v>
      </c>
      <c r="J878">
        <v>0</v>
      </c>
    </row>
    <row r="879" spans="1:10" x14ac:dyDescent="0.3">
      <c r="A879">
        <v>5.0900353321672904</v>
      </c>
      <c r="B879">
        <v>174.266357487373</v>
      </c>
      <c r="C879">
        <v>34094.057177437797</v>
      </c>
      <c r="D879">
        <v>6.7419094452044996</v>
      </c>
      <c r="E879">
        <v>376.663607879393</v>
      </c>
      <c r="F879">
        <v>526.36108158015998</v>
      </c>
      <c r="G879">
        <v>17.107563130581699</v>
      </c>
      <c r="H879">
        <v>48.546257496086298</v>
      </c>
      <c r="I879">
        <v>4.8388622802237098</v>
      </c>
      <c r="J879">
        <v>0</v>
      </c>
    </row>
    <row r="880" spans="1:10" x14ac:dyDescent="0.3">
      <c r="A880">
        <v>6.4668747089298604</v>
      </c>
      <c r="B880">
        <v>214.33727039379801</v>
      </c>
      <c r="C880">
        <v>14848.1294887403</v>
      </c>
      <c r="D880">
        <v>7.0549379664862801</v>
      </c>
      <c r="E880">
        <v>304.573245107432</v>
      </c>
      <c r="F880">
        <v>304.956371711023</v>
      </c>
      <c r="G880">
        <v>12.1808260126655</v>
      </c>
      <c r="I880">
        <v>3.4081687916535501</v>
      </c>
      <c r="J880">
        <v>0</v>
      </c>
    </row>
    <row r="881" spans="1:10" x14ac:dyDescent="0.3">
      <c r="A881">
        <v>6.70249621624402</v>
      </c>
      <c r="B881">
        <v>208.55378445475901</v>
      </c>
      <c r="C881">
        <v>29057.2276174894</v>
      </c>
      <c r="D881">
        <v>7.0294911109701896</v>
      </c>
      <c r="E881">
        <v>302.744960192382</v>
      </c>
      <c r="F881">
        <v>361.947758191616</v>
      </c>
      <c r="G881">
        <v>10.6145815894574</v>
      </c>
      <c r="H881">
        <v>53.8797371509973</v>
      </c>
      <c r="I881">
        <v>4.2679529339820999</v>
      </c>
      <c r="J881">
        <v>0</v>
      </c>
    </row>
    <row r="882" spans="1:10" x14ac:dyDescent="0.3">
      <c r="A882">
        <v>5.7662041335616196</v>
      </c>
      <c r="B882">
        <v>179.57265248274001</v>
      </c>
      <c r="C882">
        <v>27700.121945252198</v>
      </c>
      <c r="D882">
        <v>6.1989372188190002</v>
      </c>
      <c r="F882">
        <v>536.26867266845602</v>
      </c>
      <c r="G882">
        <v>12.8281207352188</v>
      </c>
      <c r="H882">
        <v>90.006765498714401</v>
      </c>
      <c r="I882">
        <v>4.4720181697222596</v>
      </c>
      <c r="J882">
        <v>0</v>
      </c>
    </row>
    <row r="883" spans="1:10" x14ac:dyDescent="0.3">
      <c r="A883">
        <v>6.5710992165074797</v>
      </c>
      <c r="B883">
        <v>207.74102501484299</v>
      </c>
      <c r="C883">
        <v>23372.882653692301</v>
      </c>
      <c r="D883">
        <v>6.2801951621308696</v>
      </c>
      <c r="E883">
        <v>313.84697246554202</v>
      </c>
      <c r="F883">
        <v>497.90231984559</v>
      </c>
      <c r="G883">
        <v>12.874804979031399</v>
      </c>
      <c r="H883">
        <v>75.416710198461999</v>
      </c>
      <c r="I883">
        <v>4.5559492364270699</v>
      </c>
      <c r="J883">
        <v>0</v>
      </c>
    </row>
    <row r="884" spans="1:10" x14ac:dyDescent="0.3">
      <c r="A884">
        <v>8.5092200489215895</v>
      </c>
      <c r="B884">
        <v>200.30434810023999</v>
      </c>
      <c r="C884">
        <v>10587.3049294749</v>
      </c>
      <c r="D884">
        <v>6.3925450636138601</v>
      </c>
      <c r="E884">
        <v>307.398959517869</v>
      </c>
      <c r="F884">
        <v>585.22262838218501</v>
      </c>
      <c r="G884">
        <v>11.798990545970801</v>
      </c>
      <c r="H884">
        <v>63.827568694086899</v>
      </c>
      <c r="I884">
        <v>2.5198915810235101</v>
      </c>
      <c r="J884">
        <v>0</v>
      </c>
    </row>
    <row r="885" spans="1:10" x14ac:dyDescent="0.3">
      <c r="A885">
        <v>5.9539818781347797</v>
      </c>
      <c r="B885">
        <v>186.457083749574</v>
      </c>
      <c r="C885">
        <v>32241.0796143236</v>
      </c>
      <c r="D885">
        <v>8.4396807123144093</v>
      </c>
      <c r="E885">
        <v>347.713157165474</v>
      </c>
      <c r="F885">
        <v>416.09099789344998</v>
      </c>
      <c r="G885">
        <v>14.638926518042</v>
      </c>
      <c r="H885">
        <v>68.907754272232793</v>
      </c>
      <c r="I885">
        <v>4.0719164871704798</v>
      </c>
      <c r="J885">
        <v>0</v>
      </c>
    </row>
    <row r="886" spans="1:10" x14ac:dyDescent="0.3">
      <c r="A886">
        <v>5.4031964917049597</v>
      </c>
      <c r="B886">
        <v>185.643522717406</v>
      </c>
      <c r="C886">
        <v>27509.893424715501</v>
      </c>
      <c r="D886">
        <v>8.2575871851329801</v>
      </c>
      <c r="F886">
        <v>587.378692140255</v>
      </c>
      <c r="G886">
        <v>10.0240391846552</v>
      </c>
      <c r="H886">
        <v>63.397499850611297</v>
      </c>
      <c r="I886">
        <v>3.8714631110972899</v>
      </c>
      <c r="J886">
        <v>0</v>
      </c>
    </row>
    <row r="887" spans="1:10" x14ac:dyDescent="0.3">
      <c r="A887">
        <v>5.5969299513157997</v>
      </c>
      <c r="B887">
        <v>162.724672258178</v>
      </c>
      <c r="C887">
        <v>23930.374548905598</v>
      </c>
      <c r="D887">
        <v>7.4565565097242699</v>
      </c>
      <c r="F887">
        <v>535.33956052568897</v>
      </c>
      <c r="G887">
        <v>19.1747387064189</v>
      </c>
      <c r="H887">
        <v>54.966316649152397</v>
      </c>
      <c r="I887">
        <v>3.50676460633023</v>
      </c>
      <c r="J887">
        <v>0</v>
      </c>
    </row>
    <row r="888" spans="1:10" x14ac:dyDescent="0.3">
      <c r="A888">
        <v>10.6329096060715</v>
      </c>
      <c r="B888">
        <v>198.37801183496501</v>
      </c>
      <c r="C888">
        <v>12958.748456883601</v>
      </c>
      <c r="D888">
        <v>7.13549664386976</v>
      </c>
      <c r="E888">
        <v>322.62324865918703</v>
      </c>
      <c r="F888">
        <v>522.02787031009302</v>
      </c>
      <c r="G888">
        <v>16.722194604136799</v>
      </c>
      <c r="H888">
        <v>71.776017550151707</v>
      </c>
      <c r="I888">
        <v>3.7224548508058501</v>
      </c>
      <c r="J888">
        <v>0</v>
      </c>
    </row>
    <row r="889" spans="1:10" x14ac:dyDescent="0.3">
      <c r="A889">
        <v>4.9168192288167401</v>
      </c>
      <c r="B889">
        <v>162.45678429062099</v>
      </c>
      <c r="C889">
        <v>22829.123211930499</v>
      </c>
      <c r="D889">
        <v>4.0244556574931503</v>
      </c>
      <c r="E889">
        <v>360.590445090142</v>
      </c>
      <c r="F889">
        <v>541.77231505973396</v>
      </c>
      <c r="G889">
        <v>11.580140749581499</v>
      </c>
      <c r="I889">
        <v>3.8367032388187599</v>
      </c>
      <c r="J889">
        <v>0</v>
      </c>
    </row>
    <row r="890" spans="1:10" x14ac:dyDescent="0.3">
      <c r="A890">
        <v>7.1830959315085403</v>
      </c>
      <c r="B890">
        <v>200.36815895582501</v>
      </c>
      <c r="C890">
        <v>13501.677965117</v>
      </c>
      <c r="D890">
        <v>7.9820967080622696</v>
      </c>
      <c r="E890">
        <v>358.33184894940899</v>
      </c>
      <c r="F890">
        <v>617.54090649112595</v>
      </c>
      <c r="G890">
        <v>11.1765481281359</v>
      </c>
      <c r="H890">
        <v>71.536834301314599</v>
      </c>
      <c r="I890">
        <v>3.8065394387932199</v>
      </c>
      <c r="J890">
        <v>0</v>
      </c>
    </row>
    <row r="891" spans="1:10" x14ac:dyDescent="0.3">
      <c r="A891">
        <v>5.9234414145714798</v>
      </c>
      <c r="B891">
        <v>167.65860220231801</v>
      </c>
      <c r="C891">
        <v>25951.5540356729</v>
      </c>
      <c r="D891">
        <v>6.2961032034999498</v>
      </c>
      <c r="E891">
        <v>350.38198108956999</v>
      </c>
      <c r="F891">
        <v>471.85751068419103</v>
      </c>
      <c r="G891">
        <v>15.7704641796947</v>
      </c>
      <c r="H891">
        <v>53.321812334210797</v>
      </c>
      <c r="I891">
        <v>4.10736363014529</v>
      </c>
      <c r="J891">
        <v>0</v>
      </c>
    </row>
    <row r="892" spans="1:10" x14ac:dyDescent="0.3">
      <c r="A892">
        <v>7.3770365037690198</v>
      </c>
      <c r="B892">
        <v>175.00827573199001</v>
      </c>
      <c r="C892">
        <v>15340.951839023101</v>
      </c>
      <c r="D892">
        <v>6.1448449822310698</v>
      </c>
      <c r="E892">
        <v>371.010523834433</v>
      </c>
      <c r="F892">
        <v>579.46182442854297</v>
      </c>
      <c r="G892">
        <v>11.915739635208601</v>
      </c>
      <c r="H892">
        <v>78.179170838404303</v>
      </c>
      <c r="I892">
        <v>4.5316586881512002</v>
      </c>
      <c r="J892">
        <v>0</v>
      </c>
    </row>
    <row r="893" spans="1:10" x14ac:dyDescent="0.3">
      <c r="A893">
        <v>7.8334958810647297</v>
      </c>
      <c r="B893">
        <v>220.95743260845799</v>
      </c>
      <c r="C893">
        <v>28338.981460565999</v>
      </c>
      <c r="D893">
        <v>9.3708484444209201</v>
      </c>
      <c r="E893">
        <v>316.27440333709399</v>
      </c>
      <c r="F893">
        <v>462.14242417044397</v>
      </c>
      <c r="G893">
        <v>15.33300458381</v>
      </c>
      <c r="H893">
        <v>57.033521765671701</v>
      </c>
      <c r="I893">
        <v>5.5808299630354199</v>
      </c>
      <c r="J893">
        <v>0</v>
      </c>
    </row>
    <row r="894" spans="1:10" x14ac:dyDescent="0.3">
      <c r="A894">
        <v>4.7457643714811502</v>
      </c>
      <c r="B894">
        <v>186.30313706565599</v>
      </c>
      <c r="C894">
        <v>33153.812975580498</v>
      </c>
      <c r="D894">
        <v>8.8404735005257695</v>
      </c>
      <c r="E894">
        <v>370.167851012808</v>
      </c>
      <c r="F894">
        <v>296.96410172607301</v>
      </c>
      <c r="G894">
        <v>14.7843135773794</v>
      </c>
      <c r="H894">
        <v>48.451374536194599</v>
      </c>
      <c r="I894">
        <v>3.6991462587291002</v>
      </c>
      <c r="J894">
        <v>0</v>
      </c>
    </row>
    <row r="895" spans="1:10" x14ac:dyDescent="0.3">
      <c r="A895">
        <v>9.0558257846775003</v>
      </c>
      <c r="B895">
        <v>196.475898857267</v>
      </c>
      <c r="C895">
        <v>20226.287944826701</v>
      </c>
      <c r="D895">
        <v>5.8385943482965503</v>
      </c>
      <c r="E895">
        <v>298.80356031305303</v>
      </c>
      <c r="F895">
        <v>342.35941054072703</v>
      </c>
      <c r="G895">
        <v>12.8136342587095</v>
      </c>
      <c r="H895">
        <v>84.279218395195798</v>
      </c>
      <c r="I895">
        <v>5.45691283015669</v>
      </c>
      <c r="J895">
        <v>0</v>
      </c>
    </row>
    <row r="896" spans="1:10" x14ac:dyDescent="0.3">
      <c r="A896">
        <v>5.4921559829578301</v>
      </c>
      <c r="B896">
        <v>176.27140374150599</v>
      </c>
      <c r="C896">
        <v>26422.097888905399</v>
      </c>
      <c r="D896">
        <v>8.0729336375679495</v>
      </c>
      <c r="E896">
        <v>366.64476621156399</v>
      </c>
      <c r="F896">
        <v>500.93878786517098</v>
      </c>
      <c r="G896">
        <v>7.6097977270142598</v>
      </c>
      <c r="H896">
        <v>59.396786813204002</v>
      </c>
      <c r="I896">
        <v>3.2941293660854298</v>
      </c>
      <c r="J896">
        <v>0</v>
      </c>
    </row>
    <row r="897" spans="1:10" x14ac:dyDescent="0.3">
      <c r="A897">
        <v>4.48751747901093</v>
      </c>
      <c r="B897">
        <v>199.05140273340501</v>
      </c>
      <c r="C897">
        <v>36860.468899312596</v>
      </c>
      <c r="D897">
        <v>9.7515607966362801</v>
      </c>
      <c r="E897">
        <v>338.04942752909199</v>
      </c>
      <c r="F897">
        <v>390.56694531509902</v>
      </c>
      <c r="G897">
        <v>8.1234701115318995</v>
      </c>
      <c r="H897">
        <v>75.668784523371002</v>
      </c>
      <c r="I897">
        <v>2.7657222477016701</v>
      </c>
      <c r="J897">
        <v>0</v>
      </c>
    </row>
    <row r="898" spans="1:10" x14ac:dyDescent="0.3">
      <c r="A898">
        <v>7.0271856592718702</v>
      </c>
      <c r="B898">
        <v>185.320701431136</v>
      </c>
      <c r="C898">
        <v>30988.9730193785</v>
      </c>
      <c r="D898">
        <v>8.6004771868349401</v>
      </c>
      <c r="E898">
        <v>327.46266996635501</v>
      </c>
      <c r="F898">
        <v>326.26908019790898</v>
      </c>
      <c r="G898">
        <v>9.9820102286394103</v>
      </c>
      <c r="H898">
        <v>52.716588538113797</v>
      </c>
      <c r="I898">
        <v>5.35304333981518</v>
      </c>
      <c r="J898">
        <v>0</v>
      </c>
    </row>
    <row r="899" spans="1:10" x14ac:dyDescent="0.3">
      <c r="A899">
        <v>10.2006445084421</v>
      </c>
      <c r="B899">
        <v>182.08060130241901</v>
      </c>
      <c r="C899">
        <v>8016.2029384375501</v>
      </c>
      <c r="D899">
        <v>5.5675006420508897</v>
      </c>
      <c r="E899">
        <v>337.781579900422</v>
      </c>
      <c r="F899">
        <v>291.600282789723</v>
      </c>
      <c r="G899">
        <v>13.4699240194232</v>
      </c>
      <c r="H899">
        <v>50.567372131679299</v>
      </c>
      <c r="I899">
        <v>5.1747197588929801</v>
      </c>
      <c r="J899">
        <v>0</v>
      </c>
    </row>
    <row r="900" spans="1:10" x14ac:dyDescent="0.3">
      <c r="A900">
        <v>6.78427932930036</v>
      </c>
      <c r="B900">
        <v>140.36670861252401</v>
      </c>
      <c r="C900">
        <v>17569.5798186457</v>
      </c>
      <c r="D900">
        <v>4.0849324161976401</v>
      </c>
      <c r="F900">
        <v>374.18183997326202</v>
      </c>
      <c r="G900">
        <v>10.634230121896</v>
      </c>
      <c r="H900">
        <v>97.087059762262001</v>
      </c>
      <c r="I900">
        <v>4.0455470564893199</v>
      </c>
      <c r="J900">
        <v>0</v>
      </c>
    </row>
    <row r="901" spans="1:10" x14ac:dyDescent="0.3">
      <c r="A901">
        <v>8.0804152439823902</v>
      </c>
      <c r="B901">
        <v>166.89170013825</v>
      </c>
      <c r="C901">
        <v>18136.128858582801</v>
      </c>
      <c r="D901">
        <v>6.8675529600299496</v>
      </c>
      <c r="F901">
        <v>600.93720303309397</v>
      </c>
      <c r="G901">
        <v>16.307790087499502</v>
      </c>
      <c r="H901">
        <v>55.586141732364098</v>
      </c>
      <c r="I901">
        <v>4.0708242915668702</v>
      </c>
      <c r="J901">
        <v>0</v>
      </c>
    </row>
    <row r="902" spans="1:10" x14ac:dyDescent="0.3">
      <c r="B902">
        <v>191.34825904900799</v>
      </c>
      <c r="C902">
        <v>14017.3720656761</v>
      </c>
      <c r="D902">
        <v>6.4907003113770001</v>
      </c>
      <c r="E902">
        <v>345.56048115643898</v>
      </c>
      <c r="F902">
        <v>423.978389177064</v>
      </c>
      <c r="G902">
        <v>11.863248320378201</v>
      </c>
      <c r="H902">
        <v>65.791686591163895</v>
      </c>
      <c r="I902">
        <v>4.1673364568688598</v>
      </c>
      <c r="J902">
        <v>0</v>
      </c>
    </row>
    <row r="903" spans="1:10" x14ac:dyDescent="0.3">
      <c r="A903">
        <v>7.34497586904636</v>
      </c>
      <c r="B903">
        <v>182.30694217406801</v>
      </c>
      <c r="C903">
        <v>5689.8044048728298</v>
      </c>
      <c r="D903">
        <v>6.76434999318045</v>
      </c>
      <c r="E903">
        <v>373.872785005254</v>
      </c>
      <c r="F903">
        <v>360.18447305571601</v>
      </c>
      <c r="G903">
        <v>20.483902297029999</v>
      </c>
      <c r="H903">
        <v>73.488980650840105</v>
      </c>
      <c r="I903">
        <v>3.4187631946436299</v>
      </c>
      <c r="J903">
        <v>0</v>
      </c>
    </row>
    <row r="904" spans="1:10" x14ac:dyDescent="0.3">
      <c r="A904">
        <v>5.9237399546900402</v>
      </c>
      <c r="B904">
        <v>200.56121259819901</v>
      </c>
      <c r="C904">
        <v>33306.012537659597</v>
      </c>
      <c r="D904">
        <v>7.4300374127708997</v>
      </c>
      <c r="F904">
        <v>399.94833249625498</v>
      </c>
      <c r="G904">
        <v>13.797869680117399</v>
      </c>
      <c r="H904">
        <v>63.463408800722803</v>
      </c>
      <c r="I904">
        <v>3.8844603708206802</v>
      </c>
      <c r="J904">
        <v>0</v>
      </c>
    </row>
    <row r="905" spans="1:10" x14ac:dyDescent="0.3">
      <c r="A905">
        <v>8.2853952749080104</v>
      </c>
      <c r="B905">
        <v>196.55206780598999</v>
      </c>
      <c r="C905">
        <v>19096.8223694759</v>
      </c>
      <c r="D905">
        <v>7.3578572545431999</v>
      </c>
      <c r="E905">
        <v>342.93688098971199</v>
      </c>
      <c r="F905">
        <v>388.94116300743099</v>
      </c>
      <c r="G905">
        <v>14.151473071718099</v>
      </c>
      <c r="H905">
        <v>73.187013229105503</v>
      </c>
      <c r="I905">
        <v>5.4384879065979499</v>
      </c>
      <c r="J905">
        <v>0</v>
      </c>
    </row>
    <row r="906" spans="1:10" x14ac:dyDescent="0.3">
      <c r="A906">
        <v>5.9495187640611498</v>
      </c>
      <c r="B906">
        <v>160.442631258874</v>
      </c>
      <c r="C906">
        <v>16898.8082971927</v>
      </c>
      <c r="D906">
        <v>6.0459064396078004</v>
      </c>
      <c r="E906">
        <v>367.32854168310001</v>
      </c>
      <c r="F906">
        <v>451.01278841833698</v>
      </c>
      <c r="G906">
        <v>16.3599510993294</v>
      </c>
      <c r="H906">
        <v>62.368233918849903</v>
      </c>
      <c r="I906">
        <v>4.0721976216146603</v>
      </c>
      <c r="J906">
        <v>0</v>
      </c>
    </row>
    <row r="907" spans="1:10" x14ac:dyDescent="0.3">
      <c r="B907">
        <v>192.20216811021899</v>
      </c>
      <c r="C907">
        <v>34160.925143521199</v>
      </c>
      <c r="D907">
        <v>8.9631555282787794</v>
      </c>
      <c r="E907">
        <v>363.47279794825499</v>
      </c>
      <c r="F907">
        <v>474.78173442252597</v>
      </c>
      <c r="G907">
        <v>15.9052704319</v>
      </c>
      <c r="H907">
        <v>50.807825116607397</v>
      </c>
      <c r="I907">
        <v>2.99833547158104</v>
      </c>
      <c r="J907">
        <v>0</v>
      </c>
    </row>
    <row r="908" spans="1:10" x14ac:dyDescent="0.3">
      <c r="B908">
        <v>215.99711663155799</v>
      </c>
      <c r="C908">
        <v>35971.025113485797</v>
      </c>
      <c r="D908">
        <v>10.0305081564437</v>
      </c>
      <c r="E908">
        <v>330.85892653322998</v>
      </c>
      <c r="F908">
        <v>558.10854901330799</v>
      </c>
      <c r="G908">
        <v>14.3378043818797</v>
      </c>
      <c r="H908">
        <v>81.769775253216295</v>
      </c>
      <c r="I908">
        <v>2.9341370013330801</v>
      </c>
      <c r="J908">
        <v>0</v>
      </c>
    </row>
    <row r="909" spans="1:10" x14ac:dyDescent="0.3">
      <c r="A909">
        <v>5.2965788038102302</v>
      </c>
      <c r="B909">
        <v>220.080832408112</v>
      </c>
      <c r="C909">
        <v>39537.086460102502</v>
      </c>
      <c r="D909">
        <v>9.23276606194033</v>
      </c>
      <c r="E909">
        <v>322.43359180720302</v>
      </c>
      <c r="F909">
        <v>393.38860326874999</v>
      </c>
      <c r="G909">
        <v>10.5833361527372</v>
      </c>
      <c r="H909">
        <v>58.801469484886802</v>
      </c>
      <c r="I909">
        <v>3.9184698008316801</v>
      </c>
      <c r="J909">
        <v>0</v>
      </c>
    </row>
    <row r="910" spans="1:10" x14ac:dyDescent="0.3">
      <c r="A910">
        <v>10.2820679748947</v>
      </c>
      <c r="B910">
        <v>198.54636349040399</v>
      </c>
      <c r="C910">
        <v>8108.2973216246</v>
      </c>
      <c r="D910">
        <v>5.54840710373563</v>
      </c>
      <c r="E910">
        <v>332.01793527419699</v>
      </c>
      <c r="F910">
        <v>568.07898016099796</v>
      </c>
      <c r="G910">
        <v>15.6616922916939</v>
      </c>
      <c r="H910">
        <v>28.770618838807099</v>
      </c>
      <c r="I910">
        <v>4.5729230043865696</v>
      </c>
      <c r="J910">
        <v>0</v>
      </c>
    </row>
    <row r="911" spans="1:10" x14ac:dyDescent="0.3">
      <c r="A911">
        <v>7.0168361132545796</v>
      </c>
      <c r="B911">
        <v>167.36218705178999</v>
      </c>
      <c r="C911">
        <v>18014.995703148201</v>
      </c>
      <c r="D911">
        <v>5.9030582314681297</v>
      </c>
      <c r="E911">
        <v>362.52341586237497</v>
      </c>
      <c r="F911">
        <v>471.48439459306201</v>
      </c>
      <c r="G911">
        <v>10.6925879869094</v>
      </c>
      <c r="H911">
        <v>45.002014419832001</v>
      </c>
      <c r="I911">
        <v>4.10139799100864</v>
      </c>
      <c r="J911">
        <v>0</v>
      </c>
    </row>
    <row r="912" spans="1:10" x14ac:dyDescent="0.3">
      <c r="A912">
        <v>6.8716072450149603</v>
      </c>
      <c r="B912">
        <v>197.51709338436001</v>
      </c>
      <c r="C912">
        <v>19557.993724369098</v>
      </c>
      <c r="D912">
        <v>8.3113487274975508</v>
      </c>
      <c r="E912">
        <v>355.08725790596498</v>
      </c>
      <c r="F912">
        <v>379.50773853152799</v>
      </c>
      <c r="G912">
        <v>18.240711615825798</v>
      </c>
      <c r="H912">
        <v>65.6942303934959</v>
      </c>
      <c r="I912">
        <v>4.1803893115039301</v>
      </c>
      <c r="J912">
        <v>0</v>
      </c>
    </row>
    <row r="913" spans="1:10" x14ac:dyDescent="0.3">
      <c r="B913">
        <v>214.17232983223599</v>
      </c>
      <c r="C913">
        <v>8985.9118071088797</v>
      </c>
      <c r="D913">
        <v>7.2979726595691297</v>
      </c>
      <c r="F913">
        <v>498.80391688354399</v>
      </c>
      <c r="G913">
        <v>9.5833231131586505</v>
      </c>
      <c r="H913">
        <v>37.616485383718199</v>
      </c>
      <c r="I913">
        <v>5.5047493969204302</v>
      </c>
      <c r="J913">
        <v>0</v>
      </c>
    </row>
    <row r="914" spans="1:10" x14ac:dyDescent="0.3">
      <c r="A914">
        <v>8.2740690586978598</v>
      </c>
      <c r="B914">
        <v>195.80333053487701</v>
      </c>
      <c r="C914">
        <v>18091.2026146309</v>
      </c>
      <c r="D914">
        <v>7.4221044466035897</v>
      </c>
      <c r="E914">
        <v>365.40722224178</v>
      </c>
      <c r="F914">
        <v>369.19833429369697</v>
      </c>
      <c r="G914">
        <v>16.996330277382199</v>
      </c>
      <c r="I914">
        <v>2.5754230277099102</v>
      </c>
      <c r="J914">
        <v>0</v>
      </c>
    </row>
    <row r="915" spans="1:10" x14ac:dyDescent="0.3">
      <c r="A915">
        <v>8.2388789894452703</v>
      </c>
      <c r="B915">
        <v>198.21340514168</v>
      </c>
      <c r="C915">
        <v>11451.3122172106</v>
      </c>
      <c r="D915">
        <v>5.3089895602046902</v>
      </c>
      <c r="E915">
        <v>309.32942345724098</v>
      </c>
      <c r="F915">
        <v>401.06376365983601</v>
      </c>
      <c r="G915">
        <v>13.243329279142401</v>
      </c>
      <c r="H915">
        <v>81.197710429340106</v>
      </c>
      <c r="I915">
        <v>2.7847127967179</v>
      </c>
      <c r="J915">
        <v>0</v>
      </c>
    </row>
    <row r="916" spans="1:10" x14ac:dyDescent="0.3">
      <c r="A916">
        <v>5.7911543734533701</v>
      </c>
      <c r="B916">
        <v>190.43167918167299</v>
      </c>
      <c r="C916">
        <v>20288.235569468601</v>
      </c>
      <c r="D916">
        <v>6.2983657953052603</v>
      </c>
      <c r="E916">
        <v>347.04102025514999</v>
      </c>
      <c r="F916">
        <v>544.85748059517095</v>
      </c>
      <c r="G916">
        <v>17.706838261068899</v>
      </c>
      <c r="H916">
        <v>84.388191428464197</v>
      </c>
      <c r="I916">
        <v>4.1048348165646402</v>
      </c>
      <c r="J916">
        <v>0</v>
      </c>
    </row>
    <row r="917" spans="1:10" x14ac:dyDescent="0.3">
      <c r="A917">
        <v>6.1533689567288601</v>
      </c>
      <c r="B917">
        <v>237.13982778480201</v>
      </c>
      <c r="C917">
        <v>22052.034618981601</v>
      </c>
      <c r="D917">
        <v>8.0904939633254198</v>
      </c>
      <c r="E917">
        <v>306.23917986795698</v>
      </c>
      <c r="F917">
        <v>485.098483136803</v>
      </c>
      <c r="G917">
        <v>17.075262589369402</v>
      </c>
      <c r="H917">
        <v>58.108258557363598</v>
      </c>
      <c r="I917">
        <v>4.0303374854228</v>
      </c>
      <c r="J917">
        <v>0</v>
      </c>
    </row>
    <row r="918" spans="1:10" x14ac:dyDescent="0.3">
      <c r="A918">
        <v>7.3030519063283101</v>
      </c>
      <c r="B918">
        <v>196.95287516726</v>
      </c>
      <c r="C918">
        <v>22053.0102621427</v>
      </c>
      <c r="D918">
        <v>5.3926928294008798</v>
      </c>
      <c r="E918">
        <v>305.22156360716298</v>
      </c>
      <c r="F918">
        <v>451.60592395435702</v>
      </c>
      <c r="G918">
        <v>14.665560528066299</v>
      </c>
      <c r="H918">
        <v>71.710778677270099</v>
      </c>
      <c r="I918">
        <v>4.1448699404081504</v>
      </c>
      <c r="J918">
        <v>0</v>
      </c>
    </row>
    <row r="919" spans="1:10" x14ac:dyDescent="0.3">
      <c r="A919">
        <v>7.5926723000754803</v>
      </c>
      <c r="B919">
        <v>177.08083947966901</v>
      </c>
      <c r="C919">
        <v>14912.225506241801</v>
      </c>
      <c r="D919">
        <v>6.0411436716074904</v>
      </c>
      <c r="E919">
        <v>349.24061445133901</v>
      </c>
      <c r="F919">
        <v>355.28444229142599</v>
      </c>
      <c r="G919">
        <v>17.161966066690901</v>
      </c>
      <c r="H919">
        <v>42.115256925159898</v>
      </c>
      <c r="I919">
        <v>3.3414267280659602</v>
      </c>
      <c r="J919">
        <v>0</v>
      </c>
    </row>
    <row r="920" spans="1:10" x14ac:dyDescent="0.3">
      <c r="A920">
        <v>6.7841161148075102</v>
      </c>
      <c r="B920">
        <v>189.60834666312701</v>
      </c>
      <c r="C920">
        <v>12736.8650014257</v>
      </c>
      <c r="D920">
        <v>5.9357718440083502</v>
      </c>
      <c r="F920">
        <v>480.30858096175501</v>
      </c>
      <c r="G920">
        <v>20.6064086396986</v>
      </c>
      <c r="H920">
        <v>76.621488759569502</v>
      </c>
      <c r="I920">
        <v>4.0721866075476703</v>
      </c>
      <c r="J920">
        <v>0</v>
      </c>
    </row>
    <row r="921" spans="1:10" x14ac:dyDescent="0.3">
      <c r="A921">
        <v>5.60685613057771</v>
      </c>
      <c r="B921">
        <v>211.513097185341</v>
      </c>
      <c r="C921">
        <v>32423.462685108501</v>
      </c>
      <c r="D921">
        <v>6.8129432753934198</v>
      </c>
      <c r="F921">
        <v>446.38640359860801</v>
      </c>
      <c r="G921">
        <v>20.926950178989799</v>
      </c>
      <c r="H921">
        <v>52.218978737459103</v>
      </c>
      <c r="I921">
        <v>4.0709660984960001</v>
      </c>
      <c r="J921">
        <v>0</v>
      </c>
    </row>
    <row r="922" spans="1:10" x14ac:dyDescent="0.3">
      <c r="B922">
        <v>223.44311134164701</v>
      </c>
      <c r="C922">
        <v>36290.746112410401</v>
      </c>
      <c r="D922">
        <v>9.3800132840908006</v>
      </c>
      <c r="E922">
        <v>333.44519981221799</v>
      </c>
      <c r="F922">
        <v>373.920160180518</v>
      </c>
      <c r="G922">
        <v>16.520495964276101</v>
      </c>
      <c r="H922">
        <v>64.696690777032302</v>
      </c>
      <c r="I922">
        <v>3.8177789531816502</v>
      </c>
      <c r="J922">
        <v>0</v>
      </c>
    </row>
    <row r="923" spans="1:10" x14ac:dyDescent="0.3">
      <c r="A923">
        <v>4.9220454662486901</v>
      </c>
      <c r="B923">
        <v>197.28720656204399</v>
      </c>
      <c r="C923">
        <v>38494.720245693097</v>
      </c>
      <c r="D923">
        <v>9.1449532981144301</v>
      </c>
      <c r="E923">
        <v>383.239138292495</v>
      </c>
      <c r="F923">
        <v>357.47070421412099</v>
      </c>
      <c r="G923">
        <v>13.1259416707155</v>
      </c>
      <c r="H923">
        <v>61.864579653329898</v>
      </c>
      <c r="I923">
        <v>2.29169453602317</v>
      </c>
      <c r="J923">
        <v>0</v>
      </c>
    </row>
    <row r="924" spans="1:10" x14ac:dyDescent="0.3">
      <c r="A924">
        <v>5.7007849472915897</v>
      </c>
      <c r="B924">
        <v>185.92224706858201</v>
      </c>
      <c r="C924">
        <v>27365.106362629402</v>
      </c>
      <c r="D924">
        <v>7.5631004685174696</v>
      </c>
      <c r="F924">
        <v>359.50655304063798</v>
      </c>
      <c r="G924">
        <v>15.089440803496</v>
      </c>
      <c r="H924">
        <v>56.463433927339302</v>
      </c>
      <c r="I924">
        <v>3.9781412786928398</v>
      </c>
      <c r="J924">
        <v>0</v>
      </c>
    </row>
    <row r="925" spans="1:10" x14ac:dyDescent="0.3">
      <c r="B925">
        <v>215.57846419863699</v>
      </c>
      <c r="C925">
        <v>25338.619342193098</v>
      </c>
      <c r="D925">
        <v>5.78719093436563</v>
      </c>
      <c r="E925">
        <v>266.10999281261002</v>
      </c>
      <c r="F925">
        <v>429.35026797282399</v>
      </c>
      <c r="G925">
        <v>11.8544606762984</v>
      </c>
      <c r="H925">
        <v>71.165352162635799</v>
      </c>
      <c r="I925">
        <v>3.1340001497974299</v>
      </c>
      <c r="J925">
        <v>0</v>
      </c>
    </row>
    <row r="926" spans="1:10" x14ac:dyDescent="0.3">
      <c r="A926">
        <v>10.678056255643201</v>
      </c>
      <c r="B926">
        <v>168.695766278344</v>
      </c>
      <c r="C926">
        <v>7066.3769166723096</v>
      </c>
      <c r="D926">
        <v>4.8660924101459697</v>
      </c>
      <c r="F926">
        <v>327.65864438031298</v>
      </c>
      <c r="G926">
        <v>16.296688483167799</v>
      </c>
      <c r="H926">
        <v>46.672482585332602</v>
      </c>
      <c r="I926">
        <v>4.3082569606745302</v>
      </c>
      <c r="J926">
        <v>0</v>
      </c>
    </row>
    <row r="927" spans="1:10" x14ac:dyDescent="0.3">
      <c r="A927">
        <v>7.6021214747799801</v>
      </c>
      <c r="B927">
        <v>199.353165527697</v>
      </c>
      <c r="C927">
        <v>11346.143452721601</v>
      </c>
      <c r="D927">
        <v>6.9003796473275099</v>
      </c>
      <c r="E927">
        <v>304.96648814211397</v>
      </c>
      <c r="F927">
        <v>210.31918197203601</v>
      </c>
      <c r="G927">
        <v>17.925782394769801</v>
      </c>
      <c r="H927">
        <v>62.846672633452101</v>
      </c>
      <c r="I927">
        <v>3.6988747689394201</v>
      </c>
      <c r="J927">
        <v>0</v>
      </c>
    </row>
    <row r="928" spans="1:10" x14ac:dyDescent="0.3">
      <c r="A928">
        <v>8.8462819569107101</v>
      </c>
      <c r="B928">
        <v>188.415000635903</v>
      </c>
      <c r="C928">
        <v>17734.949625157598</v>
      </c>
      <c r="D928">
        <v>6.0578676473196102</v>
      </c>
      <c r="E928">
        <v>317.15054450576503</v>
      </c>
      <c r="F928">
        <v>419.395569059232</v>
      </c>
      <c r="G928">
        <v>17.1154467671677</v>
      </c>
      <c r="H928">
        <v>60.251578232108201</v>
      </c>
      <c r="I928">
        <v>2.9250375580069798</v>
      </c>
      <c r="J928">
        <v>0</v>
      </c>
    </row>
    <row r="929" spans="1:10" x14ac:dyDescent="0.3">
      <c r="A929">
        <v>6.7516985863011696</v>
      </c>
      <c r="B929">
        <v>203.40045194899599</v>
      </c>
      <c r="C929">
        <v>26325.817698746399</v>
      </c>
      <c r="D929">
        <v>8.3654700227208902</v>
      </c>
      <c r="E929">
        <v>341.89563614291302</v>
      </c>
      <c r="F929">
        <v>381.44038818927203</v>
      </c>
      <c r="G929">
        <v>19.527318927571098</v>
      </c>
      <c r="H929">
        <v>58.293945043696503</v>
      </c>
      <c r="I929">
        <v>3.7560066720223899</v>
      </c>
      <c r="J929">
        <v>0</v>
      </c>
    </row>
    <row r="930" spans="1:10" x14ac:dyDescent="0.3">
      <c r="B930">
        <v>148.10312946101101</v>
      </c>
      <c r="C930">
        <v>13597.896037808499</v>
      </c>
      <c r="D930">
        <v>5.7331478938679599</v>
      </c>
      <c r="E930">
        <v>374.01831139691501</v>
      </c>
      <c r="F930">
        <v>357.71106011102898</v>
      </c>
      <c r="G930">
        <v>13.2788959532334</v>
      </c>
      <c r="H930">
        <v>72.695499139946804</v>
      </c>
      <c r="I930">
        <v>3.6195906349692599</v>
      </c>
      <c r="J930">
        <v>0</v>
      </c>
    </row>
    <row r="931" spans="1:10" x14ac:dyDescent="0.3">
      <c r="B931">
        <v>202.07986447634701</v>
      </c>
      <c r="C931">
        <v>12519.0906599135</v>
      </c>
      <c r="D931">
        <v>7.6275238420660703</v>
      </c>
      <c r="F931">
        <v>399.88338796337399</v>
      </c>
      <c r="G931">
        <v>12.7482167361081</v>
      </c>
      <c r="I931">
        <v>4.4392152399016602</v>
      </c>
      <c r="J931">
        <v>0</v>
      </c>
    </row>
    <row r="932" spans="1:10" x14ac:dyDescent="0.3">
      <c r="A932">
        <v>5.0882131973245404</v>
      </c>
      <c r="B932">
        <v>159.96261228698799</v>
      </c>
      <c r="C932">
        <v>39125.209196463198</v>
      </c>
      <c r="D932">
        <v>6.0556225084695798</v>
      </c>
      <c r="E932">
        <v>375.61918603345998</v>
      </c>
      <c r="F932">
        <v>400.15532433081398</v>
      </c>
      <c r="G932">
        <v>20.189599511928598</v>
      </c>
      <c r="H932">
        <v>68.6886938233243</v>
      </c>
      <c r="I932">
        <v>2.60061867864456</v>
      </c>
      <c r="J932">
        <v>0</v>
      </c>
    </row>
    <row r="933" spans="1:10" x14ac:dyDescent="0.3">
      <c r="A933">
        <v>6.9549072165208399</v>
      </c>
      <c r="B933">
        <v>159.766399426064</v>
      </c>
      <c r="C933">
        <v>21895.2857006341</v>
      </c>
      <c r="D933">
        <v>4.4939000978171597</v>
      </c>
      <c r="E933">
        <v>337.26717749262002</v>
      </c>
      <c r="F933">
        <v>482.59827016686802</v>
      </c>
      <c r="G933">
        <v>10.6634916314066</v>
      </c>
      <c r="H933">
        <v>78.763591702527094</v>
      </c>
      <c r="I933">
        <v>3.1697149759427199</v>
      </c>
      <c r="J933">
        <v>0</v>
      </c>
    </row>
    <row r="934" spans="1:10" x14ac:dyDescent="0.3">
      <c r="A934">
        <v>8.9838117941616495</v>
      </c>
      <c r="B934">
        <v>204.64851518407599</v>
      </c>
      <c r="C934">
        <v>15158.7217475344</v>
      </c>
      <c r="D934">
        <v>8.6458818934191104</v>
      </c>
      <c r="F934">
        <v>416.89916011180298</v>
      </c>
      <c r="G934">
        <v>14.618766655899799</v>
      </c>
      <c r="H934">
        <v>68.902944991090607</v>
      </c>
      <c r="I934">
        <v>2.4456733878898098</v>
      </c>
      <c r="J934">
        <v>0</v>
      </c>
    </row>
    <row r="935" spans="1:10" x14ac:dyDescent="0.3">
      <c r="A935">
        <v>9.5196599844703105</v>
      </c>
      <c r="B935">
        <v>204.08094513245999</v>
      </c>
      <c r="C935">
        <v>17258.1883549989</v>
      </c>
      <c r="D935">
        <v>6.1540725814669397</v>
      </c>
      <c r="E935">
        <v>310.71629355538403</v>
      </c>
      <c r="F935">
        <v>395.698538156354</v>
      </c>
      <c r="G935">
        <v>17.061389471896501</v>
      </c>
      <c r="H935">
        <v>44.273378774531501</v>
      </c>
      <c r="I935">
        <v>3.9945561362863602</v>
      </c>
      <c r="J935">
        <v>0</v>
      </c>
    </row>
    <row r="936" spans="1:10" x14ac:dyDescent="0.3">
      <c r="A936">
        <v>4.7003927238409302</v>
      </c>
      <c r="B936">
        <v>195.35280730935801</v>
      </c>
      <c r="C936">
        <v>35216.534274067002</v>
      </c>
      <c r="D936">
        <v>7.9190831602624696</v>
      </c>
      <c r="E936">
        <v>335.27937623584398</v>
      </c>
      <c r="F936">
        <v>539.464648205353</v>
      </c>
      <c r="G936">
        <v>9.85278488214737</v>
      </c>
      <c r="H936">
        <v>64.721330770458707</v>
      </c>
      <c r="I936">
        <v>3.4819436960057502</v>
      </c>
      <c r="J936">
        <v>0</v>
      </c>
    </row>
    <row r="937" spans="1:10" x14ac:dyDescent="0.3">
      <c r="A937">
        <v>10.386132934434601</v>
      </c>
      <c r="B937">
        <v>200.891192411844</v>
      </c>
      <c r="C937">
        <v>17982.387256469701</v>
      </c>
      <c r="D937">
        <v>5.8455016413385001</v>
      </c>
      <c r="E937">
        <v>338.99927368644302</v>
      </c>
      <c r="F937">
        <v>336.27970707624303</v>
      </c>
      <c r="G937">
        <v>14.3194112079875</v>
      </c>
      <c r="H937">
        <v>62.156686140591503</v>
      </c>
      <c r="I937">
        <v>4.9213406247862004</v>
      </c>
      <c r="J937">
        <v>0</v>
      </c>
    </row>
    <row r="938" spans="1:10" x14ac:dyDescent="0.3">
      <c r="A938">
        <v>5.7465291944553396</v>
      </c>
      <c r="B938">
        <v>183.47179406918301</v>
      </c>
      <c r="C938">
        <v>35633.268510737602</v>
      </c>
      <c r="D938">
        <v>6.0663863571018402</v>
      </c>
      <c r="E938">
        <v>327.55784990506203</v>
      </c>
      <c r="F938">
        <v>354.17443745010002</v>
      </c>
      <c r="G938">
        <v>12.548871080271001</v>
      </c>
      <c r="H938">
        <v>70.525971766638705</v>
      </c>
      <c r="I938">
        <v>3.8083720062115001</v>
      </c>
      <c r="J938">
        <v>0</v>
      </c>
    </row>
    <row r="939" spans="1:10" x14ac:dyDescent="0.3">
      <c r="B939">
        <v>192.970379801006</v>
      </c>
      <c r="C939">
        <v>11125.443536741701</v>
      </c>
      <c r="D939">
        <v>4.95492317656519</v>
      </c>
      <c r="E939">
        <v>324.758183714469</v>
      </c>
      <c r="F939">
        <v>332.956298021218</v>
      </c>
      <c r="G939">
        <v>15.1645741407982</v>
      </c>
      <c r="H939">
        <v>79.264574687096896</v>
      </c>
      <c r="I939">
        <v>4.6991209870451698</v>
      </c>
      <c r="J939">
        <v>0</v>
      </c>
    </row>
    <row r="940" spans="1:10" x14ac:dyDescent="0.3">
      <c r="B940">
        <v>248.954655133215</v>
      </c>
      <c r="C940">
        <v>25253.0790624084</v>
      </c>
      <c r="D940">
        <v>8.9217331749056896</v>
      </c>
      <c r="E940">
        <v>296.82103429785599</v>
      </c>
      <c r="F940">
        <v>482.846939131959</v>
      </c>
      <c r="G940">
        <v>14.142250932662</v>
      </c>
      <c r="H940">
        <v>69.104011661029901</v>
      </c>
      <c r="I940">
        <v>3.9410738320696099</v>
      </c>
      <c r="J940">
        <v>0</v>
      </c>
    </row>
    <row r="941" spans="1:10" x14ac:dyDescent="0.3">
      <c r="A941">
        <v>10.8112895003972</v>
      </c>
      <c r="B941">
        <v>209.103049971166</v>
      </c>
      <c r="C941">
        <v>11848.2282696288</v>
      </c>
      <c r="D941">
        <v>10.141060053348699</v>
      </c>
      <c r="E941">
        <v>349.92322923848297</v>
      </c>
      <c r="F941">
        <v>393.18644622133098</v>
      </c>
      <c r="G941">
        <v>15.4748759391438</v>
      </c>
      <c r="H941">
        <v>66.030317259748898</v>
      </c>
      <c r="I941">
        <v>4.4161836944919903</v>
      </c>
      <c r="J941">
        <v>0</v>
      </c>
    </row>
    <row r="942" spans="1:10" x14ac:dyDescent="0.3">
      <c r="A942">
        <v>8.9668359725678002</v>
      </c>
      <c r="B942">
        <v>228.69135473127201</v>
      </c>
      <c r="C942">
        <v>16764.854764625299</v>
      </c>
      <c r="D942">
        <v>7.1378713540610397</v>
      </c>
      <c r="E942">
        <v>320.55599454817002</v>
      </c>
      <c r="F942">
        <v>456.42648852823902</v>
      </c>
      <c r="G942">
        <v>12.5999983140296</v>
      </c>
      <c r="H942">
        <v>77.330137020163093</v>
      </c>
      <c r="I942">
        <v>3.6543549623702498</v>
      </c>
      <c r="J942">
        <v>0</v>
      </c>
    </row>
    <row r="943" spans="1:10" x14ac:dyDescent="0.3">
      <c r="B943">
        <v>212.449974046314</v>
      </c>
      <c r="C943">
        <v>5699.5049422026796</v>
      </c>
      <c r="D943">
        <v>6.6478399341541596</v>
      </c>
      <c r="E943">
        <v>333.05249065346902</v>
      </c>
      <c r="F943">
        <v>269.344635243742</v>
      </c>
      <c r="G943">
        <v>18.082490402023801</v>
      </c>
      <c r="H943">
        <v>89.816057451131101</v>
      </c>
      <c r="I943">
        <v>2.2763919601848102</v>
      </c>
      <c r="J943">
        <v>0</v>
      </c>
    </row>
    <row r="944" spans="1:10" x14ac:dyDescent="0.3">
      <c r="A944">
        <v>6.8488054525404598</v>
      </c>
      <c r="B944">
        <v>204.812710801462</v>
      </c>
      <c r="C944">
        <v>20555.559572251601</v>
      </c>
      <c r="D944">
        <v>9.7750040662654101</v>
      </c>
      <c r="E944">
        <v>387.68638765719999</v>
      </c>
      <c r="F944">
        <v>389.63822785521199</v>
      </c>
      <c r="G944">
        <v>12.298753224345999</v>
      </c>
      <c r="H944">
        <v>49.452046235830302</v>
      </c>
      <c r="I944">
        <v>3.13004476285237</v>
      </c>
      <c r="J944">
        <v>0</v>
      </c>
    </row>
    <row r="945" spans="1:10" x14ac:dyDescent="0.3">
      <c r="A945">
        <v>8.8617015565039505</v>
      </c>
      <c r="B945">
        <v>200.612298617954</v>
      </c>
      <c r="C945">
        <v>15247.1280308845</v>
      </c>
      <c r="D945">
        <v>6.0502252661278897</v>
      </c>
      <c r="E945">
        <v>313.12708140471699</v>
      </c>
      <c r="F945">
        <v>521.77411447195698</v>
      </c>
      <c r="G945">
        <v>13.780426739098999</v>
      </c>
      <c r="H945">
        <v>69.870484235868901</v>
      </c>
      <c r="I945">
        <v>3.5791072422858998</v>
      </c>
      <c r="J945">
        <v>0</v>
      </c>
    </row>
    <row r="946" spans="1:10" x14ac:dyDescent="0.3">
      <c r="A946">
        <v>4.2529850008762899</v>
      </c>
      <c r="B946">
        <v>149.938654678609</v>
      </c>
      <c r="C946">
        <v>20497.822224941599</v>
      </c>
      <c r="D946">
        <v>3.2711440240210599</v>
      </c>
      <c r="E946">
        <v>302.81982256988903</v>
      </c>
      <c r="F946">
        <v>427.11375570996103</v>
      </c>
      <c r="G946">
        <v>16.086949496694899</v>
      </c>
      <c r="H946">
        <v>68.200877115306696</v>
      </c>
      <c r="I946">
        <v>3.5883004203422502</v>
      </c>
      <c r="J946">
        <v>0</v>
      </c>
    </row>
    <row r="947" spans="1:10" x14ac:dyDescent="0.3">
      <c r="A947">
        <v>6.7298299038901099</v>
      </c>
      <c r="B947">
        <v>229.40778359934299</v>
      </c>
      <c r="C947">
        <v>23114.031833173602</v>
      </c>
      <c r="D947">
        <v>9.7333561102067101</v>
      </c>
      <c r="E947">
        <v>321.16046339092497</v>
      </c>
      <c r="F947">
        <v>521.83552483428196</v>
      </c>
      <c r="G947">
        <v>13.140447191471999</v>
      </c>
      <c r="H947">
        <v>68.252066701654996</v>
      </c>
      <c r="I947">
        <v>4.7243219132116598</v>
      </c>
      <c r="J947">
        <v>0</v>
      </c>
    </row>
    <row r="948" spans="1:10" x14ac:dyDescent="0.3">
      <c r="A948">
        <v>5.92454048243739</v>
      </c>
      <c r="B948">
        <v>186.62006839626301</v>
      </c>
      <c r="C948">
        <v>44376.187382261996</v>
      </c>
      <c r="D948">
        <v>6.6141804625933496</v>
      </c>
      <c r="E948">
        <v>341.63777353143502</v>
      </c>
      <c r="F948">
        <v>273.44683817182403</v>
      </c>
      <c r="G948">
        <v>12.7581153165972</v>
      </c>
      <c r="H948">
        <v>59.456690886597499</v>
      </c>
      <c r="I948">
        <v>4.2243425087729998</v>
      </c>
      <c r="J948">
        <v>0</v>
      </c>
    </row>
    <row r="949" spans="1:10" x14ac:dyDescent="0.3">
      <c r="A949">
        <v>6.7838884675415301</v>
      </c>
      <c r="B949">
        <v>193.65358060131501</v>
      </c>
      <c r="C949">
        <v>13677.1064405859</v>
      </c>
      <c r="D949">
        <v>5.1714535733750902</v>
      </c>
      <c r="E949">
        <v>323.72866323327997</v>
      </c>
      <c r="F949">
        <v>477.85468725780299</v>
      </c>
      <c r="G949">
        <v>15.0560640948214</v>
      </c>
      <c r="I949">
        <v>3.2500222292043599</v>
      </c>
      <c r="J949">
        <v>0</v>
      </c>
    </row>
    <row r="950" spans="1:10" x14ac:dyDescent="0.3">
      <c r="A950">
        <v>7.3908966786548902</v>
      </c>
      <c r="B950">
        <v>219.33597776898799</v>
      </c>
      <c r="C950">
        <v>25574.091721428402</v>
      </c>
      <c r="D950">
        <v>8.7604343797703308</v>
      </c>
      <c r="F950">
        <v>553.05766322139698</v>
      </c>
      <c r="G950">
        <v>17.7303711858941</v>
      </c>
      <c r="H950">
        <v>60.598431608143599</v>
      </c>
      <c r="I950">
        <v>4.3251316445192298</v>
      </c>
      <c r="J950">
        <v>0</v>
      </c>
    </row>
    <row r="951" spans="1:10" x14ac:dyDescent="0.3">
      <c r="A951">
        <v>6.4701519591528198</v>
      </c>
      <c r="B951">
        <v>176.73637570597799</v>
      </c>
      <c r="C951">
        <v>30594.280674736601</v>
      </c>
      <c r="D951">
        <v>4.3931381498118904</v>
      </c>
      <c r="E951">
        <v>324.65923341898002</v>
      </c>
      <c r="F951">
        <v>524.909780928685</v>
      </c>
      <c r="G951">
        <v>16.6142475133089</v>
      </c>
      <c r="H951">
        <v>84.299702867636896</v>
      </c>
      <c r="I951">
        <v>3.1253911119248299</v>
      </c>
      <c r="J951">
        <v>0</v>
      </c>
    </row>
    <row r="952" spans="1:10" x14ac:dyDescent="0.3">
      <c r="A952">
        <v>6.9303914696693898</v>
      </c>
      <c r="B952">
        <v>190.189387803286</v>
      </c>
      <c r="C952">
        <v>25780.0590770005</v>
      </c>
      <c r="D952">
        <v>6.2593528809631804</v>
      </c>
      <c r="E952">
        <v>331.03025147231699</v>
      </c>
      <c r="F952">
        <v>481.73755931113698</v>
      </c>
      <c r="G952">
        <v>14.0494826385415</v>
      </c>
      <c r="H952">
        <v>70.586360484537096</v>
      </c>
      <c r="I952">
        <v>3.69979603640863</v>
      </c>
      <c r="J952">
        <v>0</v>
      </c>
    </row>
    <row r="953" spans="1:10" x14ac:dyDescent="0.3">
      <c r="A953">
        <v>9.3024411879105795</v>
      </c>
      <c r="B953">
        <v>236.58079422828101</v>
      </c>
      <c r="C953">
        <v>5230.6304298012101</v>
      </c>
      <c r="D953">
        <v>8.3004021684176301</v>
      </c>
      <c r="F953">
        <v>367.89756289774198</v>
      </c>
      <c r="G953">
        <v>12.8639923372446</v>
      </c>
      <c r="H953">
        <v>18.101222170724299</v>
      </c>
      <c r="I953">
        <v>3.6759854978305002</v>
      </c>
      <c r="J953">
        <v>0</v>
      </c>
    </row>
    <row r="954" spans="1:10" x14ac:dyDescent="0.3">
      <c r="A954">
        <v>7.42199764425186</v>
      </c>
      <c r="B954">
        <v>220.38531444455799</v>
      </c>
      <c r="C954">
        <v>15772.653169654001</v>
      </c>
      <c r="D954">
        <v>9.1576153124990007</v>
      </c>
      <c r="E954">
        <v>319.91293883079197</v>
      </c>
      <c r="F954">
        <v>463.29691392023102</v>
      </c>
      <c r="G954">
        <v>16.981660107737898</v>
      </c>
      <c r="H954">
        <v>80.269354169710397</v>
      </c>
      <c r="I954">
        <v>3.6036095808461299</v>
      </c>
      <c r="J954">
        <v>0</v>
      </c>
    </row>
    <row r="955" spans="1:10" x14ac:dyDescent="0.3">
      <c r="A955">
        <v>6.5830648558279599</v>
      </c>
      <c r="B955">
        <v>163.361603541264</v>
      </c>
      <c r="C955">
        <v>17977.693937895601</v>
      </c>
      <c r="D955">
        <v>6.5420880000559496</v>
      </c>
      <c r="F955">
        <v>383.124503520004</v>
      </c>
      <c r="G955">
        <v>18.094543830928</v>
      </c>
      <c r="H955">
        <v>44.136468867986402</v>
      </c>
      <c r="I955">
        <v>3.7728585530840801</v>
      </c>
      <c r="J955">
        <v>0</v>
      </c>
    </row>
    <row r="956" spans="1:10" x14ac:dyDescent="0.3">
      <c r="A956">
        <v>6.2044293540695499</v>
      </c>
      <c r="B956">
        <v>211.640957988449</v>
      </c>
      <c r="C956">
        <v>35439.687840102102</v>
      </c>
      <c r="D956">
        <v>6.2368362167527902</v>
      </c>
      <c r="E956">
        <v>314.131317448066</v>
      </c>
      <c r="F956">
        <v>552.46279181403202</v>
      </c>
      <c r="G956">
        <v>8.6608694679916791</v>
      </c>
      <c r="H956">
        <v>56.350096177765501</v>
      </c>
      <c r="I956">
        <v>4.1068075054884199</v>
      </c>
      <c r="J956">
        <v>0</v>
      </c>
    </row>
    <row r="957" spans="1:10" x14ac:dyDescent="0.3">
      <c r="A957">
        <v>9.0666280537640294</v>
      </c>
      <c r="B957">
        <v>203.38412335744201</v>
      </c>
      <c r="C957">
        <v>22710.4583742875</v>
      </c>
      <c r="D957">
        <v>5.9628369393853697</v>
      </c>
      <c r="E957">
        <v>321.585935583121</v>
      </c>
      <c r="F957">
        <v>496.16145239198403</v>
      </c>
      <c r="G957">
        <v>18.367620901414</v>
      </c>
      <c r="H957">
        <v>76.416510446193897</v>
      </c>
      <c r="I957">
        <v>4.05542125079391</v>
      </c>
      <c r="J957">
        <v>0</v>
      </c>
    </row>
    <row r="958" spans="1:10" x14ac:dyDescent="0.3">
      <c r="A958">
        <v>4.7131167010544397</v>
      </c>
      <c r="B958">
        <v>209.34205088564099</v>
      </c>
      <c r="C958">
        <v>20070.567791921101</v>
      </c>
      <c r="D958">
        <v>6.5911089491524599</v>
      </c>
      <c r="E958">
        <v>301.96554142369303</v>
      </c>
      <c r="F958">
        <v>354.17018130813801</v>
      </c>
      <c r="G958">
        <v>14.023834466992501</v>
      </c>
      <c r="H958">
        <v>89.650788164541694</v>
      </c>
      <c r="I958">
        <v>3.9233560356195301</v>
      </c>
      <c r="J958">
        <v>0</v>
      </c>
    </row>
    <row r="959" spans="1:10" x14ac:dyDescent="0.3">
      <c r="A959">
        <v>10.581385987628201</v>
      </c>
      <c r="B959">
        <v>213.77643864301999</v>
      </c>
      <c r="C959">
        <v>11298.450090961</v>
      </c>
      <c r="D959">
        <v>7.66889744140855</v>
      </c>
      <c r="E959">
        <v>300.18462165655598</v>
      </c>
      <c r="F959">
        <v>497.16912814048698</v>
      </c>
      <c r="G959">
        <v>17.971294715764</v>
      </c>
      <c r="H959">
        <v>83.34530446606</v>
      </c>
      <c r="I959">
        <v>2.9669456505938601</v>
      </c>
      <c r="J959">
        <v>0</v>
      </c>
    </row>
    <row r="960" spans="1:10" x14ac:dyDescent="0.3">
      <c r="A960">
        <v>7.5742612367877697</v>
      </c>
      <c r="B960">
        <v>227.984664570977</v>
      </c>
      <c r="C960">
        <v>8672.5277734001302</v>
      </c>
      <c r="D960">
        <v>7.3353618635608804</v>
      </c>
      <c r="F960">
        <v>433.67954251895799</v>
      </c>
      <c r="G960">
        <v>11.2389136706551</v>
      </c>
      <c r="H960">
        <v>54.865889044510098</v>
      </c>
      <c r="I960">
        <v>3.6867589826723002</v>
      </c>
      <c r="J960">
        <v>0</v>
      </c>
    </row>
    <row r="961" spans="1:10" x14ac:dyDescent="0.3">
      <c r="A961">
        <v>6.1387851519511898</v>
      </c>
      <c r="B961">
        <v>158.42212899215301</v>
      </c>
      <c r="C961">
        <v>20129.9788197911</v>
      </c>
      <c r="D961">
        <v>6.8121428787382801</v>
      </c>
      <c r="E961">
        <v>352.22996071589398</v>
      </c>
      <c r="F961">
        <v>373.84361988424098</v>
      </c>
      <c r="G961">
        <v>13.4178130827537</v>
      </c>
      <c r="H961">
        <v>80.731096895332797</v>
      </c>
      <c r="I961">
        <v>4.6772896182686798</v>
      </c>
      <c r="J961">
        <v>0</v>
      </c>
    </row>
    <row r="962" spans="1:10" x14ac:dyDescent="0.3">
      <c r="A962">
        <v>5.2763235440246801</v>
      </c>
      <c r="B962">
        <v>186.382590334767</v>
      </c>
      <c r="C962">
        <v>42063.874404659298</v>
      </c>
      <c r="D962">
        <v>6.8629880745753198</v>
      </c>
      <c r="E962">
        <v>319.837985410383</v>
      </c>
      <c r="F962">
        <v>312.00253261222201</v>
      </c>
      <c r="G962">
        <v>18.9644180949158</v>
      </c>
      <c r="H962">
        <v>71.398975976101994</v>
      </c>
      <c r="I962">
        <v>3.88302904111739</v>
      </c>
      <c r="J962">
        <v>0</v>
      </c>
    </row>
    <row r="963" spans="1:10" x14ac:dyDescent="0.3">
      <c r="A963">
        <v>6.7768790878056597</v>
      </c>
      <c r="B963">
        <v>189.438812711738</v>
      </c>
      <c r="C963">
        <v>19663.791311949699</v>
      </c>
      <c r="D963">
        <v>8.3864035181569001</v>
      </c>
      <c r="E963">
        <v>375.45734529860999</v>
      </c>
      <c r="F963">
        <v>420.35739237780501</v>
      </c>
      <c r="G963">
        <v>14.831560048074801</v>
      </c>
      <c r="H963">
        <v>61.050419702315502</v>
      </c>
      <c r="I963">
        <v>3.3220650065306199</v>
      </c>
      <c r="J963">
        <v>0</v>
      </c>
    </row>
    <row r="964" spans="1:10" x14ac:dyDescent="0.3">
      <c r="A964">
        <v>7.2394159210992397</v>
      </c>
      <c r="B964">
        <v>211.87282785537599</v>
      </c>
      <c r="C964">
        <v>13911.826629262699</v>
      </c>
      <c r="D964">
        <v>8.2040710059760293</v>
      </c>
      <c r="E964">
        <v>345.04398307711699</v>
      </c>
      <c r="F964">
        <v>494.41690993367598</v>
      </c>
      <c r="G964">
        <v>15.416474942107699</v>
      </c>
      <c r="H964">
        <v>32.745611372296104</v>
      </c>
      <c r="I964">
        <v>4.5318252949930997</v>
      </c>
      <c r="J964">
        <v>0</v>
      </c>
    </row>
    <row r="965" spans="1:10" x14ac:dyDescent="0.3">
      <c r="A965">
        <v>6.5522791230209503</v>
      </c>
      <c r="B965">
        <v>190.547677986407</v>
      </c>
      <c r="C965">
        <v>15362.452383441199</v>
      </c>
      <c r="D965">
        <v>6.92859741276515</v>
      </c>
      <c r="E965">
        <v>356.31797483917302</v>
      </c>
      <c r="F965">
        <v>353.06365905373599</v>
      </c>
      <c r="G965">
        <v>14.8962103571897</v>
      </c>
      <c r="I965">
        <v>3.4433850188832902</v>
      </c>
      <c r="J965">
        <v>0</v>
      </c>
    </row>
    <row r="966" spans="1:10" x14ac:dyDescent="0.3">
      <c r="A966">
        <v>8.4087662311024403</v>
      </c>
      <c r="B966">
        <v>210.79540610817401</v>
      </c>
      <c r="C966">
        <v>27662.397100568101</v>
      </c>
      <c r="D966">
        <v>6.6342101132597797</v>
      </c>
      <c r="E966">
        <v>291.687653490201</v>
      </c>
      <c r="F966">
        <v>555.58097804146405</v>
      </c>
      <c r="G966">
        <v>12.3448340549623</v>
      </c>
      <c r="H966">
        <v>67.061823557746806</v>
      </c>
      <c r="I966">
        <v>2.3727914767510598</v>
      </c>
      <c r="J966">
        <v>0</v>
      </c>
    </row>
    <row r="967" spans="1:10" x14ac:dyDescent="0.3">
      <c r="A967">
        <v>7.9863987055045698</v>
      </c>
      <c r="B967">
        <v>202.09393984374799</v>
      </c>
      <c r="C967">
        <v>20447.4901315647</v>
      </c>
      <c r="D967">
        <v>5.6895184736751201</v>
      </c>
      <c r="F967">
        <v>477.66883580386701</v>
      </c>
      <c r="G967">
        <v>12.2583955724124</v>
      </c>
      <c r="H967">
        <v>43.841691909585002</v>
      </c>
      <c r="I967">
        <v>4.8147791907666102</v>
      </c>
      <c r="J967">
        <v>0</v>
      </c>
    </row>
    <row r="968" spans="1:10" x14ac:dyDescent="0.3">
      <c r="A968">
        <v>7.3669152841286296</v>
      </c>
      <c r="B968">
        <v>185.04359668545101</v>
      </c>
      <c r="C968">
        <v>14151.760083229799</v>
      </c>
      <c r="D968">
        <v>5.5843691574265701</v>
      </c>
      <c r="E968">
        <v>324.57045909288001</v>
      </c>
      <c r="F968">
        <v>336.95686734472002</v>
      </c>
      <c r="G968">
        <v>15.2338258653038</v>
      </c>
      <c r="H968">
        <v>49.997033887375402</v>
      </c>
      <c r="I968">
        <v>3.0513165629225001</v>
      </c>
      <c r="J968">
        <v>0</v>
      </c>
    </row>
    <row r="969" spans="1:10" x14ac:dyDescent="0.3">
      <c r="A969">
        <v>6.0627384190155098</v>
      </c>
      <c r="B969">
        <v>224.84118059890801</v>
      </c>
      <c r="C969">
        <v>25842.581279366499</v>
      </c>
      <c r="D969">
        <v>9.4633906868818691</v>
      </c>
      <c r="F969">
        <v>385.391619070915</v>
      </c>
      <c r="G969">
        <v>13.074749681829401</v>
      </c>
      <c r="H969">
        <v>85.351213820156005</v>
      </c>
      <c r="I969">
        <v>4.3694546968324799</v>
      </c>
      <c r="J969">
        <v>0</v>
      </c>
    </row>
    <row r="970" spans="1:10" x14ac:dyDescent="0.3">
      <c r="A970">
        <v>7.8564711004613699</v>
      </c>
      <c r="B970">
        <v>204.783428111913</v>
      </c>
      <c r="C970">
        <v>5619.1355578658404</v>
      </c>
      <c r="D970">
        <v>5.8167031978837596</v>
      </c>
      <c r="E970">
        <v>343.545419329075</v>
      </c>
      <c r="F970">
        <v>432.04311976345701</v>
      </c>
      <c r="G970">
        <v>14.947720392496301</v>
      </c>
      <c r="H970">
        <v>55.961613178693398</v>
      </c>
      <c r="I970">
        <v>4.5346810982818901</v>
      </c>
      <c r="J970">
        <v>0</v>
      </c>
    </row>
    <row r="971" spans="1:10" x14ac:dyDescent="0.3">
      <c r="A971">
        <v>5.1583964095064898</v>
      </c>
      <c r="B971">
        <v>189.29578865279501</v>
      </c>
      <c r="C971">
        <v>35086.396962954903</v>
      </c>
      <c r="D971">
        <v>6.7361180268094802</v>
      </c>
      <c r="E971">
        <v>340.87181907360002</v>
      </c>
      <c r="F971">
        <v>331.58672579159099</v>
      </c>
      <c r="G971">
        <v>12.9097978132978</v>
      </c>
      <c r="H971">
        <v>61.344663700367903</v>
      </c>
      <c r="I971">
        <v>4.6458524347919399</v>
      </c>
      <c r="J971">
        <v>0</v>
      </c>
    </row>
    <row r="972" spans="1:10" x14ac:dyDescent="0.3">
      <c r="B972">
        <v>197.57073625851899</v>
      </c>
      <c r="C972">
        <v>17439.4440609228</v>
      </c>
      <c r="D972">
        <v>6.2264912778509602</v>
      </c>
      <c r="F972">
        <v>406.01479387835502</v>
      </c>
      <c r="G972">
        <v>16.6902657249552</v>
      </c>
      <c r="H972">
        <v>68.969017816778106</v>
      </c>
      <c r="I972">
        <v>3.4583200005897701</v>
      </c>
      <c r="J972">
        <v>0</v>
      </c>
    </row>
    <row r="973" spans="1:10" x14ac:dyDescent="0.3">
      <c r="A973">
        <v>6.3990805100459296</v>
      </c>
      <c r="B973">
        <v>230.02793258651201</v>
      </c>
      <c r="C973">
        <v>23037.0768327763</v>
      </c>
      <c r="D973">
        <v>10.517848492663701</v>
      </c>
      <c r="E973">
        <v>316.07256060076298</v>
      </c>
      <c r="F973">
        <v>452.974480279364</v>
      </c>
      <c r="G973">
        <v>13.625533230753801</v>
      </c>
      <c r="I973">
        <v>2.6205380227279198</v>
      </c>
      <c r="J973">
        <v>0</v>
      </c>
    </row>
    <row r="974" spans="1:10" x14ac:dyDescent="0.3">
      <c r="A974">
        <v>7.3942555561325598</v>
      </c>
      <c r="B974">
        <v>207.96303844276801</v>
      </c>
      <c r="C974">
        <v>29917.820209044901</v>
      </c>
      <c r="D974">
        <v>7.8162944442548596</v>
      </c>
      <c r="F974">
        <v>392.49666527457498</v>
      </c>
      <c r="G974">
        <v>13.1734262627263</v>
      </c>
      <c r="H974">
        <v>79.780437557635395</v>
      </c>
      <c r="I974">
        <v>4.2631927724749898</v>
      </c>
      <c r="J974">
        <v>0</v>
      </c>
    </row>
    <row r="975" spans="1:10" x14ac:dyDescent="0.3">
      <c r="A975">
        <v>4.4438508564980701</v>
      </c>
      <c r="B975">
        <v>240.167901169304</v>
      </c>
      <c r="C975">
        <v>24070.263650635399</v>
      </c>
      <c r="D975">
        <v>9.7684064886170603</v>
      </c>
      <c r="E975">
        <v>338.05243721739799</v>
      </c>
      <c r="F975">
        <v>533.96864696120304</v>
      </c>
      <c r="G975">
        <v>11.8775816848611</v>
      </c>
      <c r="H975">
        <v>69.036522760032796</v>
      </c>
      <c r="I975">
        <v>5.0381189462330198</v>
      </c>
      <c r="J975">
        <v>0</v>
      </c>
    </row>
    <row r="976" spans="1:10" x14ac:dyDescent="0.3">
      <c r="A976">
        <v>8.2471482713092907</v>
      </c>
      <c r="B976">
        <v>175.911830335952</v>
      </c>
      <c r="C976">
        <v>9913.9633456555694</v>
      </c>
      <c r="D976">
        <v>4.9745061235231098</v>
      </c>
      <c r="E976">
        <v>324.43330769937</v>
      </c>
      <c r="F976">
        <v>302.20049602204801</v>
      </c>
      <c r="G976">
        <v>11.0705114347526</v>
      </c>
      <c r="H976">
        <v>71.438165364023604</v>
      </c>
      <c r="I976">
        <v>3.9419692604615801</v>
      </c>
      <c r="J976">
        <v>0</v>
      </c>
    </row>
    <row r="977" spans="1:10" x14ac:dyDescent="0.3">
      <c r="A977">
        <v>4.9021589886066703</v>
      </c>
      <c r="B977">
        <v>214.643755838354</v>
      </c>
      <c r="C977">
        <v>28278.789275634001</v>
      </c>
      <c r="D977">
        <v>9.9156471651197506</v>
      </c>
      <c r="E977">
        <v>337.137552973803</v>
      </c>
      <c r="F977">
        <v>375.03636850099502</v>
      </c>
      <c r="G977">
        <v>15.5031441969701</v>
      </c>
      <c r="H977">
        <v>61.591036012261803</v>
      </c>
      <c r="I977">
        <v>3.4990485229149102</v>
      </c>
      <c r="J977">
        <v>0</v>
      </c>
    </row>
    <row r="978" spans="1:10" x14ac:dyDescent="0.3">
      <c r="A978">
        <v>6.86313624993993</v>
      </c>
      <c r="B978">
        <v>194.58665933625801</v>
      </c>
      <c r="C978">
        <v>23610.517563168301</v>
      </c>
      <c r="D978">
        <v>8.1934160044097695</v>
      </c>
      <c r="E978">
        <v>346.76805186297003</v>
      </c>
      <c r="F978">
        <v>439.229615630902</v>
      </c>
      <c r="G978">
        <v>14.659740899108201</v>
      </c>
      <c r="H978">
        <v>89.027196166749704</v>
      </c>
      <c r="I978">
        <v>4.3197771948546499</v>
      </c>
      <c r="J978">
        <v>0</v>
      </c>
    </row>
    <row r="979" spans="1:10" x14ac:dyDescent="0.3">
      <c r="A979">
        <v>6.6695323796655401</v>
      </c>
      <c r="B979">
        <v>190.75116489569101</v>
      </c>
      <c r="C979">
        <v>16246.173191143</v>
      </c>
      <c r="D979">
        <v>6.3729751476612497</v>
      </c>
      <c r="E979">
        <v>324.34189329335197</v>
      </c>
      <c r="F979">
        <v>383.24582499683902</v>
      </c>
      <c r="G979">
        <v>7.8520855404819301</v>
      </c>
      <c r="H979">
        <v>86.440560515324407</v>
      </c>
      <c r="I979">
        <v>1.9648630966312199</v>
      </c>
      <c r="J979">
        <v>0</v>
      </c>
    </row>
    <row r="980" spans="1:10" x14ac:dyDescent="0.3">
      <c r="A980">
        <v>7.5956699836912698</v>
      </c>
      <c r="B980">
        <v>207.115470217818</v>
      </c>
      <c r="C980">
        <v>13486.142191111199</v>
      </c>
      <c r="D980">
        <v>6.19266270073234</v>
      </c>
      <c r="E980">
        <v>328.20956619648501</v>
      </c>
      <c r="F980">
        <v>452.44574603359598</v>
      </c>
      <c r="G980">
        <v>14.810630407330599</v>
      </c>
      <c r="H980">
        <v>88.020365225270993</v>
      </c>
      <c r="I980">
        <v>3.4033931765352001</v>
      </c>
      <c r="J980">
        <v>0</v>
      </c>
    </row>
    <row r="981" spans="1:10" x14ac:dyDescent="0.3">
      <c r="A981">
        <v>8.1630763825582697</v>
      </c>
      <c r="B981">
        <v>183.16185283853599</v>
      </c>
      <c r="C981">
        <v>20335.676509585399</v>
      </c>
      <c r="D981">
        <v>6.0285594166205403</v>
      </c>
      <c r="E981">
        <v>333.08445479723702</v>
      </c>
      <c r="F981">
        <v>475.29647082572899</v>
      </c>
      <c r="G981">
        <v>18.248097886029999</v>
      </c>
      <c r="H981">
        <v>49.604842402550403</v>
      </c>
      <c r="I981">
        <v>3.2872439708103101</v>
      </c>
      <c r="J981">
        <v>0</v>
      </c>
    </row>
    <row r="982" spans="1:10" x14ac:dyDescent="0.3">
      <c r="A982">
        <v>8.8702782599279306</v>
      </c>
      <c r="B982">
        <v>193.36994794404501</v>
      </c>
      <c r="C982">
        <v>16854.129457255502</v>
      </c>
      <c r="D982">
        <v>5.1801056408040003</v>
      </c>
      <c r="E982">
        <v>318.35461164266599</v>
      </c>
      <c r="F982">
        <v>355.47092500991499</v>
      </c>
      <c r="G982">
        <v>19.0322188732573</v>
      </c>
      <c r="H982">
        <v>58.809199438070799</v>
      </c>
      <c r="I982">
        <v>4.18274066496293</v>
      </c>
      <c r="J982">
        <v>0</v>
      </c>
    </row>
    <row r="983" spans="1:10" x14ac:dyDescent="0.3">
      <c r="A983">
        <v>8.7696760216767302</v>
      </c>
      <c r="B983">
        <v>215.36874163114501</v>
      </c>
      <c r="C983">
        <v>13969.4388625504</v>
      </c>
      <c r="D983">
        <v>7.5485434372593501</v>
      </c>
      <c r="E983">
        <v>322.79907015152497</v>
      </c>
      <c r="F983">
        <v>369.01666678598798</v>
      </c>
      <c r="G983">
        <v>18.919188354313501</v>
      </c>
      <c r="H983">
        <v>54.755214055922103</v>
      </c>
      <c r="I983">
        <v>3.7767184616875098</v>
      </c>
      <c r="J983">
        <v>0</v>
      </c>
    </row>
    <row r="984" spans="1:10" x14ac:dyDescent="0.3">
      <c r="A984">
        <v>4.7373912568026499</v>
      </c>
      <c r="B984">
        <v>215.52951074368301</v>
      </c>
      <c r="C984">
        <v>30684.211642415001</v>
      </c>
      <c r="D984">
        <v>8.7819045779962099</v>
      </c>
      <c r="F984">
        <v>313.513502014952</v>
      </c>
      <c r="G984">
        <v>11.0702890456147</v>
      </c>
      <c r="H984">
        <v>62.914420804565403</v>
      </c>
      <c r="I984">
        <v>3.8533880722545</v>
      </c>
      <c r="J984">
        <v>0</v>
      </c>
    </row>
    <row r="985" spans="1:10" x14ac:dyDescent="0.3">
      <c r="A985">
        <v>7.7908748623214299</v>
      </c>
      <c r="B985">
        <v>196.47871239391301</v>
      </c>
      <c r="C985">
        <v>24061.349595752901</v>
      </c>
      <c r="D985">
        <v>6.7856851895772197</v>
      </c>
      <c r="E985">
        <v>350.11725381508199</v>
      </c>
      <c r="F985">
        <v>471.51853637343402</v>
      </c>
      <c r="G985">
        <v>15.3433156421415</v>
      </c>
      <c r="H985">
        <v>44.544627068315798</v>
      </c>
      <c r="I985">
        <v>3.07621434070884</v>
      </c>
      <c r="J985">
        <v>0</v>
      </c>
    </row>
    <row r="986" spans="1:10" x14ac:dyDescent="0.3">
      <c r="B986">
        <v>238.40959807552201</v>
      </c>
      <c r="C986">
        <v>26493.076206528101</v>
      </c>
      <c r="D986">
        <v>8.6699441025857702</v>
      </c>
      <c r="E986">
        <v>311.55367904139803</v>
      </c>
      <c r="F986">
        <v>369.28386387475803</v>
      </c>
      <c r="G986">
        <v>11.7599304544557</v>
      </c>
      <c r="H986">
        <v>91.239299202770496</v>
      </c>
      <c r="I986">
        <v>3.2412671866611298</v>
      </c>
      <c r="J986">
        <v>0</v>
      </c>
    </row>
    <row r="987" spans="1:10" x14ac:dyDescent="0.3">
      <c r="A987">
        <v>6.0873061000000801</v>
      </c>
      <c r="B987">
        <v>214.55608597404799</v>
      </c>
      <c r="C987">
        <v>11628.3366754784</v>
      </c>
      <c r="D987">
        <v>7.2319266849125698</v>
      </c>
      <c r="F987">
        <v>344.072028151327</v>
      </c>
      <c r="G987">
        <v>13.232307887943</v>
      </c>
      <c r="H987">
        <v>98.686620415544198</v>
      </c>
      <c r="I987">
        <v>3.6666718032510799</v>
      </c>
      <c r="J987">
        <v>0</v>
      </c>
    </row>
    <row r="988" spans="1:10" x14ac:dyDescent="0.3">
      <c r="A988">
        <v>7.6512942259201999</v>
      </c>
      <c r="B988">
        <v>200.71705131983899</v>
      </c>
      <c r="C988">
        <v>11699.1335498439</v>
      </c>
      <c r="D988">
        <v>6.6482727804933601</v>
      </c>
      <c r="E988">
        <v>349.25544481084398</v>
      </c>
      <c r="F988">
        <v>420.82836218685298</v>
      </c>
      <c r="G988">
        <v>18.863817480730098</v>
      </c>
      <c r="H988">
        <v>52.908851021661597</v>
      </c>
      <c r="I988">
        <v>3.25804164658688</v>
      </c>
      <c r="J988">
        <v>0</v>
      </c>
    </row>
    <row r="989" spans="1:10" x14ac:dyDescent="0.3">
      <c r="A989">
        <v>4.7714906689489398</v>
      </c>
      <c r="B989">
        <v>200.37407558257101</v>
      </c>
      <c r="C989">
        <v>48002.084596001099</v>
      </c>
      <c r="D989">
        <v>9.1652391453923396</v>
      </c>
      <c r="E989">
        <v>340.31017576890599</v>
      </c>
      <c r="F989">
        <v>310.92783527997</v>
      </c>
      <c r="G989">
        <v>18.7683282124909</v>
      </c>
      <c r="H989">
        <v>63.664155341500802</v>
      </c>
      <c r="I989">
        <v>3.9369725730122198</v>
      </c>
      <c r="J989">
        <v>0</v>
      </c>
    </row>
    <row r="990" spans="1:10" x14ac:dyDescent="0.3">
      <c r="B990">
        <v>190.63063618380599</v>
      </c>
      <c r="C990">
        <v>26913.373485751301</v>
      </c>
      <c r="D990">
        <v>4.6491664455367996</v>
      </c>
      <c r="E990">
        <v>302.41752875752201</v>
      </c>
      <c r="F990">
        <v>509.28486876767198</v>
      </c>
      <c r="G990">
        <v>16.198947843454999</v>
      </c>
      <c r="H990">
        <v>64.101951396368605</v>
      </c>
      <c r="I990">
        <v>3.4528218640874502</v>
      </c>
      <c r="J990">
        <v>0</v>
      </c>
    </row>
    <row r="991" spans="1:10" x14ac:dyDescent="0.3">
      <c r="A991">
        <v>5.39205760659185</v>
      </c>
      <c r="B991">
        <v>198.017165227953</v>
      </c>
      <c r="C991">
        <v>19900.407837851701</v>
      </c>
      <c r="D991">
        <v>7.8432256495885602</v>
      </c>
      <c r="E991">
        <v>348.95192434938201</v>
      </c>
      <c r="F991">
        <v>419.81395600739501</v>
      </c>
      <c r="G991">
        <v>14.616509180118101</v>
      </c>
      <c r="H991">
        <v>80.568251649552707</v>
      </c>
      <c r="I991">
        <v>2.9789254447053799</v>
      </c>
      <c r="J991">
        <v>0</v>
      </c>
    </row>
    <row r="992" spans="1:10" x14ac:dyDescent="0.3">
      <c r="A992">
        <v>5.4772830494763296</v>
      </c>
      <c r="B992">
        <v>165.436093351555</v>
      </c>
      <c r="C992">
        <v>29046.083515231101</v>
      </c>
      <c r="D992">
        <v>5.5230107808079403</v>
      </c>
      <c r="E992">
        <v>370.89308509202101</v>
      </c>
      <c r="F992">
        <v>488.77459478230702</v>
      </c>
      <c r="G992">
        <v>17.265186340258399</v>
      </c>
      <c r="H992">
        <v>80.234797077140996</v>
      </c>
      <c r="I992">
        <v>6.3574385200674204</v>
      </c>
      <c r="J992">
        <v>0</v>
      </c>
    </row>
    <row r="993" spans="1:10" x14ac:dyDescent="0.3">
      <c r="A993">
        <v>6.3641556740658096</v>
      </c>
      <c r="B993">
        <v>193.506902815937</v>
      </c>
      <c r="C993">
        <v>22958.009992810701</v>
      </c>
      <c r="D993">
        <v>6.6746350686623996</v>
      </c>
      <c r="F993">
        <v>432.19435727266398</v>
      </c>
      <c r="G993">
        <v>16.271824971728201</v>
      </c>
      <c r="H993">
        <v>64.576851309105194</v>
      </c>
      <c r="I993">
        <v>4.7644120416108597</v>
      </c>
      <c r="J993">
        <v>0</v>
      </c>
    </row>
    <row r="994" spans="1:10" x14ac:dyDescent="0.3">
      <c r="B994">
        <v>226.765646481717</v>
      </c>
      <c r="C994">
        <v>39942.953897794097</v>
      </c>
      <c r="D994">
        <v>8.59471450873904</v>
      </c>
      <c r="F994">
        <v>538.62180311010695</v>
      </c>
      <c r="G994">
        <v>13.7447487221476</v>
      </c>
      <c r="I994">
        <v>4.8633775351848598</v>
      </c>
      <c r="J994">
        <v>0</v>
      </c>
    </row>
    <row r="995" spans="1:10" x14ac:dyDescent="0.3">
      <c r="A995">
        <v>8.3479494825018801</v>
      </c>
      <c r="B995">
        <v>231.203101423373</v>
      </c>
      <c r="C995">
        <v>13533.2300329751</v>
      </c>
      <c r="D995">
        <v>7.6236035831692099</v>
      </c>
      <c r="E995">
        <v>313.67112741775202</v>
      </c>
      <c r="F995">
        <v>527.38087095414801</v>
      </c>
      <c r="G995">
        <v>18.663901084453101</v>
      </c>
      <c r="H995">
        <v>58.052866071318697</v>
      </c>
      <c r="I995">
        <v>4.2178614305758497</v>
      </c>
      <c r="J995">
        <v>0</v>
      </c>
    </row>
    <row r="996" spans="1:10" x14ac:dyDescent="0.3">
      <c r="A996">
        <v>6.6159816516664902</v>
      </c>
      <c r="B996">
        <v>194.98063602657501</v>
      </c>
      <c r="C996">
        <v>20919.051434180299</v>
      </c>
      <c r="D996">
        <v>6.1363698241041096</v>
      </c>
      <c r="F996">
        <v>383.122057039975</v>
      </c>
      <c r="G996">
        <v>9.6843763776696505</v>
      </c>
      <c r="H996">
        <v>41.337774960758999</v>
      </c>
      <c r="I996">
        <v>4.6357091265213297</v>
      </c>
      <c r="J996">
        <v>0</v>
      </c>
    </row>
    <row r="997" spans="1:10" x14ac:dyDescent="0.3">
      <c r="A997">
        <v>8.3123795030923393</v>
      </c>
      <c r="B997">
        <v>203.74454750584999</v>
      </c>
      <c r="C997">
        <v>8727.2473493569596</v>
      </c>
      <c r="D997">
        <v>7.4563022582930802</v>
      </c>
      <c r="F997">
        <v>543.39298834482895</v>
      </c>
      <c r="G997">
        <v>15.470400467869</v>
      </c>
      <c r="H997">
        <v>81.508681919925607</v>
      </c>
      <c r="I997">
        <v>2.9880930104423</v>
      </c>
      <c r="J997">
        <v>0</v>
      </c>
    </row>
    <row r="998" spans="1:10" x14ac:dyDescent="0.3">
      <c r="A998">
        <v>6.8362249386776002</v>
      </c>
      <c r="B998">
        <v>166.74296159202601</v>
      </c>
      <c r="C998">
        <v>24293.172662812001</v>
      </c>
      <c r="D998">
        <v>6.8612351917130203</v>
      </c>
      <c r="E998">
        <v>332.881581875682</v>
      </c>
      <c r="F998">
        <v>390.80495528838497</v>
      </c>
      <c r="G998">
        <v>16.006990841417199</v>
      </c>
      <c r="H998">
        <v>87.101924778743594</v>
      </c>
      <c r="I998">
        <v>3.6666136857103901</v>
      </c>
      <c r="J998">
        <v>0</v>
      </c>
    </row>
    <row r="999" spans="1:10" x14ac:dyDescent="0.3">
      <c r="A999">
        <v>6.3854708976894798</v>
      </c>
      <c r="B999">
        <v>231.48845769943901</v>
      </c>
      <c r="C999">
        <v>26756.917999819001</v>
      </c>
      <c r="D999">
        <v>8.77435671687922</v>
      </c>
      <c r="F999">
        <v>422.06770052931603</v>
      </c>
      <c r="G999">
        <v>16.5631163836984</v>
      </c>
      <c r="H999">
        <v>73.260639796282305</v>
      </c>
      <c r="I999">
        <v>4.6817166533098398</v>
      </c>
      <c r="J999">
        <v>0</v>
      </c>
    </row>
    <row r="1000" spans="1:10" x14ac:dyDescent="0.3">
      <c r="A1000">
        <v>6.4900371749288999</v>
      </c>
      <c r="B1000">
        <v>205.54151716952501</v>
      </c>
      <c r="C1000">
        <v>19397.323888893301</v>
      </c>
      <c r="D1000">
        <v>7.8942447984354898</v>
      </c>
      <c r="E1000">
        <v>368.561073019557</v>
      </c>
      <c r="F1000">
        <v>479.78619542840801</v>
      </c>
      <c r="G1000">
        <v>15.805084833527101</v>
      </c>
      <c r="H1000">
        <v>56.982019539979298</v>
      </c>
      <c r="I1000">
        <v>2.4308832940853198</v>
      </c>
      <c r="J1000">
        <v>0</v>
      </c>
    </row>
    <row r="1001" spans="1:10" x14ac:dyDescent="0.3">
      <c r="B1001">
        <v>236.35697461904499</v>
      </c>
      <c r="C1001">
        <v>24873.622781133799</v>
      </c>
      <c r="D1001">
        <v>9.4106579976984808</v>
      </c>
      <c r="E1001">
        <v>300.688416572905</v>
      </c>
      <c r="F1001">
        <v>479.05603370174498</v>
      </c>
      <c r="G1001">
        <v>13.5219232556266</v>
      </c>
      <c r="H1001">
        <v>46.598870750583799</v>
      </c>
      <c r="I1001">
        <v>5.2842332721104199</v>
      </c>
      <c r="J1001">
        <v>0</v>
      </c>
    </row>
    <row r="1002" spans="1:10" x14ac:dyDescent="0.3">
      <c r="A1002">
        <v>6.6488491860913799</v>
      </c>
      <c r="B1002">
        <v>181.68812206679399</v>
      </c>
      <c r="C1002">
        <v>30733.503837612301</v>
      </c>
      <c r="D1002">
        <v>5.9612722236722604</v>
      </c>
      <c r="E1002">
        <v>343.92522231141299</v>
      </c>
      <c r="F1002">
        <v>257.70417943227</v>
      </c>
      <c r="G1002">
        <v>17.7584436806832</v>
      </c>
      <c r="H1002">
        <v>35.2961814185363</v>
      </c>
      <c r="I1002">
        <v>4.8275273980666498</v>
      </c>
      <c r="J1002">
        <v>0</v>
      </c>
    </row>
    <row r="1003" spans="1:10" x14ac:dyDescent="0.3">
      <c r="B1003">
        <v>210.97974680465899</v>
      </c>
      <c r="C1003">
        <v>21174.408480466202</v>
      </c>
      <c r="D1003">
        <v>7.6188845884241703</v>
      </c>
      <c r="F1003">
        <v>572.74340715889798</v>
      </c>
      <c r="G1003">
        <v>15.1108488872249</v>
      </c>
      <c r="H1003">
        <v>90.252455036277794</v>
      </c>
      <c r="I1003">
        <v>4.2175533781551096</v>
      </c>
      <c r="J1003">
        <v>0</v>
      </c>
    </row>
    <row r="1004" spans="1:10" x14ac:dyDescent="0.3">
      <c r="A1004">
        <v>9.3235838582845005</v>
      </c>
      <c r="B1004">
        <v>212.71066980589001</v>
      </c>
      <c r="C1004">
        <v>15751.1753002967</v>
      </c>
      <c r="D1004">
        <v>5.5010701142393099</v>
      </c>
      <c r="E1004">
        <v>296.848512003</v>
      </c>
      <c r="F1004">
        <v>399.77370423003401</v>
      </c>
      <c r="G1004">
        <v>10.6222654912173</v>
      </c>
      <c r="H1004">
        <v>74.554285058336902</v>
      </c>
      <c r="I1004">
        <v>3.00665022185586</v>
      </c>
      <c r="J1004">
        <v>0</v>
      </c>
    </row>
    <row r="1005" spans="1:10" x14ac:dyDescent="0.3">
      <c r="A1005">
        <v>4.5819687278808701</v>
      </c>
      <c r="B1005">
        <v>186.09791528107399</v>
      </c>
      <c r="C1005">
        <v>33897.068201656803</v>
      </c>
      <c r="D1005">
        <v>6.3584022962415503</v>
      </c>
      <c r="E1005">
        <v>316.55279138947799</v>
      </c>
      <c r="F1005">
        <v>406.38237797406703</v>
      </c>
      <c r="G1005">
        <v>19.699848042122799</v>
      </c>
      <c r="H1005">
        <v>62.323303480796902</v>
      </c>
      <c r="I1005">
        <v>4.5002076247326697</v>
      </c>
      <c r="J1005">
        <v>0</v>
      </c>
    </row>
    <row r="1006" spans="1:10" x14ac:dyDescent="0.3">
      <c r="A1006">
        <v>7.8848419932045699</v>
      </c>
      <c r="B1006">
        <v>229.2426598319</v>
      </c>
      <c r="C1006">
        <v>21733.828043581601</v>
      </c>
      <c r="D1006">
        <v>7.90308146932027</v>
      </c>
      <c r="E1006">
        <v>315.18998375100199</v>
      </c>
      <c r="F1006">
        <v>368.77089370675998</v>
      </c>
      <c r="G1006">
        <v>11.635399275284</v>
      </c>
      <c r="H1006">
        <v>49.804322250056899</v>
      </c>
      <c r="I1006">
        <v>4.6316407540771598</v>
      </c>
      <c r="J1006">
        <v>0</v>
      </c>
    </row>
    <row r="1007" spans="1:10" x14ac:dyDescent="0.3">
      <c r="A1007">
        <v>6.1688385392812704</v>
      </c>
      <c r="B1007">
        <v>238.30104775006799</v>
      </c>
      <c r="C1007">
        <v>24827.516640873098</v>
      </c>
      <c r="D1007">
        <v>7.7200109589287704</v>
      </c>
      <c r="E1007">
        <v>269.49017326233297</v>
      </c>
      <c r="F1007">
        <v>482.67332726256302</v>
      </c>
      <c r="G1007">
        <v>22.091990222757399</v>
      </c>
      <c r="H1007">
        <v>79.169281102645797</v>
      </c>
      <c r="I1007">
        <v>4.4357600733784404</v>
      </c>
      <c r="J1007">
        <v>0</v>
      </c>
    </row>
    <row r="1008" spans="1:10" x14ac:dyDescent="0.3">
      <c r="A1008">
        <v>7.2308453065531699</v>
      </c>
      <c r="B1008">
        <v>177.57480307423299</v>
      </c>
      <c r="C1008">
        <v>17864.689385537898</v>
      </c>
      <c r="D1008">
        <v>5.8182290158464198</v>
      </c>
      <c r="E1008">
        <v>343.59333239500802</v>
      </c>
      <c r="F1008">
        <v>367.68999178590201</v>
      </c>
      <c r="G1008">
        <v>19.912950169640901</v>
      </c>
      <c r="H1008">
        <v>59.303053017049002</v>
      </c>
      <c r="I1008">
        <v>5.62201808085588</v>
      </c>
      <c r="J1008">
        <v>0</v>
      </c>
    </row>
    <row r="1009" spans="1:10" x14ac:dyDescent="0.3">
      <c r="B1009">
        <v>235.00459773839</v>
      </c>
      <c r="C1009">
        <v>3900.9138917311302</v>
      </c>
      <c r="D1009">
        <v>6.9387295251553098</v>
      </c>
      <c r="E1009">
        <v>286.765101404907</v>
      </c>
      <c r="F1009">
        <v>553.49403219828605</v>
      </c>
      <c r="G1009">
        <v>19.4180131450291</v>
      </c>
      <c r="H1009">
        <v>84.847739715243804</v>
      </c>
      <c r="I1009">
        <v>4.0713436752728001</v>
      </c>
      <c r="J1009">
        <v>0</v>
      </c>
    </row>
    <row r="1010" spans="1:10" x14ac:dyDescent="0.3">
      <c r="A1010">
        <v>8.6931043263093208</v>
      </c>
      <c r="B1010">
        <v>184.77280935553401</v>
      </c>
      <c r="C1010">
        <v>13283.77805343</v>
      </c>
      <c r="D1010">
        <v>6.5218146696533097</v>
      </c>
      <c r="E1010">
        <v>348.55479203877098</v>
      </c>
      <c r="F1010">
        <v>560.96591017231003</v>
      </c>
      <c r="G1010">
        <v>13.978347933221601</v>
      </c>
      <c r="H1010">
        <v>71.7338451084036</v>
      </c>
      <c r="I1010">
        <v>2.89822306076743</v>
      </c>
      <c r="J1010">
        <v>0</v>
      </c>
    </row>
    <row r="1011" spans="1:10" x14ac:dyDescent="0.3">
      <c r="B1011">
        <v>194.80609142080499</v>
      </c>
      <c r="C1011">
        <v>32981.239456488402</v>
      </c>
      <c r="D1011">
        <v>9.55478529115946</v>
      </c>
      <c r="F1011">
        <v>286.79443161119701</v>
      </c>
      <c r="G1011">
        <v>10.415889061475401</v>
      </c>
      <c r="H1011">
        <v>71.905147363855406</v>
      </c>
      <c r="I1011">
        <v>3.2316796925242</v>
      </c>
      <c r="J1011">
        <v>0</v>
      </c>
    </row>
    <row r="1012" spans="1:10" x14ac:dyDescent="0.3">
      <c r="A1012">
        <v>4.7974601816599698</v>
      </c>
      <c r="B1012">
        <v>190.31512684019299</v>
      </c>
      <c r="C1012">
        <v>21280.246558722702</v>
      </c>
      <c r="D1012">
        <v>6.1885029117033401</v>
      </c>
      <c r="E1012">
        <v>326.79419378013699</v>
      </c>
      <c r="F1012">
        <v>357.43619337949798</v>
      </c>
      <c r="G1012">
        <v>11.713821016373499</v>
      </c>
      <c r="H1012">
        <v>63.863068457838203</v>
      </c>
      <c r="I1012">
        <v>4.0385027893521404</v>
      </c>
      <c r="J1012">
        <v>0</v>
      </c>
    </row>
    <row r="1013" spans="1:10" x14ac:dyDescent="0.3">
      <c r="A1013">
        <v>9.3191763930775693</v>
      </c>
      <c r="B1013">
        <v>199.33356542129999</v>
      </c>
      <c r="C1013">
        <v>14294.2403499592</v>
      </c>
      <c r="D1013">
        <v>7.7849404492394196</v>
      </c>
      <c r="E1013">
        <v>366.05175188088998</v>
      </c>
      <c r="F1013">
        <v>338.44144996454003</v>
      </c>
      <c r="G1013">
        <v>15.215292663693701</v>
      </c>
      <c r="H1013">
        <v>63.3914681455541</v>
      </c>
      <c r="I1013">
        <v>4.1292304163898503</v>
      </c>
      <c r="J1013">
        <v>0</v>
      </c>
    </row>
    <row r="1014" spans="1:10" x14ac:dyDescent="0.3">
      <c r="A1014">
        <v>7.5816875774494497</v>
      </c>
      <c r="B1014">
        <v>180.749140158534</v>
      </c>
      <c r="C1014">
        <v>11989.2462425416</v>
      </c>
      <c r="D1014">
        <v>4.9773066090695099</v>
      </c>
      <c r="E1014">
        <v>328.17697771424702</v>
      </c>
      <c r="F1014">
        <v>617.88351314212798</v>
      </c>
      <c r="G1014">
        <v>13.561252950564301</v>
      </c>
      <c r="H1014">
        <v>39.215917479677003</v>
      </c>
      <c r="I1014">
        <v>4.4572824871056298</v>
      </c>
      <c r="J1014">
        <v>0</v>
      </c>
    </row>
    <row r="1015" spans="1:10" x14ac:dyDescent="0.3">
      <c r="A1015">
        <v>5.3482136585970599</v>
      </c>
      <c r="B1015">
        <v>232.66850873112699</v>
      </c>
      <c r="C1015">
        <v>11797.9209164571</v>
      </c>
      <c r="D1015">
        <v>7.8162848664140201</v>
      </c>
      <c r="E1015">
        <v>312.98675321568101</v>
      </c>
      <c r="F1015">
        <v>371.91064735605102</v>
      </c>
      <c r="G1015">
        <v>11.975680496544699</v>
      </c>
      <c r="H1015">
        <v>65.7970232352355</v>
      </c>
      <c r="I1015">
        <v>3.3111681102507302</v>
      </c>
      <c r="J1015">
        <v>0</v>
      </c>
    </row>
    <row r="1016" spans="1:10" x14ac:dyDescent="0.3">
      <c r="A1016">
        <v>5.4878763626101899</v>
      </c>
      <c r="B1016">
        <v>179.206983121787</v>
      </c>
      <c r="C1016">
        <v>20162.018617866801</v>
      </c>
      <c r="D1016">
        <v>5.2114303479675703</v>
      </c>
      <c r="E1016">
        <v>305.26414207114198</v>
      </c>
      <c r="F1016">
        <v>510.60938505543498</v>
      </c>
      <c r="G1016">
        <v>12.5884748131064</v>
      </c>
      <c r="H1016">
        <v>58.861557975186699</v>
      </c>
      <c r="I1016">
        <v>4.2235764822900004</v>
      </c>
      <c r="J1016">
        <v>0</v>
      </c>
    </row>
    <row r="1017" spans="1:10" x14ac:dyDescent="0.3">
      <c r="B1017">
        <v>206.57784298022</v>
      </c>
      <c r="C1017">
        <v>40710.524385742297</v>
      </c>
      <c r="D1017">
        <v>8.8136660894911998</v>
      </c>
      <c r="E1017">
        <v>320.449327826613</v>
      </c>
      <c r="F1017">
        <v>468.051714748699</v>
      </c>
      <c r="G1017">
        <v>14.523499755943901</v>
      </c>
      <c r="H1017">
        <v>71.450447180456095</v>
      </c>
      <c r="I1017">
        <v>5.4861323091766803</v>
      </c>
      <c r="J1017">
        <v>0</v>
      </c>
    </row>
    <row r="1018" spans="1:10" x14ac:dyDescent="0.3">
      <c r="A1018">
        <v>8.3159590714509708</v>
      </c>
      <c r="B1018">
        <v>221.27022275291699</v>
      </c>
      <c r="C1018">
        <v>16123.304450528</v>
      </c>
      <c r="D1018">
        <v>9.4758011287822903</v>
      </c>
      <c r="E1018">
        <v>348.17733073618598</v>
      </c>
      <c r="F1018">
        <v>501.673982586352</v>
      </c>
      <c r="G1018">
        <v>22.159747227563201</v>
      </c>
      <c r="H1018">
        <v>75.364974092599894</v>
      </c>
      <c r="I1018">
        <v>2.7602125735682401</v>
      </c>
      <c r="J1018">
        <v>0</v>
      </c>
    </row>
    <row r="1019" spans="1:10" x14ac:dyDescent="0.3">
      <c r="A1019">
        <v>8.55107774771961</v>
      </c>
      <c r="B1019">
        <v>216.415932133995</v>
      </c>
      <c r="C1019">
        <v>28909.290284153001</v>
      </c>
      <c r="D1019">
        <v>6.9367823414551797</v>
      </c>
      <c r="E1019">
        <v>295.22370665518798</v>
      </c>
      <c r="F1019">
        <v>510.89500072429797</v>
      </c>
      <c r="G1019">
        <v>16.202371442512799</v>
      </c>
      <c r="H1019">
        <v>79.859322859273902</v>
      </c>
      <c r="I1019">
        <v>4.0463796900433797</v>
      </c>
      <c r="J1019">
        <v>0</v>
      </c>
    </row>
    <row r="1020" spans="1:10" x14ac:dyDescent="0.3">
      <c r="A1020">
        <v>6.0131609664611103</v>
      </c>
      <c r="B1020">
        <v>218.84325608559001</v>
      </c>
      <c r="C1020">
        <v>21573.747571113901</v>
      </c>
      <c r="D1020">
        <v>9.2958520007389591</v>
      </c>
      <c r="E1020">
        <v>321.168313214953</v>
      </c>
      <c r="F1020">
        <v>444.27663495997098</v>
      </c>
      <c r="G1020">
        <v>14.7443473664999</v>
      </c>
      <c r="H1020">
        <v>62.443239046913</v>
      </c>
      <c r="I1020">
        <v>3.45562254098407</v>
      </c>
      <c r="J1020">
        <v>0</v>
      </c>
    </row>
    <row r="1021" spans="1:10" x14ac:dyDescent="0.3">
      <c r="A1021">
        <v>5.7440675374326799</v>
      </c>
      <c r="B1021">
        <v>173.85088155055999</v>
      </c>
      <c r="C1021">
        <v>28391.9981854217</v>
      </c>
      <c r="D1021">
        <v>7.0173303307531301</v>
      </c>
      <c r="E1021">
        <v>355.46158888444302</v>
      </c>
      <c r="F1021">
        <v>336.06180305762899</v>
      </c>
      <c r="G1021">
        <v>16.895179709073201</v>
      </c>
      <c r="H1021">
        <v>65.447361540969098</v>
      </c>
      <c r="I1021">
        <v>3.1716552079647302</v>
      </c>
      <c r="J1021">
        <v>0</v>
      </c>
    </row>
    <row r="1022" spans="1:10" x14ac:dyDescent="0.3">
      <c r="A1022">
        <v>5.2189896514819303</v>
      </c>
      <c r="B1022">
        <v>164.790991561765</v>
      </c>
      <c r="C1022">
        <v>27007.886905791602</v>
      </c>
      <c r="D1022">
        <v>6.5925169587744303</v>
      </c>
      <c r="F1022">
        <v>422.22380183346701</v>
      </c>
      <c r="G1022">
        <v>14.070878980982799</v>
      </c>
      <c r="H1022">
        <v>73.920319678321107</v>
      </c>
      <c r="I1022">
        <v>4.3839425539360004</v>
      </c>
      <c r="J1022">
        <v>0</v>
      </c>
    </row>
    <row r="1023" spans="1:10" x14ac:dyDescent="0.3">
      <c r="B1023">
        <v>240.42978682732399</v>
      </c>
      <c r="C1023">
        <v>25959.613897834501</v>
      </c>
      <c r="D1023">
        <v>10.5715962993057</v>
      </c>
      <c r="F1023">
        <v>446.742974819464</v>
      </c>
      <c r="G1023">
        <v>13.5734710292451</v>
      </c>
      <c r="H1023">
        <v>80.268371789825096</v>
      </c>
      <c r="I1023">
        <v>3.3583534546716902</v>
      </c>
      <c r="J1023">
        <v>0</v>
      </c>
    </row>
    <row r="1024" spans="1:10" x14ac:dyDescent="0.3">
      <c r="A1024">
        <v>7.4587076827919896</v>
      </c>
      <c r="B1024">
        <v>207.78657341207401</v>
      </c>
      <c r="C1024">
        <v>10513.296781221101</v>
      </c>
      <c r="D1024">
        <v>8.9206329252744396</v>
      </c>
      <c r="F1024">
        <v>442.36814308659899</v>
      </c>
      <c r="G1024">
        <v>18.725302250651001</v>
      </c>
      <c r="H1024">
        <v>43.898087507137397</v>
      </c>
      <c r="I1024">
        <v>2.9380823972762502</v>
      </c>
      <c r="J1024">
        <v>0</v>
      </c>
    </row>
    <row r="1025" spans="1:10" x14ac:dyDescent="0.3">
      <c r="A1025">
        <v>11.027879862695199</v>
      </c>
      <c r="B1025">
        <v>228.32279760079899</v>
      </c>
      <c r="C1025">
        <v>13124.105636341499</v>
      </c>
      <c r="D1025">
        <v>7.5166432155506202</v>
      </c>
      <c r="E1025">
        <v>319.35403941387102</v>
      </c>
      <c r="F1025">
        <v>376.23191792508402</v>
      </c>
      <c r="G1025">
        <v>8.0338586402140706</v>
      </c>
      <c r="H1025">
        <v>48.529037926729501</v>
      </c>
      <c r="I1025">
        <v>4.1788979086401596</v>
      </c>
      <c r="J1025">
        <v>0</v>
      </c>
    </row>
    <row r="1026" spans="1:10" x14ac:dyDescent="0.3">
      <c r="A1026">
        <v>6.7295801901085603</v>
      </c>
      <c r="B1026">
        <v>242.164145933572</v>
      </c>
      <c r="C1026">
        <v>17975.553227017899</v>
      </c>
      <c r="D1026">
        <v>9.8086511560003</v>
      </c>
      <c r="E1026">
        <v>322.23510146709299</v>
      </c>
      <c r="F1026">
        <v>440.85943483462103</v>
      </c>
      <c r="G1026">
        <v>13.5712227167097</v>
      </c>
      <c r="H1026">
        <v>62.179476983961301</v>
      </c>
      <c r="I1026">
        <v>4.0034580522589298</v>
      </c>
      <c r="J1026">
        <v>0</v>
      </c>
    </row>
    <row r="1027" spans="1:10" x14ac:dyDescent="0.3">
      <c r="A1027">
        <v>4.1502142997453504</v>
      </c>
      <c r="B1027">
        <v>174.926741170524</v>
      </c>
      <c r="C1027">
        <v>41489.6398141627</v>
      </c>
      <c r="D1027">
        <v>5.5698686581115098</v>
      </c>
      <c r="F1027">
        <v>425.25004649710201</v>
      </c>
      <c r="G1027">
        <v>12.534008729084899</v>
      </c>
      <c r="H1027">
        <v>86.6836345409844</v>
      </c>
      <c r="I1027">
        <v>3.5023708722064102</v>
      </c>
      <c r="J1027">
        <v>0</v>
      </c>
    </row>
    <row r="1028" spans="1:10" x14ac:dyDescent="0.3">
      <c r="A1028">
        <v>7.1593983109532502</v>
      </c>
      <c r="B1028">
        <v>171.81610532469699</v>
      </c>
      <c r="C1028">
        <v>28954.801012055501</v>
      </c>
      <c r="D1028">
        <v>5.8170902946818304</v>
      </c>
      <c r="E1028">
        <v>357.328758792207</v>
      </c>
      <c r="F1028">
        <v>530.52641132793099</v>
      </c>
      <c r="G1028">
        <v>18.117042255800101</v>
      </c>
      <c r="H1028">
        <v>79.094440349421603</v>
      </c>
      <c r="I1028">
        <v>3.25492649666473</v>
      </c>
      <c r="J1028">
        <v>0</v>
      </c>
    </row>
    <row r="1029" spans="1:10" x14ac:dyDescent="0.3">
      <c r="B1029">
        <v>235.417456673902</v>
      </c>
      <c r="C1029">
        <v>13927.0025065017</v>
      </c>
      <c r="D1029">
        <v>8.5514468450460495</v>
      </c>
      <c r="F1029">
        <v>446.42235674836598</v>
      </c>
      <c r="G1029">
        <v>14.134953926050301</v>
      </c>
      <c r="H1029">
        <v>51.7052148914131</v>
      </c>
      <c r="I1029">
        <v>3.6626481597264</v>
      </c>
      <c r="J1029">
        <v>0</v>
      </c>
    </row>
    <row r="1030" spans="1:10" x14ac:dyDescent="0.3">
      <c r="A1030">
        <v>6.2096974367753504</v>
      </c>
      <c r="B1030">
        <v>169.318504816917</v>
      </c>
      <c r="C1030">
        <v>22610.7687134353</v>
      </c>
      <c r="D1030">
        <v>4.8754138810841798</v>
      </c>
      <c r="E1030">
        <v>327.37993853477599</v>
      </c>
      <c r="F1030">
        <v>549.27672827507399</v>
      </c>
      <c r="G1030">
        <v>17.015118041754</v>
      </c>
      <c r="H1030">
        <v>51.505508284888897</v>
      </c>
      <c r="I1030">
        <v>3.8937668312605802</v>
      </c>
      <c r="J1030">
        <v>0</v>
      </c>
    </row>
    <row r="1031" spans="1:10" x14ac:dyDescent="0.3">
      <c r="B1031">
        <v>178.77771608491</v>
      </c>
      <c r="C1031">
        <v>10490.8389868062</v>
      </c>
      <c r="D1031">
        <v>7.5330420019372104</v>
      </c>
      <c r="E1031">
        <v>354.05764852081097</v>
      </c>
      <c r="F1031">
        <v>367.75868924744901</v>
      </c>
      <c r="G1031">
        <v>14.6689500495364</v>
      </c>
      <c r="H1031">
        <v>57.4014651193906</v>
      </c>
      <c r="I1031">
        <v>4.1264075331210401</v>
      </c>
      <c r="J1031">
        <v>0</v>
      </c>
    </row>
    <row r="1032" spans="1:10" x14ac:dyDescent="0.3">
      <c r="A1032">
        <v>9.6085335938819103</v>
      </c>
      <c r="B1032">
        <v>231.34022823516099</v>
      </c>
      <c r="C1032">
        <v>4544.8417175836403</v>
      </c>
      <c r="D1032">
        <v>6.5778340481222397</v>
      </c>
      <c r="E1032">
        <v>300.92232972838099</v>
      </c>
      <c r="F1032">
        <v>328.90449423468198</v>
      </c>
      <c r="G1032">
        <v>11.7896192872422</v>
      </c>
      <c r="H1032">
        <v>78.5681821166269</v>
      </c>
      <c r="I1032">
        <v>3.0427969437914899</v>
      </c>
      <c r="J1032">
        <v>0</v>
      </c>
    </row>
    <row r="1033" spans="1:10" x14ac:dyDescent="0.3">
      <c r="A1033">
        <v>5.3758959789268896</v>
      </c>
      <c r="B1033">
        <v>153.712874276496</v>
      </c>
      <c r="C1033">
        <v>56867.8592361544</v>
      </c>
      <c r="D1033">
        <v>7.8940861714324502</v>
      </c>
      <c r="F1033">
        <v>493.88846377277599</v>
      </c>
      <c r="G1033">
        <v>15.116022810250699</v>
      </c>
      <c r="H1033">
        <v>57.712992039111199</v>
      </c>
      <c r="I1033">
        <v>4.1742196398179603</v>
      </c>
      <c r="J1033">
        <v>0</v>
      </c>
    </row>
    <row r="1034" spans="1:10" x14ac:dyDescent="0.3">
      <c r="A1034">
        <v>8.6971221596300392</v>
      </c>
      <c r="B1034">
        <v>166.45277418872499</v>
      </c>
      <c r="C1034">
        <v>27752.0002395638</v>
      </c>
      <c r="D1034">
        <v>5.3509235320877497</v>
      </c>
      <c r="E1034">
        <v>372.26409938587301</v>
      </c>
      <c r="F1034">
        <v>393.55579570931297</v>
      </c>
      <c r="G1034">
        <v>13.7486679524855</v>
      </c>
      <c r="H1034">
        <v>75.024544608244696</v>
      </c>
      <c r="I1034">
        <v>4.1805675925726504</v>
      </c>
      <c r="J1034">
        <v>0</v>
      </c>
    </row>
    <row r="1035" spans="1:10" x14ac:dyDescent="0.3">
      <c r="A1035">
        <v>7.7489285484864299</v>
      </c>
      <c r="B1035">
        <v>198.84309423202899</v>
      </c>
      <c r="C1035">
        <v>18939.936654880901</v>
      </c>
      <c r="D1035">
        <v>7.37588310190971</v>
      </c>
      <c r="E1035">
        <v>316.82024843006002</v>
      </c>
      <c r="F1035">
        <v>368.40285713597399</v>
      </c>
      <c r="G1035">
        <v>9.9840334121821499</v>
      </c>
      <c r="H1035">
        <v>65.251550801298194</v>
      </c>
      <c r="I1035">
        <v>3.13694500654801</v>
      </c>
      <c r="J1035">
        <v>0</v>
      </c>
    </row>
    <row r="1036" spans="1:10" x14ac:dyDescent="0.3">
      <c r="A1036">
        <v>7.1179177460681</v>
      </c>
      <c r="B1036">
        <v>216.11631856933101</v>
      </c>
      <c r="C1036">
        <v>20067.5727888197</v>
      </c>
      <c r="D1036">
        <v>9.6056508173903303</v>
      </c>
      <c r="E1036">
        <v>349.08494896612302</v>
      </c>
      <c r="F1036">
        <v>331.97166097165399</v>
      </c>
      <c r="G1036">
        <v>17.539129697152902</v>
      </c>
      <c r="H1036">
        <v>84.032857917066806</v>
      </c>
      <c r="I1036">
        <v>4.2135679574212599</v>
      </c>
      <c r="J1036">
        <v>0</v>
      </c>
    </row>
    <row r="1037" spans="1:10" x14ac:dyDescent="0.3">
      <c r="A1037">
        <v>8.3100290200488498</v>
      </c>
      <c r="B1037">
        <v>212.69827636661699</v>
      </c>
      <c r="C1037">
        <v>40936.153391245498</v>
      </c>
      <c r="D1037">
        <v>7.7033747431779798</v>
      </c>
      <c r="E1037">
        <v>301.25442171515101</v>
      </c>
      <c r="F1037">
        <v>365.43121248890202</v>
      </c>
      <c r="G1037">
        <v>12.971868960382</v>
      </c>
      <c r="H1037">
        <v>70.485250560308998</v>
      </c>
      <c r="I1037">
        <v>4.7757849220409003</v>
      </c>
      <c r="J1037">
        <v>0</v>
      </c>
    </row>
    <row r="1038" spans="1:10" x14ac:dyDescent="0.3">
      <c r="A1038">
        <v>5.5242965308964997</v>
      </c>
      <c r="B1038">
        <v>157.14242432238899</v>
      </c>
      <c r="C1038">
        <v>26220.1742141381</v>
      </c>
      <c r="D1038">
        <v>6.3445852748351399</v>
      </c>
      <c r="E1038">
        <v>379.78837646698503</v>
      </c>
      <c r="F1038">
        <v>475.34227152384</v>
      </c>
      <c r="G1038">
        <v>16.903180314450701</v>
      </c>
      <c r="H1038">
        <v>51.106614205205901</v>
      </c>
      <c r="I1038">
        <v>4.0333912177420697</v>
      </c>
      <c r="J1038">
        <v>0</v>
      </c>
    </row>
    <row r="1039" spans="1:10" x14ac:dyDescent="0.3">
      <c r="A1039">
        <v>10.201425755101001</v>
      </c>
      <c r="B1039">
        <v>190.799078987245</v>
      </c>
      <c r="C1039">
        <v>8918.8926000338197</v>
      </c>
      <c r="D1039">
        <v>4.8998748098928004</v>
      </c>
      <c r="E1039">
        <v>306.49536949830701</v>
      </c>
      <c r="F1039">
        <v>331.37895193503101</v>
      </c>
      <c r="G1039">
        <v>18.525433629799</v>
      </c>
      <c r="H1039">
        <v>68.547447535825398</v>
      </c>
      <c r="I1039">
        <v>3.9644495882197401</v>
      </c>
      <c r="J1039">
        <v>0</v>
      </c>
    </row>
    <row r="1040" spans="1:10" x14ac:dyDescent="0.3">
      <c r="A1040">
        <v>5.3681257542274503</v>
      </c>
      <c r="B1040">
        <v>190.93797928272301</v>
      </c>
      <c r="C1040">
        <v>32619.312974501001</v>
      </c>
      <c r="D1040">
        <v>8.0988388448194506</v>
      </c>
      <c r="E1040">
        <v>351.3581338262</v>
      </c>
      <c r="F1040">
        <v>435.66646917702298</v>
      </c>
      <c r="G1040">
        <v>11.983635213850301</v>
      </c>
      <c r="H1040">
        <v>107.90084193989399</v>
      </c>
      <c r="I1040">
        <v>2.0041425861250199</v>
      </c>
      <c r="J1040">
        <v>0</v>
      </c>
    </row>
    <row r="1041" spans="1:10" x14ac:dyDescent="0.3">
      <c r="A1041">
        <v>8.9378024078552798</v>
      </c>
      <c r="B1041">
        <v>147.916892075345</v>
      </c>
      <c r="C1041">
        <v>10562.460539067401</v>
      </c>
      <c r="D1041">
        <v>3.6942749989494499</v>
      </c>
      <c r="E1041">
        <v>371.17631323875497</v>
      </c>
      <c r="F1041">
        <v>480.32021765647301</v>
      </c>
      <c r="G1041">
        <v>16.980754992450201</v>
      </c>
      <c r="H1041">
        <v>61.158047400642197</v>
      </c>
      <c r="I1041">
        <v>2.8312344255042001</v>
      </c>
      <c r="J1041">
        <v>0</v>
      </c>
    </row>
    <row r="1042" spans="1:10" x14ac:dyDescent="0.3">
      <c r="A1042">
        <v>8.1242078263616797</v>
      </c>
      <c r="B1042">
        <v>207.50951515100201</v>
      </c>
      <c r="C1042">
        <v>26489.114701279101</v>
      </c>
      <c r="D1042">
        <v>8.5408373758069498</v>
      </c>
      <c r="E1042">
        <v>318.05962398629703</v>
      </c>
      <c r="F1042">
        <v>431.62567719310698</v>
      </c>
      <c r="G1042">
        <v>10.075598443897301</v>
      </c>
      <c r="H1042">
        <v>63.984224899793801</v>
      </c>
      <c r="I1042">
        <v>4.7244565776595797</v>
      </c>
      <c r="J1042">
        <v>0</v>
      </c>
    </row>
    <row r="1043" spans="1:10" x14ac:dyDescent="0.3">
      <c r="A1043">
        <v>7.1849731188040797</v>
      </c>
      <c r="B1043">
        <v>201.079219378273</v>
      </c>
      <c r="C1043">
        <v>25234.427972105401</v>
      </c>
      <c r="D1043">
        <v>5.2166844842847704</v>
      </c>
      <c r="E1043">
        <v>283.74461156365197</v>
      </c>
      <c r="F1043">
        <v>384.01155761567401</v>
      </c>
      <c r="G1043">
        <v>12.4275383332446</v>
      </c>
      <c r="H1043">
        <v>23.136611018123201</v>
      </c>
      <c r="I1043">
        <v>3.6654106621111202</v>
      </c>
      <c r="J1043">
        <v>0</v>
      </c>
    </row>
    <row r="1044" spans="1:10" x14ac:dyDescent="0.3">
      <c r="A1044">
        <v>5.4994892864916602</v>
      </c>
      <c r="B1044">
        <v>230.308774729558</v>
      </c>
      <c r="C1044">
        <v>13902.968646212499</v>
      </c>
      <c r="D1044">
        <v>9.6195749609065899</v>
      </c>
      <c r="E1044">
        <v>352.084332797505</v>
      </c>
      <c r="F1044">
        <v>442.16700623529698</v>
      </c>
      <c r="G1044">
        <v>14.7407871092768</v>
      </c>
      <c r="I1044">
        <v>5.8468269575802996</v>
      </c>
      <c r="J1044">
        <v>0</v>
      </c>
    </row>
    <row r="1045" spans="1:10" x14ac:dyDescent="0.3">
      <c r="B1045">
        <v>256.673469144634</v>
      </c>
      <c r="C1045">
        <v>8904.7998178785401</v>
      </c>
      <c r="D1045">
        <v>9.7113798138563396</v>
      </c>
      <c r="E1045">
        <v>293.11112260416098</v>
      </c>
      <c r="F1045">
        <v>324.997824358184</v>
      </c>
      <c r="G1045">
        <v>16.848443749704899</v>
      </c>
      <c r="H1045">
        <v>72.687685810047697</v>
      </c>
      <c r="I1045">
        <v>3.3716800944166998</v>
      </c>
      <c r="J1045">
        <v>0</v>
      </c>
    </row>
    <row r="1046" spans="1:10" x14ac:dyDescent="0.3">
      <c r="A1046">
        <v>5.3197690729349398</v>
      </c>
      <c r="B1046">
        <v>204.20207196666601</v>
      </c>
      <c r="C1046">
        <v>22390.7955656306</v>
      </c>
      <c r="D1046">
        <v>8.0535588813448502</v>
      </c>
      <c r="E1046">
        <v>315.027504501816</v>
      </c>
      <c r="F1046">
        <v>399.11902542389402</v>
      </c>
      <c r="G1046">
        <v>13.974084725360701</v>
      </c>
      <c r="H1046">
        <v>83.1579971046297</v>
      </c>
      <c r="I1046">
        <v>2.9257320397061299</v>
      </c>
      <c r="J1046">
        <v>0</v>
      </c>
    </row>
    <row r="1047" spans="1:10" x14ac:dyDescent="0.3">
      <c r="A1047">
        <v>6.3691116313368799</v>
      </c>
      <c r="B1047">
        <v>235.340942720752</v>
      </c>
      <c r="C1047">
        <v>34456.801132314002</v>
      </c>
      <c r="D1047">
        <v>9.1709399598985595</v>
      </c>
      <c r="E1047">
        <v>295.350524308584</v>
      </c>
      <c r="F1047">
        <v>357.417284766384</v>
      </c>
      <c r="G1047">
        <v>9.2132675389010501</v>
      </c>
      <c r="H1047">
        <v>59.2802692389808</v>
      </c>
      <c r="I1047">
        <v>2.2759034613820801</v>
      </c>
      <c r="J1047">
        <v>0</v>
      </c>
    </row>
    <row r="1048" spans="1:10" x14ac:dyDescent="0.3">
      <c r="A1048">
        <v>6.7334938422808399</v>
      </c>
      <c r="B1048">
        <v>197.56266459671701</v>
      </c>
      <c r="C1048">
        <v>27430.441731073501</v>
      </c>
      <c r="D1048">
        <v>6.0350868780511204</v>
      </c>
      <c r="E1048">
        <v>303.93767009292401</v>
      </c>
      <c r="F1048">
        <v>397.68498570486702</v>
      </c>
      <c r="G1048">
        <v>19.394026670078901</v>
      </c>
      <c r="H1048">
        <v>54.510725138101797</v>
      </c>
      <c r="I1048">
        <v>3.1780036047668601</v>
      </c>
      <c r="J1048">
        <v>0</v>
      </c>
    </row>
    <row r="1049" spans="1:10" x14ac:dyDescent="0.3">
      <c r="A1049">
        <v>6.8830154024420498</v>
      </c>
      <c r="B1049">
        <v>210.502217211345</v>
      </c>
      <c r="C1049">
        <v>14298.410462069</v>
      </c>
      <c r="D1049">
        <v>7.2436829891207299</v>
      </c>
      <c r="E1049">
        <v>316.75388888064799</v>
      </c>
      <c r="F1049">
        <v>570.42425861073298</v>
      </c>
      <c r="G1049">
        <v>15.9583335094358</v>
      </c>
      <c r="H1049">
        <v>70.615832154865998</v>
      </c>
      <c r="I1049">
        <v>4.1022917690990202</v>
      </c>
      <c r="J1049">
        <v>0</v>
      </c>
    </row>
    <row r="1050" spans="1:10" x14ac:dyDescent="0.3">
      <c r="A1050">
        <v>8.0135164286107692</v>
      </c>
      <c r="B1050">
        <v>225.15645195667901</v>
      </c>
      <c r="C1050">
        <v>20375.668273694198</v>
      </c>
      <c r="D1050">
        <v>7.8373976498836004</v>
      </c>
      <c r="E1050">
        <v>308.59481044164301</v>
      </c>
      <c r="F1050">
        <v>382.014248868815</v>
      </c>
      <c r="G1050">
        <v>12.666016328769</v>
      </c>
      <c r="H1050">
        <v>78.767052218453202</v>
      </c>
      <c r="I1050">
        <v>4.4449005904963501</v>
      </c>
      <c r="J1050">
        <v>0</v>
      </c>
    </row>
    <row r="1051" spans="1:10" x14ac:dyDescent="0.3">
      <c r="A1051">
        <v>8.2720550912598707</v>
      </c>
      <c r="B1051">
        <v>204.225329068462</v>
      </c>
      <c r="C1051">
        <v>24196.522678757301</v>
      </c>
      <c r="D1051">
        <v>8.4484052247103207</v>
      </c>
      <c r="E1051">
        <v>332.890382459043</v>
      </c>
      <c r="F1051">
        <v>500.68487324886701</v>
      </c>
      <c r="G1051">
        <v>15.157407524684301</v>
      </c>
      <c r="H1051">
        <v>71.022743713954696</v>
      </c>
      <c r="I1051">
        <v>5.1402077426894</v>
      </c>
      <c r="J1051">
        <v>0</v>
      </c>
    </row>
    <row r="1052" spans="1:10" x14ac:dyDescent="0.3">
      <c r="A1052">
        <v>8.7469859764719597</v>
      </c>
      <c r="B1052">
        <v>148.39372373034001</v>
      </c>
      <c r="C1052">
        <v>22174.7811405102</v>
      </c>
      <c r="D1052">
        <v>5.4591718328968897</v>
      </c>
      <c r="E1052">
        <v>369.369881308917</v>
      </c>
      <c r="F1052">
        <v>407.38082487597802</v>
      </c>
      <c r="G1052">
        <v>15.8920785269686</v>
      </c>
      <c r="H1052">
        <v>72.164019324718396</v>
      </c>
      <c r="I1052">
        <v>4.7637305356972197</v>
      </c>
      <c r="J1052">
        <v>0</v>
      </c>
    </row>
    <row r="1053" spans="1:10" x14ac:dyDescent="0.3">
      <c r="A1053">
        <v>8.1548408554742196</v>
      </c>
      <c r="B1053">
        <v>202.31733476003501</v>
      </c>
      <c r="C1053">
        <v>25620.7713651997</v>
      </c>
      <c r="D1053">
        <v>7.6516684379118001</v>
      </c>
      <c r="E1053">
        <v>367.22429720130799</v>
      </c>
      <c r="F1053">
        <v>597.87007316091899</v>
      </c>
      <c r="G1053">
        <v>11.802846743479201</v>
      </c>
      <c r="H1053">
        <v>72.384761533805204</v>
      </c>
      <c r="I1053">
        <v>3.69632757484777</v>
      </c>
      <c r="J1053">
        <v>0</v>
      </c>
    </row>
    <row r="1054" spans="1:10" x14ac:dyDescent="0.3">
      <c r="A1054">
        <v>9.0457205453346106</v>
      </c>
      <c r="B1054">
        <v>222.18416908873601</v>
      </c>
      <c r="C1054">
        <v>22829.1108420694</v>
      </c>
      <c r="D1054">
        <v>7.6098330756199903</v>
      </c>
      <c r="E1054">
        <v>293.06245930229602</v>
      </c>
      <c r="F1054">
        <v>558.74786291414898</v>
      </c>
      <c r="G1054">
        <v>15.3575827714242</v>
      </c>
      <c r="H1054">
        <v>44.555264284261199</v>
      </c>
      <c r="I1054">
        <v>4.2137004439472197</v>
      </c>
      <c r="J1054">
        <v>0</v>
      </c>
    </row>
    <row r="1055" spans="1:10" x14ac:dyDescent="0.3">
      <c r="A1055">
        <v>8.9224095589679706</v>
      </c>
      <c r="B1055">
        <v>207.52072640009899</v>
      </c>
      <c r="C1055">
        <v>13291.9226093697</v>
      </c>
      <c r="D1055">
        <v>8.5605371092986697</v>
      </c>
      <c r="E1055">
        <v>357.94432677719101</v>
      </c>
      <c r="F1055">
        <v>468.53832581399899</v>
      </c>
      <c r="G1055">
        <v>15.692738321524001</v>
      </c>
      <c r="H1055">
        <v>107.282328649923</v>
      </c>
      <c r="I1055">
        <v>4.08172801620454</v>
      </c>
      <c r="J1055">
        <v>0</v>
      </c>
    </row>
    <row r="1056" spans="1:10" x14ac:dyDescent="0.3">
      <c r="A1056">
        <v>5.9613015721885798</v>
      </c>
      <c r="B1056">
        <v>182.108995018282</v>
      </c>
      <c r="C1056">
        <v>23926.078824959201</v>
      </c>
      <c r="D1056">
        <v>6.1887903080650597</v>
      </c>
      <c r="E1056">
        <v>364.97549898448102</v>
      </c>
      <c r="F1056">
        <v>567.52615923013298</v>
      </c>
      <c r="G1056">
        <v>7.7916378105410304</v>
      </c>
      <c r="H1056">
        <v>58.1748252904843</v>
      </c>
      <c r="I1056">
        <v>4.9195850467858602</v>
      </c>
      <c r="J1056">
        <v>0</v>
      </c>
    </row>
    <row r="1057" spans="1:10" x14ac:dyDescent="0.3">
      <c r="B1057">
        <v>205.438976782807</v>
      </c>
      <c r="C1057">
        <v>20113.8975684699</v>
      </c>
      <c r="D1057">
        <v>7.2483742493406096</v>
      </c>
      <c r="E1057">
        <v>317.280210341621</v>
      </c>
      <c r="F1057">
        <v>558.95387257198195</v>
      </c>
      <c r="G1057">
        <v>23.952450435917399</v>
      </c>
      <c r="H1057">
        <v>68.2422058105129</v>
      </c>
      <c r="I1057">
        <v>3.6518646987315702</v>
      </c>
      <c r="J1057">
        <v>0</v>
      </c>
    </row>
    <row r="1058" spans="1:10" x14ac:dyDescent="0.3">
      <c r="A1058">
        <v>8.1844100064522909</v>
      </c>
      <c r="B1058">
        <v>166.636553830238</v>
      </c>
      <c r="C1058">
        <v>17944.852375346702</v>
      </c>
      <c r="D1058">
        <v>4.0389550387064901</v>
      </c>
      <c r="E1058">
        <v>331.95419943711198</v>
      </c>
      <c r="F1058">
        <v>363.23575563239302</v>
      </c>
      <c r="G1058">
        <v>12.535838331661401</v>
      </c>
      <c r="H1058">
        <v>56.310592251147398</v>
      </c>
      <c r="I1058">
        <v>4.5990822001408898</v>
      </c>
      <c r="J1058">
        <v>0</v>
      </c>
    </row>
    <row r="1059" spans="1:10" x14ac:dyDescent="0.3">
      <c r="A1059">
        <v>7.6364540914718297</v>
      </c>
      <c r="B1059">
        <v>238.93607434384899</v>
      </c>
      <c r="C1059">
        <v>18136.261584748001</v>
      </c>
      <c r="D1059">
        <v>11.0865262511136</v>
      </c>
      <c r="E1059">
        <v>351.55881074162602</v>
      </c>
      <c r="F1059">
        <v>514.96406006086397</v>
      </c>
      <c r="G1059">
        <v>8.6374612943287108</v>
      </c>
      <c r="H1059">
        <v>55.603512131951</v>
      </c>
      <c r="I1059">
        <v>3.3329064973828002</v>
      </c>
      <c r="J1059">
        <v>0</v>
      </c>
    </row>
    <row r="1060" spans="1:10" x14ac:dyDescent="0.3">
      <c r="A1060">
        <v>7.77538559327696</v>
      </c>
      <c r="B1060">
        <v>193.07716833624201</v>
      </c>
      <c r="C1060">
        <v>15704.4820929295</v>
      </c>
      <c r="D1060">
        <v>7.8811972419552596</v>
      </c>
      <c r="E1060">
        <v>324.33620298187702</v>
      </c>
      <c r="F1060">
        <v>301.75347653703699</v>
      </c>
      <c r="G1060">
        <v>13.378164811882501</v>
      </c>
      <c r="H1060">
        <v>89.051957168735498</v>
      </c>
      <c r="I1060">
        <v>3.3094717160131499</v>
      </c>
      <c r="J1060">
        <v>0</v>
      </c>
    </row>
    <row r="1061" spans="1:10" x14ac:dyDescent="0.3">
      <c r="A1061">
        <v>7.6171488708296904</v>
      </c>
      <c r="B1061">
        <v>196.60694201188701</v>
      </c>
      <c r="C1061">
        <v>27080.268722211698</v>
      </c>
      <c r="D1061">
        <v>7.3827548827212004</v>
      </c>
      <c r="E1061">
        <v>345.17988734635998</v>
      </c>
      <c r="F1061">
        <v>329.01664635369201</v>
      </c>
      <c r="G1061">
        <v>8.5472832210070298</v>
      </c>
      <c r="H1061">
        <v>60.144702418745702</v>
      </c>
      <c r="I1061">
        <v>2.3915400059994001</v>
      </c>
      <c r="J1061">
        <v>0</v>
      </c>
    </row>
    <row r="1062" spans="1:10" x14ac:dyDescent="0.3">
      <c r="A1062">
        <v>6.6649345844026602</v>
      </c>
      <c r="B1062">
        <v>218.770008353957</v>
      </c>
      <c r="C1062">
        <v>16477.350806119299</v>
      </c>
      <c r="D1062">
        <v>7.32500080939983</v>
      </c>
      <c r="E1062">
        <v>299.84652348884202</v>
      </c>
      <c r="F1062">
        <v>412.30858785515198</v>
      </c>
      <c r="G1062">
        <v>17.192685258211402</v>
      </c>
      <c r="H1062">
        <v>41.035789088017602</v>
      </c>
      <c r="I1062">
        <v>4.5021382137389798</v>
      </c>
      <c r="J1062">
        <v>0</v>
      </c>
    </row>
    <row r="1063" spans="1:10" x14ac:dyDescent="0.3">
      <c r="B1063">
        <v>182.161880325895</v>
      </c>
      <c r="C1063">
        <v>30646.815275421799</v>
      </c>
      <c r="D1063">
        <v>6.3251616550426499</v>
      </c>
      <c r="E1063">
        <v>294.96608830837698</v>
      </c>
      <c r="F1063">
        <v>404.120152431934</v>
      </c>
      <c r="G1063">
        <v>14.712284631836001</v>
      </c>
      <c r="H1063">
        <v>106.37171981085901</v>
      </c>
      <c r="I1063">
        <v>3.85577296366171</v>
      </c>
      <c r="J1063">
        <v>0</v>
      </c>
    </row>
    <row r="1064" spans="1:10" x14ac:dyDescent="0.3">
      <c r="A1064">
        <v>8.8153579526585197</v>
      </c>
      <c r="B1064">
        <v>208.33108404702901</v>
      </c>
      <c r="C1064">
        <v>26780.691787331602</v>
      </c>
      <c r="D1064">
        <v>7.22396186746494</v>
      </c>
      <c r="E1064">
        <v>329.11968510142299</v>
      </c>
      <c r="F1064">
        <v>430.406894291654</v>
      </c>
      <c r="G1064">
        <v>7.1517506162628504</v>
      </c>
      <c r="H1064">
        <v>88.413295920068293</v>
      </c>
      <c r="I1064">
        <v>2.87588018047233</v>
      </c>
      <c r="J1064">
        <v>0</v>
      </c>
    </row>
    <row r="1065" spans="1:10" x14ac:dyDescent="0.3">
      <c r="A1065">
        <v>7.7656355619771897</v>
      </c>
      <c r="B1065">
        <v>173.185568943964</v>
      </c>
      <c r="C1065">
        <v>13736.342035671099</v>
      </c>
      <c r="D1065">
        <v>6.9841018601791802</v>
      </c>
      <c r="E1065">
        <v>359.813699939483</v>
      </c>
      <c r="F1065">
        <v>355.998025918949</v>
      </c>
      <c r="G1065">
        <v>11.5151230218689</v>
      </c>
      <c r="H1065">
        <v>39.550476031066403</v>
      </c>
      <c r="I1065">
        <v>3.2144496398748399</v>
      </c>
      <c r="J1065">
        <v>0</v>
      </c>
    </row>
    <row r="1066" spans="1:10" x14ac:dyDescent="0.3">
      <c r="A1066">
        <v>6.2251520129691098</v>
      </c>
      <c r="B1066">
        <v>169.74117152260101</v>
      </c>
      <c r="C1066">
        <v>29533.608826117499</v>
      </c>
      <c r="D1066">
        <v>5.5749171232102901</v>
      </c>
      <c r="F1066">
        <v>380.11475114858001</v>
      </c>
      <c r="G1066">
        <v>17.5955098661947</v>
      </c>
      <c r="H1066">
        <v>75.519059041552694</v>
      </c>
      <c r="I1066">
        <v>2.7708226525801201</v>
      </c>
      <c r="J1066">
        <v>0</v>
      </c>
    </row>
    <row r="1067" spans="1:10" x14ac:dyDescent="0.3">
      <c r="B1067">
        <v>223.72043045827701</v>
      </c>
      <c r="C1067">
        <v>15893.674410542</v>
      </c>
      <c r="D1067">
        <v>8.2891917836119493</v>
      </c>
      <c r="E1067">
        <v>303.85066277389501</v>
      </c>
      <c r="F1067">
        <v>360.46848421174201</v>
      </c>
      <c r="G1067">
        <v>15.234277164197399</v>
      </c>
      <c r="H1067">
        <v>48.195571787853503</v>
      </c>
      <c r="I1067">
        <v>4.1579272983037203</v>
      </c>
      <c r="J1067">
        <v>0</v>
      </c>
    </row>
    <row r="1068" spans="1:10" x14ac:dyDescent="0.3">
      <c r="A1068">
        <v>8.5670438200383305</v>
      </c>
      <c r="B1068">
        <v>160.217867041077</v>
      </c>
      <c r="C1068">
        <v>23683.110189971601</v>
      </c>
      <c r="D1068">
        <v>4.2869304046030399</v>
      </c>
      <c r="E1068">
        <v>360.28628191117701</v>
      </c>
      <c r="F1068">
        <v>490.51253888233498</v>
      </c>
      <c r="G1068">
        <v>9.0271671719971192</v>
      </c>
      <c r="H1068">
        <v>67.476229134684303</v>
      </c>
      <c r="I1068">
        <v>2.80492682365613</v>
      </c>
      <c r="J1068">
        <v>0</v>
      </c>
    </row>
    <row r="1069" spans="1:10" x14ac:dyDescent="0.3">
      <c r="A1069">
        <v>6.9941946752507898</v>
      </c>
      <c r="B1069">
        <v>216.665318578696</v>
      </c>
      <c r="C1069">
        <v>23027.385262019299</v>
      </c>
      <c r="D1069">
        <v>9.7963298949892508</v>
      </c>
      <c r="E1069">
        <v>382.152977402077</v>
      </c>
      <c r="F1069">
        <v>369.46807206688902</v>
      </c>
      <c r="G1069">
        <v>18.967258633388202</v>
      </c>
      <c r="H1069">
        <v>59.651523208540802</v>
      </c>
      <c r="I1069">
        <v>4.3989007094839403</v>
      </c>
      <c r="J1069">
        <v>0</v>
      </c>
    </row>
    <row r="1070" spans="1:10" x14ac:dyDescent="0.3">
      <c r="A1070">
        <v>3.3445885334830199</v>
      </c>
      <c r="B1070">
        <v>156.479926838804</v>
      </c>
      <c r="C1070">
        <v>55334.702799292798</v>
      </c>
      <c r="D1070">
        <v>8.5301015814632706</v>
      </c>
      <c r="E1070">
        <v>371.14777043508502</v>
      </c>
      <c r="F1070">
        <v>485.63114780716</v>
      </c>
      <c r="G1070">
        <v>16.980609973919599</v>
      </c>
      <c r="H1070">
        <v>69.622490067899705</v>
      </c>
      <c r="I1070">
        <v>2.5751410309774498</v>
      </c>
      <c r="J1070">
        <v>0</v>
      </c>
    </row>
    <row r="1071" spans="1:10" x14ac:dyDescent="0.3">
      <c r="B1071">
        <v>198.65497584126899</v>
      </c>
      <c r="C1071">
        <v>20063.4903271722</v>
      </c>
      <c r="D1071">
        <v>9.5399839291300008</v>
      </c>
      <c r="E1071">
        <v>344.61853484797501</v>
      </c>
      <c r="F1071">
        <v>412.97920130511801</v>
      </c>
      <c r="G1071">
        <v>9.7670806889469102</v>
      </c>
      <c r="H1071">
        <v>43.141999746747203</v>
      </c>
      <c r="I1071">
        <v>4.5654232819768001</v>
      </c>
      <c r="J1071">
        <v>0</v>
      </c>
    </row>
    <row r="1072" spans="1:10" x14ac:dyDescent="0.3">
      <c r="B1072">
        <v>192.25416191961</v>
      </c>
      <c r="C1072">
        <v>21762.614145877898</v>
      </c>
      <c r="D1072">
        <v>7.2596382376633697</v>
      </c>
      <c r="E1072">
        <v>331.64965855788802</v>
      </c>
      <c r="F1072">
        <v>397.26282569322098</v>
      </c>
      <c r="G1072">
        <v>18.2612129477425</v>
      </c>
      <c r="H1072">
        <v>45.981624178188703</v>
      </c>
      <c r="I1072">
        <v>4.3448049442346903</v>
      </c>
      <c r="J1072">
        <v>1</v>
      </c>
    </row>
    <row r="1073" spans="1:10" x14ac:dyDescent="0.3">
      <c r="A1073">
        <v>7.77446846884681</v>
      </c>
      <c r="B1073">
        <v>216.75287219198</v>
      </c>
      <c r="C1073">
        <v>22316.3982836371</v>
      </c>
      <c r="D1073">
        <v>7.9475341311894896</v>
      </c>
      <c r="E1073">
        <v>385.04343760501598</v>
      </c>
      <c r="F1073">
        <v>288.068577690003</v>
      </c>
      <c r="G1073">
        <v>14.136699006023401</v>
      </c>
      <c r="H1073">
        <v>68.861860847865003</v>
      </c>
      <c r="I1073">
        <v>3.8910973336994901</v>
      </c>
      <c r="J1073">
        <v>1</v>
      </c>
    </row>
    <row r="1074" spans="1:10" x14ac:dyDescent="0.3">
      <c r="B1074">
        <v>172.73143278552701</v>
      </c>
      <c r="C1074">
        <v>28894.476969921499</v>
      </c>
      <c r="D1074">
        <v>4.2509167915312798</v>
      </c>
      <c r="E1074">
        <v>244.28514512284701</v>
      </c>
      <c r="F1074">
        <v>559.62934012655001</v>
      </c>
      <c r="G1074">
        <v>21.3408492604812</v>
      </c>
      <c r="H1074">
        <v>51.274711873759301</v>
      </c>
      <c r="I1074">
        <v>2.9597496141183699</v>
      </c>
      <c r="J1074">
        <v>1</v>
      </c>
    </row>
    <row r="1075" spans="1:10" x14ac:dyDescent="0.3">
      <c r="A1075">
        <v>7.2034388489879797</v>
      </c>
      <c r="B1075">
        <v>168.44535787580301</v>
      </c>
      <c r="C1075">
        <v>22826.4846974539</v>
      </c>
      <c r="D1075">
        <v>6.2832497160561003</v>
      </c>
      <c r="E1075">
        <v>271.89204467895001</v>
      </c>
      <c r="F1075">
        <v>437.37086323632701</v>
      </c>
      <c r="G1075">
        <v>16.410654069644</v>
      </c>
      <c r="H1075">
        <v>64.505922579653102</v>
      </c>
      <c r="I1075">
        <v>6.3891610092163598</v>
      </c>
      <c r="J1075">
        <v>1</v>
      </c>
    </row>
    <row r="1076" spans="1:10" x14ac:dyDescent="0.3">
      <c r="A1076">
        <v>6.1504876009024398</v>
      </c>
      <c r="B1076">
        <v>240.88842236487099</v>
      </c>
      <c r="C1076">
        <v>6342.5028427765401</v>
      </c>
      <c r="D1076">
        <v>9.6098958132287002</v>
      </c>
      <c r="E1076">
        <v>421.34318649952399</v>
      </c>
      <c r="F1076">
        <v>354.392525852522</v>
      </c>
      <c r="G1076">
        <v>12.3403842273846</v>
      </c>
      <c r="H1076">
        <v>83.238661387874998</v>
      </c>
      <c r="I1076">
        <v>3.55165581101503</v>
      </c>
      <c r="J1076">
        <v>1</v>
      </c>
    </row>
    <row r="1077" spans="1:10" x14ac:dyDescent="0.3">
      <c r="B1077">
        <v>225.95909234244701</v>
      </c>
      <c r="C1077">
        <v>9660.6583019803893</v>
      </c>
      <c r="D1077">
        <v>8.8276545410829304</v>
      </c>
      <c r="E1077">
        <v>397.92424029365702</v>
      </c>
      <c r="F1077">
        <v>315.75090901039198</v>
      </c>
      <c r="G1077">
        <v>16.716556971817099</v>
      </c>
      <c r="H1077">
        <v>17.000682933674799</v>
      </c>
      <c r="I1077">
        <v>3.9592936152493401</v>
      </c>
      <c r="J1077">
        <v>1</v>
      </c>
    </row>
    <row r="1078" spans="1:10" x14ac:dyDescent="0.3">
      <c r="A1078">
        <v>6.7675236582735003</v>
      </c>
      <c r="B1078">
        <v>203.75105571618701</v>
      </c>
      <c r="C1078">
        <v>21162.726734903201</v>
      </c>
      <c r="D1078">
        <v>5.2327497279217399</v>
      </c>
      <c r="E1078">
        <v>251.062383958249</v>
      </c>
      <c r="F1078">
        <v>334.90537583270998</v>
      </c>
      <c r="G1078">
        <v>13.2143241703847</v>
      </c>
      <c r="H1078">
        <v>79.8630094072074</v>
      </c>
      <c r="I1078">
        <v>3.3002534975545199</v>
      </c>
      <c r="J1078">
        <v>1</v>
      </c>
    </row>
    <row r="1079" spans="1:10" x14ac:dyDescent="0.3">
      <c r="A1079">
        <v>8.0374303269215002</v>
      </c>
      <c r="B1079">
        <v>148.415308937313</v>
      </c>
      <c r="C1079">
        <v>48410.471014066003</v>
      </c>
      <c r="D1079">
        <v>4.7558796948014903</v>
      </c>
      <c r="E1079">
        <v>268.21189582814998</v>
      </c>
      <c r="F1079">
        <v>392.90120574833799</v>
      </c>
      <c r="G1079">
        <v>12.4666096963443</v>
      </c>
      <c r="I1079">
        <v>2.5062381267412399</v>
      </c>
      <c r="J1079">
        <v>1</v>
      </c>
    </row>
    <row r="1080" spans="1:10" x14ac:dyDescent="0.3">
      <c r="A1080">
        <v>8.1771749737979693</v>
      </c>
      <c r="B1080">
        <v>210.44877003104801</v>
      </c>
      <c r="C1080">
        <v>18626.149312028501</v>
      </c>
      <c r="D1080">
        <v>7.2716723645577197</v>
      </c>
      <c r="F1080">
        <v>455.92749989981598</v>
      </c>
      <c r="G1080">
        <v>14.247947201088</v>
      </c>
      <c r="H1080">
        <v>85.930428391237101</v>
      </c>
      <c r="I1080">
        <v>3.32563898563297</v>
      </c>
      <c r="J1080">
        <v>1</v>
      </c>
    </row>
    <row r="1081" spans="1:10" x14ac:dyDescent="0.3">
      <c r="A1081">
        <v>6.7447990748899</v>
      </c>
      <c r="B1081">
        <v>204.08431824790799</v>
      </c>
      <c r="C1081">
        <v>20215.6975169418</v>
      </c>
      <c r="D1081">
        <v>6.1252516378114903</v>
      </c>
      <c r="E1081">
        <v>304.527937354063</v>
      </c>
      <c r="F1081">
        <v>544.33931713628203</v>
      </c>
      <c r="G1081">
        <v>12.0142430013251</v>
      </c>
      <c r="H1081">
        <v>72.608076082395897</v>
      </c>
      <c r="I1081">
        <v>4.8685426300863099</v>
      </c>
      <c r="J1081">
        <v>1</v>
      </c>
    </row>
    <row r="1082" spans="1:10" x14ac:dyDescent="0.3">
      <c r="A1082">
        <v>7.6037754464959297</v>
      </c>
      <c r="B1082">
        <v>214.682778025364</v>
      </c>
      <c r="C1082">
        <v>11459.6224449765</v>
      </c>
      <c r="D1082">
        <v>10.9999951590504</v>
      </c>
      <c r="E1082">
        <v>398.92086855325499</v>
      </c>
      <c r="F1082">
        <v>321.06907407237702</v>
      </c>
      <c r="G1082">
        <v>12.010675957758</v>
      </c>
      <c r="H1082">
        <v>58.100706666696702</v>
      </c>
      <c r="I1082">
        <v>3.58498502373372</v>
      </c>
      <c r="J1082">
        <v>1</v>
      </c>
    </row>
    <row r="1083" spans="1:10" x14ac:dyDescent="0.3">
      <c r="A1083">
        <v>8.5461455551598693</v>
      </c>
      <c r="B1083">
        <v>177.84624444839</v>
      </c>
      <c r="C1083">
        <v>23349.485416834101</v>
      </c>
      <c r="D1083">
        <v>7.6520732448725699</v>
      </c>
      <c r="E1083">
        <v>352.81705269936901</v>
      </c>
      <c r="F1083">
        <v>413.32159952166</v>
      </c>
      <c r="G1083">
        <v>12.357385264920699</v>
      </c>
      <c r="H1083">
        <v>108.84956802943501</v>
      </c>
      <c r="I1083">
        <v>3.5053001682135299</v>
      </c>
      <c r="J1083">
        <v>1</v>
      </c>
    </row>
    <row r="1084" spans="1:10" x14ac:dyDescent="0.3">
      <c r="A1084">
        <v>5.43251208523776</v>
      </c>
      <c r="B1084">
        <v>231.351575760298</v>
      </c>
      <c r="C1084">
        <v>14970.6472435698</v>
      </c>
      <c r="D1084">
        <v>9.1807031917893607</v>
      </c>
      <c r="E1084">
        <v>409.98846079591101</v>
      </c>
      <c r="F1084">
        <v>448.86474110145099</v>
      </c>
      <c r="G1084">
        <v>10.8382488229527</v>
      </c>
      <c r="H1084">
        <v>65.548215857085594</v>
      </c>
      <c r="I1084">
        <v>3.8744253151615999</v>
      </c>
      <c r="J1084">
        <v>1</v>
      </c>
    </row>
    <row r="1085" spans="1:10" x14ac:dyDescent="0.3">
      <c r="A1085">
        <v>7.7140893599548797</v>
      </c>
      <c r="B1085">
        <v>194.738282161896</v>
      </c>
      <c r="C1085">
        <v>27336.9626239711</v>
      </c>
      <c r="D1085">
        <v>7.6313570655233898</v>
      </c>
      <c r="E1085">
        <v>322.07295628130299</v>
      </c>
      <c r="F1085">
        <v>347.82920330934201</v>
      </c>
      <c r="G1085">
        <v>10.641789193560699</v>
      </c>
      <c r="H1085">
        <v>63.722932912340603</v>
      </c>
      <c r="I1085">
        <v>3.1825828574638702</v>
      </c>
      <c r="J1085">
        <v>1</v>
      </c>
    </row>
    <row r="1086" spans="1:10" x14ac:dyDescent="0.3">
      <c r="A1086">
        <v>8.1545315110652705</v>
      </c>
      <c r="B1086">
        <v>168.09893538502101</v>
      </c>
      <c r="C1086">
        <v>21361.197052850701</v>
      </c>
      <c r="D1086">
        <v>6.1988439798586601</v>
      </c>
      <c r="F1086">
        <v>419.17331199114602</v>
      </c>
      <c r="G1086">
        <v>12.3026685651897</v>
      </c>
      <c r="H1086">
        <v>59.887367056839601</v>
      </c>
      <c r="I1086">
        <v>2.4604648669148301</v>
      </c>
      <c r="J1086">
        <v>1</v>
      </c>
    </row>
    <row r="1087" spans="1:10" x14ac:dyDescent="0.3">
      <c r="B1087">
        <v>190.21916761864099</v>
      </c>
      <c r="C1087">
        <v>23094.872393577501</v>
      </c>
      <c r="D1087">
        <v>6.4819857098984297</v>
      </c>
      <c r="E1087">
        <v>298.35615714840299</v>
      </c>
      <c r="F1087">
        <v>414.88913026669502</v>
      </c>
      <c r="G1087">
        <v>13.461794433552001</v>
      </c>
      <c r="H1087">
        <v>50.895233151800703</v>
      </c>
      <c r="I1087">
        <v>2.9770474002446301</v>
      </c>
      <c r="J1087">
        <v>1</v>
      </c>
    </row>
    <row r="1088" spans="1:10" x14ac:dyDescent="0.3">
      <c r="A1088">
        <v>7.8458799292367498</v>
      </c>
      <c r="B1088">
        <v>193.78499977048099</v>
      </c>
      <c r="C1088">
        <v>13769.8602378798</v>
      </c>
      <c r="D1088">
        <v>9.0071612005050206</v>
      </c>
      <c r="E1088">
        <v>343.620823185924</v>
      </c>
      <c r="F1088">
        <v>510.30560298607702</v>
      </c>
      <c r="G1088">
        <v>13.767801756435301</v>
      </c>
      <c r="H1088">
        <v>99.175594669175993</v>
      </c>
      <c r="I1088">
        <v>3.6671542049460899</v>
      </c>
      <c r="J1088">
        <v>1</v>
      </c>
    </row>
    <row r="1089" spans="1:10" x14ac:dyDescent="0.3">
      <c r="A1089">
        <v>7.1564244945983102</v>
      </c>
      <c r="B1089">
        <v>197.99353750698199</v>
      </c>
      <c r="C1089">
        <v>27025.206963024601</v>
      </c>
      <c r="D1089">
        <v>6.7345272854109304</v>
      </c>
      <c r="E1089">
        <v>359.71051716897398</v>
      </c>
      <c r="F1089">
        <v>448.45716069387697</v>
      </c>
      <c r="G1089">
        <v>12.5119734280934</v>
      </c>
      <c r="H1089">
        <v>49.299849432968898</v>
      </c>
      <c r="I1089">
        <v>2.9584147115900299</v>
      </c>
      <c r="J1089">
        <v>1</v>
      </c>
    </row>
    <row r="1090" spans="1:10" x14ac:dyDescent="0.3">
      <c r="A1090">
        <v>5.6946942380274104</v>
      </c>
      <c r="B1090">
        <v>240.712182112032</v>
      </c>
      <c r="C1090">
        <v>7998.6745111768496</v>
      </c>
      <c r="D1090">
        <v>8.1242654276586102</v>
      </c>
      <c r="F1090">
        <v>477.04780681337502</v>
      </c>
      <c r="G1090">
        <v>15.4593069619541</v>
      </c>
      <c r="H1090">
        <v>68.8956027491284</v>
      </c>
      <c r="I1090">
        <v>3.8706107995530199</v>
      </c>
      <c r="J1090">
        <v>1</v>
      </c>
    </row>
    <row r="1091" spans="1:10" x14ac:dyDescent="0.3">
      <c r="A1091">
        <v>6.7076855563827804</v>
      </c>
      <c r="B1091">
        <v>199.28537429982401</v>
      </c>
      <c r="C1091">
        <v>17435.340205976099</v>
      </c>
      <c r="D1091">
        <v>6.8099450585474299</v>
      </c>
      <c r="F1091">
        <v>454.73241001768901</v>
      </c>
      <c r="G1091">
        <v>14.587290156964</v>
      </c>
      <c r="H1091">
        <v>81.378451070013199</v>
      </c>
      <c r="I1091">
        <v>3.8226687145376701</v>
      </c>
      <c r="J1091">
        <v>1</v>
      </c>
    </row>
    <row r="1092" spans="1:10" x14ac:dyDescent="0.3">
      <c r="A1092">
        <v>4.77522195583692</v>
      </c>
      <c r="B1092">
        <v>231.998578607387</v>
      </c>
      <c r="C1092">
        <v>13978.1726601884</v>
      </c>
      <c r="D1092">
        <v>9.4221005748937205</v>
      </c>
      <c r="E1092">
        <v>389.21958563817998</v>
      </c>
      <c r="F1092">
        <v>526.06765100797804</v>
      </c>
      <c r="G1092">
        <v>17.207494384162899</v>
      </c>
      <c r="H1092">
        <v>73.940969969384398</v>
      </c>
      <c r="I1092">
        <v>3.22308086452023</v>
      </c>
      <c r="J1092">
        <v>1</v>
      </c>
    </row>
    <row r="1093" spans="1:10" x14ac:dyDescent="0.3">
      <c r="B1093">
        <v>200.31523572876199</v>
      </c>
      <c r="C1093">
        <v>19947.434474507201</v>
      </c>
      <c r="D1093">
        <v>7.3782358810755904</v>
      </c>
      <c r="E1093">
        <v>337.23146852418898</v>
      </c>
      <c r="F1093">
        <v>295.75705315030598</v>
      </c>
      <c r="G1093">
        <v>14.033995012808701</v>
      </c>
      <c r="H1093">
        <v>29.668142132758302</v>
      </c>
      <c r="I1093">
        <v>4.3872084184998004</v>
      </c>
      <c r="J1093">
        <v>1</v>
      </c>
    </row>
    <row r="1094" spans="1:10" x14ac:dyDescent="0.3">
      <c r="B1094">
        <v>205.12830348496499</v>
      </c>
      <c r="C1094">
        <v>17537.989615806498</v>
      </c>
      <c r="D1094">
        <v>8.0258061091672896</v>
      </c>
      <c r="E1094">
        <v>396.09191738280498</v>
      </c>
      <c r="F1094">
        <v>318.53663286980299</v>
      </c>
      <c r="G1094">
        <v>13.860453410173299</v>
      </c>
      <c r="H1094">
        <v>93.714876161506695</v>
      </c>
      <c r="I1094">
        <v>2.9997023209082698</v>
      </c>
      <c r="J1094">
        <v>1</v>
      </c>
    </row>
    <row r="1095" spans="1:10" x14ac:dyDescent="0.3">
      <c r="A1095">
        <v>8.5017114390230297</v>
      </c>
      <c r="B1095">
        <v>193.908906085078</v>
      </c>
      <c r="C1095">
        <v>21289.179593409201</v>
      </c>
      <c r="D1095">
        <v>7.1081902940380202</v>
      </c>
      <c r="F1095">
        <v>393.17668125098498</v>
      </c>
      <c r="G1095">
        <v>13.6432362188679</v>
      </c>
      <c r="H1095">
        <v>61.125079732354202</v>
      </c>
      <c r="I1095">
        <v>5.6122956621068303</v>
      </c>
      <c r="J1095">
        <v>1</v>
      </c>
    </row>
    <row r="1096" spans="1:10" x14ac:dyDescent="0.3">
      <c r="A1096">
        <v>7.7412450586367401</v>
      </c>
      <c r="B1096">
        <v>218.23718647475701</v>
      </c>
      <c r="C1096">
        <v>22824.699465157199</v>
      </c>
      <c r="D1096">
        <v>8.6964788338008194</v>
      </c>
      <c r="E1096">
        <v>363.99274772202102</v>
      </c>
      <c r="F1096">
        <v>521.01626057959299</v>
      </c>
      <c r="G1096">
        <v>15.3106313951522</v>
      </c>
      <c r="H1096">
        <v>73.723070121407801</v>
      </c>
      <c r="I1096">
        <v>3.7411433659749598</v>
      </c>
      <c r="J1096">
        <v>1</v>
      </c>
    </row>
    <row r="1097" spans="1:10" x14ac:dyDescent="0.3">
      <c r="A1097">
        <v>4.1874908148117402</v>
      </c>
      <c r="B1097">
        <v>208.37418809555101</v>
      </c>
      <c r="C1097">
        <v>21809.7098342959</v>
      </c>
      <c r="D1097">
        <v>5.8461120415186496</v>
      </c>
      <c r="E1097">
        <v>327.47420306879798</v>
      </c>
      <c r="F1097">
        <v>264.50808251207002</v>
      </c>
      <c r="G1097">
        <v>11.2351442261954</v>
      </c>
      <c r="H1097">
        <v>46.682597290033002</v>
      </c>
      <c r="I1097">
        <v>4.5929593440959398</v>
      </c>
      <c r="J1097">
        <v>1</v>
      </c>
    </row>
    <row r="1098" spans="1:10" x14ac:dyDescent="0.3">
      <c r="B1098">
        <v>142.145565567879</v>
      </c>
      <c r="C1098">
        <v>45141.686036383602</v>
      </c>
      <c r="D1098">
        <v>6.0306399601185303</v>
      </c>
      <c r="E1098">
        <v>240.19850475088401</v>
      </c>
      <c r="F1098">
        <v>369.28042897170502</v>
      </c>
      <c r="G1098">
        <v>20.605552070757</v>
      </c>
      <c r="H1098">
        <v>70.168389220097396</v>
      </c>
      <c r="I1098">
        <v>4.6047247958044704</v>
      </c>
      <c r="J1098">
        <v>1</v>
      </c>
    </row>
    <row r="1099" spans="1:10" x14ac:dyDescent="0.3">
      <c r="A1099">
        <v>7.8080122115602704</v>
      </c>
      <c r="B1099">
        <v>179.799916607516</v>
      </c>
      <c r="C1099">
        <v>17037.725367080398</v>
      </c>
      <c r="D1099">
        <v>6.3783644935211603</v>
      </c>
      <c r="E1099">
        <v>348.07151056265599</v>
      </c>
      <c r="F1099">
        <v>590.06054594664295</v>
      </c>
      <c r="G1099">
        <v>12.092499340332401</v>
      </c>
      <c r="H1099">
        <v>81.592361879131005</v>
      </c>
      <c r="I1099">
        <v>4.16554990553482</v>
      </c>
      <c r="J1099">
        <v>1</v>
      </c>
    </row>
    <row r="1100" spans="1:10" x14ac:dyDescent="0.3">
      <c r="A1100">
        <v>5.8959489831871901</v>
      </c>
      <c r="B1100">
        <v>187.15361659539599</v>
      </c>
      <c r="C1100">
        <v>37118.255436109503</v>
      </c>
      <c r="D1100">
        <v>4.6007299708885201</v>
      </c>
      <c r="E1100">
        <v>253.158468622524</v>
      </c>
      <c r="F1100">
        <v>531.16910087727899</v>
      </c>
      <c r="G1100">
        <v>11.4101835543115</v>
      </c>
      <c r="H1100">
        <v>77.286550666527006</v>
      </c>
      <c r="I1100">
        <v>3.6596529675763998</v>
      </c>
      <c r="J1100">
        <v>1</v>
      </c>
    </row>
    <row r="1101" spans="1:10" x14ac:dyDescent="0.3">
      <c r="A1101">
        <v>7.2696522528053604</v>
      </c>
      <c r="B1101">
        <v>155.15752028729099</v>
      </c>
      <c r="C1101">
        <v>31161.368387699302</v>
      </c>
      <c r="D1101">
        <v>3.1811832906375499</v>
      </c>
      <c r="E1101">
        <v>244.79519792609199</v>
      </c>
      <c r="F1101">
        <v>506.01013523242801</v>
      </c>
      <c r="G1101">
        <v>17.385514977402</v>
      </c>
      <c r="H1101">
        <v>73.115052793472103</v>
      </c>
      <c r="I1101">
        <v>3.7892367565810501</v>
      </c>
      <c r="J1101">
        <v>1</v>
      </c>
    </row>
    <row r="1102" spans="1:10" x14ac:dyDescent="0.3">
      <c r="B1102">
        <v>213.041191463947</v>
      </c>
      <c r="C1102">
        <v>12036.643043583201</v>
      </c>
      <c r="D1102">
        <v>9.7947302355713006</v>
      </c>
      <c r="E1102">
        <v>349.17139465560098</v>
      </c>
      <c r="F1102">
        <v>284.01799483591901</v>
      </c>
      <c r="G1102">
        <v>12.4199055005146</v>
      </c>
      <c r="H1102">
        <v>74.674383207456899</v>
      </c>
      <c r="I1102">
        <v>3.89891585952964</v>
      </c>
      <c r="J1102">
        <v>1</v>
      </c>
    </row>
    <row r="1103" spans="1:10" x14ac:dyDescent="0.3">
      <c r="A1103">
        <v>9.4896009664999408</v>
      </c>
      <c r="B1103">
        <v>167.887628712527</v>
      </c>
      <c r="C1103">
        <v>40032.414004808903</v>
      </c>
      <c r="D1103">
        <v>8.34920679375508</v>
      </c>
      <c r="F1103">
        <v>354.79074115598502</v>
      </c>
      <c r="G1103">
        <v>14.168314238557199</v>
      </c>
      <c r="H1103">
        <v>102.567846174058</v>
      </c>
      <c r="I1103">
        <v>4.3006948990874498</v>
      </c>
      <c r="J1103">
        <v>1</v>
      </c>
    </row>
    <row r="1104" spans="1:10" x14ac:dyDescent="0.3">
      <c r="A1104">
        <v>7.4579798269281596</v>
      </c>
      <c r="B1104">
        <v>183.46130951496099</v>
      </c>
      <c r="C1104">
        <v>14733.4587570857</v>
      </c>
      <c r="D1104">
        <v>7.4752733643346696</v>
      </c>
      <c r="E1104">
        <v>335.66804567087399</v>
      </c>
      <c r="F1104">
        <v>482.63717983915501</v>
      </c>
      <c r="G1104">
        <v>8.9632538826382895</v>
      </c>
      <c r="H1104">
        <v>82.581338349183397</v>
      </c>
      <c r="I1104">
        <v>4.4977307955903498</v>
      </c>
      <c r="J1104">
        <v>1</v>
      </c>
    </row>
    <row r="1105" spans="1:10" x14ac:dyDescent="0.3">
      <c r="A1105">
        <v>7.9923203642363996</v>
      </c>
      <c r="B1105">
        <v>230.17957338317601</v>
      </c>
      <c r="C1105">
        <v>17076.663788674701</v>
      </c>
      <c r="D1105">
        <v>9.5987422809085494</v>
      </c>
      <c r="F1105">
        <v>522.88805402002902</v>
      </c>
      <c r="G1105">
        <v>14.4491809736954</v>
      </c>
      <c r="H1105">
        <v>68.6407681986352</v>
      </c>
      <c r="I1105">
        <v>4.3427967880423104</v>
      </c>
      <c r="J1105">
        <v>1</v>
      </c>
    </row>
    <row r="1106" spans="1:10" x14ac:dyDescent="0.3">
      <c r="A1106">
        <v>7.7463431153562796</v>
      </c>
      <c r="B1106">
        <v>212.274644772367</v>
      </c>
      <c r="C1106">
        <v>21670.593663341901</v>
      </c>
      <c r="D1106">
        <v>8.4581027156948405</v>
      </c>
      <c r="E1106">
        <v>361.38132511748</v>
      </c>
      <c r="F1106">
        <v>457.01412092662298</v>
      </c>
      <c r="G1106">
        <v>21.4302933017069</v>
      </c>
      <c r="H1106">
        <v>43.188802577170598</v>
      </c>
      <c r="I1106">
        <v>3.67868603123555</v>
      </c>
      <c r="J1106">
        <v>1</v>
      </c>
    </row>
    <row r="1107" spans="1:10" x14ac:dyDescent="0.3">
      <c r="A1107">
        <v>8.2757956297011592</v>
      </c>
      <c r="B1107">
        <v>163.355960817301</v>
      </c>
      <c r="C1107">
        <v>22013.964905009601</v>
      </c>
      <c r="D1107">
        <v>5.7428289345961803</v>
      </c>
      <c r="E1107">
        <v>307.66712287388202</v>
      </c>
      <c r="F1107">
        <v>351.631315045181</v>
      </c>
      <c r="G1107">
        <v>20.057619444335501</v>
      </c>
      <c r="H1107">
        <v>78.501492447821406</v>
      </c>
      <c r="I1107">
        <v>4.72133954952014</v>
      </c>
      <c r="J1107">
        <v>1</v>
      </c>
    </row>
    <row r="1108" spans="1:10" x14ac:dyDescent="0.3">
      <c r="A1108">
        <v>6.8799594521494498</v>
      </c>
      <c r="B1108">
        <v>163.59333933683101</v>
      </c>
      <c r="C1108">
        <v>44586.812651002103</v>
      </c>
      <c r="D1108">
        <v>2.7417121173046701</v>
      </c>
      <c r="E1108">
        <v>219.14893472568301</v>
      </c>
      <c r="F1108">
        <v>554.04510450003602</v>
      </c>
      <c r="G1108">
        <v>16.521941961295202</v>
      </c>
      <c r="H1108">
        <v>67.533260152106394</v>
      </c>
      <c r="I1108">
        <v>5.6882069493614402</v>
      </c>
      <c r="J1108">
        <v>1</v>
      </c>
    </row>
    <row r="1109" spans="1:10" x14ac:dyDescent="0.3">
      <c r="A1109">
        <v>6.79937551836188</v>
      </c>
      <c r="B1109">
        <v>239.057679515594</v>
      </c>
      <c r="C1109">
        <v>7986.4932390563099</v>
      </c>
      <c r="D1109">
        <v>10.365679862325999</v>
      </c>
      <c r="E1109">
        <v>419.881175141597</v>
      </c>
      <c r="F1109">
        <v>373.23213734140899</v>
      </c>
      <c r="G1109">
        <v>18.828594072149802</v>
      </c>
      <c r="H1109">
        <v>43.440644019226099</v>
      </c>
      <c r="I1109">
        <v>3.81998537716477</v>
      </c>
      <c r="J1109">
        <v>1</v>
      </c>
    </row>
    <row r="1110" spans="1:10" x14ac:dyDescent="0.3">
      <c r="A1110">
        <v>8.1677676629728406</v>
      </c>
      <c r="B1110">
        <v>144.90293175307701</v>
      </c>
      <c r="C1110">
        <v>36185.678538081404</v>
      </c>
      <c r="D1110">
        <v>4.54552013665882</v>
      </c>
      <c r="E1110">
        <v>297.96022991037802</v>
      </c>
      <c r="F1110">
        <v>605.45889337460699</v>
      </c>
      <c r="G1110">
        <v>20.222074873529699</v>
      </c>
      <c r="I1110">
        <v>3.4106855396131102</v>
      </c>
      <c r="J1110">
        <v>1</v>
      </c>
    </row>
    <row r="1111" spans="1:10" x14ac:dyDescent="0.3">
      <c r="B1111">
        <v>214.657331271766</v>
      </c>
      <c r="C1111">
        <v>19692.464393721999</v>
      </c>
      <c r="D1111">
        <v>5.9473896174272696</v>
      </c>
      <c r="E1111">
        <v>326.17570878030199</v>
      </c>
      <c r="F1111">
        <v>385.82782934805698</v>
      </c>
      <c r="G1111">
        <v>15.5634596572452</v>
      </c>
      <c r="H1111">
        <v>77.834036181528305</v>
      </c>
      <c r="I1111">
        <v>3.2616513991274898</v>
      </c>
      <c r="J1111">
        <v>1</v>
      </c>
    </row>
    <row r="1112" spans="1:10" x14ac:dyDescent="0.3">
      <c r="A1112">
        <v>4.7364046074517496</v>
      </c>
      <c r="B1112">
        <v>203.276419833322</v>
      </c>
      <c r="C1112">
        <v>28698.729964898601</v>
      </c>
      <c r="D1112">
        <v>5.2713672165244301</v>
      </c>
      <c r="E1112">
        <v>323.68368289297803</v>
      </c>
      <c r="F1112">
        <v>508.82034092361698</v>
      </c>
      <c r="G1112">
        <v>14.0631399692814</v>
      </c>
      <c r="H1112">
        <v>65.155181832603205</v>
      </c>
      <c r="I1112">
        <v>4.9956017659941203</v>
      </c>
      <c r="J1112">
        <v>1</v>
      </c>
    </row>
    <row r="1113" spans="1:10" x14ac:dyDescent="0.3">
      <c r="A1113">
        <v>5.9539238897410396</v>
      </c>
      <c r="B1113">
        <v>226.93506171158299</v>
      </c>
      <c r="C1113">
        <v>11930.624794551801</v>
      </c>
      <c r="D1113">
        <v>9.6772688696774001</v>
      </c>
      <c r="F1113">
        <v>350.96865145732102</v>
      </c>
      <c r="G1113">
        <v>13.609642521313299</v>
      </c>
      <c r="H1113">
        <v>70.571414407330593</v>
      </c>
      <c r="I1113">
        <v>3.9686471632564202</v>
      </c>
      <c r="J1113">
        <v>1</v>
      </c>
    </row>
    <row r="1114" spans="1:10" x14ac:dyDescent="0.3">
      <c r="A1114">
        <v>6.5789981622734004</v>
      </c>
      <c r="B1114">
        <v>198.40924713362099</v>
      </c>
      <c r="C1114">
        <v>22389.380485605401</v>
      </c>
      <c r="D1114">
        <v>7.3175751855196598</v>
      </c>
      <c r="E1114">
        <v>369.09711339704103</v>
      </c>
      <c r="F1114">
        <v>408.19501451258799</v>
      </c>
      <c r="G1114">
        <v>6.0596082208585296</v>
      </c>
      <c r="H1114">
        <v>105.40046038277799</v>
      </c>
      <c r="I1114">
        <v>3.6909294170343601</v>
      </c>
      <c r="J1114">
        <v>1</v>
      </c>
    </row>
    <row r="1115" spans="1:10" x14ac:dyDescent="0.3">
      <c r="A1115">
        <v>8.7754857336841905</v>
      </c>
      <c r="B1115">
        <v>157.35428924273299</v>
      </c>
      <c r="C1115">
        <v>22113.391452033899</v>
      </c>
      <c r="D1115">
        <v>7.9315027166786702</v>
      </c>
      <c r="E1115">
        <v>304.80784540436099</v>
      </c>
      <c r="F1115">
        <v>480.71520782815799</v>
      </c>
      <c r="G1115">
        <v>15.6928385507595</v>
      </c>
      <c r="H1115">
        <v>82.929345483681402</v>
      </c>
      <c r="I1115">
        <v>4.3939444660893496</v>
      </c>
      <c r="J1115">
        <v>1</v>
      </c>
    </row>
    <row r="1116" spans="1:10" x14ac:dyDescent="0.3">
      <c r="A1116">
        <v>6.8503020324159598</v>
      </c>
      <c r="B1116">
        <v>167.985039718038</v>
      </c>
      <c r="C1116">
        <v>40588.433830779599</v>
      </c>
      <c r="D1116">
        <v>3.3723692537483498</v>
      </c>
      <c r="E1116">
        <v>265.43112061982202</v>
      </c>
      <c r="F1116">
        <v>300.41174395019198</v>
      </c>
      <c r="G1116">
        <v>16.005206752693301</v>
      </c>
      <c r="H1116">
        <v>72.363216792776299</v>
      </c>
      <c r="I1116">
        <v>3.0802967096198701</v>
      </c>
      <c r="J1116">
        <v>1</v>
      </c>
    </row>
    <row r="1117" spans="1:10" x14ac:dyDescent="0.3">
      <c r="A1117">
        <v>8.7571105123476194</v>
      </c>
      <c r="B1117">
        <v>185.41936691177801</v>
      </c>
      <c r="C1117">
        <v>31040.8844943486</v>
      </c>
      <c r="D1117">
        <v>8.5447636591114104</v>
      </c>
      <c r="F1117">
        <v>408.09579724231901</v>
      </c>
      <c r="G1117">
        <v>18.235220203831201</v>
      </c>
      <c r="H1117">
        <v>72.299662278203897</v>
      </c>
      <c r="I1117">
        <v>3.80879301024338</v>
      </c>
      <c r="J1117">
        <v>1</v>
      </c>
    </row>
    <row r="1118" spans="1:10" x14ac:dyDescent="0.3">
      <c r="B1118">
        <v>213.000217533073</v>
      </c>
      <c r="C1118">
        <v>21687.473454293198</v>
      </c>
      <c r="D1118">
        <v>6.9010407671551297</v>
      </c>
      <c r="F1118">
        <v>383.74788340648797</v>
      </c>
      <c r="G1118">
        <v>11.793246335936701</v>
      </c>
      <c r="H1118">
        <v>57.345645004070903</v>
      </c>
      <c r="I1118">
        <v>3.2425454482885501</v>
      </c>
      <c r="J1118">
        <v>1</v>
      </c>
    </row>
    <row r="1119" spans="1:10" x14ac:dyDescent="0.3">
      <c r="B1119">
        <v>178.15485548223</v>
      </c>
      <c r="C1119">
        <v>34383.597638833598</v>
      </c>
      <c r="D1119">
        <v>6.4257700367715103</v>
      </c>
      <c r="E1119">
        <v>311.52689022803497</v>
      </c>
      <c r="F1119">
        <v>570.37876531979703</v>
      </c>
      <c r="G1119">
        <v>17.592126372351998</v>
      </c>
      <c r="H1119">
        <v>68.992740584967706</v>
      </c>
      <c r="I1119">
        <v>4.0058929921265003</v>
      </c>
      <c r="J1119">
        <v>1</v>
      </c>
    </row>
    <row r="1120" spans="1:10" x14ac:dyDescent="0.3">
      <c r="A1120">
        <v>8.0732789522437294</v>
      </c>
      <c r="B1120">
        <v>191.81552348678801</v>
      </c>
      <c r="C1120">
        <v>17106.4386454495</v>
      </c>
      <c r="D1120">
        <v>7.8987315999546501</v>
      </c>
      <c r="E1120">
        <v>333.47759195071501</v>
      </c>
      <c r="F1120">
        <v>432.89874892549398</v>
      </c>
      <c r="G1120">
        <v>13.335381035401801</v>
      </c>
      <c r="H1120">
        <v>54.216284163000203</v>
      </c>
      <c r="I1120">
        <v>4.8543127855222501</v>
      </c>
      <c r="J1120">
        <v>1</v>
      </c>
    </row>
    <row r="1121" spans="1:10" x14ac:dyDescent="0.3">
      <c r="A1121">
        <v>5.0782741752214697</v>
      </c>
      <c r="B1121">
        <v>185.08838491254301</v>
      </c>
      <c r="C1121">
        <v>18125.638398024399</v>
      </c>
      <c r="D1121">
        <v>4.10576632258541</v>
      </c>
      <c r="E1121">
        <v>275.05564184079901</v>
      </c>
      <c r="F1121">
        <v>528.15625120891298</v>
      </c>
      <c r="G1121">
        <v>11.3254466399189</v>
      </c>
      <c r="H1121">
        <v>80.3383307642235</v>
      </c>
      <c r="I1121">
        <v>3.6310423135307799</v>
      </c>
      <c r="J1121">
        <v>1</v>
      </c>
    </row>
    <row r="1122" spans="1:10" x14ac:dyDescent="0.3">
      <c r="A1122">
        <v>7.4449140149510296</v>
      </c>
      <c r="B1122">
        <v>203.06874558303301</v>
      </c>
      <c r="C1122">
        <v>25489.075025583799</v>
      </c>
      <c r="D1122">
        <v>8.1757442016931794</v>
      </c>
      <c r="E1122">
        <v>413.56037807753302</v>
      </c>
      <c r="F1122">
        <v>405.42061214175698</v>
      </c>
      <c r="G1122">
        <v>13.283100100193099</v>
      </c>
      <c r="H1122">
        <v>74.412867156926893</v>
      </c>
      <c r="I1122">
        <v>2.5713915057044101</v>
      </c>
      <c r="J1122">
        <v>1</v>
      </c>
    </row>
    <row r="1123" spans="1:10" x14ac:dyDescent="0.3">
      <c r="A1123">
        <v>9.4340058746540993</v>
      </c>
      <c r="B1123">
        <v>158.38784000010099</v>
      </c>
      <c r="C1123">
        <v>20474.820823972699</v>
      </c>
      <c r="D1123">
        <v>5.85733312914041</v>
      </c>
      <c r="E1123">
        <v>285.39511229858601</v>
      </c>
      <c r="F1123">
        <v>476.84201080631999</v>
      </c>
      <c r="G1123">
        <v>14.388349589814499</v>
      </c>
      <c r="H1123">
        <v>73.164777548043901</v>
      </c>
      <c r="I1123">
        <v>4.2010543638879296</v>
      </c>
      <c r="J1123">
        <v>1</v>
      </c>
    </row>
    <row r="1124" spans="1:10" x14ac:dyDescent="0.3">
      <c r="A1124">
        <v>5.9059069542035703</v>
      </c>
      <c r="B1124">
        <v>223.14188150579201</v>
      </c>
      <c r="C1124">
        <v>13464.487161770299</v>
      </c>
      <c r="D1124">
        <v>9.1251639157755005</v>
      </c>
      <c r="E1124">
        <v>378.10830575313202</v>
      </c>
      <c r="F1124">
        <v>337.858263598625</v>
      </c>
      <c r="G1124">
        <v>13.531660450263599</v>
      </c>
      <c r="H1124">
        <v>42.844510851301102</v>
      </c>
      <c r="I1124">
        <v>2.91728405623659</v>
      </c>
      <c r="J1124">
        <v>1</v>
      </c>
    </row>
    <row r="1125" spans="1:10" x14ac:dyDescent="0.3">
      <c r="A1125">
        <v>5.8034969757641504</v>
      </c>
      <c r="B1125">
        <v>193.20099135531399</v>
      </c>
      <c r="C1125">
        <v>19451.7676028352</v>
      </c>
      <c r="D1125">
        <v>4.1466011176586104</v>
      </c>
      <c r="E1125">
        <v>255.97674557859401</v>
      </c>
      <c r="F1125">
        <v>365.47761798949301</v>
      </c>
      <c r="G1125">
        <v>14.9206155618743</v>
      </c>
      <c r="H1125">
        <v>8.5770129329838003</v>
      </c>
      <c r="I1125">
        <v>2.1817141666785802</v>
      </c>
      <c r="J1125">
        <v>1</v>
      </c>
    </row>
    <row r="1126" spans="1:10" x14ac:dyDescent="0.3">
      <c r="A1126">
        <v>7.61715192193207</v>
      </c>
      <c r="B1126">
        <v>182.68982496238701</v>
      </c>
      <c r="C1126">
        <v>33744.166806965397</v>
      </c>
      <c r="D1126">
        <v>6.2259330556119101</v>
      </c>
      <c r="E1126">
        <v>369.552957836882</v>
      </c>
      <c r="F1126">
        <v>327.22824513177198</v>
      </c>
      <c r="G1126">
        <v>14.065597335785901</v>
      </c>
      <c r="H1126">
        <v>82.781925707194702</v>
      </c>
      <c r="I1126">
        <v>3.4225434306886302</v>
      </c>
      <c r="J1126">
        <v>1</v>
      </c>
    </row>
    <row r="1127" spans="1:10" x14ac:dyDescent="0.3">
      <c r="A1127">
        <v>9.0084643344995499</v>
      </c>
      <c r="B1127">
        <v>148.614001815351</v>
      </c>
      <c r="C1127">
        <v>35021.774096549903</v>
      </c>
      <c r="D1127">
        <v>5.5940065476115297</v>
      </c>
      <c r="F1127">
        <v>387.39977141460503</v>
      </c>
      <c r="G1127">
        <v>11.8551029504494</v>
      </c>
      <c r="H1127">
        <v>49.4804407972455</v>
      </c>
      <c r="I1127">
        <v>3.9110147074433401</v>
      </c>
      <c r="J1127">
        <v>1</v>
      </c>
    </row>
    <row r="1128" spans="1:10" x14ac:dyDescent="0.3">
      <c r="A1128">
        <v>5.4224457679088101</v>
      </c>
      <c r="B1128">
        <v>205.26608040394299</v>
      </c>
      <c r="C1128">
        <v>18542.957451029699</v>
      </c>
      <c r="D1128">
        <v>5.49196267290856</v>
      </c>
      <c r="E1128">
        <v>306.702226777021</v>
      </c>
      <c r="F1128">
        <v>382.08012883333998</v>
      </c>
      <c r="G1128">
        <v>10.5040232059303</v>
      </c>
      <c r="H1128">
        <v>67.493450003332896</v>
      </c>
      <c r="I1128">
        <v>2.9117513902604499</v>
      </c>
      <c r="J1128">
        <v>1</v>
      </c>
    </row>
    <row r="1129" spans="1:10" x14ac:dyDescent="0.3">
      <c r="A1129">
        <v>9.7781818127414404</v>
      </c>
      <c r="B1129">
        <v>155.93744138376599</v>
      </c>
      <c r="C1129">
        <v>23335.6742061326</v>
      </c>
      <c r="D1129">
        <v>7.6661087300626498</v>
      </c>
      <c r="F1129">
        <v>356.54303682050698</v>
      </c>
      <c r="G1129">
        <v>10.824600366031801</v>
      </c>
      <c r="H1129">
        <v>75.328892270006406</v>
      </c>
      <c r="I1129">
        <v>4.1433653185080601</v>
      </c>
      <c r="J1129">
        <v>1</v>
      </c>
    </row>
    <row r="1130" spans="1:10" x14ac:dyDescent="0.3">
      <c r="A1130">
        <v>5.20493876289071</v>
      </c>
      <c r="B1130">
        <v>232.882725444324</v>
      </c>
      <c r="C1130">
        <v>17818.394489259899</v>
      </c>
      <c r="D1130">
        <v>7.3002650275593197</v>
      </c>
      <c r="F1130">
        <v>404.00388804610998</v>
      </c>
      <c r="G1130">
        <v>12.8664199576352</v>
      </c>
      <c r="H1130">
        <v>55.498331074344101</v>
      </c>
      <c r="I1130">
        <v>3.4395610185421299</v>
      </c>
      <c r="J1130">
        <v>1</v>
      </c>
    </row>
    <row r="1131" spans="1:10" x14ac:dyDescent="0.3">
      <c r="A1131">
        <v>4.8725608783710301</v>
      </c>
      <c r="B1131">
        <v>224.70510511747699</v>
      </c>
      <c r="C1131">
        <v>16960.4346306357</v>
      </c>
      <c r="D1131">
        <v>7.0780148890041197</v>
      </c>
      <c r="E1131">
        <v>323.03685205942298</v>
      </c>
      <c r="F1131">
        <v>354.390604275268</v>
      </c>
      <c r="G1131">
        <v>15.6921756112491</v>
      </c>
      <c r="H1131">
        <v>79.962802671134497</v>
      </c>
      <c r="I1131">
        <v>3.9180057985839198</v>
      </c>
      <c r="J1131">
        <v>1</v>
      </c>
    </row>
    <row r="1132" spans="1:10" x14ac:dyDescent="0.3">
      <c r="A1132">
        <v>7.7939148043547597</v>
      </c>
      <c r="B1132">
        <v>164.95894748019199</v>
      </c>
      <c r="C1132">
        <v>25506.912237144901</v>
      </c>
      <c r="D1132">
        <v>7.8680359750306099</v>
      </c>
      <c r="E1132">
        <v>358.25919990951598</v>
      </c>
      <c r="F1132">
        <v>398.46031159916703</v>
      </c>
      <c r="G1132">
        <v>15.2974957207655</v>
      </c>
      <c r="I1132">
        <v>4.2200276708607802</v>
      </c>
      <c r="J1132">
        <v>1</v>
      </c>
    </row>
    <row r="1133" spans="1:10" x14ac:dyDescent="0.3">
      <c r="B1133">
        <v>259.14492769331503</v>
      </c>
      <c r="C1133">
        <v>2808.02575567944</v>
      </c>
      <c r="D1133">
        <v>10.0870624012109</v>
      </c>
      <c r="E1133">
        <v>392.83316038454501</v>
      </c>
      <c r="F1133">
        <v>354.40527849345102</v>
      </c>
      <c r="G1133">
        <v>13.898950419822301</v>
      </c>
      <c r="H1133">
        <v>63.857673746213599</v>
      </c>
      <c r="I1133">
        <v>4.0813287874722004</v>
      </c>
      <c r="J1133">
        <v>1</v>
      </c>
    </row>
    <row r="1134" spans="1:10" x14ac:dyDescent="0.3">
      <c r="A1134">
        <v>7.0581826082351196</v>
      </c>
      <c r="B1134">
        <v>187.947191066058</v>
      </c>
      <c r="C1134">
        <v>26608.929154106601</v>
      </c>
      <c r="D1134">
        <v>8.5563960610893304</v>
      </c>
      <c r="E1134">
        <v>405.403423300763</v>
      </c>
      <c r="F1134">
        <v>462.31456700444801</v>
      </c>
      <c r="G1134">
        <v>18.428386952452598</v>
      </c>
      <c r="H1134">
        <v>41.290330469321397</v>
      </c>
      <c r="I1134">
        <v>3.61383477061921</v>
      </c>
      <c r="J1134">
        <v>1</v>
      </c>
    </row>
    <row r="1135" spans="1:10" x14ac:dyDescent="0.3">
      <c r="A1135">
        <v>7.8903542735348999</v>
      </c>
      <c r="B1135">
        <v>180.158098045591</v>
      </c>
      <c r="C1135">
        <v>32160.533923449701</v>
      </c>
      <c r="D1135">
        <v>7.7734840857469498</v>
      </c>
      <c r="E1135">
        <v>360.28398342597501</v>
      </c>
      <c r="F1135">
        <v>344.550619253354</v>
      </c>
      <c r="G1135">
        <v>11.2464603756243</v>
      </c>
      <c r="H1135">
        <v>60.292187331775096</v>
      </c>
      <c r="I1135">
        <v>3.20958805845199</v>
      </c>
      <c r="J1135">
        <v>1</v>
      </c>
    </row>
    <row r="1136" spans="1:10" x14ac:dyDescent="0.3">
      <c r="A1136">
        <v>7.5357001905712098</v>
      </c>
      <c r="B1136">
        <v>221.79248088034799</v>
      </c>
      <c r="C1136">
        <v>14829.745970673601</v>
      </c>
      <c r="D1136">
        <v>6.7011593460407299</v>
      </c>
      <c r="E1136">
        <v>366.41219997613399</v>
      </c>
      <c r="F1136">
        <v>583.43648752402896</v>
      </c>
      <c r="G1136">
        <v>17.7318823535558</v>
      </c>
      <c r="H1136">
        <v>59.686075820858498</v>
      </c>
      <c r="I1136">
        <v>4.2083543535181702</v>
      </c>
      <c r="J1136">
        <v>1</v>
      </c>
    </row>
    <row r="1137" spans="1:10" x14ac:dyDescent="0.3">
      <c r="A1137">
        <v>7.2025344155798399</v>
      </c>
      <c r="B1137">
        <v>207.828116393123</v>
      </c>
      <c r="C1137">
        <v>11889.2506323159</v>
      </c>
      <c r="D1137">
        <v>8.0157431726357196</v>
      </c>
      <c r="F1137">
        <v>369.044325823159</v>
      </c>
      <c r="G1137">
        <v>10.3718432355326</v>
      </c>
      <c r="H1137">
        <v>62.037730244321303</v>
      </c>
      <c r="I1137">
        <v>5.70250452844971</v>
      </c>
      <c r="J1137">
        <v>1</v>
      </c>
    </row>
    <row r="1138" spans="1:10" x14ac:dyDescent="0.3">
      <c r="B1138">
        <v>188.610517704736</v>
      </c>
      <c r="C1138">
        <v>27716.338723300199</v>
      </c>
      <c r="D1138">
        <v>5.6065003954042902</v>
      </c>
      <c r="E1138">
        <v>275.18223962174199</v>
      </c>
      <c r="F1138">
        <v>520.58773594506602</v>
      </c>
      <c r="G1138">
        <v>12.814603672842299</v>
      </c>
      <c r="I1138">
        <v>4.3980591227576697</v>
      </c>
      <c r="J1138">
        <v>1</v>
      </c>
    </row>
    <row r="1139" spans="1:10" x14ac:dyDescent="0.3">
      <c r="A1139">
        <v>8.7221437768411807</v>
      </c>
      <c r="B1139">
        <v>151.621132011226</v>
      </c>
      <c r="C1139">
        <v>28301.516948548699</v>
      </c>
      <c r="D1139">
        <v>3.6519613393536901</v>
      </c>
      <c r="E1139">
        <v>248.09475894507901</v>
      </c>
      <c r="F1139">
        <v>468.36745137040998</v>
      </c>
      <c r="G1139">
        <v>15.151172582170799</v>
      </c>
      <c r="H1139">
        <v>79.538367578021607</v>
      </c>
      <c r="I1139">
        <v>3.2746286418408701</v>
      </c>
      <c r="J1139">
        <v>1</v>
      </c>
    </row>
    <row r="1140" spans="1:10" x14ac:dyDescent="0.3">
      <c r="A1140">
        <v>8.3526351755800192</v>
      </c>
      <c r="B1140">
        <v>134.750512167588</v>
      </c>
      <c r="C1140">
        <v>33662.389050318299</v>
      </c>
      <c r="D1140">
        <v>4.4397912511973097</v>
      </c>
      <c r="F1140">
        <v>397.11497170899099</v>
      </c>
      <c r="G1140">
        <v>14.420881938125399</v>
      </c>
      <c r="H1140">
        <v>55.586815009627699</v>
      </c>
      <c r="I1140">
        <v>3.93901135310686</v>
      </c>
      <c r="J1140">
        <v>1</v>
      </c>
    </row>
    <row r="1141" spans="1:10" x14ac:dyDescent="0.3">
      <c r="A1141">
        <v>6.2843857911113696</v>
      </c>
      <c r="B1141">
        <v>222.68879488788701</v>
      </c>
      <c r="C1141">
        <v>18526.261690599898</v>
      </c>
      <c r="D1141">
        <v>8.9802706236951</v>
      </c>
      <c r="E1141">
        <v>395.261637115638</v>
      </c>
      <c r="F1141">
        <v>517.15054778410104</v>
      </c>
      <c r="G1141">
        <v>15.869010297601999</v>
      </c>
      <c r="H1141">
        <v>55.384332841391902</v>
      </c>
      <c r="I1141">
        <v>5.0307121694286199</v>
      </c>
      <c r="J1141">
        <v>1</v>
      </c>
    </row>
    <row r="1142" spans="1:10" x14ac:dyDescent="0.3">
      <c r="B1142">
        <v>195.55442847533999</v>
      </c>
      <c r="C1142">
        <v>28415.184346936301</v>
      </c>
      <c r="D1142">
        <v>7.4897793701593196</v>
      </c>
      <c r="E1142">
        <v>318.51527054228399</v>
      </c>
      <c r="F1142">
        <v>494.404510553742</v>
      </c>
      <c r="G1142">
        <v>15.0239616605724</v>
      </c>
      <c r="H1142">
        <v>47.144143653433503</v>
      </c>
      <c r="I1142">
        <v>4.0523671376706103</v>
      </c>
      <c r="J1142">
        <v>1</v>
      </c>
    </row>
    <row r="1143" spans="1:10" x14ac:dyDescent="0.3">
      <c r="A1143">
        <v>9.3056604803186094</v>
      </c>
      <c r="B1143">
        <v>163.92602653572001</v>
      </c>
      <c r="C1143">
        <v>39498.659289103198</v>
      </c>
      <c r="D1143">
        <v>6.9146853029123996</v>
      </c>
      <c r="E1143">
        <v>325.87313380248003</v>
      </c>
      <c r="F1143">
        <v>345.656935119943</v>
      </c>
      <c r="G1143">
        <v>12.712186948311899</v>
      </c>
      <c r="H1143">
        <v>62.471114739831997</v>
      </c>
      <c r="I1143">
        <v>4.48507014652645</v>
      </c>
      <c r="J1143">
        <v>1</v>
      </c>
    </row>
    <row r="1144" spans="1:10" x14ac:dyDescent="0.3">
      <c r="A1144">
        <v>4.9231788561996899</v>
      </c>
      <c r="B1144">
        <v>208.40667295186699</v>
      </c>
      <c r="C1144">
        <v>15990.1492276109</v>
      </c>
      <c r="D1144">
        <v>5.6481457175191698</v>
      </c>
      <c r="E1144">
        <v>349.65517499861102</v>
      </c>
      <c r="F1144">
        <v>404.40576274049698</v>
      </c>
      <c r="G1144">
        <v>11.4033722156853</v>
      </c>
      <c r="H1144">
        <v>84.525774960084803</v>
      </c>
      <c r="I1144">
        <v>3.32960078308126</v>
      </c>
      <c r="J1144">
        <v>1</v>
      </c>
    </row>
    <row r="1145" spans="1:10" x14ac:dyDescent="0.3">
      <c r="A1145">
        <v>6.14301847979368</v>
      </c>
      <c r="B1145">
        <v>147.47197267460001</v>
      </c>
      <c r="C1145">
        <v>34865.324633584198</v>
      </c>
      <c r="D1145">
        <v>3.6844626644107898</v>
      </c>
      <c r="E1145">
        <v>285.45510184832301</v>
      </c>
      <c r="F1145">
        <v>475.44526770533702</v>
      </c>
      <c r="G1145">
        <v>20.939359329513799</v>
      </c>
      <c r="H1145">
        <v>54.198520169547201</v>
      </c>
      <c r="I1145">
        <v>5.3704034103745197</v>
      </c>
      <c r="J1145">
        <v>1</v>
      </c>
    </row>
    <row r="1146" spans="1:10" x14ac:dyDescent="0.3">
      <c r="A1146">
        <v>5.7445041570487501</v>
      </c>
      <c r="B1146">
        <v>208.070051788005</v>
      </c>
      <c r="C1146">
        <v>19457.6394811053</v>
      </c>
      <c r="D1146">
        <v>6.6939493795665399</v>
      </c>
      <c r="F1146">
        <v>362.06248979253598</v>
      </c>
      <c r="G1146">
        <v>15.603729254249901</v>
      </c>
      <c r="H1146">
        <v>82.317853961229503</v>
      </c>
      <c r="I1146">
        <v>3.5335001498780301</v>
      </c>
      <c r="J1146">
        <v>1</v>
      </c>
    </row>
    <row r="1147" spans="1:10" x14ac:dyDescent="0.3">
      <c r="A1147">
        <v>6.6166491748749499</v>
      </c>
      <c r="B1147">
        <v>201.78084723792</v>
      </c>
      <c r="C1147">
        <v>17063.1721078972</v>
      </c>
      <c r="D1147">
        <v>8.3533736324953001</v>
      </c>
      <c r="E1147">
        <v>360.612309764347</v>
      </c>
      <c r="F1147">
        <v>491.72406490003499</v>
      </c>
      <c r="G1147">
        <v>10.353994558356</v>
      </c>
      <c r="H1147">
        <v>60.009183816701501</v>
      </c>
      <c r="I1147">
        <v>3.8817671783074399</v>
      </c>
      <c r="J1147">
        <v>1</v>
      </c>
    </row>
    <row r="1148" spans="1:10" x14ac:dyDescent="0.3">
      <c r="A1148">
        <v>7.6234999202792304</v>
      </c>
      <c r="B1148">
        <v>170.427572262182</v>
      </c>
      <c r="C1148">
        <v>36267.266657978304</v>
      </c>
      <c r="D1148">
        <v>6.0407351651205001</v>
      </c>
      <c r="E1148">
        <v>301.21909121043802</v>
      </c>
      <c r="F1148">
        <v>404.50136854280203</v>
      </c>
      <c r="G1148">
        <v>12.4956577143418</v>
      </c>
      <c r="H1148">
        <v>79.946112659330197</v>
      </c>
      <c r="I1148">
        <v>4.7649951841676801</v>
      </c>
      <c r="J1148">
        <v>1</v>
      </c>
    </row>
    <row r="1149" spans="1:10" x14ac:dyDescent="0.3">
      <c r="A1149">
        <v>7.8601064215051197</v>
      </c>
      <c r="B1149">
        <v>182.04198616250801</v>
      </c>
      <c r="C1149">
        <v>34591.678148118197</v>
      </c>
      <c r="D1149">
        <v>6.1878572096427202</v>
      </c>
      <c r="E1149">
        <v>287.22377860889299</v>
      </c>
      <c r="F1149">
        <v>285.22866098963402</v>
      </c>
      <c r="G1149">
        <v>14.3656248610577</v>
      </c>
      <c r="H1149">
        <v>74.888421673576403</v>
      </c>
      <c r="I1149">
        <v>3.4997746837471801</v>
      </c>
      <c r="J1149">
        <v>1</v>
      </c>
    </row>
    <row r="1150" spans="1:10" x14ac:dyDescent="0.3">
      <c r="A1150">
        <v>7.3931101525846197</v>
      </c>
      <c r="B1150">
        <v>205.99115664892199</v>
      </c>
      <c r="C1150">
        <v>13215.706381829799</v>
      </c>
      <c r="D1150">
        <v>7.7403771181688104</v>
      </c>
      <c r="F1150">
        <v>537.13605482144703</v>
      </c>
      <c r="G1150">
        <v>16.053201851528598</v>
      </c>
      <c r="H1150">
        <v>79.357560157989695</v>
      </c>
      <c r="I1150">
        <v>4.4317390471458502</v>
      </c>
      <c r="J1150">
        <v>1</v>
      </c>
    </row>
    <row r="1151" spans="1:10" x14ac:dyDescent="0.3">
      <c r="B1151">
        <v>176.77994650442201</v>
      </c>
      <c r="C1151">
        <v>24793.455675112698</v>
      </c>
      <c r="D1151">
        <v>6.3943424341362398</v>
      </c>
      <c r="E1151">
        <v>312.35914754725002</v>
      </c>
      <c r="F1151">
        <v>377.06628569872601</v>
      </c>
      <c r="G1151">
        <v>10.070191920226801</v>
      </c>
      <c r="H1151">
        <v>50.124122261058503</v>
      </c>
      <c r="I1151">
        <v>4.6410413361887901</v>
      </c>
      <c r="J1151">
        <v>1</v>
      </c>
    </row>
    <row r="1152" spans="1:10" x14ac:dyDescent="0.3">
      <c r="A1152">
        <v>5.5795170927079898</v>
      </c>
      <c r="B1152">
        <v>223.616392996728</v>
      </c>
      <c r="C1152">
        <v>13289.201652748199</v>
      </c>
      <c r="D1152">
        <v>7.69869007937739</v>
      </c>
      <c r="E1152">
        <v>368.897034016997</v>
      </c>
      <c r="F1152">
        <v>375.27596947787202</v>
      </c>
      <c r="G1152">
        <v>20.224425810780701</v>
      </c>
      <c r="H1152">
        <v>104.58088148736</v>
      </c>
      <c r="I1152">
        <v>4.0439146926024598</v>
      </c>
      <c r="J1152">
        <v>1</v>
      </c>
    </row>
    <row r="1153" spans="1:10" x14ac:dyDescent="0.3">
      <c r="A1153">
        <v>4.3035746074827701</v>
      </c>
      <c r="B1153">
        <v>227.00708577350801</v>
      </c>
      <c r="C1153">
        <v>7323.3023005519599</v>
      </c>
      <c r="D1153">
        <v>7.4905084093406096</v>
      </c>
      <c r="E1153">
        <v>326.69519854080301</v>
      </c>
      <c r="F1153">
        <v>412.89640363804801</v>
      </c>
      <c r="G1153">
        <v>12.9067300212345</v>
      </c>
      <c r="H1153">
        <v>68.748917585028494</v>
      </c>
      <c r="I1153">
        <v>2.0105371574316901</v>
      </c>
      <c r="J1153">
        <v>1</v>
      </c>
    </row>
    <row r="1154" spans="1:10" x14ac:dyDescent="0.3">
      <c r="A1154">
        <v>7.3107156957443697</v>
      </c>
      <c r="B1154">
        <v>185.81714039537999</v>
      </c>
      <c r="C1154">
        <v>21989.7674411593</v>
      </c>
      <c r="D1154">
        <v>8.4375149697106</v>
      </c>
      <c r="F1154">
        <v>425.53286103561601</v>
      </c>
      <c r="G1154">
        <v>14.9478109580423</v>
      </c>
      <c r="H1154">
        <v>89.774159753308695</v>
      </c>
      <c r="I1154">
        <v>3.5788263404357799</v>
      </c>
      <c r="J1154">
        <v>1</v>
      </c>
    </row>
    <row r="1155" spans="1:10" x14ac:dyDescent="0.3">
      <c r="A1155">
        <v>6.4177024761034698</v>
      </c>
      <c r="B1155">
        <v>185.31218321961401</v>
      </c>
      <c r="C1155">
        <v>33360.170721647301</v>
      </c>
      <c r="D1155">
        <v>5.5738487536156498</v>
      </c>
      <c r="E1155">
        <v>374.713854939003</v>
      </c>
      <c r="F1155">
        <v>509.81965274490801</v>
      </c>
      <c r="G1155">
        <v>17.848994429542898</v>
      </c>
      <c r="H1155">
        <v>103.321826933631</v>
      </c>
      <c r="I1155">
        <v>4.0463056718495096</v>
      </c>
      <c r="J1155">
        <v>1</v>
      </c>
    </row>
    <row r="1156" spans="1:10" x14ac:dyDescent="0.3">
      <c r="B1156">
        <v>181.30187388100299</v>
      </c>
      <c r="C1156">
        <v>23614.702961240499</v>
      </c>
      <c r="D1156">
        <v>5.4549935327735097</v>
      </c>
      <c r="E1156">
        <v>282.311640698725</v>
      </c>
      <c r="F1156">
        <v>510.94462582669098</v>
      </c>
      <c r="G1156">
        <v>13.9786081729193</v>
      </c>
      <c r="H1156">
        <v>52.301549649649601</v>
      </c>
      <c r="I1156">
        <v>3.89406116047269</v>
      </c>
      <c r="J1156">
        <v>1</v>
      </c>
    </row>
    <row r="1157" spans="1:10" x14ac:dyDescent="0.3">
      <c r="A1157">
        <v>10.774318090075001</v>
      </c>
      <c r="B1157">
        <v>163.09510583873799</v>
      </c>
      <c r="C1157">
        <v>38037.353074422601</v>
      </c>
      <c r="D1157">
        <v>7.6021969915220202</v>
      </c>
      <c r="E1157">
        <v>350.00023571277802</v>
      </c>
      <c r="F1157">
        <v>477.72337472018899</v>
      </c>
      <c r="G1157">
        <v>13.5265219862002</v>
      </c>
      <c r="I1157">
        <v>3.2298341585767401</v>
      </c>
      <c r="J1157">
        <v>1</v>
      </c>
    </row>
    <row r="1158" spans="1:10" x14ac:dyDescent="0.3">
      <c r="A1158">
        <v>5.0364539760087501</v>
      </c>
      <c r="B1158">
        <v>190.16452022300999</v>
      </c>
      <c r="C1158">
        <v>29258.738135919601</v>
      </c>
      <c r="D1158">
        <v>4.9910611223474497</v>
      </c>
      <c r="E1158">
        <v>300.47592478549501</v>
      </c>
      <c r="F1158">
        <v>332.35971457509402</v>
      </c>
      <c r="G1158">
        <v>11.0558011524384</v>
      </c>
      <c r="H1158">
        <v>116.16162156199699</v>
      </c>
      <c r="I1158">
        <v>3.5346654251893499</v>
      </c>
      <c r="J1158">
        <v>1</v>
      </c>
    </row>
    <row r="1159" spans="1:10" x14ac:dyDescent="0.3">
      <c r="B1159">
        <v>204.86050460074901</v>
      </c>
      <c r="C1159">
        <v>24590.1259344024</v>
      </c>
      <c r="D1159">
        <v>7.7743608483967801</v>
      </c>
      <c r="F1159">
        <v>440.93682385805698</v>
      </c>
      <c r="G1159">
        <v>12.5670613565085</v>
      </c>
      <c r="H1159">
        <v>118.357274736202</v>
      </c>
      <c r="I1159">
        <v>4.3182717726007196</v>
      </c>
      <c r="J1159">
        <v>1</v>
      </c>
    </row>
    <row r="1160" spans="1:10" x14ac:dyDescent="0.3">
      <c r="A1160">
        <v>10.415044013649</v>
      </c>
      <c r="B1160">
        <v>167.42258105469401</v>
      </c>
      <c r="C1160">
        <v>34535.553850043398</v>
      </c>
      <c r="D1160">
        <v>6.3548149916773902</v>
      </c>
      <c r="E1160">
        <v>344.30928901169301</v>
      </c>
      <c r="F1160">
        <v>491.51671150903297</v>
      </c>
      <c r="G1160">
        <v>19.355841101832901</v>
      </c>
      <c r="H1160">
        <v>45.104017525218502</v>
      </c>
      <c r="I1160">
        <v>4.2091365050592904</v>
      </c>
      <c r="J1160">
        <v>1</v>
      </c>
    </row>
    <row r="1161" spans="1:10" x14ac:dyDescent="0.3">
      <c r="A1161">
        <v>8.4186066500413297</v>
      </c>
      <c r="B1161">
        <v>191.86708963670799</v>
      </c>
      <c r="C1161">
        <v>29313.783352934999</v>
      </c>
      <c r="D1161">
        <v>5.6058636563864397</v>
      </c>
      <c r="E1161">
        <v>306.32536352065699</v>
      </c>
      <c r="F1161">
        <v>546.79099443764198</v>
      </c>
      <c r="G1161">
        <v>13.133959338424001</v>
      </c>
      <c r="H1161">
        <v>96.125198338659303</v>
      </c>
      <c r="I1161">
        <v>3.4428478196871901</v>
      </c>
      <c r="J1161">
        <v>1</v>
      </c>
    </row>
    <row r="1162" spans="1:10" x14ac:dyDescent="0.3">
      <c r="A1162">
        <v>7.8086411364955204</v>
      </c>
      <c r="B1162">
        <v>200.714870022215</v>
      </c>
      <c r="C1162">
        <v>15694.5071938494</v>
      </c>
      <c r="D1162">
        <v>7.2195580559970702</v>
      </c>
      <c r="F1162">
        <v>519.862991499553</v>
      </c>
      <c r="G1162">
        <v>13.262102105297799</v>
      </c>
      <c r="H1162">
        <v>79.344914749696301</v>
      </c>
      <c r="I1162">
        <v>2.4727203251760401</v>
      </c>
      <c r="J1162">
        <v>1</v>
      </c>
    </row>
    <row r="1163" spans="1:10" x14ac:dyDescent="0.3">
      <c r="A1163">
        <v>7.5579636297904997</v>
      </c>
      <c r="B1163">
        <v>156.46187163754101</v>
      </c>
      <c r="C1163">
        <v>32833.431168515803</v>
      </c>
      <c r="D1163">
        <v>3.31160725716884</v>
      </c>
      <c r="E1163">
        <v>257.27655405746202</v>
      </c>
      <c r="F1163">
        <v>277.23415452450598</v>
      </c>
      <c r="G1163">
        <v>17.8572137654829</v>
      </c>
      <c r="H1163">
        <v>62.5531360961375</v>
      </c>
      <c r="I1163">
        <v>3.2922701527035301</v>
      </c>
      <c r="J1163">
        <v>1</v>
      </c>
    </row>
    <row r="1164" spans="1:10" x14ac:dyDescent="0.3">
      <c r="A1164">
        <v>11.2445071427</v>
      </c>
      <c r="B1164">
        <v>169.40365472843001</v>
      </c>
      <c r="C1164">
        <v>43533.657845344402</v>
      </c>
      <c r="D1164">
        <v>5.8884599976426104</v>
      </c>
      <c r="E1164">
        <v>341.029599618536</v>
      </c>
      <c r="F1164">
        <v>336.44665477172401</v>
      </c>
      <c r="G1164">
        <v>16.0897104221138</v>
      </c>
      <c r="H1164">
        <v>59.494026340593798</v>
      </c>
      <c r="I1164">
        <v>2.9299527394001901</v>
      </c>
      <c r="J1164">
        <v>1</v>
      </c>
    </row>
    <row r="1165" spans="1:10" x14ac:dyDescent="0.3">
      <c r="A1165">
        <v>5.7288237793038004</v>
      </c>
      <c r="B1165">
        <v>197.19183941740499</v>
      </c>
      <c r="C1165">
        <v>12932.590386218901</v>
      </c>
      <c r="D1165">
        <v>5.6844922279398</v>
      </c>
      <c r="E1165">
        <v>280.932063557368</v>
      </c>
      <c r="F1165">
        <v>445.069636324138</v>
      </c>
      <c r="G1165">
        <v>14.1765011595974</v>
      </c>
      <c r="H1165">
        <v>68.124809439130104</v>
      </c>
      <c r="I1165">
        <v>4.41217355009376</v>
      </c>
      <c r="J1165">
        <v>1</v>
      </c>
    </row>
    <row r="1166" spans="1:10" x14ac:dyDescent="0.3">
      <c r="A1166">
        <v>10.4868084160256</v>
      </c>
      <c r="B1166">
        <v>185.08791424977801</v>
      </c>
      <c r="C1166">
        <v>26453.003347820199</v>
      </c>
      <c r="D1166">
        <v>9.5487690151246891</v>
      </c>
      <c r="E1166">
        <v>392.34625156820499</v>
      </c>
      <c r="F1166">
        <v>455.74384458469802</v>
      </c>
      <c r="G1166">
        <v>15.9760176506327</v>
      </c>
      <c r="H1166">
        <v>47.400092516305698</v>
      </c>
      <c r="I1166">
        <v>3.8043521320295399</v>
      </c>
      <c r="J1166">
        <v>1</v>
      </c>
    </row>
    <row r="1167" spans="1:10" x14ac:dyDescent="0.3">
      <c r="A1167">
        <v>3.7921257317803998</v>
      </c>
      <c r="B1167">
        <v>218.49085651576601</v>
      </c>
      <c r="C1167">
        <v>16929.290199720501</v>
      </c>
      <c r="D1167">
        <v>6.1102953273116203</v>
      </c>
      <c r="F1167">
        <v>410.69418303363</v>
      </c>
      <c r="G1167">
        <v>14.0907185798747</v>
      </c>
      <c r="H1167">
        <v>60.320070110335401</v>
      </c>
      <c r="I1167">
        <v>4.6206855855655196</v>
      </c>
      <c r="J1167">
        <v>1</v>
      </c>
    </row>
    <row r="1168" spans="1:10" x14ac:dyDescent="0.3">
      <c r="A1168">
        <v>5.7162513541562099</v>
      </c>
      <c r="B1168">
        <v>184.22929497726</v>
      </c>
      <c r="C1168">
        <v>19393.469861937501</v>
      </c>
      <c r="D1168">
        <v>5.2991636367056003</v>
      </c>
      <c r="E1168">
        <v>290.27645455813001</v>
      </c>
      <c r="F1168">
        <v>502.99368662344602</v>
      </c>
      <c r="G1168">
        <v>19.6438958556801</v>
      </c>
      <c r="H1168">
        <v>68.2363702796886</v>
      </c>
      <c r="I1168">
        <v>3.4331353847258099</v>
      </c>
      <c r="J1168">
        <v>1</v>
      </c>
    </row>
    <row r="1169" spans="1:10" x14ac:dyDescent="0.3">
      <c r="B1169">
        <v>182.31725614546599</v>
      </c>
      <c r="C1169">
        <v>30430.2117521533</v>
      </c>
      <c r="D1169">
        <v>6.1512173227203801</v>
      </c>
      <c r="E1169">
        <v>350.448583967216</v>
      </c>
      <c r="F1169">
        <v>479.95707629004301</v>
      </c>
      <c r="G1169">
        <v>16.576564876799601</v>
      </c>
      <c r="H1169">
        <v>58.675066414689901</v>
      </c>
      <c r="I1169">
        <v>4.5361226822239198</v>
      </c>
      <c r="J1169">
        <v>1</v>
      </c>
    </row>
    <row r="1170" spans="1:10" x14ac:dyDescent="0.3">
      <c r="A1170">
        <v>5.4736033982479801</v>
      </c>
      <c r="B1170">
        <v>218.513145268806</v>
      </c>
      <c r="C1170">
        <v>14608.3631453199</v>
      </c>
      <c r="D1170">
        <v>5.62136169039964</v>
      </c>
      <c r="F1170">
        <v>472.796834823116</v>
      </c>
      <c r="G1170">
        <v>10.583581211804001</v>
      </c>
      <c r="H1170">
        <v>73.106006856922207</v>
      </c>
      <c r="I1170">
        <v>4.9578222414352</v>
      </c>
      <c r="J1170">
        <v>1</v>
      </c>
    </row>
    <row r="1171" spans="1:10" x14ac:dyDescent="0.3">
      <c r="B1171">
        <v>178.23365945534101</v>
      </c>
      <c r="C1171">
        <v>37861.440012039697</v>
      </c>
      <c r="D1171">
        <v>3.9127140900183801</v>
      </c>
      <c r="F1171">
        <v>535.08639484800597</v>
      </c>
      <c r="G1171">
        <v>17.545439535942698</v>
      </c>
      <c r="H1171">
        <v>64.071288342778104</v>
      </c>
      <c r="I1171">
        <v>5.1138697057959703</v>
      </c>
      <c r="J1171">
        <v>1</v>
      </c>
    </row>
    <row r="1172" spans="1:10" x14ac:dyDescent="0.3">
      <c r="A1172">
        <v>6.7709268840408399</v>
      </c>
      <c r="B1172">
        <v>181.818065515895</v>
      </c>
      <c r="C1172">
        <v>26880.220039884302</v>
      </c>
      <c r="D1172">
        <v>5.2158615243476101</v>
      </c>
      <c r="E1172">
        <v>284.74551039934602</v>
      </c>
      <c r="F1172">
        <v>475.54896005776197</v>
      </c>
      <c r="G1172">
        <v>14.6654414384881</v>
      </c>
      <c r="H1172">
        <v>60.515771889686597</v>
      </c>
      <c r="I1172">
        <v>4.9105338203441997</v>
      </c>
      <c r="J1172">
        <v>1</v>
      </c>
    </row>
    <row r="1173" spans="1:10" x14ac:dyDescent="0.3">
      <c r="A1173">
        <v>6.0433600837118204</v>
      </c>
      <c r="B1173">
        <v>188.66232886959699</v>
      </c>
      <c r="C1173">
        <v>24856.607107211301</v>
      </c>
      <c r="D1173">
        <v>4.3710248563094298</v>
      </c>
      <c r="E1173">
        <v>295.89520663941897</v>
      </c>
      <c r="F1173">
        <v>355.00746115645399</v>
      </c>
      <c r="G1173">
        <v>7.6198124834405103</v>
      </c>
      <c r="H1173">
        <v>79.944915551589702</v>
      </c>
      <c r="I1173">
        <v>4.7452475169726798</v>
      </c>
      <c r="J1173">
        <v>1</v>
      </c>
    </row>
    <row r="1174" spans="1:10" x14ac:dyDescent="0.3">
      <c r="B1174">
        <v>212.48003621967601</v>
      </c>
      <c r="C1174">
        <v>23572.157802019501</v>
      </c>
      <c r="D1174">
        <v>4.9767882707901903</v>
      </c>
      <c r="E1174">
        <v>300.72699494168398</v>
      </c>
      <c r="F1174">
        <v>449.95108280302497</v>
      </c>
      <c r="G1174">
        <v>7.0903872085340804</v>
      </c>
      <c r="H1174">
        <v>66.026795511940605</v>
      </c>
      <c r="I1174">
        <v>3.0938144500611702</v>
      </c>
      <c r="J1174">
        <v>1</v>
      </c>
    </row>
    <row r="1175" spans="1:10" x14ac:dyDescent="0.3">
      <c r="A1175">
        <v>6.3204278229527802</v>
      </c>
      <c r="B1175">
        <v>210.31004278172301</v>
      </c>
      <c r="C1175">
        <v>11682.2293170579</v>
      </c>
      <c r="D1175">
        <v>6.9684226378470902</v>
      </c>
      <c r="E1175">
        <v>311.77782190208097</v>
      </c>
      <c r="F1175">
        <v>375.96455775089601</v>
      </c>
      <c r="G1175">
        <v>11.9734220040739</v>
      </c>
      <c r="H1175">
        <v>62.960462579188103</v>
      </c>
      <c r="I1175">
        <v>4.5533807426815898</v>
      </c>
      <c r="J1175">
        <v>1</v>
      </c>
    </row>
    <row r="1176" spans="1:10" x14ac:dyDescent="0.3">
      <c r="A1176">
        <v>9.1854175022077893</v>
      </c>
      <c r="B1176">
        <v>165.64150236854999</v>
      </c>
      <c r="C1176">
        <v>18073.968588930798</v>
      </c>
      <c r="D1176">
        <v>8.1083179799621306</v>
      </c>
      <c r="F1176">
        <v>534.69843275711901</v>
      </c>
      <c r="G1176">
        <v>8.1896621757798496</v>
      </c>
      <c r="H1176">
        <v>59.6635535516102</v>
      </c>
      <c r="I1176">
        <v>4.1866746178048304</v>
      </c>
      <c r="J1176">
        <v>1</v>
      </c>
    </row>
    <row r="1177" spans="1:10" x14ac:dyDescent="0.3">
      <c r="A1177">
        <v>8.6847786715253097</v>
      </c>
      <c r="B1177">
        <v>161.12420479859099</v>
      </c>
      <c r="C1177">
        <v>40799.360328127397</v>
      </c>
      <c r="D1177">
        <v>5.3819935580983502</v>
      </c>
      <c r="E1177">
        <v>305.53378408025799</v>
      </c>
      <c r="F1177">
        <v>499.275400821228</v>
      </c>
      <c r="G1177">
        <v>15.9656515901967</v>
      </c>
      <c r="H1177">
        <v>75.914398100599897</v>
      </c>
      <c r="I1177">
        <v>3.8773491849022101</v>
      </c>
      <c r="J1177">
        <v>1</v>
      </c>
    </row>
    <row r="1178" spans="1:10" x14ac:dyDescent="0.3">
      <c r="A1178">
        <v>7.9617214631655697</v>
      </c>
      <c r="B1178">
        <v>224.31676037251501</v>
      </c>
      <c r="C1178">
        <v>11551.215680417299</v>
      </c>
      <c r="D1178">
        <v>9.4920740410131099</v>
      </c>
      <c r="E1178">
        <v>367.46600976962901</v>
      </c>
      <c r="F1178">
        <v>451.80844595979897</v>
      </c>
      <c r="G1178">
        <v>14.9111905339649</v>
      </c>
      <c r="H1178">
        <v>79.687039185643002</v>
      </c>
      <c r="I1178">
        <v>2.28694349472815</v>
      </c>
      <c r="J1178">
        <v>1</v>
      </c>
    </row>
    <row r="1179" spans="1:10" x14ac:dyDescent="0.3">
      <c r="A1179">
        <v>5.4841512535049501</v>
      </c>
      <c r="B1179">
        <v>196.791251213772</v>
      </c>
      <c r="C1179">
        <v>19378.359067214202</v>
      </c>
      <c r="D1179">
        <v>5.0037306319242498</v>
      </c>
      <c r="E1179">
        <v>295.591018762788</v>
      </c>
      <c r="F1179">
        <v>348.39903329040999</v>
      </c>
      <c r="G1179">
        <v>18.713875533247499</v>
      </c>
      <c r="H1179">
        <v>76.414152763071201</v>
      </c>
      <c r="I1179">
        <v>4.4388584599116401</v>
      </c>
      <c r="J1179">
        <v>1</v>
      </c>
    </row>
    <row r="1180" spans="1:10" x14ac:dyDescent="0.3">
      <c r="A1180">
        <v>7.1869311223481098</v>
      </c>
      <c r="B1180">
        <v>177.48653326030001</v>
      </c>
      <c r="C1180">
        <v>34510.752995262701</v>
      </c>
      <c r="D1180">
        <v>4.9844318303477797</v>
      </c>
      <c r="E1180">
        <v>295.83415090035101</v>
      </c>
      <c r="F1180">
        <v>477.99499179440699</v>
      </c>
      <c r="G1180">
        <v>16.777540265989501</v>
      </c>
      <c r="H1180">
        <v>62.756890585490503</v>
      </c>
      <c r="I1180">
        <v>4.2756453480132803</v>
      </c>
      <c r="J1180">
        <v>1</v>
      </c>
    </row>
    <row r="1181" spans="1:10" x14ac:dyDescent="0.3">
      <c r="A1181">
        <v>5.4708024844001404</v>
      </c>
      <c r="B1181">
        <v>213.16047846432201</v>
      </c>
      <c r="C1181">
        <v>18295.370921392801</v>
      </c>
      <c r="D1181">
        <v>6.0433954485274999</v>
      </c>
      <c r="F1181">
        <v>317.94845862493702</v>
      </c>
      <c r="G1181">
        <v>13.7892672365622</v>
      </c>
      <c r="H1181">
        <v>49.642451193255297</v>
      </c>
      <c r="I1181">
        <v>2.9628524290329099</v>
      </c>
      <c r="J1181">
        <v>1</v>
      </c>
    </row>
    <row r="1182" spans="1:10" x14ac:dyDescent="0.3">
      <c r="B1182">
        <v>195.019569068576</v>
      </c>
      <c r="C1182">
        <v>17382.427365612501</v>
      </c>
      <c r="D1182">
        <v>7.0368283162447396</v>
      </c>
      <c r="E1182">
        <v>329.12773842254501</v>
      </c>
      <c r="F1182">
        <v>383.79490277230798</v>
      </c>
      <c r="G1182">
        <v>11.147085344409801</v>
      </c>
      <c r="H1182">
        <v>90.8869084268986</v>
      </c>
      <c r="I1182">
        <v>3.8434051958505999</v>
      </c>
      <c r="J1182">
        <v>1</v>
      </c>
    </row>
    <row r="1183" spans="1:10" x14ac:dyDescent="0.3">
      <c r="A1183">
        <v>9.7927277685554497</v>
      </c>
      <c r="B1183">
        <v>161.05788144753399</v>
      </c>
      <c r="C1183">
        <v>30249.170845011002</v>
      </c>
      <c r="D1183">
        <v>5.2143151431883696</v>
      </c>
      <c r="E1183">
        <v>258.03885201408298</v>
      </c>
      <c r="F1183">
        <v>413.15546595176198</v>
      </c>
      <c r="G1183">
        <v>12.493388330953801</v>
      </c>
      <c r="H1183">
        <v>76.225579734166502</v>
      </c>
      <c r="I1183">
        <v>3.7291204015805102</v>
      </c>
      <c r="J1183">
        <v>1</v>
      </c>
    </row>
    <row r="1184" spans="1:10" x14ac:dyDescent="0.3">
      <c r="A1184">
        <v>3.6371706253557998</v>
      </c>
      <c r="B1184">
        <v>238.943744296929</v>
      </c>
      <c r="C1184">
        <v>10102.4897202797</v>
      </c>
      <c r="D1184">
        <v>7.5321919659929204</v>
      </c>
      <c r="E1184">
        <v>337.534425486879</v>
      </c>
      <c r="F1184">
        <v>509.150323301794</v>
      </c>
      <c r="G1184">
        <v>13.818450253489999</v>
      </c>
      <c r="H1184">
        <v>49.652834136859497</v>
      </c>
      <c r="I1184">
        <v>5.44656570261676</v>
      </c>
      <c r="J1184">
        <v>1</v>
      </c>
    </row>
    <row r="1185" spans="1:10" x14ac:dyDescent="0.3">
      <c r="A1185">
        <v>7.0647890814280503</v>
      </c>
      <c r="B1185">
        <v>188.39172524071299</v>
      </c>
      <c r="C1185">
        <v>20567.145930368501</v>
      </c>
      <c r="D1185">
        <v>7.4432431992998698</v>
      </c>
      <c r="E1185">
        <v>360.32297624515797</v>
      </c>
      <c r="F1185">
        <v>656.92412780784605</v>
      </c>
      <c r="G1185">
        <v>16.274830657005602</v>
      </c>
      <c r="H1185">
        <v>84.827182599272405</v>
      </c>
      <c r="I1185">
        <v>4.40162783452773</v>
      </c>
      <c r="J1185">
        <v>1</v>
      </c>
    </row>
    <row r="1186" spans="1:10" x14ac:dyDescent="0.3">
      <c r="A1186">
        <v>6.6320315685881797</v>
      </c>
      <c r="B1186">
        <v>201.669933085769</v>
      </c>
      <c r="C1186">
        <v>24161.2549790257</v>
      </c>
      <c r="D1186">
        <v>7.9645251248887403</v>
      </c>
      <c r="E1186">
        <v>369.62158540105997</v>
      </c>
      <c r="F1186">
        <v>346.86040454322</v>
      </c>
      <c r="G1186">
        <v>17.033601676984802</v>
      </c>
      <c r="H1186">
        <v>61.205469894379597</v>
      </c>
      <c r="I1186">
        <v>3.3862942904684998</v>
      </c>
      <c r="J1186">
        <v>1</v>
      </c>
    </row>
    <row r="1187" spans="1:10" x14ac:dyDescent="0.3">
      <c r="A1187">
        <v>5.9139566878534202</v>
      </c>
      <c r="B1187">
        <v>215.49788214967899</v>
      </c>
      <c r="C1187">
        <v>13086.6439343984</v>
      </c>
      <c r="D1187">
        <v>7.7847499114234298</v>
      </c>
      <c r="E1187">
        <v>334.68617752098498</v>
      </c>
      <c r="F1187">
        <v>283.40140617985702</v>
      </c>
      <c r="G1187">
        <v>14.683579853712599</v>
      </c>
      <c r="H1187">
        <v>55.3263688086153</v>
      </c>
      <c r="I1187">
        <v>5.6486059485420403</v>
      </c>
      <c r="J1187">
        <v>1</v>
      </c>
    </row>
    <row r="1188" spans="1:10" x14ac:dyDescent="0.3">
      <c r="A1188">
        <v>9.4847032540032892</v>
      </c>
      <c r="B1188">
        <v>122.90699076241999</v>
      </c>
      <c r="C1188">
        <v>56351.396303724898</v>
      </c>
      <c r="D1188">
        <v>4.2197105330684996</v>
      </c>
      <c r="E1188">
        <v>219.55343679747199</v>
      </c>
      <c r="F1188">
        <v>480.84806347394101</v>
      </c>
      <c r="G1188">
        <v>13.5334329497026</v>
      </c>
      <c r="H1188">
        <v>41.731219233245497</v>
      </c>
      <c r="I1188">
        <v>4.1322742378926902</v>
      </c>
      <c r="J1188">
        <v>1</v>
      </c>
    </row>
    <row r="1189" spans="1:10" x14ac:dyDescent="0.3">
      <c r="A1189">
        <v>8.4474044884381296</v>
      </c>
      <c r="B1189">
        <v>163.949904526496</v>
      </c>
      <c r="C1189">
        <v>19583.057349414299</v>
      </c>
      <c r="D1189">
        <v>6.4331838879421603</v>
      </c>
      <c r="E1189">
        <v>334.65588586184401</v>
      </c>
      <c r="F1189">
        <v>547.02383031661896</v>
      </c>
      <c r="G1189">
        <v>18.2387112354692</v>
      </c>
      <c r="H1189">
        <v>45.668317992372401</v>
      </c>
      <c r="I1189">
        <v>5.2183071102614704</v>
      </c>
      <c r="J1189">
        <v>1</v>
      </c>
    </row>
    <row r="1190" spans="1:10" x14ac:dyDescent="0.3">
      <c r="A1190">
        <v>7.7274211406587403</v>
      </c>
      <c r="B1190">
        <v>227.842719564265</v>
      </c>
      <c r="C1190">
        <v>18767.9416346049</v>
      </c>
      <c r="D1190">
        <v>9.7169081287282797</v>
      </c>
      <c r="F1190">
        <v>328.854169038865</v>
      </c>
      <c r="G1190">
        <v>8.2334045536779197</v>
      </c>
      <c r="H1190">
        <v>66.678213710011505</v>
      </c>
      <c r="I1190">
        <v>4.6018020900028196</v>
      </c>
      <c r="J1190">
        <v>1</v>
      </c>
    </row>
    <row r="1191" spans="1:10" x14ac:dyDescent="0.3">
      <c r="A1191">
        <v>6.8593237255290198</v>
      </c>
      <c r="B1191">
        <v>179.068805495726</v>
      </c>
      <c r="C1191">
        <v>27567.3756696809</v>
      </c>
      <c r="D1191">
        <v>5.8855574795246097</v>
      </c>
      <c r="E1191">
        <v>227.34846030941</v>
      </c>
      <c r="F1191">
        <v>391.59970804108099</v>
      </c>
      <c r="G1191">
        <v>14.670554903689</v>
      </c>
      <c r="H1191">
        <v>83.469934307790695</v>
      </c>
      <c r="I1191">
        <v>4.5019800145054401</v>
      </c>
      <c r="J1191">
        <v>1</v>
      </c>
    </row>
    <row r="1192" spans="1:10" x14ac:dyDescent="0.3">
      <c r="A1192">
        <v>5.84678669749667</v>
      </c>
      <c r="B1192">
        <v>212.162043495212</v>
      </c>
      <c r="C1192">
        <v>19417.767208518599</v>
      </c>
      <c r="D1192">
        <v>8.4420336036607999</v>
      </c>
      <c r="F1192">
        <v>393.95282049659698</v>
      </c>
      <c r="G1192">
        <v>17.5619333479045</v>
      </c>
      <c r="H1192">
        <v>49.388361751604698</v>
      </c>
      <c r="I1192">
        <v>3.3711108808269801</v>
      </c>
      <c r="J1192">
        <v>1</v>
      </c>
    </row>
    <row r="1193" spans="1:10" x14ac:dyDescent="0.3">
      <c r="A1193">
        <v>6.3000017665889096</v>
      </c>
      <c r="B1193">
        <v>172.350281090701</v>
      </c>
      <c r="C1193">
        <v>40682.143997801999</v>
      </c>
      <c r="D1193">
        <v>4.2428289085591802</v>
      </c>
      <c r="E1193">
        <v>302.6118584852</v>
      </c>
      <c r="F1193">
        <v>485.67245646678299</v>
      </c>
      <c r="G1193">
        <v>18.737930888660401</v>
      </c>
      <c r="H1193">
        <v>64.808545862760297</v>
      </c>
      <c r="I1193">
        <v>3.7094371813849398</v>
      </c>
      <c r="J1193">
        <v>1</v>
      </c>
    </row>
    <row r="1194" spans="1:10" x14ac:dyDescent="0.3">
      <c r="A1194">
        <v>6.6464699224892803</v>
      </c>
      <c r="B1194">
        <v>251.83624820857099</v>
      </c>
      <c r="C1194">
        <v>5516.8749525773701</v>
      </c>
      <c r="D1194">
        <v>11.143109593044001</v>
      </c>
      <c r="F1194">
        <v>339.20870334215999</v>
      </c>
      <c r="G1194">
        <v>11.9304333048212</v>
      </c>
      <c r="H1194">
        <v>76.524270029885599</v>
      </c>
      <c r="I1194">
        <v>4.38760174183464</v>
      </c>
      <c r="J1194">
        <v>1</v>
      </c>
    </row>
    <row r="1195" spans="1:10" x14ac:dyDescent="0.3">
      <c r="A1195">
        <v>7.3134467555759599</v>
      </c>
      <c r="B1195">
        <v>158.707471780601</v>
      </c>
      <c r="C1195">
        <v>23154.062319200399</v>
      </c>
      <c r="D1195">
        <v>4.14332938403673</v>
      </c>
      <c r="E1195">
        <v>276.55016131160301</v>
      </c>
      <c r="F1195">
        <v>436.51727420859299</v>
      </c>
      <c r="G1195">
        <v>10.8900848081659</v>
      </c>
      <c r="H1195">
        <v>87.912530152464697</v>
      </c>
      <c r="I1195">
        <v>2.2206399231442302</v>
      </c>
      <c r="J1195">
        <v>1</v>
      </c>
    </row>
    <row r="1196" spans="1:10" x14ac:dyDescent="0.3">
      <c r="A1196">
        <v>6.5726563888573502</v>
      </c>
      <c r="B1196">
        <v>192.64733363339599</v>
      </c>
      <c r="C1196">
        <v>14598.9519127648</v>
      </c>
      <c r="D1196">
        <v>6.1646212885433496</v>
      </c>
      <c r="E1196">
        <v>314.14005618449698</v>
      </c>
      <c r="F1196">
        <v>343.89524175040799</v>
      </c>
      <c r="G1196">
        <v>17.343805580380799</v>
      </c>
      <c r="H1196">
        <v>53.085480420582201</v>
      </c>
      <c r="I1196">
        <v>2.8209272493496198</v>
      </c>
      <c r="J1196">
        <v>1</v>
      </c>
    </row>
    <row r="1197" spans="1:10" x14ac:dyDescent="0.3">
      <c r="A1197">
        <v>6.0024146119419699</v>
      </c>
      <c r="B1197">
        <v>196.00293782937501</v>
      </c>
      <c r="C1197">
        <v>16136.4332685276</v>
      </c>
      <c r="D1197">
        <v>5.68775493094767</v>
      </c>
      <c r="E1197">
        <v>301.980937931938</v>
      </c>
      <c r="F1197">
        <v>336.91415708450302</v>
      </c>
      <c r="G1197">
        <v>11.988323913721</v>
      </c>
      <c r="H1197">
        <v>43.9126338097687</v>
      </c>
      <c r="I1197">
        <v>4.3153080150414604</v>
      </c>
      <c r="J1197">
        <v>1</v>
      </c>
    </row>
    <row r="1198" spans="1:10" x14ac:dyDescent="0.3">
      <c r="B1198">
        <v>212.909131814348</v>
      </c>
      <c r="C1198">
        <v>14101.869291982601</v>
      </c>
      <c r="D1198">
        <v>9.1124846151781593</v>
      </c>
      <c r="E1198">
        <v>388.78778466815601</v>
      </c>
      <c r="F1198">
        <v>337.19108334778701</v>
      </c>
      <c r="G1198">
        <v>8.6024253587326598</v>
      </c>
      <c r="H1198">
        <v>74.581711284203195</v>
      </c>
      <c r="I1198">
        <v>3.6246352496226502</v>
      </c>
      <c r="J1198">
        <v>1</v>
      </c>
    </row>
    <row r="1199" spans="1:10" x14ac:dyDescent="0.3">
      <c r="A1199">
        <v>5.9360571099681803</v>
      </c>
      <c r="B1199">
        <v>222.92230684766099</v>
      </c>
      <c r="C1199">
        <v>18061.6975681691</v>
      </c>
      <c r="D1199">
        <v>9.9827235380400499</v>
      </c>
      <c r="E1199">
        <v>421.72202449809799</v>
      </c>
      <c r="F1199">
        <v>323.49923125029198</v>
      </c>
      <c r="G1199">
        <v>14.298520823670501</v>
      </c>
      <c r="H1199">
        <v>51.868884509675098</v>
      </c>
      <c r="I1199">
        <v>3.9402823390379398</v>
      </c>
      <c r="J1199">
        <v>1</v>
      </c>
    </row>
    <row r="1200" spans="1:10" x14ac:dyDescent="0.3">
      <c r="A1200">
        <v>7.59108984831661</v>
      </c>
      <c r="B1200">
        <v>195.66580036511999</v>
      </c>
      <c r="C1200">
        <v>17444.6714040031</v>
      </c>
      <c r="D1200">
        <v>5.3070708755776597</v>
      </c>
      <c r="F1200">
        <v>517.20330806781396</v>
      </c>
      <c r="G1200">
        <v>14.7995529792456</v>
      </c>
      <c r="H1200">
        <v>85.775784359084298</v>
      </c>
      <c r="I1200">
        <v>4.5311960129577002</v>
      </c>
      <c r="J1200">
        <v>1</v>
      </c>
    </row>
    <row r="1201" spans="1:10" x14ac:dyDescent="0.3">
      <c r="A1201">
        <v>6.8757461523921499</v>
      </c>
      <c r="B1201">
        <v>192.02365942065001</v>
      </c>
      <c r="C1201">
        <v>25422.338548491101</v>
      </c>
      <c r="D1201">
        <v>7.5713599385332104</v>
      </c>
      <c r="F1201">
        <v>501.60598196056901</v>
      </c>
      <c r="G1201">
        <v>10.7859649449651</v>
      </c>
      <c r="H1201">
        <v>68.294616815148103</v>
      </c>
      <c r="I1201">
        <v>3.3973025716037899</v>
      </c>
      <c r="J1201">
        <v>1</v>
      </c>
    </row>
    <row r="1202" spans="1:10" x14ac:dyDescent="0.3">
      <c r="A1202">
        <v>8.0162791033608691</v>
      </c>
      <c r="B1202">
        <v>211.02930381983401</v>
      </c>
      <c r="C1202">
        <v>14034.485798658699</v>
      </c>
      <c r="D1202">
        <v>9.7969995150772906</v>
      </c>
      <c r="E1202">
        <v>389.33879581916801</v>
      </c>
      <c r="F1202">
        <v>491.07908209726702</v>
      </c>
      <c r="G1202">
        <v>14.512991051093</v>
      </c>
      <c r="H1202">
        <v>35.565966450866199</v>
      </c>
      <c r="I1202">
        <v>4.3082228811955501</v>
      </c>
      <c r="J1202">
        <v>1</v>
      </c>
    </row>
    <row r="1203" spans="1:10" x14ac:dyDescent="0.3">
      <c r="A1203">
        <v>8.7835966320261907</v>
      </c>
      <c r="B1203">
        <v>199.930278382301</v>
      </c>
      <c r="C1203">
        <v>19471.465437595802</v>
      </c>
      <c r="D1203">
        <v>7.4154055324143702</v>
      </c>
      <c r="E1203">
        <v>319.73700936485898</v>
      </c>
      <c r="F1203">
        <v>324.93702920787001</v>
      </c>
      <c r="G1203">
        <v>16.311696356753401</v>
      </c>
      <c r="H1203">
        <v>74.570580803574501</v>
      </c>
      <c r="I1203">
        <v>3.4708854235987801</v>
      </c>
      <c r="J1203">
        <v>1</v>
      </c>
    </row>
    <row r="1204" spans="1:10" x14ac:dyDescent="0.3">
      <c r="A1204">
        <v>6.9116982413580104</v>
      </c>
      <c r="B1204">
        <v>179.213674172775</v>
      </c>
      <c r="C1204">
        <v>25612.148912339901</v>
      </c>
      <c r="D1204">
        <v>7.2247101749359199</v>
      </c>
      <c r="E1204">
        <v>318.98791360503901</v>
      </c>
      <c r="F1204">
        <v>298.55051297677102</v>
      </c>
      <c r="G1204">
        <v>11.858904526950701</v>
      </c>
      <c r="H1204">
        <v>94.340172128841701</v>
      </c>
      <c r="I1204">
        <v>4.6166410084498501</v>
      </c>
      <c r="J1204">
        <v>1</v>
      </c>
    </row>
    <row r="1205" spans="1:10" x14ac:dyDescent="0.3">
      <c r="A1205">
        <v>8.7192402068357495</v>
      </c>
      <c r="B1205">
        <v>181.01310019425401</v>
      </c>
      <c r="C1205">
        <v>17430.919719636899</v>
      </c>
      <c r="D1205">
        <v>7.4212099135190899</v>
      </c>
      <c r="F1205">
        <v>289.20274063897199</v>
      </c>
      <c r="G1205">
        <v>14.4272254881803</v>
      </c>
      <c r="H1205">
        <v>55.3936130096574</v>
      </c>
      <c r="I1205">
        <v>3.9128360365833399</v>
      </c>
      <c r="J1205">
        <v>1</v>
      </c>
    </row>
    <row r="1206" spans="1:10" x14ac:dyDescent="0.3">
      <c r="A1206">
        <v>5.9745832484802603</v>
      </c>
      <c r="B1206">
        <v>197.10272464590901</v>
      </c>
      <c r="C1206">
        <v>22543.256292445702</v>
      </c>
      <c r="D1206">
        <v>5.6626572467760097</v>
      </c>
      <c r="E1206">
        <v>338.35752645724102</v>
      </c>
      <c r="F1206">
        <v>410.80413207222</v>
      </c>
      <c r="G1206">
        <v>11.169090211338601</v>
      </c>
      <c r="H1206">
        <v>59.826439375920302</v>
      </c>
      <c r="I1206">
        <v>3.7219746962389801</v>
      </c>
      <c r="J1206">
        <v>1</v>
      </c>
    </row>
    <row r="1207" spans="1:10" x14ac:dyDescent="0.3">
      <c r="A1207">
        <v>4.4293787345323397</v>
      </c>
      <c r="B1207">
        <v>256.21256522331902</v>
      </c>
      <c r="C1207">
        <v>8746.9017171203595</v>
      </c>
      <c r="D1207">
        <v>9.0103322247723092</v>
      </c>
      <c r="F1207">
        <v>432.10793455421998</v>
      </c>
      <c r="G1207">
        <v>16.307473741761999</v>
      </c>
      <c r="I1207">
        <v>4.2711676374816099</v>
      </c>
      <c r="J1207">
        <v>1</v>
      </c>
    </row>
    <row r="1208" spans="1:10" x14ac:dyDescent="0.3">
      <c r="B1208">
        <v>134.679256574937</v>
      </c>
      <c r="C1208">
        <v>30211.832990855099</v>
      </c>
      <c r="D1208">
        <v>4.7923610123107796</v>
      </c>
      <c r="E1208">
        <v>234.28562144513501</v>
      </c>
      <c r="F1208">
        <v>391.82096411383799</v>
      </c>
      <c r="G1208">
        <v>18.999153524212801</v>
      </c>
      <c r="I1208">
        <v>3.84088876161755</v>
      </c>
      <c r="J1208">
        <v>1</v>
      </c>
    </row>
    <row r="1209" spans="1:10" x14ac:dyDescent="0.3">
      <c r="B1209">
        <v>221.67546262990001</v>
      </c>
      <c r="C1209">
        <v>10117.084438084899</v>
      </c>
      <c r="D1209">
        <v>8.0265863267621498</v>
      </c>
      <c r="E1209">
        <v>356.211614394533</v>
      </c>
      <c r="F1209">
        <v>508.26275386051401</v>
      </c>
      <c r="G1209">
        <v>14.0584609375009</v>
      </c>
      <c r="H1209">
        <v>40.916810729141901</v>
      </c>
      <c r="I1209">
        <v>3.19012777090997</v>
      </c>
      <c r="J1209">
        <v>1</v>
      </c>
    </row>
    <row r="1210" spans="1:10" x14ac:dyDescent="0.3">
      <c r="A1210">
        <v>8.2151235069094604</v>
      </c>
      <c r="B1210">
        <v>155.762866539925</v>
      </c>
      <c r="C1210">
        <v>30579.3710665914</v>
      </c>
      <c r="D1210">
        <v>3.30897733875873</v>
      </c>
      <c r="F1210">
        <v>344.95058392330498</v>
      </c>
      <c r="G1210">
        <v>13.6860259893704</v>
      </c>
      <c r="H1210">
        <v>77.182621602665805</v>
      </c>
      <c r="I1210">
        <v>4.5113840488764803</v>
      </c>
      <c r="J1210">
        <v>1</v>
      </c>
    </row>
    <row r="1211" spans="1:10" x14ac:dyDescent="0.3">
      <c r="A1211">
        <v>7.8287401047523701</v>
      </c>
      <c r="B1211">
        <v>176.727511301611</v>
      </c>
      <c r="C1211">
        <v>33337.109649432903</v>
      </c>
      <c r="D1211">
        <v>5.4387764289292804</v>
      </c>
      <c r="E1211">
        <v>286.99263090054001</v>
      </c>
      <c r="F1211">
        <v>290.11861259542002</v>
      </c>
      <c r="G1211">
        <v>5.8719413435994703</v>
      </c>
      <c r="H1211">
        <v>75.714425479595903</v>
      </c>
      <c r="I1211">
        <v>5.1994466357968401</v>
      </c>
      <c r="J1211">
        <v>1</v>
      </c>
    </row>
    <row r="1212" spans="1:10" x14ac:dyDescent="0.3">
      <c r="A1212">
        <v>7.9499647945132104</v>
      </c>
      <c r="B1212">
        <v>186.789150651395</v>
      </c>
      <c r="C1212">
        <v>15171.0123256675</v>
      </c>
      <c r="D1212">
        <v>7.8332749648098803</v>
      </c>
      <c r="F1212">
        <v>406.61274295171899</v>
      </c>
      <c r="G1212">
        <v>20.539688048835998</v>
      </c>
      <c r="H1212">
        <v>88.057105474594906</v>
      </c>
      <c r="I1212">
        <v>3.3171524499122</v>
      </c>
      <c r="J1212">
        <v>1</v>
      </c>
    </row>
    <row r="1213" spans="1:10" x14ac:dyDescent="0.3">
      <c r="A1213">
        <v>6.1143320514396198</v>
      </c>
      <c r="B1213">
        <v>178.446285733873</v>
      </c>
      <c r="C1213">
        <v>30606.223593208801</v>
      </c>
      <c r="D1213">
        <v>5.5680420528405099</v>
      </c>
      <c r="E1213">
        <v>260.771025560721</v>
      </c>
      <c r="F1213">
        <v>472.25540311888898</v>
      </c>
      <c r="G1213">
        <v>16.711470987115799</v>
      </c>
      <c r="H1213">
        <v>46.552617616218797</v>
      </c>
      <c r="I1213">
        <v>3.6804099903373402</v>
      </c>
      <c r="J1213">
        <v>1</v>
      </c>
    </row>
    <row r="1214" spans="1:10" x14ac:dyDescent="0.3">
      <c r="B1214">
        <v>226.270823743986</v>
      </c>
      <c r="C1214">
        <v>15380.1240791449</v>
      </c>
      <c r="D1214">
        <v>6.6614738663192901</v>
      </c>
      <c r="F1214">
        <v>392.55820488395801</v>
      </c>
      <c r="G1214">
        <v>14.083109642986299</v>
      </c>
      <c r="H1214">
        <v>50.286394726964197</v>
      </c>
      <c r="I1214">
        <v>4.5168697641269802</v>
      </c>
      <c r="J1214">
        <v>1</v>
      </c>
    </row>
    <row r="1215" spans="1:10" x14ac:dyDescent="0.3">
      <c r="A1215">
        <v>7.1394282725909504</v>
      </c>
      <c r="B1215">
        <v>179.23497924528999</v>
      </c>
      <c r="C1215">
        <v>19862.811257398102</v>
      </c>
      <c r="D1215">
        <v>8.1119580853028594</v>
      </c>
      <c r="E1215">
        <v>337.94709455047399</v>
      </c>
      <c r="F1215">
        <v>364.52315092917303</v>
      </c>
      <c r="G1215">
        <v>17.384470545910698</v>
      </c>
      <c r="H1215">
        <v>88.361846369968902</v>
      </c>
      <c r="I1215">
        <v>3.7715964921482699</v>
      </c>
      <c r="J1215">
        <v>1</v>
      </c>
    </row>
    <row r="1216" spans="1:10" x14ac:dyDescent="0.3">
      <c r="B1216">
        <v>223.511978434291</v>
      </c>
      <c r="C1216">
        <v>20134.398340672</v>
      </c>
      <c r="D1216">
        <v>7.9777301177237696</v>
      </c>
      <c r="E1216">
        <v>359.22570410694902</v>
      </c>
      <c r="F1216">
        <v>477.34265616964899</v>
      </c>
      <c r="G1216">
        <v>10.9338672529208</v>
      </c>
      <c r="H1216">
        <v>49.145504353824997</v>
      </c>
      <c r="I1216">
        <v>4.3144950170318701</v>
      </c>
      <c r="J1216">
        <v>1</v>
      </c>
    </row>
    <row r="1217" spans="1:10" x14ac:dyDescent="0.3">
      <c r="A1217">
        <v>7.9685258698749202</v>
      </c>
      <c r="B1217">
        <v>156.451148777051</v>
      </c>
      <c r="C1217">
        <v>27008.011874469001</v>
      </c>
      <c r="D1217">
        <v>4.7165765079181998</v>
      </c>
      <c r="F1217">
        <v>455.84042795780402</v>
      </c>
      <c r="G1217">
        <v>8.3602834854193002</v>
      </c>
      <c r="H1217">
        <v>52.501187394436599</v>
      </c>
      <c r="I1217">
        <v>3.17387916321259</v>
      </c>
      <c r="J1217">
        <v>1</v>
      </c>
    </row>
    <row r="1218" spans="1:10" x14ac:dyDescent="0.3">
      <c r="A1218">
        <v>6.6358943081875603</v>
      </c>
      <c r="B1218">
        <v>194.04977998317801</v>
      </c>
      <c r="C1218">
        <v>20339.016869903899</v>
      </c>
      <c r="D1218">
        <v>6.0328639051594601</v>
      </c>
      <c r="E1218">
        <v>307.954902296076</v>
      </c>
      <c r="F1218">
        <v>412.58298883136803</v>
      </c>
      <c r="G1218">
        <v>15.894673995972401</v>
      </c>
      <c r="H1218">
        <v>57.643456899913403</v>
      </c>
      <c r="I1218">
        <v>4.5232368656781503</v>
      </c>
      <c r="J1218">
        <v>1</v>
      </c>
    </row>
    <row r="1219" spans="1:10" x14ac:dyDescent="0.3">
      <c r="A1219">
        <v>6.3945480229143001</v>
      </c>
      <c r="B1219">
        <v>193.04755784465499</v>
      </c>
      <c r="C1219">
        <v>31620.190785582599</v>
      </c>
      <c r="D1219">
        <v>7.0650837407620903</v>
      </c>
      <c r="F1219">
        <v>515.80638543238001</v>
      </c>
      <c r="G1219">
        <v>13.081881339181701</v>
      </c>
      <c r="H1219">
        <v>99.640691414005602</v>
      </c>
      <c r="I1219">
        <v>3.0424968179458398</v>
      </c>
      <c r="J1219">
        <v>1</v>
      </c>
    </row>
    <row r="1220" spans="1:10" x14ac:dyDescent="0.3">
      <c r="A1220">
        <v>6.2809782067551598</v>
      </c>
      <c r="B1220">
        <v>205.12312348625599</v>
      </c>
      <c r="C1220">
        <v>25972.8037506004</v>
      </c>
      <c r="D1220">
        <v>8.4178957281355</v>
      </c>
      <c r="E1220">
        <v>383.67145907856201</v>
      </c>
      <c r="F1220">
        <v>456.54394505537999</v>
      </c>
      <c r="G1220">
        <v>13.9547104615413</v>
      </c>
      <c r="H1220">
        <v>32.799028684902297</v>
      </c>
      <c r="I1220">
        <v>4.5994320137301496</v>
      </c>
      <c r="J1220">
        <v>1</v>
      </c>
    </row>
    <row r="1221" spans="1:10" x14ac:dyDescent="0.3">
      <c r="A1221">
        <v>7.9920269772934001</v>
      </c>
      <c r="B1221">
        <v>174.55800631401601</v>
      </c>
      <c r="C1221">
        <v>34585.089606950802</v>
      </c>
      <c r="D1221">
        <v>6.5873023014256997</v>
      </c>
      <c r="F1221">
        <v>543.94914086634105</v>
      </c>
      <c r="G1221">
        <v>12.1994490896553</v>
      </c>
      <c r="H1221">
        <v>71.271230801113404</v>
      </c>
      <c r="I1221">
        <v>4.6470955944856804</v>
      </c>
      <c r="J1221">
        <v>1</v>
      </c>
    </row>
    <row r="1222" spans="1:10" x14ac:dyDescent="0.3">
      <c r="A1222">
        <v>5.0687955020736801</v>
      </c>
      <c r="B1222">
        <v>211.6895021613</v>
      </c>
      <c r="C1222">
        <v>22781.3645335691</v>
      </c>
      <c r="D1222">
        <v>5.3301230521520804</v>
      </c>
      <c r="E1222">
        <v>317.10390282128401</v>
      </c>
      <c r="F1222">
        <v>483.44201801756202</v>
      </c>
      <c r="G1222">
        <v>14.4957906187836</v>
      </c>
      <c r="H1222">
        <v>77.212274358798496</v>
      </c>
      <c r="I1222">
        <v>4.3620856530529002</v>
      </c>
      <c r="J1222">
        <v>1</v>
      </c>
    </row>
    <row r="1223" spans="1:10" x14ac:dyDescent="0.3">
      <c r="B1223">
        <v>164.90907231441699</v>
      </c>
      <c r="C1223">
        <v>32768.227966176499</v>
      </c>
      <c r="D1223">
        <v>6.3096851734510597</v>
      </c>
      <c r="E1223">
        <v>285.56098329312101</v>
      </c>
      <c r="F1223">
        <v>527.19867497639905</v>
      </c>
      <c r="G1223">
        <v>15.843303170637601</v>
      </c>
      <c r="H1223">
        <v>59.728172929692903</v>
      </c>
      <c r="I1223">
        <v>3.4994530742113898</v>
      </c>
      <c r="J1223">
        <v>1</v>
      </c>
    </row>
    <row r="1224" spans="1:10" x14ac:dyDescent="0.3">
      <c r="A1224">
        <v>8.15124896195465</v>
      </c>
      <c r="B1224">
        <v>205.84730071772501</v>
      </c>
      <c r="C1224">
        <v>15661.9403350433</v>
      </c>
      <c r="D1224">
        <v>7.0094370621217301</v>
      </c>
      <c r="E1224">
        <v>335.62277893328297</v>
      </c>
      <c r="F1224">
        <v>555.59028352147902</v>
      </c>
      <c r="G1224">
        <v>14.8611326831029</v>
      </c>
      <c r="H1224">
        <v>72.7625849113019</v>
      </c>
      <c r="I1224">
        <v>2.7998833209288101</v>
      </c>
      <c r="J1224">
        <v>1</v>
      </c>
    </row>
    <row r="1225" spans="1:10" x14ac:dyDescent="0.3">
      <c r="A1225">
        <v>7.5829416767339799</v>
      </c>
      <c r="B1225">
        <v>185.045992768069</v>
      </c>
      <c r="C1225">
        <v>23072.7806982812</v>
      </c>
      <c r="D1225">
        <v>5.8922726736945998</v>
      </c>
      <c r="E1225">
        <v>297.50577237040898</v>
      </c>
      <c r="F1225">
        <v>518.04852352453997</v>
      </c>
      <c r="G1225">
        <v>12.0384571546695</v>
      </c>
      <c r="H1225">
        <v>80.312557760097903</v>
      </c>
      <c r="I1225">
        <v>4.1640286193519396</v>
      </c>
      <c r="J1225">
        <v>1</v>
      </c>
    </row>
    <row r="1226" spans="1:10" x14ac:dyDescent="0.3">
      <c r="A1226">
        <v>5.3441168703896897</v>
      </c>
      <c r="B1226">
        <v>198.37914369451599</v>
      </c>
      <c r="C1226">
        <v>13492.8408350268</v>
      </c>
      <c r="D1226">
        <v>6.5592651114935201</v>
      </c>
      <c r="E1226">
        <v>328.64884517631202</v>
      </c>
      <c r="F1226">
        <v>591.36336850435896</v>
      </c>
      <c r="G1226">
        <v>14.084388259548399</v>
      </c>
      <c r="H1226">
        <v>61.3929828639764</v>
      </c>
      <c r="I1226">
        <v>4.1046985607971598</v>
      </c>
      <c r="J1226">
        <v>1</v>
      </c>
    </row>
    <row r="1227" spans="1:10" x14ac:dyDescent="0.3">
      <c r="A1227">
        <v>7.8719614027508298</v>
      </c>
      <c r="B1227">
        <v>219.62265894107401</v>
      </c>
      <c r="C1227">
        <v>12760.4371507957</v>
      </c>
      <c r="D1227">
        <v>8.0766130468366395</v>
      </c>
      <c r="E1227">
        <v>360.08665747920497</v>
      </c>
      <c r="F1227">
        <v>350.826916279214</v>
      </c>
      <c r="G1227">
        <v>15.698725520210299</v>
      </c>
      <c r="H1227">
        <v>84.158080448162394</v>
      </c>
      <c r="I1227">
        <v>2.93853628710007</v>
      </c>
      <c r="J1227">
        <v>1</v>
      </c>
    </row>
    <row r="1228" spans="1:10" x14ac:dyDescent="0.3">
      <c r="A1228">
        <v>5.3270235340963303</v>
      </c>
      <c r="B1228">
        <v>233.14058798275099</v>
      </c>
      <c r="C1228">
        <v>13580.618482887299</v>
      </c>
      <c r="D1228">
        <v>7.3624108828938102</v>
      </c>
      <c r="E1228">
        <v>356.42027091076699</v>
      </c>
      <c r="F1228">
        <v>438.55349866374399</v>
      </c>
      <c r="G1228">
        <v>10.049771985952001</v>
      </c>
      <c r="H1228">
        <v>55.232271374364103</v>
      </c>
      <c r="I1228">
        <v>4.8558212510460201</v>
      </c>
      <c r="J1228">
        <v>1</v>
      </c>
    </row>
    <row r="1229" spans="1:10" x14ac:dyDescent="0.3">
      <c r="A1229">
        <v>10.550273273136201</v>
      </c>
      <c r="B1229">
        <v>185.165814580144</v>
      </c>
      <c r="C1229">
        <v>32150.9793928328</v>
      </c>
      <c r="D1229">
        <v>8.9339661390130392</v>
      </c>
      <c r="F1229">
        <v>566.37939742203002</v>
      </c>
      <c r="G1229">
        <v>14.282960532198</v>
      </c>
      <c r="H1229">
        <v>85.393399189635005</v>
      </c>
      <c r="I1229">
        <v>3.9513044626049201</v>
      </c>
      <c r="J1229">
        <v>1</v>
      </c>
    </row>
    <row r="1230" spans="1:10" x14ac:dyDescent="0.3">
      <c r="B1230">
        <v>186.17484065173599</v>
      </c>
      <c r="C1230">
        <v>18085.158841175002</v>
      </c>
      <c r="D1230">
        <v>4.9512770484847</v>
      </c>
      <c r="E1230">
        <v>298.39972395493402</v>
      </c>
      <c r="F1230">
        <v>347.986686378191</v>
      </c>
      <c r="G1230">
        <v>15.715545904300299</v>
      </c>
      <c r="H1230">
        <v>75.590598726949196</v>
      </c>
      <c r="I1230">
        <v>3.0689192369813401</v>
      </c>
      <c r="J1230">
        <v>1</v>
      </c>
    </row>
    <row r="1231" spans="1:10" x14ac:dyDescent="0.3">
      <c r="A1231">
        <v>7.4710266701711996</v>
      </c>
      <c r="B1231">
        <v>177.23364339729699</v>
      </c>
      <c r="C1231">
        <v>15736.5809855024</v>
      </c>
      <c r="D1231">
        <v>6.8783542635720796</v>
      </c>
      <c r="E1231">
        <v>277.10985433475702</v>
      </c>
      <c r="F1231">
        <v>401.61821843872002</v>
      </c>
      <c r="G1231">
        <v>11.285708839343799</v>
      </c>
      <c r="H1231">
        <v>58.236119331332802</v>
      </c>
      <c r="I1231">
        <v>3.70797407996506</v>
      </c>
      <c r="J1231">
        <v>1</v>
      </c>
    </row>
    <row r="1232" spans="1:10" x14ac:dyDescent="0.3">
      <c r="A1232">
        <v>7.9438824771547596</v>
      </c>
      <c r="B1232">
        <v>211.816551214405</v>
      </c>
      <c r="C1232">
        <v>32071.179369383601</v>
      </c>
      <c r="D1232">
        <v>7.7692147686997304</v>
      </c>
      <c r="E1232">
        <v>290.33739818972498</v>
      </c>
      <c r="F1232">
        <v>353.33648434928102</v>
      </c>
      <c r="G1232">
        <v>17.871949704883701</v>
      </c>
      <c r="H1232">
        <v>78.4927832592561</v>
      </c>
      <c r="I1232">
        <v>4.1116913445328098</v>
      </c>
      <c r="J1232">
        <v>0</v>
      </c>
    </row>
    <row r="1233" spans="1:10" x14ac:dyDescent="0.3">
      <c r="A1233">
        <v>2.6908312404088099</v>
      </c>
      <c r="B1233">
        <v>151.78290566959799</v>
      </c>
      <c r="C1233">
        <v>30204.5467350654</v>
      </c>
      <c r="D1233">
        <v>6.05307194454977</v>
      </c>
      <c r="E1233">
        <v>303.70240924515099</v>
      </c>
      <c r="F1233">
        <v>377.198272952683</v>
      </c>
      <c r="G1233">
        <v>14.1210492282137</v>
      </c>
      <c r="H1233">
        <v>45.602992035204302</v>
      </c>
      <c r="I1233">
        <v>4.6500337791625199</v>
      </c>
      <c r="J1233">
        <v>0</v>
      </c>
    </row>
    <row r="1234" spans="1:10" x14ac:dyDescent="0.3">
      <c r="A1234">
        <v>9.1356942598913093</v>
      </c>
      <c r="B1234">
        <v>194.815618408684</v>
      </c>
      <c r="C1234">
        <v>9496.9103537379506</v>
      </c>
      <c r="D1234">
        <v>6.1859251197285703</v>
      </c>
      <c r="E1234">
        <v>345.714205773473</v>
      </c>
      <c r="F1234">
        <v>562.77146705682298</v>
      </c>
      <c r="G1234">
        <v>13.676435423474</v>
      </c>
      <c r="H1234">
        <v>74.424166455166002</v>
      </c>
      <c r="I1234">
        <v>3.2818021957706098</v>
      </c>
      <c r="J1234">
        <v>0</v>
      </c>
    </row>
    <row r="1235" spans="1:10" x14ac:dyDescent="0.3">
      <c r="A1235">
        <v>5.2140091940446602</v>
      </c>
      <c r="B1235">
        <v>192.64884626109301</v>
      </c>
      <c r="C1235">
        <v>34184.308401889299</v>
      </c>
      <c r="D1235">
        <v>5.7833573857475997</v>
      </c>
      <c r="E1235">
        <v>282.96987850147298</v>
      </c>
      <c r="F1235">
        <v>380.42841470776898</v>
      </c>
      <c r="G1235">
        <v>15.867750761299799</v>
      </c>
      <c r="H1235">
        <v>80.498497920908605</v>
      </c>
      <c r="I1235">
        <v>4.4535255561965901</v>
      </c>
      <c r="J1235">
        <v>0</v>
      </c>
    </row>
    <row r="1236" spans="1:10" x14ac:dyDescent="0.3">
      <c r="A1236">
        <v>8.64953494696306</v>
      </c>
      <c r="B1236">
        <v>175.42666978686199</v>
      </c>
      <c r="C1236">
        <v>9898.0222085649293</v>
      </c>
      <c r="D1236">
        <v>6.0484038247024197</v>
      </c>
      <c r="E1236">
        <v>336.47761602715099</v>
      </c>
      <c r="F1236">
        <v>410.62509800411601</v>
      </c>
      <c r="G1236">
        <v>10.069254220071</v>
      </c>
      <c r="I1236">
        <v>5.2298091925316204</v>
      </c>
      <c r="J1236">
        <v>0</v>
      </c>
    </row>
    <row r="1237" spans="1:10" x14ac:dyDescent="0.3">
      <c r="A1237">
        <v>7.7566789502524403</v>
      </c>
      <c r="B1237">
        <v>186.68645891773801</v>
      </c>
      <c r="C1237">
        <v>22440.401040626199</v>
      </c>
      <c r="D1237">
        <v>7.4626133323497097</v>
      </c>
      <c r="E1237">
        <v>342.99938281541898</v>
      </c>
      <c r="F1237">
        <v>320.93096625964603</v>
      </c>
      <c r="G1237">
        <v>19.572571833226601</v>
      </c>
      <c r="I1237">
        <v>2.8424707084630199</v>
      </c>
      <c r="J1237">
        <v>0</v>
      </c>
    </row>
    <row r="1238" spans="1:10" x14ac:dyDescent="0.3">
      <c r="A1238">
        <v>7.1042952035253002</v>
      </c>
      <c r="B1238">
        <v>177.571743664053</v>
      </c>
      <c r="C1238">
        <v>12691.515972674901</v>
      </c>
      <c r="D1238">
        <v>7.1709769880066601</v>
      </c>
      <c r="F1238">
        <v>447.03228859835701</v>
      </c>
      <c r="G1238">
        <v>14.3767642657498</v>
      </c>
      <c r="H1238">
        <v>60.743769892101298</v>
      </c>
      <c r="I1238">
        <v>5.4648568033695</v>
      </c>
      <c r="J1238">
        <v>0</v>
      </c>
    </row>
    <row r="1239" spans="1:10" x14ac:dyDescent="0.3">
      <c r="A1239">
        <v>5.3633626453697696</v>
      </c>
      <c r="B1239">
        <v>179.911379795225</v>
      </c>
      <c r="C1239">
        <v>27045.9299579096</v>
      </c>
      <c r="D1239">
        <v>6.5208546771007398</v>
      </c>
      <c r="E1239">
        <v>311.46740558000999</v>
      </c>
      <c r="F1239">
        <v>408.92251679068897</v>
      </c>
      <c r="G1239">
        <v>9.7047041134535998</v>
      </c>
      <c r="H1239">
        <v>79.484800505715299</v>
      </c>
      <c r="I1239">
        <v>3.87137248877894</v>
      </c>
      <c r="J1239">
        <v>0</v>
      </c>
    </row>
    <row r="1240" spans="1:10" x14ac:dyDescent="0.3">
      <c r="A1240">
        <v>6.5824997472016502</v>
      </c>
      <c r="B1240">
        <v>200.73310689806499</v>
      </c>
      <c r="C1240">
        <v>23720.481730479802</v>
      </c>
      <c r="D1240">
        <v>8.5658316054360899</v>
      </c>
      <c r="E1240">
        <v>353.00811508524498</v>
      </c>
      <c r="F1240">
        <v>458.36273291501499</v>
      </c>
      <c r="G1240">
        <v>13.001880639711199</v>
      </c>
      <c r="H1240">
        <v>79.529338179842995</v>
      </c>
      <c r="I1240">
        <v>4.1520141269601503</v>
      </c>
      <c r="J1240">
        <v>0</v>
      </c>
    </row>
    <row r="1241" spans="1:10" x14ac:dyDescent="0.3">
      <c r="A1241">
        <v>6.8104665165711804</v>
      </c>
      <c r="B1241">
        <v>209.73555875887601</v>
      </c>
      <c r="C1241">
        <v>32602.3400842341</v>
      </c>
      <c r="D1241">
        <v>7.4227810365091198</v>
      </c>
      <c r="E1241">
        <v>341.17426935088997</v>
      </c>
      <c r="F1241">
        <v>340.030088555894</v>
      </c>
      <c r="G1241">
        <v>16.736748594795699</v>
      </c>
      <c r="H1241">
        <v>42.349460822336702</v>
      </c>
      <c r="I1241">
        <v>4.4023395125408999</v>
      </c>
      <c r="J1241">
        <v>0</v>
      </c>
    </row>
    <row r="1242" spans="1:10" x14ac:dyDescent="0.3">
      <c r="B1242">
        <v>191.53163008476901</v>
      </c>
      <c r="C1242">
        <v>12885.516912011901</v>
      </c>
      <c r="D1242">
        <v>6.9799546080765396</v>
      </c>
      <c r="E1242">
        <v>328.600220933358</v>
      </c>
      <c r="F1242">
        <v>596.75102591126495</v>
      </c>
      <c r="G1242">
        <v>13.4475131145237</v>
      </c>
      <c r="H1242">
        <v>50.756064317144997</v>
      </c>
      <c r="I1242">
        <v>2.37292472175805</v>
      </c>
      <c r="J1242">
        <v>0</v>
      </c>
    </row>
    <row r="1243" spans="1:10" x14ac:dyDescent="0.3">
      <c r="A1243">
        <v>5.5741165945124402</v>
      </c>
      <c r="B1243">
        <v>193.15807637478699</v>
      </c>
      <c r="C1243">
        <v>17546.403255595302</v>
      </c>
      <c r="D1243">
        <v>9.2199732448150709</v>
      </c>
      <c r="E1243">
        <v>366.19741848267302</v>
      </c>
      <c r="F1243">
        <v>538.53251777647699</v>
      </c>
      <c r="G1243">
        <v>13.9513316117029</v>
      </c>
      <c r="H1243">
        <v>67.142032613549702</v>
      </c>
      <c r="I1243">
        <v>5.1525276979428796</v>
      </c>
      <c r="J1243">
        <v>0</v>
      </c>
    </row>
    <row r="1244" spans="1:10" x14ac:dyDescent="0.3">
      <c r="A1244">
        <v>8.5552834226070296</v>
      </c>
      <c r="B1244">
        <v>216.65535589859201</v>
      </c>
      <c r="C1244">
        <v>18337.460916309101</v>
      </c>
      <c r="D1244">
        <v>8.2906882249070097</v>
      </c>
      <c r="E1244">
        <v>311.32584501765001</v>
      </c>
      <c r="F1244">
        <v>390.94308867459802</v>
      </c>
      <c r="G1244">
        <v>17.1388310172449</v>
      </c>
      <c r="H1244">
        <v>39.777281789057902</v>
      </c>
      <c r="I1244">
        <v>3.6871520676322902</v>
      </c>
      <c r="J1244">
        <v>0</v>
      </c>
    </row>
    <row r="1245" spans="1:10" x14ac:dyDescent="0.3">
      <c r="A1245">
        <v>4.4834027609353804</v>
      </c>
      <c r="B1245">
        <v>172.38387771727801</v>
      </c>
      <c r="C1245">
        <v>13122.2234215593</v>
      </c>
      <c r="D1245">
        <v>5.2767308577287499</v>
      </c>
      <c r="E1245">
        <v>291.19908822051201</v>
      </c>
      <c r="F1245">
        <v>413.545047267906</v>
      </c>
      <c r="G1245">
        <v>11.871724637260201</v>
      </c>
      <c r="H1245">
        <v>75.504542016348196</v>
      </c>
      <c r="I1245">
        <v>2.2038405235023601</v>
      </c>
      <c r="J1245">
        <v>0</v>
      </c>
    </row>
    <row r="1246" spans="1:10" x14ac:dyDescent="0.3">
      <c r="A1246">
        <v>3.7830436384114399</v>
      </c>
      <c r="B1246">
        <v>157.85264488349301</v>
      </c>
      <c r="C1246">
        <v>20384.773096371198</v>
      </c>
      <c r="D1246">
        <v>4.6670817440444399</v>
      </c>
      <c r="E1246">
        <v>300.04869121618901</v>
      </c>
      <c r="F1246">
        <v>432.43182233565398</v>
      </c>
      <c r="G1246">
        <v>12.701422330932401</v>
      </c>
      <c r="I1246">
        <v>4.4022441460051596</v>
      </c>
      <c r="J1246">
        <v>0</v>
      </c>
    </row>
    <row r="1247" spans="1:10" x14ac:dyDescent="0.3">
      <c r="A1247">
        <v>7.1383743168543603</v>
      </c>
      <c r="B1247">
        <v>184.74522877089299</v>
      </c>
      <c r="C1247">
        <v>22575.1885769322</v>
      </c>
      <c r="D1247">
        <v>6.9077144976833704</v>
      </c>
      <c r="F1247">
        <v>504.86569280404802</v>
      </c>
      <c r="G1247">
        <v>18.503761888918699</v>
      </c>
      <c r="H1247">
        <v>66.136988187434497</v>
      </c>
      <c r="I1247">
        <v>4.1448722507002804</v>
      </c>
      <c r="J1247">
        <v>0</v>
      </c>
    </row>
    <row r="1248" spans="1:10" x14ac:dyDescent="0.3">
      <c r="B1248">
        <v>171.59223653502099</v>
      </c>
      <c r="C1248">
        <v>14784.7556606129</v>
      </c>
      <c r="D1248">
        <v>7.4045825022971403</v>
      </c>
      <c r="E1248">
        <v>351.87550754418697</v>
      </c>
      <c r="F1248">
        <v>366.66951246631299</v>
      </c>
      <c r="G1248">
        <v>10.504303376161401</v>
      </c>
      <c r="H1248">
        <v>57.862156846478399</v>
      </c>
      <c r="I1248">
        <v>3.21016808871985</v>
      </c>
      <c r="J1248">
        <v>0</v>
      </c>
    </row>
    <row r="1249" spans="1:10" x14ac:dyDescent="0.3">
      <c r="A1249">
        <v>7.9123610281138204</v>
      </c>
      <c r="B1249">
        <v>211.37644403195</v>
      </c>
      <c r="C1249">
        <v>34808.4427799681</v>
      </c>
      <c r="D1249">
        <v>8.9133642746331994</v>
      </c>
      <c r="F1249">
        <v>594.89929012924597</v>
      </c>
      <c r="G1249">
        <v>16.681989927732999</v>
      </c>
      <c r="H1249">
        <v>72.048082582561307</v>
      </c>
      <c r="I1249">
        <v>2.8785156305225401</v>
      </c>
      <c r="J1249">
        <v>0</v>
      </c>
    </row>
    <row r="1250" spans="1:10" x14ac:dyDescent="0.3">
      <c r="B1250">
        <v>193.11679387301501</v>
      </c>
      <c r="C1250">
        <v>17388.982564899899</v>
      </c>
      <c r="D1250">
        <v>7.7021353542639996</v>
      </c>
      <c r="E1250">
        <v>382.060707150643</v>
      </c>
      <c r="F1250">
        <v>468.93934448248098</v>
      </c>
      <c r="G1250">
        <v>16.233038552975401</v>
      </c>
      <c r="H1250">
        <v>67.873909850586301</v>
      </c>
      <c r="I1250">
        <v>4.2177437449316804</v>
      </c>
      <c r="J1250">
        <v>0</v>
      </c>
    </row>
    <row r="1251" spans="1:10" x14ac:dyDescent="0.3">
      <c r="A1251">
        <v>9.1283577576904804</v>
      </c>
      <c r="B1251">
        <v>184.682103878801</v>
      </c>
      <c r="C1251">
        <v>10418.1083447946</v>
      </c>
      <c r="D1251">
        <v>6.8502003891331702</v>
      </c>
      <c r="E1251">
        <v>388.06871079518203</v>
      </c>
      <c r="F1251">
        <v>371.48230764676998</v>
      </c>
      <c r="G1251">
        <v>10.444500912817601</v>
      </c>
      <c r="H1251">
        <v>68.184020059273806</v>
      </c>
      <c r="I1251">
        <v>3.7622226885605801</v>
      </c>
      <c r="J1251">
        <v>0</v>
      </c>
    </row>
    <row r="1252" spans="1:10" x14ac:dyDescent="0.3">
      <c r="A1252">
        <v>5.2719713777297503</v>
      </c>
      <c r="B1252">
        <v>193.169509487612</v>
      </c>
      <c r="C1252">
        <v>22005.436550006099</v>
      </c>
      <c r="D1252">
        <v>6.1839500321685703</v>
      </c>
      <c r="E1252">
        <v>267.82564786664199</v>
      </c>
      <c r="F1252">
        <v>351.48027964033099</v>
      </c>
      <c r="G1252">
        <v>15.6643818591032</v>
      </c>
      <c r="H1252">
        <v>68.615876293993097</v>
      </c>
      <c r="I1252">
        <v>4.1194364749290404</v>
      </c>
      <c r="J1252">
        <v>0</v>
      </c>
    </row>
    <row r="1253" spans="1:10" x14ac:dyDescent="0.3">
      <c r="A1253">
        <v>6.4650935290669196</v>
      </c>
      <c r="B1253">
        <v>241.26813774836901</v>
      </c>
      <c r="C1253">
        <v>43958.678129549</v>
      </c>
      <c r="D1253">
        <v>7.4201548540342097</v>
      </c>
      <c r="E1253">
        <v>306.020392762043</v>
      </c>
      <c r="F1253">
        <v>544.600566720286</v>
      </c>
      <c r="G1253">
        <v>20.768986391422398</v>
      </c>
      <c r="H1253">
        <v>89.646505924908595</v>
      </c>
      <c r="I1253">
        <v>3.7905236931827799</v>
      </c>
      <c r="J1253">
        <v>0</v>
      </c>
    </row>
    <row r="1254" spans="1:10" x14ac:dyDescent="0.3">
      <c r="A1254">
        <v>8.24518659646861</v>
      </c>
      <c r="B1254">
        <v>199.305774205765</v>
      </c>
      <c r="C1254">
        <v>13909.4790654395</v>
      </c>
      <c r="D1254">
        <v>9.3696417885534</v>
      </c>
      <c r="E1254">
        <v>406.04760890095599</v>
      </c>
      <c r="F1254">
        <v>423.73678433827399</v>
      </c>
      <c r="G1254">
        <v>14.8013290073976</v>
      </c>
      <c r="H1254">
        <v>97.2770042514138</v>
      </c>
      <c r="I1254">
        <v>4.1257317940268301</v>
      </c>
      <c r="J1254">
        <v>0</v>
      </c>
    </row>
    <row r="1255" spans="1:10" x14ac:dyDescent="0.3">
      <c r="B1255">
        <v>196.43200667457501</v>
      </c>
      <c r="C1255">
        <v>18128.908291199699</v>
      </c>
      <c r="D1255">
        <v>8.0080769031965495</v>
      </c>
      <c r="E1255">
        <v>323.552138028873</v>
      </c>
      <c r="F1255">
        <v>313.36187025725297</v>
      </c>
      <c r="G1255">
        <v>18.6007278935644</v>
      </c>
      <c r="H1255">
        <v>67.9643764080094</v>
      </c>
      <c r="I1255">
        <v>3.5020815041262301</v>
      </c>
      <c r="J1255">
        <v>0</v>
      </c>
    </row>
    <row r="1256" spans="1:10" x14ac:dyDescent="0.3">
      <c r="A1256">
        <v>6.7047918921837004</v>
      </c>
      <c r="B1256">
        <v>176.896032783409</v>
      </c>
      <c r="C1256">
        <v>28140.768154511399</v>
      </c>
      <c r="D1256">
        <v>6.94210675560526</v>
      </c>
      <c r="F1256">
        <v>455.97262699635297</v>
      </c>
      <c r="G1256">
        <v>16.035979879461301</v>
      </c>
      <c r="H1256">
        <v>40.0761127269637</v>
      </c>
      <c r="I1256">
        <v>3.80659629246348</v>
      </c>
      <c r="J1256">
        <v>0</v>
      </c>
    </row>
    <row r="1257" spans="1:10" x14ac:dyDescent="0.3">
      <c r="A1257">
        <v>6.4302547859565404</v>
      </c>
      <c r="B1257">
        <v>207.57940234957201</v>
      </c>
      <c r="C1257">
        <v>26855.105610647901</v>
      </c>
      <c r="D1257">
        <v>7.0879099630501798</v>
      </c>
      <c r="E1257">
        <v>304.17343399612901</v>
      </c>
      <c r="F1257">
        <v>418.41947149717703</v>
      </c>
      <c r="G1257">
        <v>17.921140943552999</v>
      </c>
      <c r="H1257">
        <v>34.8163977240566</v>
      </c>
      <c r="I1257">
        <v>4.8057915336195096</v>
      </c>
      <c r="J1257">
        <v>0</v>
      </c>
    </row>
    <row r="1258" spans="1:10" x14ac:dyDescent="0.3">
      <c r="A1258">
        <v>7.4827912763506896</v>
      </c>
      <c r="B1258">
        <v>186.093432370633</v>
      </c>
      <c r="C1258">
        <v>19621.3251054791</v>
      </c>
      <c r="D1258">
        <v>8.1718654500664698</v>
      </c>
      <c r="E1258">
        <v>369.19087801529599</v>
      </c>
      <c r="F1258">
        <v>475.21146048306002</v>
      </c>
      <c r="G1258">
        <v>12.1272539172209</v>
      </c>
      <c r="H1258">
        <v>105.165799305283</v>
      </c>
      <c r="I1258">
        <v>4.0947462863733497</v>
      </c>
      <c r="J1258">
        <v>0</v>
      </c>
    </row>
    <row r="1259" spans="1:10" x14ac:dyDescent="0.3">
      <c r="A1259">
        <v>5.5044523206609002</v>
      </c>
      <c r="B1259">
        <v>164.500984109429</v>
      </c>
      <c r="C1259">
        <v>11950.2350310742</v>
      </c>
      <c r="D1259">
        <v>6.8009576688041697</v>
      </c>
      <c r="E1259">
        <v>302.190494453734</v>
      </c>
      <c r="F1259">
        <v>537.53960913720198</v>
      </c>
      <c r="G1259">
        <v>14.393869036597</v>
      </c>
      <c r="H1259">
        <v>69.939822159548498</v>
      </c>
      <c r="I1259">
        <v>4.6573609344648004</v>
      </c>
      <c r="J1259">
        <v>0</v>
      </c>
    </row>
    <row r="1260" spans="1:10" x14ac:dyDescent="0.3">
      <c r="A1260">
        <v>7.5219206364111102</v>
      </c>
      <c r="B1260">
        <v>198.354626371655</v>
      </c>
      <c r="C1260">
        <v>20139.430347085501</v>
      </c>
      <c r="D1260">
        <v>7.1776549893276096</v>
      </c>
      <c r="F1260">
        <v>603.05495585747497</v>
      </c>
      <c r="G1260">
        <v>13.7736098402632</v>
      </c>
      <c r="H1260">
        <v>84.816771084414199</v>
      </c>
      <c r="I1260">
        <v>3.1109323911398898</v>
      </c>
      <c r="J1260">
        <v>0</v>
      </c>
    </row>
    <row r="1261" spans="1:10" x14ac:dyDescent="0.3">
      <c r="B1261">
        <v>164.09474379608301</v>
      </c>
      <c r="C1261">
        <v>9344.6533223075003</v>
      </c>
      <c r="D1261">
        <v>5.9593091576374499</v>
      </c>
      <c r="E1261">
        <v>349.01943350474897</v>
      </c>
      <c r="F1261">
        <v>367.38981116568601</v>
      </c>
      <c r="G1261">
        <v>13.9379678685196</v>
      </c>
      <c r="H1261">
        <v>88.771969322127504</v>
      </c>
      <c r="I1261">
        <v>4.5593366423943102</v>
      </c>
      <c r="J1261">
        <v>0</v>
      </c>
    </row>
    <row r="1262" spans="1:10" x14ac:dyDescent="0.3">
      <c r="A1262">
        <v>8.5225677327180804</v>
      </c>
      <c r="B1262">
        <v>208.13299968727699</v>
      </c>
      <c r="C1262">
        <v>16446.328050265602</v>
      </c>
      <c r="D1262">
        <v>6.7297754686815097</v>
      </c>
      <c r="E1262">
        <v>372.50384274036401</v>
      </c>
      <c r="F1262">
        <v>346.374597637421</v>
      </c>
      <c r="G1262">
        <v>12.0021776792636</v>
      </c>
      <c r="H1262">
        <v>80.758617746865298</v>
      </c>
      <c r="I1262">
        <v>3.3582844048860401</v>
      </c>
      <c r="J1262">
        <v>0</v>
      </c>
    </row>
    <row r="1263" spans="1:10" x14ac:dyDescent="0.3">
      <c r="A1263">
        <v>5.6944755463374497</v>
      </c>
      <c r="B1263">
        <v>193.432130252788</v>
      </c>
      <c r="C1263">
        <v>18742.925222389698</v>
      </c>
      <c r="D1263">
        <v>6.55666844483377</v>
      </c>
      <c r="E1263">
        <v>327.002370631151</v>
      </c>
      <c r="F1263">
        <v>448.75415077959298</v>
      </c>
      <c r="G1263">
        <v>13.6233079951203</v>
      </c>
      <c r="H1263">
        <v>56.326496615847702</v>
      </c>
      <c r="I1263">
        <v>4.10746711929505</v>
      </c>
      <c r="J1263">
        <v>0</v>
      </c>
    </row>
    <row r="1264" spans="1:10" x14ac:dyDescent="0.3">
      <c r="A1264">
        <v>6.9345035900608796</v>
      </c>
      <c r="B1264">
        <v>176.96943085029599</v>
      </c>
      <c r="C1264">
        <v>15323.408821888401</v>
      </c>
      <c r="D1264">
        <v>5.6668704224406099</v>
      </c>
      <c r="E1264">
        <v>369.34180307751501</v>
      </c>
      <c r="F1264">
        <v>435.94838605718002</v>
      </c>
      <c r="G1264">
        <v>21.813159700220201</v>
      </c>
      <c r="H1264">
        <v>104.74769954043801</v>
      </c>
      <c r="I1264">
        <v>3.8752380365899599</v>
      </c>
      <c r="J1264">
        <v>0</v>
      </c>
    </row>
    <row r="1265" spans="1:10" x14ac:dyDescent="0.3">
      <c r="A1265">
        <v>6.1151800391146098</v>
      </c>
      <c r="B1265">
        <v>226.084429392846</v>
      </c>
      <c r="C1265">
        <v>24699.523902990899</v>
      </c>
      <c r="D1265">
        <v>6.7075232456101803</v>
      </c>
      <c r="E1265">
        <v>298.32933942288099</v>
      </c>
      <c r="F1265">
        <v>429.70668076734103</v>
      </c>
      <c r="G1265">
        <v>14.5360798793099</v>
      </c>
      <c r="H1265">
        <v>71.045480373407798</v>
      </c>
      <c r="I1265">
        <v>3.6908618596006302</v>
      </c>
      <c r="J1265">
        <v>0</v>
      </c>
    </row>
    <row r="1266" spans="1:10" x14ac:dyDescent="0.3">
      <c r="A1266">
        <v>8.5756730218279902</v>
      </c>
      <c r="B1266">
        <v>197.56028281048</v>
      </c>
      <c r="C1266">
        <v>15888.6252067809</v>
      </c>
      <c r="D1266">
        <v>4.8654629119882697</v>
      </c>
      <c r="E1266">
        <v>311.55738096097502</v>
      </c>
      <c r="F1266">
        <v>464.72556684048999</v>
      </c>
      <c r="G1266">
        <v>18.736926753865198</v>
      </c>
      <c r="H1266">
        <v>40.224520831208203</v>
      </c>
      <c r="I1266">
        <v>3.5062290642637701</v>
      </c>
      <c r="J1266">
        <v>0</v>
      </c>
    </row>
    <row r="1267" spans="1:10" x14ac:dyDescent="0.3">
      <c r="A1267">
        <v>5.6891429876636401</v>
      </c>
      <c r="B1267">
        <v>181.58456516788999</v>
      </c>
      <c r="C1267">
        <v>17589.268989836499</v>
      </c>
      <c r="D1267">
        <v>7.2384703175074003</v>
      </c>
      <c r="E1267">
        <v>350.78208240507001</v>
      </c>
      <c r="F1267">
        <v>345.53636591735898</v>
      </c>
      <c r="G1267">
        <v>16.030293060875401</v>
      </c>
      <c r="I1267">
        <v>4.5929799510912996</v>
      </c>
      <c r="J1267">
        <v>0</v>
      </c>
    </row>
    <row r="1268" spans="1:10" x14ac:dyDescent="0.3">
      <c r="B1268">
        <v>199.064671997533</v>
      </c>
      <c r="C1268">
        <v>39927.737044996102</v>
      </c>
      <c r="D1268">
        <v>5.4540509880628099</v>
      </c>
      <c r="E1268">
        <v>259.00994483668001</v>
      </c>
      <c r="F1268">
        <v>257.96315421657602</v>
      </c>
      <c r="G1268">
        <v>14.244719586848699</v>
      </c>
      <c r="H1268">
        <v>52.616386958381</v>
      </c>
      <c r="I1268">
        <v>4.0593774038942199</v>
      </c>
      <c r="J1268">
        <v>0</v>
      </c>
    </row>
    <row r="1269" spans="1:10" x14ac:dyDescent="0.3">
      <c r="A1269">
        <v>7.2261271998088903</v>
      </c>
      <c r="B1269">
        <v>213.32061590039501</v>
      </c>
      <c r="C1269">
        <v>23129.7480555275</v>
      </c>
      <c r="D1269">
        <v>6.1936239397781803</v>
      </c>
      <c r="E1269">
        <v>304.56277627485002</v>
      </c>
      <c r="F1269">
        <v>624.22990064650901</v>
      </c>
      <c r="G1269">
        <v>16.9822556964535</v>
      </c>
      <c r="H1269">
        <v>73.733592879596202</v>
      </c>
      <c r="I1269">
        <v>4.1535589007901699</v>
      </c>
      <c r="J1269">
        <v>0</v>
      </c>
    </row>
    <row r="1270" spans="1:10" x14ac:dyDescent="0.3">
      <c r="A1270">
        <v>7.1977959915433001</v>
      </c>
      <c r="B1270">
        <v>168.64097542167599</v>
      </c>
      <c r="C1270">
        <v>12763.267889422699</v>
      </c>
      <c r="D1270">
        <v>6.89759413984702</v>
      </c>
      <c r="F1270">
        <v>566.25069370954395</v>
      </c>
      <c r="G1270">
        <v>12.4375709674174</v>
      </c>
      <c r="H1270">
        <v>65.746717353841106</v>
      </c>
      <c r="I1270">
        <v>3.8440132867950498</v>
      </c>
      <c r="J1270">
        <v>0</v>
      </c>
    </row>
    <row r="1271" spans="1:10" x14ac:dyDescent="0.3">
      <c r="A1271">
        <v>3.8468143277678202</v>
      </c>
      <c r="B1271">
        <v>190.99287297847599</v>
      </c>
      <c r="C1271">
        <v>26895.257955500601</v>
      </c>
      <c r="D1271">
        <v>5.6295359470444097</v>
      </c>
      <c r="F1271">
        <v>660.25494629243997</v>
      </c>
      <c r="G1271">
        <v>18.125201899261899</v>
      </c>
      <c r="H1271">
        <v>78.153575155547998</v>
      </c>
      <c r="I1271">
        <v>3.58420191585589</v>
      </c>
      <c r="J1271">
        <v>0</v>
      </c>
    </row>
    <row r="1272" spans="1:10" x14ac:dyDescent="0.3">
      <c r="A1272">
        <v>5.8963393459118301</v>
      </c>
      <c r="B1272">
        <v>178.678093692163</v>
      </c>
      <c r="C1272">
        <v>17420.087148730301</v>
      </c>
      <c r="D1272">
        <v>5.2921624194223096</v>
      </c>
      <c r="F1272">
        <v>473.68669331238402</v>
      </c>
      <c r="G1272">
        <v>16.437715183384501</v>
      </c>
      <c r="H1272">
        <v>79.4711772088896</v>
      </c>
      <c r="I1272">
        <v>5.0328549210101698</v>
      </c>
      <c r="J1272">
        <v>0</v>
      </c>
    </row>
    <row r="1273" spans="1:10" x14ac:dyDescent="0.3">
      <c r="B1273">
        <v>247.45329663049</v>
      </c>
      <c r="C1273">
        <v>43846.025265902797</v>
      </c>
      <c r="D1273">
        <v>7.8657807913946503</v>
      </c>
      <c r="E1273">
        <v>324.243779531163</v>
      </c>
      <c r="F1273">
        <v>334.16606087564099</v>
      </c>
      <c r="G1273">
        <v>16.661153123239899</v>
      </c>
      <c r="H1273">
        <v>54.236592115610598</v>
      </c>
      <c r="I1273">
        <v>3.5723438219479702</v>
      </c>
      <c r="J1273">
        <v>0</v>
      </c>
    </row>
    <row r="1274" spans="1:10" x14ac:dyDescent="0.3">
      <c r="A1274">
        <v>8.3263498544104397</v>
      </c>
      <c r="B1274">
        <v>213.87485791537901</v>
      </c>
      <c r="C1274">
        <v>35477.766643469302</v>
      </c>
      <c r="D1274">
        <v>8.3641310202955506</v>
      </c>
      <c r="E1274">
        <v>346.78700252235399</v>
      </c>
      <c r="F1274">
        <v>569.10329449588403</v>
      </c>
      <c r="G1274">
        <v>17.466467299419801</v>
      </c>
      <c r="H1274">
        <v>62.792904836819602</v>
      </c>
      <c r="I1274">
        <v>4.3952848627102199</v>
      </c>
      <c r="J1274">
        <v>0</v>
      </c>
    </row>
    <row r="1275" spans="1:10" x14ac:dyDescent="0.3">
      <c r="A1275">
        <v>6.8915616547736596</v>
      </c>
      <c r="B1275">
        <v>198.54464116651701</v>
      </c>
      <c r="C1275">
        <v>26240.4929815008</v>
      </c>
      <c r="D1275">
        <v>5.1538695176559299</v>
      </c>
      <c r="F1275">
        <v>436.92709574339699</v>
      </c>
      <c r="G1275">
        <v>8.6343189391464499</v>
      </c>
      <c r="H1275">
        <v>86.810229239056696</v>
      </c>
      <c r="I1275">
        <v>3.5619625718994801</v>
      </c>
      <c r="J1275">
        <v>0</v>
      </c>
    </row>
    <row r="1276" spans="1:10" x14ac:dyDescent="0.3">
      <c r="A1276">
        <v>5.5481249469332301</v>
      </c>
      <c r="B1276">
        <v>217.01825948367301</v>
      </c>
      <c r="C1276">
        <v>34006.768745313297</v>
      </c>
      <c r="D1276">
        <v>6.6474252284313602</v>
      </c>
      <c r="E1276">
        <v>331.40294707567699</v>
      </c>
      <c r="F1276">
        <v>430.26966367848098</v>
      </c>
      <c r="G1276">
        <v>15.647036068066701</v>
      </c>
      <c r="H1276">
        <v>64.9806419541802</v>
      </c>
      <c r="I1276">
        <v>4.5992358652332896</v>
      </c>
      <c r="J1276">
        <v>0</v>
      </c>
    </row>
    <row r="1277" spans="1:10" x14ac:dyDescent="0.3">
      <c r="B1277">
        <v>175.588145977344</v>
      </c>
      <c r="C1277">
        <v>17092.225826587601</v>
      </c>
      <c r="D1277">
        <v>7.3384168469275899</v>
      </c>
      <c r="E1277">
        <v>323.154115243597</v>
      </c>
      <c r="F1277">
        <v>491.72814230358398</v>
      </c>
      <c r="G1277">
        <v>11.705953372941</v>
      </c>
      <c r="H1277">
        <v>52.363441738925403</v>
      </c>
      <c r="I1277">
        <v>4.3160632502182699</v>
      </c>
      <c r="J1277">
        <v>0</v>
      </c>
    </row>
    <row r="1278" spans="1:10" x14ac:dyDescent="0.3">
      <c r="A1278">
        <v>5.3866379619568097</v>
      </c>
      <c r="B1278">
        <v>206.896805881251</v>
      </c>
      <c r="C1278">
        <v>20416.6510300175</v>
      </c>
      <c r="D1278">
        <v>7.3127519328332697</v>
      </c>
      <c r="E1278">
        <v>356.384271916643</v>
      </c>
      <c r="F1278">
        <v>525.12347127119403</v>
      </c>
      <c r="G1278">
        <v>10.2181853244791</v>
      </c>
      <c r="H1278">
        <v>70.033119426804703</v>
      </c>
      <c r="I1278">
        <v>4.3209001750647396</v>
      </c>
      <c r="J1278">
        <v>0</v>
      </c>
    </row>
    <row r="1279" spans="1:10" x14ac:dyDescent="0.3">
      <c r="A1279">
        <v>7.26253465163306</v>
      </c>
      <c r="B1279">
        <v>212.52130786880201</v>
      </c>
      <c r="C1279">
        <v>38713.112692262999</v>
      </c>
      <c r="D1279">
        <v>5.8378072011442503</v>
      </c>
      <c r="E1279">
        <v>262.09502222766702</v>
      </c>
      <c r="F1279">
        <v>332.42522434405299</v>
      </c>
      <c r="G1279">
        <v>14.098785744097</v>
      </c>
      <c r="H1279">
        <v>70.300740880006501</v>
      </c>
      <c r="I1279">
        <v>4.8463593718257796</v>
      </c>
      <c r="J1279">
        <v>0</v>
      </c>
    </row>
    <row r="1280" spans="1:10" x14ac:dyDescent="0.3">
      <c r="A1280">
        <v>6.2570857911396596</v>
      </c>
      <c r="B1280">
        <v>180.40621060951599</v>
      </c>
      <c r="C1280">
        <v>13826.257913969799</v>
      </c>
      <c r="D1280">
        <v>7.0751306272659296</v>
      </c>
      <c r="E1280">
        <v>346.62746743164399</v>
      </c>
      <c r="F1280">
        <v>422.60037466691</v>
      </c>
      <c r="G1280">
        <v>11.8381056757162</v>
      </c>
      <c r="H1280">
        <v>77.838211850082502</v>
      </c>
      <c r="I1280">
        <v>3.9947136966926302</v>
      </c>
      <c r="J1280">
        <v>0</v>
      </c>
    </row>
    <row r="1281" spans="1:10" x14ac:dyDescent="0.3">
      <c r="A1281">
        <v>7.0255043349930002</v>
      </c>
      <c r="B1281">
        <v>205.400529116473</v>
      </c>
      <c r="C1281">
        <v>21884.538514588501</v>
      </c>
      <c r="D1281">
        <v>7.2760649183434101</v>
      </c>
      <c r="E1281">
        <v>304.73220346979701</v>
      </c>
      <c r="F1281">
        <v>442.40554017169097</v>
      </c>
      <c r="G1281">
        <v>15.8437436503905</v>
      </c>
      <c r="H1281">
        <v>65.580337647809202</v>
      </c>
      <c r="I1281">
        <v>2.94155512281454</v>
      </c>
      <c r="J1281">
        <v>0</v>
      </c>
    </row>
    <row r="1282" spans="1:10" x14ac:dyDescent="0.3">
      <c r="A1282">
        <v>6.5848393332047399</v>
      </c>
      <c r="B1282">
        <v>196.13398500592601</v>
      </c>
      <c r="C1282">
        <v>16609.9254891288</v>
      </c>
      <c r="D1282">
        <v>6.6739774050955303</v>
      </c>
      <c r="E1282">
        <v>323.37235198449298</v>
      </c>
      <c r="F1282">
        <v>304.71366454134602</v>
      </c>
      <c r="G1282">
        <v>12.501553511902101</v>
      </c>
      <c r="H1282">
        <v>85.682145972290698</v>
      </c>
      <c r="I1282">
        <v>3.91995456932657</v>
      </c>
      <c r="J1282">
        <v>0</v>
      </c>
    </row>
    <row r="1283" spans="1:10" x14ac:dyDescent="0.3">
      <c r="A1283">
        <v>6.5656335471250298</v>
      </c>
      <c r="B1283">
        <v>159.729362698724</v>
      </c>
      <c r="C1283">
        <v>19044.680071212599</v>
      </c>
      <c r="D1283">
        <v>6.6932137812707797</v>
      </c>
      <c r="E1283">
        <v>283.51467184857</v>
      </c>
      <c r="F1283">
        <v>393.62517253953098</v>
      </c>
      <c r="G1283">
        <v>18.207136967175401</v>
      </c>
      <c r="H1283">
        <v>67.054118697382506</v>
      </c>
      <c r="I1283">
        <v>2.7709484970749201</v>
      </c>
      <c r="J1283">
        <v>0</v>
      </c>
    </row>
    <row r="1284" spans="1:10" x14ac:dyDescent="0.3">
      <c r="A1284">
        <v>6.6221029364808404</v>
      </c>
      <c r="B1284">
        <v>196.89106122726301</v>
      </c>
      <c r="C1284">
        <v>16010.524152308701</v>
      </c>
      <c r="D1284">
        <v>7.25607119250677</v>
      </c>
      <c r="F1284">
        <v>264.28393339833701</v>
      </c>
      <c r="G1284">
        <v>14.410952467218801</v>
      </c>
      <c r="H1284">
        <v>45.448776941226001</v>
      </c>
      <c r="I1284">
        <v>5.2909207163820797</v>
      </c>
      <c r="J1284">
        <v>0</v>
      </c>
    </row>
    <row r="1285" spans="1:10" x14ac:dyDescent="0.3">
      <c r="A1285">
        <v>7.2173927805689697</v>
      </c>
      <c r="B1285">
        <v>180.194220771294</v>
      </c>
      <c r="C1285">
        <v>13579.5545795859</v>
      </c>
      <c r="D1285">
        <v>5.9931263711238003</v>
      </c>
      <c r="E1285">
        <v>317.96340377881501</v>
      </c>
      <c r="F1285">
        <v>421.96353854688402</v>
      </c>
      <c r="G1285">
        <v>12.3703386143406</v>
      </c>
      <c r="H1285">
        <v>63.446749131850297</v>
      </c>
      <c r="I1285">
        <v>3.74661982366821</v>
      </c>
      <c r="J1285">
        <v>0</v>
      </c>
    </row>
    <row r="1286" spans="1:10" x14ac:dyDescent="0.3">
      <c r="A1286">
        <v>5.2539074294873398</v>
      </c>
      <c r="B1286">
        <v>191.982047107445</v>
      </c>
      <c r="C1286">
        <v>34793.853305919198</v>
      </c>
      <c r="D1286">
        <v>5.8174042957820102</v>
      </c>
      <c r="F1286">
        <v>395.713258822863</v>
      </c>
      <c r="G1286">
        <v>12.570715176373399</v>
      </c>
      <c r="H1286">
        <v>54.9687343896912</v>
      </c>
      <c r="I1286">
        <v>3.4883725138035002</v>
      </c>
      <c r="J1286">
        <v>0</v>
      </c>
    </row>
    <row r="1287" spans="1:10" x14ac:dyDescent="0.3">
      <c r="A1287">
        <v>8.1313752335690008</v>
      </c>
      <c r="B1287">
        <v>177.095312491741</v>
      </c>
      <c r="C1287">
        <v>13238.070297753</v>
      </c>
      <c r="D1287">
        <v>6.6787406155383797</v>
      </c>
      <c r="F1287">
        <v>450.71833408266099</v>
      </c>
      <c r="G1287">
        <v>20.603574418031901</v>
      </c>
      <c r="H1287">
        <v>85.105892029353996</v>
      </c>
      <c r="I1287">
        <v>3.5428107484612501</v>
      </c>
      <c r="J1287">
        <v>0</v>
      </c>
    </row>
    <row r="1288" spans="1:10" x14ac:dyDescent="0.3">
      <c r="A1288">
        <v>6.6197754602282899</v>
      </c>
      <c r="B1288">
        <v>150.71836138506501</v>
      </c>
      <c r="C1288">
        <v>11388.534186913699</v>
      </c>
      <c r="D1288">
        <v>6.8075801343987097</v>
      </c>
      <c r="E1288">
        <v>370.75346887318199</v>
      </c>
      <c r="F1288">
        <v>431.430087004379</v>
      </c>
      <c r="G1288">
        <v>7.7107692876345402</v>
      </c>
      <c r="H1288">
        <v>73.634277631945594</v>
      </c>
      <c r="I1288">
        <v>4.0869205668394804</v>
      </c>
      <c r="J1288">
        <v>0</v>
      </c>
    </row>
    <row r="1289" spans="1:10" x14ac:dyDescent="0.3">
      <c r="B1289">
        <v>206.31834254801799</v>
      </c>
      <c r="C1289">
        <v>18752.2696770355</v>
      </c>
      <c r="D1289">
        <v>8.2024530251130194</v>
      </c>
      <c r="E1289">
        <v>344.58962825214599</v>
      </c>
      <c r="F1289">
        <v>510.48787983667199</v>
      </c>
      <c r="G1289">
        <v>5.3623709055001996</v>
      </c>
      <c r="H1289">
        <v>61.911364092863103</v>
      </c>
      <c r="I1289">
        <v>3.2935526305267002</v>
      </c>
      <c r="J1289">
        <v>0</v>
      </c>
    </row>
    <row r="1290" spans="1:10" x14ac:dyDescent="0.3">
      <c r="A1290">
        <v>6.2172553069490197</v>
      </c>
      <c r="B1290">
        <v>205.64825148296001</v>
      </c>
      <c r="C1290">
        <v>32911.929716772996</v>
      </c>
      <c r="D1290">
        <v>5.9460736434027499</v>
      </c>
      <c r="E1290">
        <v>298.39049042684798</v>
      </c>
      <c r="F1290">
        <v>414.77101692311902</v>
      </c>
      <c r="G1290">
        <v>12.128365828277399</v>
      </c>
      <c r="H1290">
        <v>79.245033236870498</v>
      </c>
      <c r="I1290">
        <v>2.0814250201904798</v>
      </c>
      <c r="J1290">
        <v>0</v>
      </c>
    </row>
    <row r="1291" spans="1:10" x14ac:dyDescent="0.3">
      <c r="A1291">
        <v>5.0199847667892099</v>
      </c>
      <c r="B1291">
        <v>156.970821707098</v>
      </c>
      <c r="C1291">
        <v>19272.704480952802</v>
      </c>
      <c r="D1291">
        <v>6.1847096624572604</v>
      </c>
      <c r="E1291">
        <v>331.55984487257899</v>
      </c>
      <c r="F1291">
        <v>341.35716015447701</v>
      </c>
      <c r="G1291">
        <v>16.1965733243233</v>
      </c>
      <c r="H1291">
        <v>75.302597694285296</v>
      </c>
      <c r="I1291">
        <v>4.0894854280982003</v>
      </c>
      <c r="J1291">
        <v>0</v>
      </c>
    </row>
    <row r="1292" spans="1:10" x14ac:dyDescent="0.3">
      <c r="A1292">
        <v>6.9073796149717799</v>
      </c>
      <c r="B1292">
        <v>210.27921023581601</v>
      </c>
      <c r="C1292">
        <v>40290.2216364181</v>
      </c>
      <c r="D1292">
        <v>6.8747024237840897</v>
      </c>
      <c r="E1292">
        <v>294.01519769536299</v>
      </c>
      <c r="F1292">
        <v>340.70497844744</v>
      </c>
      <c r="G1292">
        <v>18.253472186843599</v>
      </c>
      <c r="H1292">
        <v>84.0221189088643</v>
      </c>
      <c r="I1292">
        <v>1.49610094257198</v>
      </c>
      <c r="J1292">
        <v>0</v>
      </c>
    </row>
    <row r="1293" spans="1:10" x14ac:dyDescent="0.3">
      <c r="A1293">
        <v>6.3131147318719201</v>
      </c>
      <c r="B1293">
        <v>162.336412066609</v>
      </c>
      <c r="C1293">
        <v>20849.190737376699</v>
      </c>
      <c r="D1293">
        <v>7.08646893759449</v>
      </c>
      <c r="F1293">
        <v>387.95771617051798</v>
      </c>
      <c r="G1293">
        <v>15.047593274879601</v>
      </c>
      <c r="H1293">
        <v>83.921292117965393</v>
      </c>
      <c r="I1293">
        <v>4.1269645959325301</v>
      </c>
      <c r="J1293">
        <v>0</v>
      </c>
    </row>
    <row r="1294" spans="1:10" x14ac:dyDescent="0.3">
      <c r="B1294">
        <v>179.320122815139</v>
      </c>
      <c r="C1294">
        <v>5075.2692018553898</v>
      </c>
      <c r="D1294">
        <v>8.7377829502236803</v>
      </c>
      <c r="E1294">
        <v>455.45123371315202</v>
      </c>
      <c r="F1294">
        <v>392.35373231965201</v>
      </c>
      <c r="G1294">
        <v>16.839330615095001</v>
      </c>
      <c r="H1294">
        <v>76.243622769531498</v>
      </c>
      <c r="I1294">
        <v>4.3975331012122298</v>
      </c>
      <c r="J1294">
        <v>0</v>
      </c>
    </row>
    <row r="1295" spans="1:10" x14ac:dyDescent="0.3">
      <c r="A1295">
        <v>7.2939292501312396</v>
      </c>
      <c r="B1295">
        <v>180.84312475494701</v>
      </c>
      <c r="C1295">
        <v>15823.3393744604</v>
      </c>
      <c r="D1295">
        <v>7.7219774291164898</v>
      </c>
      <c r="F1295">
        <v>457.52044290077299</v>
      </c>
      <c r="G1295">
        <v>8.8575991418299491</v>
      </c>
      <c r="H1295">
        <v>37.734790002896403</v>
      </c>
      <c r="I1295">
        <v>4.4032500645072101</v>
      </c>
      <c r="J1295">
        <v>0</v>
      </c>
    </row>
    <row r="1296" spans="1:10" x14ac:dyDescent="0.3">
      <c r="A1296">
        <v>6.6303638203049902</v>
      </c>
      <c r="B1296">
        <v>186.76108783433</v>
      </c>
      <c r="C1296">
        <v>30939.023213783199</v>
      </c>
      <c r="D1296">
        <v>7.7034805849753498</v>
      </c>
      <c r="F1296">
        <v>330.87608284254799</v>
      </c>
      <c r="G1296">
        <v>13.815756943298</v>
      </c>
      <c r="H1296">
        <v>86.753117495116399</v>
      </c>
      <c r="I1296">
        <v>3.49058757281606</v>
      </c>
      <c r="J1296">
        <v>0</v>
      </c>
    </row>
    <row r="1297" spans="1:10" x14ac:dyDescent="0.3">
      <c r="A1297">
        <v>8.0157803951527402</v>
      </c>
      <c r="B1297">
        <v>180.06037707309599</v>
      </c>
      <c r="C1297">
        <v>12135.724930312301</v>
      </c>
      <c r="D1297">
        <v>6.2593761439873896</v>
      </c>
      <c r="E1297">
        <v>310.06868096007003</v>
      </c>
      <c r="F1297">
        <v>666.69061833074602</v>
      </c>
      <c r="G1297">
        <v>17.660149200672201</v>
      </c>
      <c r="H1297">
        <v>66.588849063510693</v>
      </c>
      <c r="I1297">
        <v>3.1805801865505599</v>
      </c>
      <c r="J1297">
        <v>0</v>
      </c>
    </row>
    <row r="1298" spans="1:10" x14ac:dyDescent="0.3">
      <c r="A1298">
        <v>4.2498903794038396</v>
      </c>
      <c r="B1298">
        <v>168.57214611041601</v>
      </c>
      <c r="C1298">
        <v>16073.670619508701</v>
      </c>
      <c r="D1298">
        <v>5.3608955634392599</v>
      </c>
      <c r="E1298">
        <v>261.26770661873502</v>
      </c>
      <c r="F1298">
        <v>449.051515811988</v>
      </c>
      <c r="G1298">
        <v>11.3492102288028</v>
      </c>
      <c r="H1298">
        <v>86.946896863216196</v>
      </c>
      <c r="I1298">
        <v>4.1163476410666</v>
      </c>
      <c r="J1298">
        <v>0</v>
      </c>
    </row>
    <row r="1299" spans="1:10" x14ac:dyDescent="0.3">
      <c r="A1299">
        <v>4.26526963973199</v>
      </c>
      <c r="B1299">
        <v>199.499451489574</v>
      </c>
      <c r="C1299">
        <v>25634.533284034602</v>
      </c>
      <c r="D1299">
        <v>5.9148844380643197</v>
      </c>
      <c r="E1299">
        <v>260.26120564084903</v>
      </c>
      <c r="F1299">
        <v>300.54792878878499</v>
      </c>
      <c r="G1299">
        <v>12.198732498405599</v>
      </c>
      <c r="H1299">
        <v>55.942365829087301</v>
      </c>
      <c r="I1299">
        <v>4.9004460690541398</v>
      </c>
      <c r="J1299">
        <v>0</v>
      </c>
    </row>
    <row r="1300" spans="1:10" x14ac:dyDescent="0.3">
      <c r="A1300">
        <v>9.2668405950871406</v>
      </c>
      <c r="B1300">
        <v>203.25261346828199</v>
      </c>
      <c r="C1300">
        <v>20478.785956704502</v>
      </c>
      <c r="D1300">
        <v>6.83877882979617</v>
      </c>
      <c r="E1300">
        <v>337.299566858454</v>
      </c>
      <c r="F1300">
        <v>508.28334965083701</v>
      </c>
      <c r="G1300">
        <v>19.164525226729999</v>
      </c>
      <c r="I1300">
        <v>4.3300494687858304</v>
      </c>
      <c r="J1300">
        <v>0</v>
      </c>
    </row>
    <row r="1301" spans="1:10" x14ac:dyDescent="0.3">
      <c r="A1301">
        <v>9.6194566256594598</v>
      </c>
      <c r="B1301">
        <v>210.261246634706</v>
      </c>
      <c r="C1301">
        <v>18185.050473402</v>
      </c>
      <c r="D1301">
        <v>7.9398885751692196</v>
      </c>
      <c r="F1301">
        <v>387.33021537029202</v>
      </c>
      <c r="G1301">
        <v>17.478161921593401</v>
      </c>
      <c r="H1301">
        <v>65.989507083548602</v>
      </c>
      <c r="I1301">
        <v>3.1731997673199999</v>
      </c>
      <c r="J1301">
        <v>0</v>
      </c>
    </row>
    <row r="1302" spans="1:10" x14ac:dyDescent="0.3">
      <c r="A1302">
        <v>7.0868773255657604</v>
      </c>
      <c r="B1302">
        <v>192.38736755463401</v>
      </c>
      <c r="C1302">
        <v>25524.823469892399</v>
      </c>
      <c r="D1302">
        <v>7.3540349942026797</v>
      </c>
      <c r="E1302">
        <v>322.74003116506401</v>
      </c>
      <c r="F1302">
        <v>548.91771801231903</v>
      </c>
      <c r="G1302">
        <v>14.524408073755</v>
      </c>
      <c r="H1302">
        <v>64.124390707876998</v>
      </c>
      <c r="I1302">
        <v>3.9928482109344099</v>
      </c>
      <c r="J1302">
        <v>0</v>
      </c>
    </row>
    <row r="1303" spans="1:10" x14ac:dyDescent="0.3">
      <c r="A1303">
        <v>3.4338740591450798</v>
      </c>
      <c r="B1303">
        <v>152.48007530960001</v>
      </c>
      <c r="C1303">
        <v>16318.733613509199</v>
      </c>
      <c r="D1303">
        <v>5.9730978273241302</v>
      </c>
      <c r="E1303">
        <v>313.06431649592997</v>
      </c>
      <c r="F1303">
        <v>412.91553856427703</v>
      </c>
      <c r="G1303">
        <v>9.9701444631964993</v>
      </c>
      <c r="H1303">
        <v>68.507542030606203</v>
      </c>
      <c r="I1303">
        <v>4.1049384034539402</v>
      </c>
      <c r="J1303">
        <v>0</v>
      </c>
    </row>
    <row r="1304" spans="1:10" x14ac:dyDescent="0.3">
      <c r="A1304">
        <v>8.4367590287889698</v>
      </c>
      <c r="B1304">
        <v>242.488579767696</v>
      </c>
      <c r="C1304">
        <v>44896.984112391903</v>
      </c>
      <c r="D1304">
        <v>7.86308407054341</v>
      </c>
      <c r="F1304">
        <v>575.93701822279195</v>
      </c>
      <c r="G1304">
        <v>14.5317773869037</v>
      </c>
      <c r="H1304">
        <v>50.774207951305101</v>
      </c>
      <c r="I1304">
        <v>2.4999101346874202</v>
      </c>
      <c r="J1304">
        <v>0</v>
      </c>
    </row>
    <row r="1305" spans="1:10" x14ac:dyDescent="0.3">
      <c r="A1305">
        <v>12.246928068519701</v>
      </c>
      <c r="B1305">
        <v>217.368014176777</v>
      </c>
      <c r="C1305">
        <v>11318.1405625728</v>
      </c>
      <c r="D1305">
        <v>8.4651603841829708</v>
      </c>
      <c r="E1305">
        <v>375.894758355747</v>
      </c>
      <c r="F1305">
        <v>347.65305379748003</v>
      </c>
      <c r="G1305">
        <v>9.7625045950579707</v>
      </c>
      <c r="H1305">
        <v>73.8324048123078</v>
      </c>
      <c r="I1305">
        <v>3.53324342458972</v>
      </c>
      <c r="J1305">
        <v>0</v>
      </c>
    </row>
    <row r="1306" spans="1:10" x14ac:dyDescent="0.3">
      <c r="A1306">
        <v>7.3430319397731703</v>
      </c>
      <c r="B1306">
        <v>198.530769655227</v>
      </c>
      <c r="C1306">
        <v>14037.039926614099</v>
      </c>
      <c r="D1306">
        <v>5.78834641769624</v>
      </c>
      <c r="F1306">
        <v>479.24146720329998</v>
      </c>
      <c r="G1306">
        <v>11.0903742138764</v>
      </c>
      <c r="H1306">
        <v>61.100240173184602</v>
      </c>
      <c r="I1306">
        <v>5.2880575538286099</v>
      </c>
      <c r="J1306">
        <v>0</v>
      </c>
    </row>
    <row r="1307" spans="1:10" x14ac:dyDescent="0.3">
      <c r="A1307">
        <v>4.6164389344492296</v>
      </c>
      <c r="B1307">
        <v>192.57400993430301</v>
      </c>
      <c r="C1307">
        <v>14982.305477030401</v>
      </c>
      <c r="D1307">
        <v>6.0800290560030499</v>
      </c>
      <c r="F1307">
        <v>344.14632123276698</v>
      </c>
      <c r="G1307">
        <v>11.090005751162</v>
      </c>
      <c r="H1307">
        <v>88.483583475617394</v>
      </c>
      <c r="I1307">
        <v>2.6343410214254499</v>
      </c>
      <c r="J1307">
        <v>0</v>
      </c>
    </row>
    <row r="1308" spans="1:10" x14ac:dyDescent="0.3">
      <c r="A1308">
        <v>8.3074629690065507</v>
      </c>
      <c r="B1308">
        <v>229.941234316508</v>
      </c>
      <c r="C1308">
        <v>18452.645570928998</v>
      </c>
      <c r="D1308">
        <v>6.8951459472354504</v>
      </c>
      <c r="E1308">
        <v>338.48370277306998</v>
      </c>
      <c r="F1308">
        <v>464.90098483203002</v>
      </c>
      <c r="G1308">
        <v>9.5121025163493798</v>
      </c>
      <c r="H1308">
        <v>84.053414805024204</v>
      </c>
      <c r="I1308">
        <v>4.62572924150773</v>
      </c>
      <c r="J1308">
        <v>0</v>
      </c>
    </row>
    <row r="1309" spans="1:10" x14ac:dyDescent="0.3">
      <c r="A1309">
        <v>4.9096405544372796</v>
      </c>
      <c r="B1309">
        <v>157.240458398887</v>
      </c>
      <c r="C1309">
        <v>10488.770936593601</v>
      </c>
      <c r="D1309">
        <v>6.9297931893324201</v>
      </c>
      <c r="F1309">
        <v>311.74575705391197</v>
      </c>
      <c r="G1309">
        <v>11.0237995544662</v>
      </c>
      <c r="H1309">
        <v>48.525524980257003</v>
      </c>
      <c r="I1309">
        <v>5.3453239400254899</v>
      </c>
      <c r="J1309">
        <v>0</v>
      </c>
    </row>
    <row r="1310" spans="1:10" x14ac:dyDescent="0.3">
      <c r="A1310">
        <v>7.7091063598640401</v>
      </c>
      <c r="B1310">
        <v>178.810827641944</v>
      </c>
      <c r="C1310">
        <v>18610.1241518364</v>
      </c>
      <c r="D1310">
        <v>7.7344411964383797</v>
      </c>
      <c r="F1310">
        <v>462.201162854247</v>
      </c>
      <c r="G1310">
        <v>13.8887038875034</v>
      </c>
      <c r="H1310">
        <v>64.841637255865393</v>
      </c>
      <c r="I1310">
        <v>4.2351081198286904</v>
      </c>
      <c r="J1310">
        <v>0</v>
      </c>
    </row>
    <row r="1311" spans="1:10" x14ac:dyDescent="0.3">
      <c r="B1311">
        <v>173.81671013134201</v>
      </c>
      <c r="C1311">
        <v>26552.9744009838</v>
      </c>
      <c r="D1311">
        <v>6.2902792670761896</v>
      </c>
      <c r="E1311">
        <v>293.17027314789499</v>
      </c>
      <c r="F1311">
        <v>366.71870568459298</v>
      </c>
      <c r="G1311">
        <v>13.271499488833699</v>
      </c>
      <c r="H1311">
        <v>72.129839899789403</v>
      </c>
      <c r="I1311">
        <v>3.2069954827474598</v>
      </c>
      <c r="J1311">
        <v>0</v>
      </c>
    </row>
    <row r="1312" spans="1:10" x14ac:dyDescent="0.3">
      <c r="A1312">
        <v>7.8182748393015</v>
      </c>
      <c r="B1312">
        <v>179.21821727387399</v>
      </c>
      <c r="C1312">
        <v>27558.5425325701</v>
      </c>
      <c r="D1312">
        <v>7.5044528934613801</v>
      </c>
      <c r="E1312">
        <v>315.44749163258098</v>
      </c>
      <c r="F1312">
        <v>359.09918999548302</v>
      </c>
      <c r="G1312">
        <v>12.618666656359</v>
      </c>
      <c r="H1312">
        <v>52.377477319332897</v>
      </c>
      <c r="I1312">
        <v>3.3292431658507202</v>
      </c>
      <c r="J1312">
        <v>0</v>
      </c>
    </row>
    <row r="1313" spans="1:10" x14ac:dyDescent="0.3">
      <c r="A1313">
        <v>8.2074589126568203</v>
      </c>
      <c r="B1313">
        <v>189.942157157042</v>
      </c>
      <c r="C1313">
        <v>17447.994671902699</v>
      </c>
      <c r="D1313">
        <v>6.7616822961549001</v>
      </c>
      <c r="F1313">
        <v>449.41260566523403</v>
      </c>
      <c r="G1313">
        <v>15.3357112029917</v>
      </c>
      <c r="H1313">
        <v>54.946344498015698</v>
      </c>
      <c r="I1313">
        <v>4.1518658530058898</v>
      </c>
      <c r="J1313">
        <v>0</v>
      </c>
    </row>
    <row r="1314" spans="1:10" x14ac:dyDescent="0.3">
      <c r="A1314">
        <v>6.9585341374810001</v>
      </c>
      <c r="B1314">
        <v>187.74884924222999</v>
      </c>
      <c r="C1314">
        <v>13457.2111288387</v>
      </c>
      <c r="D1314">
        <v>7.3635931237865799</v>
      </c>
      <c r="E1314">
        <v>330.75039215794601</v>
      </c>
      <c r="F1314">
        <v>350.60343122456197</v>
      </c>
      <c r="G1314">
        <v>16.719155744030498</v>
      </c>
      <c r="H1314">
        <v>77.671292222448002</v>
      </c>
      <c r="I1314">
        <v>4.1946000001103796</v>
      </c>
      <c r="J1314">
        <v>0</v>
      </c>
    </row>
    <row r="1315" spans="1:10" x14ac:dyDescent="0.3">
      <c r="B1315">
        <v>193.92618038344401</v>
      </c>
      <c r="C1315">
        <v>14936.5039706932</v>
      </c>
      <c r="D1315">
        <v>7.2034013514191004</v>
      </c>
      <c r="E1315">
        <v>309.447432212362</v>
      </c>
      <c r="F1315">
        <v>447.45010822568997</v>
      </c>
      <c r="G1315">
        <v>12.1806259099064</v>
      </c>
      <c r="I1315">
        <v>4.2979138858240198</v>
      </c>
      <c r="J1315">
        <v>0</v>
      </c>
    </row>
    <row r="1316" spans="1:10" x14ac:dyDescent="0.3">
      <c r="A1316">
        <v>4.3494399993517101</v>
      </c>
      <c r="B1316">
        <v>157.51336086289899</v>
      </c>
      <c r="C1316">
        <v>24352.0660991123</v>
      </c>
      <c r="D1316">
        <v>5.9677223399188497</v>
      </c>
      <c r="E1316">
        <v>287.04511035050803</v>
      </c>
      <c r="F1316">
        <v>432.64230696105898</v>
      </c>
      <c r="G1316">
        <v>10.667254446442699</v>
      </c>
      <c r="H1316">
        <v>44.289012650833399</v>
      </c>
      <c r="I1316">
        <v>4.4427115022597903</v>
      </c>
      <c r="J1316">
        <v>0</v>
      </c>
    </row>
    <row r="1317" spans="1:10" x14ac:dyDescent="0.3">
      <c r="A1317">
        <v>6.6299850357875103</v>
      </c>
      <c r="B1317">
        <v>195.70038011793099</v>
      </c>
      <c r="C1317">
        <v>21495.537557678599</v>
      </c>
      <c r="D1317">
        <v>6.5464635363940404</v>
      </c>
      <c r="E1317">
        <v>363.69194908705799</v>
      </c>
      <c r="F1317">
        <v>335.80471023952902</v>
      </c>
      <c r="G1317">
        <v>11.395097663487</v>
      </c>
      <c r="H1317">
        <v>66.165224267509501</v>
      </c>
      <c r="I1317">
        <v>2.5344994779466399</v>
      </c>
      <c r="J1317">
        <v>0</v>
      </c>
    </row>
    <row r="1318" spans="1:10" x14ac:dyDescent="0.3">
      <c r="A1318">
        <v>8.9696973895963392</v>
      </c>
      <c r="B1318">
        <v>195.74476483084399</v>
      </c>
      <c r="C1318">
        <v>9049.6825946018307</v>
      </c>
      <c r="D1318">
        <v>7.4670680179198801</v>
      </c>
      <c r="E1318">
        <v>396.45356835928197</v>
      </c>
      <c r="F1318">
        <v>378.52851122469798</v>
      </c>
      <c r="G1318">
        <v>17.757696522623299</v>
      </c>
      <c r="H1318">
        <v>114.208671377877</v>
      </c>
      <c r="I1318">
        <v>3.9830988179898599</v>
      </c>
      <c r="J1318">
        <v>0</v>
      </c>
    </row>
    <row r="1319" spans="1:10" x14ac:dyDescent="0.3">
      <c r="A1319">
        <v>6.7710502897320302</v>
      </c>
      <c r="B1319">
        <v>194.635122080401</v>
      </c>
      <c r="C1319">
        <v>15719.4936094884</v>
      </c>
      <c r="D1319">
        <v>6.7463438053848801</v>
      </c>
      <c r="E1319">
        <v>339.00157490835801</v>
      </c>
      <c r="F1319">
        <v>441.73039138365101</v>
      </c>
      <c r="G1319">
        <v>22.891010807614599</v>
      </c>
      <c r="H1319">
        <v>75.472825389126299</v>
      </c>
      <c r="I1319">
        <v>3.2448668321310601</v>
      </c>
      <c r="J1319">
        <v>0</v>
      </c>
    </row>
    <row r="1320" spans="1:10" x14ac:dyDescent="0.3">
      <c r="A1320">
        <v>6.7246393420269301</v>
      </c>
      <c r="B1320">
        <v>223.175415452077</v>
      </c>
      <c r="C1320">
        <v>41552.019664355699</v>
      </c>
      <c r="D1320">
        <v>7.7446998874404001</v>
      </c>
      <c r="E1320">
        <v>271.15711986135398</v>
      </c>
      <c r="F1320">
        <v>463.88521588230901</v>
      </c>
      <c r="G1320">
        <v>13.165034610520999</v>
      </c>
      <c r="H1320">
        <v>61.058795674165303</v>
      </c>
      <c r="I1320">
        <v>2.92141477226183</v>
      </c>
      <c r="J1320">
        <v>0</v>
      </c>
    </row>
    <row r="1321" spans="1:10" x14ac:dyDescent="0.3">
      <c r="B1321">
        <v>221.39197444451901</v>
      </c>
      <c r="C1321">
        <v>27979.736222254702</v>
      </c>
      <c r="D1321">
        <v>6.5723902317886802</v>
      </c>
      <c r="E1321">
        <v>349.62455314195898</v>
      </c>
      <c r="F1321">
        <v>355.78198316548099</v>
      </c>
      <c r="G1321">
        <v>9.9863546733099593</v>
      </c>
      <c r="H1321">
        <v>81.963484740844905</v>
      </c>
      <c r="I1321">
        <v>3.4396233538018799</v>
      </c>
      <c r="J1321">
        <v>0</v>
      </c>
    </row>
    <row r="1322" spans="1:10" x14ac:dyDescent="0.3">
      <c r="A1322">
        <v>6.9672707638743301</v>
      </c>
      <c r="B1322">
        <v>218.79279309643201</v>
      </c>
      <c r="C1322">
        <v>33933.709852030202</v>
      </c>
      <c r="D1322">
        <v>8.9771797026538795</v>
      </c>
      <c r="E1322">
        <v>360.99694053823299</v>
      </c>
      <c r="F1322">
        <v>438.80915496371699</v>
      </c>
      <c r="G1322">
        <v>18.633065206522101</v>
      </c>
      <c r="H1322">
        <v>71.919216538104294</v>
      </c>
      <c r="I1322">
        <v>3.2724707390406098</v>
      </c>
      <c r="J1322">
        <v>0</v>
      </c>
    </row>
    <row r="1323" spans="1:10" x14ac:dyDescent="0.3">
      <c r="B1323">
        <v>225.972135571568</v>
      </c>
      <c r="C1323">
        <v>32617.124603587501</v>
      </c>
      <c r="D1323">
        <v>7.3806640263062997</v>
      </c>
      <c r="E1323">
        <v>259.20527412426298</v>
      </c>
      <c r="F1323">
        <v>355.87930088255001</v>
      </c>
      <c r="G1323">
        <v>11.1226534443121</v>
      </c>
      <c r="H1323">
        <v>66.359657767232093</v>
      </c>
      <c r="I1323">
        <v>3.2328721157393701</v>
      </c>
      <c r="J1323">
        <v>0</v>
      </c>
    </row>
    <row r="1324" spans="1:10" x14ac:dyDescent="0.3">
      <c r="A1324">
        <v>7.0531167393032401</v>
      </c>
      <c r="B1324">
        <v>240.85176993682299</v>
      </c>
      <c r="C1324">
        <v>19500.3499833592</v>
      </c>
      <c r="D1324">
        <v>8.0511725656898498</v>
      </c>
      <c r="E1324">
        <v>383.66786586020999</v>
      </c>
      <c r="F1324">
        <v>377.188124938101</v>
      </c>
      <c r="G1324">
        <v>12.9555772628054</v>
      </c>
      <c r="H1324">
        <v>55.522195288950002</v>
      </c>
      <c r="I1324">
        <v>5.6719988498601799</v>
      </c>
      <c r="J1324">
        <v>0</v>
      </c>
    </row>
    <row r="1325" spans="1:10" x14ac:dyDescent="0.3">
      <c r="A1325">
        <v>7.7551542265348097</v>
      </c>
      <c r="B1325">
        <v>196.782783664394</v>
      </c>
      <c r="C1325">
        <v>19024.688670608801</v>
      </c>
      <c r="D1325">
        <v>6.9118675564782501</v>
      </c>
      <c r="E1325">
        <v>392.80008119788198</v>
      </c>
      <c r="F1325">
        <v>338.43062388607598</v>
      </c>
      <c r="G1325">
        <v>10.7728617425759</v>
      </c>
      <c r="H1325">
        <v>76.617599470421197</v>
      </c>
      <c r="I1325">
        <v>2.72879959172423</v>
      </c>
      <c r="J1325">
        <v>0</v>
      </c>
    </row>
    <row r="1326" spans="1:10" x14ac:dyDescent="0.3">
      <c r="A1326">
        <v>8.5800085592948605</v>
      </c>
      <c r="B1326">
        <v>174.50681953512401</v>
      </c>
      <c r="C1326">
        <v>6493.5472563497697</v>
      </c>
      <c r="D1326">
        <v>7.0407274745797004</v>
      </c>
      <c r="E1326">
        <v>409.380908413491</v>
      </c>
      <c r="F1326">
        <v>403.59663138982899</v>
      </c>
      <c r="G1326">
        <v>16.122667861870099</v>
      </c>
      <c r="H1326">
        <v>52.166772797372701</v>
      </c>
      <c r="I1326">
        <v>3.19559105648089</v>
      </c>
      <c r="J1326">
        <v>0</v>
      </c>
    </row>
    <row r="1327" spans="1:10" x14ac:dyDescent="0.3">
      <c r="A1327">
        <v>6.9017102025571804</v>
      </c>
      <c r="B1327">
        <v>173.153915057256</v>
      </c>
      <c r="C1327">
        <v>10323.957841371801</v>
      </c>
      <c r="D1327">
        <v>7.4368075557969897</v>
      </c>
      <c r="E1327">
        <v>376.81170797690498</v>
      </c>
      <c r="F1327">
        <v>538.62078696031494</v>
      </c>
      <c r="G1327">
        <v>10.401972967008801</v>
      </c>
      <c r="H1327">
        <v>36.751897672534398</v>
      </c>
      <c r="I1327">
        <v>3.0356705967120101</v>
      </c>
      <c r="J1327">
        <v>0</v>
      </c>
    </row>
    <row r="1328" spans="1:10" x14ac:dyDescent="0.3">
      <c r="A1328">
        <v>7.8142502469652699</v>
      </c>
      <c r="B1328">
        <v>203.38346319871101</v>
      </c>
      <c r="C1328">
        <v>24470.204256335801</v>
      </c>
      <c r="D1328">
        <v>7.6314069852993498</v>
      </c>
      <c r="E1328">
        <v>321.97456967647202</v>
      </c>
      <c r="F1328">
        <v>516.64681665511102</v>
      </c>
      <c r="G1328">
        <v>17.242909120569799</v>
      </c>
      <c r="H1328">
        <v>80.651978137296197</v>
      </c>
      <c r="I1328">
        <v>4.1046619625898799</v>
      </c>
      <c r="J1328">
        <v>0</v>
      </c>
    </row>
    <row r="1329" spans="1:10" x14ac:dyDescent="0.3">
      <c r="A1329">
        <v>5.9189535464381304</v>
      </c>
      <c r="B1329">
        <v>154.77351651117101</v>
      </c>
      <c r="C1329">
        <v>9712.5606639766193</v>
      </c>
      <c r="D1329">
        <v>5.3262719171587802</v>
      </c>
      <c r="F1329">
        <v>386.21807182960799</v>
      </c>
      <c r="G1329">
        <v>16.579300724791999</v>
      </c>
      <c r="H1329">
        <v>65.882335419222301</v>
      </c>
      <c r="I1329">
        <v>4.2655471385876202</v>
      </c>
      <c r="J1329">
        <v>0</v>
      </c>
    </row>
    <row r="1330" spans="1:10" x14ac:dyDescent="0.3">
      <c r="A1330">
        <v>7.02129530579393</v>
      </c>
      <c r="B1330">
        <v>225.35049844116301</v>
      </c>
      <c r="C1330">
        <v>23109.854231093799</v>
      </c>
      <c r="D1330">
        <v>5.9072727183986</v>
      </c>
      <c r="E1330">
        <v>320.53598901509901</v>
      </c>
      <c r="F1330">
        <v>459.89989002697502</v>
      </c>
      <c r="G1330">
        <v>13.670098904607601</v>
      </c>
      <c r="H1330">
        <v>77.339918204919698</v>
      </c>
      <c r="I1330">
        <v>3.6755579556450502</v>
      </c>
      <c r="J1330">
        <v>0</v>
      </c>
    </row>
    <row r="1331" spans="1:10" x14ac:dyDescent="0.3">
      <c r="B1331">
        <v>189.81468195044701</v>
      </c>
      <c r="C1331">
        <v>19887.769825852902</v>
      </c>
      <c r="D1331">
        <v>8.1157678807233093</v>
      </c>
      <c r="E1331">
        <v>415.92789828899998</v>
      </c>
      <c r="F1331">
        <v>547.02676632093596</v>
      </c>
      <c r="G1331">
        <v>12.9589170183547</v>
      </c>
      <c r="H1331">
        <v>70.9374813298856</v>
      </c>
      <c r="I1331">
        <v>4.89375099172155</v>
      </c>
      <c r="J1331">
        <v>0</v>
      </c>
    </row>
    <row r="1332" spans="1:10" x14ac:dyDescent="0.3">
      <c r="A1332">
        <v>8.1327369650656696</v>
      </c>
      <c r="B1332">
        <v>206.78644803779201</v>
      </c>
      <c r="C1332">
        <v>25838.128483749999</v>
      </c>
      <c r="D1332">
        <v>8.6848325976494305</v>
      </c>
      <c r="E1332">
        <v>346.61184929982801</v>
      </c>
      <c r="F1332">
        <v>472.277025586344</v>
      </c>
      <c r="G1332">
        <v>11.633015233835801</v>
      </c>
      <c r="I1332">
        <v>2.96943392073812</v>
      </c>
      <c r="J1332">
        <v>0</v>
      </c>
    </row>
    <row r="1333" spans="1:10" x14ac:dyDescent="0.3">
      <c r="A1333">
        <v>6.0570680412535296</v>
      </c>
      <c r="B1333">
        <v>184.37323179806199</v>
      </c>
      <c r="C1333">
        <v>14807.268489964599</v>
      </c>
      <c r="D1333">
        <v>5.7534050518962099</v>
      </c>
      <c r="E1333">
        <v>384.82196652880799</v>
      </c>
      <c r="F1333">
        <v>462.00616957334501</v>
      </c>
      <c r="G1333">
        <v>14.7530553981992</v>
      </c>
      <c r="H1333">
        <v>34.265860256044803</v>
      </c>
      <c r="I1333">
        <v>4.3717478538333499</v>
      </c>
      <c r="J1333">
        <v>0</v>
      </c>
    </row>
    <row r="1334" spans="1:10" x14ac:dyDescent="0.3">
      <c r="A1334">
        <v>5.3430751029664796</v>
      </c>
      <c r="B1334">
        <v>211.66209114317601</v>
      </c>
      <c r="C1334">
        <v>45166.912141414898</v>
      </c>
      <c r="D1334">
        <v>6.6518012920274803</v>
      </c>
      <c r="E1334">
        <v>279.76749968588899</v>
      </c>
      <c r="F1334">
        <v>485.95971744569601</v>
      </c>
      <c r="G1334">
        <v>19.6823369727827</v>
      </c>
      <c r="H1334">
        <v>70.546862250786006</v>
      </c>
      <c r="I1334">
        <v>4.2400317077175496</v>
      </c>
      <c r="J1334">
        <v>0</v>
      </c>
    </row>
    <row r="1335" spans="1:10" x14ac:dyDescent="0.3">
      <c r="B1335">
        <v>152.507679423166</v>
      </c>
      <c r="C1335">
        <v>11398.7311047598</v>
      </c>
      <c r="D1335">
        <v>8.7289731478605006</v>
      </c>
      <c r="E1335">
        <v>400.66960147323698</v>
      </c>
      <c r="F1335">
        <v>385.33580420305498</v>
      </c>
      <c r="G1335">
        <v>11.676601343035401</v>
      </c>
      <c r="H1335">
        <v>58.600940118946497</v>
      </c>
      <c r="I1335">
        <v>5.4449272037369001</v>
      </c>
      <c r="J1335">
        <v>0</v>
      </c>
    </row>
    <row r="1336" spans="1:10" x14ac:dyDescent="0.3">
      <c r="A1336">
        <v>5.7425330628820097</v>
      </c>
      <c r="B1336">
        <v>182.941031973957</v>
      </c>
      <c r="C1336">
        <v>21293.8897542458</v>
      </c>
      <c r="D1336">
        <v>6.8264127556351797</v>
      </c>
      <c r="E1336">
        <v>306.54307153839397</v>
      </c>
      <c r="F1336">
        <v>435.23472659633302</v>
      </c>
      <c r="G1336">
        <v>11.1440722382163</v>
      </c>
      <c r="H1336">
        <v>68.612391042769801</v>
      </c>
      <c r="I1336">
        <v>4.2722027581061202</v>
      </c>
      <c r="J1336">
        <v>0</v>
      </c>
    </row>
    <row r="1337" spans="1:10" x14ac:dyDescent="0.3">
      <c r="A1337">
        <v>6.58481311144432</v>
      </c>
      <c r="B1337">
        <v>182.37545579303199</v>
      </c>
      <c r="C1337">
        <v>24723.106295851201</v>
      </c>
      <c r="D1337">
        <v>6.2389197272997601</v>
      </c>
      <c r="F1337">
        <v>414.350750945529</v>
      </c>
      <c r="G1337">
        <v>17.5826149517221</v>
      </c>
      <c r="H1337">
        <v>78.213737866550204</v>
      </c>
      <c r="I1337">
        <v>4.4041321964027</v>
      </c>
      <c r="J1337">
        <v>0</v>
      </c>
    </row>
    <row r="1338" spans="1:10" x14ac:dyDescent="0.3">
      <c r="A1338">
        <v>8.0704771268861002</v>
      </c>
      <c r="B1338">
        <v>198.86594765543799</v>
      </c>
      <c r="C1338">
        <v>18266.617716664299</v>
      </c>
      <c r="D1338">
        <v>6.9023698302552496</v>
      </c>
      <c r="E1338">
        <v>396.61950964595599</v>
      </c>
      <c r="F1338">
        <v>376.71030372678598</v>
      </c>
      <c r="G1338">
        <v>10.9244605555616</v>
      </c>
      <c r="H1338">
        <v>87.379560799306105</v>
      </c>
      <c r="I1338">
        <v>3.05579047450667</v>
      </c>
      <c r="J1338">
        <v>0</v>
      </c>
    </row>
    <row r="1339" spans="1:10" x14ac:dyDescent="0.3">
      <c r="A1339">
        <v>6.6528243477267699</v>
      </c>
      <c r="B1339">
        <v>187.94640877340299</v>
      </c>
      <c r="C1339">
        <v>19155.727560817701</v>
      </c>
      <c r="D1339">
        <v>5.9496219526245504</v>
      </c>
      <c r="E1339">
        <v>345.35853280217901</v>
      </c>
      <c r="F1339">
        <v>433.87520914330003</v>
      </c>
      <c r="G1339">
        <v>20.523190584453399</v>
      </c>
      <c r="H1339">
        <v>26.140862695643399</v>
      </c>
      <c r="I1339">
        <v>3.6615292740182599</v>
      </c>
      <c r="J1339">
        <v>0</v>
      </c>
    </row>
    <row r="1340" spans="1:10" x14ac:dyDescent="0.3">
      <c r="A1340">
        <v>5.5060615043131298</v>
      </c>
      <c r="B1340">
        <v>164.496172102001</v>
      </c>
      <c r="C1340">
        <v>21543.726601097202</v>
      </c>
      <c r="D1340">
        <v>5.98399640358664</v>
      </c>
      <c r="F1340">
        <v>453.88334046653</v>
      </c>
      <c r="G1340">
        <v>13.339716108705201</v>
      </c>
      <c r="H1340">
        <v>55.751362021354502</v>
      </c>
      <c r="I1340">
        <v>2.7789059509444698</v>
      </c>
      <c r="J1340">
        <v>0</v>
      </c>
    </row>
    <row r="1341" spans="1:10" x14ac:dyDescent="0.3">
      <c r="B1341">
        <v>214.972435102048</v>
      </c>
      <c r="C1341">
        <v>36112.134634324699</v>
      </c>
      <c r="D1341">
        <v>7.0940658657318796</v>
      </c>
      <c r="F1341">
        <v>414.10156657400199</v>
      </c>
      <c r="G1341">
        <v>15.874563602062899</v>
      </c>
      <c r="H1341">
        <v>71.631817781695105</v>
      </c>
      <c r="I1341">
        <v>2.43250720991229</v>
      </c>
      <c r="J1341">
        <v>0</v>
      </c>
    </row>
    <row r="1342" spans="1:10" x14ac:dyDescent="0.3">
      <c r="A1342">
        <v>6.4417664864001001</v>
      </c>
      <c r="B1342">
        <v>174.781849154333</v>
      </c>
      <c r="C1342">
        <v>11306.2615053543</v>
      </c>
      <c r="D1342">
        <v>6.6857553477693097</v>
      </c>
      <c r="F1342">
        <v>544.35418246336997</v>
      </c>
      <c r="G1342">
        <v>17.109829253601699</v>
      </c>
      <c r="H1342">
        <v>89.122025897184798</v>
      </c>
      <c r="I1342">
        <v>3.6821343414160101</v>
      </c>
      <c r="J1342">
        <v>0</v>
      </c>
    </row>
    <row r="1343" spans="1:10" x14ac:dyDescent="0.3">
      <c r="B1343">
        <v>194.445315808207</v>
      </c>
      <c r="C1343">
        <v>41461.316998934897</v>
      </c>
      <c r="D1343">
        <v>6.9516655502926996</v>
      </c>
      <c r="E1343">
        <v>239.91190212066701</v>
      </c>
      <c r="F1343">
        <v>362.50041420474901</v>
      </c>
      <c r="G1343">
        <v>14.110249053184299</v>
      </c>
      <c r="H1343">
        <v>58.751463439484802</v>
      </c>
      <c r="I1343">
        <v>4.8948424627234202</v>
      </c>
      <c r="J1343">
        <v>0</v>
      </c>
    </row>
    <row r="1344" spans="1:10" x14ac:dyDescent="0.3">
      <c r="A1344">
        <v>8.2487030544108197</v>
      </c>
      <c r="B1344">
        <v>201.338856766427</v>
      </c>
      <c r="C1344">
        <v>24912.879705470401</v>
      </c>
      <c r="D1344">
        <v>7.8776661043609799</v>
      </c>
      <c r="E1344">
        <v>389.08884397044699</v>
      </c>
      <c r="F1344">
        <v>415.683447861177</v>
      </c>
      <c r="G1344">
        <v>12.842048063714</v>
      </c>
      <c r="H1344">
        <v>51.859150542118897</v>
      </c>
      <c r="I1344">
        <v>3.5405320044112201</v>
      </c>
      <c r="J1344">
        <v>0</v>
      </c>
    </row>
    <row r="1345" spans="1:10" x14ac:dyDescent="0.3">
      <c r="A1345">
        <v>2.5692435620279102</v>
      </c>
      <c r="B1345">
        <v>201.603284309711</v>
      </c>
      <c r="C1345">
        <v>48204.172192410297</v>
      </c>
      <c r="D1345">
        <v>6.3806836127133204</v>
      </c>
      <c r="E1345">
        <v>261.71995964511802</v>
      </c>
      <c r="F1345">
        <v>429.74642958279401</v>
      </c>
      <c r="G1345">
        <v>10.784140412248</v>
      </c>
      <c r="H1345">
        <v>79.719666288149398</v>
      </c>
      <c r="I1345">
        <v>5.5069344316909596</v>
      </c>
      <c r="J1345">
        <v>0</v>
      </c>
    </row>
    <row r="1346" spans="1:10" x14ac:dyDescent="0.3">
      <c r="A1346">
        <v>5.6648457584300704</v>
      </c>
      <c r="B1346">
        <v>186.648358537831</v>
      </c>
      <c r="C1346">
        <v>18678.9508108886</v>
      </c>
      <c r="D1346">
        <v>5.1538728140551502</v>
      </c>
      <c r="E1346">
        <v>313.08348911159601</v>
      </c>
      <c r="F1346">
        <v>335.50552103975701</v>
      </c>
      <c r="G1346">
        <v>17.551569787199</v>
      </c>
      <c r="H1346">
        <v>59.571837284991098</v>
      </c>
      <c r="I1346">
        <v>3.57029045637527</v>
      </c>
      <c r="J1346">
        <v>0</v>
      </c>
    </row>
    <row r="1347" spans="1:10" x14ac:dyDescent="0.3">
      <c r="A1347">
        <v>8.9994989392071503</v>
      </c>
      <c r="B1347">
        <v>234.835477008369</v>
      </c>
      <c r="C1347">
        <v>20933.512749666101</v>
      </c>
      <c r="D1347">
        <v>7.9804508121156204</v>
      </c>
      <c r="E1347">
        <v>365.06096574459002</v>
      </c>
      <c r="F1347">
        <v>444.07701670503701</v>
      </c>
      <c r="G1347">
        <v>12.1687636769802</v>
      </c>
      <c r="H1347">
        <v>54.4047036399758</v>
      </c>
      <c r="I1347">
        <v>3.6950840554277602</v>
      </c>
      <c r="J1347">
        <v>0</v>
      </c>
    </row>
    <row r="1348" spans="1:10" x14ac:dyDescent="0.3">
      <c r="A1348">
        <v>5.5885371907338701</v>
      </c>
      <c r="B1348">
        <v>171.33312343988499</v>
      </c>
      <c r="C1348">
        <v>17732.240668204598</v>
      </c>
      <c r="D1348">
        <v>5.5886144662034596</v>
      </c>
      <c r="E1348">
        <v>343.04157514070801</v>
      </c>
      <c r="F1348">
        <v>466.44542935133802</v>
      </c>
      <c r="G1348">
        <v>13.827755015910199</v>
      </c>
      <c r="H1348">
        <v>59.376451180562697</v>
      </c>
      <c r="I1348">
        <v>4.3739985802066101</v>
      </c>
      <c r="J1348">
        <v>0</v>
      </c>
    </row>
    <row r="1349" spans="1:10" x14ac:dyDescent="0.3">
      <c r="A1349">
        <v>6.2656373438366799</v>
      </c>
      <c r="B1349">
        <v>159.29019048746099</v>
      </c>
      <c r="C1349">
        <v>18711.0646621368</v>
      </c>
      <c r="D1349">
        <v>6.8359682266486397</v>
      </c>
      <c r="E1349">
        <v>314.22305259844001</v>
      </c>
      <c r="F1349">
        <v>499.60462901749099</v>
      </c>
      <c r="G1349">
        <v>15.0617140748369</v>
      </c>
      <c r="H1349">
        <v>68.107216489430897</v>
      </c>
      <c r="I1349">
        <v>3.26602866881329</v>
      </c>
      <c r="J1349">
        <v>0</v>
      </c>
    </row>
    <row r="1350" spans="1:10" x14ac:dyDescent="0.3">
      <c r="A1350">
        <v>6.9220418280808804</v>
      </c>
      <c r="B1350">
        <v>201.410122733197</v>
      </c>
      <c r="C1350">
        <v>16515.872165863399</v>
      </c>
      <c r="D1350">
        <v>8.4630035139172701</v>
      </c>
      <c r="E1350">
        <v>357.93522229390601</v>
      </c>
      <c r="F1350">
        <v>336.04645148069898</v>
      </c>
      <c r="G1350">
        <v>20.929103235896399</v>
      </c>
      <c r="H1350">
        <v>60.520904264705003</v>
      </c>
      <c r="I1350">
        <v>4.2429472156693704</v>
      </c>
      <c r="J1350">
        <v>0</v>
      </c>
    </row>
    <row r="1351" spans="1:10" x14ac:dyDescent="0.3">
      <c r="A1351">
        <v>8.0726124029856905</v>
      </c>
      <c r="B1351">
        <v>210.26977974935301</v>
      </c>
      <c r="C1351">
        <v>16843.363927405899</v>
      </c>
      <c r="D1351">
        <v>8.7934586478293895</v>
      </c>
      <c r="E1351">
        <v>359.51616933030698</v>
      </c>
      <c r="F1351">
        <v>559.16757392313104</v>
      </c>
      <c r="G1351">
        <v>17.263576037622698</v>
      </c>
      <c r="H1351">
        <v>68.738989108122098</v>
      </c>
      <c r="I1351">
        <v>5.0822062467645601</v>
      </c>
      <c r="J1351">
        <v>0</v>
      </c>
    </row>
    <row r="1352" spans="1:10" x14ac:dyDescent="0.3">
      <c r="A1352">
        <v>8.8280943748954499</v>
      </c>
      <c r="B1352">
        <v>196.562852686242</v>
      </c>
      <c r="C1352">
        <v>17699.6106094352</v>
      </c>
      <c r="D1352">
        <v>8.94038013799541</v>
      </c>
      <c r="E1352">
        <v>379.914285579254</v>
      </c>
      <c r="F1352">
        <v>486.86326693554003</v>
      </c>
      <c r="G1352">
        <v>17.5172828371864</v>
      </c>
      <c r="H1352">
        <v>61.182844347609603</v>
      </c>
      <c r="I1352">
        <v>3.79331768619664</v>
      </c>
      <c r="J1352">
        <v>0</v>
      </c>
    </row>
    <row r="1353" spans="1:10" x14ac:dyDescent="0.3">
      <c r="A1353">
        <v>8.6474540073669797</v>
      </c>
      <c r="B1353">
        <v>183.59737430000499</v>
      </c>
      <c r="C1353">
        <v>12995.885427478401</v>
      </c>
      <c r="D1353">
        <v>6.1954490794717598</v>
      </c>
      <c r="E1353">
        <v>382.357868798911</v>
      </c>
      <c r="F1353">
        <v>489.76279889158701</v>
      </c>
      <c r="G1353">
        <v>18.076963456216301</v>
      </c>
      <c r="H1353">
        <v>93.409613644793694</v>
      </c>
      <c r="I1353">
        <v>3.6241006590024498</v>
      </c>
      <c r="J1353">
        <v>0</v>
      </c>
    </row>
    <row r="1354" spans="1:10" x14ac:dyDescent="0.3">
      <c r="A1354">
        <v>7.4755369016992796</v>
      </c>
      <c r="B1354">
        <v>215.429102370057</v>
      </c>
      <c r="C1354">
        <v>31359.3864556634</v>
      </c>
      <c r="D1354">
        <v>7.4984945538890404</v>
      </c>
      <c r="E1354">
        <v>337.46237865194598</v>
      </c>
      <c r="F1354">
        <v>477.23505306415501</v>
      </c>
      <c r="G1354">
        <v>12.1863095119616</v>
      </c>
      <c r="H1354">
        <v>53.908820372619601</v>
      </c>
      <c r="I1354">
        <v>4.01557426229353</v>
      </c>
      <c r="J1354">
        <v>0</v>
      </c>
    </row>
    <row r="1355" spans="1:10" x14ac:dyDescent="0.3">
      <c r="A1355">
        <v>11.534880491117599</v>
      </c>
      <c r="B1355">
        <v>183.26226144148399</v>
      </c>
      <c r="C1355">
        <v>4111.7854317957799</v>
      </c>
      <c r="D1355">
        <v>7.4167726893812604</v>
      </c>
      <c r="E1355">
        <v>398.955344805104</v>
      </c>
      <c r="F1355">
        <v>475.25539472108397</v>
      </c>
      <c r="G1355">
        <v>10.839795526449</v>
      </c>
      <c r="H1355">
        <v>69.420034806782795</v>
      </c>
      <c r="I1355">
        <v>3.0000962391943502</v>
      </c>
      <c r="J1355">
        <v>0</v>
      </c>
    </row>
    <row r="1356" spans="1:10" x14ac:dyDescent="0.3">
      <c r="A1356">
        <v>6.4530648025769803</v>
      </c>
      <c r="B1356">
        <v>178.998245387563</v>
      </c>
      <c r="C1356">
        <v>23129.460177853402</v>
      </c>
      <c r="D1356">
        <v>6.3545081217559103</v>
      </c>
      <c r="E1356">
        <v>326.85318543136401</v>
      </c>
      <c r="F1356">
        <v>371.88276305745597</v>
      </c>
      <c r="G1356">
        <v>13.1783006715775</v>
      </c>
      <c r="H1356">
        <v>41.525863036479301</v>
      </c>
      <c r="I1356">
        <v>3.4408588019322801</v>
      </c>
      <c r="J1356">
        <v>0</v>
      </c>
    </row>
    <row r="1357" spans="1:10" x14ac:dyDescent="0.3">
      <c r="A1357">
        <v>8.1922101559104199</v>
      </c>
      <c r="B1357">
        <v>172.292762525569</v>
      </c>
      <c r="C1357">
        <v>13528.5493829078</v>
      </c>
      <c r="D1357">
        <v>7.35468511964622</v>
      </c>
      <c r="E1357">
        <v>377.45571236939497</v>
      </c>
      <c r="F1357">
        <v>455.01531077985101</v>
      </c>
      <c r="G1357">
        <v>7.2427614204911404</v>
      </c>
      <c r="I1357">
        <v>3.48928307842528</v>
      </c>
      <c r="J1357">
        <v>0</v>
      </c>
    </row>
    <row r="1358" spans="1:10" x14ac:dyDescent="0.3">
      <c r="A1358">
        <v>7.24770098178392</v>
      </c>
      <c r="B1358">
        <v>210.270805148275</v>
      </c>
      <c r="C1358">
        <v>31561.9555302097</v>
      </c>
      <c r="D1358">
        <v>9.0809057008553697</v>
      </c>
      <c r="F1358">
        <v>558.52647082537499</v>
      </c>
      <c r="G1358">
        <v>13.4152045675048</v>
      </c>
      <c r="H1358">
        <v>73.629240190180198</v>
      </c>
      <c r="I1358">
        <v>3.31995267848056</v>
      </c>
      <c r="J1358">
        <v>0</v>
      </c>
    </row>
    <row r="1359" spans="1:10" x14ac:dyDescent="0.3">
      <c r="A1359">
        <v>7.8931319727483897</v>
      </c>
      <c r="B1359">
        <v>201.433249550657</v>
      </c>
      <c r="C1359">
        <v>20526.049705420799</v>
      </c>
      <c r="D1359">
        <v>5.6287756920291701</v>
      </c>
      <c r="E1359">
        <v>299.01823575599002</v>
      </c>
      <c r="F1359">
        <v>303.87879335307298</v>
      </c>
      <c r="G1359">
        <v>15.2546530984377</v>
      </c>
      <c r="H1359">
        <v>71.542305860836194</v>
      </c>
      <c r="I1359">
        <v>3.3022117251366399</v>
      </c>
      <c r="J1359">
        <v>0</v>
      </c>
    </row>
    <row r="1360" spans="1:10" x14ac:dyDescent="0.3">
      <c r="A1360">
        <v>6.16444953558549</v>
      </c>
      <c r="B1360">
        <v>203.01647365220799</v>
      </c>
      <c r="C1360">
        <v>19231.6817492148</v>
      </c>
      <c r="D1360">
        <v>8.5512788075468098</v>
      </c>
      <c r="F1360">
        <v>371.16750837380698</v>
      </c>
      <c r="G1360">
        <v>8.2342649195240902</v>
      </c>
      <c r="H1360">
        <v>76.6572859580113</v>
      </c>
      <c r="I1360">
        <v>3.4464011943430899</v>
      </c>
      <c r="J1360">
        <v>0</v>
      </c>
    </row>
    <row r="1361" spans="1:10" x14ac:dyDescent="0.3">
      <c r="A1361">
        <v>7.9373922001148696</v>
      </c>
      <c r="B1361">
        <v>170.445328366664</v>
      </c>
      <c r="C1361">
        <v>6626.3764257131497</v>
      </c>
      <c r="D1361">
        <v>5.1173641660764302</v>
      </c>
      <c r="E1361">
        <v>372.62525728759198</v>
      </c>
      <c r="F1361">
        <v>316.02246611759199</v>
      </c>
      <c r="G1361">
        <v>23.1359521435479</v>
      </c>
      <c r="H1361">
        <v>73.786211485137997</v>
      </c>
      <c r="I1361">
        <v>4.2708511501292001</v>
      </c>
      <c r="J1361">
        <v>0</v>
      </c>
    </row>
    <row r="1362" spans="1:10" x14ac:dyDescent="0.3">
      <c r="A1362">
        <v>8.2811206551767196</v>
      </c>
      <c r="B1362">
        <v>227.654350599955</v>
      </c>
      <c r="C1362">
        <v>17995.405219186901</v>
      </c>
      <c r="D1362">
        <v>7.4932786547027197</v>
      </c>
      <c r="E1362">
        <v>323.379987344494</v>
      </c>
      <c r="F1362">
        <v>459.865511828298</v>
      </c>
      <c r="G1362">
        <v>14.363661311860101</v>
      </c>
      <c r="H1362">
        <v>16.291504596638902</v>
      </c>
      <c r="I1362">
        <v>3.68799506441683</v>
      </c>
      <c r="J1362">
        <v>0</v>
      </c>
    </row>
    <row r="1363" spans="1:10" x14ac:dyDescent="0.3">
      <c r="A1363">
        <v>4.9064915929883703</v>
      </c>
      <c r="B1363">
        <v>173.779159220715</v>
      </c>
      <c r="C1363">
        <v>14786.1389008927</v>
      </c>
      <c r="D1363">
        <v>5.8437568054128297</v>
      </c>
      <c r="E1363">
        <v>267.56114353266901</v>
      </c>
      <c r="F1363">
        <v>620.34683984671801</v>
      </c>
      <c r="G1363">
        <v>7.7758955925822804</v>
      </c>
      <c r="H1363">
        <v>38.7943067326663</v>
      </c>
      <c r="I1363">
        <v>3.1523449050071499</v>
      </c>
      <c r="J1363">
        <v>0</v>
      </c>
    </row>
    <row r="1364" spans="1:10" x14ac:dyDescent="0.3">
      <c r="A1364">
        <v>8.1434833763118597</v>
      </c>
      <c r="B1364">
        <v>182.43245720972101</v>
      </c>
      <c r="C1364">
        <v>10673.582673737001</v>
      </c>
      <c r="D1364">
        <v>6.6078350385890596</v>
      </c>
      <c r="F1364">
        <v>427.54521920064099</v>
      </c>
      <c r="G1364">
        <v>13.7193308781873</v>
      </c>
      <c r="H1364">
        <v>77.769334078514902</v>
      </c>
      <c r="I1364">
        <v>2.5728304227045902</v>
      </c>
      <c r="J1364">
        <v>0</v>
      </c>
    </row>
    <row r="1365" spans="1:10" x14ac:dyDescent="0.3">
      <c r="A1365">
        <v>5.1179135290146203</v>
      </c>
      <c r="B1365">
        <v>179.70167683757199</v>
      </c>
      <c r="C1365">
        <v>26215.4011031509</v>
      </c>
      <c r="D1365">
        <v>5.5029034695238002</v>
      </c>
      <c r="E1365">
        <v>303.25759211933399</v>
      </c>
      <c r="F1365">
        <v>369.618616491338</v>
      </c>
      <c r="G1365">
        <v>14.7618778428225</v>
      </c>
      <c r="H1365">
        <v>82.831554230527601</v>
      </c>
      <c r="I1365">
        <v>3.80670049221236</v>
      </c>
      <c r="J1365">
        <v>0</v>
      </c>
    </row>
    <row r="1366" spans="1:10" x14ac:dyDescent="0.3">
      <c r="A1366">
        <v>6.44907000890547</v>
      </c>
      <c r="B1366">
        <v>163.44764864393699</v>
      </c>
      <c r="C1366">
        <v>16906.3312980636</v>
      </c>
      <c r="D1366">
        <v>5.1522256700596696</v>
      </c>
      <c r="E1366">
        <v>283.21732863606297</v>
      </c>
      <c r="F1366">
        <v>397.50705514763803</v>
      </c>
      <c r="G1366">
        <v>16.7872722012136</v>
      </c>
      <c r="H1366">
        <v>82.016058039217995</v>
      </c>
      <c r="I1366">
        <v>3.3315499480559199</v>
      </c>
      <c r="J1366">
        <v>0</v>
      </c>
    </row>
    <row r="1367" spans="1:10" x14ac:dyDescent="0.3">
      <c r="A1367">
        <v>5.61356264701746</v>
      </c>
      <c r="B1367">
        <v>204.56936580429701</v>
      </c>
      <c r="C1367">
        <v>16615.908152421602</v>
      </c>
      <c r="D1367">
        <v>5.6189490908066997</v>
      </c>
      <c r="E1367">
        <v>316.099824217118</v>
      </c>
      <c r="F1367">
        <v>341.523671551208</v>
      </c>
      <c r="G1367">
        <v>15.173956255809699</v>
      </c>
      <c r="H1367">
        <v>73.450164498110595</v>
      </c>
      <c r="I1367">
        <v>3.4650886757255801</v>
      </c>
      <c r="J1367">
        <v>0</v>
      </c>
    </row>
    <row r="1368" spans="1:10" x14ac:dyDescent="0.3">
      <c r="A1368">
        <v>5.7542129677350804</v>
      </c>
      <c r="B1368">
        <v>241.60242960289301</v>
      </c>
      <c r="C1368">
        <v>31871.291238837501</v>
      </c>
      <c r="D1368">
        <v>7.2993019199132299</v>
      </c>
      <c r="E1368">
        <v>203.44452077415701</v>
      </c>
      <c r="F1368">
        <v>495.94534416225798</v>
      </c>
      <c r="G1368">
        <v>22.763707419363499</v>
      </c>
      <c r="H1368">
        <v>71.428978424793499</v>
      </c>
      <c r="I1368">
        <v>5.9202339147387404</v>
      </c>
      <c r="J1368">
        <v>0</v>
      </c>
    </row>
    <row r="1369" spans="1:10" x14ac:dyDescent="0.3">
      <c r="A1369">
        <v>6.90657499842587</v>
      </c>
      <c r="B1369">
        <v>199.63812387225499</v>
      </c>
      <c r="C1369">
        <v>15201.339953843901</v>
      </c>
      <c r="D1369">
        <v>5.1365988301121996</v>
      </c>
      <c r="F1369">
        <v>306.02397473517402</v>
      </c>
      <c r="G1369">
        <v>15.2127981305606</v>
      </c>
      <c r="H1369">
        <v>90.579019607208195</v>
      </c>
      <c r="I1369">
        <v>3.28274950335783</v>
      </c>
      <c r="J1369">
        <v>0</v>
      </c>
    </row>
    <row r="1370" spans="1:10" x14ac:dyDescent="0.3">
      <c r="A1370">
        <v>6.3362670974013797</v>
      </c>
      <c r="B1370">
        <v>228.455028006448</v>
      </c>
      <c r="C1370">
        <v>29342.709755894801</v>
      </c>
      <c r="D1370">
        <v>6.9634776588712004</v>
      </c>
      <c r="F1370">
        <v>398.181884377497</v>
      </c>
      <c r="G1370">
        <v>15.545029094675201</v>
      </c>
      <c r="H1370">
        <v>92.011256911261398</v>
      </c>
      <c r="I1370">
        <v>3.7457248858316099</v>
      </c>
      <c r="J1370">
        <v>0</v>
      </c>
    </row>
    <row r="1371" spans="1:10" x14ac:dyDescent="0.3">
      <c r="A1371">
        <v>8.1212536755685001</v>
      </c>
      <c r="B1371">
        <v>200.35369566559001</v>
      </c>
      <c r="C1371">
        <v>25412.7097419038</v>
      </c>
      <c r="D1371">
        <v>6.54764999060317</v>
      </c>
      <c r="E1371">
        <v>314.09073780735002</v>
      </c>
      <c r="F1371">
        <v>411.98698721268102</v>
      </c>
      <c r="G1371">
        <v>12.4193591965849</v>
      </c>
      <c r="H1371">
        <v>59.763193857294901</v>
      </c>
      <c r="I1371">
        <v>4.4283116826713398</v>
      </c>
      <c r="J1371">
        <v>0</v>
      </c>
    </row>
    <row r="1372" spans="1:10" x14ac:dyDescent="0.3">
      <c r="B1372">
        <v>194.16662529847801</v>
      </c>
      <c r="C1372">
        <v>11275.872655429001</v>
      </c>
      <c r="D1372">
        <v>7.2665977433602897</v>
      </c>
      <c r="E1372">
        <v>399.28208133817202</v>
      </c>
      <c r="F1372">
        <v>427.89690725010701</v>
      </c>
      <c r="G1372">
        <v>15.213175742008801</v>
      </c>
      <c r="H1372">
        <v>34.471753362322303</v>
      </c>
      <c r="I1372">
        <v>2.9096061619496099</v>
      </c>
      <c r="J1372">
        <v>0</v>
      </c>
    </row>
    <row r="1373" spans="1:10" x14ac:dyDescent="0.3">
      <c r="A1373">
        <v>8.9351159260231601</v>
      </c>
      <c r="B1373">
        <v>218.39405407701301</v>
      </c>
      <c r="C1373">
        <v>23774.258279229201</v>
      </c>
      <c r="D1373">
        <v>6.4148515652824001</v>
      </c>
      <c r="E1373">
        <v>324.84469136010199</v>
      </c>
      <c r="F1373">
        <v>413.00484413386403</v>
      </c>
      <c r="G1373">
        <v>13.450579528472399</v>
      </c>
      <c r="H1373">
        <v>63.579317366801902</v>
      </c>
      <c r="I1373">
        <v>5.1682978079458</v>
      </c>
      <c r="J1373">
        <v>0</v>
      </c>
    </row>
    <row r="1374" spans="1:10" x14ac:dyDescent="0.3">
      <c r="A1374">
        <v>6.4527807502323897</v>
      </c>
      <c r="B1374">
        <v>190.321390753602</v>
      </c>
      <c r="C1374">
        <v>22034.954595638399</v>
      </c>
      <c r="D1374">
        <v>6.9146928352635699</v>
      </c>
      <c r="F1374">
        <v>353.89767008933899</v>
      </c>
      <c r="G1374">
        <v>12.158055706280701</v>
      </c>
      <c r="H1374">
        <v>67.212405415432698</v>
      </c>
      <c r="I1374">
        <v>3.4250650962734102</v>
      </c>
      <c r="J1374">
        <v>0</v>
      </c>
    </row>
    <row r="1375" spans="1:10" x14ac:dyDescent="0.3">
      <c r="A1375">
        <v>8.4588146619847802</v>
      </c>
      <c r="B1375">
        <v>225.712358656296</v>
      </c>
      <c r="C1375">
        <v>15677.9706864295</v>
      </c>
      <c r="D1375">
        <v>6.4100431496761399</v>
      </c>
      <c r="E1375">
        <v>314.33140826907601</v>
      </c>
      <c r="F1375">
        <v>636.25775479990398</v>
      </c>
      <c r="G1375">
        <v>10.6137097670033</v>
      </c>
      <c r="H1375">
        <v>71.963389633464899</v>
      </c>
      <c r="I1375">
        <v>3.5077085360435101</v>
      </c>
      <c r="J1375">
        <v>0</v>
      </c>
    </row>
    <row r="1376" spans="1:10" x14ac:dyDescent="0.3">
      <c r="A1376">
        <v>6.9300825482006196</v>
      </c>
      <c r="B1376">
        <v>210.42587454794</v>
      </c>
      <c r="C1376">
        <v>22802.039929564198</v>
      </c>
      <c r="D1376">
        <v>5.94530278250327</v>
      </c>
      <c r="F1376">
        <v>473.79555373683502</v>
      </c>
      <c r="G1376">
        <v>13.900109614714101</v>
      </c>
      <c r="H1376">
        <v>64.042698107296204</v>
      </c>
      <c r="I1376">
        <v>4.1494137096698598</v>
      </c>
      <c r="J1376">
        <v>0</v>
      </c>
    </row>
    <row r="1377" spans="1:10" x14ac:dyDescent="0.3">
      <c r="A1377">
        <v>6.2550700008176596</v>
      </c>
      <c r="B1377">
        <v>173.840226043961</v>
      </c>
      <c r="C1377">
        <v>25456.274976652301</v>
      </c>
      <c r="D1377">
        <v>6.2331403653636199</v>
      </c>
      <c r="F1377">
        <v>482.019799218988</v>
      </c>
      <c r="G1377">
        <v>14.2351050337373</v>
      </c>
      <c r="H1377">
        <v>70.704362612447497</v>
      </c>
      <c r="I1377">
        <v>4.1941998735696098</v>
      </c>
      <c r="J1377">
        <v>0</v>
      </c>
    </row>
    <row r="1378" spans="1:10" x14ac:dyDescent="0.3">
      <c r="A1378">
        <v>5.6698187738947796</v>
      </c>
      <c r="B1378">
        <v>203.45271543673499</v>
      </c>
      <c r="C1378">
        <v>27244.634469565099</v>
      </c>
      <c r="D1378">
        <v>6.6049495932783202</v>
      </c>
      <c r="F1378">
        <v>361.23847959589</v>
      </c>
      <c r="G1378">
        <v>11.095059550590401</v>
      </c>
      <c r="H1378">
        <v>68.923127946864</v>
      </c>
      <c r="I1378">
        <v>5.6004585709012398</v>
      </c>
      <c r="J1378">
        <v>0</v>
      </c>
    </row>
    <row r="1379" spans="1:10" x14ac:dyDescent="0.3">
      <c r="A1379">
        <v>7.9454074865860802</v>
      </c>
      <c r="B1379">
        <v>211.80008451836801</v>
      </c>
      <c r="C1379">
        <v>15938.286439129</v>
      </c>
      <c r="D1379">
        <v>6.6364541414504696</v>
      </c>
      <c r="E1379">
        <v>385.65272961273098</v>
      </c>
      <c r="F1379">
        <v>392.16608790476602</v>
      </c>
      <c r="G1379">
        <v>9.6190213130767503</v>
      </c>
      <c r="H1379">
        <v>40.233822977602202</v>
      </c>
      <c r="I1379">
        <v>5.4289167241718896</v>
      </c>
      <c r="J1379">
        <v>0</v>
      </c>
    </row>
    <row r="1380" spans="1:10" x14ac:dyDescent="0.3">
      <c r="A1380">
        <v>7.4998442319528698</v>
      </c>
      <c r="B1380">
        <v>210.985033673293</v>
      </c>
      <c r="C1380">
        <v>23707.465304244601</v>
      </c>
      <c r="D1380">
        <v>7.1485183532154801</v>
      </c>
      <c r="F1380">
        <v>484.84333981847101</v>
      </c>
      <c r="G1380">
        <v>18.0819565988626</v>
      </c>
      <c r="H1380">
        <v>52.967469030292598</v>
      </c>
      <c r="I1380">
        <v>4.4544766726615501</v>
      </c>
      <c r="J1380">
        <v>0</v>
      </c>
    </row>
    <row r="1381" spans="1:10" x14ac:dyDescent="0.3">
      <c r="A1381">
        <v>4.6955161408056201</v>
      </c>
      <c r="B1381">
        <v>198.91048777024</v>
      </c>
      <c r="C1381">
        <v>24767.167109108901</v>
      </c>
      <c r="D1381">
        <v>7.8797500318727396</v>
      </c>
      <c r="E1381">
        <v>353.48467375945899</v>
      </c>
      <c r="F1381">
        <v>512.84187355408801</v>
      </c>
      <c r="G1381">
        <v>19.957513422012699</v>
      </c>
      <c r="H1381">
        <v>44.345679556232596</v>
      </c>
      <c r="I1381">
        <v>4.6417384906160404</v>
      </c>
      <c r="J1381">
        <v>0</v>
      </c>
    </row>
    <row r="1382" spans="1:10" x14ac:dyDescent="0.3">
      <c r="A1382">
        <v>6.7106335280148999</v>
      </c>
      <c r="B1382">
        <v>203.642916671878</v>
      </c>
      <c r="C1382">
        <v>23748.183992013699</v>
      </c>
      <c r="D1382">
        <v>6.7266640856596904</v>
      </c>
      <c r="E1382">
        <v>342.44143347364098</v>
      </c>
      <c r="F1382">
        <v>455.96755799449301</v>
      </c>
      <c r="G1382">
        <v>15.879548569804699</v>
      </c>
      <c r="H1382">
        <v>63.676952494889697</v>
      </c>
      <c r="I1382">
        <v>3.8632869089931101</v>
      </c>
      <c r="J1382">
        <v>0</v>
      </c>
    </row>
    <row r="1383" spans="1:10" x14ac:dyDescent="0.3">
      <c r="A1383">
        <v>9.5028567462339204</v>
      </c>
      <c r="B1383">
        <v>175.585673094052</v>
      </c>
      <c r="C1383">
        <v>4466.2574876805002</v>
      </c>
      <c r="D1383">
        <v>6.4164587080547104</v>
      </c>
      <c r="E1383">
        <v>370.85189291533999</v>
      </c>
      <c r="F1383">
        <v>406.30985418076</v>
      </c>
      <c r="G1383">
        <v>13.7542205178557</v>
      </c>
      <c r="H1383">
        <v>57.438274563514199</v>
      </c>
      <c r="I1383">
        <v>4.2373452517151096</v>
      </c>
      <c r="J1383">
        <v>0</v>
      </c>
    </row>
    <row r="1384" spans="1:10" x14ac:dyDescent="0.3">
      <c r="A1384">
        <v>4.4053271469523496</v>
      </c>
      <c r="B1384">
        <v>169.742537179007</v>
      </c>
      <c r="C1384">
        <v>15039.7104059839</v>
      </c>
      <c r="D1384">
        <v>6.3081983734017397</v>
      </c>
      <c r="E1384">
        <v>352.91773338705701</v>
      </c>
      <c r="F1384">
        <v>424.25116207284299</v>
      </c>
      <c r="G1384">
        <v>14.441753614959699</v>
      </c>
      <c r="H1384">
        <v>79.169597357287103</v>
      </c>
      <c r="I1384">
        <v>4.0868672445251599</v>
      </c>
      <c r="J1384">
        <v>0</v>
      </c>
    </row>
    <row r="1385" spans="1:10" x14ac:dyDescent="0.3">
      <c r="A1385">
        <v>6.8103448491293896</v>
      </c>
      <c r="B1385">
        <v>166.592425243392</v>
      </c>
      <c r="C1385">
        <v>18852.122978796298</v>
      </c>
      <c r="D1385">
        <v>7.8477116693990503</v>
      </c>
      <c r="F1385">
        <v>294.38391409514998</v>
      </c>
      <c r="G1385">
        <v>13.447314149836201</v>
      </c>
      <c r="H1385">
        <v>54.117664322882298</v>
      </c>
      <c r="I1385">
        <v>4.11569584370935</v>
      </c>
      <c r="J1385">
        <v>0</v>
      </c>
    </row>
    <row r="1386" spans="1:10" x14ac:dyDescent="0.3">
      <c r="A1386">
        <v>6.9831331130609602</v>
      </c>
      <c r="B1386">
        <v>181.11952913239099</v>
      </c>
      <c r="C1386">
        <v>17503.312229787502</v>
      </c>
      <c r="D1386">
        <v>6.93162792222292</v>
      </c>
      <c r="F1386">
        <v>181.483753985146</v>
      </c>
      <c r="G1386">
        <v>11.5983399309915</v>
      </c>
      <c r="H1386">
        <v>72.033900997584695</v>
      </c>
      <c r="I1386">
        <v>4.4269825443719899</v>
      </c>
      <c r="J1386">
        <v>0</v>
      </c>
    </row>
    <row r="1387" spans="1:10" x14ac:dyDescent="0.3">
      <c r="A1387">
        <v>6.9681313129261904</v>
      </c>
      <c r="B1387">
        <v>205.982581899601</v>
      </c>
      <c r="C1387">
        <v>19207.311771185301</v>
      </c>
      <c r="D1387">
        <v>7.2859976943888398</v>
      </c>
      <c r="E1387">
        <v>283.478555414769</v>
      </c>
      <c r="F1387">
        <v>459.17668233482198</v>
      </c>
      <c r="G1387">
        <v>17.916963728538001</v>
      </c>
      <c r="H1387">
        <v>50.878820358164504</v>
      </c>
      <c r="I1387">
        <v>3.0308235833086701</v>
      </c>
      <c r="J1387">
        <v>0</v>
      </c>
    </row>
    <row r="1388" spans="1:10" x14ac:dyDescent="0.3">
      <c r="A1388">
        <v>5.7625522497080501</v>
      </c>
      <c r="B1388">
        <v>184.84748729413201</v>
      </c>
      <c r="C1388">
        <v>22159.018072587001</v>
      </c>
      <c r="D1388">
        <v>6.3022638249574001</v>
      </c>
      <c r="E1388">
        <v>347.775153783348</v>
      </c>
      <c r="F1388">
        <v>449.43537585927299</v>
      </c>
      <c r="G1388">
        <v>12.950544578400599</v>
      </c>
      <c r="H1388">
        <v>65.839741793269198</v>
      </c>
      <c r="I1388">
        <v>2.9065892123963102</v>
      </c>
      <c r="J1388">
        <v>0</v>
      </c>
    </row>
    <row r="1389" spans="1:10" x14ac:dyDescent="0.3">
      <c r="A1389">
        <v>8.3972480959713707</v>
      </c>
      <c r="B1389">
        <v>199.49581125276501</v>
      </c>
      <c r="C1389">
        <v>16772.226246243299</v>
      </c>
      <c r="D1389">
        <v>8.1172175780334594</v>
      </c>
      <c r="E1389">
        <v>343.40376443527799</v>
      </c>
      <c r="F1389">
        <v>402.46490555321702</v>
      </c>
      <c r="G1389">
        <v>17.236047164549898</v>
      </c>
      <c r="H1389">
        <v>75.853548601520203</v>
      </c>
      <c r="I1389">
        <v>2.8357942842945398</v>
      </c>
      <c r="J1389">
        <v>0</v>
      </c>
    </row>
    <row r="1390" spans="1:10" x14ac:dyDescent="0.3">
      <c r="A1390">
        <v>8.8283266575223998</v>
      </c>
      <c r="B1390">
        <v>189.975552652798</v>
      </c>
      <c r="C1390">
        <v>13527.989885696499</v>
      </c>
      <c r="D1390">
        <v>7.1459673913740804</v>
      </c>
      <c r="E1390">
        <v>408.591208428296</v>
      </c>
      <c r="F1390">
        <v>338.51245900048798</v>
      </c>
      <c r="G1390">
        <v>18.543500286509499</v>
      </c>
      <c r="I1390">
        <v>3.0528221479792399</v>
      </c>
      <c r="J1390">
        <v>0</v>
      </c>
    </row>
    <row r="1391" spans="1:10" x14ac:dyDescent="0.3">
      <c r="A1391">
        <v>9.3958422021738901</v>
      </c>
      <c r="B1391">
        <v>162.15770036445801</v>
      </c>
      <c r="C1391">
        <v>9225.7709107954397</v>
      </c>
      <c r="D1391">
        <v>8.2750348963059608</v>
      </c>
      <c r="F1391">
        <v>451.52462900629001</v>
      </c>
      <c r="G1391">
        <v>12.632707144221699</v>
      </c>
      <c r="H1391">
        <v>80.249885737392503</v>
      </c>
      <c r="I1391">
        <v>3.5304983249278599</v>
      </c>
      <c r="J1391">
        <v>0</v>
      </c>
    </row>
    <row r="1392" spans="1:10" x14ac:dyDescent="0.3">
      <c r="A1392">
        <v>7.5931769334529102</v>
      </c>
      <c r="B1392">
        <v>201.06873653884199</v>
      </c>
      <c r="C1392">
        <v>19214.186356768601</v>
      </c>
      <c r="D1392">
        <v>7.7101199700748904</v>
      </c>
      <c r="E1392">
        <v>351.38608010790699</v>
      </c>
      <c r="F1392">
        <v>451.21144856106702</v>
      </c>
      <c r="G1392">
        <v>4.37189860844114</v>
      </c>
      <c r="H1392">
        <v>74.673985852975903</v>
      </c>
      <c r="I1392">
        <v>3.5420926437537501</v>
      </c>
      <c r="J1392">
        <v>0</v>
      </c>
    </row>
    <row r="1393" spans="1:10" x14ac:dyDescent="0.3">
      <c r="A1393">
        <v>5.1491332881902396</v>
      </c>
      <c r="B1393">
        <v>198.332440177162</v>
      </c>
      <c r="C1393">
        <v>16795.318674358601</v>
      </c>
      <c r="D1393">
        <v>6.7080678106132599</v>
      </c>
      <c r="E1393">
        <v>326.95261694902098</v>
      </c>
      <c r="F1393">
        <v>303.33363237794703</v>
      </c>
      <c r="G1393">
        <v>12.510886657115201</v>
      </c>
      <c r="H1393">
        <v>66.3763739676955</v>
      </c>
      <c r="I1393">
        <v>4.83917615766872</v>
      </c>
      <c r="J1393">
        <v>0</v>
      </c>
    </row>
    <row r="1394" spans="1:10" x14ac:dyDescent="0.3">
      <c r="A1394">
        <v>4.9167405412607996</v>
      </c>
      <c r="B1394">
        <v>191.46711027690199</v>
      </c>
      <c r="C1394">
        <v>23425.331315980799</v>
      </c>
      <c r="D1394">
        <v>6.8575826433610203</v>
      </c>
      <c r="F1394">
        <v>316.42225130907201</v>
      </c>
      <c r="G1394">
        <v>18.281754024014301</v>
      </c>
      <c r="H1394">
        <v>43.433240093063901</v>
      </c>
      <c r="I1394">
        <v>3.6132124116061299</v>
      </c>
      <c r="J1394">
        <v>0</v>
      </c>
    </row>
    <row r="1395" spans="1:10" x14ac:dyDescent="0.3">
      <c r="B1395">
        <v>202.886990145542</v>
      </c>
      <c r="C1395">
        <v>24518.574297358999</v>
      </c>
      <c r="D1395">
        <v>7.2174084495979596</v>
      </c>
      <c r="E1395">
        <v>360.15411334226798</v>
      </c>
      <c r="F1395">
        <v>492.352061013374</v>
      </c>
      <c r="G1395">
        <v>16.743288670041601</v>
      </c>
      <c r="H1395">
        <v>72.710126909895806</v>
      </c>
      <c r="I1395">
        <v>4.17456887572349</v>
      </c>
      <c r="J1395">
        <v>0</v>
      </c>
    </row>
    <row r="1396" spans="1:10" x14ac:dyDescent="0.3">
      <c r="A1396">
        <v>7.3712898766050596</v>
      </c>
      <c r="B1396">
        <v>180.73652626932301</v>
      </c>
      <c r="C1396">
        <v>25672.311996021101</v>
      </c>
      <c r="D1396">
        <v>7.3774223627400604</v>
      </c>
      <c r="E1396">
        <v>310.56746710632501</v>
      </c>
      <c r="F1396">
        <v>298.05305725399899</v>
      </c>
      <c r="G1396">
        <v>12.671607097853601</v>
      </c>
      <c r="H1396">
        <v>27.559354882738401</v>
      </c>
      <c r="I1396">
        <v>4.0846967751334597</v>
      </c>
      <c r="J1396">
        <v>0</v>
      </c>
    </row>
    <row r="1397" spans="1:10" x14ac:dyDescent="0.3">
      <c r="A1397">
        <v>8.2787527407552002</v>
      </c>
      <c r="B1397">
        <v>200.16222287284199</v>
      </c>
      <c r="C1397">
        <v>29381.936405108001</v>
      </c>
      <c r="D1397">
        <v>7.24987872768377</v>
      </c>
      <c r="F1397">
        <v>456.47067281501302</v>
      </c>
      <c r="G1397">
        <v>15.160640701933501</v>
      </c>
      <c r="H1397">
        <v>70.337056755105706</v>
      </c>
      <c r="I1397">
        <v>4.7677223841613197</v>
      </c>
      <c r="J1397">
        <v>0</v>
      </c>
    </row>
    <row r="1398" spans="1:10" x14ac:dyDescent="0.3">
      <c r="A1398">
        <v>10.202971547604699</v>
      </c>
      <c r="B1398">
        <v>211.963404471454</v>
      </c>
      <c r="C1398">
        <v>21708.949286378502</v>
      </c>
      <c r="D1398">
        <v>7.49189500764989</v>
      </c>
      <c r="F1398">
        <v>395.14078304214701</v>
      </c>
      <c r="G1398">
        <v>21.5205930332117</v>
      </c>
      <c r="H1398">
        <v>62.659460069982501</v>
      </c>
      <c r="I1398">
        <v>3.2709037528479601</v>
      </c>
      <c r="J1398">
        <v>0</v>
      </c>
    </row>
    <row r="1399" spans="1:10" x14ac:dyDescent="0.3">
      <c r="A1399">
        <v>4.5621564826721599</v>
      </c>
      <c r="B1399">
        <v>189.261417606263</v>
      </c>
      <c r="C1399">
        <v>23829.792880433699</v>
      </c>
      <c r="D1399">
        <v>7.81512472057209</v>
      </c>
      <c r="E1399">
        <v>325.16737135090301</v>
      </c>
      <c r="F1399">
        <v>401.551656660905</v>
      </c>
      <c r="G1399">
        <v>13.624148222767699</v>
      </c>
      <c r="I1399">
        <v>4.8228837637168596</v>
      </c>
      <c r="J1399">
        <v>0</v>
      </c>
    </row>
    <row r="1400" spans="1:10" x14ac:dyDescent="0.3">
      <c r="B1400">
        <v>205.95225013932699</v>
      </c>
      <c r="C1400">
        <v>29743.822595234498</v>
      </c>
      <c r="D1400">
        <v>7.5186920087986904</v>
      </c>
      <c r="F1400">
        <v>430.24601010708199</v>
      </c>
      <c r="G1400">
        <v>20.720472883612899</v>
      </c>
      <c r="H1400">
        <v>82.396765769051797</v>
      </c>
      <c r="I1400">
        <v>3.8939259908952599</v>
      </c>
      <c r="J1400">
        <v>0</v>
      </c>
    </row>
    <row r="1401" spans="1:10" x14ac:dyDescent="0.3">
      <c r="A1401">
        <v>5.20267201281598</v>
      </c>
      <c r="B1401">
        <v>195.32968870541399</v>
      </c>
      <c r="C1401">
        <v>23051.4418571356</v>
      </c>
      <c r="D1401">
        <v>6.9595672224039999</v>
      </c>
      <c r="E1401">
        <v>245.72894850146599</v>
      </c>
      <c r="F1401">
        <v>473.54848402745603</v>
      </c>
      <c r="G1401">
        <v>11.659196215970701</v>
      </c>
      <c r="H1401">
        <v>49.522330280509898</v>
      </c>
      <c r="I1401">
        <v>3.9279805758489701</v>
      </c>
      <c r="J1401">
        <v>0</v>
      </c>
    </row>
    <row r="1402" spans="1:10" x14ac:dyDescent="0.3">
      <c r="A1402">
        <v>9.1497339267367206</v>
      </c>
      <c r="B1402">
        <v>230.56189925293299</v>
      </c>
      <c r="C1402">
        <v>30468.641826480602</v>
      </c>
      <c r="D1402">
        <v>7.66765526578709</v>
      </c>
      <c r="E1402">
        <v>337.557971991709</v>
      </c>
      <c r="F1402">
        <v>539.62503708633596</v>
      </c>
      <c r="G1402">
        <v>16.133498946789501</v>
      </c>
      <c r="H1402">
        <v>58.134526700342498</v>
      </c>
      <c r="I1402">
        <v>5.4368193035855503</v>
      </c>
      <c r="J1402">
        <v>0</v>
      </c>
    </row>
    <row r="1403" spans="1:10" x14ac:dyDescent="0.3">
      <c r="A1403">
        <v>7.6155569793061204</v>
      </c>
      <c r="B1403">
        <v>204.86997445634</v>
      </c>
      <c r="C1403">
        <v>8403.2845522268599</v>
      </c>
      <c r="D1403">
        <v>6.0123155378871198</v>
      </c>
      <c r="E1403">
        <v>418.30943059083302</v>
      </c>
      <c r="F1403">
        <v>311.17895469026399</v>
      </c>
      <c r="G1403">
        <v>12.74232873303</v>
      </c>
      <c r="H1403">
        <v>67.282328457207896</v>
      </c>
      <c r="I1403">
        <v>4.2431337337783903</v>
      </c>
      <c r="J1403">
        <v>0</v>
      </c>
    </row>
    <row r="1404" spans="1:10" x14ac:dyDescent="0.3">
      <c r="A1404">
        <v>7.8130676249463402</v>
      </c>
      <c r="B1404">
        <v>183.697479594985</v>
      </c>
      <c r="C1404">
        <v>9812.1224634672999</v>
      </c>
      <c r="D1404">
        <v>7.6076392717319701</v>
      </c>
      <c r="E1404">
        <v>400.37352628416801</v>
      </c>
      <c r="F1404">
        <v>539.61079748569102</v>
      </c>
      <c r="G1404">
        <v>12.348083326544799</v>
      </c>
      <c r="H1404">
        <v>90.390276604295394</v>
      </c>
      <c r="I1404">
        <v>4.7137194992727798</v>
      </c>
      <c r="J1404">
        <v>0</v>
      </c>
    </row>
    <row r="1405" spans="1:10" x14ac:dyDescent="0.3">
      <c r="A1405">
        <v>7.7210326879678304</v>
      </c>
      <c r="B1405">
        <v>203.35478838214499</v>
      </c>
      <c r="C1405">
        <v>35800.699273176397</v>
      </c>
      <c r="D1405">
        <v>7.6833993758331101</v>
      </c>
      <c r="E1405">
        <v>312.91904442520701</v>
      </c>
      <c r="F1405">
        <v>424.96699474480499</v>
      </c>
      <c r="G1405">
        <v>18.092608300288301</v>
      </c>
      <c r="H1405">
        <v>96.442129319443097</v>
      </c>
      <c r="I1405">
        <v>4.1684871019025103</v>
      </c>
      <c r="J1405">
        <v>0</v>
      </c>
    </row>
    <row r="1406" spans="1:10" x14ac:dyDescent="0.3">
      <c r="A1406">
        <v>9.0562447073418593</v>
      </c>
      <c r="B1406">
        <v>197.66630098297199</v>
      </c>
      <c r="C1406">
        <v>17403.5321668613</v>
      </c>
      <c r="D1406">
        <v>7.68891707162744</v>
      </c>
      <c r="E1406">
        <v>337.46017649793203</v>
      </c>
      <c r="F1406">
        <v>414.76663075968099</v>
      </c>
      <c r="G1406">
        <v>15.3498689924416</v>
      </c>
      <c r="H1406">
        <v>63.696745869559301</v>
      </c>
      <c r="I1406">
        <v>3.31935373668514</v>
      </c>
      <c r="J1406">
        <v>0</v>
      </c>
    </row>
    <row r="1407" spans="1:10" x14ac:dyDescent="0.3">
      <c r="A1407">
        <v>8.0826571254914299</v>
      </c>
      <c r="B1407">
        <v>213.755176931466</v>
      </c>
      <c r="C1407">
        <v>21689.634297243101</v>
      </c>
      <c r="D1407">
        <v>8.77178409229181</v>
      </c>
      <c r="E1407">
        <v>325.03426465103598</v>
      </c>
      <c r="F1407">
        <v>508.11647266318602</v>
      </c>
      <c r="G1407">
        <v>17.038212200059998</v>
      </c>
      <c r="I1407">
        <v>5.2471301485472397</v>
      </c>
      <c r="J1407">
        <v>0</v>
      </c>
    </row>
    <row r="1408" spans="1:10" x14ac:dyDescent="0.3">
      <c r="A1408">
        <v>5.8486670702479602</v>
      </c>
      <c r="B1408">
        <v>210.44120540579701</v>
      </c>
      <c r="C1408">
        <v>33095.389596753201</v>
      </c>
      <c r="D1408">
        <v>6.0958838174883798</v>
      </c>
      <c r="E1408">
        <v>312.37578575744499</v>
      </c>
      <c r="F1408">
        <v>482.45193291360999</v>
      </c>
      <c r="G1408">
        <v>11.813337689645699</v>
      </c>
      <c r="H1408">
        <v>61.935078086158697</v>
      </c>
      <c r="I1408">
        <v>4.8745342459851004</v>
      </c>
      <c r="J1408">
        <v>0</v>
      </c>
    </row>
    <row r="1409" spans="1:10" x14ac:dyDescent="0.3">
      <c r="A1409">
        <v>8.4705459986920992</v>
      </c>
      <c r="B1409">
        <v>199.48971647950401</v>
      </c>
      <c r="C1409">
        <v>26559.3804055742</v>
      </c>
      <c r="D1409">
        <v>7.9043812663480599</v>
      </c>
      <c r="E1409">
        <v>351.738924632465</v>
      </c>
      <c r="F1409">
        <v>491.51970529133501</v>
      </c>
      <c r="G1409">
        <v>9.5048796683283197</v>
      </c>
      <c r="H1409">
        <v>66.146355114041398</v>
      </c>
      <c r="I1409">
        <v>2.9358019953242702</v>
      </c>
      <c r="J1409">
        <v>0</v>
      </c>
    </row>
    <row r="1410" spans="1:10" x14ac:dyDescent="0.3">
      <c r="A1410">
        <v>9.2285816298533305</v>
      </c>
      <c r="B1410">
        <v>180.94469653861299</v>
      </c>
      <c r="C1410">
        <v>10345.399314574101</v>
      </c>
      <c r="D1410">
        <v>6.0569891429693099</v>
      </c>
      <c r="F1410">
        <v>397.04312971906103</v>
      </c>
      <c r="G1410">
        <v>18.215464432871102</v>
      </c>
      <c r="H1410">
        <v>53.976733727770899</v>
      </c>
      <c r="I1410">
        <v>3.8391854004736601</v>
      </c>
      <c r="J1410">
        <v>0</v>
      </c>
    </row>
    <row r="1411" spans="1:10" x14ac:dyDescent="0.3">
      <c r="A1411">
        <v>8.17058804476153</v>
      </c>
      <c r="B1411">
        <v>208.27918131736001</v>
      </c>
      <c r="C1411">
        <v>12806.8323265299</v>
      </c>
      <c r="D1411">
        <v>5.4892586905023997</v>
      </c>
      <c r="E1411">
        <v>322.923997702836</v>
      </c>
      <c r="F1411">
        <v>472.02828571168698</v>
      </c>
      <c r="G1411">
        <v>13.3895487597739</v>
      </c>
      <c r="H1411">
        <v>28.5663643716798</v>
      </c>
      <c r="I1411">
        <v>3.9958570491966698</v>
      </c>
      <c r="J1411">
        <v>0</v>
      </c>
    </row>
    <row r="1412" spans="1:10" x14ac:dyDescent="0.3">
      <c r="A1412">
        <v>6.3819771050964196</v>
      </c>
      <c r="B1412">
        <v>211.917276498435</v>
      </c>
      <c r="C1412">
        <v>20709.2797621545</v>
      </c>
      <c r="D1412">
        <v>6.1711620048400597</v>
      </c>
      <c r="E1412">
        <v>278.94927297600901</v>
      </c>
      <c r="F1412">
        <v>525.07547793103299</v>
      </c>
      <c r="G1412">
        <v>16.684074144953399</v>
      </c>
      <c r="H1412">
        <v>74.529805880654294</v>
      </c>
      <c r="I1412">
        <v>4.9918959900638002</v>
      </c>
      <c r="J1412">
        <v>0</v>
      </c>
    </row>
    <row r="1413" spans="1:10" x14ac:dyDescent="0.3">
      <c r="A1413">
        <v>6.9898137702949699</v>
      </c>
      <c r="B1413">
        <v>221.00023527034</v>
      </c>
      <c r="C1413">
        <v>20769.519635864701</v>
      </c>
      <c r="D1413">
        <v>8.3610186604922703</v>
      </c>
      <c r="E1413">
        <v>307.52315882358403</v>
      </c>
      <c r="F1413">
        <v>326.586359820442</v>
      </c>
      <c r="G1413">
        <v>12.2862369326691</v>
      </c>
      <c r="H1413">
        <v>62.768615404554197</v>
      </c>
      <c r="I1413">
        <v>4.8085826910985299</v>
      </c>
      <c r="J1413">
        <v>0</v>
      </c>
    </row>
    <row r="1414" spans="1:10" x14ac:dyDescent="0.3">
      <c r="A1414">
        <v>10.378108203556501</v>
      </c>
      <c r="B1414">
        <v>200.00412122429299</v>
      </c>
      <c r="C1414">
        <v>8644.8310468384498</v>
      </c>
      <c r="D1414">
        <v>9.8235071514332208</v>
      </c>
      <c r="E1414">
        <v>442.76142836904501</v>
      </c>
      <c r="F1414">
        <v>473.81419141248801</v>
      </c>
      <c r="G1414">
        <v>14.1562413689763</v>
      </c>
      <c r="H1414">
        <v>64.164408965637193</v>
      </c>
      <c r="I1414">
        <v>3.5774474596499801</v>
      </c>
      <c r="J1414">
        <v>0</v>
      </c>
    </row>
    <row r="1415" spans="1:10" x14ac:dyDescent="0.3">
      <c r="B1415">
        <v>182.10057280095199</v>
      </c>
      <c r="C1415">
        <v>17423.407988916701</v>
      </c>
      <c r="D1415">
        <v>6.8157187223051503</v>
      </c>
      <c r="F1415">
        <v>495.51312794627597</v>
      </c>
      <c r="G1415">
        <v>11.5583718946903</v>
      </c>
      <c r="H1415">
        <v>85.864118730672402</v>
      </c>
      <c r="I1415">
        <v>3.5681965996986502</v>
      </c>
      <c r="J1415">
        <v>0</v>
      </c>
    </row>
    <row r="1416" spans="1:10" x14ac:dyDescent="0.3">
      <c r="A1416">
        <v>3.59082236400599</v>
      </c>
      <c r="B1416">
        <v>213.702298996172</v>
      </c>
      <c r="C1416">
        <v>33431.671122053398</v>
      </c>
      <c r="D1416">
        <v>5.5423636438996198</v>
      </c>
      <c r="E1416">
        <v>308.38061213338102</v>
      </c>
      <c r="F1416">
        <v>465.63011944987801</v>
      </c>
      <c r="G1416">
        <v>18.1269236895353</v>
      </c>
      <c r="H1416">
        <v>50.081053960597899</v>
      </c>
      <c r="I1416">
        <v>4.1447808727097302</v>
      </c>
      <c r="J1416">
        <v>0</v>
      </c>
    </row>
    <row r="1417" spans="1:10" x14ac:dyDescent="0.3">
      <c r="A1417">
        <v>7.3885185027919498</v>
      </c>
      <c r="B1417">
        <v>201.057714440908</v>
      </c>
      <c r="C1417">
        <v>13921.1462167298</v>
      </c>
      <c r="D1417">
        <v>7.76649466934348</v>
      </c>
      <c r="F1417">
        <v>560.77472904512399</v>
      </c>
      <c r="G1417">
        <v>14.467094899865099</v>
      </c>
      <c r="H1417">
        <v>74.374017670038498</v>
      </c>
      <c r="I1417">
        <v>4.40905352824036</v>
      </c>
      <c r="J1417">
        <v>0</v>
      </c>
    </row>
    <row r="1418" spans="1:10" x14ac:dyDescent="0.3">
      <c r="A1418">
        <v>6.9668351678796299</v>
      </c>
      <c r="B1418">
        <v>158.04306530443299</v>
      </c>
      <c r="C1418">
        <v>12256.678286509699</v>
      </c>
      <c r="D1418">
        <v>7.1056190571186004</v>
      </c>
      <c r="E1418">
        <v>371.51743510288998</v>
      </c>
      <c r="F1418">
        <v>382.443862718351</v>
      </c>
      <c r="G1418">
        <v>14.408080469994999</v>
      </c>
      <c r="H1418">
        <v>78.100735317215097</v>
      </c>
      <c r="I1418">
        <v>2.9574410713545598</v>
      </c>
      <c r="J1418">
        <v>0</v>
      </c>
    </row>
    <row r="1419" spans="1:10" x14ac:dyDescent="0.3">
      <c r="A1419">
        <v>6.7034868537845602</v>
      </c>
      <c r="B1419">
        <v>182.129514313935</v>
      </c>
      <c r="C1419">
        <v>24316.875145809499</v>
      </c>
      <c r="D1419">
        <v>7.0098058092260898</v>
      </c>
      <c r="E1419">
        <v>341.33395170270597</v>
      </c>
      <c r="F1419">
        <v>479.53749686692203</v>
      </c>
      <c r="G1419">
        <v>20.0886433812653</v>
      </c>
      <c r="H1419">
        <v>53.925045336548003</v>
      </c>
      <c r="I1419">
        <v>4.2238837108350902</v>
      </c>
      <c r="J1419">
        <v>0</v>
      </c>
    </row>
    <row r="1420" spans="1:10" x14ac:dyDescent="0.3">
      <c r="A1420">
        <v>7.1396712562776097</v>
      </c>
      <c r="B1420">
        <v>183.427974757231</v>
      </c>
      <c r="C1420">
        <v>16916.413537349501</v>
      </c>
      <c r="D1420">
        <v>6.5394158909420597</v>
      </c>
      <c r="F1420">
        <v>363.767713837548</v>
      </c>
      <c r="G1420">
        <v>10.144442744407501</v>
      </c>
      <c r="H1420">
        <v>42.315473273750101</v>
      </c>
      <c r="I1420">
        <v>3.15138859508339</v>
      </c>
      <c r="J1420">
        <v>0</v>
      </c>
    </row>
    <row r="1421" spans="1:10" x14ac:dyDescent="0.3">
      <c r="A1421">
        <v>6.6487930100199497</v>
      </c>
      <c r="B1421">
        <v>213.95998785016999</v>
      </c>
      <c r="C1421">
        <v>16388.405264965601</v>
      </c>
      <c r="D1421">
        <v>7.6565062294296702</v>
      </c>
      <c r="E1421">
        <v>357.72813129269701</v>
      </c>
      <c r="F1421">
        <v>372.68699538561702</v>
      </c>
      <c r="G1421">
        <v>15.379518621419701</v>
      </c>
      <c r="H1421">
        <v>31.895507379008698</v>
      </c>
      <c r="I1421">
        <v>5.1380478281848303</v>
      </c>
      <c r="J1421">
        <v>0</v>
      </c>
    </row>
    <row r="1422" spans="1:10" x14ac:dyDescent="0.3">
      <c r="B1422">
        <v>182.05953422393901</v>
      </c>
      <c r="C1422">
        <v>17869.455441116799</v>
      </c>
      <c r="D1422">
        <v>9.8329111927374093</v>
      </c>
      <c r="E1422">
        <v>361.53773576128401</v>
      </c>
      <c r="F1422">
        <v>359.449420333305</v>
      </c>
      <c r="G1422">
        <v>20.2093304703589</v>
      </c>
      <c r="H1422">
        <v>49.1566395539325</v>
      </c>
      <c r="I1422">
        <v>4.1700755902622397</v>
      </c>
      <c r="J1422">
        <v>0</v>
      </c>
    </row>
    <row r="1423" spans="1:10" x14ac:dyDescent="0.3">
      <c r="A1423">
        <v>7.9407132244535097</v>
      </c>
      <c r="B1423">
        <v>197.049965313721</v>
      </c>
      <c r="C1423">
        <v>10762.9386324193</v>
      </c>
      <c r="D1423">
        <v>7.5158146243612096</v>
      </c>
      <c r="E1423">
        <v>384.79113406973102</v>
      </c>
      <c r="F1423">
        <v>406.11678396616099</v>
      </c>
      <c r="G1423">
        <v>16.237265347286399</v>
      </c>
      <c r="H1423">
        <v>74.611653499780402</v>
      </c>
      <c r="I1423">
        <v>2.9901508910892098</v>
      </c>
      <c r="J1423">
        <v>0</v>
      </c>
    </row>
    <row r="1424" spans="1:10" x14ac:dyDescent="0.3">
      <c r="A1424">
        <v>8.2285638246124897</v>
      </c>
      <c r="B1424">
        <v>182.19690543881299</v>
      </c>
      <c r="C1424">
        <v>18132.0944006994</v>
      </c>
      <c r="D1424">
        <v>6.7120069739140504</v>
      </c>
      <c r="E1424">
        <v>335.78051825506998</v>
      </c>
      <c r="F1424">
        <v>569.93488778334302</v>
      </c>
      <c r="G1424">
        <v>15.119347519287601</v>
      </c>
      <c r="H1424">
        <v>63.359705533222602</v>
      </c>
      <c r="I1424">
        <v>2.7819441082828602</v>
      </c>
      <c r="J1424">
        <v>0</v>
      </c>
    </row>
    <row r="1425" spans="1:10" x14ac:dyDescent="0.3">
      <c r="A1425">
        <v>8.6656920828707698</v>
      </c>
      <c r="B1425">
        <v>162.359686766761</v>
      </c>
      <c r="C1425">
        <v>3802.4116810167202</v>
      </c>
      <c r="D1425">
        <v>6.2815529587790797</v>
      </c>
      <c r="F1425">
        <v>337.97282283225098</v>
      </c>
      <c r="G1425">
        <v>19.270708731293801</v>
      </c>
      <c r="H1425">
        <v>84.192580575658496</v>
      </c>
      <c r="I1425">
        <v>3.4940321844774598</v>
      </c>
      <c r="J1425">
        <v>0</v>
      </c>
    </row>
    <row r="1426" spans="1:10" x14ac:dyDescent="0.3">
      <c r="A1426">
        <v>5.0640424595749902</v>
      </c>
      <c r="B1426">
        <v>214.529328292911</v>
      </c>
      <c r="C1426">
        <v>21035.106855215799</v>
      </c>
      <c r="D1426">
        <v>9.1348126169766193</v>
      </c>
      <c r="F1426">
        <v>471.17810877435699</v>
      </c>
      <c r="G1426">
        <v>13.3335175750289</v>
      </c>
      <c r="H1426">
        <v>58.194222340013098</v>
      </c>
      <c r="I1426">
        <v>5.1227025687342298</v>
      </c>
      <c r="J1426">
        <v>0</v>
      </c>
    </row>
    <row r="1427" spans="1:10" x14ac:dyDescent="0.3">
      <c r="A1427">
        <v>7.89432278252273</v>
      </c>
      <c r="B1427">
        <v>176.31930398359799</v>
      </c>
      <c r="C1427">
        <v>11697.606972269799</v>
      </c>
      <c r="D1427">
        <v>8.1981057099315002</v>
      </c>
      <c r="E1427">
        <v>376.78398906463298</v>
      </c>
      <c r="F1427">
        <v>383.019101338658</v>
      </c>
      <c r="G1427">
        <v>12.6774879437188</v>
      </c>
      <c r="H1427">
        <v>57.2802654948987</v>
      </c>
      <c r="I1427">
        <v>2.8650314429856198</v>
      </c>
      <c r="J1427">
        <v>0</v>
      </c>
    </row>
    <row r="1428" spans="1:10" x14ac:dyDescent="0.3">
      <c r="A1428">
        <v>7.04279387747588</v>
      </c>
      <c r="B1428">
        <v>194.046718846521</v>
      </c>
      <c r="C1428">
        <v>16733.124102663001</v>
      </c>
      <c r="D1428">
        <v>7.7019264888408001</v>
      </c>
      <c r="E1428">
        <v>350.24396604252303</v>
      </c>
      <c r="F1428">
        <v>504.92546605099898</v>
      </c>
      <c r="G1428">
        <v>19.703421527726</v>
      </c>
      <c r="H1428">
        <v>82.253453546234795</v>
      </c>
      <c r="I1428">
        <v>3.9656470666058499</v>
      </c>
      <c r="J1428">
        <v>0</v>
      </c>
    </row>
    <row r="1429" spans="1:10" x14ac:dyDescent="0.3">
      <c r="A1429">
        <v>8.3050639842347298</v>
      </c>
      <c r="B1429">
        <v>177.174393551023</v>
      </c>
      <c r="C1429">
        <v>8451.3191109089603</v>
      </c>
      <c r="D1429">
        <v>5.8071217077356296</v>
      </c>
      <c r="E1429">
        <v>335.871718499395</v>
      </c>
      <c r="F1429">
        <v>361.69143675502102</v>
      </c>
      <c r="G1429">
        <v>14.359351178497199</v>
      </c>
      <c r="H1429">
        <v>50.926670570168497</v>
      </c>
      <c r="I1429">
        <v>4.4612107320476699</v>
      </c>
      <c r="J1429">
        <v>0</v>
      </c>
    </row>
    <row r="1430" spans="1:10" x14ac:dyDescent="0.3">
      <c r="A1430">
        <v>8.2683075920393705</v>
      </c>
      <c r="B1430">
        <v>168.68789027191701</v>
      </c>
      <c r="C1430">
        <v>13181.673516106801</v>
      </c>
      <c r="D1430">
        <v>6.3832261379291797</v>
      </c>
      <c r="E1430">
        <v>298.30709307704899</v>
      </c>
      <c r="F1430">
        <v>294.29806473619902</v>
      </c>
      <c r="G1430">
        <v>12.3664243572891</v>
      </c>
      <c r="H1430">
        <v>79.206473262839495</v>
      </c>
      <c r="I1430">
        <v>4.4054081984452802</v>
      </c>
      <c r="J1430">
        <v>0</v>
      </c>
    </row>
    <row r="1431" spans="1:10" x14ac:dyDescent="0.3">
      <c r="B1431">
        <v>199.57052513598001</v>
      </c>
      <c r="C1431">
        <v>25305.102930175599</v>
      </c>
      <c r="D1431">
        <v>5.9567922257067503</v>
      </c>
      <c r="E1431">
        <v>329.13325487354803</v>
      </c>
      <c r="F1431">
        <v>287.59606247482202</v>
      </c>
      <c r="G1431">
        <v>13.786141492621899</v>
      </c>
      <c r="H1431">
        <v>33.781557316713197</v>
      </c>
      <c r="I1431">
        <v>4.1330693385738</v>
      </c>
      <c r="J1431">
        <v>0</v>
      </c>
    </row>
    <row r="1432" spans="1:10" x14ac:dyDescent="0.3">
      <c r="A1432">
        <v>7.3975624177538704</v>
      </c>
      <c r="B1432">
        <v>217.93679889944499</v>
      </c>
      <c r="C1432">
        <v>24502.155146145898</v>
      </c>
      <c r="D1432">
        <v>5.9190990723324104</v>
      </c>
      <c r="F1432">
        <v>426.00300360360802</v>
      </c>
      <c r="G1432">
        <v>12.2631501261741</v>
      </c>
      <c r="H1432">
        <v>49.502513243973901</v>
      </c>
      <c r="I1432">
        <v>2.45933684072453</v>
      </c>
      <c r="J1432">
        <v>0</v>
      </c>
    </row>
    <row r="1433" spans="1:10" x14ac:dyDescent="0.3">
      <c r="A1433">
        <v>6.3672985304322696</v>
      </c>
      <c r="B1433">
        <v>183.78949102754501</v>
      </c>
      <c r="C1433">
        <v>11619.709696795</v>
      </c>
      <c r="D1433">
        <v>6.0352213273283004</v>
      </c>
      <c r="E1433">
        <v>343.82801532210601</v>
      </c>
      <c r="F1433">
        <v>362.775439201886</v>
      </c>
      <c r="G1433">
        <v>16.643696042478901</v>
      </c>
      <c r="H1433">
        <v>73.259220774498303</v>
      </c>
      <c r="I1433">
        <v>2.6147660596382001</v>
      </c>
      <c r="J1433">
        <v>0</v>
      </c>
    </row>
    <row r="1434" spans="1:10" x14ac:dyDescent="0.3">
      <c r="A1434">
        <v>8.4106255651204602</v>
      </c>
      <c r="B1434">
        <v>185.18373916448701</v>
      </c>
      <c r="C1434">
        <v>29985.249880596599</v>
      </c>
      <c r="D1434">
        <v>8.1780079902239802</v>
      </c>
      <c r="F1434">
        <v>489.90434671572399</v>
      </c>
      <c r="G1434">
        <v>17.6977654677579</v>
      </c>
      <c r="H1434">
        <v>74.230076437227495</v>
      </c>
      <c r="I1434">
        <v>4.3522957788197596</v>
      </c>
      <c r="J1434">
        <v>0</v>
      </c>
    </row>
    <row r="1435" spans="1:10" x14ac:dyDescent="0.3">
      <c r="A1435">
        <v>7.09824554416147</v>
      </c>
      <c r="B1435">
        <v>207.535380903359</v>
      </c>
      <c r="C1435">
        <v>22671.4797612291</v>
      </c>
      <c r="D1435">
        <v>6.2845821099742496</v>
      </c>
      <c r="E1435">
        <v>295.58568565997098</v>
      </c>
      <c r="F1435">
        <v>297.10649439357297</v>
      </c>
      <c r="G1435">
        <v>17.105327736425401</v>
      </c>
      <c r="H1435">
        <v>71.020825429301297</v>
      </c>
      <c r="I1435">
        <v>4.9095714752869304</v>
      </c>
      <c r="J1435">
        <v>0</v>
      </c>
    </row>
    <row r="1436" spans="1:10" x14ac:dyDescent="0.3">
      <c r="A1436">
        <v>7.3225020504596596</v>
      </c>
      <c r="B1436">
        <v>196.10429767213299</v>
      </c>
      <c r="C1436">
        <v>19534.4216484996</v>
      </c>
      <c r="D1436">
        <v>6.6611574312720201</v>
      </c>
      <c r="E1436">
        <v>297.841381251847</v>
      </c>
      <c r="F1436">
        <v>418.07551053196499</v>
      </c>
      <c r="G1436">
        <v>17.161767683773</v>
      </c>
      <c r="H1436">
        <v>69.4673590843841</v>
      </c>
      <c r="I1436">
        <v>2.9816491924370099</v>
      </c>
      <c r="J1436">
        <v>0</v>
      </c>
    </row>
    <row r="1437" spans="1:10" x14ac:dyDescent="0.3">
      <c r="A1437">
        <v>5.1982249712942101</v>
      </c>
      <c r="B1437">
        <v>173.11982132608799</v>
      </c>
      <c r="C1437">
        <v>11178.403543794901</v>
      </c>
      <c r="D1437">
        <v>5.8934583517805903</v>
      </c>
      <c r="E1437">
        <v>343.20987644891102</v>
      </c>
      <c r="F1437">
        <v>390.06561604361099</v>
      </c>
      <c r="G1437">
        <v>14.1608994924231</v>
      </c>
      <c r="H1437">
        <v>65.433007839473802</v>
      </c>
      <c r="I1437">
        <v>3.8073181028199201</v>
      </c>
      <c r="J1437">
        <v>0</v>
      </c>
    </row>
    <row r="1438" spans="1:10" x14ac:dyDescent="0.3">
      <c r="B1438">
        <v>213.47470635990001</v>
      </c>
      <c r="C1438">
        <v>20626.51593731</v>
      </c>
      <c r="D1438">
        <v>8.4420565052191598</v>
      </c>
      <c r="E1438">
        <v>318.73877391814</v>
      </c>
      <c r="F1438">
        <v>337.89540547426401</v>
      </c>
      <c r="G1438">
        <v>7.6892944072037599</v>
      </c>
      <c r="H1438">
        <v>77.003120534253597</v>
      </c>
      <c r="I1438">
        <v>3.2365700434139901</v>
      </c>
      <c r="J1438">
        <v>0</v>
      </c>
    </row>
    <row r="1439" spans="1:10" x14ac:dyDescent="0.3">
      <c r="B1439">
        <v>215.75022070163601</v>
      </c>
      <c r="C1439">
        <v>36776.137498869401</v>
      </c>
      <c r="D1439">
        <v>6.6690566004520004</v>
      </c>
      <c r="E1439">
        <v>294.11104373676301</v>
      </c>
      <c r="F1439">
        <v>489.885871349946</v>
      </c>
      <c r="G1439">
        <v>11.180349601666499</v>
      </c>
      <c r="I1439">
        <v>4.7543131237791698</v>
      </c>
      <c r="J1439">
        <v>0</v>
      </c>
    </row>
    <row r="1440" spans="1:10" x14ac:dyDescent="0.3">
      <c r="A1440">
        <v>6.28090511278796</v>
      </c>
      <c r="B1440">
        <v>178.70720011619699</v>
      </c>
      <c r="C1440">
        <v>16950.015906994198</v>
      </c>
      <c r="D1440">
        <v>7.8661352085458001</v>
      </c>
      <c r="E1440">
        <v>370.326349763824</v>
      </c>
      <c r="F1440">
        <v>388.552620694231</v>
      </c>
      <c r="G1440">
        <v>10.9714318711448</v>
      </c>
      <c r="H1440">
        <v>74.608023454562698</v>
      </c>
      <c r="I1440">
        <v>3.0212889092957398</v>
      </c>
      <c r="J1440">
        <v>0</v>
      </c>
    </row>
    <row r="1441" spans="1:10" x14ac:dyDescent="0.3">
      <c r="A1441">
        <v>6.82393013703701</v>
      </c>
      <c r="B1441">
        <v>146.13059937086399</v>
      </c>
      <c r="C1441">
        <v>13467.87978042</v>
      </c>
      <c r="D1441">
        <v>6.4232243687939796</v>
      </c>
      <c r="E1441">
        <v>289.57645971631803</v>
      </c>
      <c r="F1441">
        <v>412.84050644309798</v>
      </c>
      <c r="G1441">
        <v>14.307686682629701</v>
      </c>
      <c r="H1441">
        <v>81.529533662028001</v>
      </c>
      <c r="I1441">
        <v>4.0161440755447799</v>
      </c>
      <c r="J1441">
        <v>0</v>
      </c>
    </row>
    <row r="1442" spans="1:10" x14ac:dyDescent="0.3">
      <c r="A1442">
        <v>6.6299935183569003</v>
      </c>
      <c r="B1442">
        <v>209.157021887409</v>
      </c>
      <c r="C1442">
        <v>20487.9238254066</v>
      </c>
      <c r="D1442">
        <v>7.2789116188577303</v>
      </c>
      <c r="E1442">
        <v>332.87757365430701</v>
      </c>
      <c r="F1442">
        <v>524.88332937241603</v>
      </c>
      <c r="G1442">
        <v>20.751751310026499</v>
      </c>
      <c r="H1442">
        <v>60.236843537040002</v>
      </c>
      <c r="I1442">
        <v>3.15521365250319</v>
      </c>
      <c r="J1442">
        <v>0</v>
      </c>
    </row>
    <row r="1443" spans="1:10" x14ac:dyDescent="0.3">
      <c r="A1443">
        <v>10.301571270693699</v>
      </c>
      <c r="B1443">
        <v>199.609363597281</v>
      </c>
      <c r="C1443">
        <v>11278.8296784706</v>
      </c>
      <c r="D1443">
        <v>7.46489314313399</v>
      </c>
      <c r="E1443">
        <v>433.44816811018001</v>
      </c>
      <c r="F1443">
        <v>461.97928577438398</v>
      </c>
      <c r="G1443">
        <v>17.0990963562936</v>
      </c>
      <c r="H1443">
        <v>63.190835474815202</v>
      </c>
      <c r="I1443">
        <v>3.8578519748426898</v>
      </c>
      <c r="J1443">
        <v>0</v>
      </c>
    </row>
    <row r="1444" spans="1:10" x14ac:dyDescent="0.3">
      <c r="A1444">
        <v>6.1231939353921598</v>
      </c>
      <c r="B1444">
        <v>181.31241822476599</v>
      </c>
      <c r="C1444">
        <v>15135.1272357745</v>
      </c>
      <c r="D1444">
        <v>5.8240418841695796</v>
      </c>
      <c r="E1444">
        <v>293.84070271899299</v>
      </c>
      <c r="F1444">
        <v>391.610321926788</v>
      </c>
      <c r="G1444">
        <v>11.591794786544799</v>
      </c>
      <c r="H1444">
        <v>61.946683077418797</v>
      </c>
      <c r="I1444">
        <v>5.4578309512499796</v>
      </c>
      <c r="J1444">
        <v>0</v>
      </c>
    </row>
    <row r="1445" spans="1:10" x14ac:dyDescent="0.3">
      <c r="B1445">
        <v>196.13931182715999</v>
      </c>
      <c r="C1445">
        <v>10540.3422778074</v>
      </c>
      <c r="D1445">
        <v>6.4594597211409903</v>
      </c>
      <c r="E1445">
        <v>359.16872164108298</v>
      </c>
      <c r="F1445">
        <v>400.67960209642598</v>
      </c>
      <c r="G1445">
        <v>13.583559306589301</v>
      </c>
      <c r="H1445">
        <v>45.900705795836203</v>
      </c>
      <c r="I1445">
        <v>4.1494832647896098</v>
      </c>
      <c r="J1445">
        <v>0</v>
      </c>
    </row>
    <row r="1446" spans="1:10" x14ac:dyDescent="0.3">
      <c r="A1446">
        <v>6.8480334691747196</v>
      </c>
      <c r="B1446">
        <v>165.81532563767101</v>
      </c>
      <c r="C1446">
        <v>6068.4548849480698</v>
      </c>
      <c r="D1446">
        <v>6.1321315036436204</v>
      </c>
      <c r="E1446">
        <v>373.20683366422998</v>
      </c>
      <c r="F1446">
        <v>442.78626670901099</v>
      </c>
      <c r="G1446">
        <v>11.1181714617927</v>
      </c>
      <c r="H1446">
        <v>64.027599506017594</v>
      </c>
      <c r="I1446">
        <v>4.2570375426982103</v>
      </c>
      <c r="J1446">
        <v>0</v>
      </c>
    </row>
    <row r="1447" spans="1:10" x14ac:dyDescent="0.3">
      <c r="B1447">
        <v>227.082693589082</v>
      </c>
      <c r="C1447">
        <v>45166.639389374403</v>
      </c>
      <c r="D1447">
        <v>8.0759674718556091</v>
      </c>
      <c r="E1447">
        <v>279.75806963542902</v>
      </c>
      <c r="F1447">
        <v>472.245937523782</v>
      </c>
      <c r="G1447">
        <v>17.013801093726801</v>
      </c>
      <c r="H1447">
        <v>72.6063319069832</v>
      </c>
      <c r="I1447">
        <v>3.1447897258866799</v>
      </c>
      <c r="J1447">
        <v>0</v>
      </c>
    </row>
    <row r="1448" spans="1:10" x14ac:dyDescent="0.3">
      <c r="A1448">
        <v>6.4115258359166498</v>
      </c>
      <c r="B1448">
        <v>197.68487912832799</v>
      </c>
      <c r="C1448">
        <v>19505.2969447506</v>
      </c>
      <c r="D1448">
        <v>8.2623979463526194</v>
      </c>
      <c r="F1448">
        <v>436.05648525454399</v>
      </c>
      <c r="G1448">
        <v>12.9021086088453</v>
      </c>
      <c r="I1448">
        <v>2.2006782017544602</v>
      </c>
      <c r="J1448">
        <v>0</v>
      </c>
    </row>
    <row r="1449" spans="1:10" x14ac:dyDescent="0.3">
      <c r="A1449">
        <v>5.1226484549500899</v>
      </c>
      <c r="B1449">
        <v>195.01888778841101</v>
      </c>
      <c r="C1449">
        <v>17279.513749412599</v>
      </c>
      <c r="D1449">
        <v>7.0274412952672503</v>
      </c>
      <c r="E1449">
        <v>336.46604197360602</v>
      </c>
      <c r="F1449">
        <v>446.71221913474301</v>
      </c>
      <c r="G1449">
        <v>4.8616314984757301</v>
      </c>
      <c r="H1449">
        <v>72.837539673748793</v>
      </c>
      <c r="I1449">
        <v>3.50452453379186</v>
      </c>
      <c r="J1449">
        <v>0</v>
      </c>
    </row>
    <row r="1450" spans="1:10" x14ac:dyDescent="0.3">
      <c r="A1450">
        <v>3.43485575997865</v>
      </c>
      <c r="B1450">
        <v>185.342961494505</v>
      </c>
      <c r="C1450">
        <v>22690.244404070101</v>
      </c>
      <c r="D1450">
        <v>8.1509543676083798</v>
      </c>
      <c r="E1450">
        <v>309.21765069415801</v>
      </c>
      <c r="F1450">
        <v>398.37013045040197</v>
      </c>
      <c r="G1450">
        <v>10.0349502514481</v>
      </c>
      <c r="H1450">
        <v>55.947322172423199</v>
      </c>
      <c r="I1450">
        <v>5.3895102460791096</v>
      </c>
      <c r="J1450">
        <v>0</v>
      </c>
    </row>
    <row r="1451" spans="1:10" x14ac:dyDescent="0.3">
      <c r="A1451">
        <v>10.848130421433201</v>
      </c>
      <c r="B1451">
        <v>236.725048726529</v>
      </c>
      <c r="C1451">
        <v>14036.163655599999</v>
      </c>
      <c r="D1451">
        <v>9.0028849930241392</v>
      </c>
      <c r="F1451">
        <v>564.90281284541902</v>
      </c>
      <c r="G1451">
        <v>17.4058177153507</v>
      </c>
      <c r="I1451">
        <v>3.1338387016970599</v>
      </c>
      <c r="J1451">
        <v>0</v>
      </c>
    </row>
    <row r="1452" spans="1:10" x14ac:dyDescent="0.3">
      <c r="A1452">
        <v>8.7253934121540802</v>
      </c>
      <c r="B1452">
        <v>213.61037181832799</v>
      </c>
      <c r="C1452">
        <v>18862.673054356801</v>
      </c>
      <c r="D1452">
        <v>8.6701266670775894</v>
      </c>
      <c r="E1452">
        <v>324.02710551049802</v>
      </c>
      <c r="F1452">
        <v>396.22901020212402</v>
      </c>
      <c r="G1452">
        <v>20.055737207225601</v>
      </c>
      <c r="H1452">
        <v>96.5914599123888</v>
      </c>
      <c r="I1452">
        <v>4.5655421540494396</v>
      </c>
      <c r="J1452">
        <v>0</v>
      </c>
    </row>
    <row r="1453" spans="1:10" x14ac:dyDescent="0.3">
      <c r="A1453">
        <v>10.3517425283788</v>
      </c>
      <c r="B1453">
        <v>241.671799772767</v>
      </c>
      <c r="C1453">
        <v>18588.3033258178</v>
      </c>
      <c r="D1453">
        <v>8.7843781789777093</v>
      </c>
      <c r="F1453">
        <v>303.68810651675301</v>
      </c>
      <c r="G1453">
        <v>13.615947275381</v>
      </c>
      <c r="H1453">
        <v>75.129896086072506</v>
      </c>
      <c r="I1453">
        <v>5.2276093972006796</v>
      </c>
      <c r="J1453">
        <v>0</v>
      </c>
    </row>
    <row r="1454" spans="1:10" x14ac:dyDescent="0.3">
      <c r="A1454">
        <v>8.1740281305755502</v>
      </c>
      <c r="B1454">
        <v>192.39042979239699</v>
      </c>
      <c r="C1454">
        <v>19808.537766302401</v>
      </c>
      <c r="D1454">
        <v>6.9558213112425298</v>
      </c>
      <c r="E1454">
        <v>377.70018853940797</v>
      </c>
      <c r="F1454">
        <v>503.52217244233299</v>
      </c>
      <c r="G1454">
        <v>13.780973004500799</v>
      </c>
      <c r="H1454">
        <v>59.542768697160703</v>
      </c>
      <c r="I1454">
        <v>3.9867807040941901</v>
      </c>
      <c r="J1454">
        <v>0</v>
      </c>
    </row>
    <row r="1455" spans="1:10" x14ac:dyDescent="0.3">
      <c r="A1455">
        <v>8.0340119166542596</v>
      </c>
      <c r="B1455">
        <v>197.60939240215899</v>
      </c>
      <c r="C1455">
        <v>25204.674081703801</v>
      </c>
      <c r="D1455">
        <v>6.5010969004458303</v>
      </c>
      <c r="E1455">
        <v>330.55217292392399</v>
      </c>
      <c r="F1455">
        <v>490.82150012055098</v>
      </c>
      <c r="G1455">
        <v>15.1072886539454</v>
      </c>
      <c r="H1455">
        <v>89.800947405922898</v>
      </c>
      <c r="I1455">
        <v>2.45212080647305</v>
      </c>
      <c r="J1455">
        <v>0</v>
      </c>
    </row>
    <row r="1456" spans="1:10" x14ac:dyDescent="0.3">
      <c r="A1456">
        <v>8.20554181465398</v>
      </c>
      <c r="B1456">
        <v>188.277187762994</v>
      </c>
      <c r="C1456">
        <v>19902.823823816499</v>
      </c>
      <c r="D1456">
        <v>5.0027919119303901</v>
      </c>
      <c r="F1456">
        <v>331.34556930168498</v>
      </c>
      <c r="G1456">
        <v>15.0628408640718</v>
      </c>
      <c r="H1456">
        <v>57.8143353341965</v>
      </c>
      <c r="I1456">
        <v>3.6340306684709498</v>
      </c>
      <c r="J1456">
        <v>0</v>
      </c>
    </row>
    <row r="1457" spans="1:10" x14ac:dyDescent="0.3">
      <c r="A1457">
        <v>7.8938184594583696</v>
      </c>
      <c r="B1457">
        <v>203.29662106004901</v>
      </c>
      <c r="C1457">
        <v>16853.676327633799</v>
      </c>
      <c r="D1457">
        <v>7.3344282476695897</v>
      </c>
      <c r="E1457">
        <v>339.76757892478503</v>
      </c>
      <c r="F1457">
        <v>398.98950036504499</v>
      </c>
      <c r="G1457">
        <v>19.318759819050999</v>
      </c>
      <c r="H1457">
        <v>58.574609733927197</v>
      </c>
      <c r="I1457">
        <v>3.50850371272929</v>
      </c>
      <c r="J1457">
        <v>0</v>
      </c>
    </row>
    <row r="1458" spans="1:10" x14ac:dyDescent="0.3">
      <c r="B1458">
        <v>218.405544719457</v>
      </c>
      <c r="C1458">
        <v>11370.649169374299</v>
      </c>
      <c r="D1458">
        <v>6.8668263418516204</v>
      </c>
      <c r="E1458">
        <v>392.84190678945902</v>
      </c>
      <c r="F1458">
        <v>284.55117312242601</v>
      </c>
      <c r="G1458">
        <v>16.095520225918001</v>
      </c>
      <c r="I1458">
        <v>3.2665624030220202</v>
      </c>
      <c r="J1458">
        <v>0</v>
      </c>
    </row>
    <row r="1459" spans="1:10" x14ac:dyDescent="0.3">
      <c r="A1459">
        <v>5.4881354688390198</v>
      </c>
      <c r="B1459">
        <v>192.50798361422099</v>
      </c>
      <c r="C1459">
        <v>21715.774408674799</v>
      </c>
      <c r="D1459">
        <v>5.4540634280486104</v>
      </c>
      <c r="F1459">
        <v>553.28724063596303</v>
      </c>
      <c r="G1459">
        <v>13.0815241783428</v>
      </c>
      <c r="H1459">
        <v>87.279537478178199</v>
      </c>
      <c r="I1459">
        <v>3.6529914223306701</v>
      </c>
      <c r="J1459">
        <v>0</v>
      </c>
    </row>
    <row r="1460" spans="1:10" x14ac:dyDescent="0.3">
      <c r="A1460">
        <v>8.1630740306142204</v>
      </c>
      <c r="B1460">
        <v>162.231845706456</v>
      </c>
      <c r="C1460">
        <v>10494.573368799</v>
      </c>
      <c r="D1460">
        <v>8.0874957536886001</v>
      </c>
      <c r="E1460">
        <v>423.95202833474002</v>
      </c>
      <c r="F1460">
        <v>487.31834567421402</v>
      </c>
      <c r="G1460">
        <v>16.011608200391901</v>
      </c>
      <c r="H1460">
        <v>69.976719246129306</v>
      </c>
      <c r="I1460">
        <v>4.1281931372479104</v>
      </c>
      <c r="J1460">
        <v>0</v>
      </c>
    </row>
    <row r="1461" spans="1:10" x14ac:dyDescent="0.3">
      <c r="A1461">
        <v>6.8670006912457104</v>
      </c>
      <c r="B1461">
        <v>184.24849598665901</v>
      </c>
      <c r="C1461">
        <v>14464.1155472877</v>
      </c>
      <c r="D1461">
        <v>6.7593522120783698</v>
      </c>
      <c r="E1461">
        <v>371.28381936300599</v>
      </c>
      <c r="F1461">
        <v>497.70377509209601</v>
      </c>
      <c r="G1461">
        <v>14.782860509212</v>
      </c>
      <c r="H1461">
        <v>73.433478504809798</v>
      </c>
      <c r="I1461">
        <v>3.4841205736312402</v>
      </c>
      <c r="J1461">
        <v>0</v>
      </c>
    </row>
    <row r="1462" spans="1:10" x14ac:dyDescent="0.3">
      <c r="A1462">
        <v>5.8217069136202504</v>
      </c>
      <c r="B1462">
        <v>220.12542255179801</v>
      </c>
      <c r="C1462">
        <v>40009.7236100308</v>
      </c>
      <c r="D1462">
        <v>6.6318359918211804</v>
      </c>
      <c r="F1462">
        <v>493.11834556830098</v>
      </c>
      <c r="G1462">
        <v>12.420833844653799</v>
      </c>
      <c r="H1462">
        <v>49.129301471943101</v>
      </c>
      <c r="I1462">
        <v>3.9081988464086002</v>
      </c>
      <c r="J1462">
        <v>0</v>
      </c>
    </row>
    <row r="1463" spans="1:10" x14ac:dyDescent="0.3">
      <c r="A1463">
        <v>7.4518887792117496</v>
      </c>
      <c r="B1463">
        <v>203.20028561130599</v>
      </c>
      <c r="C1463">
        <v>15825.1825710137</v>
      </c>
      <c r="D1463">
        <v>6.7542424970073203</v>
      </c>
      <c r="F1463">
        <v>348.95290335240497</v>
      </c>
      <c r="G1463">
        <v>11.0948984924299</v>
      </c>
      <c r="H1463">
        <v>91.493087163926404</v>
      </c>
      <c r="I1463">
        <v>3.93008076101931</v>
      </c>
      <c r="J1463">
        <v>0</v>
      </c>
    </row>
    <row r="1464" spans="1:10" x14ac:dyDescent="0.3">
      <c r="A1464">
        <v>6.8983150407289298</v>
      </c>
      <c r="B1464">
        <v>228.802803640202</v>
      </c>
      <c r="C1464">
        <v>45939.689157983601</v>
      </c>
      <c r="D1464">
        <v>9.5640266604157897</v>
      </c>
      <c r="E1464">
        <v>377.81350538248699</v>
      </c>
      <c r="F1464">
        <v>392.38232568293802</v>
      </c>
      <c r="G1464">
        <v>13.872994262085699</v>
      </c>
      <c r="H1464">
        <v>66.983588631876898</v>
      </c>
      <c r="I1464">
        <v>3.8223071393659498</v>
      </c>
      <c r="J1464">
        <v>0</v>
      </c>
    </row>
    <row r="1465" spans="1:10" x14ac:dyDescent="0.3">
      <c r="A1465">
        <v>7.5443401140376301</v>
      </c>
      <c r="B1465">
        <v>180.11972793924301</v>
      </c>
      <c r="C1465">
        <v>17253.336739558799</v>
      </c>
      <c r="D1465">
        <v>5.7412538142121798</v>
      </c>
      <c r="F1465">
        <v>575.92217168076695</v>
      </c>
      <c r="G1465">
        <v>14.8619062082327</v>
      </c>
      <c r="H1465">
        <v>58.754980692179998</v>
      </c>
      <c r="I1465">
        <v>4.4355141091960997</v>
      </c>
      <c r="J1465">
        <v>0</v>
      </c>
    </row>
    <row r="1466" spans="1:10" x14ac:dyDescent="0.3">
      <c r="A1466">
        <v>4.1038678552308303</v>
      </c>
      <c r="B1466">
        <v>168.28365132507</v>
      </c>
      <c r="C1466">
        <v>22207.470232223401</v>
      </c>
      <c r="D1466">
        <v>5.8500799450965504</v>
      </c>
      <c r="F1466">
        <v>344.86950640572599</v>
      </c>
      <c r="G1466">
        <v>15.4664551021633</v>
      </c>
      <c r="H1466">
        <v>34.7196230047157</v>
      </c>
      <c r="I1466">
        <v>3.8088506940726301</v>
      </c>
      <c r="J1466">
        <v>0</v>
      </c>
    </row>
    <row r="1467" spans="1:10" x14ac:dyDescent="0.3">
      <c r="A1467">
        <v>5.3299388152492702</v>
      </c>
      <c r="B1467">
        <v>196.034623052039</v>
      </c>
      <c r="C1467">
        <v>24000.5231437972</v>
      </c>
      <c r="D1467">
        <v>5.72957489850487</v>
      </c>
      <c r="E1467">
        <v>335.092321844992</v>
      </c>
      <c r="F1467">
        <v>511.70518730839802</v>
      </c>
      <c r="G1467">
        <v>18.5880906268399</v>
      </c>
      <c r="H1467">
        <v>68.458037448062797</v>
      </c>
      <c r="I1467">
        <v>5.79932235032887</v>
      </c>
      <c r="J1467">
        <v>0</v>
      </c>
    </row>
    <row r="1468" spans="1:10" x14ac:dyDescent="0.3">
      <c r="A1468">
        <v>6.9629935450416598</v>
      </c>
      <c r="B1468">
        <v>206.81788714499299</v>
      </c>
      <c r="C1468">
        <v>24036.5938267938</v>
      </c>
      <c r="D1468">
        <v>7.6914541991738998</v>
      </c>
      <c r="E1468">
        <v>356.63256146213399</v>
      </c>
      <c r="F1468">
        <v>552.27305526976795</v>
      </c>
      <c r="G1468">
        <v>8.5746909652763694</v>
      </c>
      <c r="H1468">
        <v>88.620138925533496</v>
      </c>
      <c r="I1468">
        <v>4.7603817549605596</v>
      </c>
      <c r="J1468">
        <v>0</v>
      </c>
    </row>
    <row r="1469" spans="1:10" x14ac:dyDescent="0.3">
      <c r="A1469">
        <v>6.8460599417988899</v>
      </c>
      <c r="B1469">
        <v>177.829127090589</v>
      </c>
      <c r="C1469">
        <v>16515.6703910244</v>
      </c>
      <c r="D1469">
        <v>6.1472099369344404</v>
      </c>
      <c r="E1469">
        <v>308.90169589583297</v>
      </c>
      <c r="F1469">
        <v>542.99709938196804</v>
      </c>
      <c r="G1469">
        <v>12.626473770813501</v>
      </c>
      <c r="H1469">
        <v>60.900254247964497</v>
      </c>
      <c r="I1469">
        <v>4.7093741282917598</v>
      </c>
      <c r="J1469">
        <v>0</v>
      </c>
    </row>
    <row r="1470" spans="1:10" x14ac:dyDescent="0.3">
      <c r="A1470">
        <v>6.2798421834965099</v>
      </c>
      <c r="B1470">
        <v>175.89063968887899</v>
      </c>
      <c r="C1470">
        <v>11582.505248963</v>
      </c>
      <c r="D1470">
        <v>7.0599851150350501</v>
      </c>
      <c r="F1470">
        <v>430.32209189286402</v>
      </c>
      <c r="G1470">
        <v>15.674785167250599</v>
      </c>
      <c r="H1470">
        <v>86.760257202930205</v>
      </c>
      <c r="I1470">
        <v>3.2785844104332198</v>
      </c>
      <c r="J1470">
        <v>0</v>
      </c>
    </row>
    <row r="1471" spans="1:10" x14ac:dyDescent="0.3">
      <c r="A1471">
        <v>6.7398497279992897</v>
      </c>
      <c r="B1471">
        <v>197.37448180265599</v>
      </c>
      <c r="C1471">
        <v>34702.417848044199</v>
      </c>
      <c r="D1471">
        <v>5.8696846834982104</v>
      </c>
      <c r="E1471">
        <v>261.06800576180001</v>
      </c>
      <c r="F1471">
        <v>390.04657255787203</v>
      </c>
      <c r="G1471">
        <v>17.7579167934345</v>
      </c>
      <c r="H1471">
        <v>91.384605240766604</v>
      </c>
      <c r="I1471">
        <v>4.3796304394525096</v>
      </c>
      <c r="J1471">
        <v>0</v>
      </c>
    </row>
    <row r="1472" spans="1:10" x14ac:dyDescent="0.3">
      <c r="A1472">
        <v>5.4950354460341098</v>
      </c>
      <c r="B1472">
        <v>184.434836248404</v>
      </c>
      <c r="C1472">
        <v>26744.301741742602</v>
      </c>
      <c r="D1472">
        <v>7.3565170929991197</v>
      </c>
      <c r="E1472">
        <v>332.03028478519099</v>
      </c>
      <c r="F1472">
        <v>459.642171620829</v>
      </c>
      <c r="G1472">
        <v>18.4179239921883</v>
      </c>
      <c r="H1472">
        <v>71.875573650830404</v>
      </c>
      <c r="I1472">
        <v>4.1154280523617697</v>
      </c>
      <c r="J1472">
        <v>0</v>
      </c>
    </row>
    <row r="1473" spans="1:10" x14ac:dyDescent="0.3">
      <c r="A1473">
        <v>7.5837702990430804</v>
      </c>
      <c r="B1473">
        <v>217.28326240966999</v>
      </c>
      <c r="C1473">
        <v>36343.4070551404</v>
      </c>
      <c r="D1473">
        <v>8.5327257726987291</v>
      </c>
      <c r="E1473">
        <v>375.96439122205101</v>
      </c>
      <c r="F1473">
        <v>393.87768299357202</v>
      </c>
      <c r="G1473">
        <v>17.442301311156399</v>
      </c>
      <c r="H1473">
        <v>77.722256790703895</v>
      </c>
      <c r="I1473">
        <v>3.64228921393196</v>
      </c>
      <c r="J1473">
        <v>0</v>
      </c>
    </row>
    <row r="1474" spans="1:10" x14ac:dyDescent="0.3">
      <c r="A1474">
        <v>5.8667027341373004</v>
      </c>
      <c r="B1474">
        <v>159.43317519861</v>
      </c>
      <c r="C1474">
        <v>16298.001346770599</v>
      </c>
      <c r="D1474">
        <v>5.7847085400948401</v>
      </c>
      <c r="F1474">
        <v>525.21379069661498</v>
      </c>
      <c r="G1474">
        <v>11.055445949057701</v>
      </c>
      <c r="H1474">
        <v>79.288739611215803</v>
      </c>
      <c r="I1474">
        <v>5.3029727313642097</v>
      </c>
      <c r="J1474">
        <v>0</v>
      </c>
    </row>
    <row r="1475" spans="1:10" x14ac:dyDescent="0.3">
      <c r="A1475">
        <v>6.3949804613317003</v>
      </c>
      <c r="B1475">
        <v>220.42238914797699</v>
      </c>
      <c r="C1475">
        <v>21051.2569066547</v>
      </c>
      <c r="D1475">
        <v>8.7395051283663001</v>
      </c>
      <c r="E1475">
        <v>348.04776048348498</v>
      </c>
      <c r="F1475">
        <v>353.365418393261</v>
      </c>
      <c r="G1475">
        <v>19.6370416245447</v>
      </c>
      <c r="H1475">
        <v>48.7099886852914</v>
      </c>
      <c r="I1475">
        <v>4.7320027272897098</v>
      </c>
      <c r="J1475">
        <v>0</v>
      </c>
    </row>
    <row r="1476" spans="1:10" x14ac:dyDescent="0.3">
      <c r="A1476">
        <v>5.8212616296560302</v>
      </c>
      <c r="B1476">
        <v>204.04888998473999</v>
      </c>
      <c r="C1476">
        <v>37174.005413550803</v>
      </c>
      <c r="D1476">
        <v>7.8678152417801401</v>
      </c>
      <c r="E1476">
        <v>329.01955416820999</v>
      </c>
      <c r="F1476">
        <v>466.783264012149</v>
      </c>
      <c r="G1476">
        <v>13.9887066582017</v>
      </c>
      <c r="H1476">
        <v>96.826961364277494</v>
      </c>
      <c r="I1476">
        <v>4.3710787852002797</v>
      </c>
      <c r="J1476">
        <v>0</v>
      </c>
    </row>
    <row r="1477" spans="1:10" x14ac:dyDescent="0.3">
      <c r="A1477">
        <v>5.5140621851991698</v>
      </c>
      <c r="B1477">
        <v>212.55506627599499</v>
      </c>
      <c r="C1477">
        <v>27859.748306363199</v>
      </c>
      <c r="D1477">
        <v>6.6463556295468296</v>
      </c>
      <c r="E1477">
        <v>286.47480648586497</v>
      </c>
      <c r="F1477">
        <v>524.54797489189104</v>
      </c>
      <c r="G1477">
        <v>13.0678030614535</v>
      </c>
      <c r="H1477">
        <v>99.918386568389096</v>
      </c>
      <c r="I1477">
        <v>4.4603629382524099</v>
      </c>
      <c r="J1477">
        <v>0</v>
      </c>
    </row>
    <row r="1478" spans="1:10" x14ac:dyDescent="0.3">
      <c r="A1478">
        <v>6.7308836015771698</v>
      </c>
      <c r="B1478">
        <v>192.43607640573299</v>
      </c>
      <c r="C1478">
        <v>22296.0596523944</v>
      </c>
      <c r="D1478">
        <v>7.4505412372637396</v>
      </c>
      <c r="F1478">
        <v>326.35074520277402</v>
      </c>
      <c r="G1478">
        <v>11.8274011733091</v>
      </c>
      <c r="I1478">
        <v>4.35913736371496</v>
      </c>
      <c r="J1478">
        <v>0</v>
      </c>
    </row>
    <row r="1479" spans="1:10" x14ac:dyDescent="0.3">
      <c r="A1479">
        <v>5.1980676429051904</v>
      </c>
      <c r="B1479">
        <v>200.46444487775301</v>
      </c>
      <c r="C1479">
        <v>37200.242064765698</v>
      </c>
      <c r="D1479">
        <v>7.4010994006676496</v>
      </c>
      <c r="E1479">
        <v>311.79488664288698</v>
      </c>
      <c r="F1479">
        <v>573.13553235792995</v>
      </c>
      <c r="G1479">
        <v>17.238655914774998</v>
      </c>
      <c r="H1479">
        <v>74.948216965160597</v>
      </c>
      <c r="I1479">
        <v>3.2950338593586199</v>
      </c>
      <c r="J1479">
        <v>0</v>
      </c>
    </row>
    <row r="1480" spans="1:10" x14ac:dyDescent="0.3">
      <c r="B1480">
        <v>191.012308603035</v>
      </c>
      <c r="C1480">
        <v>9626.8932060459701</v>
      </c>
      <c r="D1480">
        <v>6.1793768738616199</v>
      </c>
      <c r="E1480">
        <v>353.05589050551299</v>
      </c>
      <c r="F1480">
        <v>271.36843749705099</v>
      </c>
      <c r="G1480">
        <v>13.441175369206301</v>
      </c>
      <c r="H1480">
        <v>92.4861397962719</v>
      </c>
      <c r="I1480">
        <v>4.6541773347188702</v>
      </c>
      <c r="J1480">
        <v>0</v>
      </c>
    </row>
    <row r="1481" spans="1:10" x14ac:dyDescent="0.3">
      <c r="A1481">
        <v>7.3623311867060801</v>
      </c>
      <c r="B1481">
        <v>215.63725524898101</v>
      </c>
      <c r="C1481">
        <v>28263.310638065701</v>
      </c>
      <c r="D1481">
        <v>6.4789484764066501</v>
      </c>
      <c r="F1481">
        <v>417.60821443242702</v>
      </c>
      <c r="G1481">
        <v>16.5525430687258</v>
      </c>
      <c r="H1481">
        <v>56.399346412311601</v>
      </c>
      <c r="I1481">
        <v>3.9335649697367501</v>
      </c>
      <c r="J1481">
        <v>0</v>
      </c>
    </row>
    <row r="1482" spans="1:10" x14ac:dyDescent="0.3">
      <c r="A1482">
        <v>7.0661418403253</v>
      </c>
      <c r="B1482">
        <v>207.36142944113399</v>
      </c>
      <c r="C1482">
        <v>22523.433569966299</v>
      </c>
      <c r="D1482">
        <v>8.0646930723272803</v>
      </c>
      <c r="E1482">
        <v>343.29387640356703</v>
      </c>
      <c r="F1482">
        <v>503.25331710894301</v>
      </c>
      <c r="G1482">
        <v>12.168333719046</v>
      </c>
      <c r="H1482">
        <v>83.656614959249694</v>
      </c>
      <c r="I1482">
        <v>4.1275990729329903</v>
      </c>
      <c r="J1482">
        <v>1</v>
      </c>
    </row>
    <row r="1483" spans="1:10" x14ac:dyDescent="0.3">
      <c r="A1483">
        <v>5.42034774695792</v>
      </c>
      <c r="B1483">
        <v>232.38682737740399</v>
      </c>
      <c r="C1483">
        <v>25107.208629798301</v>
      </c>
      <c r="D1483">
        <v>6.5366798022861499</v>
      </c>
      <c r="F1483">
        <v>473.268096400871</v>
      </c>
      <c r="G1483">
        <v>10.8171225158766</v>
      </c>
      <c r="H1483">
        <v>81.224982702715195</v>
      </c>
      <c r="I1483">
        <v>3.7567201703855302</v>
      </c>
      <c r="J1483">
        <v>1</v>
      </c>
    </row>
    <row r="1484" spans="1:10" x14ac:dyDescent="0.3">
      <c r="A1484">
        <v>7.0153325827468596</v>
      </c>
      <c r="B1484">
        <v>222.113004202459</v>
      </c>
      <c r="C1484">
        <v>16351.226286675999</v>
      </c>
      <c r="D1484">
        <v>7.8388841736354697</v>
      </c>
      <c r="E1484">
        <v>353.18980566659297</v>
      </c>
      <c r="F1484">
        <v>420.13687311322701</v>
      </c>
      <c r="G1484">
        <v>8.8405144509279694</v>
      </c>
      <c r="H1484">
        <v>66.543935164068102</v>
      </c>
      <c r="I1484">
        <v>5.2512231043193296</v>
      </c>
      <c r="J1484">
        <v>1</v>
      </c>
    </row>
    <row r="1485" spans="1:10" x14ac:dyDescent="0.3">
      <c r="B1485">
        <v>246.239763169329</v>
      </c>
      <c r="C1485">
        <v>6974.2251348339896</v>
      </c>
      <c r="D1485">
        <v>9.8124684189528093</v>
      </c>
      <c r="E1485">
        <v>417.91183693162799</v>
      </c>
      <c r="F1485">
        <v>355.53246958810797</v>
      </c>
      <c r="G1485">
        <v>13.3300905513816</v>
      </c>
      <c r="H1485">
        <v>68.388378177090104</v>
      </c>
      <c r="I1485">
        <v>4.13869656729283</v>
      </c>
      <c r="J1485">
        <v>1</v>
      </c>
    </row>
    <row r="1486" spans="1:10" x14ac:dyDescent="0.3">
      <c r="A1486">
        <v>6.0446717533290801</v>
      </c>
      <c r="B1486">
        <v>150.67102108930499</v>
      </c>
      <c r="C1486">
        <v>13593.6000179162</v>
      </c>
      <c r="D1486">
        <v>6.4562384769053196</v>
      </c>
      <c r="E1486">
        <v>401.73739204707903</v>
      </c>
      <c r="F1486">
        <v>392.20674143207401</v>
      </c>
      <c r="G1486">
        <v>19.8273918152161</v>
      </c>
      <c r="H1486">
        <v>43.564292606672602</v>
      </c>
      <c r="I1486">
        <v>4.9148837555350804</v>
      </c>
      <c r="J1486">
        <v>1</v>
      </c>
    </row>
    <row r="1487" spans="1:10" x14ac:dyDescent="0.3">
      <c r="A1487">
        <v>6.1986503364476704</v>
      </c>
      <c r="B1487">
        <v>246.476962461944</v>
      </c>
      <c r="C1487">
        <v>31369.5416407831</v>
      </c>
      <c r="D1487">
        <v>6.21894845390133</v>
      </c>
      <c r="F1487">
        <v>527.00079556475498</v>
      </c>
      <c r="G1487">
        <v>10.5229346319471</v>
      </c>
      <c r="H1487">
        <v>62.125468979770297</v>
      </c>
      <c r="I1487">
        <v>3.5741720224410298</v>
      </c>
      <c r="J1487">
        <v>1</v>
      </c>
    </row>
    <row r="1488" spans="1:10" x14ac:dyDescent="0.3">
      <c r="A1488">
        <v>7.6789450672193498</v>
      </c>
      <c r="B1488">
        <v>178.200541543432</v>
      </c>
      <c r="C1488">
        <v>20243.088195111199</v>
      </c>
      <c r="D1488">
        <v>7.0994743783364296</v>
      </c>
      <c r="F1488">
        <v>363.97405972579298</v>
      </c>
      <c r="G1488">
        <v>11.913203931459799</v>
      </c>
      <c r="H1488">
        <v>58.273700113133899</v>
      </c>
      <c r="I1488">
        <v>3.08954964758435</v>
      </c>
      <c r="J1488">
        <v>1</v>
      </c>
    </row>
    <row r="1489" spans="1:10" x14ac:dyDescent="0.3">
      <c r="A1489">
        <v>8.0620661231484707</v>
      </c>
      <c r="B1489">
        <v>125.705329000574</v>
      </c>
      <c r="C1489">
        <v>35381.670758724802</v>
      </c>
      <c r="D1489">
        <v>4.7401107429385796</v>
      </c>
      <c r="F1489">
        <v>463.46164010252198</v>
      </c>
      <c r="G1489">
        <v>7.0912289574613903</v>
      </c>
      <c r="H1489">
        <v>98.594560460831701</v>
      </c>
      <c r="I1489">
        <v>3.0400314978062699</v>
      </c>
      <c r="J1489">
        <v>1</v>
      </c>
    </row>
    <row r="1490" spans="1:10" x14ac:dyDescent="0.3">
      <c r="A1490">
        <v>7.2557985974933601</v>
      </c>
      <c r="B1490">
        <v>200.16379461606701</v>
      </c>
      <c r="C1490">
        <v>32595.120243522098</v>
      </c>
      <c r="D1490">
        <v>7.5724354712978901</v>
      </c>
      <c r="E1490">
        <v>324.55151350734701</v>
      </c>
      <c r="F1490">
        <v>489.27216016523101</v>
      </c>
      <c r="G1490">
        <v>12.3056344119945</v>
      </c>
      <c r="H1490">
        <v>45.6874214547598</v>
      </c>
      <c r="I1490">
        <v>3.9681770825392699</v>
      </c>
      <c r="J1490">
        <v>1</v>
      </c>
    </row>
    <row r="1491" spans="1:10" x14ac:dyDescent="0.3">
      <c r="B1491">
        <v>239.439953062797</v>
      </c>
      <c r="C1491">
        <v>15426.915078767201</v>
      </c>
      <c r="D1491">
        <v>8.7317511828840892</v>
      </c>
      <c r="E1491">
        <v>392.31217341333701</v>
      </c>
      <c r="F1491">
        <v>364.95649125347302</v>
      </c>
      <c r="G1491">
        <v>14.162010466213699</v>
      </c>
      <c r="H1491">
        <v>70.765991590138498</v>
      </c>
      <c r="I1491">
        <v>3.4301673233947301</v>
      </c>
      <c r="J1491">
        <v>1</v>
      </c>
    </row>
    <row r="1492" spans="1:10" x14ac:dyDescent="0.3">
      <c r="A1492">
        <v>6.7924074685523799</v>
      </c>
      <c r="B1492">
        <v>306.62748142008002</v>
      </c>
      <c r="C1492">
        <v>28508.216928612801</v>
      </c>
      <c r="D1492">
        <v>6.8114155249544703</v>
      </c>
      <c r="E1492">
        <v>293.07830483229202</v>
      </c>
      <c r="F1492">
        <v>306.11553927090301</v>
      </c>
      <c r="G1492">
        <v>9.0061426138971097</v>
      </c>
      <c r="H1492">
        <v>60.912033528075703</v>
      </c>
      <c r="I1492">
        <v>2.5056504406363902</v>
      </c>
      <c r="J1492">
        <v>1</v>
      </c>
    </row>
    <row r="1493" spans="1:10" x14ac:dyDescent="0.3">
      <c r="A1493">
        <v>7.3681655765318803</v>
      </c>
      <c r="B1493">
        <v>204.04145121663399</v>
      </c>
      <c r="C1493">
        <v>8524.8746455716991</v>
      </c>
      <c r="D1493">
        <v>9.4697634967247293</v>
      </c>
      <c r="E1493">
        <v>429.81432215178501</v>
      </c>
      <c r="F1493">
        <v>328.56528776349001</v>
      </c>
      <c r="G1493">
        <v>11.173154976335899</v>
      </c>
      <c r="H1493">
        <v>88.888819427936696</v>
      </c>
      <c r="I1493">
        <v>3.6842633826061002</v>
      </c>
      <c r="J1493">
        <v>1</v>
      </c>
    </row>
    <row r="1494" spans="1:10" x14ac:dyDescent="0.3">
      <c r="A1494">
        <v>8.8377869154794304</v>
      </c>
      <c r="B1494">
        <v>195.827212702254</v>
      </c>
      <c r="C1494">
        <v>11610.207948694901</v>
      </c>
      <c r="D1494">
        <v>7.8700615413288002</v>
      </c>
      <c r="E1494">
        <v>332.75902862870902</v>
      </c>
      <c r="F1494">
        <v>514.925996924164</v>
      </c>
      <c r="G1494">
        <v>12.2916155118804</v>
      </c>
      <c r="H1494">
        <v>87.429077838211597</v>
      </c>
      <c r="I1494">
        <v>2.0870802171798299</v>
      </c>
      <c r="J1494">
        <v>1</v>
      </c>
    </row>
    <row r="1495" spans="1:10" x14ac:dyDescent="0.3">
      <c r="A1495">
        <v>7.1081407110779402</v>
      </c>
      <c r="B1495">
        <v>148.6246064696</v>
      </c>
      <c r="C1495">
        <v>23688.2052233131</v>
      </c>
      <c r="D1495">
        <v>7.0034876670655004</v>
      </c>
      <c r="E1495">
        <v>339.11267301548497</v>
      </c>
      <c r="F1495">
        <v>259.96376259205999</v>
      </c>
      <c r="G1495">
        <v>17.218575425251601</v>
      </c>
      <c r="H1495">
        <v>56.044934364098602</v>
      </c>
      <c r="I1495">
        <v>4.0152464443211899</v>
      </c>
      <c r="J1495">
        <v>1</v>
      </c>
    </row>
    <row r="1496" spans="1:10" x14ac:dyDescent="0.3">
      <c r="A1496">
        <v>5.2896184372323303</v>
      </c>
      <c r="B1496">
        <v>194.056392895171</v>
      </c>
      <c r="C1496">
        <v>21776.1701744936</v>
      </c>
      <c r="D1496">
        <v>6.2782926994500698</v>
      </c>
      <c r="E1496">
        <v>359.09973299379197</v>
      </c>
      <c r="F1496">
        <v>353.772929607989</v>
      </c>
      <c r="G1496">
        <v>14.1814706348753</v>
      </c>
      <c r="H1496">
        <v>33.592030767693799</v>
      </c>
      <c r="I1496">
        <v>4.5481003496821</v>
      </c>
      <c r="J1496">
        <v>1</v>
      </c>
    </row>
    <row r="1497" spans="1:10" x14ac:dyDescent="0.3">
      <c r="A1497">
        <v>7.1692510383199801</v>
      </c>
      <c r="B1497">
        <v>162.478226346573</v>
      </c>
      <c r="C1497">
        <v>39624.087179066002</v>
      </c>
      <c r="D1497">
        <v>5.4083539516291097</v>
      </c>
      <c r="E1497">
        <v>300.69512981801199</v>
      </c>
      <c r="F1497">
        <v>507.02700599859099</v>
      </c>
      <c r="G1497">
        <v>16.559228592883802</v>
      </c>
      <c r="I1497">
        <v>4.53317415466491</v>
      </c>
      <c r="J1497">
        <v>1</v>
      </c>
    </row>
    <row r="1498" spans="1:10" x14ac:dyDescent="0.3">
      <c r="A1498">
        <v>7.6950494371560598</v>
      </c>
      <c r="B1498">
        <v>153.809782692873</v>
      </c>
      <c r="C1498">
        <v>11598.682367072901</v>
      </c>
      <c r="D1498">
        <v>8.0536420081915896</v>
      </c>
      <c r="F1498">
        <v>297.675876578481</v>
      </c>
      <c r="G1498">
        <v>12.9073509098268</v>
      </c>
      <c r="H1498">
        <v>73.688742403157306</v>
      </c>
      <c r="I1498">
        <v>3.1988790053910301</v>
      </c>
      <c r="J1498">
        <v>1</v>
      </c>
    </row>
    <row r="1499" spans="1:10" x14ac:dyDescent="0.3">
      <c r="A1499">
        <v>8.6931499005690291</v>
      </c>
      <c r="B1499">
        <v>219.17829659993399</v>
      </c>
      <c r="C1499">
        <v>16559.8772622043</v>
      </c>
      <c r="D1499">
        <v>8.8770105931157293</v>
      </c>
      <c r="E1499">
        <v>355.30498040498298</v>
      </c>
      <c r="F1499">
        <v>545.22866797398103</v>
      </c>
      <c r="G1499">
        <v>7.2830129959359597</v>
      </c>
      <c r="H1499">
        <v>73.331529129668894</v>
      </c>
      <c r="I1499">
        <v>4.6878467983291801</v>
      </c>
      <c r="J1499">
        <v>1</v>
      </c>
    </row>
    <row r="1500" spans="1:10" x14ac:dyDescent="0.3">
      <c r="B1500">
        <v>184.78603790248499</v>
      </c>
      <c r="C1500">
        <v>18113.017302373399</v>
      </c>
      <c r="D1500">
        <v>8.3190798877253602</v>
      </c>
      <c r="E1500">
        <v>381.51321192817602</v>
      </c>
      <c r="F1500">
        <v>530.24838722023605</v>
      </c>
      <c r="G1500">
        <v>19.385941008014498</v>
      </c>
      <c r="H1500">
        <v>70.957565403894193</v>
      </c>
      <c r="I1500">
        <v>3.0770348929711901</v>
      </c>
      <c r="J1500">
        <v>1</v>
      </c>
    </row>
    <row r="1501" spans="1:10" x14ac:dyDescent="0.3">
      <c r="A1501">
        <v>6.9997645107739803</v>
      </c>
      <c r="B1501">
        <v>219.14337264435599</v>
      </c>
      <c r="C1501">
        <v>16078.4593862119</v>
      </c>
      <c r="D1501">
        <v>7.6521351320798603</v>
      </c>
      <c r="E1501">
        <v>355.68889228743598</v>
      </c>
      <c r="F1501">
        <v>282.50233812908698</v>
      </c>
      <c r="G1501">
        <v>17.297555516412999</v>
      </c>
      <c r="H1501">
        <v>65.0650690730251</v>
      </c>
      <c r="I1501">
        <v>3.3601306777489</v>
      </c>
      <c r="J1501">
        <v>1</v>
      </c>
    </row>
    <row r="1502" spans="1:10" x14ac:dyDescent="0.3">
      <c r="A1502">
        <v>6.8979227165894503</v>
      </c>
      <c r="B1502">
        <v>173.39092815255901</v>
      </c>
      <c r="C1502">
        <v>16616.5166165382</v>
      </c>
      <c r="D1502">
        <v>6.3529335310596604</v>
      </c>
      <c r="E1502">
        <v>329.33976761622603</v>
      </c>
      <c r="F1502">
        <v>337.43608771129902</v>
      </c>
      <c r="G1502">
        <v>12.4469756305177</v>
      </c>
      <c r="H1502">
        <v>60.159412765922902</v>
      </c>
      <c r="I1502">
        <v>4.4901052794411198</v>
      </c>
      <c r="J1502">
        <v>1</v>
      </c>
    </row>
    <row r="1503" spans="1:10" x14ac:dyDescent="0.3">
      <c r="A1503">
        <v>6.3823146042602898</v>
      </c>
      <c r="B1503">
        <v>212.838514285863</v>
      </c>
      <c r="C1503">
        <v>24259.751669473801</v>
      </c>
      <c r="D1503">
        <v>7.3605044748527897</v>
      </c>
      <c r="F1503">
        <v>342.58144361480697</v>
      </c>
      <c r="G1503">
        <v>12.332979143567499</v>
      </c>
      <c r="H1503">
        <v>67.748991379546098</v>
      </c>
      <c r="I1503">
        <v>2.8813700554499801</v>
      </c>
      <c r="J1503">
        <v>1</v>
      </c>
    </row>
    <row r="1504" spans="1:10" x14ac:dyDescent="0.3">
      <c r="A1504">
        <v>9.91709205694149</v>
      </c>
      <c r="B1504">
        <v>196.60374614181001</v>
      </c>
      <c r="C1504">
        <v>37215.226835191803</v>
      </c>
      <c r="D1504">
        <v>7.4080175374241701</v>
      </c>
      <c r="E1504">
        <v>247.93485527260299</v>
      </c>
      <c r="F1504">
        <v>522.54855307288096</v>
      </c>
      <c r="G1504">
        <v>5.5120397179495004</v>
      </c>
      <c r="H1504">
        <v>77.830816035937502</v>
      </c>
      <c r="I1504">
        <v>3.3933253802234198</v>
      </c>
      <c r="J1504">
        <v>1</v>
      </c>
    </row>
    <row r="1505" spans="1:10" x14ac:dyDescent="0.3">
      <c r="A1505">
        <v>5.6090253537454098</v>
      </c>
      <c r="B1505">
        <v>271.63082379199398</v>
      </c>
      <c r="C1505">
        <v>26955.330182706399</v>
      </c>
      <c r="D1505">
        <v>6.7727533832505902</v>
      </c>
      <c r="E1505">
        <v>296.65156436337799</v>
      </c>
      <c r="F1505">
        <v>443.87255828625803</v>
      </c>
      <c r="G1505">
        <v>17.048683318924098</v>
      </c>
      <c r="H1505">
        <v>72.827392371355899</v>
      </c>
      <c r="I1505">
        <v>3.3548901479615698</v>
      </c>
      <c r="J1505">
        <v>1</v>
      </c>
    </row>
    <row r="1506" spans="1:10" x14ac:dyDescent="0.3">
      <c r="A1506">
        <v>6.2774630933656796</v>
      </c>
      <c r="B1506">
        <v>225.94193462003901</v>
      </c>
      <c r="C1506">
        <v>22807.338851454198</v>
      </c>
      <c r="D1506">
        <v>7.3892596115341096</v>
      </c>
      <c r="F1506">
        <v>328.684419615004</v>
      </c>
      <c r="G1506">
        <v>13.225665858588499</v>
      </c>
      <c r="H1506">
        <v>50.8033529472876</v>
      </c>
      <c r="I1506">
        <v>3.12316615927887</v>
      </c>
      <c r="J1506">
        <v>1</v>
      </c>
    </row>
    <row r="1507" spans="1:10" x14ac:dyDescent="0.3">
      <c r="B1507">
        <v>190.267367424659</v>
      </c>
      <c r="C1507">
        <v>15255.1152579597</v>
      </c>
      <c r="D1507">
        <v>7.5976875737379403</v>
      </c>
      <c r="E1507">
        <v>366.192326733551</v>
      </c>
      <c r="F1507">
        <v>418.47674153387499</v>
      </c>
      <c r="G1507">
        <v>13.3127227400109</v>
      </c>
      <c r="H1507">
        <v>68.944888484909995</v>
      </c>
      <c r="I1507">
        <v>3.7967374860573502</v>
      </c>
      <c r="J1507">
        <v>1</v>
      </c>
    </row>
    <row r="1508" spans="1:10" x14ac:dyDescent="0.3">
      <c r="A1508">
        <v>7.7143126716313999</v>
      </c>
      <c r="B1508">
        <v>191.692639716511</v>
      </c>
      <c r="C1508">
        <v>19789.636079978201</v>
      </c>
      <c r="D1508">
        <v>7.8565569021178403</v>
      </c>
      <c r="E1508">
        <v>340.32631439323302</v>
      </c>
      <c r="F1508">
        <v>377.926368312855</v>
      </c>
      <c r="G1508">
        <v>18.917026715796201</v>
      </c>
      <c r="H1508">
        <v>58.692204112700601</v>
      </c>
      <c r="I1508">
        <v>4.4251339704601698</v>
      </c>
      <c r="J1508">
        <v>1</v>
      </c>
    </row>
    <row r="1509" spans="1:10" x14ac:dyDescent="0.3">
      <c r="A1509">
        <v>6.3512865493707897</v>
      </c>
      <c r="B1509">
        <v>162.213345244408</v>
      </c>
      <c r="C1509">
        <v>22337.448392967199</v>
      </c>
      <c r="D1509">
        <v>6.8679636320379602</v>
      </c>
      <c r="E1509">
        <v>379.61380313705803</v>
      </c>
      <c r="F1509">
        <v>337.07734853812701</v>
      </c>
      <c r="G1509">
        <v>11.712149246165399</v>
      </c>
      <c r="H1509">
        <v>65.967813715138405</v>
      </c>
      <c r="I1509">
        <v>3.7070539676627399</v>
      </c>
      <c r="J1509">
        <v>1</v>
      </c>
    </row>
    <row r="1510" spans="1:10" x14ac:dyDescent="0.3">
      <c r="A1510">
        <v>7.9588714460464702</v>
      </c>
      <c r="B1510">
        <v>184.82855705086601</v>
      </c>
      <c r="C1510">
        <v>26845.661013475099</v>
      </c>
      <c r="D1510">
        <v>7.67371902458392</v>
      </c>
      <c r="E1510">
        <v>327.23910879775298</v>
      </c>
      <c r="F1510">
        <v>389.264215739294</v>
      </c>
      <c r="G1510">
        <v>11.032867169120401</v>
      </c>
      <c r="H1510">
        <v>52.510519524768597</v>
      </c>
      <c r="I1510">
        <v>4.0079026125091097</v>
      </c>
      <c r="J1510">
        <v>1</v>
      </c>
    </row>
    <row r="1511" spans="1:10" x14ac:dyDescent="0.3">
      <c r="A1511">
        <v>6.6181865666929101</v>
      </c>
      <c r="B1511">
        <v>164.254564841648</v>
      </c>
      <c r="C1511">
        <v>13776.621791774</v>
      </c>
      <c r="D1511">
        <v>5.9254623234513</v>
      </c>
      <c r="F1511">
        <v>315.19939324461302</v>
      </c>
      <c r="G1511">
        <v>12.0821687139664</v>
      </c>
      <c r="H1511">
        <v>61.474422868387101</v>
      </c>
      <c r="I1511">
        <v>3.7970678611500301</v>
      </c>
      <c r="J1511">
        <v>1</v>
      </c>
    </row>
    <row r="1512" spans="1:10" x14ac:dyDescent="0.3">
      <c r="A1512">
        <v>6.0007233359955103</v>
      </c>
      <c r="B1512">
        <v>161.00230529791401</v>
      </c>
      <c r="C1512">
        <v>21111.664104120799</v>
      </c>
      <c r="D1512">
        <v>4.3391259990556499</v>
      </c>
      <c r="E1512">
        <v>301.30717291566401</v>
      </c>
      <c r="F1512">
        <v>384.75329758346197</v>
      </c>
      <c r="G1512">
        <v>9.2619653256903103</v>
      </c>
      <c r="H1512">
        <v>71.002217249901904</v>
      </c>
      <c r="I1512">
        <v>4.1762187427919999</v>
      </c>
      <c r="J1512">
        <v>1</v>
      </c>
    </row>
    <row r="1513" spans="1:10" x14ac:dyDescent="0.3">
      <c r="A1513">
        <v>6.3929278401143703</v>
      </c>
      <c r="B1513">
        <v>159.16892594184301</v>
      </c>
      <c r="C1513">
        <v>21217.158595568399</v>
      </c>
      <c r="D1513">
        <v>5.2988772618769104</v>
      </c>
      <c r="E1513">
        <v>317.25678831069501</v>
      </c>
      <c r="F1513">
        <v>305.24360041366299</v>
      </c>
      <c r="G1513">
        <v>16.865452985372599</v>
      </c>
      <c r="H1513">
        <v>62.1543794564029</v>
      </c>
      <c r="I1513">
        <v>3.2713388593703101</v>
      </c>
      <c r="J1513">
        <v>1</v>
      </c>
    </row>
    <row r="1514" spans="1:10" x14ac:dyDescent="0.3">
      <c r="A1514">
        <v>6.9772678516389002</v>
      </c>
      <c r="B1514">
        <v>223.27889127950701</v>
      </c>
      <c r="C1514">
        <v>20287.359770416599</v>
      </c>
      <c r="D1514">
        <v>5.2747446586511497</v>
      </c>
      <c r="E1514">
        <v>282.085719273704</v>
      </c>
      <c r="F1514">
        <v>377.00039202666602</v>
      </c>
      <c r="G1514">
        <v>14.046277504321299</v>
      </c>
      <c r="H1514">
        <v>67.627241055373105</v>
      </c>
      <c r="I1514">
        <v>2.3670413093414902</v>
      </c>
      <c r="J1514">
        <v>1</v>
      </c>
    </row>
    <row r="1515" spans="1:10" x14ac:dyDescent="0.3">
      <c r="A1515">
        <v>6.3534368437173301</v>
      </c>
      <c r="B1515">
        <v>218.549362727714</v>
      </c>
      <c r="C1515">
        <v>18664.8442969752</v>
      </c>
      <c r="D1515">
        <v>6.6903937452523898</v>
      </c>
      <c r="E1515">
        <v>312.39301924216898</v>
      </c>
      <c r="F1515">
        <v>503.41489700402298</v>
      </c>
      <c r="G1515">
        <v>15.4224592399502</v>
      </c>
      <c r="H1515">
        <v>94.386932282477702</v>
      </c>
      <c r="I1515">
        <v>3.8611092023417499</v>
      </c>
      <c r="J1515">
        <v>1</v>
      </c>
    </row>
    <row r="1516" spans="1:10" x14ac:dyDescent="0.3">
      <c r="A1516">
        <v>6.0199399948716401</v>
      </c>
      <c r="B1516">
        <v>140.86789831151799</v>
      </c>
      <c r="C1516">
        <v>20666.410142053101</v>
      </c>
      <c r="D1516">
        <v>6.9035246380891797</v>
      </c>
      <c r="F1516">
        <v>428.69533075275899</v>
      </c>
      <c r="G1516">
        <v>8.3982373106116395</v>
      </c>
      <c r="H1516">
        <v>67.290955845444898</v>
      </c>
      <c r="I1516">
        <v>2.74702711228929</v>
      </c>
      <c r="J1516">
        <v>1</v>
      </c>
    </row>
    <row r="1517" spans="1:10" x14ac:dyDescent="0.3">
      <c r="A1517">
        <v>7.3301968767673298</v>
      </c>
      <c r="B1517">
        <v>159.80372018647901</v>
      </c>
      <c r="C1517">
        <v>14884.339958152499</v>
      </c>
      <c r="D1517">
        <v>9.1945748401222396</v>
      </c>
      <c r="E1517">
        <v>411.10069167979998</v>
      </c>
      <c r="F1517">
        <v>404.19591208077202</v>
      </c>
      <c r="G1517">
        <v>17.375739346932299</v>
      </c>
      <c r="H1517">
        <v>51.1539722092012</v>
      </c>
      <c r="I1517">
        <v>2.8847150979192402</v>
      </c>
      <c r="J1517">
        <v>1</v>
      </c>
    </row>
    <row r="1518" spans="1:10" x14ac:dyDescent="0.3">
      <c r="A1518">
        <v>9.2413387669599008</v>
      </c>
      <c r="B1518">
        <v>157.92749243628799</v>
      </c>
      <c r="C1518">
        <v>31598.536376742701</v>
      </c>
      <c r="D1518">
        <v>6.7780541039899402</v>
      </c>
      <c r="F1518">
        <v>464.02548282268702</v>
      </c>
      <c r="G1518">
        <v>12.0536272054379</v>
      </c>
      <c r="H1518">
        <v>93.871692239611306</v>
      </c>
      <c r="I1518">
        <v>3.8425776038663901</v>
      </c>
      <c r="J1518">
        <v>1</v>
      </c>
    </row>
    <row r="1519" spans="1:10" x14ac:dyDescent="0.3">
      <c r="A1519">
        <v>6.5931744566192902</v>
      </c>
      <c r="B1519">
        <v>176.612828804467</v>
      </c>
      <c r="C1519">
        <v>21857.838889341299</v>
      </c>
      <c r="D1519">
        <v>4.7090442751033503</v>
      </c>
      <c r="F1519">
        <v>310.43597926184998</v>
      </c>
      <c r="G1519">
        <v>14.314281814719401</v>
      </c>
      <c r="H1519">
        <v>52.697958437170399</v>
      </c>
      <c r="I1519">
        <v>3.9316531712540899</v>
      </c>
      <c r="J1519">
        <v>1</v>
      </c>
    </row>
    <row r="1520" spans="1:10" x14ac:dyDescent="0.3">
      <c r="A1520">
        <v>6.9482654493838396</v>
      </c>
      <c r="B1520">
        <v>225.23175998572901</v>
      </c>
      <c r="C1520">
        <v>6874.5860163917396</v>
      </c>
      <c r="D1520">
        <v>10.116984176644801</v>
      </c>
      <c r="E1520">
        <v>429.045619740051</v>
      </c>
      <c r="F1520">
        <v>386.58208316390699</v>
      </c>
      <c r="G1520">
        <v>15.845192725826699</v>
      </c>
      <c r="H1520">
        <v>59.474012721158502</v>
      </c>
      <c r="I1520">
        <v>4.0956118132563297</v>
      </c>
      <c r="J1520">
        <v>1</v>
      </c>
    </row>
    <row r="1521" spans="1:10" x14ac:dyDescent="0.3">
      <c r="B1521">
        <v>210.732853591854</v>
      </c>
      <c r="C1521">
        <v>13671.4160304219</v>
      </c>
      <c r="D1521">
        <v>8.5461870010067607</v>
      </c>
      <c r="E1521">
        <v>418.47055130250499</v>
      </c>
      <c r="F1521">
        <v>352.25232765136099</v>
      </c>
      <c r="G1521">
        <v>10.3536587408357</v>
      </c>
      <c r="H1521">
        <v>45.304006983321898</v>
      </c>
      <c r="I1521">
        <v>3.3648908816171699</v>
      </c>
      <c r="J1521">
        <v>1</v>
      </c>
    </row>
    <row r="1522" spans="1:10" x14ac:dyDescent="0.3">
      <c r="B1522">
        <v>214.72570415665999</v>
      </c>
      <c r="C1522">
        <v>21093.217408664099</v>
      </c>
      <c r="D1522">
        <v>7.3664972021573396</v>
      </c>
      <c r="E1522">
        <v>291.28327159928398</v>
      </c>
      <c r="F1522">
        <v>539.00652065230599</v>
      </c>
      <c r="G1522">
        <v>14.6702456005376</v>
      </c>
      <c r="H1522">
        <v>62.259623232585803</v>
      </c>
      <c r="I1522">
        <v>3.5892516337235998</v>
      </c>
      <c r="J1522">
        <v>1</v>
      </c>
    </row>
    <row r="1523" spans="1:10" x14ac:dyDescent="0.3">
      <c r="A1523">
        <v>5.9383211787793604</v>
      </c>
      <c r="B1523">
        <v>214.46957479332099</v>
      </c>
      <c r="C1523">
        <v>10815.3994422055</v>
      </c>
      <c r="D1523">
        <v>7.7955427144046698</v>
      </c>
      <c r="F1523">
        <v>626.12873705995003</v>
      </c>
      <c r="G1523">
        <v>17.477597986636201</v>
      </c>
      <c r="H1523">
        <v>59.9897373110391</v>
      </c>
      <c r="I1523">
        <v>3.8895000398614101</v>
      </c>
      <c r="J1523">
        <v>1</v>
      </c>
    </row>
    <row r="1524" spans="1:10" x14ac:dyDescent="0.3">
      <c r="A1524">
        <v>8.2495505089513301</v>
      </c>
      <c r="B1524">
        <v>230.93283212129001</v>
      </c>
      <c r="C1524">
        <v>32898.749367735203</v>
      </c>
      <c r="D1524">
        <v>7.0199710748416004</v>
      </c>
      <c r="E1524">
        <v>280.67498362294702</v>
      </c>
      <c r="F1524">
        <v>364.93112814216801</v>
      </c>
      <c r="G1524">
        <v>17.051184733261302</v>
      </c>
      <c r="H1524">
        <v>69.781641168012996</v>
      </c>
      <c r="I1524">
        <v>4.2848311193701401</v>
      </c>
      <c r="J1524">
        <v>1</v>
      </c>
    </row>
    <row r="1525" spans="1:10" x14ac:dyDescent="0.3">
      <c r="A1525">
        <v>6.9038169777866196</v>
      </c>
      <c r="B1525">
        <v>258.52684170149399</v>
      </c>
      <c r="C1525">
        <v>35455.7096121539</v>
      </c>
      <c r="D1525">
        <v>4.8813766482139904</v>
      </c>
      <c r="E1525">
        <v>206.247229446338</v>
      </c>
      <c r="F1525">
        <v>318.622622321314</v>
      </c>
      <c r="G1525">
        <v>13.961739610716601</v>
      </c>
      <c r="H1525">
        <v>65.8666791941952</v>
      </c>
      <c r="I1525">
        <v>3.8678433026408201</v>
      </c>
      <c r="J1525">
        <v>1</v>
      </c>
    </row>
    <row r="1526" spans="1:10" x14ac:dyDescent="0.3">
      <c r="A1526">
        <v>7.6056748206508296</v>
      </c>
      <c r="B1526">
        <v>210.37143561242999</v>
      </c>
      <c r="C1526">
        <v>9583.7104413075594</v>
      </c>
      <c r="D1526">
        <v>8.5094033392546606</v>
      </c>
      <c r="E1526">
        <v>371.47169047479298</v>
      </c>
      <c r="F1526">
        <v>325.68369121664898</v>
      </c>
      <c r="G1526">
        <v>11.7812650150412</v>
      </c>
      <c r="H1526">
        <v>86.5134743861137</v>
      </c>
      <c r="I1526">
        <v>5.5540745263320899</v>
      </c>
      <c r="J1526">
        <v>1</v>
      </c>
    </row>
    <row r="1527" spans="1:10" x14ac:dyDescent="0.3">
      <c r="A1527">
        <v>6.5892905009635099</v>
      </c>
      <c r="B1527">
        <v>108.699076814696</v>
      </c>
      <c r="C1527">
        <v>34298.152941490996</v>
      </c>
      <c r="D1527">
        <v>4.9494097642357504</v>
      </c>
      <c r="E1527">
        <v>317.61018232396401</v>
      </c>
      <c r="F1527">
        <v>324.59027345963398</v>
      </c>
      <c r="G1527">
        <v>19.4953931564052</v>
      </c>
      <c r="I1527">
        <v>3.18111206334566</v>
      </c>
      <c r="J1527">
        <v>1</v>
      </c>
    </row>
    <row r="1528" spans="1:10" x14ac:dyDescent="0.3">
      <c r="A1528">
        <v>7.5118166414119703</v>
      </c>
      <c r="B1528">
        <v>174.61413360258501</v>
      </c>
      <c r="C1528">
        <v>15736.8939585061</v>
      </c>
      <c r="D1528">
        <v>8.0342838912589407</v>
      </c>
      <c r="F1528">
        <v>303.108145857875</v>
      </c>
      <c r="G1528">
        <v>17.425460208514998</v>
      </c>
      <c r="H1528">
        <v>90.662336691645095</v>
      </c>
      <c r="I1528">
        <v>2.2855199288822101</v>
      </c>
      <c r="J1528">
        <v>1</v>
      </c>
    </row>
    <row r="1529" spans="1:10" x14ac:dyDescent="0.3">
      <c r="A1529">
        <v>7.3014446542877298</v>
      </c>
      <c r="B1529">
        <v>143.43135025761001</v>
      </c>
      <c r="C1529">
        <v>46718.555965348001</v>
      </c>
      <c r="D1529">
        <v>4.7687808009648096</v>
      </c>
      <c r="E1529">
        <v>252.466484727759</v>
      </c>
      <c r="F1529">
        <v>446.83967260296799</v>
      </c>
      <c r="G1529">
        <v>12.575416892102099</v>
      </c>
      <c r="H1529">
        <v>60.648403899380099</v>
      </c>
      <c r="I1529">
        <v>3.1600748401135998</v>
      </c>
      <c r="J1529">
        <v>1</v>
      </c>
    </row>
    <row r="1530" spans="1:10" x14ac:dyDescent="0.3">
      <c r="A1530">
        <v>6.78829158317855</v>
      </c>
      <c r="B1530">
        <v>182.03689538627199</v>
      </c>
      <c r="C1530">
        <v>25661.360539468998</v>
      </c>
      <c r="D1530">
        <v>6.93985322518028</v>
      </c>
      <c r="E1530">
        <v>352.34492925276402</v>
      </c>
      <c r="F1530">
        <v>419.89588845378103</v>
      </c>
      <c r="G1530">
        <v>11.835382178148199</v>
      </c>
      <c r="H1530">
        <v>71.436038368615996</v>
      </c>
      <c r="I1530">
        <v>4.25594831662342</v>
      </c>
      <c r="J1530">
        <v>1</v>
      </c>
    </row>
    <row r="1531" spans="1:10" x14ac:dyDescent="0.3">
      <c r="B1531">
        <v>184.04098830579599</v>
      </c>
      <c r="C1531">
        <v>23727.094105198801</v>
      </c>
      <c r="D1531">
        <v>4.9644489476476004</v>
      </c>
      <c r="E1531">
        <v>277.68083722240402</v>
      </c>
      <c r="F1531">
        <v>382.84774092831998</v>
      </c>
      <c r="G1531">
        <v>10.2136225756859</v>
      </c>
      <c r="H1531">
        <v>75.561049563561397</v>
      </c>
      <c r="I1531">
        <v>3.7144692525768601</v>
      </c>
      <c r="J1531">
        <v>1</v>
      </c>
    </row>
    <row r="1532" spans="1:10" x14ac:dyDescent="0.3">
      <c r="B1532">
        <v>194.76121497258899</v>
      </c>
      <c r="C1532">
        <v>38119.185568481102</v>
      </c>
      <c r="D1532">
        <v>6.9981578423762301</v>
      </c>
      <c r="E1532">
        <v>333.28921619649202</v>
      </c>
      <c r="F1532">
        <v>436.92741710897599</v>
      </c>
      <c r="G1532">
        <v>13.746597926652299</v>
      </c>
      <c r="H1532">
        <v>60.4905810398703</v>
      </c>
      <c r="I1532">
        <v>3.3569779816134102</v>
      </c>
      <c r="J1532">
        <v>1</v>
      </c>
    </row>
    <row r="1533" spans="1:10" x14ac:dyDescent="0.3">
      <c r="A1533">
        <v>6.6925316690598597</v>
      </c>
      <c r="B1533">
        <v>200.40435093805601</v>
      </c>
      <c r="C1533">
        <v>37033.152091371703</v>
      </c>
      <c r="D1533">
        <v>4.7270723230968796</v>
      </c>
      <c r="E1533">
        <v>280.844916211716</v>
      </c>
      <c r="F1533">
        <v>376.672794215642</v>
      </c>
      <c r="G1533">
        <v>12.4852569899166</v>
      </c>
      <c r="H1533">
        <v>57.818483710670897</v>
      </c>
      <c r="I1533">
        <v>2.9421153671384102</v>
      </c>
      <c r="J1533">
        <v>1</v>
      </c>
    </row>
    <row r="1534" spans="1:10" x14ac:dyDescent="0.3">
      <c r="A1534">
        <v>6.0281011182664397</v>
      </c>
      <c r="B1534">
        <v>262.80847774427099</v>
      </c>
      <c r="C1534">
        <v>17150.100549989998</v>
      </c>
      <c r="D1534">
        <v>9.3783900922038193</v>
      </c>
      <c r="E1534">
        <v>380.30135015969699</v>
      </c>
      <c r="F1534">
        <v>514.54567209949903</v>
      </c>
      <c r="G1534">
        <v>20.637598734129298</v>
      </c>
      <c r="H1534">
        <v>76.529077008616596</v>
      </c>
      <c r="I1534">
        <v>4.0807862713481198</v>
      </c>
      <c r="J1534">
        <v>1</v>
      </c>
    </row>
    <row r="1535" spans="1:10" x14ac:dyDescent="0.3">
      <c r="A1535">
        <v>6.7159405639392702</v>
      </c>
      <c r="B1535">
        <v>218.06238354730399</v>
      </c>
      <c r="C1535">
        <v>17180.188184343599</v>
      </c>
      <c r="D1535">
        <v>8.9159709375600897</v>
      </c>
      <c r="E1535">
        <v>393.27577183260502</v>
      </c>
      <c r="F1535">
        <v>349.00306995012801</v>
      </c>
      <c r="G1535">
        <v>14.3545950845532</v>
      </c>
      <c r="H1535">
        <v>57.247082376940703</v>
      </c>
      <c r="I1535">
        <v>2.4047292060079899</v>
      </c>
      <c r="J1535">
        <v>1</v>
      </c>
    </row>
    <row r="1536" spans="1:10" x14ac:dyDescent="0.3">
      <c r="A1536">
        <v>7.4907866757349097</v>
      </c>
      <c r="B1536">
        <v>202.45806075548299</v>
      </c>
      <c r="C1536">
        <v>26551.370104695499</v>
      </c>
      <c r="D1536">
        <v>7.1207723028616199</v>
      </c>
      <c r="E1536">
        <v>312.93402480008302</v>
      </c>
      <c r="F1536">
        <v>306.34556250687899</v>
      </c>
      <c r="G1536">
        <v>17.998160099863</v>
      </c>
      <c r="H1536">
        <v>67.356078679415603</v>
      </c>
      <c r="I1536">
        <v>4.3545354906348797</v>
      </c>
      <c r="J1536">
        <v>1</v>
      </c>
    </row>
    <row r="1537" spans="1:10" x14ac:dyDescent="0.3">
      <c r="B1537">
        <v>287.37020818852102</v>
      </c>
      <c r="C1537">
        <v>41325.4435476734</v>
      </c>
      <c r="D1537">
        <v>5.5172797179661801</v>
      </c>
      <c r="F1537">
        <v>375.72451853303801</v>
      </c>
      <c r="G1537">
        <v>13.977337544485099</v>
      </c>
      <c r="H1537">
        <v>97.859774686974404</v>
      </c>
      <c r="I1537">
        <v>4.3223253369776602</v>
      </c>
      <c r="J1537">
        <v>1</v>
      </c>
    </row>
    <row r="1538" spans="1:10" x14ac:dyDescent="0.3">
      <c r="A1538">
        <v>6.3365886821611301</v>
      </c>
      <c r="B1538">
        <v>106.38011254146301</v>
      </c>
      <c r="C1538">
        <v>15570.1423220876</v>
      </c>
      <c r="D1538">
        <v>6.8514048823606402</v>
      </c>
      <c r="E1538">
        <v>441.58765378237001</v>
      </c>
      <c r="F1538">
        <v>380.43301938734299</v>
      </c>
      <c r="G1538">
        <v>5.2182329271321901</v>
      </c>
      <c r="H1538">
        <v>48.735513963940598</v>
      </c>
      <c r="I1538">
        <v>4.3565938562281197</v>
      </c>
      <c r="J1538">
        <v>1</v>
      </c>
    </row>
    <row r="1539" spans="1:10" x14ac:dyDescent="0.3">
      <c r="A1539">
        <v>7.3817575574067904</v>
      </c>
      <c r="B1539">
        <v>203.46030160970699</v>
      </c>
      <c r="C1539">
        <v>1372.09104349222</v>
      </c>
      <c r="D1539">
        <v>11.129153658303901</v>
      </c>
      <c r="E1539">
        <v>475.73746015313299</v>
      </c>
      <c r="F1539">
        <v>361.34249562314699</v>
      </c>
      <c r="G1539">
        <v>16.548438388766101</v>
      </c>
      <c r="H1539">
        <v>55.132546193094399</v>
      </c>
      <c r="I1539">
        <v>3.3380217586877401</v>
      </c>
      <c r="J1539">
        <v>1</v>
      </c>
    </row>
    <row r="1540" spans="1:10" x14ac:dyDescent="0.3">
      <c r="A1540">
        <v>7.2560150385339002</v>
      </c>
      <c r="B1540">
        <v>196.649822554042</v>
      </c>
      <c r="C1540">
        <v>44184.230459502498</v>
      </c>
      <c r="D1540">
        <v>5.26555758624764</v>
      </c>
      <c r="E1540">
        <v>260.425604648454</v>
      </c>
      <c r="F1540">
        <v>324.250147590334</v>
      </c>
      <c r="G1540">
        <v>8.1489290546656399</v>
      </c>
      <c r="H1540">
        <v>69.375044084764795</v>
      </c>
      <c r="I1540">
        <v>4.5349602725385898</v>
      </c>
      <c r="J1540">
        <v>1</v>
      </c>
    </row>
    <row r="1541" spans="1:10" x14ac:dyDescent="0.3">
      <c r="A1541">
        <v>7.0258217707497597</v>
      </c>
      <c r="B1541">
        <v>147.96806029838399</v>
      </c>
      <c r="C1541">
        <v>21226.665548084799</v>
      </c>
      <c r="D1541">
        <v>7.3423806385991304</v>
      </c>
      <c r="E1541">
        <v>387.402856686051</v>
      </c>
      <c r="F1541">
        <v>421.09991689715503</v>
      </c>
      <c r="G1541">
        <v>13.996100554431701</v>
      </c>
      <c r="H1541">
        <v>51.174058021202399</v>
      </c>
      <c r="I1541">
        <v>4.7460919485591102</v>
      </c>
      <c r="J1541">
        <v>1</v>
      </c>
    </row>
    <row r="1542" spans="1:10" x14ac:dyDescent="0.3">
      <c r="A1542">
        <v>7.6068804753747701</v>
      </c>
      <c r="B1542">
        <v>183.84009969220801</v>
      </c>
      <c r="C1542">
        <v>29339.9292684539</v>
      </c>
      <c r="D1542">
        <v>5.70361713367621</v>
      </c>
      <c r="E1542">
        <v>259.53471900074697</v>
      </c>
      <c r="F1542">
        <v>426.98594167424898</v>
      </c>
      <c r="G1542">
        <v>14.0069832303267</v>
      </c>
      <c r="H1542">
        <v>91.590703431350093</v>
      </c>
      <c r="I1542">
        <v>4.56446039198915</v>
      </c>
      <c r="J1542">
        <v>1</v>
      </c>
    </row>
    <row r="1543" spans="1:10" x14ac:dyDescent="0.3">
      <c r="A1543">
        <v>6.9838604389794599</v>
      </c>
      <c r="B1543">
        <v>202.256281545587</v>
      </c>
      <c r="C1543">
        <v>11848.7697290951</v>
      </c>
      <c r="D1543">
        <v>7.6575341133876202</v>
      </c>
      <c r="F1543">
        <v>486.97054256998001</v>
      </c>
      <c r="G1543">
        <v>16.061439779000601</v>
      </c>
      <c r="H1543">
        <v>61.851357719173997</v>
      </c>
      <c r="I1543">
        <v>4.1595665091495704</v>
      </c>
      <c r="J1543">
        <v>1</v>
      </c>
    </row>
    <row r="1544" spans="1:10" x14ac:dyDescent="0.3">
      <c r="A1544">
        <v>6.3470200178986804</v>
      </c>
      <c r="B1544">
        <v>97.280908597807397</v>
      </c>
      <c r="C1544">
        <v>19743.1484164945</v>
      </c>
      <c r="D1544">
        <v>3.40268158996198</v>
      </c>
      <c r="E1544">
        <v>305.43123624624201</v>
      </c>
      <c r="F1544">
        <v>502.919013229565</v>
      </c>
      <c r="G1544">
        <v>15.0940911518662</v>
      </c>
      <c r="H1544">
        <v>86.554168243341095</v>
      </c>
      <c r="I1544">
        <v>4.5263509388203298</v>
      </c>
      <c r="J1544">
        <v>1</v>
      </c>
    </row>
    <row r="1545" spans="1:10" x14ac:dyDescent="0.3">
      <c r="A1545">
        <v>7.3228284166165203</v>
      </c>
      <c r="B1545">
        <v>230.34290080685199</v>
      </c>
      <c r="C1545">
        <v>24682.124546316001</v>
      </c>
      <c r="D1545">
        <v>7.4255804969809702</v>
      </c>
      <c r="E1545">
        <v>323.83273741263201</v>
      </c>
      <c r="F1545">
        <v>349.31321274182199</v>
      </c>
      <c r="G1545">
        <v>9.4979370732389103</v>
      </c>
      <c r="H1545">
        <v>50.660145497161103</v>
      </c>
      <c r="I1545">
        <v>3.9819688318389699</v>
      </c>
      <c r="J1545">
        <v>1</v>
      </c>
    </row>
    <row r="1546" spans="1:10" x14ac:dyDescent="0.3">
      <c r="A1546">
        <v>6.7775063594359404</v>
      </c>
      <c r="B1546">
        <v>207.050748290668</v>
      </c>
      <c r="C1546">
        <v>15228.9129088915</v>
      </c>
      <c r="D1546">
        <v>6.1824094819897102</v>
      </c>
      <c r="E1546">
        <v>321.39940357304198</v>
      </c>
      <c r="F1546">
        <v>523.24173197018501</v>
      </c>
      <c r="G1546">
        <v>12.683724393666701</v>
      </c>
      <c r="H1546">
        <v>86.1659706075325</v>
      </c>
      <c r="I1546">
        <v>4.26318026769657</v>
      </c>
      <c r="J1546">
        <v>1</v>
      </c>
    </row>
    <row r="1547" spans="1:10" x14ac:dyDescent="0.3">
      <c r="A1547">
        <v>8.3703649646193501</v>
      </c>
      <c r="B1547">
        <v>155.55356541145099</v>
      </c>
      <c r="C1547">
        <v>27193.3173775301</v>
      </c>
      <c r="D1547">
        <v>5.7914525090835696</v>
      </c>
      <c r="F1547">
        <v>356.51986547756002</v>
      </c>
      <c r="G1547">
        <v>7.8321081464018203</v>
      </c>
      <c r="H1547">
        <v>69.419664672981298</v>
      </c>
      <c r="I1547">
        <v>2.74664983383086</v>
      </c>
      <c r="J1547">
        <v>1</v>
      </c>
    </row>
    <row r="1548" spans="1:10" x14ac:dyDescent="0.3">
      <c r="A1548">
        <v>6.6427556952627604</v>
      </c>
      <c r="B1548">
        <v>168.896421688375</v>
      </c>
      <c r="C1548">
        <v>36505.524257633202</v>
      </c>
      <c r="D1548">
        <v>6.0625610866212796</v>
      </c>
      <c r="E1548">
        <v>298.55247993899798</v>
      </c>
      <c r="F1548">
        <v>474.05749017326002</v>
      </c>
      <c r="G1548">
        <v>14.299241868727201</v>
      </c>
      <c r="H1548">
        <v>71.706891132324898</v>
      </c>
      <c r="I1548">
        <v>4.2992092811023399</v>
      </c>
      <c r="J1548">
        <v>1</v>
      </c>
    </row>
    <row r="1549" spans="1:10" x14ac:dyDescent="0.3">
      <c r="A1549">
        <v>6.21758491448443</v>
      </c>
      <c r="B1549">
        <v>203.70722161850699</v>
      </c>
      <c r="C1549">
        <v>15597.640883064299</v>
      </c>
      <c r="D1549">
        <v>7.7514611859108502</v>
      </c>
      <c r="E1549">
        <v>361.24780968656199</v>
      </c>
      <c r="F1549">
        <v>452.92202490599198</v>
      </c>
      <c r="G1549">
        <v>14.597144517440199</v>
      </c>
      <c r="H1549">
        <v>70.850976500243206</v>
      </c>
      <c r="I1549">
        <v>4.1501669097538603</v>
      </c>
      <c r="J1549">
        <v>1</v>
      </c>
    </row>
    <row r="1550" spans="1:10" x14ac:dyDescent="0.3">
      <c r="A1550">
        <v>6.6301221558286798</v>
      </c>
      <c r="B1550">
        <v>192.52170324831701</v>
      </c>
      <c r="C1550">
        <v>36269.701316662104</v>
      </c>
      <c r="D1550">
        <v>4.97386633207541</v>
      </c>
      <c r="E1550">
        <v>277.49929709671</v>
      </c>
      <c r="F1550">
        <v>320.47085296320398</v>
      </c>
      <c r="G1550">
        <v>14.7863473624523</v>
      </c>
      <c r="H1550">
        <v>80.980212782923601</v>
      </c>
      <c r="I1550">
        <v>3.3527646058454699</v>
      </c>
      <c r="J1550">
        <v>1</v>
      </c>
    </row>
    <row r="1551" spans="1:10" x14ac:dyDescent="0.3">
      <c r="A1551">
        <v>8.0510222030269301</v>
      </c>
      <c r="B1551">
        <v>171.75175403691</v>
      </c>
      <c r="C1551">
        <v>28338.6640400299</v>
      </c>
      <c r="D1551">
        <v>6.3921207309864903</v>
      </c>
      <c r="E1551">
        <v>319.00507105995302</v>
      </c>
      <c r="F1551">
        <v>496.90626618165101</v>
      </c>
      <c r="G1551">
        <v>16.192870149305001</v>
      </c>
      <c r="H1551">
        <v>91.123219317490495</v>
      </c>
      <c r="I1551">
        <v>3.7674431256759</v>
      </c>
      <c r="J1551">
        <v>1</v>
      </c>
    </row>
    <row r="1552" spans="1:10" x14ac:dyDescent="0.3">
      <c r="A1552">
        <v>8.4160868170465406</v>
      </c>
      <c r="B1552">
        <v>208.326021772095</v>
      </c>
      <c r="C1552">
        <v>28234.9068571561</v>
      </c>
      <c r="D1552">
        <v>7.7841230485530097</v>
      </c>
      <c r="E1552">
        <v>297.330528086198</v>
      </c>
      <c r="F1552">
        <v>444.56010847647298</v>
      </c>
      <c r="G1552">
        <v>12.6451757781774</v>
      </c>
      <c r="H1552">
        <v>78.756532835860497</v>
      </c>
      <c r="I1552">
        <v>4.9300838102540396</v>
      </c>
      <c r="J1552">
        <v>1</v>
      </c>
    </row>
    <row r="1553" spans="1:10" x14ac:dyDescent="0.3">
      <c r="B1553">
        <v>166.91399143546499</v>
      </c>
      <c r="C1553">
        <v>24037.510490037301</v>
      </c>
      <c r="D1553">
        <v>7.1367126114854997</v>
      </c>
      <c r="E1553">
        <v>349.88527610338002</v>
      </c>
      <c r="F1553">
        <v>411.47846097100597</v>
      </c>
      <c r="G1553">
        <v>9.4564731700310105</v>
      </c>
      <c r="H1553">
        <v>94.901122266200204</v>
      </c>
      <c r="I1553">
        <v>3.74370373518162</v>
      </c>
      <c r="J1553">
        <v>1</v>
      </c>
    </row>
    <row r="1554" spans="1:10" x14ac:dyDescent="0.3">
      <c r="A1554">
        <v>7.9330676915139202</v>
      </c>
      <c r="B1554">
        <v>204.72428140123799</v>
      </c>
      <c r="C1554">
        <v>12732.8882432474</v>
      </c>
      <c r="D1554">
        <v>7.7171867421324496</v>
      </c>
      <c r="E1554">
        <v>331.08717703417102</v>
      </c>
      <c r="F1554">
        <v>449.685602431142</v>
      </c>
      <c r="G1554">
        <v>15.669628241379099</v>
      </c>
      <c r="H1554">
        <v>55.404079655911502</v>
      </c>
      <c r="I1554">
        <v>4.5342330430238302</v>
      </c>
      <c r="J1554">
        <v>1</v>
      </c>
    </row>
    <row r="1555" spans="1:10" x14ac:dyDescent="0.3">
      <c r="A1555">
        <v>7.9176085954610196</v>
      </c>
      <c r="B1555">
        <v>181.525389789336</v>
      </c>
      <c r="C1555">
        <v>15805.6501529832</v>
      </c>
      <c r="D1555">
        <v>7.2630179711878204</v>
      </c>
      <c r="F1555">
        <v>291.79606717662102</v>
      </c>
      <c r="G1555">
        <v>13.0436168001707</v>
      </c>
      <c r="H1555">
        <v>77.1310511600756</v>
      </c>
      <c r="I1555">
        <v>3.78408538126412</v>
      </c>
      <c r="J1555">
        <v>1</v>
      </c>
    </row>
    <row r="1556" spans="1:10" x14ac:dyDescent="0.3">
      <c r="A1556">
        <v>8.9420459914869994</v>
      </c>
      <c r="B1556">
        <v>215.67378607051899</v>
      </c>
      <c r="C1556">
        <v>56488.672412739099</v>
      </c>
      <c r="D1556">
        <v>3.23143840137883</v>
      </c>
      <c r="E1556">
        <v>129</v>
      </c>
      <c r="F1556">
        <v>541.91546767545503</v>
      </c>
      <c r="G1556">
        <v>9.3137706796862201</v>
      </c>
      <c r="H1556">
        <v>70.828373834477006</v>
      </c>
      <c r="I1556">
        <v>4.3542876411895302</v>
      </c>
      <c r="J1556">
        <v>1</v>
      </c>
    </row>
    <row r="1557" spans="1:10" x14ac:dyDescent="0.3">
      <c r="A1557">
        <v>7.0339453585367098</v>
      </c>
      <c r="B1557">
        <v>246.62287104900599</v>
      </c>
      <c r="C1557">
        <v>15428.450915708199</v>
      </c>
      <c r="D1557">
        <v>7.5707685963593701</v>
      </c>
      <c r="E1557">
        <v>305.61642248861398</v>
      </c>
      <c r="F1557">
        <v>516.21784724330303</v>
      </c>
      <c r="G1557">
        <v>17.526819340684501</v>
      </c>
      <c r="H1557">
        <v>91.602793753185694</v>
      </c>
      <c r="I1557">
        <v>3.9317308627302099</v>
      </c>
      <c r="J1557">
        <v>1</v>
      </c>
    </row>
    <row r="1558" spans="1:10" x14ac:dyDescent="0.3">
      <c r="B1558">
        <v>158.20764744104901</v>
      </c>
      <c r="C1558">
        <v>45243.028952930203</v>
      </c>
      <c r="D1558">
        <v>4.0648778870058697</v>
      </c>
      <c r="E1558">
        <v>247.18003812878101</v>
      </c>
      <c r="F1558">
        <v>399.76696482112101</v>
      </c>
      <c r="G1558">
        <v>16.086232449405301</v>
      </c>
      <c r="H1558">
        <v>53.502085762742901</v>
      </c>
      <c r="I1558">
        <v>4.1088567033191303</v>
      </c>
      <c r="J1558">
        <v>1</v>
      </c>
    </row>
    <row r="1559" spans="1:10" x14ac:dyDescent="0.3">
      <c r="A1559">
        <v>7.5800488080737898</v>
      </c>
      <c r="B1559">
        <v>225.08855450869399</v>
      </c>
      <c r="C1559">
        <v>31749.9243962037</v>
      </c>
      <c r="D1559">
        <v>5.8847951156277496</v>
      </c>
      <c r="F1559">
        <v>503.90873305853899</v>
      </c>
      <c r="G1559">
        <v>18.502406101828001</v>
      </c>
      <c r="H1559">
        <v>78.354340699355404</v>
      </c>
      <c r="I1559">
        <v>3.9596365237435101</v>
      </c>
      <c r="J1559">
        <v>1</v>
      </c>
    </row>
    <row r="1560" spans="1:10" x14ac:dyDescent="0.3">
      <c r="A1560">
        <v>8.4732490641669198</v>
      </c>
      <c r="B1560">
        <v>129.240080621575</v>
      </c>
      <c r="C1560">
        <v>20465.588609162402</v>
      </c>
      <c r="D1560">
        <v>7.2129166808926</v>
      </c>
      <c r="F1560">
        <v>590.90657358304099</v>
      </c>
      <c r="G1560">
        <v>15.2927057228883</v>
      </c>
      <c r="H1560">
        <v>63.939820688927902</v>
      </c>
      <c r="I1560">
        <v>4.8101854302409999</v>
      </c>
      <c r="J1560">
        <v>1</v>
      </c>
    </row>
    <row r="1561" spans="1:10" x14ac:dyDescent="0.3">
      <c r="A1561">
        <v>6.8164169252957203</v>
      </c>
      <c r="B1561">
        <v>237.26950481139701</v>
      </c>
      <c r="C1561">
        <v>24170.2748944749</v>
      </c>
      <c r="D1561">
        <v>8.7060124374700205</v>
      </c>
      <c r="E1561">
        <v>349.77217596158602</v>
      </c>
      <c r="F1561">
        <v>477.02396513074098</v>
      </c>
      <c r="G1561">
        <v>16.574059831350201</v>
      </c>
      <c r="H1561">
        <v>92.945757202861898</v>
      </c>
      <c r="I1561">
        <v>4.2747382136105996</v>
      </c>
      <c r="J1561">
        <v>1</v>
      </c>
    </row>
    <row r="1562" spans="1:10" x14ac:dyDescent="0.3">
      <c r="A1562">
        <v>6.4600335221006198</v>
      </c>
      <c r="B1562">
        <v>215.44064130199899</v>
      </c>
      <c r="C1562">
        <v>35775.793395721797</v>
      </c>
      <c r="D1562">
        <v>6.5025441373266704</v>
      </c>
      <c r="E1562">
        <v>307.563454895814</v>
      </c>
      <c r="F1562">
        <v>365.09414345117801</v>
      </c>
      <c r="G1562">
        <v>8.1275428684677404</v>
      </c>
      <c r="H1562">
        <v>77.554953281876806</v>
      </c>
      <c r="I1562">
        <v>3.5355977786922801</v>
      </c>
      <c r="J1562">
        <v>1</v>
      </c>
    </row>
    <row r="1563" spans="1:10" x14ac:dyDescent="0.3">
      <c r="A1563">
        <v>6.2278267948158996</v>
      </c>
      <c r="B1563">
        <v>169.926221613216</v>
      </c>
      <c r="C1563">
        <v>22550.4922642251</v>
      </c>
      <c r="D1563">
        <v>4.9735927062220204</v>
      </c>
      <c r="E1563">
        <v>297.40449741812199</v>
      </c>
      <c r="F1563">
        <v>460.41538640818698</v>
      </c>
      <c r="G1563">
        <v>20.789591712522299</v>
      </c>
      <c r="H1563">
        <v>93.300732900851898</v>
      </c>
      <c r="I1563">
        <v>4.0073474851871298</v>
      </c>
      <c r="J1563">
        <v>1</v>
      </c>
    </row>
    <row r="1564" spans="1:10" x14ac:dyDescent="0.3">
      <c r="B1564">
        <v>190.56752124948699</v>
      </c>
      <c r="C1564">
        <v>18589.0311597371</v>
      </c>
      <c r="D1564">
        <v>7.4703525228792103</v>
      </c>
      <c r="E1564">
        <v>362.14697731948598</v>
      </c>
      <c r="F1564">
        <v>471.44476872688801</v>
      </c>
      <c r="G1564">
        <v>13.760230940081801</v>
      </c>
      <c r="H1564">
        <v>90.306309743807304</v>
      </c>
      <c r="I1564">
        <v>4.4002034688050999</v>
      </c>
      <c r="J1564">
        <v>1</v>
      </c>
    </row>
    <row r="1565" spans="1:10" x14ac:dyDescent="0.3">
      <c r="B1565">
        <v>195.54096692399699</v>
      </c>
      <c r="C1565">
        <v>4142.4990006204298</v>
      </c>
      <c r="D1565">
        <v>9.8927034396425508</v>
      </c>
      <c r="E1565">
        <v>462.47421504041301</v>
      </c>
      <c r="F1565">
        <v>435.41824496527101</v>
      </c>
      <c r="G1565">
        <v>15.846047606080999</v>
      </c>
      <c r="I1565">
        <v>3.6129187634853599</v>
      </c>
      <c r="J1565">
        <v>1</v>
      </c>
    </row>
    <row r="1566" spans="1:10" x14ac:dyDescent="0.3">
      <c r="A1566">
        <v>5.6327316466645998</v>
      </c>
      <c r="B1566">
        <v>283.99728407725399</v>
      </c>
      <c r="C1566">
        <v>28315.437776941901</v>
      </c>
      <c r="D1566">
        <v>7.1446550747707702</v>
      </c>
      <c r="E1566">
        <v>318.46514597882998</v>
      </c>
      <c r="F1566">
        <v>425.98421267900102</v>
      </c>
      <c r="G1566">
        <v>11.8132311718932</v>
      </c>
      <c r="H1566">
        <v>67.651024591550296</v>
      </c>
      <c r="I1566">
        <v>5.1146070510161898</v>
      </c>
      <c r="J1566">
        <v>1</v>
      </c>
    </row>
    <row r="1567" spans="1:10" x14ac:dyDescent="0.3">
      <c r="A1567">
        <v>6.1912414425744702</v>
      </c>
      <c r="B1567">
        <v>231.32279667925499</v>
      </c>
      <c r="C1567">
        <v>29778.357876954298</v>
      </c>
      <c r="D1567">
        <v>4.3810967201174602</v>
      </c>
      <c r="E1567">
        <v>248.304390917684</v>
      </c>
      <c r="F1567">
        <v>488.954164436741</v>
      </c>
      <c r="G1567">
        <v>13.022135124285599</v>
      </c>
      <c r="H1567">
        <v>54.060851102817502</v>
      </c>
      <c r="I1567">
        <v>3.3150705928492901</v>
      </c>
      <c r="J1567">
        <v>1</v>
      </c>
    </row>
    <row r="1568" spans="1:10" x14ac:dyDescent="0.3">
      <c r="A1568">
        <v>7.7010327970056096</v>
      </c>
      <c r="B1568">
        <v>121.57513923031701</v>
      </c>
      <c r="C1568">
        <v>16978.9268290445</v>
      </c>
      <c r="D1568">
        <v>6.8124156403364102</v>
      </c>
      <c r="E1568">
        <v>354.25025177160001</v>
      </c>
      <c r="F1568">
        <v>368.22457499711197</v>
      </c>
      <c r="G1568">
        <v>12.997263261412</v>
      </c>
      <c r="H1568">
        <v>69.2602092263662</v>
      </c>
      <c r="I1568">
        <v>3.3954826092425701</v>
      </c>
      <c r="J1568">
        <v>1</v>
      </c>
    </row>
    <row r="1569" spans="1:10" x14ac:dyDescent="0.3">
      <c r="B1569">
        <v>187.043283403575</v>
      </c>
      <c r="C1569">
        <v>24634.5524428713</v>
      </c>
      <c r="D1569">
        <v>9.0818804728152305</v>
      </c>
      <c r="F1569">
        <v>443.84339941714302</v>
      </c>
      <c r="G1569">
        <v>11.0539246026648</v>
      </c>
      <c r="H1569">
        <v>74.108180323172405</v>
      </c>
      <c r="I1569">
        <v>3.4987168189804598</v>
      </c>
      <c r="J1569">
        <v>1</v>
      </c>
    </row>
    <row r="1570" spans="1:10" x14ac:dyDescent="0.3">
      <c r="A1570">
        <v>8.8326411156223905</v>
      </c>
      <c r="B1570">
        <v>199.42503765327899</v>
      </c>
      <c r="C1570">
        <v>25100.131404504398</v>
      </c>
      <c r="D1570">
        <v>6.8176602380425502</v>
      </c>
      <c r="F1570">
        <v>453.75797223649499</v>
      </c>
      <c r="G1570">
        <v>14.6324382823204</v>
      </c>
      <c r="H1570">
        <v>82.650634821377295</v>
      </c>
      <c r="I1570">
        <v>3.4521497364245302</v>
      </c>
      <c r="J1570">
        <v>1</v>
      </c>
    </row>
    <row r="1571" spans="1:10" x14ac:dyDescent="0.3">
      <c r="A1571">
        <v>5.6460833118619398</v>
      </c>
      <c r="B1571">
        <v>219.34293247231901</v>
      </c>
      <c r="C1571">
        <v>22455.695011751101</v>
      </c>
      <c r="D1571">
        <v>8.2837576947783091</v>
      </c>
      <c r="E1571">
        <v>386.03879022877902</v>
      </c>
      <c r="F1571">
        <v>401.25629228452902</v>
      </c>
      <c r="G1571">
        <v>16.650114369808101</v>
      </c>
      <c r="H1571">
        <v>31.174039374468801</v>
      </c>
      <c r="I1571">
        <v>3.93850562743649</v>
      </c>
      <c r="J1571">
        <v>1</v>
      </c>
    </row>
    <row r="1572" spans="1:10" x14ac:dyDescent="0.3">
      <c r="A1572">
        <v>7.3321039631814298</v>
      </c>
      <c r="B1572">
        <v>185.41507665781899</v>
      </c>
      <c r="C1572">
        <v>24412.503536919401</v>
      </c>
      <c r="D1572">
        <v>7.2538518580519904</v>
      </c>
      <c r="F1572">
        <v>310.26197419112401</v>
      </c>
      <c r="G1572">
        <v>14.9422173072109</v>
      </c>
      <c r="I1572">
        <v>3.9010968662093699</v>
      </c>
      <c r="J1572">
        <v>1</v>
      </c>
    </row>
    <row r="1573" spans="1:10" x14ac:dyDescent="0.3">
      <c r="A1573">
        <v>7.8967439222582296</v>
      </c>
      <c r="B1573">
        <v>197.602077708542</v>
      </c>
      <c r="C1573">
        <v>9407.6640387205498</v>
      </c>
      <c r="D1573">
        <v>9.6100558855504197</v>
      </c>
      <c r="E1573">
        <v>400.274579215318</v>
      </c>
      <c r="F1573">
        <v>270.794058781986</v>
      </c>
      <c r="G1573">
        <v>11.3005873142588</v>
      </c>
      <c r="H1573">
        <v>53.2018483570819</v>
      </c>
      <c r="I1573">
        <v>4.8894581660192697</v>
      </c>
      <c r="J1573">
        <v>1</v>
      </c>
    </row>
    <row r="1574" spans="1:10" x14ac:dyDescent="0.3">
      <c r="A1574">
        <v>5.6752947151901401</v>
      </c>
      <c r="B1574">
        <v>228.59039232873801</v>
      </c>
      <c r="C1574">
        <v>39172.389642929702</v>
      </c>
      <c r="D1574">
        <v>6.0147377589382298</v>
      </c>
      <c r="F1574">
        <v>330.07861279144498</v>
      </c>
      <c r="G1574">
        <v>11.4233770246563</v>
      </c>
      <c r="H1574">
        <v>59.267099212481703</v>
      </c>
      <c r="I1574">
        <v>5.0214646324116599</v>
      </c>
      <c r="J1574">
        <v>1</v>
      </c>
    </row>
    <row r="1575" spans="1:10" x14ac:dyDescent="0.3">
      <c r="A1575">
        <v>6.0106175765335799</v>
      </c>
      <c r="B1575">
        <v>184.558581742445</v>
      </c>
      <c r="C1575">
        <v>15940.5732705384</v>
      </c>
      <c r="D1575">
        <v>8.1652220408423108</v>
      </c>
      <c r="E1575">
        <v>421.48608916713101</v>
      </c>
      <c r="F1575">
        <v>314.52981338996398</v>
      </c>
      <c r="G1575">
        <v>20.314616737804499</v>
      </c>
      <c r="H1575">
        <v>83.707937792989298</v>
      </c>
      <c r="I1575">
        <v>4.8672874043312602</v>
      </c>
      <c r="J1575">
        <v>1</v>
      </c>
    </row>
    <row r="1576" spans="1:10" x14ac:dyDescent="0.3">
      <c r="A1576">
        <v>7.9860184990695</v>
      </c>
      <c r="B1576">
        <v>180.79555812792401</v>
      </c>
      <c r="C1576">
        <v>24712.9934319311</v>
      </c>
      <c r="D1576">
        <v>5.6878654453436104</v>
      </c>
      <c r="E1576">
        <v>287.57088393241798</v>
      </c>
      <c r="F1576">
        <v>434.95451886543799</v>
      </c>
      <c r="G1576">
        <v>8.6424944104650692</v>
      </c>
      <c r="H1576">
        <v>84.581962670452199</v>
      </c>
      <c r="I1576">
        <v>3.1530047275571498</v>
      </c>
      <c r="J1576">
        <v>1</v>
      </c>
    </row>
    <row r="1577" spans="1:10" x14ac:dyDescent="0.3">
      <c r="B1577">
        <v>263.85767541301698</v>
      </c>
      <c r="C1577">
        <v>16670.996013234399</v>
      </c>
      <c r="D1577">
        <v>7.7582370069514299</v>
      </c>
      <c r="F1577">
        <v>427.81145630181197</v>
      </c>
      <c r="G1577">
        <v>17.1519689842136</v>
      </c>
      <c r="H1577">
        <v>77.810699487070806</v>
      </c>
      <c r="I1577">
        <v>4.30405163167599</v>
      </c>
      <c r="J1577">
        <v>1</v>
      </c>
    </row>
    <row r="1578" spans="1:10" x14ac:dyDescent="0.3">
      <c r="A1578">
        <v>7.1596139119599798</v>
      </c>
      <c r="B1578">
        <v>167.823315321324</v>
      </c>
      <c r="C1578">
        <v>30897.9900392577</v>
      </c>
      <c r="D1578">
        <v>5.4849204099282103</v>
      </c>
      <c r="F1578">
        <v>437.34858492202699</v>
      </c>
      <c r="G1578">
        <v>15.5819027363753</v>
      </c>
      <c r="H1578">
        <v>61.853527954611401</v>
      </c>
      <c r="I1578">
        <v>4.9438426006660503</v>
      </c>
      <c r="J1578">
        <v>1</v>
      </c>
    </row>
    <row r="1579" spans="1:10" x14ac:dyDescent="0.3">
      <c r="A1579">
        <v>7.5651980731602402</v>
      </c>
      <c r="B1579">
        <v>213.42826944028599</v>
      </c>
      <c r="C1579">
        <v>11246.4266459338</v>
      </c>
      <c r="D1579">
        <v>8.2086778073524993</v>
      </c>
      <c r="E1579">
        <v>377.22167226853298</v>
      </c>
      <c r="F1579">
        <v>341.716458641077</v>
      </c>
      <c r="G1579">
        <v>15.669955291483101</v>
      </c>
      <c r="H1579">
        <v>67.230056720198604</v>
      </c>
      <c r="I1579">
        <v>5.1850000235970102</v>
      </c>
      <c r="J1579">
        <v>1</v>
      </c>
    </row>
    <row r="1580" spans="1:10" x14ac:dyDescent="0.3">
      <c r="A1580">
        <v>6.8655685150278298</v>
      </c>
      <c r="B1580">
        <v>231.445054277097</v>
      </c>
      <c r="C1580">
        <v>22585.788809109701</v>
      </c>
      <c r="D1580">
        <v>5.6763872348727498</v>
      </c>
      <c r="F1580">
        <v>496.60342475972698</v>
      </c>
      <c r="G1580">
        <v>16.154963807086101</v>
      </c>
      <c r="H1580">
        <v>91.461708784448007</v>
      </c>
      <c r="I1580">
        <v>4.9162182461610699</v>
      </c>
      <c r="J1580">
        <v>1</v>
      </c>
    </row>
    <row r="1581" spans="1:10" x14ac:dyDescent="0.3">
      <c r="A1581">
        <v>5.7366757089425997</v>
      </c>
      <c r="B1581">
        <v>180.29090762022301</v>
      </c>
      <c r="C1581">
        <v>12683.4832920559</v>
      </c>
      <c r="D1581">
        <v>7.9078766945843402</v>
      </c>
      <c r="E1581">
        <v>423.876296989114</v>
      </c>
      <c r="F1581">
        <v>415.00657557037999</v>
      </c>
      <c r="G1581">
        <v>12.3928694044839</v>
      </c>
      <c r="H1581">
        <v>83.707045356215602</v>
      </c>
      <c r="I1581">
        <v>2.74179130834542</v>
      </c>
      <c r="J1581">
        <v>1</v>
      </c>
    </row>
    <row r="1582" spans="1:10" x14ac:dyDescent="0.3">
      <c r="A1582">
        <v>6.12906962215511</v>
      </c>
      <c r="B1582">
        <v>198.021095076769</v>
      </c>
      <c r="C1582">
        <v>22207.482865469701</v>
      </c>
      <c r="D1582">
        <v>7.3874512326281199</v>
      </c>
      <c r="F1582">
        <v>464.85132190168002</v>
      </c>
      <c r="G1582">
        <v>14.0286021628415</v>
      </c>
      <c r="H1582">
        <v>61.446944731409801</v>
      </c>
      <c r="I1582">
        <v>3.8376390895045298</v>
      </c>
      <c r="J1582">
        <v>1</v>
      </c>
    </row>
    <row r="1583" spans="1:10" x14ac:dyDescent="0.3">
      <c r="A1583">
        <v>5.9913710815426997</v>
      </c>
      <c r="B1583">
        <v>186.72263122890101</v>
      </c>
      <c r="C1583">
        <v>28702.952380225001</v>
      </c>
      <c r="D1583">
        <v>5.9222929487923803</v>
      </c>
      <c r="E1583">
        <v>338.027598707913</v>
      </c>
      <c r="F1583">
        <v>430.18516177264797</v>
      </c>
      <c r="G1583">
        <v>17.664554979739599</v>
      </c>
      <c r="H1583">
        <v>68.573197740580198</v>
      </c>
      <c r="I1583">
        <v>4.5393711497384004</v>
      </c>
      <c r="J1583">
        <v>1</v>
      </c>
    </row>
    <row r="1584" spans="1:10" x14ac:dyDescent="0.3">
      <c r="A1584">
        <v>9.7233772307927904</v>
      </c>
      <c r="B1584">
        <v>190.89742112190001</v>
      </c>
      <c r="C1584">
        <v>9076.6464834334492</v>
      </c>
      <c r="D1584">
        <v>9.7520879598470405</v>
      </c>
      <c r="E1584">
        <v>357.38470872639903</v>
      </c>
      <c r="F1584">
        <v>443.03741692922199</v>
      </c>
      <c r="G1584">
        <v>13.3078237956934</v>
      </c>
      <c r="H1584">
        <v>62.826687467774903</v>
      </c>
      <c r="I1584">
        <v>4.0720633529651797</v>
      </c>
      <c r="J1584">
        <v>1</v>
      </c>
    </row>
    <row r="1585" spans="1:10" x14ac:dyDescent="0.3">
      <c r="A1585">
        <v>7.7363128411320199</v>
      </c>
      <c r="B1585">
        <v>225.06310277607699</v>
      </c>
      <c r="C1585">
        <v>19496.848591923201</v>
      </c>
      <c r="D1585">
        <v>7.1583429206518403</v>
      </c>
      <c r="E1585">
        <v>289.94598453311397</v>
      </c>
      <c r="F1585">
        <v>433.97402249443797</v>
      </c>
      <c r="G1585">
        <v>15.1538169523532</v>
      </c>
      <c r="H1585">
        <v>74.765100556080398</v>
      </c>
      <c r="I1585">
        <v>3.70091667637654</v>
      </c>
      <c r="J1585">
        <v>1</v>
      </c>
    </row>
    <row r="1586" spans="1:10" x14ac:dyDescent="0.3">
      <c r="A1586">
        <v>6.7157994789265896</v>
      </c>
      <c r="B1586">
        <v>193.16250085071701</v>
      </c>
      <c r="C1586">
        <v>16006.972587714999</v>
      </c>
      <c r="D1586">
        <v>6.3691628121396198</v>
      </c>
      <c r="E1586">
        <v>314.45242512997203</v>
      </c>
      <c r="F1586">
        <v>316.27802906999</v>
      </c>
      <c r="G1586">
        <v>17.8655332128785</v>
      </c>
      <c r="H1586">
        <v>85.192510820669696</v>
      </c>
      <c r="I1586">
        <v>4.9997520226224497</v>
      </c>
      <c r="J1586">
        <v>1</v>
      </c>
    </row>
    <row r="1587" spans="1:10" x14ac:dyDescent="0.3">
      <c r="A1587">
        <v>7.9667625534360198</v>
      </c>
      <c r="B1587">
        <v>163.92724187974301</v>
      </c>
      <c r="C1587">
        <v>13354.7065098083</v>
      </c>
      <c r="D1587">
        <v>7.4769692413802504</v>
      </c>
      <c r="F1587">
        <v>366.37954363958499</v>
      </c>
      <c r="G1587">
        <v>17.125863472966302</v>
      </c>
      <c r="I1587">
        <v>4.8163477673949302</v>
      </c>
      <c r="J1587">
        <v>1</v>
      </c>
    </row>
    <row r="1588" spans="1:10" x14ac:dyDescent="0.3">
      <c r="A1588">
        <v>8.2425586353420908</v>
      </c>
      <c r="B1588">
        <v>155.61611241226001</v>
      </c>
      <c r="C1588">
        <v>24042.188160011599</v>
      </c>
      <c r="D1588">
        <v>7.6392100052222096</v>
      </c>
      <c r="E1588">
        <v>338.29386797906102</v>
      </c>
      <c r="F1588">
        <v>418.26375748477898</v>
      </c>
      <c r="G1588">
        <v>13.2658525984418</v>
      </c>
      <c r="H1588">
        <v>66.577952445222607</v>
      </c>
      <c r="I1588">
        <v>3.5294272368553399</v>
      </c>
      <c r="J1588">
        <v>1</v>
      </c>
    </row>
    <row r="1589" spans="1:10" x14ac:dyDescent="0.3">
      <c r="A1589">
        <v>6.5395461279353801</v>
      </c>
      <c r="B1589">
        <v>215.44520444495799</v>
      </c>
      <c r="C1589">
        <v>28979.767601081701</v>
      </c>
      <c r="D1589">
        <v>7.0153653262717199</v>
      </c>
      <c r="E1589">
        <v>312.33547211945103</v>
      </c>
      <c r="F1589">
        <v>426.08347881627702</v>
      </c>
      <c r="G1589">
        <v>17.950000556919498</v>
      </c>
      <c r="H1589">
        <v>54.983877850496903</v>
      </c>
      <c r="I1589">
        <v>4.0764032873384499</v>
      </c>
      <c r="J1589">
        <v>1</v>
      </c>
    </row>
    <row r="1590" spans="1:10" x14ac:dyDescent="0.3">
      <c r="A1590">
        <v>6.7853840602243203</v>
      </c>
      <c r="B1590">
        <v>216.647068183903</v>
      </c>
      <c r="C1590">
        <v>13098.8582899802</v>
      </c>
      <c r="D1590">
        <v>5.5655294961940802</v>
      </c>
      <c r="F1590">
        <v>343.97240543461697</v>
      </c>
      <c r="G1590">
        <v>15.238641733497399</v>
      </c>
      <c r="H1590">
        <v>65.614704983409496</v>
      </c>
      <c r="I1590">
        <v>4.6779206410999103</v>
      </c>
      <c r="J1590">
        <v>1</v>
      </c>
    </row>
    <row r="1591" spans="1:10" x14ac:dyDescent="0.3">
      <c r="A1591">
        <v>7.0079745871553101</v>
      </c>
      <c r="B1591">
        <v>248.90471157708799</v>
      </c>
      <c r="C1591">
        <v>26136.313571195798</v>
      </c>
      <c r="D1591">
        <v>7.77373598764399</v>
      </c>
      <c r="E1591">
        <v>335.05424350694199</v>
      </c>
      <c r="F1591">
        <v>403.75425552642002</v>
      </c>
      <c r="G1591">
        <v>10.9054762554814</v>
      </c>
      <c r="H1591">
        <v>75.333025167087797</v>
      </c>
      <c r="I1591">
        <v>4.6289748635835304</v>
      </c>
      <c r="J1591">
        <v>1</v>
      </c>
    </row>
    <row r="1592" spans="1:10" x14ac:dyDescent="0.3">
      <c r="A1592">
        <v>7.7403839394158398</v>
      </c>
      <c r="B1592">
        <v>179.302381373614</v>
      </c>
      <c r="C1592">
        <v>12477.771817585</v>
      </c>
      <c r="D1592">
        <v>9.9896283909716903</v>
      </c>
      <c r="E1592">
        <v>421.39398998104599</v>
      </c>
      <c r="F1592">
        <v>471.78315339919601</v>
      </c>
      <c r="G1592">
        <v>8.4124020565324091</v>
      </c>
      <c r="H1592">
        <v>66.163439242251997</v>
      </c>
      <c r="I1592">
        <v>3.0133608396173099</v>
      </c>
      <c r="J1592">
        <v>1</v>
      </c>
    </row>
    <row r="1593" spans="1:10" x14ac:dyDescent="0.3">
      <c r="A1593">
        <v>7.9180870791782398</v>
      </c>
      <c r="B1593">
        <v>175.33723954254</v>
      </c>
      <c r="C1593">
        <v>29565.711107942101</v>
      </c>
      <c r="D1593">
        <v>7.43217952105294</v>
      </c>
      <c r="F1593">
        <v>322.53342323301598</v>
      </c>
      <c r="G1593">
        <v>11.309245068505399</v>
      </c>
      <c r="H1593">
        <v>70.116746085277498</v>
      </c>
      <c r="I1593">
        <v>4.6400430095711602</v>
      </c>
      <c r="J1593">
        <v>1</v>
      </c>
    </row>
    <row r="1594" spans="1:10" x14ac:dyDescent="0.3">
      <c r="A1594">
        <v>5.7727696978493102</v>
      </c>
      <c r="B1594">
        <v>186.06060347906899</v>
      </c>
      <c r="C1594">
        <v>26693.761606845601</v>
      </c>
      <c r="D1594">
        <v>5.8085795009302998</v>
      </c>
      <c r="E1594">
        <v>333.07336422450101</v>
      </c>
      <c r="F1594">
        <v>312.869364336937</v>
      </c>
      <c r="G1594">
        <v>12.3762722753596</v>
      </c>
      <c r="H1594">
        <v>32.761160915763597</v>
      </c>
      <c r="I1594">
        <v>4.15468542368043</v>
      </c>
      <c r="J1594">
        <v>1</v>
      </c>
    </row>
    <row r="1595" spans="1:10" x14ac:dyDescent="0.3">
      <c r="A1595">
        <v>7.5716844931810598</v>
      </c>
      <c r="B1595">
        <v>173.00833849223699</v>
      </c>
      <c r="C1595">
        <v>8835.5558758210991</v>
      </c>
      <c r="D1595">
        <v>9.5661054098351403</v>
      </c>
      <c r="E1595">
        <v>436.29407116064698</v>
      </c>
      <c r="F1595">
        <v>305.83448700631197</v>
      </c>
      <c r="G1595">
        <v>11.009592033927399</v>
      </c>
      <c r="H1595">
        <v>92.481885017568601</v>
      </c>
      <c r="I1595">
        <v>3.9202876880129298</v>
      </c>
      <c r="J1595">
        <v>1</v>
      </c>
    </row>
    <row r="1596" spans="1:10" x14ac:dyDescent="0.3">
      <c r="A1596">
        <v>8.7335253295698596</v>
      </c>
      <c r="B1596">
        <v>203.39613019500499</v>
      </c>
      <c r="C1596">
        <v>24578.4212213106</v>
      </c>
      <c r="D1596">
        <v>6.5941448860889897</v>
      </c>
      <c r="E1596">
        <v>288.67846264409599</v>
      </c>
      <c r="F1596">
        <v>336.82465618510201</v>
      </c>
      <c r="G1596">
        <v>16.701920172374901</v>
      </c>
      <c r="H1596">
        <v>68.793061794958504</v>
      </c>
      <c r="I1596">
        <v>3.1492018002221198</v>
      </c>
      <c r="J1596">
        <v>1</v>
      </c>
    </row>
    <row r="1597" spans="1:10" x14ac:dyDescent="0.3">
      <c r="A1597">
        <v>6.9178583550911297</v>
      </c>
      <c r="B1597">
        <v>200.70550533330299</v>
      </c>
      <c r="C1597">
        <v>27651.6090987282</v>
      </c>
      <c r="D1597">
        <v>6.5297744956458104</v>
      </c>
      <c r="E1597">
        <v>321.696455207903</v>
      </c>
      <c r="F1597">
        <v>453.63750973401898</v>
      </c>
      <c r="G1597">
        <v>11.283386641171701</v>
      </c>
      <c r="H1597">
        <v>91.942180522671507</v>
      </c>
      <c r="I1597">
        <v>5.54416731719291</v>
      </c>
      <c r="J1597">
        <v>1</v>
      </c>
    </row>
    <row r="1598" spans="1:10" x14ac:dyDescent="0.3">
      <c r="A1598">
        <v>8.5127809088592308</v>
      </c>
      <c r="B1598">
        <v>157.666917510627</v>
      </c>
      <c r="C1598">
        <v>33092.669352987599</v>
      </c>
      <c r="D1598">
        <v>6.7654691720573803</v>
      </c>
      <c r="E1598">
        <v>305.85557049491803</v>
      </c>
      <c r="F1598">
        <v>377.618945142683</v>
      </c>
      <c r="G1598">
        <v>13.3093909635759</v>
      </c>
      <c r="H1598">
        <v>43.0194266451646</v>
      </c>
      <c r="I1598">
        <v>4.02662209391299</v>
      </c>
      <c r="J1598">
        <v>1</v>
      </c>
    </row>
    <row r="1599" spans="1:10" x14ac:dyDescent="0.3">
      <c r="A1599">
        <v>6.5391152614962902</v>
      </c>
      <c r="B1599">
        <v>218.61969925707601</v>
      </c>
      <c r="C1599">
        <v>23308.296877049099</v>
      </c>
      <c r="D1599">
        <v>7.1774453087643</v>
      </c>
      <c r="E1599">
        <v>355.44383127697103</v>
      </c>
      <c r="F1599">
        <v>585.16642699591398</v>
      </c>
      <c r="G1599">
        <v>10.7421458492268</v>
      </c>
      <c r="H1599">
        <v>40.773856207850002</v>
      </c>
      <c r="I1599">
        <v>4.2116719588360496</v>
      </c>
      <c r="J1599">
        <v>1</v>
      </c>
    </row>
    <row r="1600" spans="1:10" x14ac:dyDescent="0.3">
      <c r="B1600">
        <v>228.756819005561</v>
      </c>
      <c r="C1600">
        <v>32161.840090482699</v>
      </c>
      <c r="D1600">
        <v>6.9612965819158399</v>
      </c>
      <c r="E1600">
        <v>314.14326993409998</v>
      </c>
      <c r="F1600">
        <v>309.60841118198499</v>
      </c>
      <c r="G1600">
        <v>19.2183740435187</v>
      </c>
      <c r="H1600">
        <v>54.268008066156398</v>
      </c>
      <c r="I1600">
        <v>5.5374758404930304</v>
      </c>
      <c r="J1600">
        <v>1</v>
      </c>
    </row>
    <row r="1601" spans="1:10" x14ac:dyDescent="0.3">
      <c r="A1601">
        <v>8.2270831300962808</v>
      </c>
      <c r="B1601">
        <v>274.35188699595102</v>
      </c>
      <c r="C1601">
        <v>40546.956331528803</v>
      </c>
      <c r="D1601">
        <v>7.1301611481706297</v>
      </c>
      <c r="E1601">
        <v>241.44691729106901</v>
      </c>
      <c r="F1601">
        <v>417.67370224607401</v>
      </c>
      <c r="G1601">
        <v>9.8096691418142505</v>
      </c>
      <c r="H1601">
        <v>79.397104885600498</v>
      </c>
      <c r="I1601">
        <v>3.6191818475618498</v>
      </c>
      <c r="J1601">
        <v>1</v>
      </c>
    </row>
    <row r="1602" spans="1:10" x14ac:dyDescent="0.3">
      <c r="A1602">
        <v>7.2741980506025303</v>
      </c>
      <c r="B1602">
        <v>156.11082919985299</v>
      </c>
      <c r="C1602">
        <v>16255.9013710567</v>
      </c>
      <c r="D1602">
        <v>7.6545501976594101</v>
      </c>
      <c r="E1602">
        <v>381.18046649292199</v>
      </c>
      <c r="F1602">
        <v>591.80147197882002</v>
      </c>
      <c r="G1602">
        <v>12.3124928212769</v>
      </c>
      <c r="H1602">
        <v>59.680518417765803</v>
      </c>
      <c r="I1602">
        <v>3.1527627940382801</v>
      </c>
      <c r="J1602">
        <v>1</v>
      </c>
    </row>
    <row r="1603" spans="1:10" x14ac:dyDescent="0.3">
      <c r="A1603">
        <v>7.1189801683646197</v>
      </c>
      <c r="B1603">
        <v>160.96260284044101</v>
      </c>
      <c r="C1603">
        <v>32528.115614330902</v>
      </c>
      <c r="D1603">
        <v>5.0891275656787096</v>
      </c>
      <c r="E1603">
        <v>292.28788840693198</v>
      </c>
      <c r="F1603">
        <v>440.31787086414403</v>
      </c>
      <c r="G1603">
        <v>10.0081459830254</v>
      </c>
      <c r="H1603">
        <v>61.679801261315802</v>
      </c>
      <c r="I1603">
        <v>5.3492105855550696</v>
      </c>
      <c r="J1603">
        <v>1</v>
      </c>
    </row>
    <row r="1604" spans="1:10" x14ac:dyDescent="0.3">
      <c r="B1604">
        <v>163.40981923744101</v>
      </c>
      <c r="C1604">
        <v>32865.509525373403</v>
      </c>
      <c r="D1604">
        <v>6.0667929572326198</v>
      </c>
      <c r="E1604">
        <v>317.46749884763898</v>
      </c>
      <c r="F1604">
        <v>279.64680382729603</v>
      </c>
      <c r="G1604">
        <v>10.811672993221199</v>
      </c>
      <c r="H1604">
        <v>81.526457400995696</v>
      </c>
      <c r="I1604">
        <v>3.5746051622017601</v>
      </c>
      <c r="J1604">
        <v>1</v>
      </c>
    </row>
    <row r="1605" spans="1:10" x14ac:dyDescent="0.3">
      <c r="A1605">
        <v>5.9419425364013101</v>
      </c>
      <c r="B1605">
        <v>249.163566878783</v>
      </c>
      <c r="C1605">
        <v>14778.0328752718</v>
      </c>
      <c r="D1605">
        <v>6.3906793609554997</v>
      </c>
      <c r="E1605">
        <v>335.796081535653</v>
      </c>
      <c r="F1605">
        <v>517.54681691965197</v>
      </c>
      <c r="G1605">
        <v>15.9318793966477</v>
      </c>
      <c r="H1605">
        <v>66.551418924970804</v>
      </c>
      <c r="I1605">
        <v>4.3021792847264297</v>
      </c>
      <c r="J1605">
        <v>1</v>
      </c>
    </row>
    <row r="1606" spans="1:10" x14ac:dyDescent="0.3">
      <c r="A1606">
        <v>7.2789109031828003</v>
      </c>
      <c r="B1606">
        <v>135.25927247295601</v>
      </c>
      <c r="C1606">
        <v>22184.5270325126</v>
      </c>
      <c r="D1606">
        <v>7.1565405397452704</v>
      </c>
      <c r="E1606">
        <v>357.90979516076402</v>
      </c>
      <c r="F1606">
        <v>480.14310859442799</v>
      </c>
      <c r="G1606">
        <v>11.3160015714982</v>
      </c>
      <c r="H1606">
        <v>54.943991958854902</v>
      </c>
      <c r="I1606">
        <v>4.2015772466287498</v>
      </c>
      <c r="J1606">
        <v>1</v>
      </c>
    </row>
    <row r="1607" spans="1:10" x14ac:dyDescent="0.3">
      <c r="A1607">
        <v>7.4451890259045097</v>
      </c>
      <c r="B1607">
        <v>150.77572348289701</v>
      </c>
      <c r="C1607">
        <v>4168.1969937427803</v>
      </c>
      <c r="D1607">
        <v>10.5734029093964</v>
      </c>
      <c r="E1607">
        <v>476.53971733255099</v>
      </c>
      <c r="F1607">
        <v>355.57848095397799</v>
      </c>
      <c r="G1607">
        <v>15.352424816725</v>
      </c>
      <c r="H1607">
        <v>74.760975750825693</v>
      </c>
      <c r="I1607">
        <v>2.7458037649680902</v>
      </c>
      <c r="J1607">
        <v>1</v>
      </c>
    </row>
    <row r="1608" spans="1:10" x14ac:dyDescent="0.3">
      <c r="A1608">
        <v>6.4424964364878399</v>
      </c>
      <c r="B1608">
        <v>183.07135490630199</v>
      </c>
      <c r="C1608">
        <v>11592.445624124901</v>
      </c>
      <c r="D1608">
        <v>8.9607360077901497</v>
      </c>
      <c r="E1608">
        <v>408.24267034225699</v>
      </c>
      <c r="F1608">
        <v>385.01486678108103</v>
      </c>
      <c r="G1608">
        <v>16.148258460364701</v>
      </c>
      <c r="H1608">
        <v>83.332516257506498</v>
      </c>
      <c r="I1608">
        <v>2.8910188785912498</v>
      </c>
      <c r="J1608">
        <v>1</v>
      </c>
    </row>
    <row r="1609" spans="1:10" x14ac:dyDescent="0.3">
      <c r="B1609">
        <v>190.87746978377101</v>
      </c>
      <c r="C1609">
        <v>39802.514917204302</v>
      </c>
      <c r="D1609">
        <v>5.2166831616057197</v>
      </c>
      <c r="E1609">
        <v>288.231517872236</v>
      </c>
      <c r="F1609">
        <v>365.14815156856798</v>
      </c>
      <c r="G1609">
        <v>13.680837721773299</v>
      </c>
      <c r="H1609">
        <v>91.925741674853498</v>
      </c>
      <c r="I1609">
        <v>4.9898761676104098</v>
      </c>
      <c r="J1609">
        <v>1</v>
      </c>
    </row>
    <row r="1610" spans="1:10" x14ac:dyDescent="0.3">
      <c r="A1610">
        <v>6.9197261552120697</v>
      </c>
      <c r="B1610">
        <v>194.858999892405</v>
      </c>
      <c r="C1610">
        <v>35558.731647244698</v>
      </c>
      <c r="D1610">
        <v>6.37197754520587</v>
      </c>
      <c r="E1610">
        <v>299.78671080756499</v>
      </c>
      <c r="F1610">
        <v>394.829325938159</v>
      </c>
      <c r="G1610">
        <v>11.9839608832455</v>
      </c>
      <c r="H1610">
        <v>69.853134737306405</v>
      </c>
      <c r="I1610">
        <v>4.1208278803471696</v>
      </c>
      <c r="J1610">
        <v>1</v>
      </c>
    </row>
    <row r="1611" spans="1:10" x14ac:dyDescent="0.3">
      <c r="A1611">
        <v>6.4723710496807598</v>
      </c>
      <c r="B1611">
        <v>164.768901465965</v>
      </c>
      <c r="C1611">
        <v>24246.503564672101</v>
      </c>
      <c r="D1611">
        <v>7.6230122622823204</v>
      </c>
      <c r="E1611">
        <v>373.212808113275</v>
      </c>
      <c r="F1611">
        <v>368.079510077387</v>
      </c>
      <c r="G1611">
        <v>12.764140707841101</v>
      </c>
      <c r="H1611">
        <v>96.795403031658495</v>
      </c>
      <c r="I1611">
        <v>4.1345751967181998</v>
      </c>
      <c r="J1611">
        <v>1</v>
      </c>
    </row>
    <row r="1612" spans="1:10" x14ac:dyDescent="0.3">
      <c r="A1612">
        <v>8.2512177796810402</v>
      </c>
      <c r="B1612">
        <v>167.38535324121099</v>
      </c>
      <c r="C1612">
        <v>17617.876309296498</v>
      </c>
      <c r="D1612">
        <v>7.0444325949272697</v>
      </c>
      <c r="E1612">
        <v>323.40003158942102</v>
      </c>
      <c r="F1612">
        <v>277.41271110557301</v>
      </c>
      <c r="G1612">
        <v>12.4935102033189</v>
      </c>
      <c r="H1612">
        <v>61.275234034923599</v>
      </c>
      <c r="I1612">
        <v>3.4950629860269098</v>
      </c>
      <c r="J1612">
        <v>1</v>
      </c>
    </row>
    <row r="1613" spans="1:10" x14ac:dyDescent="0.3">
      <c r="B1613">
        <v>191.66518320342701</v>
      </c>
      <c r="C1613">
        <v>18964.092255565702</v>
      </c>
      <c r="D1613">
        <v>8.1483584697307894</v>
      </c>
      <c r="E1613">
        <v>318.99240588522798</v>
      </c>
      <c r="F1613">
        <v>354.10182991675401</v>
      </c>
      <c r="G1613">
        <v>15.072450177670801</v>
      </c>
      <c r="H1613">
        <v>84.115673381163901</v>
      </c>
      <c r="I1613">
        <v>4.6006633960600096</v>
      </c>
      <c r="J1613">
        <v>1</v>
      </c>
    </row>
    <row r="1614" spans="1:10" x14ac:dyDescent="0.3">
      <c r="A1614">
        <v>6.7071082058354197</v>
      </c>
      <c r="B1614">
        <v>211.08650294582799</v>
      </c>
      <c r="C1614">
        <v>10794.7838982872</v>
      </c>
      <c r="D1614">
        <v>7.9671884272551701</v>
      </c>
      <c r="E1614">
        <v>373.57187779614998</v>
      </c>
      <c r="F1614">
        <v>406.19855503584</v>
      </c>
      <c r="G1614">
        <v>18.781678878326801</v>
      </c>
      <c r="I1614">
        <v>2.6402464129852499</v>
      </c>
      <c r="J1614">
        <v>1</v>
      </c>
    </row>
    <row r="1615" spans="1:10" x14ac:dyDescent="0.3">
      <c r="A1615">
        <v>7.2401944704152603</v>
      </c>
      <c r="B1615">
        <v>154.13757916695999</v>
      </c>
      <c r="C1615">
        <v>31144.703124202799</v>
      </c>
      <c r="D1615">
        <v>4.8070692665930403</v>
      </c>
      <c r="E1615">
        <v>261.21331698653597</v>
      </c>
      <c r="F1615">
        <v>451.01583833360701</v>
      </c>
      <c r="G1615">
        <v>10.8519167686517</v>
      </c>
      <c r="I1615">
        <v>3.36282176324992</v>
      </c>
      <c r="J1615">
        <v>1</v>
      </c>
    </row>
    <row r="1616" spans="1:10" x14ac:dyDescent="0.3">
      <c r="A1616">
        <v>6.5284907753478798</v>
      </c>
      <c r="B1616">
        <v>184.429159539957</v>
      </c>
      <c r="C1616">
        <v>10835.2011571454</v>
      </c>
      <c r="D1616">
        <v>6.8263306319168997</v>
      </c>
      <c r="E1616">
        <v>378.775719982699</v>
      </c>
      <c r="F1616">
        <v>430.41878654973698</v>
      </c>
      <c r="G1616">
        <v>13.621324969131299</v>
      </c>
      <c r="H1616">
        <v>100.821791942684</v>
      </c>
      <c r="I1616">
        <v>4.58597167621026</v>
      </c>
      <c r="J1616">
        <v>1</v>
      </c>
    </row>
    <row r="1617" spans="1:10" x14ac:dyDescent="0.3">
      <c r="A1617">
        <v>7.0318391737084101</v>
      </c>
      <c r="B1617">
        <v>175.465860460627</v>
      </c>
      <c r="C1617">
        <v>12653.944084529299</v>
      </c>
      <c r="D1617">
        <v>7.836606041214</v>
      </c>
      <c r="F1617">
        <v>571.82206817855001</v>
      </c>
      <c r="G1617">
        <v>13.2164885863639</v>
      </c>
      <c r="H1617">
        <v>61.084651943933103</v>
      </c>
      <c r="I1617">
        <v>2.7255649490768801</v>
      </c>
      <c r="J1617">
        <v>1</v>
      </c>
    </row>
    <row r="1618" spans="1:10" x14ac:dyDescent="0.3">
      <c r="A1618">
        <v>7.4943911014551396</v>
      </c>
      <c r="B1618">
        <v>205.19070668715599</v>
      </c>
      <c r="C1618">
        <v>25058.160217143999</v>
      </c>
      <c r="D1618">
        <v>6.8816589414486096</v>
      </c>
      <c r="E1618">
        <v>327.94939643052402</v>
      </c>
      <c r="F1618">
        <v>313.09151963528802</v>
      </c>
      <c r="G1618">
        <v>16.5890720398613</v>
      </c>
      <c r="H1618">
        <v>72.976741440505094</v>
      </c>
      <c r="I1618">
        <v>3.57965183807974</v>
      </c>
      <c r="J1618">
        <v>1</v>
      </c>
    </row>
    <row r="1619" spans="1:10" x14ac:dyDescent="0.3">
      <c r="A1619">
        <v>6.9574336379318504</v>
      </c>
      <c r="B1619">
        <v>214.38013896465301</v>
      </c>
      <c r="C1619">
        <v>15007.421534208501</v>
      </c>
      <c r="D1619">
        <v>6.9971600105425802</v>
      </c>
      <c r="E1619">
        <v>328.81875999603699</v>
      </c>
      <c r="F1619">
        <v>468.55506154230397</v>
      </c>
      <c r="G1619">
        <v>17.407261039947699</v>
      </c>
      <c r="H1619">
        <v>104.20710403163901</v>
      </c>
      <c r="I1619">
        <v>4.8920504401910199</v>
      </c>
      <c r="J1619">
        <v>1</v>
      </c>
    </row>
    <row r="1620" spans="1:10" x14ac:dyDescent="0.3">
      <c r="B1620">
        <v>179.40816823246999</v>
      </c>
      <c r="C1620">
        <v>16589.811554260501</v>
      </c>
      <c r="D1620">
        <v>8.4058422927781091</v>
      </c>
      <c r="E1620">
        <v>317.83752519905897</v>
      </c>
      <c r="F1620">
        <v>327.650903904166</v>
      </c>
      <c r="G1620">
        <v>15.553588473560101</v>
      </c>
      <c r="I1620">
        <v>3.3273844287791601</v>
      </c>
      <c r="J1620">
        <v>1</v>
      </c>
    </row>
    <row r="1621" spans="1:10" x14ac:dyDescent="0.3">
      <c r="A1621">
        <v>6.9623245949195303</v>
      </c>
      <c r="B1621">
        <v>205.18301983822801</v>
      </c>
      <c r="C1621">
        <v>35229.077001670601</v>
      </c>
      <c r="D1621">
        <v>5.0887104858807897</v>
      </c>
      <c r="E1621">
        <v>254.729931968344</v>
      </c>
      <c r="F1621">
        <v>360.058959827038</v>
      </c>
      <c r="G1621">
        <v>13.6175597782478</v>
      </c>
      <c r="I1621">
        <v>4.5267683270299104</v>
      </c>
      <c r="J1621">
        <v>1</v>
      </c>
    </row>
    <row r="1622" spans="1:10" x14ac:dyDescent="0.3">
      <c r="A1622">
        <v>6.5096216382111596</v>
      </c>
      <c r="B1622">
        <v>197.75950261019099</v>
      </c>
      <c r="C1622">
        <v>20122.1925637575</v>
      </c>
      <c r="D1622">
        <v>6.8627820535142199</v>
      </c>
      <c r="E1622">
        <v>353.01197438104901</v>
      </c>
      <c r="F1622">
        <v>472.70938088448997</v>
      </c>
      <c r="G1622">
        <v>11.0588184994128</v>
      </c>
      <c r="H1622">
        <v>64.663309070289003</v>
      </c>
      <c r="I1622">
        <v>3.8028196381320298</v>
      </c>
      <c r="J1622">
        <v>1</v>
      </c>
    </row>
    <row r="1623" spans="1:10" x14ac:dyDescent="0.3">
      <c r="A1623">
        <v>8.0692978928114005</v>
      </c>
      <c r="B1623">
        <v>191.00410715145799</v>
      </c>
      <c r="C1623">
        <v>16654.509370021198</v>
      </c>
      <c r="D1623">
        <v>8.0382127175852993</v>
      </c>
      <c r="E1623">
        <v>350.57795005359799</v>
      </c>
      <c r="F1623">
        <v>418.20007173492297</v>
      </c>
      <c r="G1623">
        <v>12.293769789642299</v>
      </c>
      <c r="H1623">
        <v>49.0092564049475</v>
      </c>
      <c r="I1623">
        <v>3.0213815554547501</v>
      </c>
      <c r="J1623">
        <v>1</v>
      </c>
    </row>
    <row r="1624" spans="1:10" x14ac:dyDescent="0.3">
      <c r="A1624">
        <v>7.2133753882203298</v>
      </c>
      <c r="B1624">
        <v>213.76717628484599</v>
      </c>
      <c r="C1624">
        <v>27377.699775744499</v>
      </c>
      <c r="D1624">
        <v>6.9153014720633701</v>
      </c>
      <c r="E1624">
        <v>327.71740804347098</v>
      </c>
      <c r="F1624">
        <v>457.51158723241701</v>
      </c>
      <c r="G1624">
        <v>17.9687360149771</v>
      </c>
      <c r="I1624">
        <v>3.45343887645743</v>
      </c>
      <c r="J1624">
        <v>1</v>
      </c>
    </row>
    <row r="1625" spans="1:10" x14ac:dyDescent="0.3">
      <c r="A1625">
        <v>6.7908381992572497</v>
      </c>
      <c r="B1625">
        <v>271.601212370187</v>
      </c>
      <c r="C1625">
        <v>14348.572923584899</v>
      </c>
      <c r="D1625">
        <v>9.9233154660564296</v>
      </c>
      <c r="E1625">
        <v>368.84201146286603</v>
      </c>
      <c r="F1625">
        <v>610.62955034719403</v>
      </c>
      <c r="G1625">
        <v>9.3867988938157492</v>
      </c>
      <c r="H1625">
        <v>91.402111690238797</v>
      </c>
      <c r="I1625">
        <v>3.4382798388279698</v>
      </c>
      <c r="J1625">
        <v>1</v>
      </c>
    </row>
    <row r="1626" spans="1:10" x14ac:dyDescent="0.3">
      <c r="A1626">
        <v>6.9752091775573497</v>
      </c>
      <c r="B1626">
        <v>175.42103940460601</v>
      </c>
      <c r="C1626">
        <v>35701.155320152997</v>
      </c>
      <c r="D1626">
        <v>5.4942543421477801</v>
      </c>
      <c r="E1626">
        <v>290.05280223476899</v>
      </c>
      <c r="F1626">
        <v>401.05880173318002</v>
      </c>
      <c r="G1626">
        <v>10.2852826461574</v>
      </c>
      <c r="H1626">
        <v>66.420578895231799</v>
      </c>
      <c r="I1626">
        <v>5.2564835497150204</v>
      </c>
      <c r="J1626">
        <v>1</v>
      </c>
    </row>
    <row r="1627" spans="1:10" x14ac:dyDescent="0.3">
      <c r="A1627">
        <v>7.4222252643503897</v>
      </c>
      <c r="B1627">
        <v>203.32330789471601</v>
      </c>
      <c r="C1627">
        <v>40148.123721439202</v>
      </c>
      <c r="D1627">
        <v>5.6023135469927698</v>
      </c>
      <c r="E1627">
        <v>256.59045112674499</v>
      </c>
      <c r="F1627">
        <v>401.77545720965998</v>
      </c>
      <c r="G1627">
        <v>9.0256611038051897</v>
      </c>
      <c r="H1627">
        <v>53.019584971118597</v>
      </c>
      <c r="I1627">
        <v>4.4865126925288301</v>
      </c>
      <c r="J1627">
        <v>1</v>
      </c>
    </row>
    <row r="1628" spans="1:10" x14ac:dyDescent="0.3">
      <c r="A1628">
        <v>6.5050658065049296</v>
      </c>
      <c r="B1628">
        <v>226.41960935560601</v>
      </c>
      <c r="C1628">
        <v>16982.131974357198</v>
      </c>
      <c r="D1628">
        <v>6.93846705289935</v>
      </c>
      <c r="E1628">
        <v>318.24571032014899</v>
      </c>
      <c r="F1628">
        <v>484.09228453080601</v>
      </c>
      <c r="G1628">
        <v>18.527104768188899</v>
      </c>
      <c r="H1628">
        <v>80.462810409704701</v>
      </c>
      <c r="I1628">
        <v>2.8909985224040899</v>
      </c>
      <c r="J1628">
        <v>1</v>
      </c>
    </row>
    <row r="1629" spans="1:10" x14ac:dyDescent="0.3">
      <c r="A1629">
        <v>6.6178622571937398</v>
      </c>
      <c r="B1629">
        <v>174.28056626124501</v>
      </c>
      <c r="C1629">
        <v>33245.630587295098</v>
      </c>
      <c r="D1629">
        <v>7.0221870203580199</v>
      </c>
      <c r="E1629">
        <v>326.16847950633399</v>
      </c>
      <c r="F1629">
        <v>479.92053778243502</v>
      </c>
      <c r="G1629">
        <v>15.9189122335621</v>
      </c>
      <c r="H1629">
        <v>60.339793534645501</v>
      </c>
      <c r="I1629">
        <v>4.6013511981931297</v>
      </c>
      <c r="J1629">
        <v>1</v>
      </c>
    </row>
    <row r="1630" spans="1:10" x14ac:dyDescent="0.3">
      <c r="A1630">
        <v>6.7697693386222504</v>
      </c>
      <c r="B1630">
        <v>178.331752708583</v>
      </c>
      <c r="C1630">
        <v>16980.258480950699</v>
      </c>
      <c r="D1630">
        <v>7.0516974329329596</v>
      </c>
      <c r="E1630">
        <v>369.906277517516</v>
      </c>
      <c r="F1630">
        <v>299.40497664998202</v>
      </c>
      <c r="G1630">
        <v>18.7036569560033</v>
      </c>
      <c r="H1630">
        <v>62.868527274958801</v>
      </c>
      <c r="I1630">
        <v>3.8466119009148398</v>
      </c>
      <c r="J1630">
        <v>1</v>
      </c>
    </row>
    <row r="1631" spans="1:10" x14ac:dyDescent="0.3">
      <c r="A1631">
        <v>6.3417512239831701</v>
      </c>
      <c r="B1631">
        <v>139.959471030609</v>
      </c>
      <c r="C1631">
        <v>18058.3202916845</v>
      </c>
      <c r="D1631">
        <v>8.3613373887914602</v>
      </c>
      <c r="E1631">
        <v>417.60244580541502</v>
      </c>
      <c r="F1631">
        <v>347.46441905572402</v>
      </c>
      <c r="G1631">
        <v>13.314421742679301</v>
      </c>
      <c r="H1631">
        <v>58.220981541955702</v>
      </c>
      <c r="I1631">
        <v>4.0190105497954098</v>
      </c>
      <c r="J1631">
        <v>1</v>
      </c>
    </row>
    <row r="1632" spans="1:10" x14ac:dyDescent="0.3">
      <c r="A1632">
        <v>7.0588660812796196</v>
      </c>
      <c r="B1632">
        <v>191.548400673321</v>
      </c>
      <c r="C1632">
        <v>16473.067089156099</v>
      </c>
      <c r="D1632">
        <v>8.4357893557841699</v>
      </c>
      <c r="E1632">
        <v>367.85317951656498</v>
      </c>
      <c r="F1632">
        <v>462.99372865895702</v>
      </c>
      <c r="G1632">
        <v>12.574420474722499</v>
      </c>
      <c r="H1632">
        <v>17.527764961245602</v>
      </c>
      <c r="I1632">
        <v>3.9373341839845399</v>
      </c>
      <c r="J1632">
        <v>1</v>
      </c>
    </row>
    <row r="1633" spans="1:10" x14ac:dyDescent="0.3">
      <c r="A1633">
        <v>7.5392873950742496</v>
      </c>
      <c r="B1633">
        <v>258.49007575555601</v>
      </c>
      <c r="C1633">
        <v>26999.382075920199</v>
      </c>
      <c r="D1633">
        <v>7.0020924792789501</v>
      </c>
      <c r="E1633">
        <v>266.80312305367602</v>
      </c>
      <c r="F1633">
        <v>352.19591205388599</v>
      </c>
      <c r="G1633">
        <v>14.6508089531706</v>
      </c>
      <c r="H1633">
        <v>59.158843483858298</v>
      </c>
      <c r="I1633">
        <v>5.4273726646237597</v>
      </c>
      <c r="J1633">
        <v>1</v>
      </c>
    </row>
    <row r="1634" spans="1:10" x14ac:dyDescent="0.3">
      <c r="B1634">
        <v>163.16725012524</v>
      </c>
      <c r="C1634">
        <v>36525.550883581302</v>
      </c>
      <c r="D1634">
        <v>5.5129270243878503</v>
      </c>
      <c r="E1634">
        <v>284.62426989424301</v>
      </c>
      <c r="F1634">
        <v>522.60051184281394</v>
      </c>
      <c r="G1634">
        <v>14.395518517478701</v>
      </c>
      <c r="H1634">
        <v>78.868464695022695</v>
      </c>
      <c r="I1634">
        <v>4.6456916704025</v>
      </c>
      <c r="J1634">
        <v>1</v>
      </c>
    </row>
    <row r="1635" spans="1:10" x14ac:dyDescent="0.3">
      <c r="A1635">
        <v>7.4908076539254802</v>
      </c>
      <c r="B1635">
        <v>198.96651231953501</v>
      </c>
      <c r="C1635">
        <v>6873.5598853761203</v>
      </c>
      <c r="D1635">
        <v>8.5343288452407595</v>
      </c>
      <c r="F1635">
        <v>440.47119760915399</v>
      </c>
      <c r="G1635">
        <v>11.0474556811819</v>
      </c>
      <c r="H1635">
        <v>60.935987067548602</v>
      </c>
      <c r="I1635">
        <v>3.71636755476715</v>
      </c>
      <c r="J1635">
        <v>1</v>
      </c>
    </row>
    <row r="1636" spans="1:10" x14ac:dyDescent="0.3">
      <c r="A1636">
        <v>6.0374281937595304</v>
      </c>
      <c r="B1636">
        <v>227.033993691934</v>
      </c>
      <c r="C1636">
        <v>12988.7912288357</v>
      </c>
      <c r="D1636">
        <v>8.4769053907345508</v>
      </c>
      <c r="E1636">
        <v>392.38052852102197</v>
      </c>
      <c r="F1636">
        <v>306.38628263043802</v>
      </c>
      <c r="G1636">
        <v>7.1223911125493302</v>
      </c>
      <c r="H1636">
        <v>41.190507359807697</v>
      </c>
      <c r="I1636">
        <v>3.59421736385623</v>
      </c>
      <c r="J1636">
        <v>1</v>
      </c>
    </row>
    <row r="1637" spans="1:10" x14ac:dyDescent="0.3">
      <c r="B1637">
        <v>158.69520891565301</v>
      </c>
      <c r="C1637">
        <v>8721.2318846717899</v>
      </c>
      <c r="D1637">
        <v>8.1044975022637207</v>
      </c>
      <c r="E1637">
        <v>425.71033074346502</v>
      </c>
      <c r="F1637">
        <v>471.07353672302298</v>
      </c>
      <c r="G1637">
        <v>15.3539497322553</v>
      </c>
      <c r="H1637">
        <v>74.885675771329403</v>
      </c>
      <c r="I1637">
        <v>3.3921341683514998</v>
      </c>
      <c r="J1637">
        <v>1</v>
      </c>
    </row>
    <row r="1638" spans="1:10" x14ac:dyDescent="0.3">
      <c r="A1638">
        <v>6.7066951614980699</v>
      </c>
      <c r="B1638">
        <v>232.92659800920299</v>
      </c>
      <c r="C1638">
        <v>27881.504407398301</v>
      </c>
      <c r="D1638">
        <v>7.8814480971844096</v>
      </c>
      <c r="E1638">
        <v>337.11101666654599</v>
      </c>
      <c r="F1638">
        <v>443.20877425681999</v>
      </c>
      <c r="G1638">
        <v>14.523389119631799</v>
      </c>
      <c r="H1638">
        <v>64.121740126931101</v>
      </c>
      <c r="I1638">
        <v>4.3718824445336697</v>
      </c>
      <c r="J1638">
        <v>1</v>
      </c>
    </row>
    <row r="1639" spans="1:10" x14ac:dyDescent="0.3">
      <c r="B1639">
        <v>156.38811953047099</v>
      </c>
      <c r="C1639">
        <v>26885.834938137399</v>
      </c>
      <c r="D1639">
        <v>4.8942813971505297</v>
      </c>
      <c r="E1639">
        <v>291.91867406207001</v>
      </c>
      <c r="F1639">
        <v>554.22138974599898</v>
      </c>
      <c r="G1639">
        <v>14.277102893339899</v>
      </c>
      <c r="H1639">
        <v>53.481942739192</v>
      </c>
      <c r="I1639">
        <v>4.7096760281149601</v>
      </c>
      <c r="J1639">
        <v>1</v>
      </c>
    </row>
    <row r="1640" spans="1:10" x14ac:dyDescent="0.3">
      <c r="B1640">
        <v>186.365549459893</v>
      </c>
      <c r="C1640">
        <v>7557.0212713212004</v>
      </c>
      <c r="D1640">
        <v>9.4542072840821305</v>
      </c>
      <c r="E1640">
        <v>406.038068231257</v>
      </c>
      <c r="F1640">
        <v>288.36871280203798</v>
      </c>
      <c r="G1640">
        <v>12.861417360589</v>
      </c>
      <c r="H1640">
        <v>72.1870148727524</v>
      </c>
      <c r="I1640">
        <v>4.1162632452098196</v>
      </c>
      <c r="J1640">
        <v>1</v>
      </c>
    </row>
    <row r="1641" spans="1:10" x14ac:dyDescent="0.3">
      <c r="A1641">
        <v>6.7588516972065902</v>
      </c>
      <c r="B1641">
        <v>218.153477021002</v>
      </c>
      <c r="C1641">
        <v>22540.775167363601</v>
      </c>
      <c r="D1641">
        <v>7.1964351425020698</v>
      </c>
      <c r="E1641">
        <v>304.680599184794</v>
      </c>
      <c r="F1641">
        <v>382.50269975740599</v>
      </c>
      <c r="G1641">
        <v>18.838735399442999</v>
      </c>
      <c r="H1641">
        <v>53.815434821712998</v>
      </c>
      <c r="I1641">
        <v>3.6399718759658701</v>
      </c>
      <c r="J1641">
        <v>1</v>
      </c>
    </row>
    <row r="1642" spans="1:10" x14ac:dyDescent="0.3">
      <c r="A1642">
        <v>7.4867808796065303</v>
      </c>
      <c r="B1642">
        <v>151.20259145339799</v>
      </c>
      <c r="C1642">
        <v>31130.2126424952</v>
      </c>
      <c r="D1642">
        <v>4.5840712447373297</v>
      </c>
      <c r="F1642">
        <v>351.57541139951798</v>
      </c>
      <c r="G1642">
        <v>18.938527900247699</v>
      </c>
      <c r="H1642">
        <v>53.137131882117799</v>
      </c>
      <c r="I1642">
        <v>2.7484287971608499</v>
      </c>
      <c r="J1642">
        <v>0</v>
      </c>
    </row>
    <row r="1643" spans="1:10" x14ac:dyDescent="0.3">
      <c r="A1643">
        <v>6.9041213732235498</v>
      </c>
      <c r="B1643">
        <v>228.960417900587</v>
      </c>
      <c r="C1643">
        <v>10836.9697823815</v>
      </c>
      <c r="D1643">
        <v>7.7925932668488898</v>
      </c>
      <c r="E1643">
        <v>362.29655205649999</v>
      </c>
      <c r="F1643">
        <v>513.18884152466296</v>
      </c>
      <c r="G1643">
        <v>12.7044600377822</v>
      </c>
      <c r="H1643">
        <v>40.546036848968299</v>
      </c>
      <c r="I1643">
        <v>4.1418192033704102</v>
      </c>
      <c r="J1643">
        <v>0</v>
      </c>
    </row>
    <row r="1644" spans="1:10" x14ac:dyDescent="0.3">
      <c r="B1644">
        <v>155.262608919445</v>
      </c>
      <c r="C1644">
        <v>42617.3033990572</v>
      </c>
      <c r="D1644">
        <v>5.8294241929039297</v>
      </c>
      <c r="E1644">
        <v>449.26768750555698</v>
      </c>
      <c r="F1644">
        <v>456.18533799305197</v>
      </c>
      <c r="G1644">
        <v>20.680974730110201</v>
      </c>
      <c r="H1644">
        <v>77.137500410383296</v>
      </c>
      <c r="I1644">
        <v>2.84650119859826</v>
      </c>
      <c r="J1644">
        <v>0</v>
      </c>
    </row>
    <row r="1645" spans="1:10" x14ac:dyDescent="0.3">
      <c r="A1645">
        <v>7.3489371420594303</v>
      </c>
      <c r="B1645">
        <v>267.65522254569299</v>
      </c>
      <c r="C1645">
        <v>15818.2613197959</v>
      </c>
      <c r="D1645">
        <v>10.574681465514001</v>
      </c>
      <c r="F1645">
        <v>541.75508248967503</v>
      </c>
      <c r="G1645">
        <v>13.408146493537799</v>
      </c>
      <c r="H1645">
        <v>54.619127641769701</v>
      </c>
      <c r="I1645">
        <v>4.7257464562386096</v>
      </c>
      <c r="J1645">
        <v>0</v>
      </c>
    </row>
    <row r="1646" spans="1:10" x14ac:dyDescent="0.3">
      <c r="A1646">
        <v>7.8460579263372603</v>
      </c>
      <c r="B1646">
        <v>224.05887682392901</v>
      </c>
      <c r="C1646">
        <v>23264.109967729099</v>
      </c>
      <c r="D1646">
        <v>5.9223670411534899</v>
      </c>
      <c r="E1646">
        <v>300.40262012672201</v>
      </c>
      <c r="F1646">
        <v>387.97133579683299</v>
      </c>
      <c r="G1646">
        <v>13.4067374549512</v>
      </c>
      <c r="H1646">
        <v>43.075186466117401</v>
      </c>
      <c r="I1646">
        <v>2.4879686470023499</v>
      </c>
      <c r="J1646">
        <v>0</v>
      </c>
    </row>
    <row r="1647" spans="1:10" x14ac:dyDescent="0.3">
      <c r="B1647">
        <v>229.62061626618299</v>
      </c>
      <c r="C1647">
        <v>19955.710541923199</v>
      </c>
      <c r="D1647">
        <v>7.6086533478877403</v>
      </c>
      <c r="E1647">
        <v>285.43268138115798</v>
      </c>
      <c r="F1647">
        <v>491.88057799978901</v>
      </c>
      <c r="G1647">
        <v>11.0269094756179</v>
      </c>
      <c r="H1647">
        <v>85.241873464418603</v>
      </c>
      <c r="I1647">
        <v>3.1137643063070999</v>
      </c>
      <c r="J1647">
        <v>0</v>
      </c>
    </row>
    <row r="1648" spans="1:10" x14ac:dyDescent="0.3">
      <c r="A1648">
        <v>6.1798098000471802</v>
      </c>
      <c r="B1648">
        <v>248.83326298226501</v>
      </c>
      <c r="C1648">
        <v>15391.5591511033</v>
      </c>
      <c r="D1648">
        <v>8.0142570638447594</v>
      </c>
      <c r="E1648">
        <v>273.08689007193999</v>
      </c>
      <c r="F1648">
        <v>487.62573298982801</v>
      </c>
      <c r="G1648">
        <v>9.6964778025017004</v>
      </c>
      <c r="H1648">
        <v>69.697025483572304</v>
      </c>
      <c r="I1648">
        <v>3.7043242204847799</v>
      </c>
      <c r="J1648">
        <v>0</v>
      </c>
    </row>
    <row r="1649" spans="1:10" x14ac:dyDescent="0.3">
      <c r="A1649">
        <v>6.7556693080544097</v>
      </c>
      <c r="B1649">
        <v>209.36207484315099</v>
      </c>
      <c r="C1649">
        <v>13821.5561603968</v>
      </c>
      <c r="D1649">
        <v>7.5574148616948298</v>
      </c>
      <c r="E1649">
        <v>334.61952422557698</v>
      </c>
      <c r="F1649">
        <v>499.07090932894499</v>
      </c>
      <c r="G1649">
        <v>19.339143067383102</v>
      </c>
      <c r="H1649">
        <v>81.098746113517805</v>
      </c>
      <c r="I1649">
        <v>3.9595176374849501</v>
      </c>
      <c r="J1649">
        <v>0</v>
      </c>
    </row>
    <row r="1650" spans="1:10" x14ac:dyDescent="0.3">
      <c r="B1650">
        <v>213.65229338381499</v>
      </c>
      <c r="C1650">
        <v>28266.755106608402</v>
      </c>
      <c r="D1650">
        <v>3.6321135868234098</v>
      </c>
      <c r="F1650">
        <v>483.79796762433102</v>
      </c>
      <c r="G1650">
        <v>15.7419108285095</v>
      </c>
      <c r="H1650">
        <v>78.810852488469905</v>
      </c>
      <c r="I1650">
        <v>4.3122897078835596</v>
      </c>
      <c r="J1650">
        <v>0</v>
      </c>
    </row>
    <row r="1651" spans="1:10" x14ac:dyDescent="0.3">
      <c r="A1651">
        <v>7.2665987924236104</v>
      </c>
      <c r="B1651">
        <v>98.452930509586196</v>
      </c>
      <c r="C1651">
        <v>36490.143032223401</v>
      </c>
      <c r="D1651">
        <v>7.1388138858038097</v>
      </c>
      <c r="E1651">
        <v>423.18748493813501</v>
      </c>
      <c r="F1651">
        <v>502.88306729955701</v>
      </c>
      <c r="G1651">
        <v>7.36077158316305</v>
      </c>
      <c r="H1651">
        <v>76.290285455938104</v>
      </c>
      <c r="I1651">
        <v>4.9527332081872704</v>
      </c>
      <c r="J1651">
        <v>0</v>
      </c>
    </row>
    <row r="1652" spans="1:10" x14ac:dyDescent="0.3">
      <c r="A1652">
        <v>8.2181710658548202</v>
      </c>
      <c r="B1652">
        <v>116.061950438639</v>
      </c>
      <c r="C1652">
        <v>22465.687556541601</v>
      </c>
      <c r="D1652">
        <v>5.0004506057921203</v>
      </c>
      <c r="F1652">
        <v>408.360198911917</v>
      </c>
      <c r="G1652">
        <v>6.7327935977055997</v>
      </c>
      <c r="H1652">
        <v>90.993267811014206</v>
      </c>
      <c r="I1652">
        <v>4.2464461723006401</v>
      </c>
      <c r="J1652">
        <v>0</v>
      </c>
    </row>
    <row r="1653" spans="1:10" x14ac:dyDescent="0.3">
      <c r="A1653">
        <v>6.9800619386958704</v>
      </c>
      <c r="B1653">
        <v>164.12718036682401</v>
      </c>
      <c r="C1653">
        <v>17625.466412216301</v>
      </c>
      <c r="D1653">
        <v>6.4795578439453898</v>
      </c>
      <c r="E1653">
        <v>372.74831914741998</v>
      </c>
      <c r="F1653">
        <v>492.70341621412302</v>
      </c>
      <c r="G1653">
        <v>11.6657530921589</v>
      </c>
      <c r="H1653">
        <v>48.710293216050502</v>
      </c>
      <c r="I1653">
        <v>3.9694632544064201</v>
      </c>
      <c r="J1653">
        <v>0</v>
      </c>
    </row>
    <row r="1654" spans="1:10" x14ac:dyDescent="0.3">
      <c r="A1654">
        <v>6.3819789964128102</v>
      </c>
      <c r="B1654">
        <v>235.945110249995</v>
      </c>
      <c r="C1654">
        <v>18982.953763019599</v>
      </c>
      <c r="D1654">
        <v>8.2865138987984803</v>
      </c>
      <c r="F1654">
        <v>511.48515728236799</v>
      </c>
      <c r="G1654">
        <v>16.183542431277701</v>
      </c>
      <c r="H1654">
        <v>77.839521392650596</v>
      </c>
      <c r="I1654">
        <v>3.2990472190768498</v>
      </c>
      <c r="J1654">
        <v>0</v>
      </c>
    </row>
    <row r="1655" spans="1:10" x14ac:dyDescent="0.3">
      <c r="A1655">
        <v>6.6480054599967202</v>
      </c>
      <c r="B1655">
        <v>191.84180146168001</v>
      </c>
      <c r="C1655">
        <v>15176.2906782766</v>
      </c>
      <c r="D1655">
        <v>5.6616625903070101</v>
      </c>
      <c r="F1655">
        <v>471.047128671601</v>
      </c>
      <c r="G1655">
        <v>15.438286765651799</v>
      </c>
      <c r="H1655">
        <v>56.532387152751703</v>
      </c>
      <c r="I1655">
        <v>3.8297835541806799</v>
      </c>
      <c r="J1655">
        <v>0</v>
      </c>
    </row>
    <row r="1656" spans="1:10" x14ac:dyDescent="0.3">
      <c r="A1656">
        <v>5.8999365667099397</v>
      </c>
      <c r="B1656">
        <v>205.91378641281099</v>
      </c>
      <c r="C1656">
        <v>30379.359440703502</v>
      </c>
      <c r="D1656">
        <v>9.4461479771671204</v>
      </c>
      <c r="E1656">
        <v>312.28321022903498</v>
      </c>
      <c r="F1656">
        <v>512.33652766920602</v>
      </c>
      <c r="G1656">
        <v>6.3060554595930904</v>
      </c>
      <c r="H1656">
        <v>55.065243005488597</v>
      </c>
      <c r="I1656">
        <v>3.85897881455791</v>
      </c>
      <c r="J1656">
        <v>0</v>
      </c>
    </row>
    <row r="1657" spans="1:10" x14ac:dyDescent="0.3">
      <c r="A1657">
        <v>7.2609043632691801</v>
      </c>
      <c r="B1657">
        <v>189.07796196095799</v>
      </c>
      <c r="C1657">
        <v>21391.162543994</v>
      </c>
      <c r="D1657">
        <v>6.57686619244806</v>
      </c>
      <c r="E1657">
        <v>356.62222152292901</v>
      </c>
      <c r="F1657">
        <v>390.28526613786403</v>
      </c>
      <c r="G1657">
        <v>14.391606181742199</v>
      </c>
      <c r="H1657">
        <v>81.082455650246303</v>
      </c>
      <c r="I1657">
        <v>4.3838233850308699</v>
      </c>
      <c r="J1657">
        <v>0</v>
      </c>
    </row>
    <row r="1658" spans="1:10" x14ac:dyDescent="0.3">
      <c r="A1658">
        <v>5.57592064811546</v>
      </c>
      <c r="B1658">
        <v>223.37400729842</v>
      </c>
      <c r="C1658">
        <v>14553.1323078155</v>
      </c>
      <c r="D1658">
        <v>9.6891754390963207</v>
      </c>
      <c r="E1658">
        <v>234.60980783743</v>
      </c>
      <c r="F1658">
        <v>252.96832778421401</v>
      </c>
      <c r="G1658">
        <v>12.249489153874499</v>
      </c>
      <c r="H1658">
        <v>59.523002612688501</v>
      </c>
      <c r="I1658">
        <v>4.2944475590649098</v>
      </c>
      <c r="J1658">
        <v>0</v>
      </c>
    </row>
    <row r="1659" spans="1:10" x14ac:dyDescent="0.3">
      <c r="A1659">
        <v>5.4674012550751696</v>
      </c>
      <c r="B1659">
        <v>197.028926163324</v>
      </c>
      <c r="C1659">
        <v>12883.1635309334</v>
      </c>
      <c r="D1659">
        <v>9.2648830973340601</v>
      </c>
      <c r="E1659">
        <v>347.42126585601898</v>
      </c>
      <c r="F1659">
        <v>355.175712175135</v>
      </c>
      <c r="G1659">
        <v>12.7625463211427</v>
      </c>
      <c r="H1659">
        <v>67.159532405916295</v>
      </c>
      <c r="I1659">
        <v>3.7178227183596699</v>
      </c>
      <c r="J1659">
        <v>0</v>
      </c>
    </row>
    <row r="1660" spans="1:10" x14ac:dyDescent="0.3">
      <c r="A1660">
        <v>6.0900160571574196</v>
      </c>
      <c r="B1660">
        <v>216.736231907502</v>
      </c>
      <c r="C1660">
        <v>12558.897972762999</v>
      </c>
      <c r="D1660">
        <v>9.2972996304848294</v>
      </c>
      <c r="E1660">
        <v>317.98323592892098</v>
      </c>
      <c r="F1660">
        <v>409.427235802741</v>
      </c>
      <c r="G1660">
        <v>10.754841552597499</v>
      </c>
      <c r="H1660">
        <v>30.965844291394099</v>
      </c>
      <c r="I1660">
        <v>2.94352171218878</v>
      </c>
      <c r="J1660">
        <v>0</v>
      </c>
    </row>
    <row r="1661" spans="1:10" x14ac:dyDescent="0.3">
      <c r="A1661">
        <v>8.2054470526237004</v>
      </c>
      <c r="B1661">
        <v>145.79731742174101</v>
      </c>
      <c r="C1661">
        <v>17981.254776264501</v>
      </c>
      <c r="D1661">
        <v>6.5804601635759603</v>
      </c>
      <c r="E1661">
        <v>359.39256666979497</v>
      </c>
      <c r="F1661">
        <v>420.39422277709599</v>
      </c>
      <c r="G1661">
        <v>15.8567971193829</v>
      </c>
      <c r="H1661">
        <v>100.71230585069701</v>
      </c>
      <c r="I1661">
        <v>3.7399216697331599</v>
      </c>
      <c r="J1661">
        <v>0</v>
      </c>
    </row>
    <row r="1662" spans="1:10" x14ac:dyDescent="0.3">
      <c r="A1662">
        <v>7.6705058641852597</v>
      </c>
      <c r="B1662">
        <v>123.33664392409</v>
      </c>
      <c r="C1662">
        <v>33843.619447035097</v>
      </c>
      <c r="D1662">
        <v>5.2163687248110397</v>
      </c>
      <c r="E1662">
        <v>390.74582545935903</v>
      </c>
      <c r="F1662">
        <v>462.96763932881998</v>
      </c>
      <c r="G1662">
        <v>18.6987299255549</v>
      </c>
      <c r="H1662">
        <v>82.904657396569505</v>
      </c>
      <c r="I1662">
        <v>3.9338264604613098</v>
      </c>
      <c r="J1662">
        <v>0</v>
      </c>
    </row>
    <row r="1663" spans="1:10" x14ac:dyDescent="0.3">
      <c r="A1663">
        <v>6.7910971660194797</v>
      </c>
      <c r="B1663">
        <v>209.12816326904701</v>
      </c>
      <c r="C1663">
        <v>20149.179673348099</v>
      </c>
      <c r="D1663">
        <v>5.8039999009078604</v>
      </c>
      <c r="E1663">
        <v>288.35685587853999</v>
      </c>
      <c r="F1663">
        <v>291.30421155347398</v>
      </c>
      <c r="G1663">
        <v>12.327335187989201</v>
      </c>
      <c r="H1663">
        <v>57.303577347053498</v>
      </c>
      <c r="I1663">
        <v>3.0840397616728601</v>
      </c>
      <c r="J1663">
        <v>0</v>
      </c>
    </row>
    <row r="1664" spans="1:10" x14ac:dyDescent="0.3">
      <c r="A1664">
        <v>6.0067694810805099</v>
      </c>
      <c r="B1664">
        <v>226.874098558984</v>
      </c>
      <c r="C1664">
        <v>20279.701038209299</v>
      </c>
      <c r="D1664">
        <v>8.1664162834805403</v>
      </c>
      <c r="E1664">
        <v>225.516627823167</v>
      </c>
      <c r="F1664">
        <v>275.986595255049</v>
      </c>
      <c r="G1664">
        <v>9.6507864561574994</v>
      </c>
      <c r="H1664">
        <v>52.640025479900402</v>
      </c>
      <c r="I1664">
        <v>4.0347548090226901</v>
      </c>
      <c r="J1664">
        <v>0</v>
      </c>
    </row>
    <row r="1665" spans="1:10" x14ac:dyDescent="0.3">
      <c r="B1665">
        <v>204.38479388030001</v>
      </c>
      <c r="C1665">
        <v>32951.316368646898</v>
      </c>
      <c r="D1665">
        <v>5.99527683804794</v>
      </c>
      <c r="E1665">
        <v>324.50518971803899</v>
      </c>
      <c r="F1665">
        <v>339.64188226504399</v>
      </c>
      <c r="G1665">
        <v>4.4730922638605604</v>
      </c>
      <c r="H1665">
        <v>71.190496277390594</v>
      </c>
      <c r="I1665">
        <v>4.9052297386057599</v>
      </c>
      <c r="J1665">
        <v>0</v>
      </c>
    </row>
    <row r="1666" spans="1:10" x14ac:dyDescent="0.3">
      <c r="A1666">
        <v>6.3363427618897497</v>
      </c>
      <c r="B1666">
        <v>214.071982307307</v>
      </c>
      <c r="C1666">
        <v>14619.627261341901</v>
      </c>
      <c r="D1666">
        <v>6.5844141553492097</v>
      </c>
      <c r="E1666">
        <v>315.99679287642402</v>
      </c>
      <c r="F1666">
        <v>370.79560446786002</v>
      </c>
      <c r="G1666">
        <v>12.219410683804499</v>
      </c>
      <c r="H1666">
        <v>83.668878989710606</v>
      </c>
      <c r="I1666">
        <v>3.78880332040423</v>
      </c>
      <c r="J1666">
        <v>0</v>
      </c>
    </row>
    <row r="1667" spans="1:10" x14ac:dyDescent="0.3">
      <c r="A1667">
        <v>7.4732353765921804</v>
      </c>
      <c r="B1667">
        <v>223.26493624122699</v>
      </c>
      <c r="C1667">
        <v>19932.585225254999</v>
      </c>
      <c r="D1667">
        <v>5.7701068293942601</v>
      </c>
      <c r="E1667">
        <v>317.70885391272299</v>
      </c>
      <c r="F1667">
        <v>590.32512648633895</v>
      </c>
      <c r="G1667">
        <v>13.556911202209999</v>
      </c>
      <c r="H1667">
        <v>89.453575449544303</v>
      </c>
      <c r="I1667">
        <v>3.8777142498550901</v>
      </c>
      <c r="J1667">
        <v>0</v>
      </c>
    </row>
    <row r="1668" spans="1:10" x14ac:dyDescent="0.3">
      <c r="B1668">
        <v>214.19307779584699</v>
      </c>
      <c r="C1668">
        <v>21671.278302245901</v>
      </c>
      <c r="D1668">
        <v>8.2729397919192298</v>
      </c>
      <c r="F1668">
        <v>473.41537788734001</v>
      </c>
      <c r="G1668">
        <v>15.706893983067401</v>
      </c>
      <c r="H1668">
        <v>73.170198226151697</v>
      </c>
      <c r="I1668">
        <v>4.2463880241428198</v>
      </c>
      <c r="J1668">
        <v>0</v>
      </c>
    </row>
    <row r="1669" spans="1:10" x14ac:dyDescent="0.3">
      <c r="A1669">
        <v>7.38010483462533</v>
      </c>
      <c r="B1669">
        <v>237.92263717888201</v>
      </c>
      <c r="C1669">
        <v>16862.543476270599</v>
      </c>
      <c r="D1669">
        <v>7.1018168854714698</v>
      </c>
      <c r="E1669">
        <v>306.18292499042201</v>
      </c>
      <c r="F1669">
        <v>478.65451803097801</v>
      </c>
      <c r="G1669">
        <v>13.2544753878976</v>
      </c>
      <c r="H1669">
        <v>92.864557125475102</v>
      </c>
      <c r="I1669">
        <v>5.0304522019670097</v>
      </c>
      <c r="J1669">
        <v>0</v>
      </c>
    </row>
    <row r="1670" spans="1:10" x14ac:dyDescent="0.3">
      <c r="A1670">
        <v>10.067632997838</v>
      </c>
      <c r="B1670">
        <v>144.61395572660399</v>
      </c>
      <c r="C1670">
        <v>39716.131803920602</v>
      </c>
      <c r="D1670">
        <v>4.5033659359311002</v>
      </c>
      <c r="E1670">
        <v>390.91032833386703</v>
      </c>
      <c r="F1670">
        <v>415.05075630862802</v>
      </c>
      <c r="G1670">
        <v>17.658793592851602</v>
      </c>
      <c r="I1670">
        <v>3.7767889972620599</v>
      </c>
      <c r="J1670">
        <v>0</v>
      </c>
    </row>
    <row r="1671" spans="1:10" x14ac:dyDescent="0.3">
      <c r="A1671">
        <v>5.9159442995873901</v>
      </c>
      <c r="B1671">
        <v>274.26361790766401</v>
      </c>
      <c r="C1671">
        <v>6967.7355651260395</v>
      </c>
      <c r="D1671">
        <v>10.0694345431921</v>
      </c>
      <c r="E1671">
        <v>247.64574323055001</v>
      </c>
      <c r="F1671">
        <v>321.23681397405699</v>
      </c>
      <c r="G1671">
        <v>12.092166763172701</v>
      </c>
      <c r="H1671">
        <v>39.4485928697476</v>
      </c>
      <c r="I1671">
        <v>2.58584931518579</v>
      </c>
      <c r="J1671">
        <v>0</v>
      </c>
    </row>
    <row r="1672" spans="1:10" x14ac:dyDescent="0.3">
      <c r="B1672">
        <v>171.695022433725</v>
      </c>
      <c r="C1672">
        <v>38971.051010374998</v>
      </c>
      <c r="D1672">
        <v>8.3655785076520992</v>
      </c>
      <c r="E1672">
        <v>385.95373042212202</v>
      </c>
      <c r="F1672">
        <v>397.44171280344602</v>
      </c>
      <c r="G1672">
        <v>17.201607867653301</v>
      </c>
      <c r="H1672">
        <v>73.646995606450403</v>
      </c>
      <c r="I1672">
        <v>2.64321241164052</v>
      </c>
      <c r="J1672">
        <v>0</v>
      </c>
    </row>
    <row r="1673" spans="1:10" x14ac:dyDescent="0.3">
      <c r="A1673">
        <v>6.1248473291900201</v>
      </c>
      <c r="B1673">
        <v>151.69135775517901</v>
      </c>
      <c r="C1673">
        <v>15092.017644538</v>
      </c>
      <c r="D1673">
        <v>6.6107878947882703</v>
      </c>
      <c r="E1673">
        <v>382.31896069527198</v>
      </c>
      <c r="F1673">
        <v>388.13753086454602</v>
      </c>
      <c r="G1673">
        <v>16.621959414964302</v>
      </c>
      <c r="H1673">
        <v>69.167846999165107</v>
      </c>
      <c r="I1673">
        <v>4.2119676544129501</v>
      </c>
      <c r="J1673">
        <v>0</v>
      </c>
    </row>
    <row r="1674" spans="1:10" x14ac:dyDescent="0.3">
      <c r="B1674">
        <v>137.253426550283</v>
      </c>
      <c r="C1674">
        <v>20593.9337177503</v>
      </c>
      <c r="D1674">
        <v>3.9611107187487899</v>
      </c>
      <c r="E1674">
        <v>393.68458721642202</v>
      </c>
      <c r="F1674">
        <v>520.41050532184204</v>
      </c>
      <c r="G1674">
        <v>19.249550451779999</v>
      </c>
      <c r="H1674">
        <v>50.02993328945</v>
      </c>
      <c r="I1674">
        <v>3.3024192895772901</v>
      </c>
      <c r="J1674">
        <v>0</v>
      </c>
    </row>
    <row r="1675" spans="1:10" x14ac:dyDescent="0.3">
      <c r="A1675">
        <v>7.8764951313509304</v>
      </c>
      <c r="B1675">
        <v>250.89662136200599</v>
      </c>
      <c r="C1675">
        <v>15741.081627151099</v>
      </c>
      <c r="D1675">
        <v>8.0757380996067507</v>
      </c>
      <c r="F1675">
        <v>391.25879368936899</v>
      </c>
      <c r="G1675">
        <v>16.543868884573602</v>
      </c>
      <c r="H1675">
        <v>59.246086226260999</v>
      </c>
      <c r="I1675">
        <v>3.91390471690702</v>
      </c>
      <c r="J1675">
        <v>0</v>
      </c>
    </row>
    <row r="1676" spans="1:10" x14ac:dyDescent="0.3">
      <c r="A1676">
        <v>6.0210513228220703</v>
      </c>
      <c r="B1676">
        <v>178.22368258449001</v>
      </c>
      <c r="C1676">
        <v>18966.3630465811</v>
      </c>
      <c r="D1676">
        <v>10.213574601446</v>
      </c>
      <c r="F1676">
        <v>400.56633007782602</v>
      </c>
      <c r="G1676">
        <v>12.8418282872817</v>
      </c>
      <c r="H1676">
        <v>60.8701505540079</v>
      </c>
      <c r="I1676">
        <v>4.6610575521803703</v>
      </c>
      <c r="J1676">
        <v>0</v>
      </c>
    </row>
    <row r="1677" spans="1:10" x14ac:dyDescent="0.3">
      <c r="B1677">
        <v>193.16761116038501</v>
      </c>
      <c r="C1677">
        <v>20894.400493140802</v>
      </c>
      <c r="D1677">
        <v>7.3315684235796299</v>
      </c>
      <c r="E1677">
        <v>359.42653711937697</v>
      </c>
      <c r="F1677">
        <v>417.424766317148</v>
      </c>
      <c r="G1677">
        <v>16.787145327791901</v>
      </c>
      <c r="H1677">
        <v>38.107004627661702</v>
      </c>
      <c r="I1677">
        <v>3.8184039430961301</v>
      </c>
      <c r="J1677">
        <v>0</v>
      </c>
    </row>
    <row r="1678" spans="1:10" x14ac:dyDescent="0.3">
      <c r="B1678">
        <v>166.69669478492801</v>
      </c>
      <c r="C1678">
        <v>14807.4135537734</v>
      </c>
      <c r="D1678">
        <v>6.8018607543719902</v>
      </c>
      <c r="E1678">
        <v>269.70758575702001</v>
      </c>
      <c r="F1678">
        <v>536.33698283925003</v>
      </c>
      <c r="G1678">
        <v>13.839296508541199</v>
      </c>
      <c r="H1678">
        <v>77.550327270345093</v>
      </c>
      <c r="I1678">
        <v>3.43479859498186</v>
      </c>
      <c r="J1678">
        <v>0</v>
      </c>
    </row>
    <row r="1679" spans="1:10" x14ac:dyDescent="0.3">
      <c r="A1679">
        <v>6.5854502296739001</v>
      </c>
      <c r="B1679">
        <v>166.96596051286801</v>
      </c>
      <c r="C1679">
        <v>30210.250367370099</v>
      </c>
      <c r="D1679">
        <v>9.5082987044348108</v>
      </c>
      <c r="E1679">
        <v>340.24576605483901</v>
      </c>
      <c r="F1679">
        <v>430.07859090487199</v>
      </c>
      <c r="G1679">
        <v>23.234325912094299</v>
      </c>
      <c r="H1679">
        <v>72.799917390389197</v>
      </c>
      <c r="I1679">
        <v>4.2756402479314497</v>
      </c>
      <c r="J1679">
        <v>0</v>
      </c>
    </row>
    <row r="1680" spans="1:10" x14ac:dyDescent="0.3">
      <c r="A1680">
        <v>6.3426711834479104</v>
      </c>
      <c r="B1680">
        <v>157.046125436642</v>
      </c>
      <c r="C1680">
        <v>21079.6062064613</v>
      </c>
      <c r="D1680">
        <v>7.2750778455326799</v>
      </c>
      <c r="E1680">
        <v>318.853448328676</v>
      </c>
      <c r="F1680">
        <v>351.02425569271298</v>
      </c>
      <c r="G1680">
        <v>14.019148917843401</v>
      </c>
      <c r="H1680">
        <v>64.407497798494603</v>
      </c>
      <c r="I1680">
        <v>4.58259179543054</v>
      </c>
      <c r="J1680">
        <v>0</v>
      </c>
    </row>
    <row r="1681" spans="1:10" x14ac:dyDescent="0.3">
      <c r="A1681">
        <v>6.6329902541703598</v>
      </c>
      <c r="B1681">
        <v>238.324750942051</v>
      </c>
      <c r="C1681">
        <v>12829.092777695099</v>
      </c>
      <c r="D1681">
        <v>7.3473606369579398</v>
      </c>
      <c r="E1681">
        <v>331.30187745758502</v>
      </c>
      <c r="F1681">
        <v>451.734416715181</v>
      </c>
      <c r="G1681">
        <v>19.640922500892</v>
      </c>
      <c r="H1681">
        <v>73.201544243919898</v>
      </c>
      <c r="I1681">
        <v>4.3608511699639401</v>
      </c>
      <c r="J1681">
        <v>0</v>
      </c>
    </row>
    <row r="1682" spans="1:10" x14ac:dyDescent="0.3">
      <c r="A1682">
        <v>5.4007001376913903</v>
      </c>
      <c r="B1682">
        <v>197.918992772667</v>
      </c>
      <c r="C1682">
        <v>9968.9627380485108</v>
      </c>
      <c r="D1682">
        <v>7.87899779557352</v>
      </c>
      <c r="F1682">
        <v>503.89635686519</v>
      </c>
      <c r="G1682">
        <v>17.4089217071778</v>
      </c>
      <c r="H1682">
        <v>77.382841443811301</v>
      </c>
      <c r="I1682">
        <v>3.5557375660113602</v>
      </c>
      <c r="J1682">
        <v>0</v>
      </c>
    </row>
    <row r="1683" spans="1:10" x14ac:dyDescent="0.3">
      <c r="A1683">
        <v>7.46014781817252</v>
      </c>
      <c r="B1683">
        <v>221.34320946197701</v>
      </c>
      <c r="C1683">
        <v>25480.918410009501</v>
      </c>
      <c r="D1683">
        <v>6.9269432391840402</v>
      </c>
      <c r="F1683">
        <v>438.61963514889999</v>
      </c>
      <c r="G1683">
        <v>13.0890860245248</v>
      </c>
      <c r="H1683">
        <v>58.0839926617871</v>
      </c>
      <c r="I1683">
        <v>2.4136288515589501</v>
      </c>
      <c r="J1683">
        <v>0</v>
      </c>
    </row>
    <row r="1684" spans="1:10" x14ac:dyDescent="0.3">
      <c r="A1684">
        <v>6.7098220007419203</v>
      </c>
      <c r="B1684">
        <v>148.253185992314</v>
      </c>
      <c r="C1684">
        <v>20922.154463374201</v>
      </c>
      <c r="D1684">
        <v>4.6335737673228996</v>
      </c>
      <c r="F1684">
        <v>400.342811918179</v>
      </c>
      <c r="G1684">
        <v>18.3308562469545</v>
      </c>
      <c r="H1684">
        <v>40.495596283312999</v>
      </c>
      <c r="I1684">
        <v>1.68762450482729</v>
      </c>
      <c r="J1684">
        <v>0</v>
      </c>
    </row>
    <row r="1685" spans="1:10" x14ac:dyDescent="0.3">
      <c r="A1685">
        <v>8.0548933219966603</v>
      </c>
      <c r="B1685">
        <v>239.13977857397401</v>
      </c>
      <c r="C1685">
        <v>28545.3554327858</v>
      </c>
      <c r="D1685">
        <v>5.09689375172107</v>
      </c>
      <c r="F1685">
        <v>574.40282750551296</v>
      </c>
      <c r="G1685">
        <v>17.778014610355299</v>
      </c>
      <c r="H1685">
        <v>56.352952959363201</v>
      </c>
      <c r="I1685">
        <v>3.5243804297933798</v>
      </c>
      <c r="J1685">
        <v>0</v>
      </c>
    </row>
    <row r="1686" spans="1:10" x14ac:dyDescent="0.3">
      <c r="A1686">
        <v>5.3651924080000102</v>
      </c>
      <c r="B1686">
        <v>238.291212400257</v>
      </c>
      <c r="C1686">
        <v>16262.939245595901</v>
      </c>
      <c r="D1686">
        <v>7.50793103067162</v>
      </c>
      <c r="E1686">
        <v>255.54467835071799</v>
      </c>
      <c r="F1686">
        <v>393.533879183914</v>
      </c>
      <c r="G1686">
        <v>12.465043478695501</v>
      </c>
      <c r="H1686">
        <v>27.095702897689399</v>
      </c>
      <c r="I1686">
        <v>3.18079845677704</v>
      </c>
      <c r="J1686">
        <v>0</v>
      </c>
    </row>
    <row r="1687" spans="1:10" x14ac:dyDescent="0.3">
      <c r="A1687">
        <v>6.9203889884953798</v>
      </c>
      <c r="B1687">
        <v>252.35279917896801</v>
      </c>
      <c r="C1687">
        <v>11086.259857978201</v>
      </c>
      <c r="D1687">
        <v>9.9933757139435802</v>
      </c>
      <c r="E1687">
        <v>285.74475835995901</v>
      </c>
      <c r="F1687">
        <v>368.629147028837</v>
      </c>
      <c r="G1687">
        <v>17.120803324175501</v>
      </c>
      <c r="H1687">
        <v>43.667082262303197</v>
      </c>
      <c r="I1687">
        <v>3.2776013640231301</v>
      </c>
      <c r="J1687">
        <v>0</v>
      </c>
    </row>
    <row r="1688" spans="1:10" x14ac:dyDescent="0.3">
      <c r="A1688">
        <v>7.0254565477089299</v>
      </c>
      <c r="B1688">
        <v>184.48442651973801</v>
      </c>
      <c r="C1688">
        <v>31659.962744542201</v>
      </c>
      <c r="D1688">
        <v>5.23201958923035</v>
      </c>
      <c r="F1688">
        <v>559.00285377587204</v>
      </c>
      <c r="G1688">
        <v>14.393046365679</v>
      </c>
      <c r="H1688">
        <v>56.290251982365298</v>
      </c>
      <c r="I1688">
        <v>2.9270514417687501</v>
      </c>
      <c r="J1688">
        <v>0</v>
      </c>
    </row>
    <row r="1689" spans="1:10" x14ac:dyDescent="0.3">
      <c r="A1689">
        <v>7.97424842810649</v>
      </c>
      <c r="B1689">
        <v>173.750775810389</v>
      </c>
      <c r="C1689">
        <v>26848.6298415975</v>
      </c>
      <c r="D1689">
        <v>6.0555337414100103</v>
      </c>
      <c r="E1689">
        <v>337.94048169537501</v>
      </c>
      <c r="F1689">
        <v>347.74806121505998</v>
      </c>
      <c r="G1689">
        <v>13.7575640528694</v>
      </c>
      <c r="H1689">
        <v>75.535369152595905</v>
      </c>
      <c r="I1689">
        <v>3.1959442509174898</v>
      </c>
      <c r="J1689">
        <v>0</v>
      </c>
    </row>
    <row r="1690" spans="1:10" x14ac:dyDescent="0.3">
      <c r="A1690">
        <v>8.03105522026679</v>
      </c>
      <c r="B1690">
        <v>222.62842448622499</v>
      </c>
      <c r="C1690">
        <v>18134.835020469101</v>
      </c>
      <c r="D1690">
        <v>8.7545130379290192</v>
      </c>
      <c r="E1690">
        <v>314.471565805995</v>
      </c>
      <c r="F1690">
        <v>452.97028465169302</v>
      </c>
      <c r="G1690">
        <v>12.0659628030426</v>
      </c>
      <c r="H1690">
        <v>78.549712187389005</v>
      </c>
      <c r="I1690">
        <v>3.3388801255469498</v>
      </c>
      <c r="J1690">
        <v>0</v>
      </c>
    </row>
    <row r="1691" spans="1:10" x14ac:dyDescent="0.3">
      <c r="A1691">
        <v>7.61405681668107</v>
      </c>
      <c r="B1691">
        <v>213.691168542828</v>
      </c>
      <c r="C1691">
        <v>17598.200350135299</v>
      </c>
      <c r="D1691">
        <v>8.1313194349517595</v>
      </c>
      <c r="F1691">
        <v>384.08728085707298</v>
      </c>
      <c r="G1691">
        <v>5.0516946152573601</v>
      </c>
      <c r="H1691">
        <v>70.833218612088203</v>
      </c>
      <c r="I1691">
        <v>3.4379463950132001</v>
      </c>
      <c r="J1691">
        <v>0</v>
      </c>
    </row>
    <row r="1692" spans="1:10" x14ac:dyDescent="0.3">
      <c r="A1692">
        <v>7.6435783619999604</v>
      </c>
      <c r="B1692">
        <v>209.86084443732699</v>
      </c>
      <c r="C1692">
        <v>21885.503784437798</v>
      </c>
      <c r="D1692">
        <v>9.5292278221715296</v>
      </c>
      <c r="F1692">
        <v>337.63217323272102</v>
      </c>
      <c r="G1692">
        <v>8.8636141874372907</v>
      </c>
      <c r="H1692">
        <v>63.646921490352298</v>
      </c>
      <c r="I1692">
        <v>3.7621628595286198</v>
      </c>
      <c r="J1692">
        <v>0</v>
      </c>
    </row>
    <row r="1693" spans="1:10" x14ac:dyDescent="0.3">
      <c r="A1693">
        <v>7.7313150091024898</v>
      </c>
      <c r="B1693">
        <v>169.04968404675199</v>
      </c>
      <c r="C1693">
        <v>38356.226496408897</v>
      </c>
      <c r="D1693">
        <v>6.0284543489978297</v>
      </c>
      <c r="E1693">
        <v>297.32935498871802</v>
      </c>
      <c r="F1693">
        <v>525.87940839489602</v>
      </c>
      <c r="G1693">
        <v>16.0711198313948</v>
      </c>
      <c r="H1693">
        <v>74.909705421249399</v>
      </c>
      <c r="I1693">
        <v>5.1642842745830002</v>
      </c>
      <c r="J1693">
        <v>0</v>
      </c>
    </row>
    <row r="1694" spans="1:10" x14ac:dyDescent="0.3">
      <c r="A1694">
        <v>6.26840275574102</v>
      </c>
      <c r="B1694">
        <v>154.681902265275</v>
      </c>
      <c r="C1694">
        <v>23050.331256744601</v>
      </c>
      <c r="D1694">
        <v>6.8329382653578996</v>
      </c>
      <c r="E1694">
        <v>290.70323628882801</v>
      </c>
      <c r="F1694">
        <v>421.22022804068598</v>
      </c>
      <c r="G1694">
        <v>13.8813574784763</v>
      </c>
      <c r="H1694">
        <v>65.891392176793801</v>
      </c>
      <c r="I1694">
        <v>3.38970528994109</v>
      </c>
      <c r="J1694">
        <v>0</v>
      </c>
    </row>
    <row r="1695" spans="1:10" x14ac:dyDescent="0.3">
      <c r="A1695">
        <v>7.3699116423529203</v>
      </c>
      <c r="B1695">
        <v>155.64480514137401</v>
      </c>
      <c r="C1695">
        <v>19283.4020510837</v>
      </c>
      <c r="D1695">
        <v>5.4350246898741901</v>
      </c>
      <c r="E1695">
        <v>399.94078437720901</v>
      </c>
      <c r="F1695">
        <v>391.32421549532103</v>
      </c>
      <c r="G1695">
        <v>18.1485617897374</v>
      </c>
      <c r="H1695">
        <v>63.698616859229702</v>
      </c>
      <c r="I1695">
        <v>3.8217211674410199</v>
      </c>
      <c r="J1695">
        <v>0</v>
      </c>
    </row>
    <row r="1696" spans="1:10" x14ac:dyDescent="0.3">
      <c r="B1696">
        <v>241.18067990547601</v>
      </c>
      <c r="C1696">
        <v>25696.320941546801</v>
      </c>
      <c r="D1696">
        <v>5.6945565709239396</v>
      </c>
      <c r="E1696">
        <v>333.90198919547203</v>
      </c>
      <c r="F1696">
        <v>386.29835863863298</v>
      </c>
      <c r="G1696">
        <v>14.5311547591427</v>
      </c>
      <c r="H1696">
        <v>33.9183507615111</v>
      </c>
      <c r="I1696">
        <v>4.14238605875601</v>
      </c>
      <c r="J1696">
        <v>0</v>
      </c>
    </row>
    <row r="1697" spans="1:10" x14ac:dyDescent="0.3">
      <c r="A1697">
        <v>6.3203752847182901</v>
      </c>
      <c r="B1697">
        <v>165.821545263736</v>
      </c>
      <c r="C1697">
        <v>20481.642070831502</v>
      </c>
      <c r="D1697">
        <v>7.6059582745875201</v>
      </c>
      <c r="E1697">
        <v>354.28903478466901</v>
      </c>
      <c r="F1697">
        <v>422.34104822132701</v>
      </c>
      <c r="G1697">
        <v>14.793959847534101</v>
      </c>
      <c r="H1697">
        <v>46.043064509411003</v>
      </c>
      <c r="I1697">
        <v>2.7286173523352599</v>
      </c>
      <c r="J1697">
        <v>0</v>
      </c>
    </row>
    <row r="1698" spans="1:10" x14ac:dyDescent="0.3">
      <c r="A1698">
        <v>7.29008857213943</v>
      </c>
      <c r="B1698">
        <v>205.213105114939</v>
      </c>
      <c r="C1698">
        <v>26115.616326376301</v>
      </c>
      <c r="D1698">
        <v>5.1378906197941498</v>
      </c>
      <c r="E1698">
        <v>357.79408813575299</v>
      </c>
      <c r="F1698">
        <v>402.87479856021702</v>
      </c>
      <c r="G1698">
        <v>7.9604775403635104</v>
      </c>
      <c r="H1698">
        <v>63.698514438687297</v>
      </c>
      <c r="I1698">
        <v>4.7006183359493097</v>
      </c>
      <c r="J1698">
        <v>0</v>
      </c>
    </row>
    <row r="1699" spans="1:10" x14ac:dyDescent="0.3">
      <c r="A1699">
        <v>6.3565110624619896</v>
      </c>
      <c r="B1699">
        <v>164.618185231501</v>
      </c>
      <c r="C1699">
        <v>17538.541172009802</v>
      </c>
      <c r="D1699">
        <v>8.3451923671251098</v>
      </c>
      <c r="E1699">
        <v>345.14495757438698</v>
      </c>
      <c r="F1699">
        <v>430.95950454152103</v>
      </c>
      <c r="G1699">
        <v>15.329437895303901</v>
      </c>
      <c r="H1699">
        <v>47.021381850351403</v>
      </c>
      <c r="I1699">
        <v>3.4155255253974901</v>
      </c>
      <c r="J1699">
        <v>0</v>
      </c>
    </row>
    <row r="1700" spans="1:10" x14ac:dyDescent="0.3">
      <c r="A1700">
        <v>7.9740650013584302</v>
      </c>
      <c r="B1700">
        <v>160.22418165431901</v>
      </c>
      <c r="C1700">
        <v>29477.764398921801</v>
      </c>
      <c r="D1700">
        <v>2.4560135962074701</v>
      </c>
      <c r="E1700">
        <v>324.05559223457198</v>
      </c>
      <c r="F1700">
        <v>371.21195132381501</v>
      </c>
      <c r="G1700">
        <v>18.693915043943701</v>
      </c>
      <c r="H1700">
        <v>54.280623851347997</v>
      </c>
      <c r="I1700">
        <v>4.0690866977983999</v>
      </c>
      <c r="J1700">
        <v>0</v>
      </c>
    </row>
    <row r="1701" spans="1:10" x14ac:dyDescent="0.3">
      <c r="A1701">
        <v>4.9435084435268797</v>
      </c>
      <c r="B1701">
        <v>267.53302687561097</v>
      </c>
      <c r="C1701">
        <v>11870.4248521101</v>
      </c>
      <c r="D1701">
        <v>8.8778686421343291</v>
      </c>
      <c r="F1701">
        <v>417.41253119567398</v>
      </c>
      <c r="G1701">
        <v>15.252794213746901</v>
      </c>
      <c r="H1701">
        <v>22.7497350368923</v>
      </c>
      <c r="I1701">
        <v>5.0708415773748596</v>
      </c>
      <c r="J1701">
        <v>0</v>
      </c>
    </row>
    <row r="1702" spans="1:10" x14ac:dyDescent="0.3">
      <c r="A1702">
        <v>7.7003623051360801</v>
      </c>
      <c r="B1702">
        <v>220.57179618928899</v>
      </c>
      <c r="C1702">
        <v>29432.208251104199</v>
      </c>
      <c r="D1702">
        <v>6.3562936459646799</v>
      </c>
      <c r="E1702">
        <v>322.75032774515398</v>
      </c>
      <c r="F1702">
        <v>444.95761787201002</v>
      </c>
      <c r="G1702">
        <v>13.027439284931599</v>
      </c>
      <c r="H1702">
        <v>77.829801590425902</v>
      </c>
      <c r="I1702">
        <v>3.7864869942757999</v>
      </c>
      <c r="J1702">
        <v>0</v>
      </c>
    </row>
    <row r="1703" spans="1:10" x14ac:dyDescent="0.3">
      <c r="A1703">
        <v>6.0546071804191497</v>
      </c>
      <c r="B1703">
        <v>228.198026777358</v>
      </c>
      <c r="C1703">
        <v>10215.8124167023</v>
      </c>
      <c r="D1703">
        <v>5.9839741836377502</v>
      </c>
      <c r="E1703">
        <v>306.796861547878</v>
      </c>
      <c r="F1703">
        <v>441.49850043692601</v>
      </c>
      <c r="G1703">
        <v>17.229149428715498</v>
      </c>
      <c r="H1703">
        <v>65.340212703018807</v>
      </c>
      <c r="I1703">
        <v>4.8891633597445301</v>
      </c>
      <c r="J1703">
        <v>0</v>
      </c>
    </row>
    <row r="1704" spans="1:10" x14ac:dyDescent="0.3">
      <c r="A1704">
        <v>4.2214206798491496</v>
      </c>
      <c r="B1704">
        <v>120.560129575971</v>
      </c>
      <c r="C1704">
        <v>34370.197113299699</v>
      </c>
      <c r="D1704">
        <v>7.9608878067873601</v>
      </c>
      <c r="E1704">
        <v>411.58083006043398</v>
      </c>
      <c r="F1704">
        <v>436.77459795692801</v>
      </c>
      <c r="G1704">
        <v>14.3958387662195</v>
      </c>
      <c r="H1704">
        <v>64.601468391238001</v>
      </c>
      <c r="I1704">
        <v>4.2787124014715898</v>
      </c>
      <c r="J1704">
        <v>0</v>
      </c>
    </row>
    <row r="1705" spans="1:10" x14ac:dyDescent="0.3">
      <c r="A1705">
        <v>8.5458903464876794</v>
      </c>
      <c r="B1705">
        <v>255.32487191212701</v>
      </c>
      <c r="C1705">
        <v>31056.578782324701</v>
      </c>
      <c r="D1705">
        <v>3.6197790352179502</v>
      </c>
      <c r="F1705">
        <v>426.88336666052601</v>
      </c>
      <c r="G1705">
        <v>13.7829887358495</v>
      </c>
      <c r="H1705">
        <v>34.448293247521804</v>
      </c>
      <c r="I1705">
        <v>5.0368829866252698</v>
      </c>
      <c r="J1705">
        <v>0</v>
      </c>
    </row>
    <row r="1706" spans="1:10" x14ac:dyDescent="0.3">
      <c r="A1706">
        <v>7.75217621250522</v>
      </c>
      <c r="B1706">
        <v>182.06470492239399</v>
      </c>
      <c r="C1706">
        <v>13655.6806526193</v>
      </c>
      <c r="D1706">
        <v>6.8172472350006803</v>
      </c>
      <c r="E1706">
        <v>337.75377579409798</v>
      </c>
      <c r="F1706">
        <v>328.217251206284</v>
      </c>
      <c r="G1706">
        <v>15.231128962687</v>
      </c>
      <c r="H1706">
        <v>92.255062415126005</v>
      </c>
      <c r="I1706">
        <v>4.7255071095750703</v>
      </c>
      <c r="J1706">
        <v>0</v>
      </c>
    </row>
    <row r="1707" spans="1:10" x14ac:dyDescent="0.3">
      <c r="A1707">
        <v>5.5881297507213903</v>
      </c>
      <c r="B1707">
        <v>220.817522455568</v>
      </c>
      <c r="C1707">
        <v>8730.3124355808795</v>
      </c>
      <c r="D1707">
        <v>8.3218968396422497</v>
      </c>
      <c r="E1707">
        <v>300.22042751944599</v>
      </c>
      <c r="F1707">
        <v>412.70855682277698</v>
      </c>
      <c r="G1707">
        <v>6.4786259638964898</v>
      </c>
      <c r="H1707">
        <v>80.637805869358004</v>
      </c>
      <c r="I1707">
        <v>3.1656184818533202</v>
      </c>
      <c r="J1707">
        <v>0</v>
      </c>
    </row>
    <row r="1708" spans="1:10" x14ac:dyDescent="0.3">
      <c r="A1708">
        <v>8.6498686250736903</v>
      </c>
      <c r="B1708">
        <v>178.58875346487099</v>
      </c>
      <c r="C1708">
        <v>18503.766525364001</v>
      </c>
      <c r="D1708">
        <v>7.2408198046679004</v>
      </c>
      <c r="E1708">
        <v>356.26307979644298</v>
      </c>
      <c r="F1708">
        <v>329.50419133541197</v>
      </c>
      <c r="G1708">
        <v>15.280653237568201</v>
      </c>
      <c r="H1708">
        <v>83.783476687659899</v>
      </c>
      <c r="I1708">
        <v>3.0816812395256101</v>
      </c>
      <c r="J1708">
        <v>0</v>
      </c>
    </row>
    <row r="1709" spans="1:10" x14ac:dyDescent="0.3">
      <c r="A1709">
        <v>7.8992565152940797</v>
      </c>
      <c r="B1709">
        <v>187.70065418364001</v>
      </c>
      <c r="C1709">
        <v>32210.816300635001</v>
      </c>
      <c r="D1709">
        <v>4.9967631222524496</v>
      </c>
      <c r="E1709">
        <v>320.53236272983003</v>
      </c>
      <c r="F1709">
        <v>400.14980579709402</v>
      </c>
      <c r="G1709">
        <v>19.873604273657499</v>
      </c>
      <c r="H1709">
        <v>46.913341593374597</v>
      </c>
      <c r="I1709">
        <v>4.4481705696093297</v>
      </c>
      <c r="J1709">
        <v>0</v>
      </c>
    </row>
    <row r="1710" spans="1:10" x14ac:dyDescent="0.3">
      <c r="A1710">
        <v>5.9522679692848497</v>
      </c>
      <c r="B1710">
        <v>136.89053061148499</v>
      </c>
      <c r="C1710">
        <v>28105.9648871106</v>
      </c>
      <c r="D1710">
        <v>7.3309576053061702</v>
      </c>
      <c r="E1710">
        <v>389.80974630563497</v>
      </c>
      <c r="F1710">
        <v>423.96399504741498</v>
      </c>
      <c r="G1710">
        <v>15.373779853058</v>
      </c>
      <c r="H1710">
        <v>68.969792998551597</v>
      </c>
      <c r="I1710">
        <v>4.7697682713884797</v>
      </c>
      <c r="J1710">
        <v>0</v>
      </c>
    </row>
    <row r="1711" spans="1:10" x14ac:dyDescent="0.3">
      <c r="A1711">
        <v>8.0401875566738994</v>
      </c>
      <c r="B1711">
        <v>201.809216480907</v>
      </c>
      <c r="C1711">
        <v>11861.5508516257</v>
      </c>
      <c r="D1711">
        <v>7.2003098302003599</v>
      </c>
      <c r="E1711">
        <v>300.398435056148</v>
      </c>
      <c r="F1711">
        <v>420.549218525985</v>
      </c>
      <c r="G1711">
        <v>7.1686071768436301</v>
      </c>
      <c r="H1711">
        <v>90.761775533873006</v>
      </c>
      <c r="I1711">
        <v>3.2211389690116299</v>
      </c>
      <c r="J1711">
        <v>0</v>
      </c>
    </row>
    <row r="1712" spans="1:10" x14ac:dyDescent="0.3">
      <c r="A1712">
        <v>4.3132191507406903</v>
      </c>
      <c r="B1712">
        <v>191.119337304304</v>
      </c>
      <c r="C1712">
        <v>12770.831829545299</v>
      </c>
      <c r="D1712">
        <v>8.2315744731269795</v>
      </c>
      <c r="E1712">
        <v>284.94594929935602</v>
      </c>
      <c r="F1712">
        <v>499.85479662246502</v>
      </c>
      <c r="G1712">
        <v>13.501270567670399</v>
      </c>
      <c r="H1712">
        <v>76.443961407169297</v>
      </c>
      <c r="I1712">
        <v>3.9235902023946698</v>
      </c>
      <c r="J1712">
        <v>0</v>
      </c>
    </row>
    <row r="1713" spans="1:10" x14ac:dyDescent="0.3">
      <c r="A1713">
        <v>6.7070169276166398</v>
      </c>
      <c r="B1713">
        <v>209.77880531570801</v>
      </c>
      <c r="C1713">
        <v>14794.4114000385</v>
      </c>
      <c r="D1713">
        <v>7.8092915101523603</v>
      </c>
      <c r="F1713">
        <v>553.64445949430296</v>
      </c>
      <c r="G1713">
        <v>8.0275684754058698</v>
      </c>
      <c r="H1713">
        <v>78.237179685826405</v>
      </c>
      <c r="I1713">
        <v>3.1656323908377302</v>
      </c>
      <c r="J1713">
        <v>0</v>
      </c>
    </row>
    <row r="1714" spans="1:10" x14ac:dyDescent="0.3">
      <c r="A1714">
        <v>5.85356060080312</v>
      </c>
      <c r="B1714">
        <v>186.80775075773201</v>
      </c>
      <c r="C1714">
        <v>19790.856926296899</v>
      </c>
      <c r="D1714">
        <v>6.6157807334929899</v>
      </c>
      <c r="F1714">
        <v>489.79688839042302</v>
      </c>
      <c r="G1714">
        <v>19.670702716582099</v>
      </c>
      <c r="H1714">
        <v>65.040007330283402</v>
      </c>
      <c r="I1714">
        <v>3.7568738951374399</v>
      </c>
      <c r="J1714">
        <v>0</v>
      </c>
    </row>
    <row r="1715" spans="1:10" x14ac:dyDescent="0.3">
      <c r="A1715">
        <v>8.8174027743889507</v>
      </c>
      <c r="B1715">
        <v>175.75497122090701</v>
      </c>
      <c r="C1715">
        <v>23173.3195296837</v>
      </c>
      <c r="D1715">
        <v>6.7308609481861996</v>
      </c>
      <c r="E1715">
        <v>367.15418390923497</v>
      </c>
      <c r="F1715">
        <v>552.07454399811695</v>
      </c>
      <c r="G1715">
        <v>7.7331092700546202</v>
      </c>
      <c r="H1715">
        <v>91.443355758099003</v>
      </c>
      <c r="I1715">
        <v>3.8640984193819499</v>
      </c>
      <c r="J1715">
        <v>0</v>
      </c>
    </row>
    <row r="1716" spans="1:10" x14ac:dyDescent="0.3">
      <c r="B1716">
        <v>171.434980470624</v>
      </c>
      <c r="C1716">
        <v>39207.589248442302</v>
      </c>
      <c r="D1716">
        <v>4.7105099923857203</v>
      </c>
      <c r="E1716">
        <v>354.44460935071697</v>
      </c>
      <c r="F1716">
        <v>381.68541716972601</v>
      </c>
      <c r="G1716">
        <v>20.212088398212799</v>
      </c>
      <c r="H1716">
        <v>97.418885663200001</v>
      </c>
      <c r="I1716">
        <v>2.8125036354500899</v>
      </c>
      <c r="J1716">
        <v>0</v>
      </c>
    </row>
    <row r="1717" spans="1:10" x14ac:dyDescent="0.3">
      <c r="B1717">
        <v>193.57715670833599</v>
      </c>
      <c r="C1717">
        <v>19671.3512293395</v>
      </c>
      <c r="D1717">
        <v>7.5688966060981002</v>
      </c>
      <c r="E1717">
        <v>342.67340925387498</v>
      </c>
      <c r="F1717">
        <v>322.73568529949398</v>
      </c>
      <c r="G1717">
        <v>18.511585537338402</v>
      </c>
      <c r="H1717">
        <v>77.710306994652896</v>
      </c>
      <c r="I1717">
        <v>3.48151739464496</v>
      </c>
      <c r="J1717">
        <v>0</v>
      </c>
    </row>
    <row r="1718" spans="1:10" x14ac:dyDescent="0.3">
      <c r="A1718">
        <v>7.4764084596689804</v>
      </c>
      <c r="B1718">
        <v>246.18471915057</v>
      </c>
      <c r="C1718">
        <v>27109.895609120402</v>
      </c>
      <c r="D1718">
        <v>9.7919607676715898</v>
      </c>
      <c r="E1718">
        <v>341.16363121404498</v>
      </c>
      <c r="F1718">
        <v>339.72998778136201</v>
      </c>
      <c r="G1718">
        <v>16.2176797948995</v>
      </c>
      <c r="H1718">
        <v>77.603021385482904</v>
      </c>
      <c r="I1718">
        <v>3.4781937804021199</v>
      </c>
      <c r="J1718">
        <v>0</v>
      </c>
    </row>
    <row r="1719" spans="1:10" x14ac:dyDescent="0.3">
      <c r="A1719">
        <v>7.6914862984257599</v>
      </c>
      <c r="B1719">
        <v>155.18531929611399</v>
      </c>
      <c r="C1719">
        <v>36578.223745304902</v>
      </c>
      <c r="D1719">
        <v>7.6907277204929496</v>
      </c>
      <c r="E1719">
        <v>405.16938600017397</v>
      </c>
      <c r="F1719">
        <v>536.88958914314105</v>
      </c>
      <c r="G1719">
        <v>16.2149656468433</v>
      </c>
      <c r="H1719">
        <v>77.582050503092702</v>
      </c>
      <c r="I1719">
        <v>4.0424974832663203</v>
      </c>
      <c r="J1719">
        <v>0</v>
      </c>
    </row>
    <row r="1720" spans="1:10" x14ac:dyDescent="0.3">
      <c r="A1720">
        <v>7.3673718526278602</v>
      </c>
      <c r="B1720">
        <v>176.33520987446599</v>
      </c>
      <c r="C1720">
        <v>16663.602507042298</v>
      </c>
      <c r="D1720">
        <v>8.0627826588360101</v>
      </c>
      <c r="F1720">
        <v>354.76494032344999</v>
      </c>
      <c r="G1720">
        <v>10.6829209026057</v>
      </c>
      <c r="H1720">
        <v>37.3633711679783</v>
      </c>
      <c r="I1720">
        <v>3.8172151052716798</v>
      </c>
      <c r="J1720">
        <v>0</v>
      </c>
    </row>
    <row r="1721" spans="1:10" x14ac:dyDescent="0.3">
      <c r="A1721">
        <v>8.9279059259388092</v>
      </c>
      <c r="B1721">
        <v>188.05441914637501</v>
      </c>
      <c r="C1721">
        <v>22139.878848470598</v>
      </c>
      <c r="D1721">
        <v>4.2527214097870401</v>
      </c>
      <c r="E1721">
        <v>376.33456593537602</v>
      </c>
      <c r="F1721">
        <v>438.51558702553803</v>
      </c>
      <c r="G1721">
        <v>8.5979733155290798</v>
      </c>
      <c r="H1721">
        <v>92.828320611166504</v>
      </c>
      <c r="I1721">
        <v>5.4743546981443796</v>
      </c>
      <c r="J1721">
        <v>0</v>
      </c>
    </row>
    <row r="1722" spans="1:10" x14ac:dyDescent="0.3">
      <c r="A1722">
        <v>5.6212273200900604</v>
      </c>
      <c r="B1722">
        <v>221.649439510522</v>
      </c>
      <c r="C1722">
        <v>11123.886159113599</v>
      </c>
      <c r="D1722">
        <v>8.8094331441461904</v>
      </c>
      <c r="E1722">
        <v>314.87134173852598</v>
      </c>
      <c r="F1722">
        <v>326.350872509596</v>
      </c>
      <c r="G1722">
        <v>19.3125363476478</v>
      </c>
      <c r="H1722">
        <v>84.377323216327298</v>
      </c>
      <c r="I1722">
        <v>3.4407533246763</v>
      </c>
      <c r="J1722">
        <v>0</v>
      </c>
    </row>
    <row r="1723" spans="1:10" x14ac:dyDescent="0.3">
      <c r="A1723">
        <v>6.4506449253272899</v>
      </c>
      <c r="B1723">
        <v>201.59667345017999</v>
      </c>
      <c r="C1723">
        <v>27682.507445577201</v>
      </c>
      <c r="D1723">
        <v>5.6551388617719596</v>
      </c>
      <c r="E1723">
        <v>316.10589226500002</v>
      </c>
      <c r="F1723">
        <v>573.033778946354</v>
      </c>
      <c r="G1723">
        <v>14.642709075413901</v>
      </c>
      <c r="I1723">
        <v>5.24153919558269</v>
      </c>
      <c r="J1723">
        <v>0</v>
      </c>
    </row>
    <row r="1724" spans="1:10" x14ac:dyDescent="0.3">
      <c r="A1724">
        <v>7.5665171245129601</v>
      </c>
      <c r="B1724">
        <v>205.39658173924801</v>
      </c>
      <c r="C1724">
        <v>30823.7304901233</v>
      </c>
      <c r="D1724">
        <v>7.81663604672032</v>
      </c>
      <c r="E1724">
        <v>354.175972290169</v>
      </c>
      <c r="F1724">
        <v>395.29727545814501</v>
      </c>
      <c r="G1724">
        <v>12.0952514943545</v>
      </c>
      <c r="H1724">
        <v>63.767702039403197</v>
      </c>
      <c r="I1724">
        <v>3.2751420374154501</v>
      </c>
      <c r="J1724">
        <v>0</v>
      </c>
    </row>
    <row r="1725" spans="1:10" x14ac:dyDescent="0.3">
      <c r="A1725">
        <v>6.1156375458102001</v>
      </c>
      <c r="B1725">
        <v>240.975155894171</v>
      </c>
      <c r="C1725">
        <v>15765.786717700899</v>
      </c>
      <c r="D1725">
        <v>10.0883448898932</v>
      </c>
      <c r="E1725">
        <v>339.402439680805</v>
      </c>
      <c r="F1725">
        <v>407.31953925771597</v>
      </c>
      <c r="G1725">
        <v>21.3050483650484</v>
      </c>
      <c r="H1725">
        <v>63.071597466046299</v>
      </c>
      <c r="I1725">
        <v>3.7236254732604501</v>
      </c>
      <c r="J1725">
        <v>0</v>
      </c>
    </row>
    <row r="1726" spans="1:10" x14ac:dyDescent="0.3">
      <c r="A1726">
        <v>7.5952287240491199</v>
      </c>
      <c r="B1726">
        <v>188.373281667615</v>
      </c>
      <c r="C1726">
        <v>32869.474407709196</v>
      </c>
      <c r="D1726">
        <v>6.7455884116853397</v>
      </c>
      <c r="E1726">
        <v>365.20869216433698</v>
      </c>
      <c r="F1726">
        <v>326.62713134850901</v>
      </c>
      <c r="G1726">
        <v>13.883328949728099</v>
      </c>
      <c r="H1726">
        <v>73.438220491351899</v>
      </c>
      <c r="I1726">
        <v>3.4976041136035398</v>
      </c>
      <c r="J1726">
        <v>0</v>
      </c>
    </row>
    <row r="1727" spans="1:10" x14ac:dyDescent="0.3">
      <c r="B1727">
        <v>279.232418645954</v>
      </c>
      <c r="C1727">
        <v>11380.2986359233</v>
      </c>
      <c r="D1727">
        <v>8.5861005575238192</v>
      </c>
      <c r="E1727">
        <v>314.16260194867698</v>
      </c>
      <c r="F1727">
        <v>467.62807251450101</v>
      </c>
      <c r="G1727">
        <v>10.8800278666072</v>
      </c>
      <c r="H1727">
        <v>68.975175926868502</v>
      </c>
      <c r="I1727">
        <v>3.25627468963153</v>
      </c>
      <c r="J1727">
        <v>0</v>
      </c>
    </row>
    <row r="1728" spans="1:10" x14ac:dyDescent="0.3">
      <c r="A1728">
        <v>7.13122185859695</v>
      </c>
      <c r="B1728">
        <v>165.909020288254</v>
      </c>
      <c r="C1728">
        <v>18969.8248883044</v>
      </c>
      <c r="D1728">
        <v>7.6903626287691003</v>
      </c>
      <c r="F1728">
        <v>510.982329224561</v>
      </c>
      <c r="G1728">
        <v>16.427739333115401</v>
      </c>
      <c r="H1728">
        <v>47.137000359663801</v>
      </c>
      <c r="I1728">
        <v>4.7131926046718702</v>
      </c>
      <c r="J1728">
        <v>0</v>
      </c>
    </row>
    <row r="1729" spans="1:10" x14ac:dyDescent="0.3">
      <c r="A1729">
        <v>7.3997247076489199</v>
      </c>
      <c r="B1729">
        <v>258.01994705795897</v>
      </c>
      <c r="C1729">
        <v>18535.046451649399</v>
      </c>
      <c r="D1729">
        <v>5.4971591626583098</v>
      </c>
      <c r="E1729">
        <v>339.83897679932102</v>
      </c>
      <c r="F1729">
        <v>354.66731180339298</v>
      </c>
      <c r="G1729">
        <v>14.9790000653386</v>
      </c>
      <c r="H1729">
        <v>73.008495756586001</v>
      </c>
      <c r="I1729">
        <v>3.7951240796787902</v>
      </c>
      <c r="J1729">
        <v>0</v>
      </c>
    </row>
    <row r="1730" spans="1:10" x14ac:dyDescent="0.3">
      <c r="A1730">
        <v>7.0024799406952196</v>
      </c>
      <c r="B1730">
        <v>168.95259050909499</v>
      </c>
      <c r="C1730">
        <v>20518.555432651901</v>
      </c>
      <c r="D1730">
        <v>10.1359869077925</v>
      </c>
      <c r="F1730">
        <v>457.64678196540098</v>
      </c>
      <c r="G1730">
        <v>9.8129211488282504</v>
      </c>
      <c r="H1730">
        <v>56.921861648893</v>
      </c>
      <c r="I1730">
        <v>3.3524363182409802</v>
      </c>
      <c r="J1730">
        <v>0</v>
      </c>
    </row>
    <row r="1731" spans="1:10" x14ac:dyDescent="0.3">
      <c r="A1731">
        <v>5.3453453710788796</v>
      </c>
      <c r="B1731">
        <v>238.510229983567</v>
      </c>
      <c r="C1731">
        <v>10315.353973322301</v>
      </c>
      <c r="D1731">
        <v>7.8226006873526002</v>
      </c>
      <c r="E1731">
        <v>281.77170706015602</v>
      </c>
      <c r="F1731">
        <v>496.35087527790199</v>
      </c>
      <c r="G1731">
        <v>12.6246131997235</v>
      </c>
      <c r="H1731">
        <v>87.342833151762704</v>
      </c>
      <c r="I1731">
        <v>2.3628860224049002</v>
      </c>
      <c r="J1731">
        <v>0</v>
      </c>
    </row>
    <row r="1732" spans="1:10" x14ac:dyDescent="0.3">
      <c r="A1732">
        <v>6.1859511626337502</v>
      </c>
      <c r="B1732">
        <v>174.796123350816</v>
      </c>
      <c r="C1732">
        <v>22198.929420131699</v>
      </c>
      <c r="D1732">
        <v>7.6084955163074701</v>
      </c>
      <c r="F1732">
        <v>479.09184507550202</v>
      </c>
      <c r="G1732">
        <v>13.7442837761766</v>
      </c>
      <c r="H1732">
        <v>51.497112106472102</v>
      </c>
      <c r="I1732">
        <v>5.2057243002993703</v>
      </c>
      <c r="J1732">
        <v>0</v>
      </c>
    </row>
    <row r="1733" spans="1:10" x14ac:dyDescent="0.3">
      <c r="A1733">
        <v>6.0700909522338096</v>
      </c>
      <c r="B1733">
        <v>161.53026648702499</v>
      </c>
      <c r="C1733">
        <v>26764.494430409399</v>
      </c>
      <c r="D1733">
        <v>6.2415265477874504</v>
      </c>
      <c r="F1733">
        <v>485.86625789482798</v>
      </c>
      <c r="G1733">
        <v>18.780519826116301</v>
      </c>
      <c r="H1733">
        <v>81.946106450995899</v>
      </c>
      <c r="I1733">
        <v>4.69945741093583</v>
      </c>
      <c r="J1733">
        <v>0</v>
      </c>
    </row>
    <row r="1734" spans="1:10" x14ac:dyDescent="0.3">
      <c r="A1734">
        <v>7.0955693310799699</v>
      </c>
      <c r="B1734">
        <v>196.73492722872399</v>
      </c>
      <c r="C1734">
        <v>30235.170803134399</v>
      </c>
      <c r="D1734">
        <v>5.9849012349853403</v>
      </c>
      <c r="E1734">
        <v>308.20369413050099</v>
      </c>
      <c r="F1734">
        <v>453.95475732488597</v>
      </c>
      <c r="G1734">
        <v>16.062738972538401</v>
      </c>
      <c r="H1734">
        <v>31.5550101622031</v>
      </c>
      <c r="I1734">
        <v>4.8612762917288999</v>
      </c>
      <c r="J1734">
        <v>0</v>
      </c>
    </row>
    <row r="1735" spans="1:10" x14ac:dyDescent="0.3">
      <c r="B1735">
        <v>189.76165384341601</v>
      </c>
      <c r="C1735">
        <v>16737.108218515299</v>
      </c>
      <c r="D1735">
        <v>7.0314237004756803</v>
      </c>
      <c r="F1735">
        <v>410.47973374839302</v>
      </c>
      <c r="G1735">
        <v>14.545465130366299</v>
      </c>
      <c r="H1735">
        <v>60.140116732331997</v>
      </c>
      <c r="I1735">
        <v>3.0928167593222802</v>
      </c>
      <c r="J1735">
        <v>0</v>
      </c>
    </row>
    <row r="1736" spans="1:10" x14ac:dyDescent="0.3">
      <c r="A1736">
        <v>3.92855649232335</v>
      </c>
      <c r="B1736">
        <v>191.665997678786</v>
      </c>
      <c r="C1736">
        <v>17328.161457014801</v>
      </c>
      <c r="D1736">
        <v>7.6924171739130101</v>
      </c>
      <c r="E1736">
        <v>306.47955825261897</v>
      </c>
      <c r="F1736">
        <v>406.085614140909</v>
      </c>
      <c r="G1736">
        <v>9.5786024504849898</v>
      </c>
      <c r="H1736">
        <v>45.480738060374897</v>
      </c>
      <c r="I1736">
        <v>5.0608359793417197</v>
      </c>
      <c r="J1736">
        <v>0</v>
      </c>
    </row>
    <row r="1737" spans="1:10" x14ac:dyDescent="0.3">
      <c r="A1737">
        <v>6.35297310539781</v>
      </c>
      <c r="B1737">
        <v>244.84671672623301</v>
      </c>
      <c r="C1737">
        <v>13858.703935543001</v>
      </c>
      <c r="D1737">
        <v>9.1794419148731397</v>
      </c>
      <c r="F1737">
        <v>403.56048226303301</v>
      </c>
      <c r="G1737">
        <v>12.5201261361939</v>
      </c>
      <c r="H1737">
        <v>59.046993548815003</v>
      </c>
      <c r="I1737">
        <v>4.1554946400101898</v>
      </c>
      <c r="J1737">
        <v>0</v>
      </c>
    </row>
    <row r="1738" spans="1:10" x14ac:dyDescent="0.3">
      <c r="A1738">
        <v>5.9991251777263903</v>
      </c>
      <c r="B1738">
        <v>219.716108774611</v>
      </c>
      <c r="C1738">
        <v>19345.791331874399</v>
      </c>
      <c r="D1738">
        <v>6.0296414844472004</v>
      </c>
      <c r="E1738">
        <v>264.285068975797</v>
      </c>
      <c r="F1738">
        <v>497.47715053535899</v>
      </c>
      <c r="G1738">
        <v>16.381194824883899</v>
      </c>
      <c r="H1738">
        <v>46.303522781124101</v>
      </c>
      <c r="I1738">
        <v>5.0469731159477398</v>
      </c>
      <c r="J1738">
        <v>0</v>
      </c>
    </row>
    <row r="1739" spans="1:10" x14ac:dyDescent="0.3">
      <c r="A1739">
        <v>8.8995883782911704</v>
      </c>
      <c r="B1739">
        <v>208.10654806769401</v>
      </c>
      <c r="C1739">
        <v>17915.085972353299</v>
      </c>
      <c r="D1739">
        <v>4.7935745293210301</v>
      </c>
      <c r="E1739">
        <v>334.57178502020599</v>
      </c>
      <c r="F1739">
        <v>381.159353745141</v>
      </c>
      <c r="G1739">
        <v>14.3987402368939</v>
      </c>
      <c r="H1739">
        <v>48.299496531858601</v>
      </c>
      <c r="I1739">
        <v>3.9286137101792602</v>
      </c>
      <c r="J1739">
        <v>0</v>
      </c>
    </row>
    <row r="1740" spans="1:10" x14ac:dyDescent="0.3">
      <c r="A1740">
        <v>7.3753376198926297</v>
      </c>
      <c r="B1740">
        <v>194.86808270582</v>
      </c>
      <c r="C1740">
        <v>28767.757422570499</v>
      </c>
      <c r="D1740">
        <v>5.0741458290659898</v>
      </c>
      <c r="E1740">
        <v>349.98524263247401</v>
      </c>
      <c r="F1740">
        <v>495.03706747895899</v>
      </c>
      <c r="G1740">
        <v>14.2476819840819</v>
      </c>
      <c r="H1740">
        <v>77.094234296828006</v>
      </c>
      <c r="I1740">
        <v>5.1273949488058603</v>
      </c>
      <c r="J1740">
        <v>0</v>
      </c>
    </row>
    <row r="1741" spans="1:10" x14ac:dyDescent="0.3">
      <c r="A1741">
        <v>8.97932285265221</v>
      </c>
      <c r="B1741">
        <v>184.30922197365399</v>
      </c>
      <c r="C1741">
        <v>24967.322997781801</v>
      </c>
      <c r="D1741">
        <v>6.2645842845923099</v>
      </c>
      <c r="E1741">
        <v>335.21692765757302</v>
      </c>
      <c r="F1741">
        <v>485.583187891742</v>
      </c>
      <c r="G1741">
        <v>8.2801810324689793</v>
      </c>
      <c r="H1741">
        <v>63.944178344878402</v>
      </c>
      <c r="I1741">
        <v>4.2649440455923999</v>
      </c>
      <c r="J1741">
        <v>0</v>
      </c>
    </row>
    <row r="1742" spans="1:10" x14ac:dyDescent="0.3">
      <c r="A1742">
        <v>8.5323774739183005</v>
      </c>
      <c r="B1742">
        <v>216.454107589377</v>
      </c>
      <c r="C1742">
        <v>30268.421271864401</v>
      </c>
      <c r="D1742">
        <v>6.2989698456346401</v>
      </c>
      <c r="E1742">
        <v>330.97846580272699</v>
      </c>
      <c r="F1742">
        <v>436.16497531362899</v>
      </c>
      <c r="G1742">
        <v>11.8957004397265</v>
      </c>
      <c r="H1742">
        <v>55.921827165759403</v>
      </c>
      <c r="I1742">
        <v>2.3800880493685299</v>
      </c>
      <c r="J1742">
        <v>0</v>
      </c>
    </row>
    <row r="1743" spans="1:10" x14ac:dyDescent="0.3">
      <c r="A1743">
        <v>7.2135374810505599</v>
      </c>
      <c r="B1743">
        <v>176.640063349907</v>
      </c>
      <c r="C1743">
        <v>34727.408564073601</v>
      </c>
      <c r="D1743">
        <v>5.1622780440847</v>
      </c>
      <c r="E1743">
        <v>287.70691200012499</v>
      </c>
      <c r="F1743">
        <v>332.19950715811098</v>
      </c>
      <c r="G1743">
        <v>10.3274761987477</v>
      </c>
      <c r="H1743">
        <v>77.261467837346203</v>
      </c>
      <c r="I1743">
        <v>3.4974809609581001</v>
      </c>
      <c r="J1743">
        <v>0</v>
      </c>
    </row>
    <row r="1744" spans="1:10" x14ac:dyDescent="0.3">
      <c r="B1744">
        <v>184.66689090487799</v>
      </c>
      <c r="C1744">
        <v>14368.128161016601</v>
      </c>
      <c r="D1744">
        <v>8.1299117100743299</v>
      </c>
      <c r="E1744">
        <v>334.75341061095497</v>
      </c>
      <c r="F1744">
        <v>472.329994774819</v>
      </c>
      <c r="G1744">
        <v>16.073449231306199</v>
      </c>
      <c r="H1744">
        <v>73.710217957148402</v>
      </c>
      <c r="I1744">
        <v>4.5831098384498796</v>
      </c>
      <c r="J1744">
        <v>0</v>
      </c>
    </row>
    <row r="1745" spans="1:10" x14ac:dyDescent="0.3">
      <c r="A1745">
        <v>8.8955744579259797</v>
      </c>
      <c r="B1745">
        <v>107.383327123158</v>
      </c>
      <c r="C1745">
        <v>27622.746267541701</v>
      </c>
      <c r="D1745">
        <v>6.16331967406059</v>
      </c>
      <c r="E1745">
        <v>460.10706899265301</v>
      </c>
      <c r="F1745">
        <v>444.92958359335501</v>
      </c>
      <c r="G1745">
        <v>13.9951355354196</v>
      </c>
      <c r="H1745">
        <v>78.348414991747703</v>
      </c>
      <c r="I1745">
        <v>4.7542348019086598</v>
      </c>
      <c r="J1745">
        <v>0</v>
      </c>
    </row>
    <row r="1746" spans="1:10" x14ac:dyDescent="0.3">
      <c r="A1746">
        <v>6.58276420367788</v>
      </c>
      <c r="B1746">
        <v>219.18481365881701</v>
      </c>
      <c r="C1746">
        <v>21961.526917062401</v>
      </c>
      <c r="D1746">
        <v>6.9879777540100401</v>
      </c>
      <c r="E1746">
        <v>348.90001565446602</v>
      </c>
      <c r="F1746">
        <v>341.209936494602</v>
      </c>
      <c r="G1746">
        <v>15.178368420177399</v>
      </c>
      <c r="H1746">
        <v>68.9819661585517</v>
      </c>
      <c r="I1746">
        <v>3.6688796966353201</v>
      </c>
      <c r="J1746">
        <v>0</v>
      </c>
    </row>
    <row r="1747" spans="1:10" x14ac:dyDescent="0.3">
      <c r="B1747">
        <v>204.240569196276</v>
      </c>
      <c r="C1747">
        <v>14665.404798289401</v>
      </c>
      <c r="D1747">
        <v>8.5813197459459793</v>
      </c>
      <c r="E1747">
        <v>360.38879829838498</v>
      </c>
      <c r="F1747">
        <v>359.62218661106499</v>
      </c>
      <c r="G1747">
        <v>15.163178909809099</v>
      </c>
      <c r="H1747">
        <v>58.945604927898401</v>
      </c>
      <c r="I1747">
        <v>4.3775020972924397</v>
      </c>
      <c r="J1747">
        <v>0</v>
      </c>
    </row>
    <row r="1748" spans="1:10" x14ac:dyDescent="0.3">
      <c r="B1748">
        <v>160.59575996953899</v>
      </c>
      <c r="C1748">
        <v>49125.360084170403</v>
      </c>
      <c r="D1748">
        <v>6.3443900142830003</v>
      </c>
      <c r="E1748">
        <v>409.50195321714102</v>
      </c>
      <c r="F1748">
        <v>327.924560886677</v>
      </c>
      <c r="G1748">
        <v>14.407554616066699</v>
      </c>
      <c r="H1748">
        <v>64.644992610925797</v>
      </c>
      <c r="I1748">
        <v>3.2876173319365498</v>
      </c>
      <c r="J1748">
        <v>0</v>
      </c>
    </row>
    <row r="1749" spans="1:10" x14ac:dyDescent="0.3">
      <c r="A1749">
        <v>5.9865938923728903</v>
      </c>
      <c r="B1749">
        <v>275.88651276365403</v>
      </c>
      <c r="C1749">
        <v>21229.0833134936</v>
      </c>
      <c r="D1749">
        <v>8.9404298665848998</v>
      </c>
      <c r="F1749">
        <v>354.11186040616201</v>
      </c>
      <c r="G1749">
        <v>11.783383155668</v>
      </c>
      <c r="H1749">
        <v>92.227732939825799</v>
      </c>
      <c r="I1749">
        <v>5.0514938738907897</v>
      </c>
      <c r="J1749">
        <v>0</v>
      </c>
    </row>
    <row r="1750" spans="1:10" x14ac:dyDescent="0.3">
      <c r="A1750">
        <v>6.84122106315961</v>
      </c>
      <c r="B1750">
        <v>166.67694993783499</v>
      </c>
      <c r="C1750">
        <v>28263.803720296699</v>
      </c>
      <c r="D1750">
        <v>7.1157146702234</v>
      </c>
      <c r="E1750">
        <v>318.7902015665</v>
      </c>
      <c r="F1750">
        <v>532.18474077938095</v>
      </c>
      <c r="G1750">
        <v>21.469491278323002</v>
      </c>
      <c r="H1750">
        <v>78.227747639031506</v>
      </c>
      <c r="I1750">
        <v>5.0923646523730302</v>
      </c>
      <c r="J1750">
        <v>0</v>
      </c>
    </row>
    <row r="1751" spans="1:10" x14ac:dyDescent="0.3">
      <c r="B1751">
        <v>157.82735195564399</v>
      </c>
      <c r="C1751">
        <v>21716.423692300199</v>
      </c>
      <c r="D1751">
        <v>5.4063940139315703</v>
      </c>
      <c r="F1751">
        <v>478.99897267979702</v>
      </c>
      <c r="G1751">
        <v>18.9289790489855</v>
      </c>
      <c r="H1751">
        <v>80.202844990138701</v>
      </c>
      <c r="I1751">
        <v>3.82577007502424</v>
      </c>
      <c r="J1751">
        <v>0</v>
      </c>
    </row>
    <row r="1752" spans="1:10" x14ac:dyDescent="0.3">
      <c r="A1752">
        <v>7.1461172247421398</v>
      </c>
      <c r="B1752">
        <v>181.43441935196699</v>
      </c>
      <c r="C1752">
        <v>33266.571575162801</v>
      </c>
      <c r="D1752">
        <v>8.3817377172878498</v>
      </c>
      <c r="E1752">
        <v>373.19714579904598</v>
      </c>
      <c r="F1752">
        <v>485.10921475803002</v>
      </c>
      <c r="G1752">
        <v>15.469980240745899</v>
      </c>
      <c r="H1752">
        <v>52.812931509348601</v>
      </c>
      <c r="I1752">
        <v>4.7752017178534301</v>
      </c>
      <c r="J1752">
        <v>0</v>
      </c>
    </row>
    <row r="1753" spans="1:10" x14ac:dyDescent="0.3">
      <c r="B1753">
        <v>237.705681396383</v>
      </c>
      <c r="C1753">
        <v>21862.7536090129</v>
      </c>
      <c r="D1753">
        <v>8.9614250953675807</v>
      </c>
      <c r="E1753">
        <v>318.17268735178197</v>
      </c>
      <c r="F1753">
        <v>434.38830367609501</v>
      </c>
      <c r="G1753">
        <v>11.665329214551999</v>
      </c>
      <c r="H1753">
        <v>59.775642053575702</v>
      </c>
      <c r="I1753">
        <v>3.9432907565051298</v>
      </c>
      <c r="J1753">
        <v>0</v>
      </c>
    </row>
    <row r="1754" spans="1:10" x14ac:dyDescent="0.3">
      <c r="A1754">
        <v>7.50757529645138</v>
      </c>
      <c r="B1754">
        <v>172.504020848962</v>
      </c>
      <c r="C1754">
        <v>18328.6958993591</v>
      </c>
      <c r="D1754">
        <v>6.9077361469539103</v>
      </c>
      <c r="E1754">
        <v>351.41863423146799</v>
      </c>
      <c r="F1754">
        <v>377.07513261025201</v>
      </c>
      <c r="G1754">
        <v>10.6782549460548</v>
      </c>
      <c r="H1754">
        <v>68.852196151435393</v>
      </c>
      <c r="I1754">
        <v>3.7030010473243702</v>
      </c>
      <c r="J1754">
        <v>0</v>
      </c>
    </row>
    <row r="1755" spans="1:10" x14ac:dyDescent="0.3">
      <c r="A1755">
        <v>7.9971758227351204</v>
      </c>
      <c r="B1755">
        <v>214.819626898612</v>
      </c>
      <c r="C1755">
        <v>20575.5731596078</v>
      </c>
      <c r="D1755">
        <v>6.1913992198577903</v>
      </c>
      <c r="E1755">
        <v>312.00809445858602</v>
      </c>
      <c r="F1755">
        <v>513.54039838638698</v>
      </c>
      <c r="G1755">
        <v>17.7031039252204</v>
      </c>
      <c r="H1755">
        <v>70.291213658883507</v>
      </c>
      <c r="I1755">
        <v>4.8176682114059401</v>
      </c>
      <c r="J1755">
        <v>0</v>
      </c>
    </row>
    <row r="1756" spans="1:10" x14ac:dyDescent="0.3">
      <c r="A1756">
        <v>5.1743459983462001</v>
      </c>
      <c r="B1756">
        <v>234.328569074234</v>
      </c>
      <c r="C1756">
        <v>11746.607522157101</v>
      </c>
      <c r="D1756">
        <v>6.9612653864355698</v>
      </c>
      <c r="E1756">
        <v>314.98680045072001</v>
      </c>
      <c r="F1756">
        <v>407.10230167756799</v>
      </c>
      <c r="G1756">
        <v>13.771679971239999</v>
      </c>
      <c r="H1756">
        <v>36.183535871813</v>
      </c>
      <c r="I1756">
        <v>3.6891449921385702</v>
      </c>
      <c r="J1756">
        <v>0</v>
      </c>
    </row>
    <row r="1757" spans="1:10" x14ac:dyDescent="0.3">
      <c r="B1757">
        <v>191.15047940322901</v>
      </c>
      <c r="C1757">
        <v>23172.281510358502</v>
      </c>
      <c r="D1757">
        <v>7.1321536678159001</v>
      </c>
      <c r="E1757">
        <v>290.709169938157</v>
      </c>
      <c r="F1757">
        <v>365.14057937609698</v>
      </c>
      <c r="G1757">
        <v>12.6795009317826</v>
      </c>
      <c r="H1757">
        <v>69.074437574057995</v>
      </c>
      <c r="I1757">
        <v>4.0184465386866002</v>
      </c>
      <c r="J1757">
        <v>0</v>
      </c>
    </row>
    <row r="1758" spans="1:10" x14ac:dyDescent="0.3">
      <c r="A1758">
        <v>6.4790925670682302</v>
      </c>
      <c r="B1758">
        <v>180.95866719857199</v>
      </c>
      <c r="C1758">
        <v>28165.872560416999</v>
      </c>
      <c r="D1758">
        <v>7.1600840044121004</v>
      </c>
      <c r="E1758">
        <v>371.40540691871502</v>
      </c>
      <c r="F1758">
        <v>370.28983765106699</v>
      </c>
      <c r="G1758">
        <v>16.942565780877501</v>
      </c>
      <c r="I1758">
        <v>3.0895973023235501</v>
      </c>
      <c r="J1758">
        <v>0</v>
      </c>
    </row>
    <row r="1759" spans="1:10" x14ac:dyDescent="0.3">
      <c r="A1759">
        <v>7.8115124452223901</v>
      </c>
      <c r="B1759">
        <v>258.89160116142</v>
      </c>
      <c r="C1759">
        <v>20911.904666062099</v>
      </c>
      <c r="D1759">
        <v>6.3617562745669902</v>
      </c>
      <c r="E1759">
        <v>289.14217487877897</v>
      </c>
      <c r="F1759">
        <v>421.13303477167898</v>
      </c>
      <c r="G1759">
        <v>9.6316497472968692</v>
      </c>
      <c r="H1759">
        <v>71.7032270057353</v>
      </c>
      <c r="I1759">
        <v>4.5460702102931601</v>
      </c>
      <c r="J1759">
        <v>0</v>
      </c>
    </row>
    <row r="1760" spans="1:10" x14ac:dyDescent="0.3">
      <c r="A1760">
        <v>7.4372166531055202</v>
      </c>
      <c r="B1760">
        <v>242.72996862823101</v>
      </c>
      <c r="C1760">
        <v>20185.587155652502</v>
      </c>
      <c r="D1760">
        <v>6.1216622330343604</v>
      </c>
      <c r="E1760">
        <v>306.16925121160801</v>
      </c>
      <c r="F1760">
        <v>413.65595100059102</v>
      </c>
      <c r="G1760">
        <v>10.2627776349262</v>
      </c>
      <c r="H1760">
        <v>64.529184739425403</v>
      </c>
      <c r="I1760">
        <v>3.8668745725698499</v>
      </c>
      <c r="J1760">
        <v>0</v>
      </c>
    </row>
    <row r="1761" spans="1:10" x14ac:dyDescent="0.3">
      <c r="A1761">
        <v>7.9538781151552502</v>
      </c>
      <c r="B1761">
        <v>178.06654960793901</v>
      </c>
      <c r="C1761">
        <v>18677.279222049001</v>
      </c>
      <c r="D1761">
        <v>5.6995399531726703</v>
      </c>
      <c r="E1761">
        <v>368.21767979927</v>
      </c>
      <c r="F1761">
        <v>356.29434097052001</v>
      </c>
      <c r="G1761">
        <v>18.638602773057901</v>
      </c>
      <c r="H1761">
        <v>61.462806505845499</v>
      </c>
      <c r="I1761">
        <v>2.8602239702228198</v>
      </c>
      <c r="J1761">
        <v>0</v>
      </c>
    </row>
    <row r="1762" spans="1:10" x14ac:dyDescent="0.3">
      <c r="A1762">
        <v>6.3965699310806103</v>
      </c>
      <c r="B1762">
        <v>243.72470689295901</v>
      </c>
      <c r="C1762">
        <v>12278.985279606401</v>
      </c>
      <c r="D1762">
        <v>6.7945514032362597</v>
      </c>
      <c r="F1762">
        <v>489.44930507214701</v>
      </c>
      <c r="G1762">
        <v>17.638039470034201</v>
      </c>
      <c r="I1762">
        <v>4.1882497123240601</v>
      </c>
      <c r="J1762">
        <v>0</v>
      </c>
    </row>
    <row r="1763" spans="1:10" x14ac:dyDescent="0.3">
      <c r="B1763">
        <v>208.36704564032399</v>
      </c>
      <c r="C1763">
        <v>22444.090067703899</v>
      </c>
      <c r="D1763">
        <v>5.40424826182754</v>
      </c>
      <c r="E1763">
        <v>338.06369002946002</v>
      </c>
      <c r="F1763">
        <v>540.899540328905</v>
      </c>
      <c r="G1763">
        <v>9.9804184627351997</v>
      </c>
      <c r="H1763">
        <v>84.5700827687062</v>
      </c>
      <c r="I1763">
        <v>3.59444441590465</v>
      </c>
      <c r="J1763">
        <v>0</v>
      </c>
    </row>
    <row r="1764" spans="1:10" x14ac:dyDescent="0.3">
      <c r="A1764">
        <v>8.0581359966123394</v>
      </c>
      <c r="B1764">
        <v>191.27793161063201</v>
      </c>
      <c r="C1764">
        <v>29298.359491551098</v>
      </c>
      <c r="D1764">
        <v>6.1291725800101098</v>
      </c>
      <c r="E1764">
        <v>356.64525406420699</v>
      </c>
      <c r="F1764">
        <v>278.502632606676</v>
      </c>
      <c r="G1764">
        <v>12.606204406639501</v>
      </c>
      <c r="H1764">
        <v>65.511361251304507</v>
      </c>
      <c r="I1764">
        <v>3.13060893983933</v>
      </c>
      <c r="J1764">
        <v>0</v>
      </c>
    </row>
    <row r="1765" spans="1:10" x14ac:dyDescent="0.3">
      <c r="B1765">
        <v>149.83890028554401</v>
      </c>
      <c r="C1765">
        <v>20283.783628580699</v>
      </c>
      <c r="D1765">
        <v>10.0058707645985</v>
      </c>
      <c r="E1765">
        <v>383.113114129991</v>
      </c>
      <c r="F1765">
        <v>355.184934826534</v>
      </c>
      <c r="G1765">
        <v>17.003494952277201</v>
      </c>
      <c r="H1765">
        <v>53.799720178953798</v>
      </c>
      <c r="I1765">
        <v>2.0288751732864201</v>
      </c>
      <c r="J1765">
        <v>0</v>
      </c>
    </row>
    <row r="1766" spans="1:10" x14ac:dyDescent="0.3">
      <c r="B1766">
        <v>220.98515805037701</v>
      </c>
      <c r="C1766">
        <v>26492.716180878699</v>
      </c>
      <c r="D1766">
        <v>4.9497874195340001</v>
      </c>
      <c r="F1766">
        <v>388.96902097662502</v>
      </c>
      <c r="G1766">
        <v>21.0855504108976</v>
      </c>
      <c r="H1766">
        <v>70.266354726327407</v>
      </c>
      <c r="I1766">
        <v>4.8753829049799897</v>
      </c>
      <c r="J1766">
        <v>0</v>
      </c>
    </row>
    <row r="1767" spans="1:10" x14ac:dyDescent="0.3">
      <c r="A1767">
        <v>9.4972611628812498</v>
      </c>
      <c r="B1767">
        <v>124.48281022312</v>
      </c>
      <c r="C1767">
        <v>33681.330140183403</v>
      </c>
      <c r="D1767">
        <v>4.8146559800365099</v>
      </c>
      <c r="E1767">
        <v>427.18450834902598</v>
      </c>
      <c r="F1767">
        <v>530.21700787615498</v>
      </c>
      <c r="G1767">
        <v>19.970317607835899</v>
      </c>
      <c r="H1767">
        <v>49.809841006961797</v>
      </c>
      <c r="I1767">
        <v>5.2421053299658897</v>
      </c>
      <c r="J1767">
        <v>0</v>
      </c>
    </row>
    <row r="1768" spans="1:10" x14ac:dyDescent="0.3">
      <c r="A1768">
        <v>7.9847107422420303</v>
      </c>
      <c r="B1768">
        <v>121.067357455631</v>
      </c>
      <c r="C1768">
        <v>40709.781662842797</v>
      </c>
      <c r="D1768">
        <v>5.7968413490890303</v>
      </c>
      <c r="E1768">
        <v>445.35954665814398</v>
      </c>
      <c r="F1768">
        <v>338.50998372575998</v>
      </c>
      <c r="G1768">
        <v>12.8188162971416</v>
      </c>
      <c r="H1768">
        <v>59.269192878462903</v>
      </c>
      <c r="I1768">
        <v>4.5678799722846701</v>
      </c>
      <c r="J1768">
        <v>0</v>
      </c>
    </row>
    <row r="1769" spans="1:10" x14ac:dyDescent="0.3">
      <c r="A1769">
        <v>6.2611105802533897</v>
      </c>
      <c r="B1769">
        <v>270.46617064471599</v>
      </c>
      <c r="C1769">
        <v>8572.4215085074102</v>
      </c>
      <c r="D1769">
        <v>9.9220762465173298</v>
      </c>
      <c r="E1769">
        <v>286.32756236969198</v>
      </c>
      <c r="F1769">
        <v>490.94265074565197</v>
      </c>
      <c r="G1769">
        <v>12.926434941642301</v>
      </c>
      <c r="H1769">
        <v>22.219326771239199</v>
      </c>
      <c r="I1769">
        <v>4.7530185751575997</v>
      </c>
      <c r="J1769">
        <v>0</v>
      </c>
    </row>
    <row r="1770" spans="1:10" x14ac:dyDescent="0.3">
      <c r="A1770">
        <v>6.9578027493028598</v>
      </c>
      <c r="B1770">
        <v>219.23995225195301</v>
      </c>
      <c r="C1770">
        <v>20215.632849284601</v>
      </c>
      <c r="D1770">
        <v>7.0540932054522001</v>
      </c>
      <c r="E1770">
        <v>306.64738446612301</v>
      </c>
      <c r="F1770">
        <v>431.37066218865999</v>
      </c>
      <c r="G1770">
        <v>17.427144621297199</v>
      </c>
      <c r="H1770">
        <v>56.435646389675703</v>
      </c>
      <c r="I1770">
        <v>4.58774546881014</v>
      </c>
      <c r="J1770">
        <v>0</v>
      </c>
    </row>
    <row r="1771" spans="1:10" x14ac:dyDescent="0.3">
      <c r="A1771">
        <v>9.6631590150059008</v>
      </c>
      <c r="B1771">
        <v>131.71189612520899</v>
      </c>
      <c r="C1771">
        <v>24387.9680713745</v>
      </c>
      <c r="D1771">
        <v>4.2341429637818901</v>
      </c>
      <c r="F1771">
        <v>428.90643172573402</v>
      </c>
      <c r="G1771">
        <v>18.1434739733239</v>
      </c>
      <c r="H1771">
        <v>65.360465400019706</v>
      </c>
      <c r="I1771">
        <v>5.2702177740339797</v>
      </c>
      <c r="J1771">
        <v>0</v>
      </c>
    </row>
    <row r="1772" spans="1:10" x14ac:dyDescent="0.3">
      <c r="A1772">
        <v>6.7327137134213997</v>
      </c>
      <c r="B1772">
        <v>197.76697434286501</v>
      </c>
      <c r="C1772">
        <v>33820.6457596666</v>
      </c>
      <c r="D1772">
        <v>7.3967640754923201</v>
      </c>
      <c r="E1772">
        <v>353.17632828281802</v>
      </c>
      <c r="F1772">
        <v>321.36451848591997</v>
      </c>
      <c r="G1772">
        <v>19.340498789532301</v>
      </c>
      <c r="H1772">
        <v>85.371960890630504</v>
      </c>
      <c r="I1772">
        <v>3.8854050373065601</v>
      </c>
      <c r="J1772">
        <v>0</v>
      </c>
    </row>
    <row r="1773" spans="1:10" x14ac:dyDescent="0.3">
      <c r="A1773">
        <v>4.8860570568047299</v>
      </c>
      <c r="B1773">
        <v>272.92038507949599</v>
      </c>
      <c r="C1773">
        <v>15496.6117186021</v>
      </c>
      <c r="D1773">
        <v>6.98517914693356</v>
      </c>
      <c r="E1773">
        <v>266.56221051446499</v>
      </c>
      <c r="F1773">
        <v>569.58128778019204</v>
      </c>
      <c r="G1773">
        <v>17.301536092242401</v>
      </c>
      <c r="H1773">
        <v>79.597988002101602</v>
      </c>
      <c r="I1773">
        <v>3.0793731141754801</v>
      </c>
      <c r="J1773">
        <v>0</v>
      </c>
    </row>
    <row r="1774" spans="1:10" x14ac:dyDescent="0.3">
      <c r="A1774">
        <v>9.6102203448996306</v>
      </c>
      <c r="B1774">
        <v>156.92954615836501</v>
      </c>
      <c r="C1774">
        <v>33954.435470840901</v>
      </c>
      <c r="D1774">
        <v>4.63902754457549</v>
      </c>
      <c r="F1774">
        <v>485.379156301629</v>
      </c>
      <c r="G1774">
        <v>11.0478439030055</v>
      </c>
      <c r="I1774">
        <v>4.9619719723678699</v>
      </c>
      <c r="J1774">
        <v>0</v>
      </c>
    </row>
    <row r="1775" spans="1:10" x14ac:dyDescent="0.3">
      <c r="A1775">
        <v>8.51853179524627</v>
      </c>
      <c r="B1775">
        <v>128.26346576732399</v>
      </c>
      <c r="C1775">
        <v>32018.289631213102</v>
      </c>
      <c r="D1775">
        <v>6.0587402414092999</v>
      </c>
      <c r="E1775">
        <v>458.44107225856101</v>
      </c>
      <c r="F1775">
        <v>554.13903742662603</v>
      </c>
      <c r="G1775">
        <v>15.9761957252549</v>
      </c>
      <c r="H1775">
        <v>87.471821304055894</v>
      </c>
      <c r="I1775">
        <v>4.1471686181416496</v>
      </c>
      <c r="J1775">
        <v>0</v>
      </c>
    </row>
    <row r="1776" spans="1:10" x14ac:dyDescent="0.3">
      <c r="A1776">
        <v>6.9507865154854596</v>
      </c>
      <c r="B1776">
        <v>201.80549063698899</v>
      </c>
      <c r="C1776">
        <v>21709.647708957302</v>
      </c>
      <c r="D1776">
        <v>6.1207710562600797</v>
      </c>
      <c r="E1776">
        <v>352.30377070300898</v>
      </c>
      <c r="F1776">
        <v>417.18444576227898</v>
      </c>
      <c r="G1776">
        <v>19.683492919789298</v>
      </c>
      <c r="H1776">
        <v>49.2368088566841</v>
      </c>
      <c r="I1776">
        <v>3.9979752150854302</v>
      </c>
      <c r="J1776">
        <v>0</v>
      </c>
    </row>
    <row r="1777" spans="1:10" x14ac:dyDescent="0.3">
      <c r="A1777">
        <v>6.0230227413250201</v>
      </c>
      <c r="B1777">
        <v>170.73228872710999</v>
      </c>
      <c r="C1777">
        <v>10925.3601038703</v>
      </c>
      <c r="D1777">
        <v>8.2009725942162497</v>
      </c>
      <c r="E1777">
        <v>305.79652935047301</v>
      </c>
      <c r="F1777">
        <v>508.85105308778202</v>
      </c>
      <c r="G1777">
        <v>12.2446222617959</v>
      </c>
      <c r="H1777">
        <v>62.9677932276525</v>
      </c>
      <c r="I1777">
        <v>3.6680885792748699</v>
      </c>
      <c r="J1777">
        <v>0</v>
      </c>
    </row>
    <row r="1778" spans="1:10" x14ac:dyDescent="0.3">
      <c r="A1778">
        <v>9.0114804074110104</v>
      </c>
      <c r="B1778">
        <v>167.918921715415</v>
      </c>
      <c r="C1778">
        <v>34865.3576815747</v>
      </c>
      <c r="D1778">
        <v>3.1395526577613699</v>
      </c>
      <c r="E1778">
        <v>400.69177425975602</v>
      </c>
      <c r="F1778">
        <v>385.40960847911902</v>
      </c>
      <c r="G1778">
        <v>16.574190027091099</v>
      </c>
      <c r="H1778">
        <v>50.526551220127402</v>
      </c>
      <c r="I1778">
        <v>4.2708013893753503</v>
      </c>
      <c r="J1778">
        <v>0</v>
      </c>
    </row>
    <row r="1779" spans="1:10" x14ac:dyDescent="0.3">
      <c r="A1779">
        <v>7.9467679042061699</v>
      </c>
      <c r="B1779">
        <v>277.11694571684001</v>
      </c>
      <c r="C1779">
        <v>24244.111962849202</v>
      </c>
      <c r="D1779">
        <v>7.5611758040877</v>
      </c>
      <c r="E1779">
        <v>273.38431063052201</v>
      </c>
      <c r="F1779">
        <v>306.83740193315703</v>
      </c>
      <c r="G1779">
        <v>11.7962347319129</v>
      </c>
      <c r="H1779">
        <v>70.019665814736499</v>
      </c>
      <c r="I1779">
        <v>3.0384831252404298</v>
      </c>
      <c r="J1779">
        <v>0</v>
      </c>
    </row>
    <row r="1780" spans="1:10" x14ac:dyDescent="0.3">
      <c r="A1780">
        <v>7.7096173509003902</v>
      </c>
      <c r="B1780">
        <v>189.80291386632899</v>
      </c>
      <c r="C1780">
        <v>32910.5251822547</v>
      </c>
      <c r="D1780">
        <v>5.7580555307030803</v>
      </c>
      <c r="E1780">
        <v>367.76185816068198</v>
      </c>
      <c r="F1780">
        <v>397.84556583113698</v>
      </c>
      <c r="G1780">
        <v>15.240349413367399</v>
      </c>
      <c r="I1780">
        <v>4.1404237568523099</v>
      </c>
      <c r="J1780">
        <v>0</v>
      </c>
    </row>
    <row r="1781" spans="1:10" x14ac:dyDescent="0.3">
      <c r="A1781">
        <v>6.0816153584620496</v>
      </c>
      <c r="B1781">
        <v>209.05967959905101</v>
      </c>
      <c r="C1781">
        <v>10120.1126796678</v>
      </c>
      <c r="D1781">
        <v>9.4067735339905898</v>
      </c>
      <c r="F1781">
        <v>410.509089687749</v>
      </c>
      <c r="G1781">
        <v>7.9962948632556801</v>
      </c>
      <c r="H1781">
        <v>101.158675334476</v>
      </c>
      <c r="I1781">
        <v>4.0100367986771701</v>
      </c>
      <c r="J1781">
        <v>0</v>
      </c>
    </row>
    <row r="1782" spans="1:10" x14ac:dyDescent="0.3">
      <c r="A1782">
        <v>8.1461857940911404</v>
      </c>
      <c r="B1782">
        <v>191.38240998444601</v>
      </c>
      <c r="C1782">
        <v>20506.698417601801</v>
      </c>
      <c r="D1782">
        <v>5.4769487141531803</v>
      </c>
      <c r="F1782">
        <v>445.93120702346999</v>
      </c>
      <c r="G1782">
        <v>9.4169015975631396</v>
      </c>
      <c r="H1782">
        <v>57.363647249494598</v>
      </c>
      <c r="I1782">
        <v>5.1779636245974698</v>
      </c>
      <c r="J1782">
        <v>0</v>
      </c>
    </row>
    <row r="1783" spans="1:10" x14ac:dyDescent="0.3">
      <c r="A1783">
        <v>8.1418611163824703</v>
      </c>
      <c r="B1783">
        <v>210.37656141758299</v>
      </c>
      <c r="C1783">
        <v>25433.4650149265</v>
      </c>
      <c r="D1783">
        <v>8.39081185146315</v>
      </c>
      <c r="E1783">
        <v>385.23665639373201</v>
      </c>
      <c r="F1783">
        <v>321.86747412825599</v>
      </c>
      <c r="G1783">
        <v>11.483523615571899</v>
      </c>
      <c r="H1783">
        <v>85.300717013968594</v>
      </c>
      <c r="I1783">
        <v>4.1369504855027399</v>
      </c>
      <c r="J1783">
        <v>0</v>
      </c>
    </row>
    <row r="1784" spans="1:10" x14ac:dyDescent="0.3">
      <c r="A1784">
        <v>7.7033568213821004</v>
      </c>
      <c r="B1784">
        <v>211.34468669587801</v>
      </c>
      <c r="C1784">
        <v>12861.9465420424</v>
      </c>
      <c r="D1784">
        <v>9.2453058284239695</v>
      </c>
      <c r="E1784">
        <v>347.63083355817099</v>
      </c>
      <c r="F1784">
        <v>598.662877355565</v>
      </c>
      <c r="G1784">
        <v>10.5423417911803</v>
      </c>
      <c r="H1784">
        <v>91.118698189170104</v>
      </c>
      <c r="I1784">
        <v>4.7321253460612498</v>
      </c>
      <c r="J1784">
        <v>0</v>
      </c>
    </row>
    <row r="1785" spans="1:10" x14ac:dyDescent="0.3">
      <c r="B1785">
        <v>149.042845908994</v>
      </c>
      <c r="C1785">
        <v>27687.737646353002</v>
      </c>
      <c r="D1785">
        <v>8.6607112907838903</v>
      </c>
      <c r="E1785">
        <v>284.945758696165</v>
      </c>
      <c r="F1785">
        <v>288.51769733759699</v>
      </c>
      <c r="G1785">
        <v>15.736641896461601</v>
      </c>
      <c r="H1785">
        <v>62.7573066317483</v>
      </c>
      <c r="I1785">
        <v>3.7713051127833199</v>
      </c>
      <c r="J1785">
        <v>0</v>
      </c>
    </row>
    <row r="1786" spans="1:10" x14ac:dyDescent="0.3">
      <c r="A1786">
        <v>9.2528565089853299</v>
      </c>
      <c r="B1786">
        <v>168.04075106776099</v>
      </c>
      <c r="C1786">
        <v>50279.2624293384</v>
      </c>
      <c r="D1786">
        <v>5.9050557942709796</v>
      </c>
      <c r="E1786">
        <v>415.45081009508698</v>
      </c>
      <c r="F1786">
        <v>400.00358912001701</v>
      </c>
      <c r="G1786">
        <v>11.949853845496101</v>
      </c>
      <c r="H1786">
        <v>62.256881263183203</v>
      </c>
      <c r="I1786">
        <v>3.3005858263579801</v>
      </c>
      <c r="J1786">
        <v>0</v>
      </c>
    </row>
    <row r="1787" spans="1:10" x14ac:dyDescent="0.3">
      <c r="A1787">
        <v>6.0476514887181398</v>
      </c>
      <c r="B1787">
        <v>177.444264096696</v>
      </c>
      <c r="C1787">
        <v>28633.846384957302</v>
      </c>
      <c r="D1787">
        <v>8.1743845318970791</v>
      </c>
      <c r="F1787">
        <v>386.66120497092498</v>
      </c>
      <c r="G1787">
        <v>15.514929593078399</v>
      </c>
      <c r="H1787">
        <v>30.5563104665606</v>
      </c>
      <c r="I1787">
        <v>2.5898679028573799</v>
      </c>
      <c r="J1787">
        <v>0</v>
      </c>
    </row>
    <row r="1788" spans="1:10" x14ac:dyDescent="0.3">
      <c r="A1788">
        <v>6.1528578021245099</v>
      </c>
      <c r="B1788">
        <v>171.125287410879</v>
      </c>
      <c r="C1788">
        <v>24978.483176888702</v>
      </c>
      <c r="D1788">
        <v>8.2164859330550808</v>
      </c>
      <c r="E1788">
        <v>323.82437552006598</v>
      </c>
      <c r="F1788">
        <v>406.09442709972097</v>
      </c>
      <c r="G1788">
        <v>10.881215335175</v>
      </c>
      <c r="H1788">
        <v>65.714718340952402</v>
      </c>
      <c r="I1788">
        <v>4.4030833936968499</v>
      </c>
      <c r="J1788">
        <v>0</v>
      </c>
    </row>
    <row r="1789" spans="1:10" x14ac:dyDescent="0.3">
      <c r="A1789">
        <v>9.0749228744549502</v>
      </c>
      <c r="B1789">
        <v>184.91505484494201</v>
      </c>
      <c r="C1789">
        <v>21633.721726518699</v>
      </c>
      <c r="D1789">
        <v>7.4273806201415598</v>
      </c>
      <c r="E1789">
        <v>394.19652119752402</v>
      </c>
      <c r="F1789">
        <v>339.35533316560799</v>
      </c>
      <c r="G1789">
        <v>6.6581386249427501</v>
      </c>
      <c r="I1789">
        <v>3.8404790099388801</v>
      </c>
      <c r="J1789">
        <v>0</v>
      </c>
    </row>
    <row r="1790" spans="1:10" x14ac:dyDescent="0.3">
      <c r="A1790">
        <v>7.4365372269816703</v>
      </c>
      <c r="B1790">
        <v>167.32846550915701</v>
      </c>
      <c r="C1790">
        <v>31935.690705113</v>
      </c>
      <c r="D1790">
        <v>7.8963646308309503</v>
      </c>
      <c r="F1790">
        <v>398.57421484064503</v>
      </c>
      <c r="G1790">
        <v>14.8244328847052</v>
      </c>
      <c r="H1790">
        <v>69.252783078698002</v>
      </c>
      <c r="I1790">
        <v>4.49762916813782</v>
      </c>
      <c r="J1790">
        <v>0</v>
      </c>
    </row>
    <row r="1791" spans="1:10" x14ac:dyDescent="0.3">
      <c r="B1791">
        <v>259.67104091848</v>
      </c>
      <c r="C1791">
        <v>11949.597925537</v>
      </c>
      <c r="D1791">
        <v>9.4354459795426298</v>
      </c>
      <c r="E1791">
        <v>279.00100384693098</v>
      </c>
      <c r="F1791">
        <v>469.28763070164501</v>
      </c>
      <c r="G1791">
        <v>11.7524208404528</v>
      </c>
      <c r="H1791">
        <v>73.997046160760405</v>
      </c>
      <c r="I1791">
        <v>3.4583522136454001</v>
      </c>
      <c r="J1791">
        <v>0</v>
      </c>
    </row>
    <row r="1792" spans="1:10" x14ac:dyDescent="0.3">
      <c r="A1792">
        <v>7.1300991962000504</v>
      </c>
      <c r="B1792">
        <v>275.679780146415</v>
      </c>
      <c r="C1792">
        <v>9480.6177964776907</v>
      </c>
      <c r="D1792">
        <v>8.4159482550411102</v>
      </c>
      <c r="E1792">
        <v>295.61883770427499</v>
      </c>
      <c r="F1792">
        <v>383.455068262814</v>
      </c>
      <c r="G1792">
        <v>18.322878845470601</v>
      </c>
      <c r="H1792">
        <v>94.416301080751794</v>
      </c>
      <c r="I1792">
        <v>1.98619159305841</v>
      </c>
      <c r="J1792">
        <v>0</v>
      </c>
    </row>
    <row r="1793" spans="1:10" x14ac:dyDescent="0.3">
      <c r="A1793">
        <v>6.7921254502183999</v>
      </c>
      <c r="B1793">
        <v>165.79428627237499</v>
      </c>
      <c r="C1793">
        <v>17782.6044083249</v>
      </c>
      <c r="D1793">
        <v>4.9706011993459596</v>
      </c>
      <c r="E1793">
        <v>307.75270280036602</v>
      </c>
      <c r="F1793">
        <v>370.60057778862699</v>
      </c>
      <c r="G1793">
        <v>15.1380937814774</v>
      </c>
      <c r="H1793">
        <v>96.600542067787799</v>
      </c>
      <c r="I1793">
        <v>4.0426376414360199</v>
      </c>
      <c r="J1793">
        <v>0</v>
      </c>
    </row>
    <row r="1794" spans="1:10" x14ac:dyDescent="0.3">
      <c r="B1794">
        <v>230.43076157564099</v>
      </c>
      <c r="C1794">
        <v>14916.9860908998</v>
      </c>
      <c r="D1794">
        <v>9.6185164741482705</v>
      </c>
      <c r="F1794">
        <v>379.17280364598702</v>
      </c>
      <c r="G1794">
        <v>28.3</v>
      </c>
      <c r="H1794">
        <v>79.633063973770405</v>
      </c>
      <c r="I1794">
        <v>3.8649310349051902</v>
      </c>
      <c r="J1794">
        <v>0</v>
      </c>
    </row>
    <row r="1795" spans="1:10" x14ac:dyDescent="0.3">
      <c r="A1795">
        <v>8.8856263440531809</v>
      </c>
      <c r="B1795">
        <v>171.83977666295101</v>
      </c>
      <c r="C1795">
        <v>19113.011912328901</v>
      </c>
      <c r="D1795">
        <v>6.5032973112359498</v>
      </c>
      <c r="E1795">
        <v>404.10431214238002</v>
      </c>
      <c r="F1795">
        <v>399.67255638016502</v>
      </c>
      <c r="G1795">
        <v>17.6235940706615</v>
      </c>
      <c r="H1795">
        <v>76.831226446070204</v>
      </c>
      <c r="I1795">
        <v>2.9933009444969101</v>
      </c>
      <c r="J1795">
        <v>0</v>
      </c>
    </row>
    <row r="1796" spans="1:10" x14ac:dyDescent="0.3">
      <c r="A1796">
        <v>9.4753162596953402</v>
      </c>
      <c r="B1796">
        <v>149.55808879463399</v>
      </c>
      <c r="C1796">
        <v>32568.153500291701</v>
      </c>
      <c r="D1796">
        <v>5.3338599719311102</v>
      </c>
      <c r="F1796">
        <v>436.20311275917499</v>
      </c>
      <c r="G1796">
        <v>13.9279462676141</v>
      </c>
      <c r="H1796">
        <v>71.834057629095796</v>
      </c>
      <c r="I1796">
        <v>4.7015383314280204</v>
      </c>
      <c r="J1796">
        <v>0</v>
      </c>
    </row>
    <row r="1797" spans="1:10" x14ac:dyDescent="0.3">
      <c r="B1797">
        <v>168.96302590875101</v>
      </c>
      <c r="C1797">
        <v>21030.2345310249</v>
      </c>
      <c r="D1797">
        <v>5.5640024707468401</v>
      </c>
      <c r="E1797">
        <v>404.34307650721001</v>
      </c>
      <c r="F1797">
        <v>440.95207139525797</v>
      </c>
      <c r="G1797">
        <v>12.3527215396042</v>
      </c>
      <c r="H1797">
        <v>72.033644356518295</v>
      </c>
      <c r="I1797">
        <v>4.6910175032351802</v>
      </c>
      <c r="J1797">
        <v>0</v>
      </c>
    </row>
    <row r="1798" spans="1:10" x14ac:dyDescent="0.3">
      <c r="A1798">
        <v>7.1831087344585196</v>
      </c>
      <c r="B1798">
        <v>225.116078985332</v>
      </c>
      <c r="C1798">
        <v>5097.8258497724701</v>
      </c>
      <c r="D1798">
        <v>6.0816640525442596</v>
      </c>
      <c r="E1798">
        <v>361.63138106423202</v>
      </c>
      <c r="F1798">
        <v>294.99122466494299</v>
      </c>
      <c r="G1798">
        <v>5.5370593287879002</v>
      </c>
      <c r="H1798">
        <v>81.453941220342998</v>
      </c>
      <c r="I1798">
        <v>4.0064248392523698</v>
      </c>
      <c r="J1798">
        <v>0</v>
      </c>
    </row>
    <row r="1799" spans="1:10" x14ac:dyDescent="0.3">
      <c r="A1799">
        <v>6.1574431448430298</v>
      </c>
      <c r="B1799">
        <v>155.83570621680599</v>
      </c>
      <c r="C1799">
        <v>25937.7114383158</v>
      </c>
      <c r="D1799">
        <v>8.1631438977514907</v>
      </c>
      <c r="E1799">
        <v>298.19240617220498</v>
      </c>
      <c r="F1799">
        <v>533.28835073644098</v>
      </c>
      <c r="G1799">
        <v>14.356495676505901</v>
      </c>
      <c r="H1799">
        <v>68.120761477303503</v>
      </c>
      <c r="I1799">
        <v>4.7701543121085797</v>
      </c>
      <c r="J1799">
        <v>0</v>
      </c>
    </row>
    <row r="1800" spans="1:10" x14ac:dyDescent="0.3">
      <c r="A1800">
        <v>6.4678683016914897</v>
      </c>
      <c r="B1800">
        <v>236.69464808871101</v>
      </c>
      <c r="C1800">
        <v>7656.4132482594096</v>
      </c>
      <c r="D1800">
        <v>9.8409485538096995</v>
      </c>
      <c r="E1800">
        <v>214.46083377454499</v>
      </c>
      <c r="F1800">
        <v>356.34784187380399</v>
      </c>
      <c r="G1800">
        <v>14.4127335861892</v>
      </c>
      <c r="H1800">
        <v>54.641175534181997</v>
      </c>
      <c r="I1800">
        <v>2.8610639425720201</v>
      </c>
      <c r="J1800">
        <v>0</v>
      </c>
    </row>
    <row r="1801" spans="1:10" x14ac:dyDescent="0.3">
      <c r="B1801">
        <v>162.93537131630299</v>
      </c>
      <c r="C1801">
        <v>24916.625585012302</v>
      </c>
      <c r="D1801">
        <v>6.3744957219701304</v>
      </c>
      <c r="E1801">
        <v>388.31272507290601</v>
      </c>
      <c r="F1801">
        <v>494.28878424734302</v>
      </c>
      <c r="G1801">
        <v>14.297695749966</v>
      </c>
      <c r="H1801">
        <v>84.802969834849804</v>
      </c>
      <c r="I1801">
        <v>4.3012734807418704</v>
      </c>
      <c r="J1801">
        <v>0</v>
      </c>
    </row>
    <row r="1802" spans="1:10" x14ac:dyDescent="0.3">
      <c r="A1802">
        <v>7.48813346433041</v>
      </c>
      <c r="B1802">
        <v>177.35305182235601</v>
      </c>
      <c r="C1802">
        <v>24786.050527721702</v>
      </c>
      <c r="D1802">
        <v>8.6133037480194599</v>
      </c>
      <c r="E1802">
        <v>369.210671278603</v>
      </c>
      <c r="F1802">
        <v>387.86807516863598</v>
      </c>
      <c r="G1802">
        <v>14.149473097200501</v>
      </c>
      <c r="H1802">
        <v>48.965995582073496</v>
      </c>
      <c r="I1802">
        <v>3.47403471711816</v>
      </c>
      <c r="J1802">
        <v>0</v>
      </c>
    </row>
    <row r="1803" spans="1:10" x14ac:dyDescent="0.3">
      <c r="A1803">
        <v>7.3235451196664503</v>
      </c>
      <c r="B1803">
        <v>184.136070425116</v>
      </c>
      <c r="C1803">
        <v>21044.2026629225</v>
      </c>
      <c r="D1803">
        <v>6.8429472015406798</v>
      </c>
      <c r="E1803">
        <v>327.26120209659598</v>
      </c>
      <c r="F1803">
        <v>379.49245341347603</v>
      </c>
      <c r="G1803">
        <v>8.33524452935381</v>
      </c>
      <c r="H1803">
        <v>90.312061761295695</v>
      </c>
      <c r="I1803">
        <v>4.89842104143532</v>
      </c>
      <c r="J1803">
        <v>0</v>
      </c>
    </row>
    <row r="1804" spans="1:10" x14ac:dyDescent="0.3">
      <c r="B1804">
        <v>253.662037073177</v>
      </c>
      <c r="C1804">
        <v>13568.271200528499</v>
      </c>
      <c r="D1804">
        <v>9.2286028558091395</v>
      </c>
      <c r="E1804">
        <v>256.08951680458398</v>
      </c>
      <c r="F1804">
        <v>554.57366189045797</v>
      </c>
      <c r="G1804">
        <v>13.7117374693548</v>
      </c>
      <c r="H1804">
        <v>97.7140489013712</v>
      </c>
      <c r="I1804">
        <v>3.0670339813029401</v>
      </c>
      <c r="J1804">
        <v>0</v>
      </c>
    </row>
    <row r="1805" spans="1:10" x14ac:dyDescent="0.3">
      <c r="A1805">
        <v>6.5307961237209904</v>
      </c>
      <c r="B1805">
        <v>138.00767163256199</v>
      </c>
      <c r="C1805">
        <v>19174.593250226899</v>
      </c>
      <c r="D1805">
        <v>7.34795152584873</v>
      </c>
      <c r="F1805">
        <v>490.64413765219598</v>
      </c>
      <c r="G1805">
        <v>16.3379492895493</v>
      </c>
      <c r="I1805">
        <v>3.18163490926199</v>
      </c>
      <c r="J1805">
        <v>0</v>
      </c>
    </row>
    <row r="1806" spans="1:10" x14ac:dyDescent="0.3">
      <c r="A1806">
        <v>6.9314704269333198</v>
      </c>
      <c r="B1806">
        <v>156.84119489020699</v>
      </c>
      <c r="C1806">
        <v>35793.757786743699</v>
      </c>
      <c r="D1806">
        <v>7.2863357878282802</v>
      </c>
      <c r="E1806">
        <v>384.65480251244998</v>
      </c>
      <c r="F1806">
        <v>398.647944254153</v>
      </c>
      <c r="G1806">
        <v>17.858241710204101</v>
      </c>
      <c r="H1806">
        <v>72.236524774079598</v>
      </c>
      <c r="I1806">
        <v>4.2493331741676998</v>
      </c>
      <c r="J1806">
        <v>0</v>
      </c>
    </row>
    <row r="1807" spans="1:10" x14ac:dyDescent="0.3">
      <c r="A1807">
        <v>7.7746452429245902</v>
      </c>
      <c r="B1807">
        <v>194.73385836416099</v>
      </c>
      <c r="C1807">
        <v>13829.939069948599</v>
      </c>
      <c r="D1807">
        <v>5.6031203736795199</v>
      </c>
      <c r="F1807">
        <v>321.90568103150503</v>
      </c>
      <c r="G1807">
        <v>18.870938839942401</v>
      </c>
      <c r="I1807">
        <v>3.91181676622426</v>
      </c>
      <c r="J1807">
        <v>0</v>
      </c>
    </row>
    <row r="1808" spans="1:10" x14ac:dyDescent="0.3">
      <c r="A1808">
        <v>8.1075001386164107</v>
      </c>
      <c r="B1808">
        <v>173.664679080144</v>
      </c>
      <c r="C1808">
        <v>27277.579963738401</v>
      </c>
      <c r="D1808">
        <v>6.6436201494611602</v>
      </c>
      <c r="E1808">
        <v>354.03729316839798</v>
      </c>
      <c r="F1808">
        <v>330.21151529066702</v>
      </c>
      <c r="G1808">
        <v>16.2570023707883</v>
      </c>
      <c r="I1808">
        <v>4.6478006273684302</v>
      </c>
      <c r="J1808">
        <v>0</v>
      </c>
    </row>
    <row r="1809" spans="1:10" x14ac:dyDescent="0.3">
      <c r="A1809">
        <v>6.3068644593736698</v>
      </c>
      <c r="B1809">
        <v>220.96997974032499</v>
      </c>
      <c r="C1809">
        <v>22418.908188858899</v>
      </c>
      <c r="D1809">
        <v>7.1533635819914601</v>
      </c>
      <c r="E1809">
        <v>283.975992502645</v>
      </c>
      <c r="F1809">
        <v>350.90922663745903</v>
      </c>
      <c r="G1809">
        <v>19.861381560296401</v>
      </c>
      <c r="H1809">
        <v>61.836185303814801</v>
      </c>
      <c r="I1809">
        <v>4.6191727693386202</v>
      </c>
      <c r="J1809">
        <v>0</v>
      </c>
    </row>
    <row r="1810" spans="1:10" x14ac:dyDescent="0.3">
      <c r="B1810">
        <v>165.73795349571799</v>
      </c>
      <c r="C1810">
        <v>22900.118250642401</v>
      </c>
      <c r="D1810">
        <v>5.7356891569084496</v>
      </c>
      <c r="E1810">
        <v>379.37493321599402</v>
      </c>
      <c r="F1810">
        <v>473.80491051429198</v>
      </c>
      <c r="G1810">
        <v>13.0828717466017</v>
      </c>
      <c r="H1810">
        <v>63.035162888476798</v>
      </c>
      <c r="I1810">
        <v>4.0691655666631199</v>
      </c>
      <c r="J1810">
        <v>0</v>
      </c>
    </row>
    <row r="1811" spans="1:10" x14ac:dyDescent="0.3">
      <c r="A1811">
        <v>6.6096803221946203</v>
      </c>
      <c r="B1811">
        <v>216.42803190095401</v>
      </c>
      <c r="C1811">
        <v>17963.866845471999</v>
      </c>
      <c r="D1811">
        <v>7.72531395856043</v>
      </c>
      <c r="E1811">
        <v>346.28532887923399</v>
      </c>
      <c r="F1811">
        <v>466.103007955311</v>
      </c>
      <c r="G1811">
        <v>11.468432035315701</v>
      </c>
      <c r="H1811">
        <v>41.252869124098297</v>
      </c>
      <c r="I1811">
        <v>3.5891464414221899</v>
      </c>
      <c r="J1811">
        <v>0</v>
      </c>
    </row>
    <row r="1812" spans="1:10" x14ac:dyDescent="0.3">
      <c r="A1812">
        <v>6.6322058786549603</v>
      </c>
      <c r="B1812">
        <v>232.73854517201599</v>
      </c>
      <c r="C1812">
        <v>9809.9040000748901</v>
      </c>
      <c r="D1812">
        <v>8.3367779377789208</v>
      </c>
      <c r="E1812">
        <v>302.32577178168702</v>
      </c>
      <c r="F1812">
        <v>458.36678473746099</v>
      </c>
      <c r="G1812">
        <v>13.3048523512818</v>
      </c>
      <c r="H1812">
        <v>65.318834998229093</v>
      </c>
      <c r="I1812">
        <v>3.4437405597575199</v>
      </c>
      <c r="J1812">
        <v>0</v>
      </c>
    </row>
    <row r="1813" spans="1:10" x14ac:dyDescent="0.3">
      <c r="B1813">
        <v>247.164018269537</v>
      </c>
      <c r="C1813">
        <v>18939.616460683599</v>
      </c>
      <c r="D1813">
        <v>7.0863746554350504</v>
      </c>
      <c r="E1813">
        <v>305.04002593530402</v>
      </c>
      <c r="F1813">
        <v>419.45308765552898</v>
      </c>
      <c r="G1813">
        <v>12.758114062540599</v>
      </c>
      <c r="H1813">
        <v>60.319202644465001</v>
      </c>
      <c r="I1813">
        <v>4.2874406781300003</v>
      </c>
      <c r="J1813">
        <v>0</v>
      </c>
    </row>
    <row r="1814" spans="1:10" x14ac:dyDescent="0.3">
      <c r="A1814">
        <v>5.7167556665301298</v>
      </c>
      <c r="B1814">
        <v>197.10420982909901</v>
      </c>
      <c r="C1814">
        <v>12641.5278088655</v>
      </c>
      <c r="D1814">
        <v>8.7020614136994308</v>
      </c>
      <c r="E1814">
        <v>287.01256445172902</v>
      </c>
      <c r="F1814">
        <v>345.08393643177698</v>
      </c>
      <c r="G1814">
        <v>17.273965998304</v>
      </c>
      <c r="H1814">
        <v>58.411514743830402</v>
      </c>
      <c r="I1814">
        <v>4.0806749961624202</v>
      </c>
      <c r="J1814">
        <v>0</v>
      </c>
    </row>
    <row r="1815" spans="1:10" x14ac:dyDescent="0.3">
      <c r="A1815">
        <v>7.7404538702263102</v>
      </c>
      <c r="B1815">
        <v>182.541072518118</v>
      </c>
      <c r="C1815">
        <v>19713.504368329701</v>
      </c>
      <c r="D1815">
        <v>8.8543861312869101</v>
      </c>
      <c r="E1815">
        <v>382.34158958374599</v>
      </c>
      <c r="F1815">
        <v>489.047044090182</v>
      </c>
      <c r="G1815">
        <v>8.8669665263437292</v>
      </c>
      <c r="H1815">
        <v>57.8774553998907</v>
      </c>
      <c r="I1815">
        <v>3.5413166704565202</v>
      </c>
      <c r="J1815">
        <v>0</v>
      </c>
    </row>
    <row r="1816" spans="1:10" x14ac:dyDescent="0.3">
      <c r="A1816">
        <v>6.2772773712744296</v>
      </c>
      <c r="B1816">
        <v>148.18601327640599</v>
      </c>
      <c r="C1816">
        <v>22916.572241773702</v>
      </c>
      <c r="D1816">
        <v>5.0356332112191504</v>
      </c>
      <c r="F1816">
        <v>474.61795358236702</v>
      </c>
      <c r="G1816">
        <v>9.6041549647146098</v>
      </c>
      <c r="H1816">
        <v>61.835711672536902</v>
      </c>
      <c r="I1816">
        <v>3.61932118192018</v>
      </c>
      <c r="J1816">
        <v>0</v>
      </c>
    </row>
    <row r="1817" spans="1:10" x14ac:dyDescent="0.3">
      <c r="A1817">
        <v>8.0063732984041494</v>
      </c>
      <c r="B1817">
        <v>116.725122108668</v>
      </c>
      <c r="C1817">
        <v>45041.1491387731</v>
      </c>
      <c r="D1817">
        <v>5.1652924004126</v>
      </c>
      <c r="F1817">
        <v>367.68899058310097</v>
      </c>
      <c r="G1817">
        <v>13.425164731025999</v>
      </c>
      <c r="H1817">
        <v>87.3819813389578</v>
      </c>
      <c r="I1817">
        <v>2.3965053578337701</v>
      </c>
      <c r="J1817">
        <v>0</v>
      </c>
    </row>
    <row r="1818" spans="1:10" x14ac:dyDescent="0.3">
      <c r="A1818">
        <v>6.5130165859605</v>
      </c>
      <c r="B1818">
        <v>185.338539826317</v>
      </c>
      <c r="C1818">
        <v>26262.545482066002</v>
      </c>
      <c r="D1818">
        <v>6.7421502146844796</v>
      </c>
      <c r="E1818">
        <v>289.01434822554398</v>
      </c>
      <c r="F1818">
        <v>410.10130885853101</v>
      </c>
      <c r="G1818">
        <v>12.9246530983737</v>
      </c>
      <c r="H1818">
        <v>83.652190380057306</v>
      </c>
      <c r="I1818">
        <v>3.7299609158167399</v>
      </c>
      <c r="J1818">
        <v>0</v>
      </c>
    </row>
    <row r="1819" spans="1:10" x14ac:dyDescent="0.3">
      <c r="A1819">
        <v>6.23419767247493</v>
      </c>
      <c r="B1819">
        <v>227.560866794775</v>
      </c>
      <c r="C1819">
        <v>22195.210384013601</v>
      </c>
      <c r="D1819">
        <v>9.4555983560432306</v>
      </c>
      <c r="F1819">
        <v>351.18010062318399</v>
      </c>
      <c r="G1819">
        <v>13.0397640038859</v>
      </c>
      <c r="H1819">
        <v>63.163969483147802</v>
      </c>
      <c r="I1819">
        <v>3.8854923155098802</v>
      </c>
      <c r="J1819">
        <v>0</v>
      </c>
    </row>
    <row r="1820" spans="1:10" x14ac:dyDescent="0.3">
      <c r="A1820">
        <v>7.2771439667715097</v>
      </c>
      <c r="B1820">
        <v>194.88086103221499</v>
      </c>
      <c r="C1820">
        <v>18270.1050612863</v>
      </c>
      <c r="D1820">
        <v>6.1219313416190202</v>
      </c>
      <c r="E1820">
        <v>344.879753730272</v>
      </c>
      <c r="F1820">
        <v>402.66458206228299</v>
      </c>
      <c r="G1820">
        <v>15.4597515978292</v>
      </c>
      <c r="H1820">
        <v>76.987231511699306</v>
      </c>
      <c r="I1820">
        <v>4.9313535219829996</v>
      </c>
      <c r="J1820">
        <v>0</v>
      </c>
    </row>
    <row r="1821" spans="1:10" x14ac:dyDescent="0.3">
      <c r="A1821">
        <v>6.0445130295123404</v>
      </c>
      <c r="B1821">
        <v>211.57737796821999</v>
      </c>
      <c r="C1821">
        <v>30191.6924569484</v>
      </c>
      <c r="D1821">
        <v>7.71429155240192</v>
      </c>
      <c r="E1821">
        <v>329.16701782717098</v>
      </c>
      <c r="F1821">
        <v>431.096424979875</v>
      </c>
      <c r="G1821">
        <v>10.6198308518915</v>
      </c>
      <c r="I1821">
        <v>5.1277783253243996</v>
      </c>
      <c r="J1821">
        <v>0</v>
      </c>
    </row>
    <row r="1822" spans="1:10" x14ac:dyDescent="0.3">
      <c r="A1822">
        <v>6.64302653814108</v>
      </c>
      <c r="B1822">
        <v>205.233119389238</v>
      </c>
      <c r="C1822">
        <v>20511.369240322401</v>
      </c>
      <c r="D1822">
        <v>5.9081109880068201</v>
      </c>
      <c r="E1822">
        <v>313.353812976516</v>
      </c>
      <c r="F1822">
        <v>455.69325598647299</v>
      </c>
      <c r="G1822">
        <v>16.021940726669701</v>
      </c>
      <c r="H1822">
        <v>52.153471853145298</v>
      </c>
      <c r="I1822">
        <v>3.7099886624912299</v>
      </c>
      <c r="J1822">
        <v>0</v>
      </c>
    </row>
    <row r="1823" spans="1:10" x14ac:dyDescent="0.3">
      <c r="A1823">
        <v>5.1504565396302802</v>
      </c>
      <c r="B1823">
        <v>186.56084589501901</v>
      </c>
      <c r="C1823">
        <v>18655.541892184901</v>
      </c>
      <c r="D1823">
        <v>7.0243065053656197</v>
      </c>
      <c r="F1823">
        <v>379.53793687754398</v>
      </c>
      <c r="G1823">
        <v>17.604066458207001</v>
      </c>
      <c r="H1823">
        <v>58.831969001464103</v>
      </c>
      <c r="I1823">
        <v>4.1470289465234798</v>
      </c>
      <c r="J1823">
        <v>0</v>
      </c>
    </row>
    <row r="1824" spans="1:10" x14ac:dyDescent="0.3">
      <c r="A1824">
        <v>6.1105451607855903</v>
      </c>
      <c r="B1824">
        <v>166.63730522232299</v>
      </c>
      <c r="C1824">
        <v>21319.794396766301</v>
      </c>
      <c r="D1824">
        <v>7.6812445897189603</v>
      </c>
      <c r="E1824">
        <v>311.25356458077698</v>
      </c>
      <c r="F1824">
        <v>340.630641523061</v>
      </c>
      <c r="G1824">
        <v>13.6238134672041</v>
      </c>
      <c r="H1824">
        <v>95.494679734697996</v>
      </c>
      <c r="I1824">
        <v>6.06455925015978</v>
      </c>
      <c r="J1824">
        <v>0</v>
      </c>
    </row>
    <row r="1825" spans="1:10" x14ac:dyDescent="0.3">
      <c r="A1825">
        <v>7.8311177367669096</v>
      </c>
      <c r="B1825">
        <v>182.47387557228501</v>
      </c>
      <c r="C1825">
        <v>19130.961531432898</v>
      </c>
      <c r="D1825">
        <v>6.8030614909887799</v>
      </c>
      <c r="E1825">
        <v>340.27594894656102</v>
      </c>
      <c r="F1825">
        <v>433.46043730109</v>
      </c>
      <c r="G1825">
        <v>10.7939956979905</v>
      </c>
      <c r="H1825">
        <v>75.895700122426504</v>
      </c>
      <c r="I1825">
        <v>3.80799746374979</v>
      </c>
      <c r="J1825">
        <v>0</v>
      </c>
    </row>
    <row r="1826" spans="1:10" x14ac:dyDescent="0.3">
      <c r="A1826">
        <v>6.9807271636464598</v>
      </c>
      <c r="B1826">
        <v>200.46722559427499</v>
      </c>
      <c r="C1826">
        <v>30862.7844585321</v>
      </c>
      <c r="D1826">
        <v>6.1962762755803098</v>
      </c>
      <c r="E1826">
        <v>391.66687773109498</v>
      </c>
      <c r="F1826">
        <v>422.48959622018299</v>
      </c>
      <c r="G1826">
        <v>9.0669021696191408</v>
      </c>
      <c r="H1826">
        <v>48.250467737766598</v>
      </c>
      <c r="I1826">
        <v>5.43761857676117</v>
      </c>
      <c r="J1826">
        <v>0</v>
      </c>
    </row>
    <row r="1827" spans="1:10" x14ac:dyDescent="0.3">
      <c r="A1827">
        <v>8.5527824158732493</v>
      </c>
      <c r="B1827">
        <v>217.803317723421</v>
      </c>
      <c r="C1827">
        <v>39030.603704611698</v>
      </c>
      <c r="D1827">
        <v>6.9867051781914498</v>
      </c>
      <c r="E1827">
        <v>373.74619277264497</v>
      </c>
      <c r="F1827">
        <v>340.56624450435601</v>
      </c>
      <c r="G1827">
        <v>19.0848828467409</v>
      </c>
      <c r="H1827">
        <v>53.856055422832398</v>
      </c>
      <c r="I1827">
        <v>2.9408479958845901</v>
      </c>
      <c r="J1827">
        <v>0</v>
      </c>
    </row>
    <row r="1828" spans="1:10" x14ac:dyDescent="0.3">
      <c r="A1828">
        <v>6.4493794387538603</v>
      </c>
      <c r="B1828">
        <v>275.74671648209301</v>
      </c>
      <c r="C1828">
        <v>8607.6125098521497</v>
      </c>
      <c r="D1828">
        <v>7.70163039331762</v>
      </c>
      <c r="E1828">
        <v>272.197564725446</v>
      </c>
      <c r="F1828">
        <v>384.38066922042901</v>
      </c>
      <c r="G1828">
        <v>16.078305215861899</v>
      </c>
      <c r="H1828">
        <v>54.4044612665217</v>
      </c>
      <c r="I1828">
        <v>3.7154287500907301</v>
      </c>
      <c r="J1828">
        <v>0</v>
      </c>
    </row>
    <row r="1829" spans="1:10" x14ac:dyDescent="0.3">
      <c r="A1829">
        <v>7.3920840375188996</v>
      </c>
      <c r="B1829">
        <v>173.52877840044599</v>
      </c>
      <c r="C1829">
        <v>20185.676228979901</v>
      </c>
      <c r="D1829">
        <v>9.1209314246562005</v>
      </c>
      <c r="E1829">
        <v>384.11724658998702</v>
      </c>
      <c r="F1829">
        <v>310.07485118655399</v>
      </c>
      <c r="G1829">
        <v>23.317699120548301</v>
      </c>
      <c r="H1829">
        <v>81.129542798257106</v>
      </c>
      <c r="I1829">
        <v>3.7784584956079099</v>
      </c>
      <c r="J1829">
        <v>0</v>
      </c>
    </row>
    <row r="1830" spans="1:10" x14ac:dyDescent="0.3">
      <c r="A1830">
        <v>8.3607958272350995</v>
      </c>
      <c r="B1830">
        <v>218.13962198847301</v>
      </c>
      <c r="C1830">
        <v>28722.175846866801</v>
      </c>
      <c r="D1830">
        <v>5.5367052082245598</v>
      </c>
      <c r="E1830">
        <v>310.28657707291899</v>
      </c>
      <c r="F1830">
        <v>471.55359458903001</v>
      </c>
      <c r="G1830">
        <v>10.6445544170645</v>
      </c>
      <c r="H1830">
        <v>49.771940987261402</v>
      </c>
      <c r="I1830">
        <v>3.7159514091370398</v>
      </c>
      <c r="J1830">
        <v>0</v>
      </c>
    </row>
    <row r="1831" spans="1:10" x14ac:dyDescent="0.3">
      <c r="A1831">
        <v>7.6198450769536104</v>
      </c>
      <c r="B1831">
        <v>113.504698215693</v>
      </c>
      <c r="C1831">
        <v>37279.128949954902</v>
      </c>
      <c r="D1831">
        <v>6.3600702186929503</v>
      </c>
      <c r="E1831">
        <v>377.87519313758497</v>
      </c>
      <c r="F1831">
        <v>285.34994284499197</v>
      </c>
      <c r="G1831">
        <v>17.030429005912499</v>
      </c>
      <c r="H1831">
        <v>48.929139904711398</v>
      </c>
      <c r="I1831">
        <v>3.7796484330491098</v>
      </c>
      <c r="J1831">
        <v>0</v>
      </c>
    </row>
    <row r="1832" spans="1:10" x14ac:dyDescent="0.3">
      <c r="A1832">
        <v>5.4045106741474802</v>
      </c>
      <c r="B1832">
        <v>258.90348881043002</v>
      </c>
      <c r="C1832">
        <v>10168.1765362115</v>
      </c>
      <c r="D1832">
        <v>9.6481970637549903</v>
      </c>
      <c r="E1832">
        <v>248.71196339106899</v>
      </c>
      <c r="F1832">
        <v>396.91121420921098</v>
      </c>
      <c r="G1832">
        <v>15.5122076561891</v>
      </c>
      <c r="H1832">
        <v>65.805330750014704</v>
      </c>
      <c r="I1832">
        <v>3.9981758863091001</v>
      </c>
      <c r="J1832">
        <v>0</v>
      </c>
    </row>
    <row r="1833" spans="1:10" x14ac:dyDescent="0.3">
      <c r="A1833">
        <v>7.0793035177795902</v>
      </c>
      <c r="B1833">
        <v>137.007355184631</v>
      </c>
      <c r="C1833">
        <v>24282.154769061501</v>
      </c>
      <c r="D1833">
        <v>5.7056928034596597</v>
      </c>
      <c r="E1833">
        <v>433.63389991491101</v>
      </c>
      <c r="F1833">
        <v>342.72531842613802</v>
      </c>
      <c r="G1833">
        <v>9.1139452158913592</v>
      </c>
      <c r="H1833">
        <v>88.328604834111601</v>
      </c>
      <c r="I1833">
        <v>5.5531738408792304</v>
      </c>
      <c r="J1833">
        <v>0</v>
      </c>
    </row>
    <row r="1834" spans="1:10" x14ac:dyDescent="0.3">
      <c r="B1834">
        <v>233.846620806548</v>
      </c>
      <c r="C1834">
        <v>32496.640216272401</v>
      </c>
      <c r="D1834">
        <v>6.6373843653612896</v>
      </c>
      <c r="E1834">
        <v>347.98644768692202</v>
      </c>
      <c r="F1834">
        <v>424.64977282821701</v>
      </c>
      <c r="G1834">
        <v>13.027999830820701</v>
      </c>
      <c r="H1834">
        <v>55.983973168284699</v>
      </c>
      <c r="I1834">
        <v>4.29618876292046</v>
      </c>
      <c r="J1834">
        <v>0</v>
      </c>
    </row>
    <row r="1835" spans="1:10" x14ac:dyDescent="0.3">
      <c r="A1835">
        <v>7.1617148926414904</v>
      </c>
      <c r="B1835">
        <v>238.33358409066199</v>
      </c>
      <c r="C1835">
        <v>13680.7641380354</v>
      </c>
      <c r="D1835">
        <v>9.2741195294117702</v>
      </c>
      <c r="E1835">
        <v>284.40784202718601</v>
      </c>
      <c r="F1835">
        <v>478.766970499352</v>
      </c>
      <c r="G1835">
        <v>16.836291246589401</v>
      </c>
      <c r="H1835">
        <v>74.383579818138003</v>
      </c>
      <c r="I1835">
        <v>3.9099735684475698</v>
      </c>
      <c r="J1835">
        <v>0</v>
      </c>
    </row>
    <row r="1836" spans="1:10" x14ac:dyDescent="0.3">
      <c r="A1836">
        <v>6.8549468587872697</v>
      </c>
      <c r="B1836">
        <v>149.853486977068</v>
      </c>
      <c r="C1836">
        <v>16203.090696900699</v>
      </c>
      <c r="D1836">
        <v>5.7348036447944102</v>
      </c>
      <c r="E1836">
        <v>375.71865960059603</v>
      </c>
      <c r="F1836">
        <v>350.34470835807701</v>
      </c>
      <c r="G1836">
        <v>11.7188947303768</v>
      </c>
      <c r="H1836">
        <v>75.498736823492806</v>
      </c>
      <c r="I1836">
        <v>4.9389993070330203</v>
      </c>
      <c r="J1836">
        <v>0</v>
      </c>
    </row>
    <row r="1837" spans="1:10" x14ac:dyDescent="0.3">
      <c r="A1837">
        <v>7.3095564074817201</v>
      </c>
      <c r="B1837">
        <v>244.83977006285701</v>
      </c>
      <c r="C1837">
        <v>22277.626021837201</v>
      </c>
      <c r="D1837">
        <v>7.7155717774251897</v>
      </c>
      <c r="E1837">
        <v>369.03884103312402</v>
      </c>
      <c r="F1837">
        <v>477.23538128427202</v>
      </c>
      <c r="G1837">
        <v>12.475118719828</v>
      </c>
      <c r="H1837">
        <v>60.806902070210498</v>
      </c>
      <c r="I1837">
        <v>3.7074137242818002</v>
      </c>
      <c r="J1837">
        <v>0</v>
      </c>
    </row>
    <row r="1838" spans="1:10" x14ac:dyDescent="0.3">
      <c r="A1838">
        <v>9.3134658928999396</v>
      </c>
      <c r="B1838">
        <v>133.14175116516</v>
      </c>
      <c r="C1838">
        <v>41982.610655309902</v>
      </c>
      <c r="D1838">
        <v>6.6280371645192897</v>
      </c>
      <c r="E1838">
        <v>417.245387787364</v>
      </c>
      <c r="F1838">
        <v>267.80171067020399</v>
      </c>
      <c r="G1838">
        <v>10.368230182150301</v>
      </c>
      <c r="H1838">
        <v>75.436147012122703</v>
      </c>
      <c r="I1838">
        <v>4.4936127649095896</v>
      </c>
      <c r="J1838">
        <v>0</v>
      </c>
    </row>
    <row r="1839" spans="1:10" x14ac:dyDescent="0.3">
      <c r="B1839">
        <v>216.27162365506101</v>
      </c>
      <c r="C1839">
        <v>26964.317180879902</v>
      </c>
      <c r="D1839">
        <v>6.3835483198488197</v>
      </c>
      <c r="E1839">
        <v>418.49424361773703</v>
      </c>
      <c r="F1839">
        <v>573.15959067241295</v>
      </c>
      <c r="G1839">
        <v>19.8926802510187</v>
      </c>
      <c r="H1839">
        <v>50.1705224989106</v>
      </c>
      <c r="I1839">
        <v>4.50102454017249</v>
      </c>
      <c r="J1839">
        <v>0</v>
      </c>
    </row>
    <row r="1840" spans="1:10" x14ac:dyDescent="0.3">
      <c r="B1840">
        <v>250.623472758677</v>
      </c>
      <c r="C1840">
        <v>30797.5199989539</v>
      </c>
      <c r="D1840">
        <v>6.3814520494898304</v>
      </c>
      <c r="F1840">
        <v>338.81416463849899</v>
      </c>
      <c r="G1840">
        <v>17.508515963288001</v>
      </c>
      <c r="H1840">
        <v>74.727820685222696</v>
      </c>
      <c r="I1840">
        <v>3.3651744397474501</v>
      </c>
      <c r="J1840">
        <v>0</v>
      </c>
    </row>
    <row r="1841" spans="1:10" x14ac:dyDescent="0.3">
      <c r="A1841">
        <v>6.1879380539930899</v>
      </c>
      <c r="B1841">
        <v>249.52711113284599</v>
      </c>
      <c r="C1841">
        <v>12682.1509407706</v>
      </c>
      <c r="D1841">
        <v>6.2532240961149599</v>
      </c>
      <c r="E1841">
        <v>263.26841625114599</v>
      </c>
      <c r="F1841">
        <v>274.76470281083101</v>
      </c>
      <c r="G1841">
        <v>14.352955259082499</v>
      </c>
      <c r="H1841">
        <v>57.623367690743201</v>
      </c>
      <c r="I1841">
        <v>3.5461832023705</v>
      </c>
      <c r="J1841">
        <v>0</v>
      </c>
    </row>
    <row r="1842" spans="1:10" x14ac:dyDescent="0.3">
      <c r="B1842">
        <v>240.98418696724099</v>
      </c>
      <c r="C1842">
        <v>11429.201199049299</v>
      </c>
      <c r="D1842">
        <v>5.5159773915266097</v>
      </c>
      <c r="E1842">
        <v>267.68082620058902</v>
      </c>
      <c r="F1842">
        <v>323.15751749647399</v>
      </c>
      <c r="G1842">
        <v>8.6662833077779702</v>
      </c>
      <c r="H1842">
        <v>88.6792650450667</v>
      </c>
      <c r="I1842">
        <v>3.8024267444917701</v>
      </c>
      <c r="J1842">
        <v>0</v>
      </c>
    </row>
    <row r="1843" spans="1:10" x14ac:dyDescent="0.3">
      <c r="A1843">
        <v>7.9653373053048</v>
      </c>
      <c r="B1843">
        <v>151.541888916722</v>
      </c>
      <c r="C1843">
        <v>25274.610304820999</v>
      </c>
      <c r="D1843">
        <v>7.1060434857061097</v>
      </c>
      <c r="E1843">
        <v>352.31618200635802</v>
      </c>
      <c r="F1843">
        <v>527.68824171545998</v>
      </c>
      <c r="G1843">
        <v>15.7926249737892</v>
      </c>
      <c r="H1843">
        <v>52.268489713070799</v>
      </c>
      <c r="I1843">
        <v>3.3909821110531899</v>
      </c>
      <c r="J1843">
        <v>0</v>
      </c>
    </row>
    <row r="1844" spans="1:10" x14ac:dyDescent="0.3">
      <c r="A1844">
        <v>9.2643909086346099</v>
      </c>
      <c r="B1844">
        <v>160.42869397019999</v>
      </c>
      <c r="C1844">
        <v>19607.754919172399</v>
      </c>
      <c r="D1844">
        <v>3.9887489356603698</v>
      </c>
      <c r="E1844">
        <v>416.69838463114303</v>
      </c>
      <c r="F1844">
        <v>427.79383373021</v>
      </c>
      <c r="G1844">
        <v>14.9929897797915</v>
      </c>
      <c r="H1844">
        <v>95.804800372267493</v>
      </c>
      <c r="I1844">
        <v>3.1755207736356201</v>
      </c>
      <c r="J1844">
        <v>0</v>
      </c>
    </row>
    <row r="1845" spans="1:10" x14ac:dyDescent="0.3">
      <c r="A1845">
        <v>7.7540443539479398</v>
      </c>
      <c r="B1845">
        <v>193.44985384445599</v>
      </c>
      <c r="C1845">
        <v>19019.2795046918</v>
      </c>
      <c r="D1845">
        <v>8.1070669028306401</v>
      </c>
      <c r="E1845">
        <v>377.99000860888202</v>
      </c>
      <c r="F1845">
        <v>597.48604095844996</v>
      </c>
      <c r="G1845">
        <v>8.9398182915502904</v>
      </c>
      <c r="H1845">
        <v>45.721308070644596</v>
      </c>
      <c r="I1845">
        <v>3.7602980850130798</v>
      </c>
      <c r="J1845">
        <v>0</v>
      </c>
    </row>
    <row r="1846" spans="1:10" x14ac:dyDescent="0.3">
      <c r="A1846">
        <v>9.3938916522319396</v>
      </c>
      <c r="B1846">
        <v>252.73924846918899</v>
      </c>
      <c r="C1846">
        <v>13150.207458747</v>
      </c>
      <c r="D1846">
        <v>7.1665922832268798</v>
      </c>
      <c r="F1846">
        <v>368.83460374821402</v>
      </c>
      <c r="G1846">
        <v>14.397392942571299</v>
      </c>
      <c r="H1846">
        <v>50.775293465226</v>
      </c>
      <c r="I1846">
        <v>3.04856586630014</v>
      </c>
      <c r="J1846">
        <v>0</v>
      </c>
    </row>
    <row r="1847" spans="1:10" x14ac:dyDescent="0.3">
      <c r="A1847">
        <v>8.1760796153016297</v>
      </c>
      <c r="B1847">
        <v>201.55370076987001</v>
      </c>
      <c r="C1847">
        <v>21856.9886280057</v>
      </c>
      <c r="D1847">
        <v>5.2410473943630302</v>
      </c>
      <c r="E1847">
        <v>320.26011954222503</v>
      </c>
      <c r="F1847">
        <v>464.80333023265399</v>
      </c>
      <c r="G1847">
        <v>15.6276407011927</v>
      </c>
      <c r="H1847">
        <v>61.654743957355201</v>
      </c>
      <c r="I1847">
        <v>4.1123224577106701</v>
      </c>
      <c r="J1847">
        <v>0</v>
      </c>
    </row>
    <row r="1848" spans="1:10" x14ac:dyDescent="0.3">
      <c r="A1848">
        <v>8.3376962006977404</v>
      </c>
      <c r="B1848">
        <v>168.46918072827501</v>
      </c>
      <c r="C1848">
        <v>30969.047593280698</v>
      </c>
      <c r="D1848">
        <v>5.4521618323443697</v>
      </c>
      <c r="F1848">
        <v>302.422318497101</v>
      </c>
      <c r="G1848">
        <v>14.5298641093884</v>
      </c>
      <c r="H1848">
        <v>41.392768245555303</v>
      </c>
      <c r="I1848">
        <v>3.4541974566686902</v>
      </c>
      <c r="J1848">
        <v>0</v>
      </c>
    </row>
    <row r="1849" spans="1:10" x14ac:dyDescent="0.3">
      <c r="B1849">
        <v>207.42688741592099</v>
      </c>
      <c r="C1849">
        <v>11963.323716385799</v>
      </c>
      <c r="D1849">
        <v>7.6645456556194302</v>
      </c>
      <c r="E1849">
        <v>325.63295978892302</v>
      </c>
      <c r="F1849">
        <v>502.053000976595</v>
      </c>
      <c r="G1849">
        <v>17.012856222568001</v>
      </c>
      <c r="H1849">
        <v>64.4998255818643</v>
      </c>
      <c r="I1849">
        <v>2.81352675610513</v>
      </c>
      <c r="J1849">
        <v>0</v>
      </c>
    </row>
    <row r="1850" spans="1:10" x14ac:dyDescent="0.3">
      <c r="A1850">
        <v>7.1910248566863402</v>
      </c>
      <c r="B1850">
        <v>151.30667357089101</v>
      </c>
      <c r="C1850">
        <v>23781.328740155899</v>
      </c>
      <c r="D1850">
        <v>9.21440913457125</v>
      </c>
      <c r="E1850">
        <v>403.78842990636599</v>
      </c>
      <c r="F1850">
        <v>465.12683825455099</v>
      </c>
      <c r="G1850">
        <v>16.884214034217401</v>
      </c>
      <c r="H1850">
        <v>77.515444324386195</v>
      </c>
      <c r="I1850">
        <v>4.2706456927087704</v>
      </c>
      <c r="J1850">
        <v>0</v>
      </c>
    </row>
    <row r="1851" spans="1:10" x14ac:dyDescent="0.3">
      <c r="A1851">
        <v>8.6136985948837506</v>
      </c>
      <c r="B1851">
        <v>235.944435856144</v>
      </c>
      <c r="C1851">
        <v>20862.455870543301</v>
      </c>
      <c r="D1851">
        <v>7.6225648394260199</v>
      </c>
      <c r="E1851">
        <v>378.75871476427199</v>
      </c>
      <c r="F1851">
        <v>418.69752964316001</v>
      </c>
      <c r="G1851">
        <v>13.608075134472999</v>
      </c>
      <c r="I1851">
        <v>3.9492200988756299</v>
      </c>
      <c r="J1851">
        <v>0</v>
      </c>
    </row>
    <row r="1852" spans="1:10" x14ac:dyDescent="0.3">
      <c r="A1852">
        <v>7.79303917140916</v>
      </c>
      <c r="B1852">
        <v>257.65773902678302</v>
      </c>
      <c r="C1852">
        <v>17398.3858433354</v>
      </c>
      <c r="D1852">
        <v>8.2712457144874207</v>
      </c>
      <c r="E1852">
        <v>251.38394368164199</v>
      </c>
      <c r="F1852">
        <v>439.701599530338</v>
      </c>
      <c r="G1852">
        <v>9.5570309048696895</v>
      </c>
      <c r="H1852">
        <v>54.235432891591103</v>
      </c>
      <c r="I1852">
        <v>3.3892700983088502</v>
      </c>
      <c r="J1852">
        <v>0</v>
      </c>
    </row>
    <row r="1853" spans="1:10" x14ac:dyDescent="0.3">
      <c r="A1853">
        <v>3.8788793890687998</v>
      </c>
      <c r="B1853">
        <v>177.71284092836601</v>
      </c>
      <c r="C1853">
        <v>21937.471569028101</v>
      </c>
      <c r="D1853">
        <v>7.3697685713098497</v>
      </c>
      <c r="E1853">
        <v>299.24162390484901</v>
      </c>
      <c r="F1853">
        <v>447.303755753659</v>
      </c>
      <c r="G1853">
        <v>12.451911879217199</v>
      </c>
      <c r="H1853">
        <v>63.163113455925902</v>
      </c>
      <c r="I1853">
        <v>4.9277110754970597</v>
      </c>
      <c r="J1853">
        <v>0</v>
      </c>
    </row>
    <row r="1854" spans="1:10" x14ac:dyDescent="0.3">
      <c r="B1854">
        <v>164.31710176471401</v>
      </c>
      <c r="C1854">
        <v>25236.701316468301</v>
      </c>
      <c r="D1854">
        <v>4.3652382150774001</v>
      </c>
      <c r="E1854">
        <v>350.58434539856501</v>
      </c>
      <c r="F1854">
        <v>413.69222466019801</v>
      </c>
      <c r="G1854">
        <v>15.4211442378174</v>
      </c>
      <c r="H1854">
        <v>45.979401909157502</v>
      </c>
      <c r="I1854">
        <v>3.72377603814946</v>
      </c>
      <c r="J1854">
        <v>0</v>
      </c>
    </row>
    <row r="1855" spans="1:10" x14ac:dyDescent="0.3">
      <c r="A1855">
        <v>3.97828462731673</v>
      </c>
      <c r="B1855">
        <v>160.81847436463801</v>
      </c>
      <c r="C1855">
        <v>14433.7804955512</v>
      </c>
      <c r="D1855">
        <v>8.4108922227989797</v>
      </c>
      <c r="E1855">
        <v>311.29532886977501</v>
      </c>
      <c r="F1855">
        <v>414.3282148266</v>
      </c>
      <c r="G1855">
        <v>20.771485033555599</v>
      </c>
      <c r="H1855">
        <v>78.273240043839294</v>
      </c>
      <c r="I1855">
        <v>3.7515657688987201</v>
      </c>
      <c r="J1855">
        <v>0</v>
      </c>
    </row>
    <row r="1856" spans="1:10" x14ac:dyDescent="0.3">
      <c r="A1856">
        <v>5.9640653598712703</v>
      </c>
      <c r="B1856">
        <v>241.03089850063401</v>
      </c>
      <c r="C1856">
        <v>22168.331560676899</v>
      </c>
      <c r="D1856">
        <v>6.2081178418536203</v>
      </c>
      <c r="F1856">
        <v>486.51688422054002</v>
      </c>
      <c r="G1856">
        <v>13.172989110331599</v>
      </c>
      <c r="H1856">
        <v>64.719239885857306</v>
      </c>
      <c r="I1856">
        <v>4.69672085341523</v>
      </c>
      <c r="J1856">
        <v>0</v>
      </c>
    </row>
    <row r="1857" spans="1:10" x14ac:dyDescent="0.3">
      <c r="A1857">
        <v>7.5320585798072202</v>
      </c>
      <c r="B1857">
        <v>185.506562726211</v>
      </c>
      <c r="C1857">
        <v>24454.7258642259</v>
      </c>
      <c r="D1857">
        <v>5.7911024940326898</v>
      </c>
      <c r="F1857">
        <v>393.97188972829298</v>
      </c>
      <c r="G1857">
        <v>15.0702481224282</v>
      </c>
      <c r="H1857">
        <v>74.780643017066595</v>
      </c>
      <c r="I1857">
        <v>3.8085699230100198</v>
      </c>
      <c r="J1857">
        <v>0</v>
      </c>
    </row>
    <row r="1858" spans="1:10" x14ac:dyDescent="0.3">
      <c r="A1858">
        <v>7.2335384354832604</v>
      </c>
      <c r="B1858">
        <v>231.56083223939399</v>
      </c>
      <c r="C1858">
        <v>16621.494788968601</v>
      </c>
      <c r="D1858">
        <v>6.0730409069883002</v>
      </c>
      <c r="F1858">
        <v>475.82164485946799</v>
      </c>
      <c r="G1858">
        <v>8.6887148733159698</v>
      </c>
      <c r="H1858">
        <v>35.833968529561403</v>
      </c>
      <c r="I1858">
        <v>3.6790150677713198</v>
      </c>
      <c r="J1858">
        <v>0</v>
      </c>
    </row>
    <row r="1859" spans="1:10" x14ac:dyDescent="0.3">
      <c r="B1859">
        <v>202.81114187721101</v>
      </c>
      <c r="C1859">
        <v>11900.0552027957</v>
      </c>
      <c r="D1859">
        <v>8.9480876879333806</v>
      </c>
      <c r="E1859">
        <v>367.533452520239</v>
      </c>
      <c r="F1859">
        <v>379.56456356052303</v>
      </c>
      <c r="G1859">
        <v>13.5918578173206</v>
      </c>
      <c r="H1859">
        <v>58.822559738450202</v>
      </c>
      <c r="I1859">
        <v>3.15380021868783</v>
      </c>
      <c r="J1859">
        <v>0</v>
      </c>
    </row>
    <row r="1860" spans="1:10" x14ac:dyDescent="0.3">
      <c r="B1860">
        <v>115.392979411675</v>
      </c>
      <c r="C1860">
        <v>46077.358485262201</v>
      </c>
      <c r="D1860">
        <v>5.2893066819615298</v>
      </c>
      <c r="E1860">
        <v>437.59229982682598</v>
      </c>
      <c r="F1860">
        <v>422.01735642561198</v>
      </c>
      <c r="G1860">
        <v>10.809631953564001</v>
      </c>
      <c r="H1860">
        <v>53.617035370040199</v>
      </c>
      <c r="I1860">
        <v>4.2125108496477202</v>
      </c>
      <c r="J1860">
        <v>0</v>
      </c>
    </row>
    <row r="1861" spans="1:10" x14ac:dyDescent="0.3">
      <c r="A1861">
        <v>7.4807281136021704</v>
      </c>
      <c r="B1861">
        <v>117.057314454454</v>
      </c>
      <c r="C1861">
        <v>28357.942773948002</v>
      </c>
      <c r="D1861">
        <v>4.7028209098634504</v>
      </c>
      <c r="E1861">
        <v>414.85578396069502</v>
      </c>
      <c r="F1861">
        <v>472.05933940894101</v>
      </c>
      <c r="G1861">
        <v>18.340212078035801</v>
      </c>
      <c r="H1861">
        <v>76.344581468571107</v>
      </c>
      <c r="I1861">
        <v>3.71487478743982</v>
      </c>
      <c r="J1861">
        <v>0</v>
      </c>
    </row>
    <row r="1862" spans="1:10" x14ac:dyDescent="0.3">
      <c r="A1862">
        <v>4.4770917139584796</v>
      </c>
      <c r="B1862">
        <v>236.28248955402199</v>
      </c>
      <c r="C1862">
        <v>26843.470364384899</v>
      </c>
      <c r="D1862">
        <v>4.8426583212626202</v>
      </c>
      <c r="E1862">
        <v>207.890482274075</v>
      </c>
      <c r="F1862">
        <v>456.97977183498801</v>
      </c>
      <c r="G1862">
        <v>16.225705891670199</v>
      </c>
      <c r="H1862">
        <v>74.035695244452498</v>
      </c>
      <c r="I1862">
        <v>4.3276802898805702</v>
      </c>
      <c r="J1862">
        <v>0</v>
      </c>
    </row>
    <row r="1863" spans="1:10" x14ac:dyDescent="0.3">
      <c r="B1863">
        <v>207.391096667895</v>
      </c>
      <c r="C1863">
        <v>25110.0376263738</v>
      </c>
      <c r="D1863">
        <v>6.3297910704598497</v>
      </c>
      <c r="E1863">
        <v>345.592634473798</v>
      </c>
      <c r="F1863">
        <v>420.21910364597198</v>
      </c>
      <c r="G1863">
        <v>22.346414671158801</v>
      </c>
      <c r="H1863">
        <v>92.327760214887405</v>
      </c>
      <c r="I1863">
        <v>2.7392349871464599</v>
      </c>
      <c r="J1863">
        <v>0</v>
      </c>
    </row>
    <row r="1864" spans="1:10" x14ac:dyDescent="0.3">
      <c r="B1864">
        <v>162.263688336678</v>
      </c>
      <c r="C1864">
        <v>28790.5476846612</v>
      </c>
      <c r="D1864">
        <v>7.6212340634237696</v>
      </c>
      <c r="E1864">
        <v>377.71938666914798</v>
      </c>
      <c r="F1864">
        <v>364.273578109477</v>
      </c>
      <c r="G1864">
        <v>14.2100908008634</v>
      </c>
      <c r="H1864">
        <v>99.118601377909499</v>
      </c>
      <c r="I1864">
        <v>4.47699121459208</v>
      </c>
      <c r="J1864">
        <v>0</v>
      </c>
    </row>
    <row r="1865" spans="1:10" x14ac:dyDescent="0.3">
      <c r="A1865">
        <v>6.3140774697503899</v>
      </c>
      <c r="B1865">
        <v>124.84799173949899</v>
      </c>
      <c r="C1865">
        <v>31114.6356525847</v>
      </c>
      <c r="D1865">
        <v>5.7139404037213897</v>
      </c>
      <c r="F1865">
        <v>396.67297634398301</v>
      </c>
      <c r="G1865">
        <v>18.4232264703776</v>
      </c>
      <c r="H1865">
        <v>73.101997345893906</v>
      </c>
      <c r="I1865">
        <v>4.3638657625031696</v>
      </c>
      <c r="J1865">
        <v>0</v>
      </c>
    </row>
    <row r="1866" spans="1:10" x14ac:dyDescent="0.3">
      <c r="B1866">
        <v>233.69383718210099</v>
      </c>
      <c r="C1866">
        <v>17317.687250875901</v>
      </c>
      <c r="D1866">
        <v>8.9465041942448895</v>
      </c>
      <c r="E1866">
        <v>264.916046191676</v>
      </c>
      <c r="F1866">
        <v>311.97423388877002</v>
      </c>
      <c r="G1866">
        <v>10.749106681758599</v>
      </c>
      <c r="H1866">
        <v>108.589414375668</v>
      </c>
      <c r="I1866">
        <v>4.2419356827998804</v>
      </c>
      <c r="J1866">
        <v>0</v>
      </c>
    </row>
    <row r="1867" spans="1:10" x14ac:dyDescent="0.3">
      <c r="A1867">
        <v>8.8226103837592103</v>
      </c>
      <c r="B1867">
        <v>216.43257604213099</v>
      </c>
      <c r="C1867">
        <v>27109.2396523567</v>
      </c>
      <c r="D1867">
        <v>7.3221628334456996</v>
      </c>
      <c r="F1867">
        <v>384.01854701360998</v>
      </c>
      <c r="G1867">
        <v>15.955491061242499</v>
      </c>
      <c r="H1867">
        <v>78.828883430238903</v>
      </c>
      <c r="I1867">
        <v>4.4155961562873802</v>
      </c>
      <c r="J1867">
        <v>0</v>
      </c>
    </row>
    <row r="1868" spans="1:10" x14ac:dyDescent="0.3">
      <c r="A1868">
        <v>6.9226523706566496</v>
      </c>
      <c r="B1868">
        <v>185.81898913298599</v>
      </c>
      <c r="C1868">
        <v>14682.6658382226</v>
      </c>
      <c r="D1868">
        <v>9.8868313137097292</v>
      </c>
      <c r="E1868">
        <v>341.066404042812</v>
      </c>
      <c r="F1868">
        <v>560.78770281619097</v>
      </c>
      <c r="G1868">
        <v>22.466127567766002</v>
      </c>
      <c r="H1868">
        <v>64.395422245221397</v>
      </c>
      <c r="I1868">
        <v>2.8773542665385001</v>
      </c>
      <c r="J1868">
        <v>0</v>
      </c>
    </row>
    <row r="1869" spans="1:10" x14ac:dyDescent="0.3">
      <c r="B1869">
        <v>169.673530601359</v>
      </c>
      <c r="C1869">
        <v>25541.152765221399</v>
      </c>
      <c r="D1869">
        <v>5.4572992133110096</v>
      </c>
      <c r="E1869">
        <v>393.264699608142</v>
      </c>
      <c r="F1869">
        <v>359.77813414088502</v>
      </c>
      <c r="G1869">
        <v>16.820307716399601</v>
      </c>
      <c r="H1869">
        <v>60.3760413825052</v>
      </c>
      <c r="I1869">
        <v>3.6113303743669598</v>
      </c>
      <c r="J1869">
        <v>0</v>
      </c>
    </row>
    <row r="1870" spans="1:10" x14ac:dyDescent="0.3">
      <c r="A1870">
        <v>6.9045368582357503</v>
      </c>
      <c r="B1870">
        <v>110.86578832348999</v>
      </c>
      <c r="C1870">
        <v>32981.258377215701</v>
      </c>
      <c r="D1870">
        <v>2.62126755562117</v>
      </c>
      <c r="E1870">
        <v>368.38703796307198</v>
      </c>
      <c r="F1870">
        <v>417.24939463698701</v>
      </c>
      <c r="G1870">
        <v>12.1187203241684</v>
      </c>
      <c r="H1870">
        <v>33.499381020424202</v>
      </c>
      <c r="I1870">
        <v>5.0589054483892602</v>
      </c>
      <c r="J1870">
        <v>0</v>
      </c>
    </row>
    <row r="1871" spans="1:10" x14ac:dyDescent="0.3">
      <c r="A1871">
        <v>6.5480176424852097</v>
      </c>
      <c r="B1871">
        <v>176.00653614721699</v>
      </c>
      <c r="C1871">
        <v>38368.012617715402</v>
      </c>
      <c r="D1871">
        <v>7.4150538937831998</v>
      </c>
      <c r="E1871">
        <v>278.09330932124698</v>
      </c>
      <c r="F1871">
        <v>291.121527642969</v>
      </c>
      <c r="G1871">
        <v>19.422535020533601</v>
      </c>
      <c r="H1871">
        <v>81.368567590481405</v>
      </c>
      <c r="I1871">
        <v>5.9302275765814301</v>
      </c>
      <c r="J1871">
        <v>0</v>
      </c>
    </row>
    <row r="1872" spans="1:10" x14ac:dyDescent="0.3">
      <c r="A1872">
        <v>6.5810827560754603</v>
      </c>
      <c r="B1872">
        <v>217.53850402153901</v>
      </c>
      <c r="C1872">
        <v>24480.671795007402</v>
      </c>
      <c r="D1872">
        <v>5.8371518019430901</v>
      </c>
      <c r="E1872">
        <v>310.63291048910997</v>
      </c>
      <c r="F1872">
        <v>476.45866741625201</v>
      </c>
      <c r="G1872">
        <v>11.434239357597299</v>
      </c>
      <c r="H1872">
        <v>48.551909690419599</v>
      </c>
      <c r="I1872">
        <v>3.5113697182864998</v>
      </c>
      <c r="J1872">
        <v>0</v>
      </c>
    </row>
    <row r="1873" spans="1:10" x14ac:dyDescent="0.3">
      <c r="A1873">
        <v>7.8646496725343704</v>
      </c>
      <c r="B1873">
        <v>218.15310691388601</v>
      </c>
      <c r="C1873">
        <v>23045.726246972099</v>
      </c>
      <c r="D1873">
        <v>7.4320109347694299</v>
      </c>
      <c r="E1873">
        <v>349.92285210656098</v>
      </c>
      <c r="F1873">
        <v>414.36514935723898</v>
      </c>
      <c r="G1873">
        <v>14.785982514678</v>
      </c>
      <c r="H1873">
        <v>72.607979667190406</v>
      </c>
      <c r="I1873">
        <v>3.5859335216953099</v>
      </c>
      <c r="J1873">
        <v>0</v>
      </c>
    </row>
    <row r="1874" spans="1:10" x14ac:dyDescent="0.3">
      <c r="A1874">
        <v>6.1369071771311798</v>
      </c>
      <c r="B1874">
        <v>151.78431903703</v>
      </c>
      <c r="C1874">
        <v>20561.694730732899</v>
      </c>
      <c r="D1874">
        <v>8.4878559647880394</v>
      </c>
      <c r="E1874">
        <v>384.15607863424401</v>
      </c>
      <c r="F1874">
        <v>363.61849160457399</v>
      </c>
      <c r="G1874">
        <v>13.7137029246121</v>
      </c>
      <c r="H1874">
        <v>96.582865020517104</v>
      </c>
      <c r="I1874">
        <v>4.7045850179742503</v>
      </c>
      <c r="J1874">
        <v>0</v>
      </c>
    </row>
    <row r="1875" spans="1:10" x14ac:dyDescent="0.3">
      <c r="A1875">
        <v>6.9470285396573397</v>
      </c>
      <c r="B1875">
        <v>168.879539229426</v>
      </c>
      <c r="C1875">
        <v>17540.030217458501</v>
      </c>
      <c r="D1875">
        <v>6.4094762736430901</v>
      </c>
      <c r="E1875">
        <v>387.29990710288098</v>
      </c>
      <c r="F1875">
        <v>372.022816974379</v>
      </c>
      <c r="G1875">
        <v>15.1981913598137</v>
      </c>
      <c r="H1875">
        <v>74.007372597414303</v>
      </c>
      <c r="I1875">
        <v>2.6001877326663299</v>
      </c>
      <c r="J1875">
        <v>0</v>
      </c>
    </row>
    <row r="1876" spans="1:10" x14ac:dyDescent="0.3">
      <c r="A1876">
        <v>6.2033225076896503</v>
      </c>
      <c r="B1876">
        <v>214.85011121444799</v>
      </c>
      <c r="C1876">
        <v>29426.473780194901</v>
      </c>
      <c r="D1876">
        <v>8.0348682345569795</v>
      </c>
      <c r="E1876">
        <v>369.72668337071599</v>
      </c>
      <c r="F1876">
        <v>319.76668145747999</v>
      </c>
      <c r="G1876">
        <v>10.247863270022799</v>
      </c>
      <c r="H1876">
        <v>65.308637454727901</v>
      </c>
      <c r="I1876">
        <v>3.4879200506880199</v>
      </c>
      <c r="J1876">
        <v>0</v>
      </c>
    </row>
    <row r="1877" spans="1:10" x14ac:dyDescent="0.3">
      <c r="B1877">
        <v>240.134571853355</v>
      </c>
      <c r="C1877">
        <v>38097.329796261598</v>
      </c>
      <c r="D1877">
        <v>5.4004972521762404</v>
      </c>
      <c r="F1877">
        <v>359.57633362099801</v>
      </c>
      <c r="G1877">
        <v>13.5148865158324</v>
      </c>
      <c r="H1877">
        <v>72.7710171921469</v>
      </c>
      <c r="I1877">
        <v>3.2124926934615998</v>
      </c>
      <c r="J1877">
        <v>0</v>
      </c>
    </row>
    <row r="1878" spans="1:10" x14ac:dyDescent="0.3">
      <c r="A1878">
        <v>8.3731709252449207</v>
      </c>
      <c r="B1878">
        <v>179.52140640052599</v>
      </c>
      <c r="C1878">
        <v>22022.626216658799</v>
      </c>
      <c r="D1878">
        <v>5.2150423496999698</v>
      </c>
      <c r="E1878">
        <v>339.49222220083197</v>
      </c>
      <c r="F1878">
        <v>396.696697392506</v>
      </c>
      <c r="G1878">
        <v>13.697087439018301</v>
      </c>
      <c r="H1878">
        <v>110.431080317926</v>
      </c>
      <c r="I1878">
        <v>2.78632966714438</v>
      </c>
      <c r="J1878">
        <v>0</v>
      </c>
    </row>
    <row r="1879" spans="1:10" x14ac:dyDescent="0.3">
      <c r="B1879">
        <v>205.30414886906999</v>
      </c>
      <c r="C1879">
        <v>12190.171601534101</v>
      </c>
      <c r="D1879">
        <v>7.0448330106280297</v>
      </c>
      <c r="E1879">
        <v>313.411707537246</v>
      </c>
      <c r="F1879">
        <v>374.52319699753201</v>
      </c>
      <c r="G1879">
        <v>11.8383129378687</v>
      </c>
      <c r="H1879">
        <v>47.653641940336598</v>
      </c>
      <c r="I1879">
        <v>5.0262707260281898</v>
      </c>
      <c r="J1879">
        <v>0</v>
      </c>
    </row>
    <row r="1880" spans="1:10" x14ac:dyDescent="0.3">
      <c r="A1880">
        <v>5.92124706947601</v>
      </c>
      <c r="B1880">
        <v>200.943730437417</v>
      </c>
      <c r="C1880">
        <v>17397.4028577114</v>
      </c>
      <c r="D1880">
        <v>6.7562000288851802</v>
      </c>
      <c r="E1880">
        <v>279.20230710049401</v>
      </c>
      <c r="F1880">
        <v>380.49981793927202</v>
      </c>
      <c r="G1880">
        <v>11.2553569010221</v>
      </c>
      <c r="H1880">
        <v>31.966296809231999</v>
      </c>
      <c r="I1880">
        <v>3.7467755604654802</v>
      </c>
      <c r="J1880">
        <v>0</v>
      </c>
    </row>
    <row r="1881" spans="1:10" x14ac:dyDescent="0.3">
      <c r="A1881">
        <v>8.8298061781506405</v>
      </c>
      <c r="B1881">
        <v>216.122143737334</v>
      </c>
      <c r="C1881">
        <v>17732.914670264501</v>
      </c>
      <c r="D1881">
        <v>7.8563118014219704</v>
      </c>
      <c r="E1881">
        <v>377.25383386968298</v>
      </c>
      <c r="F1881">
        <v>301.89595905839002</v>
      </c>
      <c r="G1881">
        <v>16.210712890566001</v>
      </c>
      <c r="H1881">
        <v>64.409358856512597</v>
      </c>
      <c r="I1881">
        <v>4.4238860416105004</v>
      </c>
      <c r="J1881">
        <v>0</v>
      </c>
    </row>
    <row r="1882" spans="1:10" x14ac:dyDescent="0.3">
      <c r="B1882">
        <v>187.613437576595</v>
      </c>
      <c r="C1882">
        <v>13427.068591069599</v>
      </c>
      <c r="D1882">
        <v>7.3175697340642598</v>
      </c>
      <c r="F1882">
        <v>507.567488322884</v>
      </c>
      <c r="G1882">
        <v>18.1376905273776</v>
      </c>
      <c r="H1882">
        <v>79.349881338767204</v>
      </c>
      <c r="I1882">
        <v>5.3246380048497404</v>
      </c>
      <c r="J1882">
        <v>0</v>
      </c>
    </row>
    <row r="1883" spans="1:10" x14ac:dyDescent="0.3">
      <c r="A1883">
        <v>6.8322173875674803</v>
      </c>
      <c r="B1883">
        <v>164.27439311244601</v>
      </c>
      <c r="C1883">
        <v>14015.0447691138</v>
      </c>
      <c r="D1883">
        <v>6.0559850234423296</v>
      </c>
      <c r="E1883">
        <v>281.67804010416501</v>
      </c>
      <c r="F1883">
        <v>389.97809733155202</v>
      </c>
      <c r="G1883">
        <v>14.8366367438708</v>
      </c>
      <c r="H1883">
        <v>44.367573762707899</v>
      </c>
      <c r="I1883">
        <v>3.1454155114301701</v>
      </c>
      <c r="J1883">
        <v>0</v>
      </c>
    </row>
    <row r="1884" spans="1:10" x14ac:dyDescent="0.3">
      <c r="A1884">
        <v>9.2813026113481207</v>
      </c>
      <c r="B1884">
        <v>215.90762487437499</v>
      </c>
      <c r="C1884">
        <v>36622.228606227902</v>
      </c>
      <c r="D1884">
        <v>3.9034962261395401</v>
      </c>
      <c r="F1884">
        <v>383.26002820409298</v>
      </c>
      <c r="G1884">
        <v>19.034877385803899</v>
      </c>
      <c r="H1884">
        <v>80.317596546342202</v>
      </c>
      <c r="I1884">
        <v>4.0699765887513601</v>
      </c>
      <c r="J1884">
        <v>0</v>
      </c>
    </row>
    <row r="1885" spans="1:10" x14ac:dyDescent="0.3">
      <c r="A1885">
        <v>7.45625078541691</v>
      </c>
      <c r="B1885">
        <v>226.53828873349201</v>
      </c>
      <c r="C1885">
        <v>9163.2944481412705</v>
      </c>
      <c r="D1885">
        <v>5.7262235902026797</v>
      </c>
      <c r="F1885">
        <v>417.12520966536198</v>
      </c>
      <c r="G1885">
        <v>10.0660756479187</v>
      </c>
      <c r="H1885">
        <v>67.3042241892405</v>
      </c>
      <c r="I1885">
        <v>4.2796974277880704</v>
      </c>
      <c r="J1885">
        <v>0</v>
      </c>
    </row>
    <row r="1886" spans="1:10" x14ac:dyDescent="0.3">
      <c r="A1886">
        <v>7.08825097643407</v>
      </c>
      <c r="B1886">
        <v>172.68929992342399</v>
      </c>
      <c r="C1886">
        <v>25399.109005649101</v>
      </c>
      <c r="D1886">
        <v>6.9412166567129399</v>
      </c>
      <c r="E1886">
        <v>355.25307889930099</v>
      </c>
      <c r="F1886">
        <v>298.67175938983098</v>
      </c>
      <c r="G1886">
        <v>13.637782600716401</v>
      </c>
      <c r="I1886">
        <v>3.23064543619954</v>
      </c>
      <c r="J1886">
        <v>0</v>
      </c>
    </row>
    <row r="1887" spans="1:10" x14ac:dyDescent="0.3">
      <c r="A1887">
        <v>5.6486285376078502</v>
      </c>
      <c r="B1887">
        <v>167.030097183621</v>
      </c>
      <c r="C1887">
        <v>14547.8854781969</v>
      </c>
      <c r="D1887">
        <v>7.7353477862051001</v>
      </c>
      <c r="F1887">
        <v>347.79232061117199</v>
      </c>
      <c r="G1887">
        <v>10.689768776966201</v>
      </c>
      <c r="H1887">
        <v>75.288687530763198</v>
      </c>
      <c r="I1887">
        <v>5.3700041833463503</v>
      </c>
      <c r="J1887">
        <v>0</v>
      </c>
    </row>
    <row r="1888" spans="1:10" x14ac:dyDescent="0.3">
      <c r="A1888">
        <v>4.2939612347943497</v>
      </c>
      <c r="B1888">
        <v>192.36073702122701</v>
      </c>
      <c r="C1888">
        <v>24600.760690546402</v>
      </c>
      <c r="D1888">
        <v>8.2616351763746394</v>
      </c>
      <c r="E1888">
        <v>261.357040846416</v>
      </c>
      <c r="F1888">
        <v>475.87641511344998</v>
      </c>
      <c r="G1888">
        <v>10.799428446711699</v>
      </c>
      <c r="H1888">
        <v>53.619847402004403</v>
      </c>
      <c r="I1888">
        <v>5.1051207570708801</v>
      </c>
      <c r="J1888">
        <v>0</v>
      </c>
    </row>
    <row r="1889" spans="1:10" x14ac:dyDescent="0.3">
      <c r="A1889">
        <v>9.6780508539025494</v>
      </c>
      <c r="B1889">
        <v>188.36874078514799</v>
      </c>
      <c r="C1889">
        <v>26402.703957347399</v>
      </c>
      <c r="D1889">
        <v>4.0741411623718804</v>
      </c>
      <c r="E1889">
        <v>395.904207665115</v>
      </c>
      <c r="F1889">
        <v>325.00111554370801</v>
      </c>
      <c r="G1889">
        <v>16.9179938030451</v>
      </c>
      <c r="H1889">
        <v>91.416879972502102</v>
      </c>
      <c r="I1889">
        <v>3.0297003349809102</v>
      </c>
      <c r="J1889">
        <v>0</v>
      </c>
    </row>
    <row r="1890" spans="1:10" x14ac:dyDescent="0.3">
      <c r="A1890">
        <v>8.6627095013892195</v>
      </c>
      <c r="B1890">
        <v>173.53194724332101</v>
      </c>
      <c r="C1890">
        <v>20333.0794952174</v>
      </c>
      <c r="D1890">
        <v>5.6363884333914598</v>
      </c>
      <c r="E1890">
        <v>439.78793842475801</v>
      </c>
      <c r="F1890">
        <v>459.63311971528498</v>
      </c>
      <c r="G1890">
        <v>16.283311180440499</v>
      </c>
      <c r="H1890">
        <v>89.924252622424206</v>
      </c>
      <c r="I1890">
        <v>5.1201025278242103</v>
      </c>
      <c r="J1890">
        <v>0</v>
      </c>
    </row>
    <row r="1891" spans="1:10" x14ac:dyDescent="0.3">
      <c r="A1891">
        <v>5.89739112084313</v>
      </c>
      <c r="B1891">
        <v>172.03438531654501</v>
      </c>
      <c r="C1891">
        <v>30575.357138473999</v>
      </c>
      <c r="D1891">
        <v>8.6496147371626098</v>
      </c>
      <c r="E1891">
        <v>393.554892238793</v>
      </c>
      <c r="F1891">
        <v>426.50583429253999</v>
      </c>
      <c r="G1891">
        <v>16.311658241895501</v>
      </c>
      <c r="H1891">
        <v>74.543980667310606</v>
      </c>
      <c r="I1891">
        <v>2.96160241791641</v>
      </c>
      <c r="J1891">
        <v>0</v>
      </c>
    </row>
    <row r="1892" spans="1:10" x14ac:dyDescent="0.3">
      <c r="A1892">
        <v>9.4942426480384299</v>
      </c>
      <c r="B1892">
        <v>274.82836925370202</v>
      </c>
      <c r="C1892">
        <v>21879.704207891002</v>
      </c>
      <c r="D1892">
        <v>5.2657183380653896</v>
      </c>
      <c r="E1892">
        <v>364.682634348411</v>
      </c>
      <c r="F1892">
        <v>581.07815641481795</v>
      </c>
      <c r="G1892">
        <v>13.6360139750876</v>
      </c>
      <c r="H1892">
        <v>62.119643029098697</v>
      </c>
      <c r="I1892">
        <v>3.1890255397078699</v>
      </c>
      <c r="J1892">
        <v>1</v>
      </c>
    </row>
    <row r="1893" spans="1:10" x14ac:dyDescent="0.3">
      <c r="B1893">
        <v>173.47418591742101</v>
      </c>
      <c r="C1893">
        <v>18318.720372029002</v>
      </c>
      <c r="D1893">
        <v>7.5976535993776402</v>
      </c>
      <c r="E1893">
        <v>282.59811917471802</v>
      </c>
      <c r="F1893">
        <v>407.64296227703801</v>
      </c>
      <c r="G1893">
        <v>20.200592419125901</v>
      </c>
      <c r="H1893">
        <v>79.104018797707596</v>
      </c>
      <c r="I1893">
        <v>4.1812641058229598</v>
      </c>
      <c r="J1893">
        <v>1</v>
      </c>
    </row>
    <row r="1894" spans="1:10" x14ac:dyDescent="0.3">
      <c r="A1894">
        <v>7.0801930590132001</v>
      </c>
      <c r="B1894">
        <v>185.825726383199</v>
      </c>
      <c r="C1894">
        <v>39431.112653235301</v>
      </c>
      <c r="D1894">
        <v>8.8063927489579594</v>
      </c>
      <c r="E1894">
        <v>286.22387566553698</v>
      </c>
      <c r="F1894">
        <v>355.93759648346401</v>
      </c>
      <c r="G1894">
        <v>7.7814933731461897</v>
      </c>
      <c r="H1894">
        <v>39.623834744834397</v>
      </c>
      <c r="I1894">
        <v>1.4922066153042399</v>
      </c>
      <c r="J1894">
        <v>1</v>
      </c>
    </row>
    <row r="1895" spans="1:10" x14ac:dyDescent="0.3">
      <c r="A1895">
        <v>7.55985230976931</v>
      </c>
      <c r="B1895">
        <v>244.29455766552101</v>
      </c>
      <c r="C1895">
        <v>29567.698929375299</v>
      </c>
      <c r="D1895">
        <v>8.6478795326815892</v>
      </c>
      <c r="F1895">
        <v>278.47558585104298</v>
      </c>
      <c r="G1895">
        <v>10.046943183142</v>
      </c>
      <c r="H1895">
        <v>107.61080622986999</v>
      </c>
      <c r="I1895">
        <v>4.5505010060882398</v>
      </c>
      <c r="J1895">
        <v>1</v>
      </c>
    </row>
    <row r="1896" spans="1:10" x14ac:dyDescent="0.3">
      <c r="A1896">
        <v>7.0403949560722801</v>
      </c>
      <c r="B1896">
        <v>199.07921689768199</v>
      </c>
      <c r="C1896">
        <v>22505.518596929302</v>
      </c>
      <c r="D1896">
        <v>7.95357227899013</v>
      </c>
      <c r="F1896">
        <v>531.47666646568098</v>
      </c>
      <c r="G1896">
        <v>14.690953877229999</v>
      </c>
      <c r="H1896">
        <v>58.412860166541698</v>
      </c>
      <c r="I1896">
        <v>3.93191655326223</v>
      </c>
      <c r="J1896">
        <v>1</v>
      </c>
    </row>
    <row r="1897" spans="1:10" x14ac:dyDescent="0.3">
      <c r="A1897">
        <v>8.0530436822355593</v>
      </c>
      <c r="B1897">
        <v>211.78323531812899</v>
      </c>
      <c r="C1897">
        <v>37086.546054059603</v>
      </c>
      <c r="D1897">
        <v>8.26753683232754</v>
      </c>
      <c r="E1897">
        <v>251.44349970246299</v>
      </c>
      <c r="F1897">
        <v>512.89903637125997</v>
      </c>
      <c r="G1897">
        <v>19.166620232734498</v>
      </c>
      <c r="H1897">
        <v>73.248984331406703</v>
      </c>
      <c r="I1897">
        <v>3.3015748949924899</v>
      </c>
      <c r="J1897">
        <v>1</v>
      </c>
    </row>
    <row r="1898" spans="1:10" x14ac:dyDescent="0.3">
      <c r="A1898">
        <v>7.0443753187341098</v>
      </c>
      <c r="B1898">
        <v>229.60317278383201</v>
      </c>
      <c r="C1898">
        <v>12575.279626805999</v>
      </c>
      <c r="D1898">
        <v>7.8377779908544198</v>
      </c>
      <c r="E1898">
        <v>390.46768366159898</v>
      </c>
      <c r="F1898">
        <v>558.17659180607995</v>
      </c>
      <c r="G1898">
        <v>15.7547846118983</v>
      </c>
      <c r="H1898">
        <v>36.267530025124501</v>
      </c>
      <c r="I1898">
        <v>4.2766990736424599</v>
      </c>
      <c r="J1898">
        <v>1</v>
      </c>
    </row>
    <row r="1899" spans="1:10" x14ac:dyDescent="0.3">
      <c r="A1899">
        <v>6.3098915761801999</v>
      </c>
      <c r="B1899">
        <v>133.64992468613201</v>
      </c>
      <c r="C1899">
        <v>31062.3719148456</v>
      </c>
      <c r="D1899">
        <v>6.9756020039734201</v>
      </c>
      <c r="E1899">
        <v>252.10892512246201</v>
      </c>
      <c r="F1899">
        <v>381.05877629677298</v>
      </c>
      <c r="G1899">
        <v>17.2000082507199</v>
      </c>
      <c r="H1899">
        <v>71.181544417456607</v>
      </c>
      <c r="I1899">
        <v>3.6030404617750702</v>
      </c>
      <c r="J1899">
        <v>1</v>
      </c>
    </row>
    <row r="1900" spans="1:10" x14ac:dyDescent="0.3">
      <c r="A1900">
        <v>6.20357284820843</v>
      </c>
      <c r="B1900">
        <v>139.12908302130501</v>
      </c>
      <c r="C1900">
        <v>6698.2390951628604</v>
      </c>
      <c r="D1900">
        <v>3.87681271497528</v>
      </c>
      <c r="F1900">
        <v>601.526166988667</v>
      </c>
      <c r="G1900">
        <v>13.368164539589699</v>
      </c>
      <c r="H1900">
        <v>68.298689053922104</v>
      </c>
      <c r="I1900">
        <v>4.3055493618376897</v>
      </c>
      <c r="J1900">
        <v>1</v>
      </c>
    </row>
    <row r="1901" spans="1:10" x14ac:dyDescent="0.3">
      <c r="A1901">
        <v>6.8794049572962797</v>
      </c>
      <c r="B1901">
        <v>214.73188747950201</v>
      </c>
      <c r="C1901">
        <v>20509.3319615937</v>
      </c>
      <c r="D1901">
        <v>9.0352503537969895</v>
      </c>
      <c r="E1901">
        <v>321.383277693975</v>
      </c>
      <c r="F1901">
        <v>306.78430224297199</v>
      </c>
      <c r="G1901">
        <v>12.4773031657095</v>
      </c>
      <c r="H1901">
        <v>79.692079861559293</v>
      </c>
      <c r="I1901">
        <v>4.7004702297634804</v>
      </c>
      <c r="J1901">
        <v>1</v>
      </c>
    </row>
    <row r="1902" spans="1:10" x14ac:dyDescent="0.3">
      <c r="A1902">
        <v>7.7548843944371901</v>
      </c>
      <c r="B1902">
        <v>210.720768697788</v>
      </c>
      <c r="C1902">
        <v>18857.058497252699</v>
      </c>
      <c r="D1902">
        <v>5.6937519199329598</v>
      </c>
      <c r="E1902">
        <v>376.48462222349798</v>
      </c>
      <c r="F1902">
        <v>375.67269084352398</v>
      </c>
      <c r="G1902">
        <v>14.708599014305999</v>
      </c>
      <c r="H1902">
        <v>43.299820101900004</v>
      </c>
      <c r="I1902">
        <v>5.1283900545281096</v>
      </c>
      <c r="J1902">
        <v>1</v>
      </c>
    </row>
    <row r="1903" spans="1:10" x14ac:dyDescent="0.3">
      <c r="A1903">
        <v>7.9166696988353102</v>
      </c>
      <c r="B1903">
        <v>201.45580795921001</v>
      </c>
      <c r="C1903">
        <v>39431.252631874202</v>
      </c>
      <c r="D1903">
        <v>7.5254409748375597</v>
      </c>
      <c r="E1903">
        <v>276.206919734378</v>
      </c>
      <c r="F1903">
        <v>432.58999551592598</v>
      </c>
      <c r="G1903">
        <v>17.8219218460357</v>
      </c>
      <c r="H1903">
        <v>70.239600665619605</v>
      </c>
      <c r="I1903">
        <v>4.27519271910284</v>
      </c>
      <c r="J1903">
        <v>1</v>
      </c>
    </row>
    <row r="1904" spans="1:10" x14ac:dyDescent="0.3">
      <c r="A1904">
        <v>6.4053924817762402</v>
      </c>
      <c r="B1904">
        <v>183.86724504297899</v>
      </c>
      <c r="C1904">
        <v>20526.3068351029</v>
      </c>
      <c r="D1904">
        <v>8.4502723546064793</v>
      </c>
      <c r="E1904">
        <v>366.17663359014398</v>
      </c>
      <c r="F1904">
        <v>548.63770207879497</v>
      </c>
      <c r="G1904">
        <v>13.4487966354897</v>
      </c>
      <c r="H1904">
        <v>69.054138140280401</v>
      </c>
      <c r="I1904">
        <v>4.5319207814080702</v>
      </c>
      <c r="J1904">
        <v>1</v>
      </c>
    </row>
    <row r="1905" spans="1:10" x14ac:dyDescent="0.3">
      <c r="A1905">
        <v>7.7959578005971704</v>
      </c>
      <c r="B1905">
        <v>239.27825450711001</v>
      </c>
      <c r="C1905">
        <v>27849.142088223201</v>
      </c>
      <c r="D1905">
        <v>6.4759944301482397</v>
      </c>
      <c r="E1905">
        <v>356.17070211937403</v>
      </c>
      <c r="F1905">
        <v>484.10478448594699</v>
      </c>
      <c r="G1905">
        <v>18.6922483652564</v>
      </c>
      <c r="H1905">
        <v>50.128415290648498</v>
      </c>
      <c r="I1905">
        <v>4.2518761695023199</v>
      </c>
      <c r="J1905">
        <v>1</v>
      </c>
    </row>
    <row r="1906" spans="1:10" x14ac:dyDescent="0.3">
      <c r="A1906">
        <v>6.9639793510478496</v>
      </c>
      <c r="B1906">
        <v>180.401506029308</v>
      </c>
      <c r="C1906">
        <v>12878.1763536122</v>
      </c>
      <c r="D1906">
        <v>6.4240985325003699</v>
      </c>
      <c r="F1906">
        <v>358.51647677192</v>
      </c>
      <c r="G1906">
        <v>16.329624998843698</v>
      </c>
      <c r="H1906">
        <v>66.302629487980298</v>
      </c>
      <c r="I1906">
        <v>4.4898704731828403</v>
      </c>
      <c r="J1906">
        <v>1</v>
      </c>
    </row>
    <row r="1907" spans="1:10" x14ac:dyDescent="0.3">
      <c r="A1907">
        <v>6.9678613966386598</v>
      </c>
      <c r="B1907">
        <v>183.93347620579399</v>
      </c>
      <c r="C1907">
        <v>13401.044394115201</v>
      </c>
      <c r="D1907">
        <v>6.4576865551836002</v>
      </c>
      <c r="E1907">
        <v>371.788363578668</v>
      </c>
      <c r="F1907">
        <v>433.239428586636</v>
      </c>
      <c r="G1907">
        <v>14.5842313956823</v>
      </c>
      <c r="H1907">
        <v>66.029156116898605</v>
      </c>
      <c r="I1907">
        <v>4.8932152733976499</v>
      </c>
      <c r="J1907">
        <v>1</v>
      </c>
    </row>
    <row r="1908" spans="1:10" x14ac:dyDescent="0.3">
      <c r="A1908">
        <v>6.6227913564466201</v>
      </c>
      <c r="B1908">
        <v>195.86711683127899</v>
      </c>
      <c r="C1908">
        <v>13900.7165227806</v>
      </c>
      <c r="D1908">
        <v>6.3635375397735503</v>
      </c>
      <c r="E1908">
        <v>387.35693798484101</v>
      </c>
      <c r="F1908">
        <v>310.851138015473</v>
      </c>
      <c r="G1908">
        <v>11.7583742393713</v>
      </c>
      <c r="H1908">
        <v>52.406187870715598</v>
      </c>
      <c r="I1908">
        <v>5.6092908097377103</v>
      </c>
      <c r="J1908">
        <v>1</v>
      </c>
    </row>
    <row r="1909" spans="1:10" x14ac:dyDescent="0.3">
      <c r="A1909">
        <v>7.3699886207415899</v>
      </c>
      <c r="B1909">
        <v>236.476720724578</v>
      </c>
      <c r="C1909">
        <v>18998.346822991301</v>
      </c>
      <c r="D1909">
        <v>7.4044345244422098</v>
      </c>
      <c r="E1909">
        <v>359.93056566018998</v>
      </c>
      <c r="F1909">
        <v>357.06620321602901</v>
      </c>
      <c r="G1909">
        <v>18.020331094548101</v>
      </c>
      <c r="H1909">
        <v>58.2712570625214</v>
      </c>
      <c r="I1909">
        <v>3.4638524371482902</v>
      </c>
      <c r="J1909">
        <v>1</v>
      </c>
    </row>
    <row r="1910" spans="1:10" x14ac:dyDescent="0.3">
      <c r="B1910">
        <v>134.31115980652001</v>
      </c>
      <c r="C1910">
        <v>8076.8222825952198</v>
      </c>
      <c r="D1910">
        <v>5.3221119862804196</v>
      </c>
      <c r="F1910">
        <v>599.61453529137395</v>
      </c>
      <c r="G1910">
        <v>9.2533506286650304</v>
      </c>
      <c r="H1910">
        <v>100.335664955919</v>
      </c>
      <c r="I1910">
        <v>3.3739365078527701</v>
      </c>
      <c r="J1910">
        <v>1</v>
      </c>
    </row>
    <row r="1911" spans="1:10" x14ac:dyDescent="0.3">
      <c r="A1911">
        <v>6.9448683868362897</v>
      </c>
      <c r="B1911">
        <v>198.47643903857099</v>
      </c>
      <c r="C1911">
        <v>16904.201091168201</v>
      </c>
      <c r="D1911">
        <v>6.34140695887747</v>
      </c>
      <c r="E1911">
        <v>299.52167331693698</v>
      </c>
      <c r="F1911">
        <v>470.59976058791801</v>
      </c>
      <c r="G1911">
        <v>15.0458167522187</v>
      </c>
      <c r="H1911">
        <v>61.146086688100802</v>
      </c>
      <c r="I1911">
        <v>4.2411351814801099</v>
      </c>
      <c r="J1911">
        <v>1</v>
      </c>
    </row>
    <row r="1912" spans="1:10" x14ac:dyDescent="0.3">
      <c r="A1912">
        <v>5.2848101149986801</v>
      </c>
      <c r="B1912">
        <v>148.86275843424801</v>
      </c>
      <c r="C1912">
        <v>11130.2113648744</v>
      </c>
      <c r="D1912">
        <v>6.8204689804050203</v>
      </c>
      <c r="E1912">
        <v>335.66044973260801</v>
      </c>
      <c r="F1912">
        <v>485.805431033557</v>
      </c>
      <c r="G1912">
        <v>13.773350205253299</v>
      </c>
      <c r="H1912">
        <v>60.944342639224402</v>
      </c>
      <c r="I1912">
        <v>3.9902426321958702</v>
      </c>
      <c r="J1912">
        <v>1</v>
      </c>
    </row>
    <row r="1913" spans="1:10" x14ac:dyDescent="0.3">
      <c r="A1913">
        <v>6.8514426029488904</v>
      </c>
      <c r="B1913">
        <v>197.33955943396401</v>
      </c>
      <c r="C1913">
        <v>15349.1425849404</v>
      </c>
      <c r="D1913">
        <v>7.4464117267916103</v>
      </c>
      <c r="F1913">
        <v>373.54986744192098</v>
      </c>
      <c r="G1913">
        <v>11.3672749762355</v>
      </c>
      <c r="H1913">
        <v>79.155821976278403</v>
      </c>
      <c r="I1913">
        <v>4.9355565434958697</v>
      </c>
      <c r="J1913">
        <v>1</v>
      </c>
    </row>
    <row r="1914" spans="1:10" x14ac:dyDescent="0.3">
      <c r="A1914">
        <v>7.7601893647032796</v>
      </c>
      <c r="B1914">
        <v>206.20883409030901</v>
      </c>
      <c r="C1914">
        <v>34250.163924961496</v>
      </c>
      <c r="D1914">
        <v>7.9303818571909597</v>
      </c>
      <c r="E1914">
        <v>299.13159847494802</v>
      </c>
      <c r="F1914">
        <v>347.18078039062601</v>
      </c>
      <c r="G1914">
        <v>19.350765124166301</v>
      </c>
      <c r="H1914">
        <v>80.621872348882505</v>
      </c>
      <c r="I1914">
        <v>4.5905276488014399</v>
      </c>
      <c r="J1914">
        <v>1</v>
      </c>
    </row>
    <row r="1915" spans="1:10" x14ac:dyDescent="0.3">
      <c r="A1915">
        <v>7.2805603569352897</v>
      </c>
      <c r="B1915">
        <v>228.53954269712401</v>
      </c>
      <c r="C1915">
        <v>29690.9171579252</v>
      </c>
      <c r="D1915">
        <v>7.8710251507803797</v>
      </c>
      <c r="E1915">
        <v>322.26966084267002</v>
      </c>
      <c r="F1915">
        <v>392.53259748681597</v>
      </c>
      <c r="G1915">
        <v>15.1681892035592</v>
      </c>
      <c r="H1915">
        <v>84.370712948922204</v>
      </c>
      <c r="I1915">
        <v>2.9197960049798302</v>
      </c>
      <c r="J1915">
        <v>1</v>
      </c>
    </row>
    <row r="1916" spans="1:10" x14ac:dyDescent="0.3">
      <c r="A1916">
        <v>6.83425988988055</v>
      </c>
      <c r="B1916">
        <v>182.454461770942</v>
      </c>
      <c r="C1916">
        <v>21670.569891384199</v>
      </c>
      <c r="D1916">
        <v>6.4076478892708799</v>
      </c>
      <c r="E1916">
        <v>325.95041116154999</v>
      </c>
      <c r="F1916">
        <v>397.33750830430301</v>
      </c>
      <c r="G1916">
        <v>16.506658083785702</v>
      </c>
      <c r="H1916">
        <v>74.462645710171003</v>
      </c>
      <c r="I1916">
        <v>2.6588434119486699</v>
      </c>
      <c r="J1916">
        <v>1</v>
      </c>
    </row>
    <row r="1917" spans="1:10" x14ac:dyDescent="0.3">
      <c r="A1917">
        <v>6.7289751477621298</v>
      </c>
      <c r="B1917">
        <v>187.20271221036</v>
      </c>
      <c r="C1917">
        <v>26376.0622874615</v>
      </c>
      <c r="D1917">
        <v>8.4576616497442902</v>
      </c>
      <c r="E1917">
        <v>337.86192235039499</v>
      </c>
      <c r="F1917">
        <v>488.97639419432102</v>
      </c>
      <c r="G1917">
        <v>17.689784660897001</v>
      </c>
      <c r="H1917">
        <v>77.131889344504899</v>
      </c>
      <c r="I1917">
        <v>4.5937871327574298</v>
      </c>
      <c r="J1917">
        <v>1</v>
      </c>
    </row>
    <row r="1918" spans="1:10" x14ac:dyDescent="0.3">
      <c r="A1918">
        <v>8.0164183746115807</v>
      </c>
      <c r="B1918">
        <v>255.25949255483599</v>
      </c>
      <c r="C1918">
        <v>30854.830468422599</v>
      </c>
      <c r="D1918">
        <v>8.7619162726069995</v>
      </c>
      <c r="F1918">
        <v>442.49953204222697</v>
      </c>
      <c r="G1918">
        <v>11.094202476804499</v>
      </c>
      <c r="H1918">
        <v>93.274232469280406</v>
      </c>
      <c r="I1918">
        <v>5.3200154554008501</v>
      </c>
      <c r="J1918">
        <v>1</v>
      </c>
    </row>
    <row r="1919" spans="1:10" x14ac:dyDescent="0.3">
      <c r="A1919">
        <v>6.8649167394503996</v>
      </c>
      <c r="B1919">
        <v>170.827792331853</v>
      </c>
      <c r="C1919">
        <v>20464.7726943874</v>
      </c>
      <c r="D1919">
        <v>7.0740629339980101</v>
      </c>
      <c r="E1919">
        <v>365.94134611211803</v>
      </c>
      <c r="F1919">
        <v>400.96527028731998</v>
      </c>
      <c r="G1919">
        <v>14.0038735084091</v>
      </c>
      <c r="H1919">
        <v>51.603004282277702</v>
      </c>
      <c r="I1919">
        <v>4.4937467691788697</v>
      </c>
      <c r="J1919">
        <v>1</v>
      </c>
    </row>
    <row r="1920" spans="1:10" x14ac:dyDescent="0.3">
      <c r="A1920">
        <v>5.8089755199068298</v>
      </c>
      <c r="B1920">
        <v>157.552238417382</v>
      </c>
      <c r="C1920">
        <v>7965.2079184800996</v>
      </c>
      <c r="D1920">
        <v>6.6801883143907901</v>
      </c>
      <c r="E1920">
        <v>262.99575635318701</v>
      </c>
      <c r="F1920">
        <v>377.69728280218101</v>
      </c>
      <c r="G1920">
        <v>17.401038875265399</v>
      </c>
      <c r="H1920">
        <v>69.461111095300794</v>
      </c>
      <c r="I1920">
        <v>3.5999331018118799</v>
      </c>
      <c r="J1920">
        <v>1</v>
      </c>
    </row>
    <row r="1921" spans="1:10" x14ac:dyDescent="0.3">
      <c r="A1921">
        <v>8.45879698814859</v>
      </c>
      <c r="B1921">
        <v>241.76834000247899</v>
      </c>
      <c r="C1921">
        <v>29317.142440071701</v>
      </c>
      <c r="D1921">
        <v>5.7832754842022398</v>
      </c>
      <c r="E1921">
        <v>313.885547798255</v>
      </c>
      <c r="F1921">
        <v>328.579429245911</v>
      </c>
      <c r="G1921">
        <v>18.296001299553399</v>
      </c>
      <c r="H1921">
        <v>84.510985305275995</v>
      </c>
      <c r="I1921">
        <v>3.8274314108839098</v>
      </c>
      <c r="J1921">
        <v>1</v>
      </c>
    </row>
    <row r="1922" spans="1:10" x14ac:dyDescent="0.3">
      <c r="A1922">
        <v>6.9873352789589296</v>
      </c>
      <c r="B1922">
        <v>224.03441725319101</v>
      </c>
      <c r="C1922">
        <v>13505.033116054699</v>
      </c>
      <c r="D1922">
        <v>5.8711799331973804</v>
      </c>
      <c r="F1922">
        <v>479.825496590093</v>
      </c>
      <c r="G1922">
        <v>15.9214125461284</v>
      </c>
      <c r="H1922">
        <v>73.064218387108895</v>
      </c>
      <c r="I1922">
        <v>3.870292781571</v>
      </c>
      <c r="J1922">
        <v>1</v>
      </c>
    </row>
    <row r="1923" spans="1:10" x14ac:dyDescent="0.3">
      <c r="A1923">
        <v>7.2887366612670101</v>
      </c>
      <c r="B1923">
        <v>233.97780970903801</v>
      </c>
      <c r="C1923">
        <v>31617.075414965999</v>
      </c>
      <c r="D1923">
        <v>8.5338882776569491</v>
      </c>
      <c r="E1923">
        <v>331.838167129574</v>
      </c>
      <c r="F1923">
        <v>490.04709461536697</v>
      </c>
      <c r="G1923">
        <v>12.2253417861677</v>
      </c>
      <c r="H1923">
        <v>31.8020242206753</v>
      </c>
      <c r="I1923">
        <v>3.5313846614470799</v>
      </c>
      <c r="J1923">
        <v>1</v>
      </c>
    </row>
    <row r="1924" spans="1:10" x14ac:dyDescent="0.3">
      <c r="A1924">
        <v>8.1163502752896406</v>
      </c>
      <c r="B1924">
        <v>224.763509245514</v>
      </c>
      <c r="C1924">
        <v>16514.608092257</v>
      </c>
      <c r="D1924">
        <v>5.2906909527565498</v>
      </c>
      <c r="F1924">
        <v>416.59663424351203</v>
      </c>
      <c r="G1924">
        <v>12.063501461366499</v>
      </c>
      <c r="H1924">
        <v>91.856156372914398</v>
      </c>
      <c r="I1924">
        <v>2.5260162359182599</v>
      </c>
      <c r="J1924">
        <v>1</v>
      </c>
    </row>
    <row r="1925" spans="1:10" x14ac:dyDescent="0.3">
      <c r="A1925">
        <v>7.4639159512294597</v>
      </c>
      <c r="B1925">
        <v>215.47906830550701</v>
      </c>
      <c r="C1925">
        <v>27150.395399592901</v>
      </c>
      <c r="D1925">
        <v>7.7829153078229396</v>
      </c>
      <c r="E1925">
        <v>382.95873682470898</v>
      </c>
      <c r="F1925">
        <v>403.70350157171703</v>
      </c>
      <c r="G1925">
        <v>14.777091688990801</v>
      </c>
      <c r="H1925">
        <v>56.9569388600382</v>
      </c>
      <c r="I1925">
        <v>5.0758436044594104</v>
      </c>
      <c r="J1925">
        <v>1</v>
      </c>
    </row>
    <row r="1926" spans="1:10" x14ac:dyDescent="0.3">
      <c r="A1926">
        <v>7.5123612161218203</v>
      </c>
      <c r="B1926">
        <v>224.47165409795201</v>
      </c>
      <c r="C1926">
        <v>17895.556585328599</v>
      </c>
      <c r="D1926">
        <v>8.6350308142996308</v>
      </c>
      <c r="F1926">
        <v>472.34212463360302</v>
      </c>
      <c r="G1926">
        <v>13.8483885238134</v>
      </c>
      <c r="H1926">
        <v>74.582981029751807</v>
      </c>
      <c r="I1926">
        <v>3.5158025472198098</v>
      </c>
      <c r="J1926">
        <v>1</v>
      </c>
    </row>
    <row r="1927" spans="1:10" x14ac:dyDescent="0.3">
      <c r="A1927">
        <v>6.4151084717080797</v>
      </c>
      <c r="B1927">
        <v>192.42796510420001</v>
      </c>
      <c r="C1927">
        <v>19310.062010609799</v>
      </c>
      <c r="D1927">
        <v>6.8453004909870696</v>
      </c>
      <c r="F1927">
        <v>529.73031212718104</v>
      </c>
      <c r="G1927">
        <v>16.021438655757201</v>
      </c>
      <c r="H1927">
        <v>62.533556792473497</v>
      </c>
      <c r="I1927">
        <v>6.0730060140962898</v>
      </c>
      <c r="J1927">
        <v>1</v>
      </c>
    </row>
    <row r="1928" spans="1:10" x14ac:dyDescent="0.3">
      <c r="A1928">
        <v>7.0599402344536202</v>
      </c>
      <c r="B1928">
        <v>178.80538032255799</v>
      </c>
      <c r="C1928">
        <v>39484.638920651298</v>
      </c>
      <c r="D1928">
        <v>8.5911130996670106</v>
      </c>
      <c r="E1928">
        <v>281.38619719375203</v>
      </c>
      <c r="F1928">
        <v>520.27286057143795</v>
      </c>
      <c r="G1928">
        <v>10.795481727524299</v>
      </c>
      <c r="H1928">
        <v>75.847542488942906</v>
      </c>
      <c r="I1928">
        <v>2.9499388225787402</v>
      </c>
      <c r="J1928">
        <v>1</v>
      </c>
    </row>
    <row r="1929" spans="1:10" x14ac:dyDescent="0.3">
      <c r="B1929">
        <v>179.75670785470999</v>
      </c>
      <c r="C1929">
        <v>25703.1552008873</v>
      </c>
      <c r="D1929">
        <v>7.2873102074659197</v>
      </c>
      <c r="F1929">
        <v>311.09306450908798</v>
      </c>
      <c r="G1929">
        <v>10.2382708665604</v>
      </c>
      <c r="H1929">
        <v>42.075314531715499</v>
      </c>
      <c r="I1929">
        <v>1.6597993845044301</v>
      </c>
      <c r="J1929">
        <v>1</v>
      </c>
    </row>
    <row r="1930" spans="1:10" x14ac:dyDescent="0.3">
      <c r="A1930">
        <v>7.4251022232220496</v>
      </c>
      <c r="B1930">
        <v>204.48628164651799</v>
      </c>
      <c r="C1930">
        <v>18608.940873849599</v>
      </c>
      <c r="D1930">
        <v>7.4344927475796299</v>
      </c>
      <c r="E1930">
        <v>318.18329661711101</v>
      </c>
      <c r="F1930">
        <v>338.93527092327002</v>
      </c>
      <c r="G1930">
        <v>16.244755014040699</v>
      </c>
      <c r="H1930">
        <v>94.605311093098905</v>
      </c>
      <c r="I1930">
        <v>2.5587727443235</v>
      </c>
      <c r="J1930">
        <v>1</v>
      </c>
    </row>
    <row r="1931" spans="1:10" x14ac:dyDescent="0.3">
      <c r="A1931">
        <v>6.7426223982587903</v>
      </c>
      <c r="B1931">
        <v>209.21734414391301</v>
      </c>
      <c r="C1931">
        <v>15488.956747747699</v>
      </c>
      <c r="D1931">
        <v>7.4523618194742403</v>
      </c>
      <c r="E1931">
        <v>351.05224224876503</v>
      </c>
      <c r="F1931">
        <v>408.85356216730497</v>
      </c>
      <c r="G1931">
        <v>13.921281660382499</v>
      </c>
      <c r="H1931">
        <v>70.205240603920103</v>
      </c>
      <c r="I1931">
        <v>4.9646726403755199</v>
      </c>
      <c r="J1931">
        <v>1</v>
      </c>
    </row>
    <row r="1932" spans="1:10" x14ac:dyDescent="0.3">
      <c r="A1932">
        <v>7.6829234448478001</v>
      </c>
      <c r="B1932">
        <v>217.78893220939401</v>
      </c>
      <c r="C1932">
        <v>31150.513421162399</v>
      </c>
      <c r="D1932">
        <v>8.0216677941274295</v>
      </c>
      <c r="F1932">
        <v>594.70254575737295</v>
      </c>
      <c r="G1932">
        <v>12.1942315714514</v>
      </c>
      <c r="H1932">
        <v>77.169788623543297</v>
      </c>
      <c r="I1932">
        <v>3.5427310869586002</v>
      </c>
      <c r="J1932">
        <v>1</v>
      </c>
    </row>
    <row r="1933" spans="1:10" x14ac:dyDescent="0.3">
      <c r="A1933">
        <v>7.0416654174111697</v>
      </c>
      <c r="B1933">
        <v>178.28574851456301</v>
      </c>
      <c r="C1933">
        <v>25419.7694981899</v>
      </c>
      <c r="D1933">
        <v>6.7727507990413596</v>
      </c>
      <c r="E1933">
        <v>316.433854143833</v>
      </c>
      <c r="F1933">
        <v>388.33927698868303</v>
      </c>
      <c r="G1933">
        <v>11.557096782348699</v>
      </c>
      <c r="H1933">
        <v>73.256220494898699</v>
      </c>
      <c r="I1933">
        <v>3.0997461634419499</v>
      </c>
      <c r="J1933">
        <v>1</v>
      </c>
    </row>
    <row r="1934" spans="1:10" x14ac:dyDescent="0.3">
      <c r="A1934">
        <v>7.18527644881891</v>
      </c>
      <c r="B1934">
        <v>212.48317199929801</v>
      </c>
      <c r="C1934">
        <v>25645.0672330175</v>
      </c>
      <c r="D1934">
        <v>8.1425128342805309</v>
      </c>
      <c r="E1934">
        <v>352.86916473915198</v>
      </c>
      <c r="F1934">
        <v>435.28298069706898</v>
      </c>
      <c r="G1934">
        <v>8.9302424500986</v>
      </c>
      <c r="H1934">
        <v>75.600979551818</v>
      </c>
      <c r="I1934">
        <v>2.95915382310758</v>
      </c>
      <c r="J1934">
        <v>1</v>
      </c>
    </row>
    <row r="1935" spans="1:10" x14ac:dyDescent="0.3">
      <c r="A1935">
        <v>6.5972923631533504</v>
      </c>
      <c r="B1935">
        <v>191.78744194843699</v>
      </c>
      <c r="C1935">
        <v>25039.354695501901</v>
      </c>
      <c r="D1935">
        <v>7.2945773901067499</v>
      </c>
      <c r="E1935">
        <v>395.73952867172102</v>
      </c>
      <c r="F1935">
        <v>501.532652606309</v>
      </c>
      <c r="G1935">
        <v>14.695391034209999</v>
      </c>
      <c r="H1935">
        <v>80.050031096660405</v>
      </c>
      <c r="I1935">
        <v>4.3183054068541997</v>
      </c>
      <c r="J1935">
        <v>1</v>
      </c>
    </row>
    <row r="1936" spans="1:10" x14ac:dyDescent="0.3">
      <c r="A1936">
        <v>6.9088530833136703</v>
      </c>
      <c r="B1936">
        <v>184.944231913463</v>
      </c>
      <c r="C1936">
        <v>16965.314108804301</v>
      </c>
      <c r="D1936">
        <v>6.40435401529089</v>
      </c>
      <c r="E1936">
        <v>351.34532606543598</v>
      </c>
      <c r="F1936">
        <v>434.35021930292999</v>
      </c>
      <c r="G1936">
        <v>11.812941710124999</v>
      </c>
      <c r="H1936">
        <v>77.371361475962303</v>
      </c>
      <c r="I1936">
        <v>4.6939494156741297</v>
      </c>
      <c r="J1936">
        <v>1</v>
      </c>
    </row>
    <row r="1937" spans="1:10" x14ac:dyDescent="0.3">
      <c r="B1937">
        <v>169.77547524436901</v>
      </c>
      <c r="C1937">
        <v>37273.429223044499</v>
      </c>
      <c r="D1937">
        <v>8.0278298815546201</v>
      </c>
      <c r="E1937">
        <v>240.89762892316901</v>
      </c>
      <c r="F1937">
        <v>454.54376549672497</v>
      </c>
      <c r="G1937">
        <v>18.6216978233142</v>
      </c>
      <c r="H1937">
        <v>63.519515808582803</v>
      </c>
      <c r="I1937">
        <v>3.5737411060993698</v>
      </c>
      <c r="J1937">
        <v>1</v>
      </c>
    </row>
    <row r="1938" spans="1:10" x14ac:dyDescent="0.3">
      <c r="B1938">
        <v>165.89296987094801</v>
      </c>
      <c r="C1938">
        <v>11566.875547564299</v>
      </c>
      <c r="D1938">
        <v>8.3261549373729693</v>
      </c>
      <c r="F1938">
        <v>369.28977734492298</v>
      </c>
      <c r="G1938">
        <v>7.4018681763207601</v>
      </c>
      <c r="H1938">
        <v>66.686949808849405</v>
      </c>
      <c r="I1938">
        <v>3.6030896890881299</v>
      </c>
      <c r="J1938">
        <v>1</v>
      </c>
    </row>
    <row r="1939" spans="1:10" x14ac:dyDescent="0.3">
      <c r="A1939">
        <v>6.2819039290788101</v>
      </c>
      <c r="B1939">
        <v>160.30668501234399</v>
      </c>
      <c r="C1939">
        <v>17095.270070382499</v>
      </c>
      <c r="D1939">
        <v>6.7305770132945302</v>
      </c>
      <c r="E1939">
        <v>305.09400006398897</v>
      </c>
      <c r="F1939">
        <v>424.44618498229801</v>
      </c>
      <c r="G1939">
        <v>14.374966885359401</v>
      </c>
      <c r="H1939">
        <v>41.279829739888903</v>
      </c>
      <c r="I1939">
        <v>4.4577299154541796</v>
      </c>
      <c r="J1939">
        <v>1</v>
      </c>
    </row>
    <row r="1940" spans="1:10" x14ac:dyDescent="0.3">
      <c r="A1940">
        <v>7.0367521038335399</v>
      </c>
      <c r="B1940">
        <v>210.36910365009399</v>
      </c>
      <c r="C1940">
        <v>13812.4104206063</v>
      </c>
      <c r="D1940">
        <v>8.3782821769069695</v>
      </c>
      <c r="E1940">
        <v>342.49836128569302</v>
      </c>
      <c r="F1940">
        <v>489.54505484146301</v>
      </c>
      <c r="G1940">
        <v>14.823903523137799</v>
      </c>
      <c r="H1940">
        <v>69.193358416661397</v>
      </c>
      <c r="I1940">
        <v>3.2853718352092902</v>
      </c>
      <c r="J1940">
        <v>1</v>
      </c>
    </row>
    <row r="1941" spans="1:10" x14ac:dyDescent="0.3">
      <c r="A1941">
        <v>7.3629128672021498</v>
      </c>
      <c r="B1941">
        <v>180.86780067633299</v>
      </c>
      <c r="C1941">
        <v>20430.9066967121</v>
      </c>
      <c r="D1941">
        <v>6.66478636907829</v>
      </c>
      <c r="F1941">
        <v>437.38952625134601</v>
      </c>
      <c r="G1941">
        <v>9.6751666674514301</v>
      </c>
      <c r="H1941">
        <v>69.035113453726098</v>
      </c>
      <c r="I1941">
        <v>3.2494398781739999</v>
      </c>
      <c r="J1941">
        <v>1</v>
      </c>
    </row>
    <row r="1942" spans="1:10" x14ac:dyDescent="0.3">
      <c r="A1942">
        <v>7.3690871386546304</v>
      </c>
      <c r="B1942">
        <v>198.20408242750599</v>
      </c>
      <c r="C1942">
        <v>28232.018406459501</v>
      </c>
      <c r="D1942">
        <v>8.8997116259299798</v>
      </c>
      <c r="E1942">
        <v>289.59969184420999</v>
      </c>
      <c r="F1942">
        <v>424.45425448411601</v>
      </c>
      <c r="G1942">
        <v>18.1567539763914</v>
      </c>
      <c r="H1942">
        <v>31.599403556265798</v>
      </c>
      <c r="I1942">
        <v>2.7151866852786202</v>
      </c>
      <c r="J1942">
        <v>1</v>
      </c>
    </row>
    <row r="1943" spans="1:10" x14ac:dyDescent="0.3">
      <c r="A1943">
        <v>7.7081099887295697</v>
      </c>
      <c r="B1943">
        <v>188.99785008664401</v>
      </c>
      <c r="C1943">
        <v>15456.220085905499</v>
      </c>
      <c r="D1943">
        <v>5.0479158686692198</v>
      </c>
      <c r="E1943">
        <v>322.754599280376</v>
      </c>
      <c r="F1943">
        <v>523.05266259272105</v>
      </c>
      <c r="G1943">
        <v>16.0901934860517</v>
      </c>
      <c r="H1943">
        <v>57.285763191164797</v>
      </c>
      <c r="I1943">
        <v>4.89662590787293</v>
      </c>
      <c r="J1943">
        <v>1</v>
      </c>
    </row>
    <row r="1944" spans="1:10" x14ac:dyDescent="0.3">
      <c r="A1944">
        <v>6.5041127797483202</v>
      </c>
      <c r="B1944">
        <v>171.72255503318399</v>
      </c>
      <c r="C1944">
        <v>20852.764496168398</v>
      </c>
      <c r="D1944">
        <v>7.7049898924845897</v>
      </c>
      <c r="E1944">
        <v>282.105545354649</v>
      </c>
      <c r="F1944">
        <v>359.46095023382702</v>
      </c>
      <c r="G1944">
        <v>13.4752728989784</v>
      </c>
      <c r="H1944">
        <v>83.622260237140694</v>
      </c>
      <c r="I1944">
        <v>5.3966231422892399</v>
      </c>
      <c r="J1944">
        <v>1</v>
      </c>
    </row>
    <row r="1945" spans="1:10" x14ac:dyDescent="0.3">
      <c r="A1945">
        <v>8.1859234173130293</v>
      </c>
      <c r="B1945">
        <v>240.979103762313</v>
      </c>
      <c r="C1945">
        <v>23641.472028426098</v>
      </c>
      <c r="D1945">
        <v>6.6114485970839301</v>
      </c>
      <c r="E1945">
        <v>318.68901037196298</v>
      </c>
      <c r="F1945">
        <v>410.15822184516298</v>
      </c>
      <c r="G1945">
        <v>13.1099108733073</v>
      </c>
      <c r="H1945">
        <v>56.913980868998799</v>
      </c>
      <c r="I1945">
        <v>3.5669451450290399</v>
      </c>
      <c r="J1945">
        <v>1</v>
      </c>
    </row>
    <row r="1946" spans="1:10" x14ac:dyDescent="0.3">
      <c r="A1946">
        <v>6.1491851735534597</v>
      </c>
      <c r="B1946">
        <v>150.563593525572</v>
      </c>
      <c r="C1946">
        <v>20596.391230953599</v>
      </c>
      <c r="D1946">
        <v>6.9069106944456502</v>
      </c>
      <c r="F1946">
        <v>431.65128296983602</v>
      </c>
      <c r="G1946">
        <v>12.8293801697017</v>
      </c>
      <c r="H1946">
        <v>64.394906597070303</v>
      </c>
      <c r="I1946">
        <v>4.2756148744427298</v>
      </c>
      <c r="J1946">
        <v>1</v>
      </c>
    </row>
    <row r="1947" spans="1:10" x14ac:dyDescent="0.3">
      <c r="A1947">
        <v>7.0804458211218302</v>
      </c>
      <c r="B1947">
        <v>196.65894661440799</v>
      </c>
      <c r="C1947">
        <v>36966.8533193439</v>
      </c>
      <c r="D1947">
        <v>8.9867843377873093</v>
      </c>
      <c r="E1947">
        <v>294.31573261787599</v>
      </c>
      <c r="F1947">
        <v>530.05291927688404</v>
      </c>
      <c r="G1947">
        <v>13.8220573439228</v>
      </c>
      <c r="H1947">
        <v>85.777222134438404</v>
      </c>
      <c r="I1947">
        <v>2.6649460552572202</v>
      </c>
      <c r="J1947">
        <v>1</v>
      </c>
    </row>
    <row r="1948" spans="1:10" x14ac:dyDescent="0.3">
      <c r="A1948">
        <v>6.6284273473906499</v>
      </c>
      <c r="B1948">
        <v>215.24553209981201</v>
      </c>
      <c r="C1948">
        <v>18059.330851885599</v>
      </c>
      <c r="D1948">
        <v>6.9317866855083698</v>
      </c>
      <c r="F1948">
        <v>374.45506175555198</v>
      </c>
      <c r="G1948">
        <v>11.6210742966851</v>
      </c>
      <c r="H1948">
        <v>77.940822026348201</v>
      </c>
      <c r="I1948">
        <v>3.4052786183334001</v>
      </c>
      <c r="J1948">
        <v>1</v>
      </c>
    </row>
    <row r="1949" spans="1:10" x14ac:dyDescent="0.3">
      <c r="A1949">
        <v>4.70469846171701</v>
      </c>
      <c r="B1949">
        <v>160.21182215146001</v>
      </c>
      <c r="C1949">
        <v>5128.4576457697303</v>
      </c>
      <c r="D1949">
        <v>8.2830689335662999</v>
      </c>
      <c r="E1949">
        <v>357.731076833641</v>
      </c>
      <c r="F1949">
        <v>344.69373993834398</v>
      </c>
      <c r="G1949">
        <v>14.219532129367799</v>
      </c>
      <c r="H1949">
        <v>34.288412740593103</v>
      </c>
      <c r="I1949">
        <v>4.1099247116877198</v>
      </c>
      <c r="J1949">
        <v>1</v>
      </c>
    </row>
    <row r="1950" spans="1:10" x14ac:dyDescent="0.3">
      <c r="A1950">
        <v>7.9769008736775699</v>
      </c>
      <c r="B1950">
        <v>234.77937964525</v>
      </c>
      <c r="C1950">
        <v>15360.8350680644</v>
      </c>
      <c r="D1950">
        <v>5.7360268778966601</v>
      </c>
      <c r="E1950">
        <v>377.17811887965502</v>
      </c>
      <c r="F1950">
        <v>613.63354771037302</v>
      </c>
      <c r="G1950">
        <v>14.1912738105309</v>
      </c>
      <c r="H1950">
        <v>48.915881461867201</v>
      </c>
      <c r="I1950">
        <v>4.7536079310394799</v>
      </c>
      <c r="J1950">
        <v>1</v>
      </c>
    </row>
    <row r="1951" spans="1:10" x14ac:dyDescent="0.3">
      <c r="A1951">
        <v>6.8096445151755196</v>
      </c>
      <c r="B1951">
        <v>179.719520574076</v>
      </c>
      <c r="C1951">
        <v>35001.144791576597</v>
      </c>
      <c r="D1951">
        <v>8.6819834664141595</v>
      </c>
      <c r="F1951">
        <v>360.932803824774</v>
      </c>
      <c r="G1951">
        <v>13.633349739679399</v>
      </c>
      <c r="H1951">
        <v>72.717919770928802</v>
      </c>
      <c r="I1951">
        <v>3.1838035719143201</v>
      </c>
      <c r="J1951">
        <v>1</v>
      </c>
    </row>
    <row r="1952" spans="1:10" x14ac:dyDescent="0.3">
      <c r="B1952">
        <v>177.68535582187999</v>
      </c>
      <c r="C1952">
        <v>20325.702131079499</v>
      </c>
      <c r="D1952">
        <v>5.8495698082931398</v>
      </c>
      <c r="E1952">
        <v>353.62676821621699</v>
      </c>
      <c r="F1952">
        <v>279.66491975858401</v>
      </c>
      <c r="G1952">
        <v>13.964321206474001</v>
      </c>
      <c r="H1952">
        <v>44.542985167315202</v>
      </c>
      <c r="I1952">
        <v>4.0322673385935204</v>
      </c>
      <c r="J1952">
        <v>1</v>
      </c>
    </row>
    <row r="1953" spans="1:10" x14ac:dyDescent="0.3">
      <c r="A1953">
        <v>6.9676966831620204</v>
      </c>
      <c r="B1953">
        <v>177.05589009355199</v>
      </c>
      <c r="C1953">
        <v>22886.965734750102</v>
      </c>
      <c r="D1953">
        <v>6.4309348079984598</v>
      </c>
      <c r="E1953">
        <v>315.28290206180498</v>
      </c>
      <c r="F1953">
        <v>507.790061833121</v>
      </c>
      <c r="G1953">
        <v>15.288037895913799</v>
      </c>
      <c r="H1953">
        <v>35.767601037146399</v>
      </c>
      <c r="I1953">
        <v>4.8196371041722603</v>
      </c>
      <c r="J1953">
        <v>1</v>
      </c>
    </row>
    <row r="1954" spans="1:10" x14ac:dyDescent="0.3">
      <c r="A1954">
        <v>6.4445551702072601</v>
      </c>
      <c r="B1954">
        <v>166.63518046655301</v>
      </c>
      <c r="C1954">
        <v>24855.8300423035</v>
      </c>
      <c r="D1954">
        <v>9.4923613289581397</v>
      </c>
      <c r="E1954">
        <v>287.41237996919199</v>
      </c>
      <c r="F1954">
        <v>479.47940901768402</v>
      </c>
      <c r="G1954">
        <v>10.697067555976901</v>
      </c>
      <c r="H1954">
        <v>65.655325682300102</v>
      </c>
      <c r="I1954">
        <v>3.5519053590869598</v>
      </c>
      <c r="J1954">
        <v>1</v>
      </c>
    </row>
    <row r="1955" spans="1:10" x14ac:dyDescent="0.3">
      <c r="A1955">
        <v>6.2777424833906297</v>
      </c>
      <c r="B1955">
        <v>149.56328174238701</v>
      </c>
      <c r="C1955">
        <v>15751.449149968499</v>
      </c>
      <c r="D1955">
        <v>8.2577511248413806</v>
      </c>
      <c r="E1955">
        <v>317.501439727795</v>
      </c>
      <c r="F1955">
        <v>605.398374948011</v>
      </c>
      <c r="G1955">
        <v>15.2183783521364</v>
      </c>
      <c r="H1955">
        <v>82.703470414844006</v>
      </c>
      <c r="I1955">
        <v>5.2550119432200697</v>
      </c>
      <c r="J1955">
        <v>1</v>
      </c>
    </row>
    <row r="1956" spans="1:10" x14ac:dyDescent="0.3">
      <c r="B1956">
        <v>166.92297983330101</v>
      </c>
      <c r="C1956">
        <v>21190.1549428978</v>
      </c>
      <c r="D1956">
        <v>6.5899804902084496</v>
      </c>
      <c r="E1956">
        <v>285.89938547907502</v>
      </c>
      <c r="F1956">
        <v>410.688296873024</v>
      </c>
      <c r="G1956">
        <v>15.2906137476004</v>
      </c>
      <c r="H1956">
        <v>75.595222221348607</v>
      </c>
      <c r="I1956">
        <v>2.50546402661598</v>
      </c>
      <c r="J1956">
        <v>1</v>
      </c>
    </row>
    <row r="1957" spans="1:10" x14ac:dyDescent="0.3">
      <c r="A1957">
        <v>9.0143567343211295</v>
      </c>
      <c r="B1957">
        <v>225.36751917804901</v>
      </c>
      <c r="C1957">
        <v>49009.9246560268</v>
      </c>
      <c r="D1957">
        <v>6.0026530350617504</v>
      </c>
      <c r="E1957">
        <v>296.63089872335598</v>
      </c>
      <c r="F1957">
        <v>445.76881219910598</v>
      </c>
      <c r="G1957">
        <v>16.254111866748399</v>
      </c>
      <c r="H1957">
        <v>83.891129471499497</v>
      </c>
      <c r="I1957">
        <v>4.5494194126178398</v>
      </c>
      <c r="J1957">
        <v>1</v>
      </c>
    </row>
    <row r="1958" spans="1:10" x14ac:dyDescent="0.3">
      <c r="A1958">
        <v>7.7816637597932203</v>
      </c>
      <c r="B1958">
        <v>216.78288125009499</v>
      </c>
      <c r="C1958">
        <v>35055.616489892098</v>
      </c>
      <c r="D1958">
        <v>7.7842033391698102</v>
      </c>
      <c r="E1958">
        <v>306.64333631067399</v>
      </c>
      <c r="F1958">
        <v>447.167100987026</v>
      </c>
      <c r="G1958">
        <v>10.609544908906001</v>
      </c>
      <c r="H1958">
        <v>36.872085889056798</v>
      </c>
      <c r="I1958">
        <v>4.8229674853512403</v>
      </c>
      <c r="J1958">
        <v>1</v>
      </c>
    </row>
    <row r="1959" spans="1:10" x14ac:dyDescent="0.3">
      <c r="A1959">
        <v>6.0843601161892202</v>
      </c>
      <c r="B1959">
        <v>155.271425149495</v>
      </c>
      <c r="C1959">
        <v>27310.060847941499</v>
      </c>
      <c r="D1959">
        <v>7.8171291749943697</v>
      </c>
      <c r="F1959">
        <v>436.98893440882102</v>
      </c>
      <c r="G1959">
        <v>12.6575124703153</v>
      </c>
      <c r="I1959">
        <v>4.2981109195272902</v>
      </c>
      <c r="J1959">
        <v>1</v>
      </c>
    </row>
    <row r="1960" spans="1:10" x14ac:dyDescent="0.3">
      <c r="A1960">
        <v>7.1547358804048704</v>
      </c>
      <c r="B1960">
        <v>198.147326481123</v>
      </c>
      <c r="C1960">
        <v>32680.977991229</v>
      </c>
      <c r="D1960">
        <v>8.9726612322187798</v>
      </c>
      <c r="E1960">
        <v>283.10849202730401</v>
      </c>
      <c r="F1960">
        <v>531.60263416404996</v>
      </c>
      <c r="G1960">
        <v>19.806287169944699</v>
      </c>
      <c r="H1960">
        <v>81.926825936447599</v>
      </c>
      <c r="I1960">
        <v>4.6299557361140602</v>
      </c>
      <c r="J1960">
        <v>1</v>
      </c>
    </row>
    <row r="1961" spans="1:10" x14ac:dyDescent="0.3">
      <c r="A1961">
        <v>6.7488115498044801</v>
      </c>
      <c r="B1961">
        <v>166.39091505703001</v>
      </c>
      <c r="C1961">
        <v>22475.0929602787</v>
      </c>
      <c r="D1961">
        <v>8.8954216612972203</v>
      </c>
      <c r="E1961">
        <v>317.62034584730799</v>
      </c>
      <c r="F1961">
        <v>527.45964003728795</v>
      </c>
      <c r="G1961">
        <v>12.819269881745299</v>
      </c>
      <c r="H1961">
        <v>55.536262798513</v>
      </c>
      <c r="I1961">
        <v>3.31251276589022</v>
      </c>
      <c r="J1961">
        <v>1</v>
      </c>
    </row>
    <row r="1962" spans="1:10" x14ac:dyDescent="0.3">
      <c r="A1962">
        <v>8.1282700692448202</v>
      </c>
      <c r="B1962">
        <v>231.167537486111</v>
      </c>
      <c r="C1962">
        <v>19954.5755539456</v>
      </c>
      <c r="D1962">
        <v>5.1388384991450202</v>
      </c>
      <c r="E1962">
        <v>349.06736268597001</v>
      </c>
      <c r="F1962">
        <v>386.07114918027003</v>
      </c>
      <c r="G1962">
        <v>15.018084830228499</v>
      </c>
      <c r="H1962">
        <v>63.340968243740903</v>
      </c>
      <c r="I1962">
        <v>4.6787421658436399</v>
      </c>
      <c r="J1962">
        <v>1</v>
      </c>
    </row>
    <row r="1963" spans="1:10" x14ac:dyDescent="0.3">
      <c r="B1963">
        <v>205.23519375198799</v>
      </c>
      <c r="C1963">
        <v>22613.297484992901</v>
      </c>
      <c r="D1963">
        <v>6.4858095965310101</v>
      </c>
      <c r="E1963">
        <v>266.63938359609602</v>
      </c>
      <c r="F1963">
        <v>313.00963887786997</v>
      </c>
      <c r="G1963">
        <v>11.6236046361639</v>
      </c>
      <c r="H1963">
        <v>28.4008773401052</v>
      </c>
      <c r="I1963">
        <v>3.9784954938602799</v>
      </c>
      <c r="J1963">
        <v>1</v>
      </c>
    </row>
    <row r="1964" spans="1:10" x14ac:dyDescent="0.3">
      <c r="A1964">
        <v>6.3356831419159096</v>
      </c>
      <c r="B1964">
        <v>164.07037156082799</v>
      </c>
      <c r="C1964">
        <v>26594.352076277701</v>
      </c>
      <c r="D1964">
        <v>7.3812560514005296</v>
      </c>
      <c r="E1964">
        <v>338.42946193542701</v>
      </c>
      <c r="F1964">
        <v>607.10257321395102</v>
      </c>
      <c r="G1964">
        <v>14.9291499283701</v>
      </c>
      <c r="H1964">
        <v>113.048885669722</v>
      </c>
      <c r="I1964">
        <v>4.5788611902948304</v>
      </c>
      <c r="J1964">
        <v>1</v>
      </c>
    </row>
    <row r="1965" spans="1:10" x14ac:dyDescent="0.3">
      <c r="A1965">
        <v>5.9404758764495798</v>
      </c>
      <c r="B1965">
        <v>175.63773011843199</v>
      </c>
      <c r="C1965">
        <v>17177.071036696001</v>
      </c>
      <c r="D1965">
        <v>10.410835265151301</v>
      </c>
      <c r="E1965">
        <v>307.99763077548698</v>
      </c>
      <c r="F1965">
        <v>402.88730873475299</v>
      </c>
      <c r="G1965">
        <v>15.152003927411</v>
      </c>
      <c r="H1965">
        <v>74.354422747734901</v>
      </c>
      <c r="I1965">
        <v>3.9979696708974899</v>
      </c>
      <c r="J1965">
        <v>1</v>
      </c>
    </row>
    <row r="1966" spans="1:10" x14ac:dyDescent="0.3">
      <c r="A1966">
        <v>7.6148776392987596</v>
      </c>
      <c r="B1966">
        <v>246.03085614325201</v>
      </c>
      <c r="C1966">
        <v>33347.971098358903</v>
      </c>
      <c r="D1966">
        <v>8.2225333093060797</v>
      </c>
      <c r="E1966">
        <v>345.80880864055501</v>
      </c>
      <c r="F1966">
        <v>445.76685316130403</v>
      </c>
      <c r="G1966">
        <v>10.763690925923401</v>
      </c>
      <c r="H1966">
        <v>98.368655747896497</v>
      </c>
      <c r="I1966">
        <v>2.99078089431675</v>
      </c>
      <c r="J1966">
        <v>1</v>
      </c>
    </row>
    <row r="1967" spans="1:10" x14ac:dyDescent="0.3">
      <c r="A1967">
        <v>6.71824944489624</v>
      </c>
      <c r="B1967">
        <v>197.617493833743</v>
      </c>
      <c r="C1967">
        <v>21043.62692911</v>
      </c>
      <c r="D1967">
        <v>6.6306745098239999</v>
      </c>
      <c r="E1967">
        <v>337.03875195403401</v>
      </c>
      <c r="F1967">
        <v>641.52584518908304</v>
      </c>
      <c r="G1967">
        <v>15.554505724271101</v>
      </c>
      <c r="H1967">
        <v>63.684352242963001</v>
      </c>
      <c r="I1967">
        <v>4.4889043163154003</v>
      </c>
      <c r="J1967">
        <v>1</v>
      </c>
    </row>
    <row r="1968" spans="1:10" x14ac:dyDescent="0.3">
      <c r="A1968">
        <v>6.8663565150599997</v>
      </c>
      <c r="B1968">
        <v>185.63148688406901</v>
      </c>
      <c r="C1968">
        <v>13979.3817500361</v>
      </c>
      <c r="D1968">
        <v>7.0434246240835003</v>
      </c>
      <c r="E1968">
        <v>375.43403245204797</v>
      </c>
      <c r="F1968">
        <v>462.53511465466198</v>
      </c>
      <c r="G1968">
        <v>17.194991643505499</v>
      </c>
      <c r="H1968">
        <v>74.557790069571496</v>
      </c>
      <c r="I1968">
        <v>4.3461535630469399</v>
      </c>
      <c r="J1968">
        <v>1</v>
      </c>
    </row>
    <row r="1969" spans="1:10" x14ac:dyDescent="0.3">
      <c r="B1969">
        <v>142.277412655902</v>
      </c>
      <c r="C1969">
        <v>21208.618285191798</v>
      </c>
      <c r="D1969">
        <v>9.5026853660422503</v>
      </c>
      <c r="F1969">
        <v>429.69015567895099</v>
      </c>
      <c r="G1969">
        <v>16.2927177977875</v>
      </c>
      <c r="H1969">
        <v>58.962902387660201</v>
      </c>
      <c r="I1969">
        <v>2.6015175888806099</v>
      </c>
      <c r="J1969">
        <v>1</v>
      </c>
    </row>
    <row r="1970" spans="1:10" x14ac:dyDescent="0.3">
      <c r="A1970">
        <v>7.5538446152418004</v>
      </c>
      <c r="B1970">
        <v>212.26444113154599</v>
      </c>
      <c r="C1970">
        <v>14319.4013699059</v>
      </c>
      <c r="D1970">
        <v>5.7930118912350297</v>
      </c>
      <c r="E1970">
        <v>362.85265384752199</v>
      </c>
      <c r="F1970">
        <v>450.53590952354699</v>
      </c>
      <c r="G1970">
        <v>18.176482958371</v>
      </c>
      <c r="I1970">
        <v>4.3745638498078501</v>
      </c>
      <c r="J1970">
        <v>1</v>
      </c>
    </row>
    <row r="1971" spans="1:10" x14ac:dyDescent="0.3">
      <c r="A1971">
        <v>7.3666719894273198</v>
      </c>
      <c r="B1971">
        <v>234.200641197762</v>
      </c>
      <c r="C1971">
        <v>15547.1866260315</v>
      </c>
      <c r="D1971">
        <v>7.8514002205513602</v>
      </c>
      <c r="E1971">
        <v>364.10569220937401</v>
      </c>
      <c r="F1971">
        <v>393.25391508524598</v>
      </c>
      <c r="G1971">
        <v>15.1615774373722</v>
      </c>
      <c r="H1971">
        <v>64.732310575334594</v>
      </c>
      <c r="I1971">
        <v>3.3944502726924299</v>
      </c>
      <c r="J1971">
        <v>1</v>
      </c>
    </row>
    <row r="1972" spans="1:10" x14ac:dyDescent="0.3">
      <c r="A1972">
        <v>6.5677596132670804</v>
      </c>
      <c r="B1972">
        <v>187.666378719915</v>
      </c>
      <c r="C1972">
        <v>20156.578623291101</v>
      </c>
      <c r="D1972">
        <v>7.2985104207116001</v>
      </c>
      <c r="F1972">
        <v>390.426889086789</v>
      </c>
      <c r="G1972">
        <v>12.353896191763701</v>
      </c>
      <c r="H1972">
        <v>85.214368886665994</v>
      </c>
      <c r="I1972">
        <v>3.8244280388185299</v>
      </c>
      <c r="J1972">
        <v>1</v>
      </c>
    </row>
    <row r="1973" spans="1:10" x14ac:dyDescent="0.3">
      <c r="A1973">
        <v>6.3336400463267299</v>
      </c>
      <c r="B1973">
        <v>185.43634010716099</v>
      </c>
      <c r="C1973">
        <v>18506.2886087773</v>
      </c>
      <c r="D1973">
        <v>6.5726818484011096</v>
      </c>
      <c r="E1973">
        <v>356.97103268826999</v>
      </c>
      <c r="F1973">
        <v>366.813107597179</v>
      </c>
      <c r="G1973">
        <v>16.439629420716699</v>
      </c>
      <c r="H1973">
        <v>76.7643848302923</v>
      </c>
      <c r="I1973">
        <v>3.98200233527092</v>
      </c>
      <c r="J1973">
        <v>1</v>
      </c>
    </row>
    <row r="1974" spans="1:10" x14ac:dyDescent="0.3">
      <c r="A1974">
        <v>5.8924131857724298</v>
      </c>
      <c r="B1974">
        <v>139.36225285473299</v>
      </c>
      <c r="C1974">
        <v>11006.048507195699</v>
      </c>
      <c r="D1974">
        <v>5.3119904126329098</v>
      </c>
      <c r="E1974">
        <v>339.32790494147298</v>
      </c>
      <c r="F1974">
        <v>446.49439421429901</v>
      </c>
      <c r="G1974">
        <v>10.567070760844301</v>
      </c>
      <c r="H1974">
        <v>89.692882682040604</v>
      </c>
      <c r="I1974">
        <v>3.3118131930849199</v>
      </c>
      <c r="J1974">
        <v>1</v>
      </c>
    </row>
    <row r="1975" spans="1:10" x14ac:dyDescent="0.3">
      <c r="A1975">
        <v>7.9180391702967299</v>
      </c>
      <c r="B1975">
        <v>197.35758832231599</v>
      </c>
      <c r="C1975">
        <v>22899.062914331698</v>
      </c>
      <c r="D1975">
        <v>8.2839554305747995</v>
      </c>
      <c r="E1975">
        <v>295.35107021964097</v>
      </c>
      <c r="F1975">
        <v>358.09738641362799</v>
      </c>
      <c r="G1975">
        <v>12.9577850443162</v>
      </c>
      <c r="H1975">
        <v>71.694351347401806</v>
      </c>
      <c r="I1975">
        <v>3.38610981321091</v>
      </c>
      <c r="J1975">
        <v>1</v>
      </c>
    </row>
    <row r="1976" spans="1:10" x14ac:dyDescent="0.3">
      <c r="A1976">
        <v>6.5491249983457598</v>
      </c>
      <c r="B1976">
        <v>194.276856752611</v>
      </c>
      <c r="C1976">
        <v>7412.7980588766704</v>
      </c>
      <c r="D1976">
        <v>5.8369804358142199</v>
      </c>
      <c r="E1976">
        <v>354.82119384208102</v>
      </c>
      <c r="F1976">
        <v>361.03723822946802</v>
      </c>
      <c r="G1976">
        <v>11.6721905011198</v>
      </c>
      <c r="H1976">
        <v>57.316976675323403</v>
      </c>
      <c r="I1976">
        <v>4.42105884351</v>
      </c>
      <c r="J1976">
        <v>1</v>
      </c>
    </row>
    <row r="1977" spans="1:10" x14ac:dyDescent="0.3">
      <c r="A1977">
        <v>6.8047961450173498</v>
      </c>
      <c r="B1977">
        <v>223.995700547735</v>
      </c>
      <c r="C1977">
        <v>17196.054711061799</v>
      </c>
      <c r="D1977">
        <v>7.1126224520375203</v>
      </c>
      <c r="E1977">
        <v>374.30913050785301</v>
      </c>
      <c r="F1977">
        <v>344.71831361689698</v>
      </c>
      <c r="G1977">
        <v>15.457383444412001</v>
      </c>
      <c r="H1977">
        <v>60.151345824481098</v>
      </c>
      <c r="I1977">
        <v>4.8473125617842099</v>
      </c>
      <c r="J1977">
        <v>1</v>
      </c>
    </row>
    <row r="1978" spans="1:10" x14ac:dyDescent="0.3">
      <c r="B1978">
        <v>203.05430969808199</v>
      </c>
      <c r="C1978">
        <v>20106.1068395902</v>
      </c>
      <c r="D1978">
        <v>8.6823295603659894</v>
      </c>
      <c r="E1978">
        <v>351.335696124084</v>
      </c>
      <c r="F1978">
        <v>346.03054392479299</v>
      </c>
      <c r="G1978">
        <v>11.5563017355071</v>
      </c>
      <c r="H1978">
        <v>62.951527374689803</v>
      </c>
      <c r="I1978">
        <v>4.7042734946348501</v>
      </c>
      <c r="J1978">
        <v>1</v>
      </c>
    </row>
    <row r="1979" spans="1:10" x14ac:dyDescent="0.3">
      <c r="A1979">
        <v>7.1761708700696296</v>
      </c>
      <c r="B1979">
        <v>206.29490057486001</v>
      </c>
      <c r="C1979">
        <v>25794.950189983301</v>
      </c>
      <c r="D1979">
        <v>7.7947269492022997</v>
      </c>
      <c r="E1979">
        <v>321.28407940978599</v>
      </c>
      <c r="F1979">
        <v>485.25442958352198</v>
      </c>
      <c r="G1979">
        <v>15.5748769070801</v>
      </c>
      <c r="H1979">
        <v>49.151960259707003</v>
      </c>
      <c r="I1979">
        <v>4.7429667485847897</v>
      </c>
      <c r="J1979">
        <v>1</v>
      </c>
    </row>
    <row r="1980" spans="1:10" x14ac:dyDescent="0.3">
      <c r="A1980">
        <v>7.08509588276406</v>
      </c>
      <c r="B1980">
        <v>206.67667525095999</v>
      </c>
      <c r="C1980">
        <v>21823.094256106298</v>
      </c>
      <c r="D1980">
        <v>5.8899453353875302</v>
      </c>
      <c r="F1980">
        <v>387.61811116093202</v>
      </c>
      <c r="G1980">
        <v>17.6798983130209</v>
      </c>
      <c r="H1980">
        <v>55.023285726894102</v>
      </c>
      <c r="I1980">
        <v>3.93283929271995</v>
      </c>
      <c r="J1980">
        <v>1</v>
      </c>
    </row>
    <row r="1981" spans="1:10" x14ac:dyDescent="0.3">
      <c r="A1981">
        <v>7.2017023748968301</v>
      </c>
      <c r="B1981">
        <v>147.71108612452099</v>
      </c>
      <c r="C1981">
        <v>37308.9941594884</v>
      </c>
      <c r="D1981">
        <v>5.6774511172492002</v>
      </c>
      <c r="E1981">
        <v>279.16444634675298</v>
      </c>
      <c r="F1981">
        <v>395.97682448817898</v>
      </c>
      <c r="G1981">
        <v>13.326125005608599</v>
      </c>
      <c r="H1981">
        <v>63.626893903939198</v>
      </c>
      <c r="I1981">
        <v>3.8832501984983199</v>
      </c>
      <c r="J1981">
        <v>1</v>
      </c>
    </row>
    <row r="1982" spans="1:10" x14ac:dyDescent="0.3">
      <c r="A1982">
        <v>7.7760441126267796</v>
      </c>
      <c r="B1982">
        <v>215.53379520869601</v>
      </c>
      <c r="C1982">
        <v>38895.356135547197</v>
      </c>
      <c r="D1982">
        <v>7.7646683840491004</v>
      </c>
      <c r="E1982">
        <v>342.26249785953098</v>
      </c>
      <c r="F1982">
        <v>349.43109890592399</v>
      </c>
      <c r="G1982">
        <v>6.1246253580819703</v>
      </c>
      <c r="H1982">
        <v>65.832990068380695</v>
      </c>
      <c r="I1982">
        <v>5.4259459344241101</v>
      </c>
      <c r="J1982">
        <v>1</v>
      </c>
    </row>
    <row r="1983" spans="1:10" x14ac:dyDescent="0.3">
      <c r="B1983">
        <v>209.75195477571299</v>
      </c>
      <c r="C1983">
        <v>20214.216551704601</v>
      </c>
      <c r="D1983">
        <v>6.0450779382333</v>
      </c>
      <c r="E1983">
        <v>323.78838268143301</v>
      </c>
      <c r="F1983">
        <v>539.46472338118895</v>
      </c>
      <c r="G1983">
        <v>20.278989743745601</v>
      </c>
      <c r="H1983">
        <v>72.735206857682101</v>
      </c>
      <c r="I1983">
        <v>4.25848873661855</v>
      </c>
      <c r="J1983">
        <v>1</v>
      </c>
    </row>
    <row r="1984" spans="1:10" x14ac:dyDescent="0.3">
      <c r="A1984">
        <v>7.0465485370162799</v>
      </c>
      <c r="B1984">
        <v>128.48251739864</v>
      </c>
      <c r="C1984">
        <v>30569.8105511719</v>
      </c>
      <c r="D1984">
        <v>4.4491226327116102</v>
      </c>
      <c r="E1984">
        <v>281.72471449558498</v>
      </c>
      <c r="F1984">
        <v>348.26459071234001</v>
      </c>
      <c r="G1984">
        <v>15.1420055654203</v>
      </c>
      <c r="H1984">
        <v>58.157304314500202</v>
      </c>
      <c r="I1984">
        <v>2.8692261018196601</v>
      </c>
      <c r="J1984">
        <v>1</v>
      </c>
    </row>
    <row r="1985" spans="1:10" x14ac:dyDescent="0.3">
      <c r="B1985">
        <v>199.845874772293</v>
      </c>
      <c r="C1985">
        <v>12635.3677035701</v>
      </c>
      <c r="D1985">
        <v>7.8863834909712001</v>
      </c>
      <c r="E1985">
        <v>332.61515376394601</v>
      </c>
      <c r="F1985">
        <v>293.834264496694</v>
      </c>
      <c r="G1985">
        <v>13.2175360373282</v>
      </c>
      <c r="H1985">
        <v>54.549618035187102</v>
      </c>
      <c r="I1985">
        <v>4.4805743911383598</v>
      </c>
      <c r="J1985">
        <v>1</v>
      </c>
    </row>
    <row r="1986" spans="1:10" x14ac:dyDescent="0.3">
      <c r="A1986">
        <v>7.7328800777976996</v>
      </c>
      <c r="B1986">
        <v>189.509811469412</v>
      </c>
      <c r="C1986">
        <v>47022.745845125501</v>
      </c>
      <c r="D1986">
        <v>8.2267247985221594</v>
      </c>
      <c r="E1986">
        <v>287.08705300940301</v>
      </c>
      <c r="F1986">
        <v>567.72228108702097</v>
      </c>
      <c r="G1986">
        <v>14.9800540122126</v>
      </c>
      <c r="H1986">
        <v>71.206209161446097</v>
      </c>
      <c r="I1986">
        <v>3.5107280043523699</v>
      </c>
      <c r="J1986">
        <v>1</v>
      </c>
    </row>
    <row r="1987" spans="1:10" x14ac:dyDescent="0.3">
      <c r="A1987">
        <v>6.2667999479907097</v>
      </c>
      <c r="B1987">
        <v>187.82961692025901</v>
      </c>
      <c r="C1987">
        <v>27577.213623277799</v>
      </c>
      <c r="D1987">
        <v>9.1415970040444794</v>
      </c>
      <c r="E1987">
        <v>322.91784761977902</v>
      </c>
      <c r="F1987">
        <v>277.05080172633501</v>
      </c>
      <c r="G1987">
        <v>13.290251925592999</v>
      </c>
      <c r="H1987">
        <v>59.454324620933903</v>
      </c>
      <c r="I1987">
        <v>3.6528447256749002</v>
      </c>
      <c r="J1987">
        <v>1</v>
      </c>
    </row>
    <row r="1988" spans="1:10" x14ac:dyDescent="0.3">
      <c r="A1988">
        <v>6.6302517089826303</v>
      </c>
      <c r="B1988">
        <v>160.92038414912301</v>
      </c>
      <c r="C1988">
        <v>22557.77957608</v>
      </c>
      <c r="D1988">
        <v>5.3053940042213998</v>
      </c>
      <c r="E1988">
        <v>338.63082764973097</v>
      </c>
      <c r="F1988">
        <v>416.898071076821</v>
      </c>
      <c r="G1988">
        <v>15.7931014206558</v>
      </c>
      <c r="H1988">
        <v>53.2760326196506</v>
      </c>
      <c r="I1988">
        <v>5.1812024922126501</v>
      </c>
      <c r="J1988">
        <v>1</v>
      </c>
    </row>
    <row r="1989" spans="1:10" x14ac:dyDescent="0.3">
      <c r="A1989">
        <v>6.7756311332671402</v>
      </c>
      <c r="B1989">
        <v>154.37254277754801</v>
      </c>
      <c r="C1989">
        <v>15525.3939631089</v>
      </c>
      <c r="D1989">
        <v>6.0841328420861203</v>
      </c>
      <c r="E1989">
        <v>343.03216098405801</v>
      </c>
      <c r="F1989">
        <v>597.97927367463103</v>
      </c>
      <c r="G1989">
        <v>17.118543249467599</v>
      </c>
      <c r="H1989">
        <v>56.124024053840699</v>
      </c>
      <c r="I1989">
        <v>3.01754430592394</v>
      </c>
      <c r="J1989">
        <v>1</v>
      </c>
    </row>
    <row r="1990" spans="1:10" x14ac:dyDescent="0.3">
      <c r="B1990">
        <v>204.73729193717</v>
      </c>
      <c r="C1990">
        <v>25680.7173883672</v>
      </c>
      <c r="D1990">
        <v>7.9801927432272599</v>
      </c>
      <c r="E1990">
        <v>318.67727273555499</v>
      </c>
      <c r="F1990">
        <v>311.63557392495602</v>
      </c>
      <c r="G1990">
        <v>20.376838167882099</v>
      </c>
      <c r="H1990">
        <v>69.020529919726897</v>
      </c>
      <c r="I1990">
        <v>4.3237848803970396</v>
      </c>
      <c r="J1990">
        <v>1</v>
      </c>
    </row>
    <row r="1991" spans="1:10" x14ac:dyDescent="0.3">
      <c r="A1991">
        <v>8.1649924261718798</v>
      </c>
      <c r="B1991">
        <v>278.340357785246</v>
      </c>
      <c r="C1991">
        <v>29045.261138112801</v>
      </c>
      <c r="D1991">
        <v>7.99291437823263</v>
      </c>
      <c r="E1991">
        <v>334.55196550365798</v>
      </c>
      <c r="F1991">
        <v>384.78318497449197</v>
      </c>
      <c r="G1991">
        <v>17.406625809888901</v>
      </c>
      <c r="H1991">
        <v>64.210766799721796</v>
      </c>
      <c r="I1991">
        <v>4.1624955097665097</v>
      </c>
      <c r="J1991">
        <v>1</v>
      </c>
    </row>
    <row r="1992" spans="1:10" x14ac:dyDescent="0.3">
      <c r="A1992">
        <v>7.7737581374530897</v>
      </c>
      <c r="B1992">
        <v>251.46284435305699</v>
      </c>
      <c r="C1992">
        <v>21688.6169426903</v>
      </c>
      <c r="D1992">
        <v>6.1949100000923103</v>
      </c>
      <c r="E1992">
        <v>395.08824484675102</v>
      </c>
      <c r="F1992">
        <v>355.83168295201102</v>
      </c>
      <c r="G1992">
        <v>14.3245523509091</v>
      </c>
      <c r="H1992">
        <v>67.584310750296794</v>
      </c>
      <c r="I1992">
        <v>4.0409744822923797</v>
      </c>
      <c r="J1992">
        <v>1</v>
      </c>
    </row>
    <row r="1993" spans="1:10" x14ac:dyDescent="0.3">
      <c r="A1993">
        <v>7.2951413316991296</v>
      </c>
      <c r="B1993">
        <v>182.40664456485499</v>
      </c>
      <c r="C1993">
        <v>13706.186807812301</v>
      </c>
      <c r="D1993">
        <v>5.8878851026720902</v>
      </c>
      <c r="E1993">
        <v>300.60823303295803</v>
      </c>
      <c r="F1993">
        <v>424.65017943655801</v>
      </c>
      <c r="G1993">
        <v>18.063470062899199</v>
      </c>
      <c r="H1993">
        <v>73.836909187690395</v>
      </c>
      <c r="I1993">
        <v>5.0561040242991702</v>
      </c>
      <c r="J1993">
        <v>1</v>
      </c>
    </row>
    <row r="1994" spans="1:10" x14ac:dyDescent="0.3">
      <c r="B1994">
        <v>129.883296515507</v>
      </c>
      <c r="C1994">
        <v>8906.9756231394804</v>
      </c>
      <c r="D1994">
        <v>6.8279008797380998</v>
      </c>
      <c r="E1994">
        <v>327.55178868893199</v>
      </c>
      <c r="F1994">
        <v>525.22471695167098</v>
      </c>
      <c r="G1994">
        <v>17.657410873531301</v>
      </c>
      <c r="H1994">
        <v>32.185378220561198</v>
      </c>
      <c r="I1994">
        <v>3.8421139861035898</v>
      </c>
      <c r="J1994">
        <v>1</v>
      </c>
    </row>
    <row r="1995" spans="1:10" x14ac:dyDescent="0.3">
      <c r="A1995">
        <v>7.6575417280811999</v>
      </c>
      <c r="B1995">
        <v>230.820007712885</v>
      </c>
      <c r="C1995">
        <v>35056.232233728901</v>
      </c>
      <c r="D1995">
        <v>7.6568068962443698</v>
      </c>
      <c r="E1995">
        <v>364.13014064971497</v>
      </c>
      <c r="F1995">
        <v>305.62940929774902</v>
      </c>
      <c r="G1995">
        <v>18.4813964076003</v>
      </c>
      <c r="H1995">
        <v>72.2050747117963</v>
      </c>
      <c r="I1995">
        <v>4.7925274524551096</v>
      </c>
      <c r="J1995">
        <v>1</v>
      </c>
    </row>
    <row r="1996" spans="1:10" x14ac:dyDescent="0.3">
      <c r="A1996">
        <v>7.6647935233516504</v>
      </c>
      <c r="B1996">
        <v>223.57847346355999</v>
      </c>
      <c r="C1996">
        <v>20259.725850301998</v>
      </c>
      <c r="D1996">
        <v>7.3854142939468197</v>
      </c>
      <c r="E1996">
        <v>351.16133111039699</v>
      </c>
      <c r="F1996">
        <v>510.04689677600999</v>
      </c>
      <c r="G1996">
        <v>14.2052210456827</v>
      </c>
      <c r="H1996">
        <v>73.192470074863493</v>
      </c>
      <c r="I1996">
        <v>5.4816909343449698</v>
      </c>
      <c r="J1996">
        <v>1</v>
      </c>
    </row>
    <row r="1997" spans="1:10" x14ac:dyDescent="0.3">
      <c r="B1997">
        <v>209.866094842314</v>
      </c>
      <c r="C1997">
        <v>20116.9111030526</v>
      </c>
      <c r="D1997">
        <v>6.9410617324960899</v>
      </c>
      <c r="E1997">
        <v>370.38369389401697</v>
      </c>
      <c r="F1997">
        <v>338.95719825490897</v>
      </c>
      <c r="G1997">
        <v>11.3425619710322</v>
      </c>
      <c r="H1997">
        <v>51.159669207950003</v>
      </c>
      <c r="I1997">
        <v>3.6195456373989199</v>
      </c>
      <c r="J1997">
        <v>1</v>
      </c>
    </row>
    <row r="1998" spans="1:10" x14ac:dyDescent="0.3">
      <c r="A1998">
        <v>7.8004212889089501</v>
      </c>
      <c r="B1998">
        <v>210.67030416469501</v>
      </c>
      <c r="C1998">
        <v>19873.300917970701</v>
      </c>
      <c r="D1998">
        <v>7.2846756019361703</v>
      </c>
      <c r="F1998">
        <v>448.59564050727801</v>
      </c>
      <c r="G1998">
        <v>7.0247470961631304</v>
      </c>
      <c r="H1998">
        <v>55.803502645602002</v>
      </c>
      <c r="I1998">
        <v>3.34591038171386</v>
      </c>
      <c r="J1998">
        <v>1</v>
      </c>
    </row>
    <row r="1999" spans="1:10" x14ac:dyDescent="0.3">
      <c r="A1999">
        <v>7.2640690967525599</v>
      </c>
      <c r="B1999">
        <v>216.62239216240499</v>
      </c>
      <c r="C1999">
        <v>19412.112722613601</v>
      </c>
      <c r="D1999">
        <v>6.9324579388739602</v>
      </c>
      <c r="F1999">
        <v>301.95355082979199</v>
      </c>
      <c r="G1999">
        <v>19.2109908033115</v>
      </c>
      <c r="H1999">
        <v>67.712584672492895</v>
      </c>
      <c r="I1999">
        <v>3.9602821137582902</v>
      </c>
      <c r="J1999">
        <v>1</v>
      </c>
    </row>
    <row r="2000" spans="1:10" x14ac:dyDescent="0.3">
      <c r="A2000">
        <v>7.5443056356166096</v>
      </c>
      <c r="B2000">
        <v>211.05114616311801</v>
      </c>
      <c r="C2000">
        <v>34359.400797042399</v>
      </c>
      <c r="D2000">
        <v>8.1667933117515297</v>
      </c>
      <c r="E2000">
        <v>365.812312536013</v>
      </c>
      <c r="F2000">
        <v>447.52065539917402</v>
      </c>
      <c r="G2000">
        <v>18.553478328121798</v>
      </c>
      <c r="H2000">
        <v>60.162745512362598</v>
      </c>
      <c r="I2000">
        <v>3.7140964349299699</v>
      </c>
      <c r="J2000">
        <v>1</v>
      </c>
    </row>
    <row r="2001" spans="1:10" x14ac:dyDescent="0.3">
      <c r="A2001">
        <v>7.7497737841334402</v>
      </c>
      <c r="B2001">
        <v>229.48976714904299</v>
      </c>
      <c r="C2001">
        <v>21995.0680675568</v>
      </c>
      <c r="D2001">
        <v>7.7489212948626696</v>
      </c>
      <c r="E2001">
        <v>320.440663690924</v>
      </c>
      <c r="F2001">
        <v>398.54476260452299</v>
      </c>
      <c r="G2001">
        <v>18.2029157052485</v>
      </c>
      <c r="H2001">
        <v>41.064246885693002</v>
      </c>
      <c r="I2001">
        <v>4.3171862976736701</v>
      </c>
      <c r="J2001">
        <v>1</v>
      </c>
    </row>
    <row r="2002" spans="1:10" x14ac:dyDescent="0.3">
      <c r="A2002">
        <v>7.4420230840233401</v>
      </c>
      <c r="B2002">
        <v>194.76387129742301</v>
      </c>
      <c r="C2002">
        <v>34565.701690265203</v>
      </c>
      <c r="D2002">
        <v>8.4933476237091394</v>
      </c>
      <c r="E2002">
        <v>294.83621768880101</v>
      </c>
      <c r="F2002">
        <v>350.08511554386399</v>
      </c>
      <c r="G2002">
        <v>18.962014009303601</v>
      </c>
      <c r="H2002">
        <v>79.958321302703993</v>
      </c>
      <c r="I2002">
        <v>2.8946511721393899</v>
      </c>
      <c r="J2002">
        <v>1</v>
      </c>
    </row>
    <row r="2003" spans="1:10" x14ac:dyDescent="0.3">
      <c r="A2003">
        <v>6.5592526208929796</v>
      </c>
      <c r="B2003">
        <v>164.635920815649</v>
      </c>
      <c r="C2003">
        <v>30660.2096664946</v>
      </c>
      <c r="D2003">
        <v>8.8522701230178296</v>
      </c>
      <c r="E2003">
        <v>272.52426280499799</v>
      </c>
      <c r="F2003">
        <v>533.58385754512994</v>
      </c>
      <c r="G2003">
        <v>10.9583056649399</v>
      </c>
      <c r="H2003">
        <v>83.6623313466865</v>
      </c>
      <c r="I2003">
        <v>4.2163150161519098</v>
      </c>
      <c r="J2003">
        <v>1</v>
      </c>
    </row>
    <row r="2004" spans="1:10" x14ac:dyDescent="0.3">
      <c r="A2004">
        <v>7.0350367951968096</v>
      </c>
      <c r="B2004">
        <v>220.501887668308</v>
      </c>
      <c r="C2004">
        <v>19746.4932508192</v>
      </c>
      <c r="D2004">
        <v>7.0593828557302496</v>
      </c>
      <c r="E2004">
        <v>371.91261483054001</v>
      </c>
      <c r="F2004">
        <v>536.18389995638904</v>
      </c>
      <c r="G2004">
        <v>15.3034332353433</v>
      </c>
      <c r="H2004">
        <v>67.901758387265602</v>
      </c>
      <c r="I2004">
        <v>4.5570288656727804</v>
      </c>
      <c r="J2004">
        <v>1</v>
      </c>
    </row>
    <row r="2005" spans="1:10" x14ac:dyDescent="0.3">
      <c r="A2005">
        <v>7.8806859427028799</v>
      </c>
      <c r="B2005">
        <v>226.00384439783801</v>
      </c>
      <c r="C2005">
        <v>19486.8818391284</v>
      </c>
      <c r="D2005">
        <v>6.2085740026250997</v>
      </c>
      <c r="E2005">
        <v>356.33807937208599</v>
      </c>
      <c r="F2005">
        <v>472.36909351084</v>
      </c>
      <c r="G2005">
        <v>11.995239498247299</v>
      </c>
      <c r="H2005">
        <v>55.029165524817003</v>
      </c>
      <c r="I2005">
        <v>3.5799838110828399</v>
      </c>
      <c r="J2005">
        <v>1</v>
      </c>
    </row>
    <row r="2006" spans="1:10" x14ac:dyDescent="0.3">
      <c r="A2006">
        <v>7.49837245904612</v>
      </c>
      <c r="B2006">
        <v>236.71439903366701</v>
      </c>
      <c r="C2006">
        <v>21736.373324149601</v>
      </c>
      <c r="D2006">
        <v>6.5885660931330801</v>
      </c>
      <c r="E2006">
        <v>407.31208238622298</v>
      </c>
      <c r="F2006">
        <v>299.19424524834199</v>
      </c>
      <c r="G2006">
        <v>20.737663603118602</v>
      </c>
      <c r="H2006">
        <v>68.314347116903605</v>
      </c>
      <c r="I2006">
        <v>4.2422417990250301</v>
      </c>
      <c r="J2006">
        <v>1</v>
      </c>
    </row>
    <row r="2007" spans="1:10" x14ac:dyDescent="0.3">
      <c r="B2007">
        <v>200.969922410782</v>
      </c>
      <c r="C2007">
        <v>12700.488038605799</v>
      </c>
      <c r="D2007">
        <v>7.7137832116638299</v>
      </c>
      <c r="E2007">
        <v>395.09036430334697</v>
      </c>
      <c r="F2007">
        <v>464.02491698761298</v>
      </c>
      <c r="G2007">
        <v>15.089339139885199</v>
      </c>
      <c r="H2007">
        <v>63.624565301633297</v>
      </c>
      <c r="I2007">
        <v>3.7561004226621999</v>
      </c>
      <c r="J2007">
        <v>1</v>
      </c>
    </row>
    <row r="2008" spans="1:10" x14ac:dyDescent="0.3">
      <c r="A2008">
        <v>6.53820717266355</v>
      </c>
      <c r="B2008">
        <v>214.992866082467</v>
      </c>
      <c r="C2008">
        <v>12330.406567718401</v>
      </c>
      <c r="D2008">
        <v>7.3000916771631399</v>
      </c>
      <c r="E2008">
        <v>389.81703568786901</v>
      </c>
      <c r="F2008">
        <v>465.35266497958099</v>
      </c>
      <c r="G2008">
        <v>22.089401829204899</v>
      </c>
      <c r="H2008">
        <v>24.532773339318702</v>
      </c>
      <c r="I2008">
        <v>3.4262664487128398</v>
      </c>
      <c r="J2008">
        <v>1</v>
      </c>
    </row>
    <row r="2009" spans="1:10" x14ac:dyDescent="0.3">
      <c r="A2009">
        <v>6.3732880711683304</v>
      </c>
      <c r="B2009">
        <v>180.95890483421601</v>
      </c>
      <c r="C2009">
        <v>17502.879442092501</v>
      </c>
      <c r="D2009">
        <v>6.47163940425677</v>
      </c>
      <c r="E2009">
        <v>367.732520434305</v>
      </c>
      <c r="F2009">
        <v>411.58131001502301</v>
      </c>
      <c r="G2009">
        <v>11.598645594155499</v>
      </c>
      <c r="I2009">
        <v>4.5381087814381003</v>
      </c>
      <c r="J2009">
        <v>1</v>
      </c>
    </row>
    <row r="2010" spans="1:10" x14ac:dyDescent="0.3">
      <c r="A2010">
        <v>5.7564756894907001</v>
      </c>
      <c r="B2010">
        <v>171.97180368438001</v>
      </c>
      <c r="C2010">
        <v>8086.8259989670296</v>
      </c>
      <c r="D2010">
        <v>7.3046280154275198</v>
      </c>
      <c r="E2010">
        <v>330.13377679311799</v>
      </c>
      <c r="F2010">
        <v>442.75875589881701</v>
      </c>
      <c r="G2010">
        <v>11.364751058251301</v>
      </c>
      <c r="H2010">
        <v>95.898494687699497</v>
      </c>
      <c r="I2010">
        <v>4.0020815167967001</v>
      </c>
      <c r="J2010">
        <v>1</v>
      </c>
    </row>
    <row r="2011" spans="1:10" x14ac:dyDescent="0.3">
      <c r="A2011">
        <v>6.9180624379439699</v>
      </c>
      <c r="B2011">
        <v>188.912864809962</v>
      </c>
      <c r="C2011">
        <v>14052.4461115142</v>
      </c>
      <c r="D2011">
        <v>6.19219275146106</v>
      </c>
      <c r="F2011">
        <v>338.32083981132701</v>
      </c>
      <c r="G2011">
        <v>17.8601008044267</v>
      </c>
      <c r="H2011">
        <v>66.737030606849501</v>
      </c>
      <c r="I2011">
        <v>3.5662984616519902</v>
      </c>
      <c r="J2011">
        <v>1</v>
      </c>
    </row>
    <row r="2012" spans="1:10" x14ac:dyDescent="0.3">
      <c r="A2012">
        <v>8.8135046596240905</v>
      </c>
      <c r="B2012">
        <v>236.39281701802199</v>
      </c>
      <c r="C2012">
        <v>40684.390013873599</v>
      </c>
      <c r="D2012">
        <v>6.6087746718196998</v>
      </c>
      <c r="E2012">
        <v>303.52981763813699</v>
      </c>
      <c r="F2012">
        <v>278.35512334023701</v>
      </c>
      <c r="G2012">
        <v>14.5760574348382</v>
      </c>
      <c r="H2012">
        <v>72.872696861523494</v>
      </c>
      <c r="I2012">
        <v>4.2424598632396302</v>
      </c>
      <c r="J2012">
        <v>1</v>
      </c>
    </row>
    <row r="2013" spans="1:10" x14ac:dyDescent="0.3">
      <c r="A2013">
        <v>7.3615998316002704</v>
      </c>
      <c r="B2013">
        <v>231.79318250363499</v>
      </c>
      <c r="C2013">
        <v>29169.720783490899</v>
      </c>
      <c r="D2013">
        <v>7.92990438830196</v>
      </c>
      <c r="E2013">
        <v>375.09718802100099</v>
      </c>
      <c r="F2013">
        <v>389.27264540312802</v>
      </c>
      <c r="G2013">
        <v>13.8531163714312</v>
      </c>
      <c r="H2013">
        <v>39.532786871329002</v>
      </c>
      <c r="I2013">
        <v>3.7515886217426702</v>
      </c>
      <c r="J2013">
        <v>1</v>
      </c>
    </row>
    <row r="2014" spans="1:10" x14ac:dyDescent="0.3">
      <c r="A2014">
        <v>9.1755861525878597</v>
      </c>
      <c r="B2014">
        <v>281.59423489402002</v>
      </c>
      <c r="C2014">
        <v>47852.888871053103</v>
      </c>
      <c r="D2014">
        <v>8.3302762900980092</v>
      </c>
      <c r="E2014">
        <v>314.78376125661902</v>
      </c>
      <c r="F2014">
        <v>422.31822708049901</v>
      </c>
      <c r="G2014">
        <v>9.9691359355754194</v>
      </c>
      <c r="H2014">
        <v>64.070547595322097</v>
      </c>
      <c r="I2014">
        <v>2.9596846207077001</v>
      </c>
      <c r="J2014">
        <v>1</v>
      </c>
    </row>
    <row r="2015" spans="1:10" x14ac:dyDescent="0.3">
      <c r="B2015">
        <v>192.742275266984</v>
      </c>
      <c r="C2015">
        <v>32349.102377707</v>
      </c>
      <c r="D2015">
        <v>8.75062951855422</v>
      </c>
      <c r="E2015">
        <v>272.08505722126</v>
      </c>
      <c r="F2015">
        <v>581.98119118351303</v>
      </c>
      <c r="G2015">
        <v>13.583036092216499</v>
      </c>
      <c r="H2015">
        <v>64.436046131673507</v>
      </c>
      <c r="I2015">
        <v>3.95259444131425</v>
      </c>
      <c r="J2015">
        <v>1</v>
      </c>
    </row>
    <row r="2016" spans="1:10" x14ac:dyDescent="0.3">
      <c r="A2016">
        <v>6.55087719268563</v>
      </c>
      <c r="B2016">
        <v>145.80627067243799</v>
      </c>
      <c r="C2016">
        <v>25070.008738766301</v>
      </c>
      <c r="D2016">
        <v>5.7163786730911799</v>
      </c>
      <c r="E2016">
        <v>285.21894273182397</v>
      </c>
      <c r="F2016">
        <v>369.61308408353301</v>
      </c>
      <c r="G2016">
        <v>8.6547647842567699</v>
      </c>
      <c r="I2016">
        <v>4.8248259390658603</v>
      </c>
      <c r="J2016">
        <v>1</v>
      </c>
    </row>
    <row r="2017" spans="1:10" x14ac:dyDescent="0.3">
      <c r="A2017">
        <v>6.5108556110746001</v>
      </c>
      <c r="B2017">
        <v>223.860621831213</v>
      </c>
      <c r="C2017">
        <v>15147.171463824599</v>
      </c>
      <c r="D2017">
        <v>7.6675333160378303</v>
      </c>
      <c r="E2017">
        <v>389.39114839040099</v>
      </c>
      <c r="F2017">
        <v>437.05136427690502</v>
      </c>
      <c r="G2017">
        <v>12.0850258249923</v>
      </c>
      <c r="H2017">
        <v>52.339075416909097</v>
      </c>
      <c r="I2017">
        <v>4.2256083759071803</v>
      </c>
      <c r="J2017">
        <v>1</v>
      </c>
    </row>
    <row r="2018" spans="1:10" x14ac:dyDescent="0.3">
      <c r="A2018">
        <v>7.3470303556213397</v>
      </c>
      <c r="B2018">
        <v>199.61372075252899</v>
      </c>
      <c r="C2018">
        <v>19073.259594561499</v>
      </c>
      <c r="D2018">
        <v>5.7668322049592797</v>
      </c>
      <c r="E2018">
        <v>336.994334858998</v>
      </c>
      <c r="F2018">
        <v>413.21423049371799</v>
      </c>
      <c r="G2018">
        <v>12.482482392969899</v>
      </c>
      <c r="H2018">
        <v>56.794083968773101</v>
      </c>
      <c r="I2018">
        <v>4.2978807001549804</v>
      </c>
      <c r="J2018">
        <v>1</v>
      </c>
    </row>
    <row r="2019" spans="1:10" x14ac:dyDescent="0.3">
      <c r="A2019">
        <v>8.1119531703592695</v>
      </c>
      <c r="B2019">
        <v>217.26647243232301</v>
      </c>
      <c r="C2019">
        <v>38184.469573557501</v>
      </c>
      <c r="D2019">
        <v>7.2541219564670003</v>
      </c>
      <c r="E2019">
        <v>311.91022393677599</v>
      </c>
      <c r="F2019">
        <v>281.069202785291</v>
      </c>
      <c r="G2019">
        <v>13.027920653158899</v>
      </c>
      <c r="H2019">
        <v>78.582093857093497</v>
      </c>
      <c r="I2019">
        <v>4.4307504559028699</v>
      </c>
      <c r="J2019">
        <v>1</v>
      </c>
    </row>
    <row r="2020" spans="1:10" x14ac:dyDescent="0.3">
      <c r="B2020">
        <v>237.083948254316</v>
      </c>
      <c r="C2020">
        <v>35434.280062000398</v>
      </c>
      <c r="D2020">
        <v>7.6176486841184303</v>
      </c>
      <c r="E2020">
        <v>381.33752717411301</v>
      </c>
      <c r="F2020">
        <v>365.03250335297599</v>
      </c>
      <c r="G2020">
        <v>13.4538721954767</v>
      </c>
      <c r="H2020">
        <v>33.439867711155003</v>
      </c>
      <c r="I2020">
        <v>3.8259366974593401</v>
      </c>
      <c r="J2020">
        <v>1</v>
      </c>
    </row>
    <row r="2021" spans="1:10" x14ac:dyDescent="0.3">
      <c r="A2021">
        <v>5.98501245091746</v>
      </c>
      <c r="B2021">
        <v>151.36096691394701</v>
      </c>
      <c r="C2021">
        <v>20155.434469371899</v>
      </c>
      <c r="D2021">
        <v>7.7232924868760202</v>
      </c>
      <c r="E2021">
        <v>275.07973801428602</v>
      </c>
      <c r="F2021">
        <v>478.33236030963701</v>
      </c>
      <c r="G2021">
        <v>18.016265762794198</v>
      </c>
      <c r="H2021">
        <v>99.061232704895602</v>
      </c>
      <c r="I2021">
        <v>3.7640996735135701</v>
      </c>
      <c r="J2021">
        <v>1</v>
      </c>
    </row>
    <row r="2022" spans="1:10" x14ac:dyDescent="0.3">
      <c r="B2022">
        <v>212.705332172364</v>
      </c>
      <c r="C2022">
        <v>25626.481050014499</v>
      </c>
      <c r="D2022">
        <v>8.59018446350297</v>
      </c>
      <c r="E2022">
        <v>338.66353475458197</v>
      </c>
      <c r="F2022">
        <v>330.25337535985199</v>
      </c>
      <c r="G2022">
        <v>11.0528383685258</v>
      </c>
      <c r="H2022">
        <v>64.472001383373296</v>
      </c>
      <c r="I2022">
        <v>4.2192255686694304</v>
      </c>
      <c r="J2022">
        <v>1</v>
      </c>
    </row>
    <row r="2023" spans="1:10" x14ac:dyDescent="0.3">
      <c r="B2023">
        <v>161.03897105056299</v>
      </c>
      <c r="C2023">
        <v>25583.492008523001</v>
      </c>
      <c r="D2023">
        <v>6.7969141435164104</v>
      </c>
      <c r="F2023">
        <v>467.47990098427198</v>
      </c>
      <c r="G2023">
        <v>14.105554082441</v>
      </c>
      <c r="H2023">
        <v>52.331462250526201</v>
      </c>
      <c r="I2023">
        <v>4.51417461341501</v>
      </c>
      <c r="J2023">
        <v>1</v>
      </c>
    </row>
    <row r="2024" spans="1:10" x14ac:dyDescent="0.3">
      <c r="A2024">
        <v>6.4337223527823602</v>
      </c>
      <c r="B2024">
        <v>177.252510535591</v>
      </c>
      <c r="C2024">
        <v>20321.229404327099</v>
      </c>
      <c r="D2024">
        <v>6.3789179770739102</v>
      </c>
      <c r="E2024">
        <v>373.05177210492502</v>
      </c>
      <c r="F2024">
        <v>375.02822246097702</v>
      </c>
      <c r="G2024">
        <v>11.684647972968699</v>
      </c>
      <c r="H2024">
        <v>61.629822620352101</v>
      </c>
      <c r="I2024">
        <v>3.6414899724429999</v>
      </c>
      <c r="J2024">
        <v>1</v>
      </c>
    </row>
    <row r="2025" spans="1:10" x14ac:dyDescent="0.3">
      <c r="A2025">
        <v>6.7700951463472503</v>
      </c>
      <c r="B2025">
        <v>201.65085424059299</v>
      </c>
      <c r="C2025">
        <v>25887.631722186699</v>
      </c>
      <c r="D2025">
        <v>9.3675326878395602</v>
      </c>
      <c r="E2025">
        <v>327.61945272174199</v>
      </c>
      <c r="F2025">
        <v>519.38036693847505</v>
      </c>
      <c r="G2025">
        <v>17.720300287690499</v>
      </c>
      <c r="H2025">
        <v>90.064849221855397</v>
      </c>
      <c r="I2025">
        <v>5.2034613673453798</v>
      </c>
      <c r="J2025">
        <v>1</v>
      </c>
    </row>
    <row r="2026" spans="1:10" x14ac:dyDescent="0.3">
      <c r="A2026">
        <v>7.9279695527206302</v>
      </c>
      <c r="B2026">
        <v>224.72105888484199</v>
      </c>
      <c r="C2026">
        <v>27402.019999042299</v>
      </c>
      <c r="D2026">
        <v>6.8752989244845999</v>
      </c>
      <c r="E2026">
        <v>343.28631346116799</v>
      </c>
      <c r="F2026">
        <v>315.91341057169097</v>
      </c>
      <c r="G2026">
        <v>14.1371203552218</v>
      </c>
      <c r="H2026">
        <v>32.438526187641799</v>
      </c>
      <c r="I2026">
        <v>4.8472622620214301</v>
      </c>
      <c r="J2026">
        <v>1</v>
      </c>
    </row>
    <row r="2027" spans="1:10" x14ac:dyDescent="0.3">
      <c r="A2027">
        <v>7.3388261106127199</v>
      </c>
      <c r="B2027">
        <v>229.97869414566301</v>
      </c>
      <c r="C2027">
        <v>12603.400371363699</v>
      </c>
      <c r="D2027">
        <v>5.9754880732091298</v>
      </c>
      <c r="E2027">
        <v>351.318826327436</v>
      </c>
      <c r="F2027">
        <v>370.86063167906298</v>
      </c>
      <c r="G2027">
        <v>19.389337232505799</v>
      </c>
      <c r="H2027">
        <v>79.971647249348905</v>
      </c>
      <c r="I2027">
        <v>4.0170611194995498</v>
      </c>
      <c r="J2027">
        <v>1</v>
      </c>
    </row>
    <row r="2028" spans="1:10" x14ac:dyDescent="0.3">
      <c r="A2028">
        <v>7.0783610741109797</v>
      </c>
      <c r="B2028">
        <v>198.41244699493501</v>
      </c>
      <c r="C2028">
        <v>16648.600567341</v>
      </c>
      <c r="D2028">
        <v>6.93109589733153</v>
      </c>
      <c r="E2028">
        <v>348.54798135104301</v>
      </c>
      <c r="F2028">
        <v>472.276000873812</v>
      </c>
      <c r="G2028">
        <v>17.2496163837776</v>
      </c>
      <c r="H2028">
        <v>59.6308939352365</v>
      </c>
      <c r="I2028">
        <v>3.2634647311730101</v>
      </c>
      <c r="J2028">
        <v>1</v>
      </c>
    </row>
    <row r="2029" spans="1:10" x14ac:dyDescent="0.3">
      <c r="A2029">
        <v>6.7516686268080202</v>
      </c>
      <c r="B2029">
        <v>176.79315210488201</v>
      </c>
      <c r="C2029">
        <v>32040.505669436701</v>
      </c>
      <c r="D2029">
        <v>7.9319129575211598</v>
      </c>
      <c r="F2029">
        <v>467.14837185067699</v>
      </c>
      <c r="G2029">
        <v>11.2149077395117</v>
      </c>
      <c r="H2029">
        <v>47.5323954977586</v>
      </c>
      <c r="I2029">
        <v>3.7351734160385801</v>
      </c>
      <c r="J2029">
        <v>1</v>
      </c>
    </row>
    <row r="2030" spans="1:10" x14ac:dyDescent="0.3">
      <c r="A2030">
        <v>7.7441252194347703</v>
      </c>
      <c r="B2030">
        <v>203.39622710643599</v>
      </c>
      <c r="C2030">
        <v>21403.002048194601</v>
      </c>
      <c r="D2030">
        <v>7.62324159488338</v>
      </c>
      <c r="E2030">
        <v>333.210903330637</v>
      </c>
      <c r="F2030">
        <v>424.328740219655</v>
      </c>
      <c r="G2030">
        <v>16.949810727653801</v>
      </c>
      <c r="H2030">
        <v>48.4167250443817</v>
      </c>
      <c r="I2030">
        <v>3.6122601921616302</v>
      </c>
      <c r="J2030">
        <v>1</v>
      </c>
    </row>
    <row r="2031" spans="1:10" x14ac:dyDescent="0.3">
      <c r="A2031">
        <v>7.5603920228303201</v>
      </c>
      <c r="B2031">
        <v>223.23225004437401</v>
      </c>
      <c r="C2031">
        <v>14739.0685400646</v>
      </c>
      <c r="D2031">
        <v>6.7316106756223704</v>
      </c>
      <c r="E2031">
        <v>372.02890871822399</v>
      </c>
      <c r="F2031">
        <v>481.34177388107503</v>
      </c>
      <c r="G2031">
        <v>8.9004087314989402</v>
      </c>
      <c r="H2031">
        <v>62.134280730972499</v>
      </c>
      <c r="I2031">
        <v>4.2578051082170303</v>
      </c>
      <c r="J2031">
        <v>1</v>
      </c>
    </row>
    <row r="2032" spans="1:10" x14ac:dyDescent="0.3">
      <c r="A2032">
        <v>7.8306075905686603</v>
      </c>
      <c r="B2032">
        <v>213.249257778263</v>
      </c>
      <c r="C2032">
        <v>18821.389612473398</v>
      </c>
      <c r="D2032">
        <v>6.4751127189448896</v>
      </c>
      <c r="E2032">
        <v>316.57241470707299</v>
      </c>
      <c r="F2032">
        <v>405.27873848942602</v>
      </c>
      <c r="G2032">
        <v>16.8723953446103</v>
      </c>
      <c r="H2032">
        <v>55.905769645787501</v>
      </c>
      <c r="I2032">
        <v>3.5515680130101801</v>
      </c>
      <c r="J2032">
        <v>1</v>
      </c>
    </row>
    <row r="2033" spans="1:10" x14ac:dyDescent="0.3">
      <c r="A2033">
        <v>6.74693496825686</v>
      </c>
      <c r="B2033">
        <v>154.33216162064201</v>
      </c>
      <c r="C2033">
        <v>25137.427676924301</v>
      </c>
      <c r="D2033">
        <v>8.4959038713441206</v>
      </c>
      <c r="E2033">
        <v>274.884089221914</v>
      </c>
      <c r="F2033">
        <v>330.08372292196498</v>
      </c>
      <c r="G2033">
        <v>15.9836323930978</v>
      </c>
      <c r="H2033">
        <v>69.943253571064503</v>
      </c>
      <c r="I2033">
        <v>3.4855359764780598</v>
      </c>
      <c r="J2033">
        <v>1</v>
      </c>
    </row>
    <row r="2034" spans="1:10" x14ac:dyDescent="0.3">
      <c r="A2034">
        <v>6.54228178680893</v>
      </c>
      <c r="B2034">
        <v>146.05538349814501</v>
      </c>
      <c r="C2034">
        <v>35965.744581140803</v>
      </c>
      <c r="D2034">
        <v>8.5786779884201092</v>
      </c>
      <c r="F2034">
        <v>474.00771548675402</v>
      </c>
      <c r="G2034">
        <v>21.366386589996502</v>
      </c>
      <c r="H2034">
        <v>54.127342147497799</v>
      </c>
      <c r="I2034">
        <v>3.79405543272166</v>
      </c>
      <c r="J2034">
        <v>1</v>
      </c>
    </row>
    <row r="2035" spans="1:10" x14ac:dyDescent="0.3">
      <c r="A2035">
        <v>8.5496925141079796</v>
      </c>
      <c r="B2035">
        <v>236.86150459788601</v>
      </c>
      <c r="C2035">
        <v>17828.294523792501</v>
      </c>
      <c r="D2035">
        <v>4.7522675629751401</v>
      </c>
      <c r="E2035">
        <v>341.03633696679202</v>
      </c>
      <c r="F2035">
        <v>423.11007966007003</v>
      </c>
      <c r="G2035">
        <v>15.3132427658034</v>
      </c>
      <c r="H2035">
        <v>80.931305206436093</v>
      </c>
      <c r="I2035">
        <v>3.03901877858674</v>
      </c>
      <c r="J2035">
        <v>1</v>
      </c>
    </row>
    <row r="2036" spans="1:10" x14ac:dyDescent="0.3">
      <c r="A2036">
        <v>7.4998445019556597</v>
      </c>
      <c r="B2036">
        <v>231.53886828016601</v>
      </c>
      <c r="C2036">
        <v>22452.6355666249</v>
      </c>
      <c r="D2036">
        <v>7.8210074625043502</v>
      </c>
      <c r="F2036">
        <v>380.99909763568098</v>
      </c>
      <c r="G2036">
        <v>14.338248156493499</v>
      </c>
      <c r="I2036">
        <v>4.6638695764829698</v>
      </c>
      <c r="J2036">
        <v>1</v>
      </c>
    </row>
    <row r="2037" spans="1:10" x14ac:dyDescent="0.3">
      <c r="A2037">
        <v>5.7637728070588299</v>
      </c>
      <c r="B2037">
        <v>183.073628577742</v>
      </c>
      <c r="C2037">
        <v>22025.6966062026</v>
      </c>
      <c r="D2037">
        <v>8.9528959340783807</v>
      </c>
      <c r="F2037">
        <v>376.58138852258202</v>
      </c>
      <c r="G2037">
        <v>10.547398350504899</v>
      </c>
      <c r="H2037">
        <v>63.299756813111699</v>
      </c>
      <c r="I2037">
        <v>3.2532001066954601</v>
      </c>
      <c r="J2037">
        <v>1</v>
      </c>
    </row>
    <row r="2038" spans="1:10" x14ac:dyDescent="0.3">
      <c r="A2038">
        <v>7.2768631252090303</v>
      </c>
      <c r="B2038">
        <v>165.79795187186099</v>
      </c>
      <c r="C2038">
        <v>30396.904618808199</v>
      </c>
      <c r="D2038">
        <v>7.8356387363265299</v>
      </c>
      <c r="E2038">
        <v>281.89688175002698</v>
      </c>
      <c r="F2038">
        <v>475.646051498406</v>
      </c>
      <c r="G2038">
        <v>12.326183596221</v>
      </c>
      <c r="H2038">
        <v>83.399889262225798</v>
      </c>
      <c r="I2038">
        <v>6.0837723538859203</v>
      </c>
      <c r="J2038">
        <v>1</v>
      </c>
    </row>
    <row r="2039" spans="1:10" x14ac:dyDescent="0.3">
      <c r="A2039">
        <v>7.4932908159283</v>
      </c>
      <c r="B2039">
        <v>216.381879597725</v>
      </c>
      <c r="C2039">
        <v>9465.3239049897002</v>
      </c>
      <c r="D2039">
        <v>4.9475313571527098</v>
      </c>
      <c r="E2039">
        <v>341.46063180015</v>
      </c>
      <c r="F2039">
        <v>501.34534699223599</v>
      </c>
      <c r="G2039">
        <v>11.247507224413599</v>
      </c>
      <c r="H2039">
        <v>52.951362723002298</v>
      </c>
      <c r="I2039">
        <v>3.7487469097257802</v>
      </c>
      <c r="J2039">
        <v>1</v>
      </c>
    </row>
    <row r="2040" spans="1:10" x14ac:dyDescent="0.3">
      <c r="A2040">
        <v>6.1160239799531402</v>
      </c>
      <c r="B2040">
        <v>158.72890135461799</v>
      </c>
      <c r="C2040">
        <v>22481.027318227301</v>
      </c>
      <c r="D2040">
        <v>8.4670652450693993</v>
      </c>
      <c r="F2040">
        <v>458.99293585127799</v>
      </c>
      <c r="G2040">
        <v>15.495284143231</v>
      </c>
      <c r="I2040">
        <v>3.9843088286098398</v>
      </c>
      <c r="J2040">
        <v>1</v>
      </c>
    </row>
    <row r="2041" spans="1:10" x14ac:dyDescent="0.3">
      <c r="A2041">
        <v>5.22689523223851</v>
      </c>
      <c r="B2041">
        <v>127.117555156023</v>
      </c>
      <c r="C2041">
        <v>7907.3304409713601</v>
      </c>
      <c r="D2041">
        <v>6.7619285106595104</v>
      </c>
      <c r="E2041">
        <v>335.46184195539001</v>
      </c>
      <c r="F2041">
        <v>475.33235709929397</v>
      </c>
      <c r="G2041">
        <v>12.725009697368099</v>
      </c>
      <c r="H2041">
        <v>79.420012939157701</v>
      </c>
      <c r="I2041">
        <v>5.1380557904372299</v>
      </c>
      <c r="J2041">
        <v>1</v>
      </c>
    </row>
    <row r="2042" spans="1:10" x14ac:dyDescent="0.3">
      <c r="B2042">
        <v>255.95359928258901</v>
      </c>
      <c r="C2042">
        <v>15097.02406423</v>
      </c>
      <c r="D2042">
        <v>8.4824211201666699</v>
      </c>
      <c r="E2042">
        <v>361.97141892677399</v>
      </c>
      <c r="F2042">
        <v>471.47741903503601</v>
      </c>
      <c r="G2042">
        <v>14.570931888627999</v>
      </c>
      <c r="H2042">
        <v>40.287298322418799</v>
      </c>
      <c r="I2042">
        <v>3.2279407989275102</v>
      </c>
      <c r="J2042">
        <v>1</v>
      </c>
    </row>
    <row r="2043" spans="1:10" x14ac:dyDescent="0.3">
      <c r="A2043">
        <v>6.42064020641154</v>
      </c>
      <c r="B2043">
        <v>180.29299969001599</v>
      </c>
      <c r="C2043">
        <v>26034.528198121599</v>
      </c>
      <c r="D2043">
        <v>9.71061883715298</v>
      </c>
      <c r="E2043">
        <v>308.95788638732</v>
      </c>
      <c r="F2043">
        <v>473.06482361297799</v>
      </c>
      <c r="G2043">
        <v>17.7243959868571</v>
      </c>
      <c r="H2043">
        <v>57.5966357533135</v>
      </c>
      <c r="I2043">
        <v>3.1399402741672602</v>
      </c>
      <c r="J2043">
        <v>1</v>
      </c>
    </row>
    <row r="2044" spans="1:10" x14ac:dyDescent="0.3">
      <c r="A2044">
        <v>7.6690125365183199</v>
      </c>
      <c r="B2044">
        <v>205.59563534356201</v>
      </c>
      <c r="C2044">
        <v>11579.441692754301</v>
      </c>
      <c r="D2044">
        <v>4.26327909194399</v>
      </c>
      <c r="E2044">
        <v>356.13651785834901</v>
      </c>
      <c r="F2044">
        <v>407.72161327680402</v>
      </c>
      <c r="G2044">
        <v>10.8290448599643</v>
      </c>
      <c r="H2044">
        <v>83.243807823994302</v>
      </c>
      <c r="I2044">
        <v>4.5895129530618304</v>
      </c>
      <c r="J2044">
        <v>1</v>
      </c>
    </row>
    <row r="2045" spans="1:10" x14ac:dyDescent="0.3">
      <c r="A2045">
        <v>7.12806225525041</v>
      </c>
      <c r="B2045">
        <v>191.40082063549301</v>
      </c>
      <c r="C2045">
        <v>25227.5451533956</v>
      </c>
      <c r="D2045">
        <v>6.6078443271584</v>
      </c>
      <c r="E2045">
        <v>319.25085850798899</v>
      </c>
      <c r="F2045">
        <v>419.30498021500398</v>
      </c>
      <c r="G2045">
        <v>12.865366168045099</v>
      </c>
      <c r="H2045">
        <v>78.4684912276864</v>
      </c>
      <c r="I2045">
        <v>4.51059526357436</v>
      </c>
      <c r="J2045">
        <v>1</v>
      </c>
    </row>
    <row r="2046" spans="1:10" x14ac:dyDescent="0.3">
      <c r="B2046">
        <v>108.91662923953101</v>
      </c>
      <c r="C2046">
        <v>14476.335695268301</v>
      </c>
      <c r="D2046">
        <v>5.3981620177110896</v>
      </c>
      <c r="E2046">
        <v>281.198274407849</v>
      </c>
      <c r="F2046">
        <v>512.232306410668</v>
      </c>
      <c r="G2046">
        <v>15.0137933899901</v>
      </c>
      <c r="H2046">
        <v>86.671458714913797</v>
      </c>
      <c r="I2046">
        <v>3.89557206226812</v>
      </c>
      <c r="J2046">
        <v>1</v>
      </c>
    </row>
    <row r="2047" spans="1:10" x14ac:dyDescent="0.3">
      <c r="A2047">
        <v>6.6153501349132497</v>
      </c>
      <c r="B2047">
        <v>179.240661301118</v>
      </c>
      <c r="C2047">
        <v>26392.863611864799</v>
      </c>
      <c r="D2047">
        <v>9.3091600267509698</v>
      </c>
      <c r="F2047">
        <v>496.36356153263102</v>
      </c>
      <c r="G2047">
        <v>12.78659536522</v>
      </c>
      <c r="H2047">
        <v>78.2623686203642</v>
      </c>
      <c r="I2047">
        <v>4.4534432647340401</v>
      </c>
      <c r="J2047">
        <v>1</v>
      </c>
    </row>
    <row r="2048" spans="1:10" x14ac:dyDescent="0.3">
      <c r="A2048">
        <v>6.5048762223411698</v>
      </c>
      <c r="B2048">
        <v>159.18213878155899</v>
      </c>
      <c r="C2048">
        <v>13403.086388826099</v>
      </c>
      <c r="D2048">
        <v>6.9582842238725497</v>
      </c>
      <c r="E2048">
        <v>296.07691405893701</v>
      </c>
      <c r="F2048">
        <v>359.97443658491801</v>
      </c>
      <c r="G2048">
        <v>15.6368501820616</v>
      </c>
      <c r="H2048">
        <v>63.514311946744698</v>
      </c>
      <c r="I2048">
        <v>3.7484434011024099</v>
      </c>
      <c r="J2048">
        <v>1</v>
      </c>
    </row>
    <row r="2049" spans="1:10" x14ac:dyDescent="0.3">
      <c r="A2049">
        <v>7.4591241732177398</v>
      </c>
      <c r="B2049">
        <v>195.02871681275201</v>
      </c>
      <c r="C2049">
        <v>33173.499409361502</v>
      </c>
      <c r="D2049">
        <v>7.55137398404527</v>
      </c>
      <c r="F2049">
        <v>534.16699720422105</v>
      </c>
      <c r="G2049">
        <v>17.334051538536801</v>
      </c>
      <c r="H2049">
        <v>38.368068089309801</v>
      </c>
      <c r="I2049">
        <v>3.54475152142588</v>
      </c>
      <c r="J2049">
        <v>1</v>
      </c>
    </row>
    <row r="2050" spans="1:10" x14ac:dyDescent="0.3">
      <c r="B2050">
        <v>221.673134274087</v>
      </c>
      <c r="C2050">
        <v>32269.504938120401</v>
      </c>
      <c r="D2050">
        <v>8.7652379104880396</v>
      </c>
      <c r="E2050">
        <v>303.96173872273698</v>
      </c>
      <c r="F2050">
        <v>357.35856660636301</v>
      </c>
      <c r="G2050">
        <v>12.819740556263</v>
      </c>
      <c r="H2050">
        <v>51.374238609336501</v>
      </c>
      <c r="I2050">
        <v>4.8048285673375801</v>
      </c>
      <c r="J2050">
        <v>1</v>
      </c>
    </row>
    <row r="2051" spans="1:10" x14ac:dyDescent="0.3">
      <c r="A2051">
        <v>7.0960471010056798</v>
      </c>
      <c r="B2051">
        <v>221.508244629074</v>
      </c>
      <c r="C2051">
        <v>17240.021064750799</v>
      </c>
      <c r="D2051">
        <v>9.1814729380876905</v>
      </c>
      <c r="E2051">
        <v>322.61687826428999</v>
      </c>
      <c r="F2051">
        <v>442.54359947709099</v>
      </c>
      <c r="G2051">
        <v>16.5762002955565</v>
      </c>
      <c r="H2051">
        <v>78.122090615365806</v>
      </c>
      <c r="I2051">
        <v>4.7856373779333596</v>
      </c>
      <c r="J2051">
        <v>1</v>
      </c>
    </row>
    <row r="2052" spans="1:10" x14ac:dyDescent="0.3">
      <c r="A2052">
        <v>6.9894421770484403</v>
      </c>
      <c r="B2052">
        <v>197.68583849810199</v>
      </c>
      <c r="C2052">
        <v>12150.7219225635</v>
      </c>
      <c r="D2052">
        <v>7.9841660876830201</v>
      </c>
      <c r="E2052">
        <v>341.10011521165598</v>
      </c>
      <c r="F2052">
        <v>303.596798643851</v>
      </c>
      <c r="G2052">
        <v>14.3308863006071</v>
      </c>
      <c r="H2052">
        <v>70.856865550093204</v>
      </c>
      <c r="I2052">
        <v>3.85304755004121</v>
      </c>
      <c r="J2052">
        <v>0</v>
      </c>
    </row>
    <row r="2053" spans="1:10" x14ac:dyDescent="0.3">
      <c r="B2053">
        <v>184.74139408542101</v>
      </c>
      <c r="C2053">
        <v>32328.714811575101</v>
      </c>
      <c r="D2053">
        <v>8.3965869137682798</v>
      </c>
      <c r="E2053">
        <v>292.93822065534698</v>
      </c>
      <c r="F2053">
        <v>617.14479398805304</v>
      </c>
      <c r="G2053">
        <v>8.3485062718866008</v>
      </c>
      <c r="H2053">
        <v>51.457074307078997</v>
      </c>
      <c r="I2053">
        <v>5.4931809641939804</v>
      </c>
      <c r="J2053">
        <v>0</v>
      </c>
    </row>
    <row r="2054" spans="1:10" x14ac:dyDescent="0.3">
      <c r="A2054">
        <v>8.2977258777917093</v>
      </c>
      <c r="B2054">
        <v>222.436321244749</v>
      </c>
      <c r="C2054">
        <v>20320.108452673401</v>
      </c>
      <c r="D2054">
        <v>7.3218586428638401</v>
      </c>
      <c r="E2054">
        <v>297.13868687030998</v>
      </c>
      <c r="F2054">
        <v>374.11952246851803</v>
      </c>
      <c r="G2054">
        <v>15.7792327842844</v>
      </c>
      <c r="H2054">
        <v>93.4463301480273</v>
      </c>
      <c r="I2054">
        <v>4.1661054736715197</v>
      </c>
      <c r="J2054">
        <v>0</v>
      </c>
    </row>
    <row r="2055" spans="1:10" x14ac:dyDescent="0.3">
      <c r="A2055">
        <v>3.8464539500942201</v>
      </c>
      <c r="B2055">
        <v>211.75720506527901</v>
      </c>
      <c r="C2055">
        <v>14686.2833900312</v>
      </c>
      <c r="D2055">
        <v>7.55787272923176</v>
      </c>
      <c r="E2055">
        <v>326.91213393279202</v>
      </c>
      <c r="F2055">
        <v>371.26937355479902</v>
      </c>
      <c r="G2055">
        <v>21.765169504162799</v>
      </c>
      <c r="H2055">
        <v>35.781528854075503</v>
      </c>
      <c r="I2055">
        <v>3.1434306692277301</v>
      </c>
      <c r="J2055">
        <v>0</v>
      </c>
    </row>
    <row r="2056" spans="1:10" x14ac:dyDescent="0.3">
      <c r="B2056">
        <v>174.91772428724801</v>
      </c>
      <c r="C2056">
        <v>28990.787882222401</v>
      </c>
      <c r="D2056">
        <v>4.6604112325454503</v>
      </c>
      <c r="E2056">
        <v>417.34026772157603</v>
      </c>
      <c r="F2056">
        <v>468.84298450121997</v>
      </c>
      <c r="G2056">
        <v>10.0182378049942</v>
      </c>
      <c r="H2056">
        <v>53.347047635927801</v>
      </c>
      <c r="I2056">
        <v>3.6690568359042599</v>
      </c>
      <c r="J2056">
        <v>0</v>
      </c>
    </row>
    <row r="2057" spans="1:10" x14ac:dyDescent="0.3">
      <c r="A2057">
        <v>9.3800070920145</v>
      </c>
      <c r="B2057">
        <v>166.269756652746</v>
      </c>
      <c r="C2057">
        <v>32471.4563235026</v>
      </c>
      <c r="D2057">
        <v>7.3425346586643503</v>
      </c>
      <c r="F2057">
        <v>498.31306197045302</v>
      </c>
      <c r="G2057">
        <v>12.779885345815</v>
      </c>
      <c r="H2057">
        <v>56.793317265412902</v>
      </c>
      <c r="I2057">
        <v>4.5662536959670197</v>
      </c>
      <c r="J2057">
        <v>0</v>
      </c>
    </row>
    <row r="2058" spans="1:10" x14ac:dyDescent="0.3">
      <c r="A2058">
        <v>8.9983750226791006</v>
      </c>
      <c r="B2058">
        <v>169.22832999463901</v>
      </c>
      <c r="C2058">
        <v>21790.010896466902</v>
      </c>
      <c r="D2058">
        <v>7.92335706717272</v>
      </c>
      <c r="F2058">
        <v>436.92150830809101</v>
      </c>
      <c r="G2058">
        <v>18.2221949539862</v>
      </c>
      <c r="H2058">
        <v>73.217875437224293</v>
      </c>
      <c r="I2058">
        <v>4.5169329850506097</v>
      </c>
      <c r="J2058">
        <v>0</v>
      </c>
    </row>
    <row r="2059" spans="1:10" x14ac:dyDescent="0.3">
      <c r="A2059">
        <v>5.6903874243649204</v>
      </c>
      <c r="B2059">
        <v>241.21572946275899</v>
      </c>
      <c r="C2059">
        <v>14083.8298879579</v>
      </c>
      <c r="D2059">
        <v>5.7389623666348601</v>
      </c>
      <c r="E2059">
        <v>293.46516380301898</v>
      </c>
      <c r="F2059">
        <v>498.28297824317599</v>
      </c>
      <c r="G2059">
        <v>24.7553923698833</v>
      </c>
      <c r="H2059">
        <v>70.728902320987103</v>
      </c>
      <c r="I2059">
        <v>2.9886210311193202</v>
      </c>
      <c r="J2059">
        <v>0</v>
      </c>
    </row>
    <row r="2060" spans="1:10" x14ac:dyDescent="0.3">
      <c r="A2060">
        <v>7.3015634493794002</v>
      </c>
      <c r="B2060">
        <v>177.66289465631201</v>
      </c>
      <c r="C2060">
        <v>23441.267143294099</v>
      </c>
      <c r="D2060">
        <v>9.1070172428217706</v>
      </c>
      <c r="E2060">
        <v>326.29063024003</v>
      </c>
      <c r="F2060">
        <v>478.46704701735899</v>
      </c>
      <c r="G2060">
        <v>14.0033957646183</v>
      </c>
      <c r="H2060">
        <v>55.183347290183399</v>
      </c>
      <c r="I2060">
        <v>2.7749609493035399</v>
      </c>
      <c r="J2060">
        <v>0</v>
      </c>
    </row>
    <row r="2061" spans="1:10" x14ac:dyDescent="0.3">
      <c r="A2061">
        <v>7.0316840506457803</v>
      </c>
      <c r="B2061">
        <v>201.002105931036</v>
      </c>
      <c r="C2061">
        <v>24510.507558400601</v>
      </c>
      <c r="D2061">
        <v>5.8182736226769096</v>
      </c>
      <c r="E2061">
        <v>401.26883201638401</v>
      </c>
      <c r="F2061">
        <v>371.61639710329598</v>
      </c>
      <c r="G2061">
        <v>12.846818967375</v>
      </c>
      <c r="H2061">
        <v>89.192433383547595</v>
      </c>
      <c r="I2061">
        <v>4.4221828574075799</v>
      </c>
      <c r="J2061">
        <v>0</v>
      </c>
    </row>
    <row r="2062" spans="1:10" x14ac:dyDescent="0.3">
      <c r="A2062">
        <v>4.3486749930398396</v>
      </c>
      <c r="B2062">
        <v>197.27636402379099</v>
      </c>
      <c r="C2062">
        <v>9848.0355827794392</v>
      </c>
      <c r="D2062">
        <v>10.810937986927501</v>
      </c>
      <c r="F2062">
        <v>295.749525230583</v>
      </c>
      <c r="G2062">
        <v>19.958236153232999</v>
      </c>
      <c r="H2062">
        <v>81.746417904279099</v>
      </c>
      <c r="I2062">
        <v>4.3609500512264097</v>
      </c>
      <c r="J2062">
        <v>0</v>
      </c>
    </row>
    <row r="2063" spans="1:10" x14ac:dyDescent="0.3">
      <c r="A2063">
        <v>5.2941953902841696</v>
      </c>
      <c r="B2063">
        <v>234.27139905492999</v>
      </c>
      <c r="C2063">
        <v>26811.203068375598</v>
      </c>
      <c r="D2063">
        <v>3.6113582317736599</v>
      </c>
      <c r="E2063">
        <v>369.60846468801202</v>
      </c>
      <c r="F2063">
        <v>570.97502706536704</v>
      </c>
      <c r="G2063">
        <v>12.775773288940901</v>
      </c>
      <c r="H2063">
        <v>44.675682572249599</v>
      </c>
      <c r="I2063">
        <v>3.5224540932121302</v>
      </c>
      <c r="J2063">
        <v>0</v>
      </c>
    </row>
    <row r="2064" spans="1:10" x14ac:dyDescent="0.3">
      <c r="A2064">
        <v>7.2579309948632904</v>
      </c>
      <c r="B2064">
        <v>187.76562168454399</v>
      </c>
      <c r="C2064">
        <v>24354.3351749432</v>
      </c>
      <c r="D2064">
        <v>7.1962537711580703</v>
      </c>
      <c r="F2064">
        <v>346.29178461483201</v>
      </c>
      <c r="G2064">
        <v>10.892952717433101</v>
      </c>
      <c r="H2064">
        <v>61.561166135082701</v>
      </c>
      <c r="I2064">
        <v>4.2669225613508504</v>
      </c>
      <c r="J2064">
        <v>0</v>
      </c>
    </row>
    <row r="2065" spans="1:10" x14ac:dyDescent="0.3">
      <c r="A2065">
        <v>9.2504916390780902</v>
      </c>
      <c r="B2065">
        <v>184.44201068417999</v>
      </c>
      <c r="C2065">
        <v>22749.178352009701</v>
      </c>
      <c r="D2065">
        <v>7.4016627647416904</v>
      </c>
      <c r="E2065">
        <v>375.008323515386</v>
      </c>
      <c r="F2065">
        <v>436.49376156766198</v>
      </c>
      <c r="G2065">
        <v>15.402960743497101</v>
      </c>
      <c r="H2065">
        <v>44.788970331248002</v>
      </c>
      <c r="I2065">
        <v>3.99633917918562</v>
      </c>
      <c r="J2065">
        <v>0</v>
      </c>
    </row>
    <row r="2066" spans="1:10" x14ac:dyDescent="0.3">
      <c r="A2066">
        <v>9.6804747784705594</v>
      </c>
      <c r="B2066">
        <v>199.531666414444</v>
      </c>
      <c r="C2066">
        <v>32916.331477835403</v>
      </c>
      <c r="D2066">
        <v>6.1278043398826298</v>
      </c>
      <c r="F2066">
        <v>461.30009459854</v>
      </c>
      <c r="G2066">
        <v>16.109678257234801</v>
      </c>
      <c r="H2066">
        <v>76.543838624683005</v>
      </c>
      <c r="I2066">
        <v>2.7958401297600699</v>
      </c>
      <c r="J2066">
        <v>0</v>
      </c>
    </row>
    <row r="2067" spans="1:10" x14ac:dyDescent="0.3">
      <c r="B2067">
        <v>184.993731489928</v>
      </c>
      <c r="C2067">
        <v>19764.627444973201</v>
      </c>
      <c r="D2067">
        <v>7.5050918827428097</v>
      </c>
      <c r="F2067">
        <v>293.477998143322</v>
      </c>
      <c r="G2067">
        <v>12.9341595018816</v>
      </c>
      <c r="I2067">
        <v>3.0179849706530599</v>
      </c>
      <c r="J2067">
        <v>0</v>
      </c>
    </row>
    <row r="2068" spans="1:10" x14ac:dyDescent="0.3">
      <c r="A2068">
        <v>6.7412458208811001</v>
      </c>
      <c r="B2068">
        <v>196.833001097454</v>
      </c>
      <c r="C2068">
        <v>23565.732710370201</v>
      </c>
      <c r="D2068">
        <v>7.5945840200383197</v>
      </c>
      <c r="E2068">
        <v>315.574602225712</v>
      </c>
      <c r="F2068">
        <v>500.14289837745201</v>
      </c>
      <c r="G2068">
        <v>11.6630731651672</v>
      </c>
      <c r="H2068">
        <v>31.778483829860001</v>
      </c>
      <c r="I2068">
        <v>3.5009705738937198</v>
      </c>
      <c r="J2068">
        <v>0</v>
      </c>
    </row>
    <row r="2069" spans="1:10" x14ac:dyDescent="0.3">
      <c r="A2069">
        <v>6.8117022698952701</v>
      </c>
      <c r="B2069">
        <v>261.38956520810001</v>
      </c>
      <c r="C2069">
        <v>15149.4898709722</v>
      </c>
      <c r="D2069">
        <v>7.0561071672969398</v>
      </c>
      <c r="F2069">
        <v>397.78711890267101</v>
      </c>
      <c r="G2069">
        <v>11.993515880123599</v>
      </c>
      <c r="H2069">
        <v>66.257649328815901</v>
      </c>
      <c r="I2069">
        <v>3.2750084075928299</v>
      </c>
      <c r="J2069">
        <v>0</v>
      </c>
    </row>
    <row r="2070" spans="1:10" x14ac:dyDescent="0.3">
      <c r="A2070">
        <v>6.9669429618843202</v>
      </c>
      <c r="B2070">
        <v>222.890265013408</v>
      </c>
      <c r="C2070">
        <v>25441.056122292899</v>
      </c>
      <c r="D2070">
        <v>7.3837832432312798</v>
      </c>
      <c r="F2070">
        <v>647.34993884195706</v>
      </c>
      <c r="G2070">
        <v>17.391282497995899</v>
      </c>
      <c r="H2070">
        <v>38.732646814964099</v>
      </c>
      <c r="I2070">
        <v>4.3569311328304501</v>
      </c>
      <c r="J2070">
        <v>0</v>
      </c>
    </row>
    <row r="2071" spans="1:10" x14ac:dyDescent="0.3">
      <c r="A2071">
        <v>7.4460890591172602</v>
      </c>
      <c r="B2071">
        <v>179.14683615806899</v>
      </c>
      <c r="C2071">
        <v>17763.310992827901</v>
      </c>
      <c r="D2071">
        <v>9.8765150486726192</v>
      </c>
      <c r="E2071">
        <v>328.45902212846102</v>
      </c>
      <c r="F2071">
        <v>364.13417337849398</v>
      </c>
      <c r="G2071">
        <v>12.9824910668698</v>
      </c>
      <c r="H2071">
        <v>49.051240662564801</v>
      </c>
      <c r="I2071">
        <v>2.94865743871244</v>
      </c>
      <c r="J2071">
        <v>0</v>
      </c>
    </row>
    <row r="2072" spans="1:10" x14ac:dyDescent="0.3">
      <c r="A2072">
        <v>6.2106476062546196</v>
      </c>
      <c r="B2072">
        <v>192.216738410278</v>
      </c>
      <c r="C2072">
        <v>19330.035764975899</v>
      </c>
      <c r="D2072">
        <v>8.7928860864162903</v>
      </c>
      <c r="F2072">
        <v>401.38326418805502</v>
      </c>
      <c r="G2072">
        <v>18.225492267406899</v>
      </c>
      <c r="H2072">
        <v>61.2742159857766</v>
      </c>
      <c r="I2072">
        <v>3.2121239798875498</v>
      </c>
      <c r="J2072">
        <v>0</v>
      </c>
    </row>
    <row r="2073" spans="1:10" x14ac:dyDescent="0.3">
      <c r="A2073">
        <v>7.3415471121709199</v>
      </c>
      <c r="B2073">
        <v>187.67240242359301</v>
      </c>
      <c r="C2073">
        <v>21273.457066427902</v>
      </c>
      <c r="D2073">
        <v>7.7840030631514399</v>
      </c>
      <c r="F2073">
        <v>332.08429338320599</v>
      </c>
      <c r="G2073">
        <v>16.842334088885</v>
      </c>
      <c r="H2073">
        <v>55.019151022098001</v>
      </c>
      <c r="I2073">
        <v>4.0256436957588404</v>
      </c>
      <c r="J2073">
        <v>0</v>
      </c>
    </row>
    <row r="2074" spans="1:10" x14ac:dyDescent="0.3">
      <c r="A2074">
        <v>7.05139642582078</v>
      </c>
      <c r="B2074">
        <v>187.41888264224801</v>
      </c>
      <c r="C2074">
        <v>15423.3872776359</v>
      </c>
      <c r="D2074">
        <v>8.8715237564315093</v>
      </c>
      <c r="E2074">
        <v>341.562673343472</v>
      </c>
      <c r="F2074">
        <v>561.79076046561704</v>
      </c>
      <c r="G2074">
        <v>14.2806067038604</v>
      </c>
      <c r="I2074">
        <v>3.1720911140621499</v>
      </c>
      <c r="J2074">
        <v>0</v>
      </c>
    </row>
    <row r="2075" spans="1:10" x14ac:dyDescent="0.3">
      <c r="A2075">
        <v>6.6426139095783299</v>
      </c>
      <c r="B2075">
        <v>226.527831944236</v>
      </c>
      <c r="C2075">
        <v>13730.259117124901</v>
      </c>
      <c r="D2075">
        <v>9.0607669555813093</v>
      </c>
      <c r="E2075">
        <v>257.45948112402198</v>
      </c>
      <c r="F2075">
        <v>275.07171225335901</v>
      </c>
      <c r="G2075">
        <v>12.779229805760201</v>
      </c>
      <c r="I2075">
        <v>3.8077207988215398</v>
      </c>
      <c r="J2075">
        <v>0</v>
      </c>
    </row>
    <row r="2076" spans="1:10" x14ac:dyDescent="0.3">
      <c r="A2076">
        <v>10.1462904798324</v>
      </c>
      <c r="B2076">
        <v>242.15173392008299</v>
      </c>
      <c r="C2076">
        <v>24649.6747478937</v>
      </c>
      <c r="D2076">
        <v>4.8033725045464299</v>
      </c>
      <c r="E2076">
        <v>347.06972464286099</v>
      </c>
      <c r="F2076">
        <v>348.48403909405801</v>
      </c>
      <c r="G2076">
        <v>17.614798942422599</v>
      </c>
      <c r="H2076">
        <v>73.001545359340398</v>
      </c>
      <c r="I2076">
        <v>4.4815523634973404</v>
      </c>
      <c r="J2076">
        <v>0</v>
      </c>
    </row>
    <row r="2077" spans="1:10" x14ac:dyDescent="0.3">
      <c r="A2077">
        <v>13.999999999999901</v>
      </c>
      <c r="B2077">
        <v>235.67745759489699</v>
      </c>
      <c r="C2077">
        <v>24008.992039567402</v>
      </c>
      <c r="D2077">
        <v>5.6350290283840998</v>
      </c>
      <c r="E2077">
        <v>381.09771140614299</v>
      </c>
      <c r="F2077">
        <v>460.745267269914</v>
      </c>
      <c r="G2077">
        <v>13.452537517388</v>
      </c>
      <c r="H2077">
        <v>72.859467697312795</v>
      </c>
      <c r="I2077">
        <v>3.1709938738082601</v>
      </c>
      <c r="J2077">
        <v>0</v>
      </c>
    </row>
    <row r="2078" spans="1:10" x14ac:dyDescent="0.3">
      <c r="A2078">
        <v>8.4695372997593594</v>
      </c>
      <c r="B2078">
        <v>128.620079054418</v>
      </c>
      <c r="C2078">
        <v>15273.049287387001</v>
      </c>
      <c r="D2078">
        <v>10.7255236019835</v>
      </c>
      <c r="F2078">
        <v>553.34626018174197</v>
      </c>
      <c r="G2078">
        <v>16.9308682180483</v>
      </c>
      <c r="H2078">
        <v>69.736688129189105</v>
      </c>
      <c r="I2078">
        <v>4.1495532982566399</v>
      </c>
      <c r="J2078">
        <v>0</v>
      </c>
    </row>
    <row r="2079" spans="1:10" x14ac:dyDescent="0.3">
      <c r="A2079">
        <v>6.0432120706478001</v>
      </c>
      <c r="B2079">
        <v>151.148321942568</v>
      </c>
      <c r="C2079">
        <v>24207.081673345801</v>
      </c>
      <c r="D2079">
        <v>8.4140718584538394</v>
      </c>
      <c r="F2079">
        <v>410.90928893201601</v>
      </c>
      <c r="G2079">
        <v>10.085050117572299</v>
      </c>
      <c r="H2079">
        <v>107.58596693376001</v>
      </c>
      <c r="I2079">
        <v>4.1967264963440103</v>
      </c>
      <c r="J2079">
        <v>0</v>
      </c>
    </row>
    <row r="2080" spans="1:10" x14ac:dyDescent="0.3">
      <c r="A2080">
        <v>5.8411188395510196</v>
      </c>
      <c r="B2080">
        <v>194.61689394551499</v>
      </c>
      <c r="C2080">
        <v>17721.959557255701</v>
      </c>
      <c r="D2080">
        <v>5.6462969620882504</v>
      </c>
      <c r="E2080">
        <v>410.35867299812401</v>
      </c>
      <c r="F2080">
        <v>622.96357477024105</v>
      </c>
      <c r="G2080">
        <v>17.629540701912099</v>
      </c>
      <c r="H2080">
        <v>93.070690677045803</v>
      </c>
      <c r="I2080">
        <v>4.2375604178913502</v>
      </c>
      <c r="J2080">
        <v>0</v>
      </c>
    </row>
    <row r="2081" spans="1:10" x14ac:dyDescent="0.3">
      <c r="A2081">
        <v>8.1146654258547795</v>
      </c>
      <c r="B2081">
        <v>236.49327465413799</v>
      </c>
      <c r="C2081">
        <v>26631.2128742276</v>
      </c>
      <c r="D2081">
        <v>6.26678168249778</v>
      </c>
      <c r="E2081">
        <v>275.09086985678402</v>
      </c>
      <c r="F2081">
        <v>496.989791630583</v>
      </c>
      <c r="G2081">
        <v>18.5885342435738</v>
      </c>
      <c r="H2081">
        <v>58.313345387409001</v>
      </c>
      <c r="I2081">
        <v>2.6545944901639098</v>
      </c>
      <c r="J2081">
        <v>0</v>
      </c>
    </row>
    <row r="2082" spans="1:10" x14ac:dyDescent="0.3">
      <c r="A2082">
        <v>5.5851169983529996</v>
      </c>
      <c r="B2082">
        <v>143.505413021077</v>
      </c>
      <c r="C2082">
        <v>22234.6967375206</v>
      </c>
      <c r="D2082">
        <v>9.2528524640627694</v>
      </c>
      <c r="E2082">
        <v>368.38746450927903</v>
      </c>
      <c r="F2082">
        <v>437.12466461807298</v>
      </c>
      <c r="G2082">
        <v>11.5752152624859</v>
      </c>
      <c r="H2082">
        <v>52.424378366747298</v>
      </c>
      <c r="I2082">
        <v>4.1483429553418496</v>
      </c>
      <c r="J2082">
        <v>0</v>
      </c>
    </row>
    <row r="2083" spans="1:10" x14ac:dyDescent="0.3">
      <c r="A2083">
        <v>5.9039935008519597</v>
      </c>
      <c r="B2083">
        <v>196.274725822146</v>
      </c>
      <c r="C2083">
        <v>19399.221972076601</v>
      </c>
      <c r="D2083">
        <v>7.64189452353631</v>
      </c>
      <c r="E2083">
        <v>328.269272147842</v>
      </c>
      <c r="F2083">
        <v>324.04568075482803</v>
      </c>
      <c r="G2083">
        <v>18.505372282337799</v>
      </c>
      <c r="H2083">
        <v>77.157801593962105</v>
      </c>
      <c r="I2083">
        <v>3.8200212158903302</v>
      </c>
      <c r="J2083">
        <v>0</v>
      </c>
    </row>
    <row r="2084" spans="1:10" x14ac:dyDescent="0.3">
      <c r="A2084">
        <v>10.2841260841415</v>
      </c>
      <c r="B2084">
        <v>249.32419867367301</v>
      </c>
      <c r="C2084">
        <v>23259.0124489708</v>
      </c>
      <c r="D2084">
        <v>3.3312659575740202</v>
      </c>
      <c r="E2084">
        <v>284.40591310987401</v>
      </c>
      <c r="F2084">
        <v>468.866263863575</v>
      </c>
      <c r="G2084">
        <v>5.1884664553876396</v>
      </c>
      <c r="H2084">
        <v>67.622616192283303</v>
      </c>
      <c r="I2084">
        <v>2.84463274071594</v>
      </c>
      <c r="J2084">
        <v>0</v>
      </c>
    </row>
    <row r="2085" spans="1:10" x14ac:dyDescent="0.3">
      <c r="A2085">
        <v>9.5782267203575699</v>
      </c>
      <c r="B2085">
        <v>205.748742306987</v>
      </c>
      <c r="C2085">
        <v>33080.588825450301</v>
      </c>
      <c r="D2085">
        <v>5.6598479291574497</v>
      </c>
      <c r="E2085">
        <v>356.69830078910798</v>
      </c>
      <c r="F2085">
        <v>333.06991105800898</v>
      </c>
      <c r="G2085">
        <v>16.9849614251148</v>
      </c>
      <c r="H2085">
        <v>68.906088029290899</v>
      </c>
      <c r="I2085">
        <v>3.4192387618672102</v>
      </c>
      <c r="J2085">
        <v>0</v>
      </c>
    </row>
    <row r="2086" spans="1:10" x14ac:dyDescent="0.3">
      <c r="A2086">
        <v>7.0948308339981496</v>
      </c>
      <c r="B2086">
        <v>139.906866393228</v>
      </c>
      <c r="C2086">
        <v>18975.6434949986</v>
      </c>
      <c r="D2086">
        <v>7.5719514078601398</v>
      </c>
      <c r="E2086">
        <v>423.04597376725002</v>
      </c>
      <c r="F2086">
        <v>528.26652346014703</v>
      </c>
      <c r="G2086">
        <v>18.5561766084361</v>
      </c>
      <c r="H2086">
        <v>68.648581686894403</v>
      </c>
      <c r="I2086">
        <v>3.62845962895712</v>
      </c>
      <c r="J2086">
        <v>0</v>
      </c>
    </row>
    <row r="2087" spans="1:10" x14ac:dyDescent="0.3">
      <c r="B2087">
        <v>210.74470824548899</v>
      </c>
      <c r="C2087">
        <v>12229.298483672301</v>
      </c>
      <c r="D2087">
        <v>6.95098095552496</v>
      </c>
      <c r="E2087">
        <v>387.38882593617399</v>
      </c>
      <c r="F2087">
        <v>422.02707162642298</v>
      </c>
      <c r="G2087">
        <v>14.6808437851967</v>
      </c>
      <c r="H2087">
        <v>77.322329692113499</v>
      </c>
      <c r="I2087">
        <v>2.5167691199719102</v>
      </c>
      <c r="J2087">
        <v>0</v>
      </c>
    </row>
    <row r="2088" spans="1:10" x14ac:dyDescent="0.3">
      <c r="A2088">
        <v>9.6872600278601801</v>
      </c>
      <c r="B2088">
        <v>190.16286912484699</v>
      </c>
      <c r="C2088">
        <v>18752.576402797</v>
      </c>
      <c r="D2088">
        <v>7.07300659112778</v>
      </c>
      <c r="F2088">
        <v>461.07020926238903</v>
      </c>
      <c r="G2088">
        <v>9.1068731646064407</v>
      </c>
      <c r="H2088">
        <v>64.228248712292796</v>
      </c>
      <c r="I2088">
        <v>3.0858354670467998</v>
      </c>
      <c r="J2088">
        <v>0</v>
      </c>
    </row>
    <row r="2089" spans="1:10" x14ac:dyDescent="0.3">
      <c r="A2089">
        <v>6.5274405895332297</v>
      </c>
      <c r="B2089">
        <v>181.07299536807699</v>
      </c>
      <c r="C2089">
        <v>22444.081777399399</v>
      </c>
      <c r="D2089">
        <v>10.474976873226501</v>
      </c>
      <c r="E2089">
        <v>271.86279225468502</v>
      </c>
      <c r="F2089">
        <v>351.06378758695098</v>
      </c>
      <c r="G2089">
        <v>11.996365138773999</v>
      </c>
      <c r="I2089">
        <v>3.56718051670877</v>
      </c>
      <c r="J2089">
        <v>0</v>
      </c>
    </row>
    <row r="2090" spans="1:10" x14ac:dyDescent="0.3">
      <c r="B2090">
        <v>193.62948626891901</v>
      </c>
      <c r="C2090">
        <v>18753.211763658299</v>
      </c>
      <c r="D2090">
        <v>8.6850116690045596</v>
      </c>
      <c r="E2090">
        <v>327.34063810038299</v>
      </c>
      <c r="F2090">
        <v>478.10269276568499</v>
      </c>
      <c r="G2090">
        <v>13.172901550882001</v>
      </c>
      <c r="H2090">
        <v>52.673957532549203</v>
      </c>
      <c r="I2090">
        <v>2.3734376939287301</v>
      </c>
      <c r="J2090">
        <v>0</v>
      </c>
    </row>
    <row r="2091" spans="1:10" x14ac:dyDescent="0.3">
      <c r="A2091">
        <v>7.7447725523561397</v>
      </c>
      <c r="B2091">
        <v>208.92034044835299</v>
      </c>
      <c r="C2091">
        <v>27648.159653420102</v>
      </c>
      <c r="D2091">
        <v>5.6225722903480202</v>
      </c>
      <c r="E2091">
        <v>332.82379888300699</v>
      </c>
      <c r="F2091">
        <v>397.057473641782</v>
      </c>
      <c r="G2091">
        <v>12.4861917563753</v>
      </c>
      <c r="H2091">
        <v>73.184556812924001</v>
      </c>
      <c r="I2091">
        <v>5.0163211989971703</v>
      </c>
      <c r="J2091">
        <v>0</v>
      </c>
    </row>
    <row r="2092" spans="1:10" x14ac:dyDescent="0.3">
      <c r="A2092">
        <v>8.2892242702179697</v>
      </c>
      <c r="B2092">
        <v>191.858805076321</v>
      </c>
      <c r="C2092">
        <v>22526.279753205199</v>
      </c>
      <c r="D2092">
        <v>7.9791547546974302</v>
      </c>
      <c r="F2092">
        <v>292.86081668296498</v>
      </c>
      <c r="G2092">
        <v>18.003678678623899</v>
      </c>
      <c r="H2092">
        <v>72.575580721463893</v>
      </c>
      <c r="I2092">
        <v>4.29100130531475</v>
      </c>
      <c r="J2092">
        <v>0</v>
      </c>
    </row>
    <row r="2093" spans="1:10" x14ac:dyDescent="0.3">
      <c r="A2093">
        <v>7.2492573325255796</v>
      </c>
      <c r="B2093">
        <v>223.70354029893801</v>
      </c>
      <c r="C2093">
        <v>24311.905794131901</v>
      </c>
      <c r="D2093">
        <v>7.3925169633237999</v>
      </c>
      <c r="E2093">
        <v>275.62248674294301</v>
      </c>
      <c r="F2093">
        <v>306.78223064844502</v>
      </c>
      <c r="G2093">
        <v>9.6972566031695902</v>
      </c>
      <c r="H2093">
        <v>77.199645867846201</v>
      </c>
      <c r="I2093">
        <v>4.3614862861733901</v>
      </c>
      <c r="J2093">
        <v>0</v>
      </c>
    </row>
    <row r="2094" spans="1:10" x14ac:dyDescent="0.3">
      <c r="A2094">
        <v>7.74409853146829</v>
      </c>
      <c r="B2094">
        <v>219.658722311546</v>
      </c>
      <c r="C2094">
        <v>30809.705704277199</v>
      </c>
      <c r="D2094">
        <v>6.7906810618046496</v>
      </c>
      <c r="F2094">
        <v>405.03224707684001</v>
      </c>
      <c r="G2094">
        <v>12.7587771139201</v>
      </c>
      <c r="H2094">
        <v>70.371823693569397</v>
      </c>
      <c r="I2094">
        <v>5.1041882464793202</v>
      </c>
      <c r="J2094">
        <v>0</v>
      </c>
    </row>
    <row r="2095" spans="1:10" x14ac:dyDescent="0.3">
      <c r="B2095">
        <v>214.21606032508001</v>
      </c>
      <c r="C2095">
        <v>19026.6728415986</v>
      </c>
      <c r="D2095">
        <v>7.6347240941354402</v>
      </c>
      <c r="F2095">
        <v>421.140278335061</v>
      </c>
      <c r="G2095">
        <v>16.825739186179</v>
      </c>
      <c r="H2095">
        <v>74.629430631780494</v>
      </c>
      <c r="I2095">
        <v>3.9868823350112499</v>
      </c>
      <c r="J2095">
        <v>0</v>
      </c>
    </row>
    <row r="2096" spans="1:10" x14ac:dyDescent="0.3">
      <c r="A2096">
        <v>6.8902745390260902</v>
      </c>
      <c r="B2096">
        <v>185.74414673430201</v>
      </c>
      <c r="C2096">
        <v>12218.0959445638</v>
      </c>
      <c r="D2096">
        <v>8.0229360530057292</v>
      </c>
      <c r="E2096">
        <v>350.65787217962497</v>
      </c>
      <c r="F2096">
        <v>394.44058115903402</v>
      </c>
      <c r="G2096">
        <v>17.064896903931999</v>
      </c>
      <c r="H2096">
        <v>86.631822915712107</v>
      </c>
      <c r="I2096">
        <v>4.1006969510912397</v>
      </c>
      <c r="J2096">
        <v>0</v>
      </c>
    </row>
    <row r="2097" spans="1:10" x14ac:dyDescent="0.3">
      <c r="A2097">
        <v>6.0473808565266296</v>
      </c>
      <c r="B2097">
        <v>230.58628450087099</v>
      </c>
      <c r="C2097">
        <v>20278.3829849381</v>
      </c>
      <c r="D2097">
        <v>9.3607991408162103</v>
      </c>
      <c r="E2097">
        <v>305.77658252916302</v>
      </c>
      <c r="F2097">
        <v>333.53076836291501</v>
      </c>
      <c r="G2097">
        <v>12.593848073959901</v>
      </c>
      <c r="H2097">
        <v>55.301835857468902</v>
      </c>
      <c r="I2097">
        <v>2.21672969105561</v>
      </c>
      <c r="J2097">
        <v>0</v>
      </c>
    </row>
    <row r="2098" spans="1:10" x14ac:dyDescent="0.3">
      <c r="A2098">
        <v>11.5687679659141</v>
      </c>
      <c r="B2098">
        <v>192.92444756734</v>
      </c>
      <c r="C2098">
        <v>39234.470183564597</v>
      </c>
      <c r="D2098">
        <v>8.8607623074181099</v>
      </c>
      <c r="E2098">
        <v>235.995460973257</v>
      </c>
      <c r="F2098">
        <v>463.435101776019</v>
      </c>
      <c r="G2098">
        <v>19.6281769817281</v>
      </c>
      <c r="H2098">
        <v>81.496529165256305</v>
      </c>
      <c r="I2098">
        <v>3.7612884282955199</v>
      </c>
      <c r="J2098">
        <v>0</v>
      </c>
    </row>
    <row r="2099" spans="1:10" x14ac:dyDescent="0.3">
      <c r="A2099">
        <v>10.1648385570182</v>
      </c>
      <c r="B2099">
        <v>194.30280093517101</v>
      </c>
      <c r="C2099">
        <v>28915.643223524799</v>
      </c>
      <c r="D2099">
        <v>7.3016886658701603</v>
      </c>
      <c r="E2099">
        <v>316.52520853006303</v>
      </c>
      <c r="F2099">
        <v>279.165435690376</v>
      </c>
      <c r="G2099">
        <v>18.452309598332398</v>
      </c>
      <c r="H2099">
        <v>63.0624584498891</v>
      </c>
      <c r="I2099">
        <v>2.9376862046237302</v>
      </c>
      <c r="J2099">
        <v>0</v>
      </c>
    </row>
    <row r="2100" spans="1:10" x14ac:dyDescent="0.3">
      <c r="A2100">
        <v>8.7223112244906105</v>
      </c>
      <c r="B2100">
        <v>145.24661756982599</v>
      </c>
      <c r="C2100">
        <v>20256.353065853498</v>
      </c>
      <c r="D2100">
        <v>10.6519984764911</v>
      </c>
      <c r="F2100">
        <v>612.32797352653404</v>
      </c>
      <c r="G2100">
        <v>13.053340105655</v>
      </c>
      <c r="H2100">
        <v>94.826706213282506</v>
      </c>
      <c r="I2100">
        <v>3.00928919645049</v>
      </c>
      <c r="J2100">
        <v>0</v>
      </c>
    </row>
    <row r="2101" spans="1:10" x14ac:dyDescent="0.3">
      <c r="A2101">
        <v>3.7177039349903001</v>
      </c>
      <c r="B2101">
        <v>183.34943078375201</v>
      </c>
      <c r="C2101">
        <v>14841.2419955693</v>
      </c>
      <c r="D2101">
        <v>9.5349699612861407</v>
      </c>
      <c r="F2101">
        <v>293.91759908716301</v>
      </c>
      <c r="G2101">
        <v>12.942290930980599</v>
      </c>
      <c r="H2101">
        <v>112.06102736214601</v>
      </c>
      <c r="I2101">
        <v>3.78025873092917</v>
      </c>
      <c r="J2101">
        <v>0</v>
      </c>
    </row>
    <row r="2102" spans="1:10" x14ac:dyDescent="0.3">
      <c r="A2102">
        <v>4.8942780735976497</v>
      </c>
      <c r="B2102">
        <v>184.5527153427</v>
      </c>
      <c r="C2102">
        <v>10922.5419937032</v>
      </c>
      <c r="D2102">
        <v>7.4617026788877503</v>
      </c>
      <c r="E2102">
        <v>352.83022218530101</v>
      </c>
      <c r="F2102">
        <v>338.681069250669</v>
      </c>
      <c r="G2102">
        <v>21.6247183917109</v>
      </c>
      <c r="H2102">
        <v>91.007934162136394</v>
      </c>
      <c r="I2102">
        <v>3.5949908641519599</v>
      </c>
      <c r="J2102">
        <v>0</v>
      </c>
    </row>
    <row r="2103" spans="1:10" x14ac:dyDescent="0.3">
      <c r="A2103">
        <v>6.0711834219751601</v>
      </c>
      <c r="B2103">
        <v>138.22398341526599</v>
      </c>
      <c r="C2103">
        <v>14852.5306803234</v>
      </c>
      <c r="D2103">
        <v>8.0935408877678903</v>
      </c>
      <c r="F2103">
        <v>389.30280919088102</v>
      </c>
      <c r="G2103">
        <v>17.023531486290299</v>
      </c>
      <c r="H2103">
        <v>100.440939915344</v>
      </c>
      <c r="I2103">
        <v>5.0363341536885402</v>
      </c>
      <c r="J2103">
        <v>0</v>
      </c>
    </row>
    <row r="2104" spans="1:10" x14ac:dyDescent="0.3">
      <c r="A2104">
        <v>9.0325634507727095</v>
      </c>
      <c r="B2104">
        <v>156.26564902601299</v>
      </c>
      <c r="C2104">
        <v>24897.557030422999</v>
      </c>
      <c r="D2104">
        <v>7.6396339151083401</v>
      </c>
      <c r="E2104">
        <v>416.53053265075999</v>
      </c>
      <c r="F2104">
        <v>342.746040123547</v>
      </c>
      <c r="G2104">
        <v>13.599564374039501</v>
      </c>
      <c r="H2104">
        <v>62.5021084381682</v>
      </c>
      <c r="I2104">
        <v>3.6261358779045501</v>
      </c>
      <c r="J2104">
        <v>0</v>
      </c>
    </row>
    <row r="2105" spans="1:10" x14ac:dyDescent="0.3">
      <c r="A2105">
        <v>9.9137037967786092</v>
      </c>
      <c r="B2105">
        <v>160.09824748433601</v>
      </c>
      <c r="C2105">
        <v>32129.996307387501</v>
      </c>
      <c r="D2105">
        <v>6.1095159137884103</v>
      </c>
      <c r="E2105">
        <v>405.29555913376902</v>
      </c>
      <c r="F2105">
        <v>541.22077019777998</v>
      </c>
      <c r="G2105">
        <v>11.5463237645021</v>
      </c>
      <c r="H2105">
        <v>46.0819102399496</v>
      </c>
      <c r="I2105">
        <v>5.5546667404029701</v>
      </c>
      <c r="J2105">
        <v>0</v>
      </c>
    </row>
    <row r="2106" spans="1:10" x14ac:dyDescent="0.3">
      <c r="B2106">
        <v>165.740229221211</v>
      </c>
      <c r="C2106">
        <v>19919.324588818599</v>
      </c>
      <c r="D2106">
        <v>7.2781514855868101</v>
      </c>
      <c r="E2106">
        <v>351.96505382122899</v>
      </c>
      <c r="F2106">
        <v>420.12071292258798</v>
      </c>
      <c r="G2106">
        <v>17.776053404705198</v>
      </c>
      <c r="H2106">
        <v>46.002340377197797</v>
      </c>
      <c r="I2106">
        <v>3.4280959259455299</v>
      </c>
      <c r="J2106">
        <v>0</v>
      </c>
    </row>
    <row r="2107" spans="1:10" x14ac:dyDescent="0.3">
      <c r="A2107">
        <v>4.2292245588641197</v>
      </c>
      <c r="B2107">
        <v>207.669229406081</v>
      </c>
      <c r="C2107">
        <v>21214.3705148156</v>
      </c>
      <c r="D2107">
        <v>6.8445478217363904</v>
      </c>
      <c r="E2107">
        <v>304.27512463082098</v>
      </c>
      <c r="F2107">
        <v>488.455861512897</v>
      </c>
      <c r="G2107">
        <v>13.489424043572599</v>
      </c>
      <c r="H2107">
        <v>65.307569906206993</v>
      </c>
      <c r="I2107">
        <v>3.73313956970757</v>
      </c>
      <c r="J2107">
        <v>0</v>
      </c>
    </row>
    <row r="2108" spans="1:10" x14ac:dyDescent="0.3">
      <c r="A2108">
        <v>9.13545194360705</v>
      </c>
      <c r="B2108">
        <v>233.17533158191799</v>
      </c>
      <c r="C2108">
        <v>32105.2871154118</v>
      </c>
      <c r="D2108">
        <v>6.7496962696543203</v>
      </c>
      <c r="F2108">
        <v>370.929808500072</v>
      </c>
      <c r="G2108">
        <v>16.3347762894897</v>
      </c>
      <c r="H2108">
        <v>68.697042080028993</v>
      </c>
      <c r="I2108">
        <v>3.6436868025547402</v>
      </c>
      <c r="J2108">
        <v>0</v>
      </c>
    </row>
    <row r="2109" spans="1:10" x14ac:dyDescent="0.3">
      <c r="A2109">
        <v>3.9065675142870502</v>
      </c>
      <c r="B2109">
        <v>152.81884608210001</v>
      </c>
      <c r="C2109">
        <v>17857.716894287601</v>
      </c>
      <c r="D2109">
        <v>7.3630601491333101</v>
      </c>
      <c r="E2109">
        <v>324.38284306187597</v>
      </c>
      <c r="F2109">
        <v>342.408790968701</v>
      </c>
      <c r="G2109">
        <v>7.6371982768265996</v>
      </c>
      <c r="H2109">
        <v>75.201346289430703</v>
      </c>
      <c r="I2109">
        <v>3.2047957259108899</v>
      </c>
      <c r="J2109">
        <v>0</v>
      </c>
    </row>
    <row r="2110" spans="1:10" x14ac:dyDescent="0.3">
      <c r="A2110">
        <v>7.3840488876545303</v>
      </c>
      <c r="B2110">
        <v>148.29617674257801</v>
      </c>
      <c r="C2110">
        <v>14417.9795330416</v>
      </c>
      <c r="D2110">
        <v>9.0849675693678904</v>
      </c>
      <c r="E2110">
        <v>347.96209815116799</v>
      </c>
      <c r="F2110">
        <v>316.57958787757798</v>
      </c>
      <c r="G2110">
        <v>13.4939830351976</v>
      </c>
      <c r="H2110">
        <v>58.861502238334403</v>
      </c>
      <c r="I2110">
        <v>5.3379871020898699</v>
      </c>
      <c r="J2110">
        <v>0</v>
      </c>
    </row>
    <row r="2111" spans="1:10" x14ac:dyDescent="0.3">
      <c r="B2111">
        <v>180.68059808961999</v>
      </c>
      <c r="C2111">
        <v>8692.5381516604302</v>
      </c>
      <c r="D2111">
        <v>8.6717929221627994</v>
      </c>
      <c r="E2111">
        <v>396.52875399869703</v>
      </c>
      <c r="F2111">
        <v>534.33908602400197</v>
      </c>
      <c r="G2111">
        <v>10.299786895722301</v>
      </c>
      <c r="H2111">
        <v>87.652015001546204</v>
      </c>
      <c r="I2111">
        <v>3.9136018398050898</v>
      </c>
      <c r="J2111">
        <v>0</v>
      </c>
    </row>
    <row r="2112" spans="1:10" x14ac:dyDescent="0.3">
      <c r="A2112">
        <v>8.5242963629238204</v>
      </c>
      <c r="B2112">
        <v>141.81024255508001</v>
      </c>
      <c r="C2112">
        <v>12658.177160998001</v>
      </c>
      <c r="D2112">
        <v>11.2643858496122</v>
      </c>
      <c r="E2112">
        <v>347.26809222079902</v>
      </c>
      <c r="F2112">
        <v>387.08588727087698</v>
      </c>
      <c r="G2112">
        <v>12.789957590815099</v>
      </c>
      <c r="H2112">
        <v>69.577098631043498</v>
      </c>
      <c r="I2112">
        <v>4.3430595235551896</v>
      </c>
      <c r="J2112">
        <v>0</v>
      </c>
    </row>
    <row r="2113" spans="1:10" x14ac:dyDescent="0.3">
      <c r="A2113">
        <v>5.7061308891243403</v>
      </c>
      <c r="B2113">
        <v>199.11782692971701</v>
      </c>
      <c r="C2113">
        <v>25815.6090902168</v>
      </c>
      <c r="D2113">
        <v>6.3835454731196597</v>
      </c>
      <c r="F2113">
        <v>483.82408903998402</v>
      </c>
      <c r="G2113">
        <v>11.637606834539699</v>
      </c>
      <c r="H2113">
        <v>79.473977410284903</v>
      </c>
      <c r="I2113">
        <v>4.3263943702932099</v>
      </c>
      <c r="J2113">
        <v>0</v>
      </c>
    </row>
    <row r="2114" spans="1:10" x14ac:dyDescent="0.3">
      <c r="A2114">
        <v>3.7151713598846898</v>
      </c>
      <c r="B2114">
        <v>199.08339263075899</v>
      </c>
      <c r="C2114">
        <v>15900.7971450564</v>
      </c>
      <c r="D2114">
        <v>8.5611982796519506</v>
      </c>
      <c r="E2114">
        <v>291.10416704025499</v>
      </c>
      <c r="F2114">
        <v>371.84713602738498</v>
      </c>
      <c r="G2114">
        <v>11.9735772316838</v>
      </c>
      <c r="I2114">
        <v>2.3533381402114402</v>
      </c>
      <c r="J2114">
        <v>0</v>
      </c>
    </row>
    <row r="2115" spans="1:10" x14ac:dyDescent="0.3">
      <c r="A2115">
        <v>6.5198477842401497</v>
      </c>
      <c r="B2115">
        <v>183.22599778816101</v>
      </c>
      <c r="C2115">
        <v>14284.6479171186</v>
      </c>
      <c r="D2115">
        <v>8.3890778633380503</v>
      </c>
      <c r="E2115">
        <v>373.091575457668</v>
      </c>
      <c r="F2115">
        <v>495.41795354199297</v>
      </c>
      <c r="G2115">
        <v>11.638474778395199</v>
      </c>
      <c r="H2115">
        <v>58.661648998268802</v>
      </c>
      <c r="I2115">
        <v>3.2722860861005398</v>
      </c>
      <c r="J2115">
        <v>0</v>
      </c>
    </row>
    <row r="2116" spans="1:10" x14ac:dyDescent="0.3">
      <c r="A2116">
        <v>7.9106409140623102</v>
      </c>
      <c r="B2116">
        <v>190.42759963160699</v>
      </c>
      <c r="C2116">
        <v>16461.502323806599</v>
      </c>
      <c r="D2116">
        <v>5.45447598551449</v>
      </c>
      <c r="E2116">
        <v>394.30587610444002</v>
      </c>
      <c r="F2116">
        <v>294.17863939990798</v>
      </c>
      <c r="G2116">
        <v>17.6586516514385</v>
      </c>
      <c r="H2116">
        <v>82.417021922042906</v>
      </c>
      <c r="I2116">
        <v>3.8866026899755299</v>
      </c>
      <c r="J2116">
        <v>0</v>
      </c>
    </row>
    <row r="2117" spans="1:10" x14ac:dyDescent="0.3">
      <c r="A2117">
        <v>6.58746461665387</v>
      </c>
      <c r="B2117">
        <v>211.16927685734601</v>
      </c>
      <c r="C2117">
        <v>28990.297847066999</v>
      </c>
      <c r="D2117">
        <v>8.8836652382897991</v>
      </c>
      <c r="E2117">
        <v>267.20239220656902</v>
      </c>
      <c r="F2117">
        <v>504.90875196212102</v>
      </c>
      <c r="G2117">
        <v>14.054690553116201</v>
      </c>
      <c r="H2117">
        <v>68.976474869310294</v>
      </c>
      <c r="I2117">
        <v>4.0968411564386296</v>
      </c>
      <c r="J2117">
        <v>0</v>
      </c>
    </row>
    <row r="2118" spans="1:10" x14ac:dyDescent="0.3">
      <c r="A2118">
        <v>4.3000293395741798</v>
      </c>
      <c r="B2118">
        <v>218.31988599621599</v>
      </c>
      <c r="C2118">
        <v>17639.857939529302</v>
      </c>
      <c r="D2118">
        <v>7.5273172533555899</v>
      </c>
      <c r="E2118">
        <v>331.83463227550902</v>
      </c>
      <c r="F2118">
        <v>424.20940027918601</v>
      </c>
      <c r="G2118">
        <v>15.005737063348001</v>
      </c>
      <c r="H2118">
        <v>70.050831185687201</v>
      </c>
      <c r="I2118">
        <v>4.5864484048067498</v>
      </c>
      <c r="J2118">
        <v>0</v>
      </c>
    </row>
    <row r="2119" spans="1:10" x14ac:dyDescent="0.3">
      <c r="A2119">
        <v>8.5759391744694007</v>
      </c>
      <c r="B2119">
        <v>215.13672106695299</v>
      </c>
      <c r="C2119">
        <v>15778.7293956346</v>
      </c>
      <c r="D2119">
        <v>7.5327730706412002</v>
      </c>
      <c r="E2119">
        <v>316.95948955885399</v>
      </c>
      <c r="F2119">
        <v>359.83007255465299</v>
      </c>
      <c r="G2119">
        <v>14.944675006363701</v>
      </c>
      <c r="H2119">
        <v>79.463992420495202</v>
      </c>
      <c r="I2119">
        <v>4.0021286599253001</v>
      </c>
      <c r="J2119">
        <v>0</v>
      </c>
    </row>
    <row r="2120" spans="1:10" x14ac:dyDescent="0.3">
      <c r="A2120">
        <v>8.8849345030486298</v>
      </c>
      <c r="B2120">
        <v>145.277706353529</v>
      </c>
      <c r="C2120">
        <v>17621.390114636499</v>
      </c>
      <c r="D2120">
        <v>8.2679741062815992</v>
      </c>
      <c r="E2120">
        <v>341.47747360324399</v>
      </c>
      <c r="F2120">
        <v>286.89077676278498</v>
      </c>
      <c r="G2120">
        <v>15.1947236934771</v>
      </c>
      <c r="H2120">
        <v>42.2890541834334</v>
      </c>
      <c r="I2120">
        <v>4.7141634525137199</v>
      </c>
      <c r="J2120">
        <v>0</v>
      </c>
    </row>
    <row r="2121" spans="1:10" x14ac:dyDescent="0.3">
      <c r="A2121">
        <v>10.5047602000112</v>
      </c>
      <c r="B2121">
        <v>143.76749774277101</v>
      </c>
      <c r="C2121">
        <v>31320.245587830999</v>
      </c>
      <c r="D2121">
        <v>7.7285049262663996</v>
      </c>
      <c r="E2121">
        <v>402.95353264024601</v>
      </c>
      <c r="F2121">
        <v>491.21603345961302</v>
      </c>
      <c r="G2121">
        <v>12.0038324379136</v>
      </c>
      <c r="H2121">
        <v>75.641708083305005</v>
      </c>
      <c r="I2121">
        <v>4.6813663620158099</v>
      </c>
      <c r="J2121">
        <v>0</v>
      </c>
    </row>
    <row r="2122" spans="1:10" x14ac:dyDescent="0.3">
      <c r="B2122">
        <v>219.07464565263601</v>
      </c>
      <c r="C2122">
        <v>31044.738180026001</v>
      </c>
      <c r="D2122">
        <v>6.7723267260528397</v>
      </c>
      <c r="E2122">
        <v>263.90053754071897</v>
      </c>
      <c r="F2122">
        <v>411.47115105478798</v>
      </c>
      <c r="G2122">
        <v>16.208927936228701</v>
      </c>
      <c r="H2122">
        <v>70.852672441638504</v>
      </c>
      <c r="I2122">
        <v>1.9846148665769501</v>
      </c>
      <c r="J2122">
        <v>0</v>
      </c>
    </row>
    <row r="2123" spans="1:10" x14ac:dyDescent="0.3">
      <c r="A2123">
        <v>6.94671755835983</v>
      </c>
      <c r="B2123">
        <v>214.170043235203</v>
      </c>
      <c r="C2123">
        <v>32946.567517818701</v>
      </c>
      <c r="D2123">
        <v>5.4842583777490601</v>
      </c>
      <c r="E2123">
        <v>333.43957002287198</v>
      </c>
      <c r="F2123">
        <v>318.883636337187</v>
      </c>
      <c r="G2123">
        <v>12.8099562143521</v>
      </c>
      <c r="H2123">
        <v>15.684876804016399</v>
      </c>
      <c r="I2123">
        <v>4.9349860296098402</v>
      </c>
      <c r="J2123">
        <v>0</v>
      </c>
    </row>
    <row r="2124" spans="1:10" x14ac:dyDescent="0.3">
      <c r="A2124">
        <v>8.10709181503805</v>
      </c>
      <c r="B2124">
        <v>213.029272958679</v>
      </c>
      <c r="C2124">
        <v>24531.8694403849</v>
      </c>
      <c r="D2124">
        <v>6.2372223880916602</v>
      </c>
      <c r="E2124">
        <v>322.09705581274</v>
      </c>
      <c r="F2124">
        <v>517.49004944529895</v>
      </c>
      <c r="G2124">
        <v>14.3520314072001</v>
      </c>
      <c r="H2124">
        <v>59.860285558834001</v>
      </c>
      <c r="I2124">
        <v>2.76916407075112</v>
      </c>
      <c r="J2124">
        <v>0</v>
      </c>
    </row>
    <row r="2125" spans="1:10" x14ac:dyDescent="0.3">
      <c r="A2125">
        <v>4.9088997242616097</v>
      </c>
      <c r="B2125">
        <v>161.243192204032</v>
      </c>
      <c r="C2125">
        <v>13516.911494635</v>
      </c>
      <c r="D2125">
        <v>8.2062119287898998</v>
      </c>
      <c r="E2125">
        <v>343.30528817032302</v>
      </c>
      <c r="F2125">
        <v>535.22451673183298</v>
      </c>
      <c r="G2125">
        <v>14.3561013120919</v>
      </c>
      <c r="H2125">
        <v>71.444915141861799</v>
      </c>
      <c r="I2125">
        <v>4.1964294966002598</v>
      </c>
      <c r="J2125">
        <v>0</v>
      </c>
    </row>
    <row r="2126" spans="1:10" x14ac:dyDescent="0.3">
      <c r="A2126">
        <v>5.0989670677210297</v>
      </c>
      <c r="B2126">
        <v>197.14263660300799</v>
      </c>
      <c r="C2126">
        <v>21682.7547707913</v>
      </c>
      <c r="D2126">
        <v>7.7559050954693998</v>
      </c>
      <c r="E2126">
        <v>292.25142619597602</v>
      </c>
      <c r="F2126">
        <v>424.66611178410602</v>
      </c>
      <c r="G2126">
        <v>10.9275904515405</v>
      </c>
      <c r="H2126">
        <v>51.220960020266702</v>
      </c>
      <c r="I2126">
        <v>4.3336673646656996</v>
      </c>
      <c r="J2126">
        <v>0</v>
      </c>
    </row>
    <row r="2127" spans="1:10" x14ac:dyDescent="0.3">
      <c r="A2127">
        <v>6.0930919142218603</v>
      </c>
      <c r="B2127">
        <v>208.908021908785</v>
      </c>
      <c r="C2127">
        <v>21456.604421755099</v>
      </c>
      <c r="D2127">
        <v>9.6006834227551607</v>
      </c>
      <c r="E2127">
        <v>263.45348977279201</v>
      </c>
      <c r="F2127">
        <v>459.01555420199799</v>
      </c>
      <c r="G2127">
        <v>19.296764882235301</v>
      </c>
      <c r="H2127">
        <v>31.007235337405501</v>
      </c>
      <c r="I2127">
        <v>4.52355777414608</v>
      </c>
      <c r="J2127">
        <v>0</v>
      </c>
    </row>
    <row r="2128" spans="1:10" x14ac:dyDescent="0.3">
      <c r="A2128">
        <v>10.0339334553322</v>
      </c>
      <c r="B2128">
        <v>213.64741863108799</v>
      </c>
      <c r="C2128">
        <v>25433.2320953081</v>
      </c>
      <c r="D2128">
        <v>5.2029375342336399</v>
      </c>
      <c r="E2128">
        <v>319.01007434821298</v>
      </c>
      <c r="F2128">
        <v>362.26215682525498</v>
      </c>
      <c r="G2128">
        <v>13.994461152064201</v>
      </c>
      <c r="H2128">
        <v>68.020769878118898</v>
      </c>
      <c r="I2128">
        <v>2.9015354674454699</v>
      </c>
      <c r="J2128">
        <v>0</v>
      </c>
    </row>
    <row r="2129" spans="1:10" x14ac:dyDescent="0.3">
      <c r="A2129">
        <v>8.9789977446475504</v>
      </c>
      <c r="B2129">
        <v>213.09177153173499</v>
      </c>
      <c r="C2129">
        <v>19030.716875575501</v>
      </c>
      <c r="D2129">
        <v>5.2915161763394396</v>
      </c>
      <c r="E2129">
        <v>316.94033298003399</v>
      </c>
      <c r="F2129">
        <v>473.15038773892502</v>
      </c>
      <c r="G2129">
        <v>15.8910785740461</v>
      </c>
      <c r="H2129">
        <v>66.087037623292602</v>
      </c>
      <c r="I2129">
        <v>4.6563167822966696</v>
      </c>
      <c r="J2129">
        <v>0</v>
      </c>
    </row>
    <row r="2130" spans="1:10" x14ac:dyDescent="0.3">
      <c r="A2130">
        <v>5.5147477993695304</v>
      </c>
      <c r="B2130">
        <v>228.735923744215</v>
      </c>
      <c r="C2130">
        <v>35343.628580103003</v>
      </c>
      <c r="D2130">
        <v>4.34660836151191</v>
      </c>
      <c r="F2130">
        <v>526.11238081329202</v>
      </c>
      <c r="G2130">
        <v>14.9309820629525</v>
      </c>
      <c r="H2130">
        <v>46.780507840597103</v>
      </c>
      <c r="I2130">
        <v>2.7981584015788901</v>
      </c>
      <c r="J2130">
        <v>0</v>
      </c>
    </row>
    <row r="2131" spans="1:10" x14ac:dyDescent="0.3">
      <c r="B2131">
        <v>200.839894378346</v>
      </c>
      <c r="C2131">
        <v>20743.348404224002</v>
      </c>
      <c r="D2131">
        <v>6.9059880811619898</v>
      </c>
      <c r="E2131">
        <v>264.643533480982</v>
      </c>
      <c r="F2131">
        <v>450.36171964350098</v>
      </c>
      <c r="G2131">
        <v>10.2091526055997</v>
      </c>
      <c r="H2131">
        <v>70.495601828373097</v>
      </c>
      <c r="I2131">
        <v>3.8089129537722002</v>
      </c>
      <c r="J2131">
        <v>0</v>
      </c>
    </row>
    <row r="2132" spans="1:10" x14ac:dyDescent="0.3">
      <c r="A2132">
        <v>6.7312781242199096</v>
      </c>
      <c r="B2132">
        <v>229.12888948253899</v>
      </c>
      <c r="C2132">
        <v>15058.1387525395</v>
      </c>
      <c r="D2132">
        <v>5.11930735918226</v>
      </c>
      <c r="E2132">
        <v>315.88009852443099</v>
      </c>
      <c r="F2132">
        <v>443.95843875589202</v>
      </c>
      <c r="G2132">
        <v>13.782579185618999</v>
      </c>
      <c r="H2132">
        <v>76.273839338509902</v>
      </c>
      <c r="I2132">
        <v>4.1904840293850398</v>
      </c>
      <c r="J2132">
        <v>0</v>
      </c>
    </row>
    <row r="2133" spans="1:10" x14ac:dyDescent="0.3">
      <c r="A2133">
        <v>7.1919620287019903</v>
      </c>
      <c r="B2133">
        <v>228.40994258487399</v>
      </c>
      <c r="C2133">
        <v>15395.4690815097</v>
      </c>
      <c r="D2133">
        <v>7.3986026287766498</v>
      </c>
      <c r="E2133">
        <v>334.77761853113702</v>
      </c>
      <c r="F2133">
        <v>294.91558417585702</v>
      </c>
      <c r="G2133">
        <v>13.9322933318276</v>
      </c>
      <c r="H2133">
        <v>50.748364538807003</v>
      </c>
      <c r="I2133">
        <v>4.1027190407929197</v>
      </c>
      <c r="J2133">
        <v>0</v>
      </c>
    </row>
    <row r="2134" spans="1:10" x14ac:dyDescent="0.3">
      <c r="B2134">
        <v>190.38260391699399</v>
      </c>
      <c r="C2134">
        <v>30524.093790630799</v>
      </c>
      <c r="D2134">
        <v>6.3754492532976403</v>
      </c>
      <c r="E2134">
        <v>387.66860883961601</v>
      </c>
      <c r="F2134">
        <v>382.05675840653498</v>
      </c>
      <c r="G2134">
        <v>19.195321797352801</v>
      </c>
      <c r="H2134">
        <v>73.657805718684301</v>
      </c>
      <c r="I2134">
        <v>4.9383891935347197</v>
      </c>
      <c r="J2134">
        <v>0</v>
      </c>
    </row>
    <row r="2135" spans="1:10" x14ac:dyDescent="0.3">
      <c r="A2135">
        <v>7.12771120979302</v>
      </c>
      <c r="B2135">
        <v>173.690101734217</v>
      </c>
      <c r="C2135">
        <v>19309.5704543705</v>
      </c>
      <c r="D2135">
        <v>6.5333922028677396</v>
      </c>
      <c r="E2135">
        <v>372.53722519761999</v>
      </c>
      <c r="F2135">
        <v>295.38582549333199</v>
      </c>
      <c r="G2135">
        <v>7.2733993924749702</v>
      </c>
      <c r="H2135">
        <v>88.7909269293839</v>
      </c>
      <c r="I2135">
        <v>3.3961849314163599</v>
      </c>
      <c r="J2135">
        <v>0</v>
      </c>
    </row>
    <row r="2136" spans="1:10" x14ac:dyDescent="0.3">
      <c r="A2136">
        <v>5.6320409919179699</v>
      </c>
      <c r="B2136">
        <v>203.73048066757801</v>
      </c>
      <c r="C2136">
        <v>19345.922475256299</v>
      </c>
      <c r="D2136">
        <v>8.0477980680580004</v>
      </c>
      <c r="E2136">
        <v>265.34711082559397</v>
      </c>
      <c r="F2136">
        <v>708.22636446675301</v>
      </c>
      <c r="G2136">
        <v>15.752252396733899</v>
      </c>
      <c r="H2136">
        <v>69.195926331119097</v>
      </c>
      <c r="I2136">
        <v>3.5119848366395798</v>
      </c>
      <c r="J2136">
        <v>0</v>
      </c>
    </row>
    <row r="2137" spans="1:10" x14ac:dyDescent="0.3">
      <c r="B2137">
        <v>184.02002884127501</v>
      </c>
      <c r="C2137">
        <v>13361.2260163389</v>
      </c>
      <c r="D2137">
        <v>9.2586563020308201</v>
      </c>
      <c r="E2137">
        <v>335.08999338004202</v>
      </c>
      <c r="F2137">
        <v>467.44415423256203</v>
      </c>
      <c r="G2137">
        <v>19.581925610671401</v>
      </c>
      <c r="H2137">
        <v>80.084232989847095</v>
      </c>
      <c r="I2137">
        <v>4.4110575999110599</v>
      </c>
      <c r="J2137">
        <v>0</v>
      </c>
    </row>
    <row r="2138" spans="1:10" x14ac:dyDescent="0.3">
      <c r="A2138">
        <v>7.9550263400976498</v>
      </c>
      <c r="B2138">
        <v>244.39589809965</v>
      </c>
      <c r="C2138">
        <v>32405.413860708799</v>
      </c>
      <c r="D2138">
        <v>3.31804504559376</v>
      </c>
      <c r="E2138">
        <v>307.64356139397</v>
      </c>
      <c r="F2138">
        <v>433.91180390091699</v>
      </c>
      <c r="G2138">
        <v>16.2544833975378</v>
      </c>
      <c r="H2138">
        <v>67.680773765995795</v>
      </c>
      <c r="I2138">
        <v>3.9559167260299199</v>
      </c>
      <c r="J2138">
        <v>0</v>
      </c>
    </row>
    <row r="2139" spans="1:10" x14ac:dyDescent="0.3">
      <c r="A2139">
        <v>7.7750495009823899</v>
      </c>
      <c r="B2139">
        <v>195.17874201234301</v>
      </c>
      <c r="C2139">
        <v>22329.740079438401</v>
      </c>
      <c r="D2139">
        <v>6.1051297623663299</v>
      </c>
      <c r="E2139">
        <v>416.94919433972899</v>
      </c>
      <c r="F2139">
        <v>371.61586048186598</v>
      </c>
      <c r="G2139">
        <v>10.9641829438442</v>
      </c>
      <c r="I2139">
        <v>4.6994827559160504</v>
      </c>
      <c r="J2139">
        <v>0</v>
      </c>
    </row>
    <row r="2140" spans="1:10" x14ac:dyDescent="0.3">
      <c r="A2140">
        <v>5.1683403281457601</v>
      </c>
      <c r="B2140">
        <v>206.26975519362901</v>
      </c>
      <c r="C2140">
        <v>17914.340231015602</v>
      </c>
      <c r="D2140">
        <v>11.240000442635701</v>
      </c>
      <c r="F2140">
        <v>357.69697093129503</v>
      </c>
      <c r="G2140">
        <v>4.9028880680226603</v>
      </c>
      <c r="H2140">
        <v>72.084700490520802</v>
      </c>
      <c r="I2140">
        <v>3.8411626247878199</v>
      </c>
      <c r="J2140">
        <v>0</v>
      </c>
    </row>
    <row r="2141" spans="1:10" x14ac:dyDescent="0.3">
      <c r="A2141">
        <v>7.6675208601668396</v>
      </c>
      <c r="B2141">
        <v>163.34581865595399</v>
      </c>
      <c r="C2141">
        <v>25035.271042267901</v>
      </c>
      <c r="D2141">
        <v>8.2585780482781601</v>
      </c>
      <c r="E2141">
        <v>329.59709139998802</v>
      </c>
      <c r="F2141">
        <v>431.86775673800901</v>
      </c>
      <c r="G2141">
        <v>16.078500349532199</v>
      </c>
      <c r="H2141">
        <v>89.093650362948495</v>
      </c>
      <c r="I2141">
        <v>4.6181647045805203</v>
      </c>
      <c r="J2141">
        <v>0</v>
      </c>
    </row>
    <row r="2142" spans="1:10" x14ac:dyDescent="0.3">
      <c r="A2142">
        <v>7.2723621973963697</v>
      </c>
      <c r="B2142">
        <v>229.08714060731199</v>
      </c>
      <c r="C2142">
        <v>16404.759484823899</v>
      </c>
      <c r="D2142">
        <v>7.5897536255175497</v>
      </c>
      <c r="E2142">
        <v>272.276911622103</v>
      </c>
      <c r="F2142">
        <v>518.60947970983796</v>
      </c>
      <c r="G2142">
        <v>17.878955582194301</v>
      </c>
      <c r="H2142">
        <v>67.104417153941696</v>
      </c>
      <c r="I2142">
        <v>3.9965813699764898</v>
      </c>
      <c r="J2142">
        <v>0</v>
      </c>
    </row>
    <row r="2143" spans="1:10" x14ac:dyDescent="0.3">
      <c r="A2143">
        <v>3.69193269293471</v>
      </c>
      <c r="B2143">
        <v>202.51206779112499</v>
      </c>
      <c r="C2143">
        <v>9439.7839927291006</v>
      </c>
      <c r="D2143">
        <v>10.3436261239658</v>
      </c>
      <c r="E2143">
        <v>313.13888597110798</v>
      </c>
      <c r="F2143">
        <v>543.68583335254095</v>
      </c>
      <c r="G2143">
        <v>15.4361846824235</v>
      </c>
      <c r="H2143">
        <v>65.205100706503998</v>
      </c>
      <c r="I2143">
        <v>3.8466069554089999</v>
      </c>
      <c r="J2143">
        <v>0</v>
      </c>
    </row>
    <row r="2144" spans="1:10" x14ac:dyDescent="0.3">
      <c r="B2144">
        <v>221.12696274359499</v>
      </c>
      <c r="C2144">
        <v>27158.6777341009</v>
      </c>
      <c r="D2144">
        <v>7.87593670744445</v>
      </c>
      <c r="E2144">
        <v>274.65878811634298</v>
      </c>
      <c r="F2144">
        <v>472.09608968637201</v>
      </c>
      <c r="G2144">
        <v>15.7594174131619</v>
      </c>
      <c r="H2144">
        <v>35.710401965041903</v>
      </c>
      <c r="I2144">
        <v>4.6889552066704896</v>
      </c>
      <c r="J2144">
        <v>0</v>
      </c>
    </row>
    <row r="2145" spans="1:10" x14ac:dyDescent="0.3">
      <c r="A2145">
        <v>7.6925235338551401</v>
      </c>
      <c r="B2145">
        <v>220.81915170947201</v>
      </c>
      <c r="C2145">
        <v>26686.847940981599</v>
      </c>
      <c r="D2145">
        <v>8.2862105590074808</v>
      </c>
      <c r="E2145">
        <v>299.95884551710401</v>
      </c>
      <c r="F2145">
        <v>564.52697367656594</v>
      </c>
      <c r="G2145">
        <v>13.8617751330343</v>
      </c>
      <c r="H2145">
        <v>77.015939693213497</v>
      </c>
      <c r="I2145">
        <v>4.5224319639119299</v>
      </c>
      <c r="J2145">
        <v>0</v>
      </c>
    </row>
    <row r="2146" spans="1:10" x14ac:dyDescent="0.3">
      <c r="A2146">
        <v>8.1575180826561606</v>
      </c>
      <c r="B2146">
        <v>236.34444018130199</v>
      </c>
      <c r="C2146">
        <v>27931.208402094799</v>
      </c>
      <c r="D2146">
        <v>6.2036759217354902</v>
      </c>
      <c r="E2146">
        <v>325.32395487892001</v>
      </c>
      <c r="F2146">
        <v>511.58766405520799</v>
      </c>
      <c r="G2146">
        <v>13.3815748532593</v>
      </c>
      <c r="H2146">
        <v>80.686958361761896</v>
      </c>
      <c r="I2146">
        <v>4.4694305382453701</v>
      </c>
      <c r="J2146">
        <v>0</v>
      </c>
    </row>
    <row r="2147" spans="1:10" x14ac:dyDescent="0.3">
      <c r="A2147">
        <v>7.1877658462347496</v>
      </c>
      <c r="B2147">
        <v>184.15660404820201</v>
      </c>
      <c r="C2147">
        <v>31125.7404339405</v>
      </c>
      <c r="D2147">
        <v>6.3777898608883996</v>
      </c>
      <c r="E2147">
        <v>352.91601630690599</v>
      </c>
      <c r="F2147">
        <v>472.274122100716</v>
      </c>
      <c r="G2147">
        <v>14.807893393724299</v>
      </c>
      <c r="H2147">
        <v>61.963887736034998</v>
      </c>
      <c r="I2147">
        <v>3.7841207796065102</v>
      </c>
      <c r="J2147">
        <v>0</v>
      </c>
    </row>
    <row r="2148" spans="1:10" x14ac:dyDescent="0.3">
      <c r="A2148">
        <v>5.6895543437997098</v>
      </c>
      <c r="B2148">
        <v>202.36472287563001</v>
      </c>
      <c r="C2148">
        <v>17493.650424336702</v>
      </c>
      <c r="D2148">
        <v>5.5203558209166799</v>
      </c>
      <c r="E2148">
        <v>385.19735525516398</v>
      </c>
      <c r="F2148">
        <v>479.23785240314601</v>
      </c>
      <c r="G2148">
        <v>21.692973762449402</v>
      </c>
      <c r="I2148">
        <v>3.73217026526026</v>
      </c>
      <c r="J2148">
        <v>0</v>
      </c>
    </row>
    <row r="2149" spans="1:10" x14ac:dyDescent="0.3">
      <c r="A2149">
        <v>8.7588245214848204</v>
      </c>
      <c r="B2149">
        <v>197.21521042141501</v>
      </c>
      <c r="C2149">
        <v>19572.147079756101</v>
      </c>
      <c r="D2149">
        <v>7.4934329989125903</v>
      </c>
      <c r="E2149">
        <v>376.83827872529599</v>
      </c>
      <c r="F2149">
        <v>518.38554561888202</v>
      </c>
      <c r="G2149">
        <v>19.185921024334402</v>
      </c>
      <c r="H2149">
        <v>35.786010040919997</v>
      </c>
      <c r="I2149">
        <v>3.52756535876498</v>
      </c>
      <c r="J2149">
        <v>0</v>
      </c>
    </row>
    <row r="2150" spans="1:10" x14ac:dyDescent="0.3">
      <c r="A2150">
        <v>9.8142474685725798</v>
      </c>
      <c r="B2150">
        <v>177.71221691221101</v>
      </c>
      <c r="C2150">
        <v>30575.946902389001</v>
      </c>
      <c r="D2150">
        <v>6.3939271901593902</v>
      </c>
      <c r="F2150">
        <v>536.72063204024005</v>
      </c>
      <c r="G2150">
        <v>12.339004217343501</v>
      </c>
      <c r="H2150">
        <v>46.259048489496898</v>
      </c>
      <c r="I2150">
        <v>4.3175312865129403</v>
      </c>
      <c r="J2150">
        <v>0</v>
      </c>
    </row>
    <row r="2151" spans="1:10" x14ac:dyDescent="0.3">
      <c r="A2151">
        <v>9.9692732208897592</v>
      </c>
      <c r="B2151">
        <v>237.022863141709</v>
      </c>
      <c r="C2151">
        <v>26944.681919087201</v>
      </c>
      <c r="D2151">
        <v>5.5887747771872096</v>
      </c>
      <c r="E2151">
        <v>334.32619561356699</v>
      </c>
      <c r="F2151">
        <v>379.137977168818</v>
      </c>
      <c r="G2151">
        <v>13.008179823923101</v>
      </c>
      <c r="H2151">
        <v>86.185058322003997</v>
      </c>
      <c r="I2151">
        <v>3.6433790150162899</v>
      </c>
      <c r="J2151">
        <v>0</v>
      </c>
    </row>
    <row r="2152" spans="1:10" x14ac:dyDescent="0.3">
      <c r="B2152">
        <v>179.15495640317499</v>
      </c>
      <c r="C2152">
        <v>18282.069275890299</v>
      </c>
      <c r="D2152">
        <v>7.8748792110277499</v>
      </c>
      <c r="E2152">
        <v>326.18685550543501</v>
      </c>
      <c r="F2152">
        <v>397.221150850247</v>
      </c>
      <c r="G2152">
        <v>9.4383693325622104</v>
      </c>
      <c r="H2152">
        <v>57.851078981337601</v>
      </c>
      <c r="I2152">
        <v>2.7578568378969299</v>
      </c>
      <c r="J2152">
        <v>0</v>
      </c>
    </row>
    <row r="2153" spans="1:10" x14ac:dyDescent="0.3">
      <c r="A2153">
        <v>9.1491267102759402</v>
      </c>
      <c r="B2153">
        <v>162.68327450672101</v>
      </c>
      <c r="C2153">
        <v>21463.059188430099</v>
      </c>
      <c r="D2153">
        <v>9.8206749401534594</v>
      </c>
      <c r="F2153">
        <v>501.56690176181201</v>
      </c>
      <c r="G2153">
        <v>15.6670442358646</v>
      </c>
      <c r="H2153">
        <v>83.691550525028703</v>
      </c>
      <c r="I2153">
        <v>4.8056412110796796</v>
      </c>
      <c r="J2153">
        <v>0</v>
      </c>
    </row>
    <row r="2154" spans="1:10" x14ac:dyDescent="0.3">
      <c r="B2154">
        <v>146.25032493732701</v>
      </c>
      <c r="C2154">
        <v>25623.340549256602</v>
      </c>
      <c r="D2154">
        <v>7.3077494743828302</v>
      </c>
      <c r="F2154">
        <v>464.18460608030801</v>
      </c>
      <c r="G2154">
        <v>8.35486712128988</v>
      </c>
      <c r="H2154">
        <v>69.001574658827494</v>
      </c>
      <c r="I2154">
        <v>3.58288236851023</v>
      </c>
      <c r="J2154">
        <v>0</v>
      </c>
    </row>
    <row r="2155" spans="1:10" x14ac:dyDescent="0.3">
      <c r="A2155">
        <v>5.8408115544649997</v>
      </c>
      <c r="B2155">
        <v>157.88257451197001</v>
      </c>
      <c r="C2155">
        <v>16087.269710029699</v>
      </c>
      <c r="D2155">
        <v>9.4580003940032409</v>
      </c>
      <c r="E2155">
        <v>277.54044913193599</v>
      </c>
      <c r="F2155">
        <v>550.13740523313299</v>
      </c>
      <c r="G2155">
        <v>11.870382145018</v>
      </c>
      <c r="H2155">
        <v>52.247066884033302</v>
      </c>
      <c r="I2155">
        <v>5.0494635264212997</v>
      </c>
      <c r="J2155">
        <v>0</v>
      </c>
    </row>
    <row r="2156" spans="1:10" x14ac:dyDescent="0.3">
      <c r="B2156">
        <v>209.953278433707</v>
      </c>
      <c r="C2156">
        <v>18668.363826330798</v>
      </c>
      <c r="D2156">
        <v>4.4532524271040401</v>
      </c>
      <c r="E2156">
        <v>347.58160322046899</v>
      </c>
      <c r="F2156">
        <v>479.56136246076198</v>
      </c>
      <c r="G2156">
        <v>16.092974892316601</v>
      </c>
      <c r="H2156">
        <v>68.799178523904502</v>
      </c>
      <c r="I2156">
        <v>3.77207807262474</v>
      </c>
      <c r="J2156">
        <v>0</v>
      </c>
    </row>
    <row r="2157" spans="1:10" x14ac:dyDescent="0.3">
      <c r="A2157">
        <v>4.9816720504015999</v>
      </c>
      <c r="B2157">
        <v>220.950558360683</v>
      </c>
      <c r="C2157">
        <v>20988.087805679799</v>
      </c>
      <c r="D2157">
        <v>7.9856684039013297</v>
      </c>
      <c r="E2157">
        <v>232.548813504885</v>
      </c>
      <c r="F2157">
        <v>373.62487814884997</v>
      </c>
      <c r="G2157">
        <v>12.235175358474001</v>
      </c>
      <c r="H2157">
        <v>45.950029846560199</v>
      </c>
      <c r="I2157">
        <v>4.4751484900996097</v>
      </c>
      <c r="J2157">
        <v>0</v>
      </c>
    </row>
    <row r="2158" spans="1:10" x14ac:dyDescent="0.3">
      <c r="A2158">
        <v>5.42331849638569</v>
      </c>
      <c r="B2158">
        <v>185.90317938697899</v>
      </c>
      <c r="C2158">
        <v>18020.8424280701</v>
      </c>
      <c r="D2158">
        <v>6.4010457673911203</v>
      </c>
      <c r="E2158">
        <v>447.41796235990199</v>
      </c>
      <c r="F2158">
        <v>332.05005559272797</v>
      </c>
      <c r="G2158">
        <v>7.71574012802364</v>
      </c>
      <c r="H2158">
        <v>67.333687426969703</v>
      </c>
      <c r="I2158">
        <v>5.2246548335445802</v>
      </c>
      <c r="J2158">
        <v>0</v>
      </c>
    </row>
    <row r="2159" spans="1:10" x14ac:dyDescent="0.3">
      <c r="A2159">
        <v>4.8385711067231396</v>
      </c>
      <c r="B2159">
        <v>241.13597543945599</v>
      </c>
      <c r="C2159">
        <v>18328.4026201507</v>
      </c>
      <c r="D2159">
        <v>7.4032386546018003</v>
      </c>
      <c r="E2159">
        <v>237.517455559604</v>
      </c>
      <c r="F2159">
        <v>355.27545426667598</v>
      </c>
      <c r="G2159">
        <v>12.717352182334301</v>
      </c>
      <c r="H2159">
        <v>75.398282611120493</v>
      </c>
      <c r="I2159">
        <v>4.5803719691966798</v>
      </c>
      <c r="J2159">
        <v>0</v>
      </c>
    </row>
    <row r="2160" spans="1:10" x14ac:dyDescent="0.3">
      <c r="A2160">
        <v>7.9040533709068503</v>
      </c>
      <c r="B2160">
        <v>217.77163128141001</v>
      </c>
      <c r="C2160">
        <v>23575.991430246901</v>
      </c>
      <c r="D2160">
        <v>7.4930241926062502</v>
      </c>
      <c r="E2160">
        <v>279.146682979601</v>
      </c>
      <c r="F2160">
        <v>548.15538265598195</v>
      </c>
      <c r="G2160">
        <v>10.329557999920301</v>
      </c>
      <c r="H2160">
        <v>65.180542759046105</v>
      </c>
      <c r="I2160">
        <v>3.1372804215828101</v>
      </c>
      <c r="J2160">
        <v>0</v>
      </c>
    </row>
    <row r="2161" spans="1:10" x14ac:dyDescent="0.3">
      <c r="A2161">
        <v>6.7440642612683996</v>
      </c>
      <c r="B2161">
        <v>158.534831014849</v>
      </c>
      <c r="C2161">
        <v>16304.528918808101</v>
      </c>
      <c r="D2161">
        <v>7.13391347576691</v>
      </c>
      <c r="F2161">
        <v>514.74852449867205</v>
      </c>
      <c r="G2161">
        <v>9.33389833708355</v>
      </c>
      <c r="H2161">
        <v>38.542310464775099</v>
      </c>
      <c r="I2161">
        <v>3.5341259627236701</v>
      </c>
      <c r="J2161">
        <v>0</v>
      </c>
    </row>
    <row r="2162" spans="1:10" x14ac:dyDescent="0.3">
      <c r="A2162">
        <v>8.6639748197610995</v>
      </c>
      <c r="B2162">
        <v>206.923163519924</v>
      </c>
      <c r="C2162">
        <v>29551.334147772301</v>
      </c>
      <c r="D2162">
        <v>6.0302757069895296</v>
      </c>
      <c r="E2162">
        <v>339.03226620069597</v>
      </c>
      <c r="F2162">
        <v>329.71083942873099</v>
      </c>
      <c r="G2162">
        <v>9.1399033421580498</v>
      </c>
      <c r="H2162">
        <v>63.765761261371701</v>
      </c>
      <c r="I2162">
        <v>3.6892413611092598</v>
      </c>
      <c r="J2162">
        <v>0</v>
      </c>
    </row>
    <row r="2163" spans="1:10" x14ac:dyDescent="0.3">
      <c r="A2163">
        <v>4.1611119681697497</v>
      </c>
      <c r="B2163">
        <v>181.736388695606</v>
      </c>
      <c r="C2163">
        <v>25815.389206539701</v>
      </c>
      <c r="D2163">
        <v>8.5346290007161194</v>
      </c>
      <c r="E2163">
        <v>297.239218992102</v>
      </c>
      <c r="F2163">
        <v>399.29217089587502</v>
      </c>
      <c r="G2163">
        <v>9.3433339760766199</v>
      </c>
      <c r="H2163">
        <v>46.638080803792697</v>
      </c>
      <c r="I2163">
        <v>4.1682421885734096</v>
      </c>
      <c r="J2163">
        <v>0</v>
      </c>
    </row>
    <row r="2164" spans="1:10" x14ac:dyDescent="0.3">
      <c r="A2164">
        <v>8.5159772673788705</v>
      </c>
      <c r="B2164">
        <v>212.30462852801199</v>
      </c>
      <c r="C2164">
        <v>28553.559457742798</v>
      </c>
      <c r="D2164">
        <v>7.2253661878094002</v>
      </c>
      <c r="E2164">
        <v>342.60408278289299</v>
      </c>
      <c r="F2164">
        <v>341.74034466316101</v>
      </c>
      <c r="G2164">
        <v>9.0036465669924706</v>
      </c>
      <c r="H2164">
        <v>60.725201430756002</v>
      </c>
      <c r="I2164">
        <v>2.1656816812016801</v>
      </c>
      <c r="J2164">
        <v>0</v>
      </c>
    </row>
    <row r="2165" spans="1:10" x14ac:dyDescent="0.3">
      <c r="A2165">
        <v>9.9998074603934892</v>
      </c>
      <c r="B2165">
        <v>215.10897801161801</v>
      </c>
      <c r="C2165">
        <v>33462.034220704998</v>
      </c>
      <c r="D2165">
        <v>6.1941219294501</v>
      </c>
      <c r="E2165">
        <v>365.89533768493499</v>
      </c>
      <c r="F2165">
        <v>373.93675573344598</v>
      </c>
      <c r="G2165">
        <v>13.7920343345791</v>
      </c>
      <c r="H2165">
        <v>77.872101944828103</v>
      </c>
      <c r="I2165">
        <v>2.65997766172352</v>
      </c>
      <c r="J2165">
        <v>0</v>
      </c>
    </row>
    <row r="2166" spans="1:10" x14ac:dyDescent="0.3">
      <c r="A2166">
        <v>7.0380923055529001</v>
      </c>
      <c r="B2166">
        <v>204.923284956495</v>
      </c>
      <c r="C2166">
        <v>24607.088098483298</v>
      </c>
      <c r="D2166">
        <v>8.0801557642522699</v>
      </c>
      <c r="E2166">
        <v>280.74562290173702</v>
      </c>
      <c r="F2166">
        <v>365.84524804115301</v>
      </c>
      <c r="G2166">
        <v>10.807556848527399</v>
      </c>
      <c r="H2166">
        <v>59.912442053800099</v>
      </c>
      <c r="I2166">
        <v>4.2376976073990997</v>
      </c>
      <c r="J2166">
        <v>0</v>
      </c>
    </row>
    <row r="2167" spans="1:10" x14ac:dyDescent="0.3">
      <c r="A2167">
        <v>2.8035630574371599</v>
      </c>
      <c r="B2167">
        <v>186.123924242371</v>
      </c>
      <c r="C2167">
        <v>11920.907422128499</v>
      </c>
      <c r="D2167">
        <v>8.64203410725165</v>
      </c>
      <c r="E2167">
        <v>332.74451918838997</v>
      </c>
      <c r="F2167">
        <v>447.59421899393402</v>
      </c>
      <c r="G2167">
        <v>18.482184815164199</v>
      </c>
      <c r="H2167">
        <v>87.697443497808806</v>
      </c>
      <c r="I2167">
        <v>3.4899385974344499</v>
      </c>
      <c r="J2167">
        <v>0</v>
      </c>
    </row>
    <row r="2168" spans="1:10" x14ac:dyDescent="0.3">
      <c r="A2168">
        <v>5.9725999683965902</v>
      </c>
      <c r="B2168">
        <v>186.467469888511</v>
      </c>
      <c r="C2168">
        <v>23124.577975713801</v>
      </c>
      <c r="D2168">
        <v>7.0125537105875502</v>
      </c>
      <c r="F2168">
        <v>446.21935416444597</v>
      </c>
      <c r="G2168">
        <v>16.4554039153319</v>
      </c>
      <c r="H2168">
        <v>64.688814558003997</v>
      </c>
      <c r="I2168">
        <v>5.1649447853532298</v>
      </c>
      <c r="J2168">
        <v>0</v>
      </c>
    </row>
    <row r="2169" spans="1:10" x14ac:dyDescent="0.3">
      <c r="A2169">
        <v>8.1807553257863201</v>
      </c>
      <c r="B2169">
        <v>178.079638281933</v>
      </c>
      <c r="C2169">
        <v>25623.8675031276</v>
      </c>
      <c r="D2169">
        <v>7.57408205793958</v>
      </c>
      <c r="E2169">
        <v>391.91822858999501</v>
      </c>
      <c r="F2169">
        <v>353.50701418986802</v>
      </c>
      <c r="G2169">
        <v>19.749407696652199</v>
      </c>
      <c r="H2169">
        <v>74.295305224243904</v>
      </c>
      <c r="I2169">
        <v>3.84542280479174</v>
      </c>
      <c r="J2169">
        <v>0</v>
      </c>
    </row>
    <row r="2170" spans="1:10" x14ac:dyDescent="0.3">
      <c r="A2170">
        <v>7.0102433755403597</v>
      </c>
      <c r="B2170">
        <v>162.123240401777</v>
      </c>
      <c r="C2170">
        <v>26395.248778032001</v>
      </c>
      <c r="D2170">
        <v>6.6225974949255004</v>
      </c>
      <c r="F2170">
        <v>574.58143430282405</v>
      </c>
      <c r="G2170">
        <v>12.2779891863893</v>
      </c>
      <c r="H2170">
        <v>51.628690837559702</v>
      </c>
      <c r="I2170">
        <v>3.2790063271786698</v>
      </c>
      <c r="J2170">
        <v>0</v>
      </c>
    </row>
    <row r="2171" spans="1:10" x14ac:dyDescent="0.3">
      <c r="A2171">
        <v>8.1798904431044406</v>
      </c>
      <c r="B2171">
        <v>258.90193934693099</v>
      </c>
      <c r="C2171">
        <v>17291.618255520501</v>
      </c>
      <c r="D2171">
        <v>5.1844096307269503</v>
      </c>
      <c r="F2171">
        <v>434.50423828434299</v>
      </c>
      <c r="G2171">
        <v>12.8130279571642</v>
      </c>
      <c r="H2171">
        <v>51.095711047919202</v>
      </c>
      <c r="I2171">
        <v>4.2957377314586296</v>
      </c>
      <c r="J2171">
        <v>0</v>
      </c>
    </row>
    <row r="2172" spans="1:10" x14ac:dyDescent="0.3">
      <c r="B2172">
        <v>162.51268405859599</v>
      </c>
      <c r="C2172">
        <v>24642.812333336398</v>
      </c>
      <c r="D2172">
        <v>7.26757278571736</v>
      </c>
      <c r="E2172">
        <v>330.90537041201799</v>
      </c>
      <c r="F2172">
        <v>414.650725226769</v>
      </c>
      <c r="G2172">
        <v>11.5833534470164</v>
      </c>
      <c r="H2172">
        <v>73.946185710268395</v>
      </c>
      <c r="I2172">
        <v>3.21574013913173</v>
      </c>
      <c r="J2172">
        <v>0</v>
      </c>
    </row>
    <row r="2173" spans="1:10" x14ac:dyDescent="0.3">
      <c r="A2173">
        <v>6.8651252753345897</v>
      </c>
      <c r="B2173">
        <v>216.744457698058</v>
      </c>
      <c r="C2173">
        <v>13529.038758208701</v>
      </c>
      <c r="D2173">
        <v>5.6184923895506298</v>
      </c>
      <c r="E2173">
        <v>402.31342706380502</v>
      </c>
      <c r="F2173">
        <v>553.61673347629801</v>
      </c>
      <c r="G2173">
        <v>15.6927707648621</v>
      </c>
      <c r="H2173">
        <v>86.378081957320006</v>
      </c>
      <c r="I2173">
        <v>3.9551537096675302</v>
      </c>
      <c r="J2173">
        <v>0</v>
      </c>
    </row>
    <row r="2174" spans="1:10" x14ac:dyDescent="0.3">
      <c r="A2174">
        <v>7.9508165838149001</v>
      </c>
      <c r="B2174">
        <v>147.117917991551</v>
      </c>
      <c r="C2174">
        <v>20827.917578463701</v>
      </c>
      <c r="D2174">
        <v>9.2261250173225502</v>
      </c>
      <c r="F2174">
        <v>474.854038971188</v>
      </c>
      <c r="G2174">
        <v>10.7142405087538</v>
      </c>
      <c r="H2174">
        <v>60.255519118593497</v>
      </c>
      <c r="I2174">
        <v>4.5436854062774197</v>
      </c>
      <c r="J2174">
        <v>0</v>
      </c>
    </row>
    <row r="2175" spans="1:10" x14ac:dyDescent="0.3">
      <c r="B2175">
        <v>204.258263151335</v>
      </c>
      <c r="C2175">
        <v>26321.6891945834</v>
      </c>
      <c r="D2175">
        <v>5.9374957634802703</v>
      </c>
      <c r="F2175">
        <v>487.27362834936702</v>
      </c>
      <c r="G2175">
        <v>20.407808544003199</v>
      </c>
      <c r="H2175">
        <v>70.340600795100002</v>
      </c>
      <c r="I2175">
        <v>3.30558779809797</v>
      </c>
      <c r="J2175">
        <v>0</v>
      </c>
    </row>
    <row r="2176" spans="1:10" x14ac:dyDescent="0.3">
      <c r="A2176">
        <v>9.58118852272883</v>
      </c>
      <c r="B2176">
        <v>223.29621639654101</v>
      </c>
      <c r="C2176">
        <v>28292.780318432098</v>
      </c>
      <c r="D2176">
        <v>5.6654307352329001</v>
      </c>
      <c r="F2176">
        <v>398.47931725930698</v>
      </c>
      <c r="G2176">
        <v>11.3507681740246</v>
      </c>
      <c r="H2176">
        <v>44.574119866223803</v>
      </c>
      <c r="I2176">
        <v>3.92917754350113</v>
      </c>
      <c r="J2176">
        <v>0</v>
      </c>
    </row>
    <row r="2177" spans="1:10" x14ac:dyDescent="0.3">
      <c r="A2177">
        <v>7.2747568548601604</v>
      </c>
      <c r="B2177">
        <v>195.118029794959</v>
      </c>
      <c r="C2177">
        <v>21496.7451360292</v>
      </c>
      <c r="D2177">
        <v>6.5710897518590103</v>
      </c>
      <c r="E2177">
        <v>360.69781508625499</v>
      </c>
      <c r="F2177">
        <v>418.37358209922297</v>
      </c>
      <c r="G2177">
        <v>11.382543457505699</v>
      </c>
      <c r="H2177">
        <v>81.235607965867004</v>
      </c>
      <c r="I2177">
        <v>4.2715807161184403</v>
      </c>
      <c r="J2177">
        <v>0</v>
      </c>
    </row>
    <row r="2178" spans="1:10" x14ac:dyDescent="0.3">
      <c r="B2178">
        <v>260.84503927503198</v>
      </c>
      <c r="C2178">
        <v>11803.7354999159</v>
      </c>
      <c r="D2178">
        <v>5.2606700047880599</v>
      </c>
      <c r="E2178">
        <v>336.04045183957697</v>
      </c>
      <c r="F2178">
        <v>424.05841841064199</v>
      </c>
      <c r="G2178">
        <v>12.318942419694199</v>
      </c>
      <c r="H2178">
        <v>70.203325364528595</v>
      </c>
      <c r="I2178">
        <v>2.8160747391896299</v>
      </c>
      <c r="J2178">
        <v>0</v>
      </c>
    </row>
    <row r="2179" spans="1:10" x14ac:dyDescent="0.3">
      <c r="A2179">
        <v>8.0267732559396308</v>
      </c>
      <c r="B2179">
        <v>169.33384297410299</v>
      </c>
      <c r="C2179">
        <v>19168.526773134199</v>
      </c>
      <c r="D2179">
        <v>8.0814961621299108</v>
      </c>
      <c r="E2179">
        <v>405.52733719974498</v>
      </c>
      <c r="F2179">
        <v>350.57737021131902</v>
      </c>
      <c r="G2179">
        <v>15.177533974809901</v>
      </c>
      <c r="H2179">
        <v>68.0039318333247</v>
      </c>
      <c r="I2179">
        <v>3.7359834755538799</v>
      </c>
      <c r="J2179">
        <v>0</v>
      </c>
    </row>
    <row r="2180" spans="1:10" x14ac:dyDescent="0.3">
      <c r="A2180">
        <v>7.8795432343649798</v>
      </c>
      <c r="B2180">
        <v>170.19091233913801</v>
      </c>
      <c r="C2180">
        <v>37000.955674139201</v>
      </c>
      <c r="D2180">
        <v>6.21722254213394</v>
      </c>
      <c r="E2180">
        <v>346.06367680623902</v>
      </c>
      <c r="F2180">
        <v>517.57676192939698</v>
      </c>
      <c r="G2180">
        <v>15.8717697852996</v>
      </c>
      <c r="H2180">
        <v>68.911184787055703</v>
      </c>
      <c r="I2180">
        <v>4.0662293638809404</v>
      </c>
      <c r="J2180">
        <v>0</v>
      </c>
    </row>
    <row r="2181" spans="1:10" x14ac:dyDescent="0.3">
      <c r="A2181">
        <v>6.4489710899016597</v>
      </c>
      <c r="B2181">
        <v>237.46109924103001</v>
      </c>
      <c r="C2181">
        <v>18736.1909016844</v>
      </c>
      <c r="D2181">
        <v>5.5998703419812603</v>
      </c>
      <c r="F2181">
        <v>235.04228347497801</v>
      </c>
      <c r="G2181">
        <v>11.545476995666601</v>
      </c>
      <c r="H2181">
        <v>56.715509554693298</v>
      </c>
      <c r="I2181">
        <v>3.7593262013395399</v>
      </c>
      <c r="J2181">
        <v>0</v>
      </c>
    </row>
    <row r="2182" spans="1:10" x14ac:dyDescent="0.3">
      <c r="A2182">
        <v>5.18941366922152</v>
      </c>
      <c r="B2182">
        <v>171.23892552944599</v>
      </c>
      <c r="C2182">
        <v>12289.9009221246</v>
      </c>
      <c r="D2182">
        <v>10.7864998227244</v>
      </c>
      <c r="E2182">
        <v>301.23084816496799</v>
      </c>
      <c r="F2182">
        <v>501.55972522210902</v>
      </c>
      <c r="G2182">
        <v>12.2843335177605</v>
      </c>
      <c r="H2182">
        <v>54.4739346198917</v>
      </c>
      <c r="I2182">
        <v>4.8762729996170604</v>
      </c>
      <c r="J2182">
        <v>0</v>
      </c>
    </row>
    <row r="2183" spans="1:10" x14ac:dyDescent="0.3">
      <c r="A2183">
        <v>6.5380840870982304</v>
      </c>
      <c r="B2183">
        <v>197.42819880817501</v>
      </c>
      <c r="C2183">
        <v>15979.060270378901</v>
      </c>
      <c r="D2183">
        <v>7.4249445905166596</v>
      </c>
      <c r="E2183">
        <v>273.71928191031702</v>
      </c>
      <c r="F2183">
        <v>452.18723259040001</v>
      </c>
      <c r="G2183">
        <v>18.584959371226699</v>
      </c>
      <c r="H2183">
        <v>77.730814374844201</v>
      </c>
      <c r="I2183">
        <v>5.1437501216339596</v>
      </c>
      <c r="J2183">
        <v>0</v>
      </c>
    </row>
    <row r="2184" spans="1:10" x14ac:dyDescent="0.3">
      <c r="A2184">
        <v>5.9158067495109004</v>
      </c>
      <c r="B2184">
        <v>195.74407413575901</v>
      </c>
      <c r="C2184">
        <v>12431.803109917701</v>
      </c>
      <c r="D2184">
        <v>6.6616162003375496</v>
      </c>
      <c r="E2184">
        <v>380.725335842199</v>
      </c>
      <c r="F2184">
        <v>367.854024774913</v>
      </c>
      <c r="G2184">
        <v>21.300646940228201</v>
      </c>
      <c r="H2184">
        <v>90.394894716176793</v>
      </c>
      <c r="I2184">
        <v>4.5132005394699997</v>
      </c>
      <c r="J2184">
        <v>0</v>
      </c>
    </row>
    <row r="2185" spans="1:10" x14ac:dyDescent="0.3">
      <c r="A2185">
        <v>8.1364978687625999</v>
      </c>
      <c r="B2185">
        <v>184.231853515365</v>
      </c>
      <c r="C2185">
        <v>30031.8391813161</v>
      </c>
      <c r="D2185">
        <v>6.2153073095431397</v>
      </c>
      <c r="E2185">
        <v>373.65279062860202</v>
      </c>
      <c r="F2185">
        <v>400.61189912775598</v>
      </c>
      <c r="G2185">
        <v>15.2887816340686</v>
      </c>
      <c r="H2185">
        <v>37.787096642123799</v>
      </c>
      <c r="I2185">
        <v>4.2041858497658602</v>
      </c>
      <c r="J2185">
        <v>0</v>
      </c>
    </row>
    <row r="2186" spans="1:10" x14ac:dyDescent="0.3">
      <c r="B2186">
        <v>187.87328351396201</v>
      </c>
      <c r="C2186">
        <v>29532.615003464402</v>
      </c>
      <c r="D2186">
        <v>7.9810368989344802</v>
      </c>
      <c r="E2186">
        <v>274.49339548886701</v>
      </c>
      <c r="F2186">
        <v>469.132116853284</v>
      </c>
      <c r="G2186">
        <v>16.1692117035123</v>
      </c>
      <c r="H2186">
        <v>78.925527102054005</v>
      </c>
      <c r="I2186">
        <v>4.5867483586091096</v>
      </c>
      <c r="J2186">
        <v>0</v>
      </c>
    </row>
    <row r="2187" spans="1:10" x14ac:dyDescent="0.3">
      <c r="A2187">
        <v>6.4937641746329504</v>
      </c>
      <c r="B2187">
        <v>205.15056435658201</v>
      </c>
      <c r="C2187">
        <v>19821.338373094299</v>
      </c>
      <c r="D2187">
        <v>6.3449634122021097</v>
      </c>
      <c r="E2187">
        <v>298.37997639940198</v>
      </c>
      <c r="F2187">
        <v>482.59570925277501</v>
      </c>
      <c r="G2187">
        <v>12.1647356787396</v>
      </c>
      <c r="H2187">
        <v>89.477718366398804</v>
      </c>
      <c r="I2187">
        <v>4.9109110205121498</v>
      </c>
      <c r="J2187">
        <v>0</v>
      </c>
    </row>
    <row r="2188" spans="1:10" x14ac:dyDescent="0.3">
      <c r="B2188">
        <v>205.33854557594799</v>
      </c>
      <c r="C2188">
        <v>25142.733738344799</v>
      </c>
      <c r="D2188">
        <v>5.6395010731084101</v>
      </c>
      <c r="E2188">
        <v>296.091273191987</v>
      </c>
      <c r="F2188">
        <v>528.28002355756701</v>
      </c>
      <c r="G2188">
        <v>12.9115092265275</v>
      </c>
      <c r="H2188">
        <v>69.526718001222207</v>
      </c>
      <c r="I2188">
        <v>4.8948296510962104</v>
      </c>
      <c r="J2188">
        <v>0</v>
      </c>
    </row>
    <row r="2189" spans="1:10" x14ac:dyDescent="0.3">
      <c r="A2189">
        <v>6.9774056334839303</v>
      </c>
      <c r="B2189">
        <v>205.56349947818299</v>
      </c>
      <c r="C2189">
        <v>16100.9679474486</v>
      </c>
      <c r="D2189">
        <v>5.5272992462728698</v>
      </c>
      <c r="E2189">
        <v>371.361851244702</v>
      </c>
      <c r="F2189">
        <v>532.34208295759504</v>
      </c>
      <c r="G2189">
        <v>10.3465740979291</v>
      </c>
      <c r="H2189">
        <v>72.573959376777907</v>
      </c>
      <c r="I2189">
        <v>5.3275845319625299</v>
      </c>
      <c r="J2189">
        <v>0</v>
      </c>
    </row>
    <row r="2190" spans="1:10" x14ac:dyDescent="0.3">
      <c r="A2190">
        <v>5.4892480548929701</v>
      </c>
      <c r="B2190">
        <v>134.560276144856</v>
      </c>
      <c r="C2190">
        <v>15979.3347932507</v>
      </c>
      <c r="D2190">
        <v>9.5043610273297698</v>
      </c>
      <c r="E2190">
        <v>366.214427920361</v>
      </c>
      <c r="F2190">
        <v>418.64206278699601</v>
      </c>
      <c r="G2190">
        <v>12.8976354459571</v>
      </c>
      <c r="H2190">
        <v>57.780869316457299</v>
      </c>
      <c r="I2190">
        <v>3.9870120906042401</v>
      </c>
      <c r="J2190">
        <v>0</v>
      </c>
    </row>
    <row r="2191" spans="1:10" x14ac:dyDescent="0.3">
      <c r="A2191">
        <v>2.5581027992200598</v>
      </c>
      <c r="B2191">
        <v>147.49057498194199</v>
      </c>
      <c r="C2191">
        <v>21316.5067284016</v>
      </c>
      <c r="D2191">
        <v>9.1422336662941106</v>
      </c>
      <c r="E2191">
        <v>312.05423867788602</v>
      </c>
      <c r="F2191">
        <v>406.37201894127401</v>
      </c>
      <c r="G2191">
        <v>11.5196690790189</v>
      </c>
      <c r="H2191">
        <v>83.277583255907402</v>
      </c>
      <c r="I2191">
        <v>2.8172581165466601</v>
      </c>
      <c r="J2191">
        <v>0</v>
      </c>
    </row>
    <row r="2192" spans="1:10" x14ac:dyDescent="0.3">
      <c r="A2192">
        <v>7.3121093037187901</v>
      </c>
      <c r="B2192">
        <v>199.81299892678399</v>
      </c>
      <c r="C2192">
        <v>14540.7350818782</v>
      </c>
      <c r="D2192">
        <v>8.8274135538548197</v>
      </c>
      <c r="E2192">
        <v>276.11828189549902</v>
      </c>
      <c r="F2192">
        <v>486.98373429689502</v>
      </c>
      <c r="G2192">
        <v>17.271655782263601</v>
      </c>
      <c r="H2192">
        <v>70.1356078640856</v>
      </c>
      <c r="I2192">
        <v>5.1238719345214498</v>
      </c>
      <c r="J2192">
        <v>0</v>
      </c>
    </row>
    <row r="2193" spans="1:10" x14ac:dyDescent="0.3">
      <c r="A2193">
        <v>8.5540969698906704</v>
      </c>
      <c r="B2193">
        <v>191.708413629181</v>
      </c>
      <c r="C2193">
        <v>32112.569873527002</v>
      </c>
      <c r="D2193">
        <v>8.1153550822811304</v>
      </c>
      <c r="E2193">
        <v>293.65579844105503</v>
      </c>
      <c r="F2193">
        <v>518.944362212638</v>
      </c>
      <c r="G2193">
        <v>8.5675795868024807</v>
      </c>
      <c r="H2193">
        <v>58.062462548925502</v>
      </c>
      <c r="I2193">
        <v>3.5636098599809598</v>
      </c>
      <c r="J2193">
        <v>0</v>
      </c>
    </row>
    <row r="2194" spans="1:10" x14ac:dyDescent="0.3">
      <c r="A2194">
        <v>6.7044319130403904</v>
      </c>
      <c r="B2194">
        <v>148.84212929868801</v>
      </c>
      <c r="C2194">
        <v>13329.032252737999</v>
      </c>
      <c r="D2194">
        <v>7.1184654027912604</v>
      </c>
      <c r="F2194">
        <v>403.42099569525402</v>
      </c>
      <c r="G2194">
        <v>20.794371326187601</v>
      </c>
      <c r="H2194">
        <v>70.346102289947794</v>
      </c>
      <c r="I2194">
        <v>3.3953317425857699</v>
      </c>
      <c r="J2194">
        <v>0</v>
      </c>
    </row>
    <row r="2195" spans="1:10" x14ac:dyDescent="0.3">
      <c r="B2195">
        <v>194.71918585679401</v>
      </c>
      <c r="C2195">
        <v>18344.069444113698</v>
      </c>
      <c r="D2195">
        <v>7.6118366674890297</v>
      </c>
      <c r="F2195">
        <v>320.356013888017</v>
      </c>
      <c r="G2195">
        <v>12.333237098190001</v>
      </c>
      <c r="H2195">
        <v>75.114888177573903</v>
      </c>
      <c r="I2195">
        <v>4.5153223339117803</v>
      </c>
      <c r="J2195">
        <v>0</v>
      </c>
    </row>
    <row r="2196" spans="1:10" x14ac:dyDescent="0.3">
      <c r="A2196">
        <v>8.0283042415009405</v>
      </c>
      <c r="B2196">
        <v>204.78373468293699</v>
      </c>
      <c r="C2196">
        <v>20408.485598280899</v>
      </c>
      <c r="D2196">
        <v>4.5315812236712798</v>
      </c>
      <c r="E2196">
        <v>406.32892069934701</v>
      </c>
      <c r="F2196">
        <v>515.57509707215604</v>
      </c>
      <c r="G2196">
        <v>21.5588626139924</v>
      </c>
      <c r="H2196">
        <v>70.547217639854097</v>
      </c>
      <c r="I2196">
        <v>3.9159908102721901</v>
      </c>
      <c r="J2196">
        <v>0</v>
      </c>
    </row>
    <row r="2197" spans="1:10" x14ac:dyDescent="0.3">
      <c r="B2197">
        <v>168.042465088103</v>
      </c>
      <c r="C2197">
        <v>18564.372055088599</v>
      </c>
      <c r="D2197">
        <v>8.5621563820203495</v>
      </c>
      <c r="E2197">
        <v>345.20522222021702</v>
      </c>
      <c r="F2197">
        <v>419.13157651306801</v>
      </c>
      <c r="G2197">
        <v>18.4598901983769</v>
      </c>
      <c r="H2197">
        <v>59.700209664699699</v>
      </c>
      <c r="I2197">
        <v>2.96243297108746</v>
      </c>
      <c r="J2197">
        <v>0</v>
      </c>
    </row>
    <row r="2198" spans="1:10" x14ac:dyDescent="0.3">
      <c r="A2198">
        <v>8.6168244264196598</v>
      </c>
      <c r="B2198">
        <v>228.76294520325999</v>
      </c>
      <c r="C2198">
        <v>19126.298537244598</v>
      </c>
      <c r="D2198">
        <v>7.0175783589057898</v>
      </c>
      <c r="E2198">
        <v>327.89482118509198</v>
      </c>
      <c r="F2198">
        <v>383.52702305182697</v>
      </c>
      <c r="G2198">
        <v>14.7592565817486</v>
      </c>
      <c r="H2198">
        <v>41.275926589429801</v>
      </c>
      <c r="I2198">
        <v>4.5845656633545699</v>
      </c>
      <c r="J2198">
        <v>0</v>
      </c>
    </row>
    <row r="2199" spans="1:10" x14ac:dyDescent="0.3">
      <c r="A2199">
        <v>9.4671290303861895</v>
      </c>
      <c r="B2199">
        <v>169.21440754297799</v>
      </c>
      <c r="C2199">
        <v>33365.315415634301</v>
      </c>
      <c r="D2199">
        <v>8.4604897865169306</v>
      </c>
      <c r="E2199">
        <v>315.96039772320199</v>
      </c>
      <c r="F2199">
        <v>449.72395169052601</v>
      </c>
      <c r="G2199">
        <v>10.396795637877601</v>
      </c>
      <c r="H2199">
        <v>74.326897982698199</v>
      </c>
      <c r="I2199">
        <v>3.1641879937085302</v>
      </c>
      <c r="J2199">
        <v>0</v>
      </c>
    </row>
    <row r="2200" spans="1:10" x14ac:dyDescent="0.3">
      <c r="A2200">
        <v>6.7936986345771997</v>
      </c>
      <c r="B2200">
        <v>227.22575069016301</v>
      </c>
      <c r="C2200">
        <v>14470.0535488471</v>
      </c>
      <c r="D2200">
        <v>8.4715089551111102</v>
      </c>
      <c r="E2200">
        <v>274.44471856196401</v>
      </c>
      <c r="F2200">
        <v>360.75567431753598</v>
      </c>
      <c r="G2200">
        <v>19.4021494018791</v>
      </c>
      <c r="H2200">
        <v>40.290591367270302</v>
      </c>
      <c r="I2200">
        <v>4.8229580457468302</v>
      </c>
      <c r="J2200">
        <v>0</v>
      </c>
    </row>
    <row r="2201" spans="1:10" x14ac:dyDescent="0.3">
      <c r="B2201">
        <v>229.72534837275799</v>
      </c>
      <c r="C2201">
        <v>22444.559411998202</v>
      </c>
      <c r="D2201">
        <v>5.7021749229881697</v>
      </c>
      <c r="E2201">
        <v>320.99005051805398</v>
      </c>
      <c r="F2201">
        <v>389.03088883056699</v>
      </c>
      <c r="G2201">
        <v>15.5015430017089</v>
      </c>
      <c r="H2201">
        <v>34.246212244230399</v>
      </c>
      <c r="I2201">
        <v>3.85115424035647</v>
      </c>
      <c r="J2201">
        <v>0</v>
      </c>
    </row>
    <row r="2202" spans="1:10" x14ac:dyDescent="0.3">
      <c r="B2202">
        <v>188.395023366706</v>
      </c>
      <c r="C2202">
        <v>21875.216396736902</v>
      </c>
      <c r="D2202">
        <v>7.1413722330931204</v>
      </c>
      <c r="E2202">
        <v>408.85590237622699</v>
      </c>
      <c r="F2202">
        <v>616.121340226043</v>
      </c>
      <c r="G2202">
        <v>8.9743884381666099</v>
      </c>
      <c r="H2202">
        <v>59.708017048233899</v>
      </c>
      <c r="I2202">
        <v>4.1232394789940301</v>
      </c>
      <c r="J2202">
        <v>0</v>
      </c>
    </row>
    <row r="2203" spans="1:10" x14ac:dyDescent="0.3">
      <c r="A2203">
        <v>5.4860586023204698</v>
      </c>
      <c r="B2203">
        <v>186.69563195705399</v>
      </c>
      <c r="C2203">
        <v>16639.2151785922</v>
      </c>
      <c r="D2203">
        <v>9.8077795551508196</v>
      </c>
      <c r="F2203">
        <v>355.942431392044</v>
      </c>
      <c r="G2203">
        <v>12.254261935458601</v>
      </c>
      <c r="I2203">
        <v>4.5577074951068903</v>
      </c>
      <c r="J2203">
        <v>0</v>
      </c>
    </row>
    <row r="2204" spans="1:10" x14ac:dyDescent="0.3">
      <c r="A2204">
        <v>5.0507483799827</v>
      </c>
      <c r="B2204">
        <v>191.722206055545</v>
      </c>
      <c r="C2204">
        <v>18252.075989644702</v>
      </c>
      <c r="D2204">
        <v>8.1181151504589995</v>
      </c>
      <c r="E2204">
        <v>284.215072439023</v>
      </c>
      <c r="F2204">
        <v>373.74122847367897</v>
      </c>
      <c r="G2204">
        <v>18.045432290752</v>
      </c>
      <c r="H2204">
        <v>91.851938021091101</v>
      </c>
      <c r="I2204">
        <v>3.9302906628109802</v>
      </c>
      <c r="J2204">
        <v>0</v>
      </c>
    </row>
    <row r="2205" spans="1:10" x14ac:dyDescent="0.3">
      <c r="A2205">
        <v>6.2461175651729501</v>
      </c>
      <c r="B2205">
        <v>199.098973292979</v>
      </c>
      <c r="C2205">
        <v>27001.335319183101</v>
      </c>
      <c r="D2205">
        <v>7.8080134571463002</v>
      </c>
      <c r="E2205">
        <v>296.923625520641</v>
      </c>
      <c r="F2205">
        <v>478.74594530050302</v>
      </c>
      <c r="G2205">
        <v>17.128023270048502</v>
      </c>
      <c r="H2205">
        <v>84.798956253886402</v>
      </c>
      <c r="I2205">
        <v>4.7551580133412603</v>
      </c>
      <c r="J2205">
        <v>0</v>
      </c>
    </row>
    <row r="2206" spans="1:10" x14ac:dyDescent="0.3">
      <c r="A2206">
        <v>8.1423309134464592</v>
      </c>
      <c r="B2206">
        <v>221.75234848010899</v>
      </c>
      <c r="C2206">
        <v>29808.236904440499</v>
      </c>
      <c r="D2206">
        <v>8.8201558287318296</v>
      </c>
      <c r="E2206">
        <v>205.93509063777799</v>
      </c>
      <c r="F2206">
        <v>556.65764359185096</v>
      </c>
      <c r="G2206">
        <v>10.737799711453301</v>
      </c>
      <c r="H2206">
        <v>59.512998065039397</v>
      </c>
      <c r="I2206">
        <v>4.70486593038558</v>
      </c>
      <c r="J2206">
        <v>0</v>
      </c>
    </row>
    <row r="2207" spans="1:10" x14ac:dyDescent="0.3">
      <c r="A2207">
        <v>6.8528990851413196</v>
      </c>
      <c r="B2207">
        <v>158.07979129691401</v>
      </c>
      <c r="C2207">
        <v>11914.4637781561</v>
      </c>
      <c r="D2207">
        <v>7.6349668328664499</v>
      </c>
      <c r="E2207">
        <v>386.167384444037</v>
      </c>
      <c r="F2207">
        <v>473.64334287467602</v>
      </c>
      <c r="G2207">
        <v>16.939374487917501</v>
      </c>
      <c r="H2207">
        <v>62.695471352981997</v>
      </c>
      <c r="I2207">
        <v>4.59476061363479</v>
      </c>
      <c r="J2207">
        <v>0</v>
      </c>
    </row>
    <row r="2208" spans="1:10" x14ac:dyDescent="0.3">
      <c r="A2208">
        <v>8.8019335553120008</v>
      </c>
      <c r="B2208">
        <v>225.89546833406001</v>
      </c>
      <c r="C2208">
        <v>23659.211519881799</v>
      </c>
      <c r="D2208">
        <v>2.4586091952100202</v>
      </c>
      <c r="E2208">
        <v>408.41786557935097</v>
      </c>
      <c r="F2208">
        <v>446.99246464209301</v>
      </c>
      <c r="G2208">
        <v>14.340817732831701</v>
      </c>
      <c r="H2208">
        <v>42.800910950083697</v>
      </c>
      <c r="I2208">
        <v>3.7698319361182802</v>
      </c>
      <c r="J2208">
        <v>0</v>
      </c>
    </row>
    <row r="2209" spans="1:10" x14ac:dyDescent="0.3">
      <c r="B2209">
        <v>200.30865256846201</v>
      </c>
      <c r="C2209">
        <v>25355.9989214376</v>
      </c>
      <c r="D2209">
        <v>7.1052453398794997</v>
      </c>
      <c r="E2209">
        <v>304.64808984573</v>
      </c>
      <c r="F2209">
        <v>394.24606131568498</v>
      </c>
      <c r="G2209">
        <v>16.067376250688501</v>
      </c>
      <c r="H2209">
        <v>77.810988461703801</v>
      </c>
      <c r="I2209">
        <v>3.2798883380141701</v>
      </c>
      <c r="J2209">
        <v>0</v>
      </c>
    </row>
    <row r="2210" spans="1:10" x14ac:dyDescent="0.3">
      <c r="A2210">
        <v>8.3837616905572396</v>
      </c>
      <c r="B2210">
        <v>156.951864553164</v>
      </c>
      <c r="C2210">
        <v>21923.874085177202</v>
      </c>
      <c r="D2210">
        <v>7.6568311053362796</v>
      </c>
      <c r="E2210">
        <v>379.541640890152</v>
      </c>
      <c r="F2210">
        <v>364.79488267571497</v>
      </c>
      <c r="G2210">
        <v>11.773964309472801</v>
      </c>
      <c r="H2210">
        <v>62.855780350816197</v>
      </c>
      <c r="I2210">
        <v>3.5857366346320001</v>
      </c>
      <c r="J2210">
        <v>0</v>
      </c>
    </row>
    <row r="2211" spans="1:10" x14ac:dyDescent="0.3">
      <c r="A2211">
        <v>6.4761398403008403</v>
      </c>
      <c r="B2211">
        <v>215.72176857866799</v>
      </c>
      <c r="C2211">
        <v>21165.590648739399</v>
      </c>
      <c r="D2211">
        <v>7.6429522688273597</v>
      </c>
      <c r="E2211">
        <v>348.47494250606599</v>
      </c>
      <c r="F2211">
        <v>315.07813456099302</v>
      </c>
      <c r="G2211">
        <v>13.543180211889901</v>
      </c>
      <c r="H2211">
        <v>46.169007151565303</v>
      </c>
      <c r="I2211">
        <v>4.0415802465144601</v>
      </c>
      <c r="J2211">
        <v>0</v>
      </c>
    </row>
    <row r="2212" spans="1:10" x14ac:dyDescent="0.3">
      <c r="A2212">
        <v>9.8945621285686407</v>
      </c>
      <c r="B2212">
        <v>128.585732650468</v>
      </c>
      <c r="C2212">
        <v>26436.033326505501</v>
      </c>
      <c r="D2212">
        <v>8.7787174943973092</v>
      </c>
      <c r="E2212">
        <v>349.74844570387802</v>
      </c>
      <c r="F2212">
        <v>480.667616462946</v>
      </c>
      <c r="G2212">
        <v>9.1058128146577193</v>
      </c>
      <c r="H2212">
        <v>65.327329645523704</v>
      </c>
      <c r="I2212">
        <v>4.6175328802254301</v>
      </c>
      <c r="J2212">
        <v>0</v>
      </c>
    </row>
    <row r="2213" spans="1:10" x14ac:dyDescent="0.3">
      <c r="A2213">
        <v>4.8080397473753402</v>
      </c>
      <c r="B2213">
        <v>186.16057025668101</v>
      </c>
      <c r="C2213">
        <v>19118.0502991834</v>
      </c>
      <c r="D2213">
        <v>7.0544438588052802</v>
      </c>
      <c r="E2213">
        <v>359.40623621948299</v>
      </c>
      <c r="F2213">
        <v>577.49137080485502</v>
      </c>
      <c r="G2213">
        <v>8.3042883816879591</v>
      </c>
      <c r="H2213">
        <v>73.153088718482607</v>
      </c>
      <c r="I2213">
        <v>3.5977599692329498</v>
      </c>
      <c r="J2213">
        <v>0</v>
      </c>
    </row>
    <row r="2214" spans="1:10" x14ac:dyDescent="0.3">
      <c r="A2214">
        <v>10.5779305000445</v>
      </c>
      <c r="B2214">
        <v>278.03636026697001</v>
      </c>
      <c r="C2214">
        <v>28652.143303733199</v>
      </c>
      <c r="D2214">
        <v>2.7857184262233798</v>
      </c>
      <c r="E2214">
        <v>379.27749521051902</v>
      </c>
      <c r="F2214">
        <v>334.21166885119499</v>
      </c>
      <c r="G2214">
        <v>15.0118926158333</v>
      </c>
      <c r="H2214">
        <v>65.199878157976002</v>
      </c>
      <c r="I2214">
        <v>3.05160772426551</v>
      </c>
      <c r="J2214">
        <v>0</v>
      </c>
    </row>
    <row r="2215" spans="1:10" x14ac:dyDescent="0.3">
      <c r="A2215">
        <v>6.3049716596664203</v>
      </c>
      <c r="B2215">
        <v>249.08260056829599</v>
      </c>
      <c r="C2215">
        <v>21046.4485168713</v>
      </c>
      <c r="D2215">
        <v>5.4562725965111403</v>
      </c>
      <c r="F2215">
        <v>334.17865203523701</v>
      </c>
      <c r="G2215">
        <v>15.089082547901</v>
      </c>
      <c r="H2215">
        <v>52.791688699287498</v>
      </c>
      <c r="I2215">
        <v>4.2213057338977498</v>
      </c>
      <c r="J2215">
        <v>0</v>
      </c>
    </row>
    <row r="2216" spans="1:10" x14ac:dyDescent="0.3">
      <c r="A2216">
        <v>7.8224918825086798</v>
      </c>
      <c r="B2216">
        <v>208.63671975933599</v>
      </c>
      <c r="C2216">
        <v>22308.8217288011</v>
      </c>
      <c r="D2216">
        <v>5.8503276190828997</v>
      </c>
      <c r="E2216">
        <v>408.12325453766198</v>
      </c>
      <c r="F2216">
        <v>502.78939589075298</v>
      </c>
      <c r="G2216">
        <v>16.1357323329065</v>
      </c>
      <c r="H2216">
        <v>60.393981704989898</v>
      </c>
      <c r="I2216">
        <v>3.8353321684114499</v>
      </c>
      <c r="J2216">
        <v>0</v>
      </c>
    </row>
    <row r="2217" spans="1:10" x14ac:dyDescent="0.3">
      <c r="A2217">
        <v>7.9893762339749204</v>
      </c>
      <c r="B2217">
        <v>191.936191472904</v>
      </c>
      <c r="C2217">
        <v>16746.800391973298</v>
      </c>
      <c r="D2217">
        <v>8.5624281889782896</v>
      </c>
      <c r="E2217">
        <v>312.73999309163497</v>
      </c>
      <c r="F2217">
        <v>431.50567684669699</v>
      </c>
      <c r="G2217">
        <v>14.371148219178499</v>
      </c>
      <c r="H2217">
        <v>77.928960214545199</v>
      </c>
      <c r="I2217">
        <v>3.6487437371987101</v>
      </c>
      <c r="J2217">
        <v>0</v>
      </c>
    </row>
    <row r="2218" spans="1:10" x14ac:dyDescent="0.3">
      <c r="A2218">
        <v>9.6717967654908801</v>
      </c>
      <c r="B2218">
        <v>130.60836326298801</v>
      </c>
      <c r="C2218">
        <v>30220.612486408801</v>
      </c>
      <c r="D2218">
        <v>9.3091418324586392</v>
      </c>
      <c r="E2218">
        <v>370.29486727262201</v>
      </c>
      <c r="F2218">
        <v>411.88137451807</v>
      </c>
      <c r="G2218">
        <v>18.0240051853384</v>
      </c>
      <c r="H2218">
        <v>76.159717725083894</v>
      </c>
      <c r="I2218">
        <v>3.8951038658771302</v>
      </c>
      <c r="J2218">
        <v>0</v>
      </c>
    </row>
    <row r="2219" spans="1:10" x14ac:dyDescent="0.3">
      <c r="A2219">
        <v>5.9412655559621603</v>
      </c>
      <c r="B2219">
        <v>179.954861555967</v>
      </c>
      <c r="C2219">
        <v>26562.4471790061</v>
      </c>
      <c r="D2219">
        <v>6.8032877472701996</v>
      </c>
      <c r="F2219">
        <v>431.96918220749598</v>
      </c>
      <c r="G2219">
        <v>14.632401374105701</v>
      </c>
      <c r="H2219">
        <v>75.434028818728194</v>
      </c>
      <c r="I2219">
        <v>2.2273708753653998</v>
      </c>
      <c r="J2219">
        <v>0</v>
      </c>
    </row>
    <row r="2220" spans="1:10" x14ac:dyDescent="0.3">
      <c r="A2220">
        <v>5.5747558479078601</v>
      </c>
      <c r="B2220">
        <v>189.70066476028299</v>
      </c>
      <c r="C2220">
        <v>11512.465841663599</v>
      </c>
      <c r="D2220">
        <v>8.7209718834765102</v>
      </c>
      <c r="E2220">
        <v>329.93963122940602</v>
      </c>
      <c r="F2220">
        <v>331.33035249889701</v>
      </c>
      <c r="G2220">
        <v>18.016990870553801</v>
      </c>
      <c r="H2220">
        <v>66.188641605403902</v>
      </c>
      <c r="I2220">
        <v>4.3718061612916204</v>
      </c>
      <c r="J2220">
        <v>0</v>
      </c>
    </row>
    <row r="2221" spans="1:10" x14ac:dyDescent="0.3">
      <c r="A2221">
        <v>7.61050921059429</v>
      </c>
      <c r="B2221">
        <v>208.81781202620201</v>
      </c>
      <c r="C2221">
        <v>34538.544037738502</v>
      </c>
      <c r="D2221">
        <v>5.6006199545881303</v>
      </c>
      <c r="E2221">
        <v>301.78724070903502</v>
      </c>
      <c r="F2221">
        <v>470.74031228264101</v>
      </c>
      <c r="G2221">
        <v>15.6689076911656</v>
      </c>
      <c r="H2221">
        <v>35.365053921355802</v>
      </c>
      <c r="I2221">
        <v>4.69221791944861</v>
      </c>
      <c r="J2221">
        <v>0</v>
      </c>
    </row>
    <row r="2222" spans="1:10" x14ac:dyDescent="0.3">
      <c r="A2222">
        <v>7.1024466182316903</v>
      </c>
      <c r="B2222">
        <v>243.41294146915999</v>
      </c>
      <c r="C2222">
        <v>23493.1208639209</v>
      </c>
      <c r="D2222">
        <v>4.7927384100269999</v>
      </c>
      <c r="E2222">
        <v>283.344320981995</v>
      </c>
      <c r="F2222">
        <v>341.43878051903602</v>
      </c>
      <c r="G2222">
        <v>16.072773569123601</v>
      </c>
      <c r="H2222">
        <v>45.633295488121803</v>
      </c>
      <c r="I2222">
        <v>3.06550837209753</v>
      </c>
      <c r="J2222">
        <v>0</v>
      </c>
    </row>
    <row r="2223" spans="1:10" x14ac:dyDescent="0.3">
      <c r="A2223">
        <v>5.1527397986972101</v>
      </c>
      <c r="B2223">
        <v>185.342237414344</v>
      </c>
      <c r="C2223">
        <v>25669.719919916599</v>
      </c>
      <c r="D2223">
        <v>7.8194792479995696</v>
      </c>
      <c r="E2223">
        <v>318.450974084552</v>
      </c>
      <c r="F2223">
        <v>449.91899273536302</v>
      </c>
      <c r="G2223">
        <v>18.301573928023299</v>
      </c>
      <c r="H2223">
        <v>49.342036362350697</v>
      </c>
      <c r="I2223">
        <v>3.84262517119158</v>
      </c>
      <c r="J2223">
        <v>0</v>
      </c>
    </row>
    <row r="2224" spans="1:10" x14ac:dyDescent="0.3">
      <c r="A2224">
        <v>7.3014636378686797</v>
      </c>
      <c r="B2224">
        <v>205.72188032563099</v>
      </c>
      <c r="C2224">
        <v>23778.7587185804</v>
      </c>
      <c r="D2224">
        <v>8.1799673796702308</v>
      </c>
      <c r="E2224">
        <v>333.33928218051398</v>
      </c>
      <c r="F2224">
        <v>529.62461766193599</v>
      </c>
      <c r="G2224">
        <v>12.352311085236201</v>
      </c>
      <c r="H2224">
        <v>41.032061932518403</v>
      </c>
      <c r="I2224">
        <v>3.9427093688964199</v>
      </c>
      <c r="J2224">
        <v>0</v>
      </c>
    </row>
    <row r="2225" spans="1:10" x14ac:dyDescent="0.3">
      <c r="A2225">
        <v>6.1049258136443498</v>
      </c>
      <c r="B2225">
        <v>241.175718128466</v>
      </c>
      <c r="C2225">
        <v>13539.8116643292</v>
      </c>
      <c r="D2225">
        <v>6.0155480137666002</v>
      </c>
      <c r="E2225">
        <v>335.39647488556699</v>
      </c>
      <c r="F2225">
        <v>363.63340324715602</v>
      </c>
      <c r="G2225">
        <v>13.456483937323201</v>
      </c>
      <c r="H2225">
        <v>60.923712963132303</v>
      </c>
      <c r="I2225">
        <v>4.1319325870713897</v>
      </c>
      <c r="J2225">
        <v>0</v>
      </c>
    </row>
    <row r="2226" spans="1:10" x14ac:dyDescent="0.3">
      <c r="A2226">
        <v>6.0013824406476699</v>
      </c>
      <c r="B2226">
        <v>186.88442213446399</v>
      </c>
      <c r="C2226">
        <v>22554.830087428501</v>
      </c>
      <c r="D2226">
        <v>8.3918826538724698</v>
      </c>
      <c r="E2226">
        <v>331.21486749826897</v>
      </c>
      <c r="F2226">
        <v>444.89104385826499</v>
      </c>
      <c r="G2226">
        <v>4.4667719691535597</v>
      </c>
      <c r="H2226">
        <v>65.954765559474097</v>
      </c>
      <c r="I2226">
        <v>4.0367197620943696</v>
      </c>
      <c r="J2226">
        <v>0</v>
      </c>
    </row>
    <row r="2227" spans="1:10" x14ac:dyDescent="0.3">
      <c r="B2227">
        <v>153.035107777511</v>
      </c>
      <c r="C2227">
        <v>28504.997507756401</v>
      </c>
      <c r="D2227">
        <v>8.4254975037489004</v>
      </c>
      <c r="F2227">
        <v>346.31115857406797</v>
      </c>
      <c r="G2227">
        <v>15.1386534844448</v>
      </c>
      <c r="H2227">
        <v>48.384960463149497</v>
      </c>
      <c r="I2227">
        <v>3.8308836366859902</v>
      </c>
      <c r="J2227">
        <v>0</v>
      </c>
    </row>
    <row r="2228" spans="1:10" x14ac:dyDescent="0.3">
      <c r="A2228">
        <v>7.8856789994179701</v>
      </c>
      <c r="B2228">
        <v>207.821303519423</v>
      </c>
      <c r="C2228">
        <v>12359.6311939672</v>
      </c>
      <c r="D2228">
        <v>7.3776626020556204</v>
      </c>
      <c r="E2228">
        <v>340.97898476427099</v>
      </c>
      <c r="F2228">
        <v>499.36169042891299</v>
      </c>
      <c r="G2228">
        <v>14.045190556416101</v>
      </c>
      <c r="H2228">
        <v>97.627159680472602</v>
      </c>
      <c r="I2228">
        <v>5.4303499935018804</v>
      </c>
      <c r="J2228">
        <v>0</v>
      </c>
    </row>
    <row r="2229" spans="1:10" x14ac:dyDescent="0.3">
      <c r="B2229">
        <v>159.832880682357</v>
      </c>
      <c r="C2229">
        <v>23917.190146143901</v>
      </c>
      <c r="D2229">
        <v>6.78157602160951</v>
      </c>
      <c r="E2229">
        <v>369.223851547057</v>
      </c>
      <c r="F2229">
        <v>472.92719378964301</v>
      </c>
      <c r="G2229">
        <v>13.8918340479887</v>
      </c>
      <c r="H2229">
        <v>85.758645364902705</v>
      </c>
      <c r="I2229">
        <v>2.8576872045024402</v>
      </c>
      <c r="J2229">
        <v>0</v>
      </c>
    </row>
    <row r="2230" spans="1:10" x14ac:dyDescent="0.3">
      <c r="A2230">
        <v>7.6790905832658698</v>
      </c>
      <c r="B2230">
        <v>204.85999357486301</v>
      </c>
      <c r="C2230">
        <v>21530.3162305634</v>
      </c>
      <c r="D2230">
        <v>8.1853995400342203</v>
      </c>
      <c r="F2230">
        <v>445.37094397090402</v>
      </c>
      <c r="G2230">
        <v>16.310145925969799</v>
      </c>
      <c r="H2230">
        <v>78.019888430853996</v>
      </c>
      <c r="I2230">
        <v>3.1868234549525298</v>
      </c>
      <c r="J2230">
        <v>0</v>
      </c>
    </row>
    <row r="2231" spans="1:10" x14ac:dyDescent="0.3">
      <c r="B2231">
        <v>163.95724021531299</v>
      </c>
      <c r="C2231">
        <v>19516.898042200501</v>
      </c>
      <c r="D2231">
        <v>7.1787770635685604</v>
      </c>
      <c r="E2231">
        <v>393.840917472081</v>
      </c>
      <c r="F2231">
        <v>587.841580613715</v>
      </c>
      <c r="G2231">
        <v>14.8426734986874</v>
      </c>
      <c r="H2231">
        <v>69.006856279025698</v>
      </c>
      <c r="I2231">
        <v>4.1699240182577997</v>
      </c>
      <c r="J2231">
        <v>0</v>
      </c>
    </row>
    <row r="2232" spans="1:10" x14ac:dyDescent="0.3">
      <c r="A2232">
        <v>10.3919423870407</v>
      </c>
      <c r="B2232">
        <v>262.74177031588698</v>
      </c>
      <c r="C2232">
        <v>39116.682705699197</v>
      </c>
      <c r="D2232">
        <v>3.2057862828958998</v>
      </c>
      <c r="E2232">
        <v>285.72841963877698</v>
      </c>
      <c r="F2232">
        <v>473.313968797614</v>
      </c>
      <c r="G2232">
        <v>13.3006882483784</v>
      </c>
      <c r="H2232">
        <v>65.318816005963896</v>
      </c>
      <c r="I2232">
        <v>5.7717147602830501</v>
      </c>
      <c r="J2232">
        <v>0</v>
      </c>
    </row>
    <row r="2233" spans="1:10" x14ac:dyDescent="0.3">
      <c r="A2233">
        <v>6.7148623782219596</v>
      </c>
      <c r="B2233">
        <v>236.54205056685299</v>
      </c>
      <c r="C2233">
        <v>33197.150526851401</v>
      </c>
      <c r="D2233">
        <v>4.9585169299305498</v>
      </c>
      <c r="E2233">
        <v>331.48453007805</v>
      </c>
      <c r="F2233">
        <v>402.94655743700002</v>
      </c>
      <c r="G2233">
        <v>14.841181957533699</v>
      </c>
      <c r="I2233">
        <v>4.5937636820230701</v>
      </c>
      <c r="J2233">
        <v>0</v>
      </c>
    </row>
    <row r="2234" spans="1:10" x14ac:dyDescent="0.3">
      <c r="A2234">
        <v>7.3496533769710997</v>
      </c>
      <c r="B2234">
        <v>235.210876344258</v>
      </c>
      <c r="C2234">
        <v>20443.1350549036</v>
      </c>
      <c r="D2234">
        <v>7.1777894222795897</v>
      </c>
      <c r="F2234">
        <v>305.41730613020297</v>
      </c>
      <c r="G2234">
        <v>12.831113487129601</v>
      </c>
      <c r="H2234">
        <v>91.092676765013394</v>
      </c>
      <c r="I2234">
        <v>3.8616840923225402</v>
      </c>
      <c r="J2234">
        <v>0</v>
      </c>
    </row>
    <row r="2235" spans="1:10" x14ac:dyDescent="0.3">
      <c r="B2235">
        <v>196.082966549242</v>
      </c>
      <c r="C2235">
        <v>22746.0616591084</v>
      </c>
      <c r="D2235">
        <v>7.7027404718303503</v>
      </c>
      <c r="E2235">
        <v>325.47842273693601</v>
      </c>
      <c r="F2235">
        <v>397.05498281147101</v>
      </c>
      <c r="G2235">
        <v>21.0916023577138</v>
      </c>
      <c r="H2235">
        <v>51.939018890830098</v>
      </c>
      <c r="I2235">
        <v>3.7131096637346399</v>
      </c>
      <c r="J2235">
        <v>0</v>
      </c>
    </row>
    <row r="2236" spans="1:10" x14ac:dyDescent="0.3">
      <c r="A2236">
        <v>7.3451384165087097</v>
      </c>
      <c r="B2236">
        <v>202.17446303736801</v>
      </c>
      <c r="C2236">
        <v>17032.773734140501</v>
      </c>
      <c r="D2236">
        <v>6.2126290763210603</v>
      </c>
      <c r="E2236">
        <v>361.44048703669</v>
      </c>
      <c r="F2236">
        <v>600.29502760261903</v>
      </c>
      <c r="G2236">
        <v>17.299740051506799</v>
      </c>
      <c r="H2236">
        <v>89.077865166020302</v>
      </c>
      <c r="I2236">
        <v>4.2979947908440304</v>
      </c>
      <c r="J2236">
        <v>0</v>
      </c>
    </row>
    <row r="2237" spans="1:10" x14ac:dyDescent="0.3">
      <c r="A2237">
        <v>10.147089576135601</v>
      </c>
      <c r="B2237">
        <v>177.82131146077</v>
      </c>
      <c r="C2237">
        <v>20642.588720232699</v>
      </c>
      <c r="D2237">
        <v>5.7597438780782699</v>
      </c>
      <c r="F2237">
        <v>487.87885631962001</v>
      </c>
      <c r="G2237">
        <v>16.487322924513901</v>
      </c>
      <c r="H2237">
        <v>48.589010170758399</v>
      </c>
      <c r="I2237">
        <v>2.79944061847009</v>
      </c>
      <c r="J2237">
        <v>0</v>
      </c>
    </row>
    <row r="2238" spans="1:10" x14ac:dyDescent="0.3">
      <c r="A2238">
        <v>6.3807173150134897</v>
      </c>
      <c r="B2238">
        <v>266.01541030608502</v>
      </c>
      <c r="C2238">
        <v>21250.935633712699</v>
      </c>
      <c r="D2238">
        <v>4.8543345342227502</v>
      </c>
      <c r="E2238">
        <v>357.24102683239403</v>
      </c>
      <c r="F2238">
        <v>358.18547286415799</v>
      </c>
      <c r="G2238">
        <v>27.006706611165999</v>
      </c>
      <c r="H2238">
        <v>59.937784919076599</v>
      </c>
      <c r="I2238">
        <v>4.5320196631694101</v>
      </c>
      <c r="J2238">
        <v>0</v>
      </c>
    </row>
    <row r="2239" spans="1:10" x14ac:dyDescent="0.3">
      <c r="A2239">
        <v>7.94064696367602</v>
      </c>
      <c r="B2239">
        <v>181.771306859753</v>
      </c>
      <c r="C2239">
        <v>15858.778175798499</v>
      </c>
      <c r="D2239">
        <v>6.8499637036691698</v>
      </c>
      <c r="F2239">
        <v>584.827154903463</v>
      </c>
      <c r="G2239">
        <v>10.590136680569699</v>
      </c>
      <c r="H2239">
        <v>81.957188604861301</v>
      </c>
      <c r="I2239">
        <v>5.4318367002272199</v>
      </c>
      <c r="J2239">
        <v>0</v>
      </c>
    </row>
    <row r="2240" spans="1:10" x14ac:dyDescent="0.3">
      <c r="B2240">
        <v>197.71363866252099</v>
      </c>
      <c r="C2240">
        <v>31251.643732884499</v>
      </c>
      <c r="D2240">
        <v>6.2524230609196296</v>
      </c>
      <c r="F2240">
        <v>322.21762886027898</v>
      </c>
      <c r="G2240">
        <v>14.2717224126245</v>
      </c>
      <c r="H2240">
        <v>74.644267793805597</v>
      </c>
      <c r="I2240">
        <v>3.90652628494774</v>
      </c>
      <c r="J2240">
        <v>0</v>
      </c>
    </row>
    <row r="2241" spans="1:10" x14ac:dyDescent="0.3">
      <c r="A2241">
        <v>7.7867346901907899</v>
      </c>
      <c r="B2241">
        <v>192.179739002513</v>
      </c>
      <c r="C2241">
        <v>28086.8734976466</v>
      </c>
      <c r="D2241">
        <v>7.1579515088349703</v>
      </c>
      <c r="E2241">
        <v>329.70863192265602</v>
      </c>
      <c r="F2241">
        <v>327.38048788674303</v>
      </c>
      <c r="G2241">
        <v>10.6813491754738</v>
      </c>
      <c r="H2241">
        <v>52.415461805872397</v>
      </c>
      <c r="I2241">
        <v>1.96147542958231</v>
      </c>
      <c r="J2241">
        <v>0</v>
      </c>
    </row>
    <row r="2242" spans="1:10" x14ac:dyDescent="0.3">
      <c r="A2242">
        <v>6.3230403140747802</v>
      </c>
      <c r="B2242">
        <v>227.553971720509</v>
      </c>
      <c r="C2242">
        <v>24463.137417859201</v>
      </c>
      <c r="D2242">
        <v>6.2619336987657004</v>
      </c>
      <c r="F2242">
        <v>399.94745266016002</v>
      </c>
      <c r="G2242">
        <v>17.912652389297701</v>
      </c>
      <c r="H2242">
        <v>71.151222463468997</v>
      </c>
      <c r="I2242">
        <v>4.7494242360719001</v>
      </c>
      <c r="J2242">
        <v>0</v>
      </c>
    </row>
    <row r="2243" spans="1:10" x14ac:dyDescent="0.3">
      <c r="B2243">
        <v>170.291426162123</v>
      </c>
      <c r="C2243">
        <v>14550.4170054352</v>
      </c>
      <c r="D2243">
        <v>7.8474039182858402</v>
      </c>
      <c r="E2243">
        <v>395.49595388390702</v>
      </c>
      <c r="F2243">
        <v>486.36769326852999</v>
      </c>
      <c r="G2243">
        <v>13.7975777364206</v>
      </c>
      <c r="H2243">
        <v>51.415909590775001</v>
      </c>
      <c r="I2243">
        <v>3.7940331123268201</v>
      </c>
      <c r="J2243">
        <v>0</v>
      </c>
    </row>
    <row r="2244" spans="1:10" x14ac:dyDescent="0.3">
      <c r="A2244">
        <v>6.6456573777413501</v>
      </c>
      <c r="B2244">
        <v>170.26971540321</v>
      </c>
      <c r="C2244">
        <v>23432.109730480101</v>
      </c>
      <c r="D2244">
        <v>7.0665650500781902</v>
      </c>
      <c r="F2244">
        <v>513.36494633996199</v>
      </c>
      <c r="G2244">
        <v>20.264678435396998</v>
      </c>
      <c r="H2244">
        <v>78.900888002300704</v>
      </c>
      <c r="I2244">
        <v>4.1706577627329198</v>
      </c>
      <c r="J2244">
        <v>0</v>
      </c>
    </row>
    <row r="2245" spans="1:10" x14ac:dyDescent="0.3">
      <c r="A2245">
        <v>6.0145398313990901</v>
      </c>
      <c r="B2245">
        <v>205.48293980522499</v>
      </c>
      <c r="C2245">
        <v>23268.243081141602</v>
      </c>
      <c r="D2245">
        <v>9.0357692438803401</v>
      </c>
      <c r="E2245">
        <v>283.34036803873698</v>
      </c>
      <c r="F2245">
        <v>371.40347509928603</v>
      </c>
      <c r="G2245">
        <v>16.863668165850601</v>
      </c>
      <c r="H2245">
        <v>73.017793486556101</v>
      </c>
      <c r="I2245">
        <v>2.6860687411094202</v>
      </c>
      <c r="J2245">
        <v>0</v>
      </c>
    </row>
    <row r="2246" spans="1:10" x14ac:dyDescent="0.3">
      <c r="A2246">
        <v>10.0867712398049</v>
      </c>
      <c r="B2246">
        <v>189.732379070733</v>
      </c>
      <c r="C2246">
        <v>17572.547468069399</v>
      </c>
      <c r="D2246">
        <v>6.8947305533822902</v>
      </c>
      <c r="F2246">
        <v>416.641080766968</v>
      </c>
      <c r="G2246">
        <v>9.4777560603890194</v>
      </c>
      <c r="H2246">
        <v>92.892178395238005</v>
      </c>
      <c r="I2246">
        <v>4.3341220456457901</v>
      </c>
      <c r="J2246">
        <v>0</v>
      </c>
    </row>
    <row r="2247" spans="1:10" x14ac:dyDescent="0.3">
      <c r="A2247">
        <v>5.1662259698269004</v>
      </c>
      <c r="B2247">
        <v>135.712166055041</v>
      </c>
      <c r="C2247">
        <v>12060.0095271727</v>
      </c>
      <c r="D2247">
        <v>8.6370978622275398</v>
      </c>
      <c r="F2247">
        <v>362.21725790064602</v>
      </c>
      <c r="G2247">
        <v>11.1855538902361</v>
      </c>
      <c r="H2247">
        <v>76.067063763637293</v>
      </c>
      <c r="I2247">
        <v>4.60831939433037</v>
      </c>
      <c r="J2247">
        <v>0</v>
      </c>
    </row>
    <row r="2248" spans="1:10" x14ac:dyDescent="0.3">
      <c r="A2248">
        <v>5.5732011565133703</v>
      </c>
      <c r="B2248">
        <v>229.174986519496</v>
      </c>
      <c r="C2248">
        <v>15613.160532842199</v>
      </c>
      <c r="D2248">
        <v>4.15790170627574</v>
      </c>
      <c r="E2248">
        <v>383.48111566623999</v>
      </c>
      <c r="F2248">
        <v>409.066576911894</v>
      </c>
      <c r="G2248">
        <v>10.7519037217566</v>
      </c>
      <c r="H2248">
        <v>63.758516097466803</v>
      </c>
      <c r="I2248">
        <v>3.59962466050965</v>
      </c>
      <c r="J2248">
        <v>0</v>
      </c>
    </row>
    <row r="2249" spans="1:10" x14ac:dyDescent="0.3">
      <c r="A2249">
        <v>9.4945587261575497</v>
      </c>
      <c r="B2249">
        <v>254.53445704698601</v>
      </c>
      <c r="C2249">
        <v>28492.170509136398</v>
      </c>
      <c r="D2249">
        <v>6.1136077570786203</v>
      </c>
      <c r="F2249">
        <v>620.98100596260701</v>
      </c>
      <c r="G2249">
        <v>18.417953529194001</v>
      </c>
      <c r="H2249">
        <v>65.448056585812594</v>
      </c>
      <c r="I2249">
        <v>3.6311071216939199</v>
      </c>
      <c r="J2249">
        <v>0</v>
      </c>
    </row>
    <row r="2250" spans="1:10" x14ac:dyDescent="0.3">
      <c r="A2250">
        <v>9.0365043477497498</v>
      </c>
      <c r="B2250">
        <v>199.32188950091401</v>
      </c>
      <c r="C2250">
        <v>21696.003242322698</v>
      </c>
      <c r="D2250">
        <v>5.9701867536934996</v>
      </c>
      <c r="E2250">
        <v>350.18384072622899</v>
      </c>
      <c r="F2250">
        <v>288.50880722063101</v>
      </c>
      <c r="G2250">
        <v>13.400389044180701</v>
      </c>
      <c r="H2250">
        <v>73.0580674287948</v>
      </c>
      <c r="I2250">
        <v>5.6619844630067604</v>
      </c>
      <c r="J2250">
        <v>0</v>
      </c>
    </row>
    <row r="2251" spans="1:10" x14ac:dyDescent="0.3">
      <c r="A2251">
        <v>4.4005090386274599</v>
      </c>
      <c r="B2251">
        <v>119.334035645264</v>
      </c>
      <c r="C2251">
        <v>19100.0871239761</v>
      </c>
      <c r="D2251">
        <v>11.75390365748</v>
      </c>
      <c r="F2251">
        <v>328.39976349273297</v>
      </c>
      <c r="G2251">
        <v>14.912108679987</v>
      </c>
      <c r="H2251">
        <v>49.356509229324899</v>
      </c>
      <c r="I2251">
        <v>4.0108091229796399</v>
      </c>
      <c r="J2251">
        <v>0</v>
      </c>
    </row>
    <row r="2252" spans="1:10" x14ac:dyDescent="0.3">
      <c r="A2252">
        <v>6.9753923411708101</v>
      </c>
      <c r="B2252">
        <v>205.94024616147399</v>
      </c>
      <c r="C2252">
        <v>22685.684440355901</v>
      </c>
      <c r="D2252">
        <v>5.9277592331644398</v>
      </c>
      <c r="E2252">
        <v>304.049074164876</v>
      </c>
      <c r="F2252">
        <v>441.76515788709401</v>
      </c>
      <c r="G2252">
        <v>13.5180521215756</v>
      </c>
      <c r="H2252">
        <v>77.979399975163801</v>
      </c>
      <c r="I2252">
        <v>4.9314601678535803</v>
      </c>
      <c r="J2252">
        <v>0</v>
      </c>
    </row>
    <row r="2253" spans="1:10" x14ac:dyDescent="0.3">
      <c r="A2253">
        <v>6.68774978008849</v>
      </c>
      <c r="B2253">
        <v>160.26096401709299</v>
      </c>
      <c r="C2253">
        <v>17786.763300483599</v>
      </c>
      <c r="D2253">
        <v>7.6603764716300704</v>
      </c>
      <c r="F2253">
        <v>247.91803052825</v>
      </c>
      <c r="G2253">
        <v>17.439492765510501</v>
      </c>
      <c r="H2253">
        <v>86.856695684196694</v>
      </c>
      <c r="I2253">
        <v>5.5599849368159502</v>
      </c>
      <c r="J2253">
        <v>0</v>
      </c>
    </row>
    <row r="2254" spans="1:10" x14ac:dyDescent="0.3">
      <c r="A2254">
        <v>6.8675217041426597</v>
      </c>
      <c r="B2254">
        <v>182.67216893349399</v>
      </c>
      <c r="C2254">
        <v>20247.201029333799</v>
      </c>
      <c r="D2254">
        <v>6.8670725047063099</v>
      </c>
      <c r="E2254">
        <v>330.80565165072397</v>
      </c>
      <c r="F2254">
        <v>420.33345712234802</v>
      </c>
      <c r="G2254">
        <v>17.952822086778401</v>
      </c>
      <c r="H2254">
        <v>60.068799535740702</v>
      </c>
      <c r="I2254">
        <v>4.8372680038300597</v>
      </c>
      <c r="J2254">
        <v>0</v>
      </c>
    </row>
    <row r="2255" spans="1:10" x14ac:dyDescent="0.3">
      <c r="A2255">
        <v>6.1552491610586904</v>
      </c>
      <c r="B2255">
        <v>159.51950176027</v>
      </c>
      <c r="C2255">
        <v>19781.610600182899</v>
      </c>
      <c r="D2255">
        <v>10.0816098555894</v>
      </c>
      <c r="E2255">
        <v>310.14066053595297</v>
      </c>
      <c r="F2255">
        <v>505.10837869734502</v>
      </c>
      <c r="G2255">
        <v>16.768604118907799</v>
      </c>
      <c r="H2255">
        <v>41.995454873660698</v>
      </c>
      <c r="I2255">
        <v>3.8039085137239002</v>
      </c>
      <c r="J2255">
        <v>0</v>
      </c>
    </row>
    <row r="2256" spans="1:10" x14ac:dyDescent="0.3">
      <c r="A2256">
        <v>8.3032638004825206</v>
      </c>
      <c r="B2256">
        <v>232.414672693216</v>
      </c>
      <c r="C2256">
        <v>16548.356729561099</v>
      </c>
      <c r="D2256">
        <v>6.34352265505205</v>
      </c>
      <c r="E2256">
        <v>301.08724652919301</v>
      </c>
      <c r="F2256">
        <v>395.33910191760901</v>
      </c>
      <c r="G2256">
        <v>13.789985065960501</v>
      </c>
      <c r="H2256">
        <v>78.620715074759303</v>
      </c>
      <c r="I2256">
        <v>3.8926670019067702</v>
      </c>
      <c r="J2256">
        <v>0</v>
      </c>
    </row>
    <row r="2257" spans="1:10" x14ac:dyDescent="0.3">
      <c r="A2257">
        <v>8.6416340753518792</v>
      </c>
      <c r="B2257">
        <v>206.341973088646</v>
      </c>
      <c r="C2257">
        <v>39557.255533071097</v>
      </c>
      <c r="D2257">
        <v>5.9998467403783096</v>
      </c>
      <c r="E2257">
        <v>290.57599641101899</v>
      </c>
      <c r="F2257">
        <v>345.48938186531001</v>
      </c>
      <c r="G2257">
        <v>14.708602719577</v>
      </c>
      <c r="I2257">
        <v>3.4166252445077201</v>
      </c>
      <c r="J2257">
        <v>0</v>
      </c>
    </row>
    <row r="2258" spans="1:10" x14ac:dyDescent="0.3">
      <c r="B2258">
        <v>219.674261934714</v>
      </c>
      <c r="C2258">
        <v>22210.613083285501</v>
      </c>
      <c r="D2258">
        <v>5.8750410881256601</v>
      </c>
      <c r="F2258">
        <v>398.51770313875602</v>
      </c>
      <c r="G2258">
        <v>11.502315629592101</v>
      </c>
      <c r="H2258">
        <v>112.412210431817</v>
      </c>
      <c r="I2258">
        <v>2.99425920995786</v>
      </c>
      <c r="J2258">
        <v>0</v>
      </c>
    </row>
    <row r="2259" spans="1:10" x14ac:dyDescent="0.3">
      <c r="A2259">
        <v>7.34861123118226</v>
      </c>
      <c r="B2259">
        <v>214.71588986361201</v>
      </c>
      <c r="C2259">
        <v>32742.187332658599</v>
      </c>
      <c r="D2259">
        <v>6.35102902174037</v>
      </c>
      <c r="E2259">
        <v>320.06510614791301</v>
      </c>
      <c r="F2259">
        <v>438.04433142519201</v>
      </c>
      <c r="G2259">
        <v>15.792574226200299</v>
      </c>
      <c r="H2259">
        <v>55.3664562210692</v>
      </c>
      <c r="I2259">
        <v>3.5445372676233902</v>
      </c>
      <c r="J2259">
        <v>0</v>
      </c>
    </row>
    <row r="2260" spans="1:10" x14ac:dyDescent="0.3">
      <c r="A2260">
        <v>7.5739059333680698</v>
      </c>
      <c r="B2260">
        <v>206.204201617189</v>
      </c>
      <c r="C2260">
        <v>15926.426007885701</v>
      </c>
      <c r="D2260">
        <v>5.5246661958351897</v>
      </c>
      <c r="F2260">
        <v>457.637786396058</v>
      </c>
      <c r="G2260">
        <v>11.550620318737099</v>
      </c>
      <c r="I2260">
        <v>4.4107291442015599</v>
      </c>
      <c r="J2260">
        <v>0</v>
      </c>
    </row>
    <row r="2261" spans="1:10" x14ac:dyDescent="0.3">
      <c r="A2261">
        <v>7.8559063679711096</v>
      </c>
      <c r="B2261">
        <v>209.75180236451601</v>
      </c>
      <c r="C2261">
        <v>19850.182892294899</v>
      </c>
      <c r="D2261">
        <v>8.0388721665720997</v>
      </c>
      <c r="E2261">
        <v>300.29295419520298</v>
      </c>
      <c r="F2261">
        <v>368.43756090900598</v>
      </c>
      <c r="G2261">
        <v>18.5252071572042</v>
      </c>
      <c r="H2261">
        <v>57.238874040328099</v>
      </c>
      <c r="I2261">
        <v>4.1518898299231699</v>
      </c>
      <c r="J2261">
        <v>0</v>
      </c>
    </row>
    <row r="2262" spans="1:10" x14ac:dyDescent="0.3">
      <c r="B2262">
        <v>181.38971584951199</v>
      </c>
      <c r="C2262">
        <v>18908.628257731201</v>
      </c>
      <c r="D2262">
        <v>7.2153495229696896</v>
      </c>
      <c r="E2262">
        <v>325.900818596146</v>
      </c>
      <c r="F2262">
        <v>356.16660206376901</v>
      </c>
      <c r="G2262">
        <v>14.7828367322153</v>
      </c>
      <c r="H2262">
        <v>93.440667856491302</v>
      </c>
      <c r="I2262">
        <v>4.0134770619805202</v>
      </c>
      <c r="J2262">
        <v>0</v>
      </c>
    </row>
    <row r="2263" spans="1:10" x14ac:dyDescent="0.3">
      <c r="A2263">
        <v>3.7983910494247199</v>
      </c>
      <c r="B2263">
        <v>189.61852792187801</v>
      </c>
      <c r="C2263">
        <v>18529.798030714999</v>
      </c>
      <c r="D2263">
        <v>6.8882572312169703</v>
      </c>
      <c r="E2263">
        <v>396.10723008949799</v>
      </c>
      <c r="F2263">
        <v>365.27296531746202</v>
      </c>
      <c r="G2263">
        <v>15.266330895653599</v>
      </c>
      <c r="H2263">
        <v>86.680710736633401</v>
      </c>
      <c r="I2263">
        <v>4.8335078574833901</v>
      </c>
      <c r="J2263">
        <v>0</v>
      </c>
    </row>
    <row r="2264" spans="1:10" x14ac:dyDescent="0.3">
      <c r="B2264">
        <v>234.51184865784401</v>
      </c>
      <c r="C2264">
        <v>19038.901903785001</v>
      </c>
      <c r="D2264">
        <v>6.7959158003538098</v>
      </c>
      <c r="E2264">
        <v>322.89626098830797</v>
      </c>
      <c r="F2264">
        <v>437.47877863159999</v>
      </c>
      <c r="G2264">
        <v>18.108364528731599</v>
      </c>
      <c r="H2264">
        <v>66.133229074910801</v>
      </c>
      <c r="I2264">
        <v>3.5140965064067</v>
      </c>
      <c r="J2264">
        <v>0</v>
      </c>
    </row>
    <row r="2265" spans="1:10" x14ac:dyDescent="0.3">
      <c r="A2265">
        <v>11.235425957161</v>
      </c>
      <c r="B2265">
        <v>178.59649594457301</v>
      </c>
      <c r="C2265">
        <v>33773.107060813803</v>
      </c>
      <c r="D2265">
        <v>9.0630420964327598</v>
      </c>
      <c r="E2265">
        <v>327.65096041696899</v>
      </c>
      <c r="F2265">
        <v>425.86803918628402</v>
      </c>
      <c r="G2265">
        <v>17.986255243454298</v>
      </c>
      <c r="H2265">
        <v>58.9866517256633</v>
      </c>
      <c r="I2265">
        <v>5.1470552762674604</v>
      </c>
      <c r="J2265">
        <v>0</v>
      </c>
    </row>
    <row r="2266" spans="1:10" x14ac:dyDescent="0.3">
      <c r="A2266">
        <v>6.3963410510399203</v>
      </c>
      <c r="B2266">
        <v>126.490744533856</v>
      </c>
      <c r="C2266">
        <v>20115.733587885301</v>
      </c>
      <c r="D2266">
        <v>7.7637385069076199</v>
      </c>
      <c r="E2266">
        <v>427.37780159023498</v>
      </c>
      <c r="F2266">
        <v>435.27843385980702</v>
      </c>
      <c r="G2266">
        <v>11.8816678302524</v>
      </c>
      <c r="H2266">
        <v>53.659151966391399</v>
      </c>
      <c r="I2266">
        <v>4.4459071802289802</v>
      </c>
      <c r="J2266">
        <v>0</v>
      </c>
    </row>
    <row r="2267" spans="1:10" x14ac:dyDescent="0.3">
      <c r="B2267">
        <v>222.980629626108</v>
      </c>
      <c r="C2267">
        <v>32237.245432982301</v>
      </c>
      <c r="D2267">
        <v>5.9246588153941397</v>
      </c>
      <c r="E2267">
        <v>336.65270274010402</v>
      </c>
      <c r="F2267">
        <v>526.77608059185002</v>
      </c>
      <c r="G2267">
        <v>9.8424332469316393</v>
      </c>
      <c r="H2267">
        <v>77.241984174770593</v>
      </c>
      <c r="I2267">
        <v>4.0066315712807903</v>
      </c>
      <c r="J2267">
        <v>0</v>
      </c>
    </row>
    <row r="2268" spans="1:10" x14ac:dyDescent="0.3">
      <c r="A2268">
        <v>5.2285063222855603</v>
      </c>
      <c r="B2268">
        <v>191.66379724083799</v>
      </c>
      <c r="C2268">
        <v>24855.907780812198</v>
      </c>
      <c r="D2268">
        <v>7.0160784591882601</v>
      </c>
      <c r="E2268">
        <v>337.27089678740998</v>
      </c>
      <c r="F2268">
        <v>343.34923486341</v>
      </c>
      <c r="G2268">
        <v>15.922648263576599</v>
      </c>
      <c r="H2268">
        <v>77.3153000383749</v>
      </c>
      <c r="I2268">
        <v>3.1888054730050199</v>
      </c>
      <c r="J2268">
        <v>0</v>
      </c>
    </row>
    <row r="2269" spans="1:10" x14ac:dyDescent="0.3">
      <c r="A2269">
        <v>6.51223964459746</v>
      </c>
      <c r="B2269">
        <v>198.56467724815801</v>
      </c>
      <c r="C2269">
        <v>21626.563118526501</v>
      </c>
      <c r="D2269">
        <v>5.8971043022853804</v>
      </c>
      <c r="E2269">
        <v>389.33699283683001</v>
      </c>
      <c r="F2269">
        <v>296.26078440075599</v>
      </c>
      <c r="G2269">
        <v>9.1778416449778302</v>
      </c>
      <c r="I2269">
        <v>5.4257947144779601</v>
      </c>
      <c r="J2269">
        <v>0</v>
      </c>
    </row>
    <row r="2270" spans="1:10" x14ac:dyDescent="0.3">
      <c r="A2270">
        <v>7.8343192399419603</v>
      </c>
      <c r="B2270">
        <v>171.28878489718301</v>
      </c>
      <c r="C2270">
        <v>25918.567953262798</v>
      </c>
      <c r="D2270">
        <v>8.5893939614950892</v>
      </c>
      <c r="E2270">
        <v>307.22866609175998</v>
      </c>
      <c r="F2270">
        <v>448.56404896262802</v>
      </c>
      <c r="G2270">
        <v>16.407803001256401</v>
      </c>
      <c r="H2270">
        <v>60.182114874193502</v>
      </c>
      <c r="I2270">
        <v>3.5329360962794101</v>
      </c>
      <c r="J2270">
        <v>0</v>
      </c>
    </row>
    <row r="2271" spans="1:10" x14ac:dyDescent="0.3">
      <c r="A2271">
        <v>7.38829203890411</v>
      </c>
      <c r="B2271">
        <v>178.344059790633</v>
      </c>
      <c r="C2271">
        <v>12928.6444329809</v>
      </c>
      <c r="D2271">
        <v>7.8302951839147603</v>
      </c>
      <c r="F2271">
        <v>376.48888754994698</v>
      </c>
      <c r="G2271">
        <v>18.113484991784802</v>
      </c>
      <c r="H2271">
        <v>40.401978370451602</v>
      </c>
      <c r="I2271">
        <v>3.8468302611904899</v>
      </c>
      <c r="J2271">
        <v>0</v>
      </c>
    </row>
    <row r="2272" spans="1:10" x14ac:dyDescent="0.3">
      <c r="A2272">
        <v>6.0206538413908497</v>
      </c>
      <c r="B2272">
        <v>197.46909003913399</v>
      </c>
      <c r="C2272">
        <v>10529.3102989898</v>
      </c>
      <c r="D2272">
        <v>5.3053515499292301</v>
      </c>
      <c r="E2272">
        <v>416.495213129099</v>
      </c>
      <c r="F2272">
        <v>412.01173297370599</v>
      </c>
      <c r="G2272">
        <v>9.9093148397707296</v>
      </c>
      <c r="H2272">
        <v>59.167002359350299</v>
      </c>
      <c r="I2272">
        <v>5.2171312752018899</v>
      </c>
      <c r="J2272">
        <v>0</v>
      </c>
    </row>
    <row r="2273" spans="1:10" x14ac:dyDescent="0.3">
      <c r="A2273">
        <v>8.3883224942036101</v>
      </c>
      <c r="B2273">
        <v>256.23400720701602</v>
      </c>
      <c r="C2273">
        <v>16795.8204842183</v>
      </c>
      <c r="D2273">
        <v>4.1435192428772298</v>
      </c>
      <c r="F2273">
        <v>333.94619660685402</v>
      </c>
      <c r="G2273">
        <v>10.821321113893701</v>
      </c>
      <c r="H2273">
        <v>55.190219197841799</v>
      </c>
      <c r="I2273">
        <v>3.85477151639589</v>
      </c>
      <c r="J2273">
        <v>0</v>
      </c>
    </row>
    <row r="2274" spans="1:10" x14ac:dyDescent="0.3">
      <c r="A2274">
        <v>8.3842964392015809</v>
      </c>
      <c r="B2274">
        <v>223.32818524400901</v>
      </c>
      <c r="C2274">
        <v>27463.654794700898</v>
      </c>
      <c r="D2274">
        <v>6.4767527672841103</v>
      </c>
      <c r="E2274">
        <v>352.952803311823</v>
      </c>
      <c r="F2274">
        <v>318.04264782386701</v>
      </c>
      <c r="G2274">
        <v>10.645163855071001</v>
      </c>
      <c r="H2274">
        <v>64.209336661503201</v>
      </c>
      <c r="I2274">
        <v>3.4609983762206502</v>
      </c>
      <c r="J2274">
        <v>0</v>
      </c>
    </row>
    <row r="2275" spans="1:10" x14ac:dyDescent="0.3">
      <c r="A2275">
        <v>7.3939779567679498</v>
      </c>
      <c r="B2275">
        <v>209.61921423329699</v>
      </c>
      <c r="C2275">
        <v>17939.704696020399</v>
      </c>
      <c r="D2275">
        <v>7.2337359680912297</v>
      </c>
      <c r="F2275">
        <v>349.20962279329399</v>
      </c>
      <c r="G2275">
        <v>13.579348665721101</v>
      </c>
      <c r="H2275">
        <v>68.152467238723503</v>
      </c>
      <c r="I2275">
        <v>3.7827275813713901</v>
      </c>
      <c r="J2275">
        <v>0</v>
      </c>
    </row>
    <row r="2276" spans="1:10" x14ac:dyDescent="0.3">
      <c r="B2276">
        <v>235.78979410989399</v>
      </c>
      <c r="C2276">
        <v>21983.559072561002</v>
      </c>
      <c r="D2276">
        <v>6.0612837954371797</v>
      </c>
      <c r="E2276">
        <v>331.27291921955702</v>
      </c>
      <c r="F2276">
        <v>441.216193338332</v>
      </c>
      <c r="G2276">
        <v>12.7435697261533</v>
      </c>
      <c r="H2276">
        <v>66.899832667052905</v>
      </c>
      <c r="I2276">
        <v>4.4944597015110803</v>
      </c>
      <c r="J2276">
        <v>0</v>
      </c>
    </row>
    <row r="2277" spans="1:10" x14ac:dyDescent="0.3">
      <c r="A2277">
        <v>8.3846231515107306</v>
      </c>
      <c r="B2277">
        <v>166.87837974379801</v>
      </c>
      <c r="C2277">
        <v>29956.363017589701</v>
      </c>
      <c r="D2277">
        <v>9.7781226124052996</v>
      </c>
      <c r="E2277">
        <v>307.36294325923302</v>
      </c>
      <c r="F2277">
        <v>546.48232867232196</v>
      </c>
      <c r="G2277">
        <v>17.370262286503301</v>
      </c>
      <c r="H2277">
        <v>37.835643193098001</v>
      </c>
      <c r="I2277">
        <v>3.68278033762653</v>
      </c>
      <c r="J2277">
        <v>0</v>
      </c>
    </row>
    <row r="2278" spans="1:10" x14ac:dyDescent="0.3">
      <c r="A2278">
        <v>7.0948021426335099</v>
      </c>
      <c r="B2278">
        <v>222.50130599993301</v>
      </c>
      <c r="C2278">
        <v>30045.367741434598</v>
      </c>
      <c r="D2278">
        <v>6.6640101114525496</v>
      </c>
      <c r="F2278">
        <v>531.95946238871295</v>
      </c>
      <c r="G2278">
        <v>16.162941316043899</v>
      </c>
      <c r="H2278">
        <v>46.1009592545198</v>
      </c>
      <c r="I2278">
        <v>4.0846600325633204</v>
      </c>
      <c r="J2278">
        <v>0</v>
      </c>
    </row>
    <row r="2279" spans="1:10" x14ac:dyDescent="0.3">
      <c r="A2279">
        <v>6.56531943204567</v>
      </c>
      <c r="B2279">
        <v>141.59184048422</v>
      </c>
      <c r="C2279">
        <v>12875.127783719299</v>
      </c>
      <c r="D2279">
        <v>9.1169944871371698</v>
      </c>
      <c r="E2279">
        <v>340.91392007168798</v>
      </c>
      <c r="F2279">
        <v>339.976992064309</v>
      </c>
      <c r="G2279">
        <v>17.107159572526701</v>
      </c>
      <c r="H2279">
        <v>86.067509725571497</v>
      </c>
      <c r="I2279">
        <v>2.23389404604261</v>
      </c>
      <c r="J2279">
        <v>0</v>
      </c>
    </row>
    <row r="2280" spans="1:10" x14ac:dyDescent="0.3">
      <c r="A2280">
        <v>6.3817195797002801</v>
      </c>
      <c r="B2280">
        <v>199.63502766045499</v>
      </c>
      <c r="C2280">
        <v>20453.816501313799</v>
      </c>
      <c r="D2280">
        <v>5.8487348541578701</v>
      </c>
      <c r="F2280">
        <v>344.59950927729301</v>
      </c>
      <c r="G2280">
        <v>16.651414657471701</v>
      </c>
      <c r="H2280">
        <v>68.313083262632205</v>
      </c>
      <c r="I2280">
        <v>4.6576949815164399</v>
      </c>
      <c r="J2280">
        <v>0</v>
      </c>
    </row>
    <row r="2281" spans="1:10" x14ac:dyDescent="0.3">
      <c r="A2281">
        <v>7.5397420946715199</v>
      </c>
      <c r="B2281">
        <v>201.95931721583801</v>
      </c>
      <c r="C2281">
        <v>26716.359707506999</v>
      </c>
      <c r="D2281">
        <v>5.6373503141195602</v>
      </c>
      <c r="F2281">
        <v>516.35455974715103</v>
      </c>
      <c r="G2281">
        <v>14.985649163926</v>
      </c>
      <c r="H2281">
        <v>83.536820760533999</v>
      </c>
      <c r="I2281">
        <v>4.2106778395948403</v>
      </c>
      <c r="J2281">
        <v>0</v>
      </c>
    </row>
    <row r="2282" spans="1:10" x14ac:dyDescent="0.3">
      <c r="A2282">
        <v>10.6288209113678</v>
      </c>
      <c r="B2282">
        <v>193.43316279212999</v>
      </c>
      <c r="C2282">
        <v>14054.1254874146</v>
      </c>
      <c r="D2282">
        <v>10.328488971280199</v>
      </c>
      <c r="E2282">
        <v>327.064184916714</v>
      </c>
      <c r="F2282">
        <v>479.402509134252</v>
      </c>
      <c r="G2282">
        <v>14.0757873456472</v>
      </c>
      <c r="H2282">
        <v>66.367503173311505</v>
      </c>
      <c r="I2282">
        <v>5.14044946663644</v>
      </c>
      <c r="J2282">
        <v>0</v>
      </c>
    </row>
    <row r="2283" spans="1:10" x14ac:dyDescent="0.3">
      <c r="A2283">
        <v>9.2284842088472505</v>
      </c>
      <c r="B2283">
        <v>200.710330400207</v>
      </c>
      <c r="C2283">
        <v>26744.231526274201</v>
      </c>
      <c r="D2283">
        <v>6.8333602416598698</v>
      </c>
      <c r="E2283">
        <v>339.82071870539102</v>
      </c>
      <c r="F2283">
        <v>363.95099082030703</v>
      </c>
      <c r="G2283">
        <v>14.144772307375399</v>
      </c>
      <c r="H2283">
        <v>86.950200260369698</v>
      </c>
      <c r="I2283">
        <v>4.82975351350448</v>
      </c>
      <c r="J2283">
        <v>0</v>
      </c>
    </row>
    <row r="2284" spans="1:10" x14ac:dyDescent="0.3">
      <c r="A2284">
        <v>10.5246019821945</v>
      </c>
      <c r="B2284">
        <v>256.17232339583097</v>
      </c>
      <c r="C2284">
        <v>31965.3640407778</v>
      </c>
      <c r="D2284">
        <v>5.00700348734886</v>
      </c>
      <c r="E2284">
        <v>288.56598348675902</v>
      </c>
      <c r="F2284">
        <v>505.36141742118298</v>
      </c>
      <c r="G2284">
        <v>12.536626479844999</v>
      </c>
      <c r="H2284">
        <v>75.343363928480699</v>
      </c>
      <c r="I2284">
        <v>4.3409867281852597</v>
      </c>
      <c r="J2284">
        <v>0</v>
      </c>
    </row>
    <row r="2285" spans="1:10" x14ac:dyDescent="0.3">
      <c r="B2285">
        <v>229.74096204229801</v>
      </c>
      <c r="C2285">
        <v>22709.386057745302</v>
      </c>
      <c r="D2285">
        <v>6.3616872865853402</v>
      </c>
      <c r="E2285">
        <v>316.234432751778</v>
      </c>
      <c r="F2285">
        <v>294.16562277909702</v>
      </c>
      <c r="G2285">
        <v>16.097627314432899</v>
      </c>
      <c r="H2285">
        <v>54.591249392388498</v>
      </c>
      <c r="I2285">
        <v>4.7954072200071298</v>
      </c>
      <c r="J2285">
        <v>0</v>
      </c>
    </row>
    <row r="2286" spans="1:10" x14ac:dyDescent="0.3">
      <c r="A2286">
        <v>6.0212659433770304</v>
      </c>
      <c r="B2286">
        <v>236.975496096163</v>
      </c>
      <c r="C2286">
        <v>19894.147593438702</v>
      </c>
      <c r="D2286">
        <v>7.5879085342395696</v>
      </c>
      <c r="E2286">
        <v>286.93851700345499</v>
      </c>
      <c r="F2286">
        <v>315.26681128862299</v>
      </c>
      <c r="G2286">
        <v>12.1316001231183</v>
      </c>
      <c r="H2286">
        <v>74.126662637883598</v>
      </c>
      <c r="I2286">
        <v>4.0280424007562701</v>
      </c>
      <c r="J2286">
        <v>0</v>
      </c>
    </row>
    <row r="2287" spans="1:10" x14ac:dyDescent="0.3">
      <c r="B2287">
        <v>236.20488877044201</v>
      </c>
      <c r="C2287">
        <v>34822.816342777398</v>
      </c>
      <c r="D2287">
        <v>4.9663972543428496</v>
      </c>
      <c r="E2287">
        <v>362.07017449164698</v>
      </c>
      <c r="F2287">
        <v>537.99662498448697</v>
      </c>
      <c r="G2287">
        <v>19.085484127615398</v>
      </c>
      <c r="H2287">
        <v>87.801045279356003</v>
      </c>
      <c r="I2287">
        <v>3.7783021620210002</v>
      </c>
      <c r="J2287">
        <v>0</v>
      </c>
    </row>
    <row r="2288" spans="1:10" x14ac:dyDescent="0.3">
      <c r="A2288">
        <v>5.9739512492767197</v>
      </c>
      <c r="B2288">
        <v>182.14332829158499</v>
      </c>
      <c r="C2288">
        <v>26804.109491468698</v>
      </c>
      <c r="D2288">
        <v>5.7379882590062703</v>
      </c>
      <c r="E2288">
        <v>399.253690128541</v>
      </c>
      <c r="F2288">
        <v>481.901928930162</v>
      </c>
      <c r="G2288">
        <v>9.2099721469458498</v>
      </c>
      <c r="H2288">
        <v>48.937328500401499</v>
      </c>
      <c r="I2288">
        <v>4.2089232053363697</v>
      </c>
      <c r="J2288">
        <v>0</v>
      </c>
    </row>
    <row r="2289" spans="1:10" x14ac:dyDescent="0.3">
      <c r="A2289">
        <v>6.2175796123462597</v>
      </c>
      <c r="B2289">
        <v>189.34222469545901</v>
      </c>
      <c r="C2289">
        <v>15155.548989159201</v>
      </c>
      <c r="D2289">
        <v>6.8194380782766002</v>
      </c>
      <c r="E2289">
        <v>306.89259964334599</v>
      </c>
      <c r="F2289">
        <v>297.76368471421802</v>
      </c>
      <c r="G2289">
        <v>11.964913746247101</v>
      </c>
      <c r="H2289">
        <v>81.386752649180806</v>
      </c>
      <c r="I2289">
        <v>3.49000201365428</v>
      </c>
      <c r="J2289">
        <v>0</v>
      </c>
    </row>
    <row r="2290" spans="1:10" x14ac:dyDescent="0.3">
      <c r="B2290">
        <v>175.833944300398</v>
      </c>
      <c r="C2290">
        <v>36819.986844689898</v>
      </c>
      <c r="D2290">
        <v>7.6504552528112697</v>
      </c>
      <c r="E2290">
        <v>322.02190949841003</v>
      </c>
      <c r="F2290">
        <v>344.71605280060299</v>
      </c>
      <c r="G2290">
        <v>16.918915589394299</v>
      </c>
      <c r="I2290">
        <v>3.5244138421322502</v>
      </c>
      <c r="J2290">
        <v>0</v>
      </c>
    </row>
    <row r="2291" spans="1:10" x14ac:dyDescent="0.3">
      <c r="A2291">
        <v>9.1306072438376393</v>
      </c>
      <c r="B2291">
        <v>226.403741267339</v>
      </c>
      <c r="C2291">
        <v>19968.6778351422</v>
      </c>
      <c r="D2291">
        <v>5.7237915673934499</v>
      </c>
      <c r="E2291">
        <v>386.699776430626</v>
      </c>
      <c r="F2291">
        <v>440.543099097778</v>
      </c>
      <c r="G2291">
        <v>11.751718418049199</v>
      </c>
      <c r="I2291">
        <v>5.2884867934425301</v>
      </c>
      <c r="J2291">
        <v>0</v>
      </c>
    </row>
    <row r="2292" spans="1:10" x14ac:dyDescent="0.3">
      <c r="B2292">
        <v>283.40956804375099</v>
      </c>
      <c r="C2292">
        <v>21160.089738644401</v>
      </c>
      <c r="D2292">
        <v>4.2707177895148298</v>
      </c>
      <c r="E2292">
        <v>253.43350551240701</v>
      </c>
      <c r="F2292">
        <v>525.99228710287298</v>
      </c>
      <c r="G2292">
        <v>6.8743154039718197</v>
      </c>
      <c r="H2292">
        <v>54.648034529749197</v>
      </c>
      <c r="I2292">
        <v>3.9787469218739999</v>
      </c>
      <c r="J2292">
        <v>0</v>
      </c>
    </row>
    <row r="2293" spans="1:10" x14ac:dyDescent="0.3">
      <c r="A2293">
        <v>6.0955118746898904</v>
      </c>
      <c r="B2293">
        <v>200.045817580262</v>
      </c>
      <c r="C2293">
        <v>16404.941420255502</v>
      </c>
      <c r="D2293">
        <v>6.3920945991329896</v>
      </c>
      <c r="E2293">
        <v>366.01733577725298</v>
      </c>
      <c r="F2293">
        <v>444.45421125632498</v>
      </c>
      <c r="G2293">
        <v>16.0299889227684</v>
      </c>
      <c r="H2293">
        <v>72.301701998884297</v>
      </c>
      <c r="I2293">
        <v>4.3020157227039002</v>
      </c>
      <c r="J2293">
        <v>0</v>
      </c>
    </row>
    <row r="2294" spans="1:10" x14ac:dyDescent="0.3">
      <c r="A2294">
        <v>6.1952549054763999</v>
      </c>
      <c r="B2294">
        <v>170.002290980026</v>
      </c>
      <c r="C2294">
        <v>16666.130805000201</v>
      </c>
      <c r="D2294">
        <v>9.4834240627879307</v>
      </c>
      <c r="F2294">
        <v>457.06816229679703</v>
      </c>
      <c r="G2294">
        <v>16.345685335149899</v>
      </c>
      <c r="H2294">
        <v>79.369242606301299</v>
      </c>
      <c r="I2294">
        <v>3.13897138653107</v>
      </c>
      <c r="J2294">
        <v>0</v>
      </c>
    </row>
    <row r="2295" spans="1:10" x14ac:dyDescent="0.3">
      <c r="A2295">
        <v>5.8145642342524102</v>
      </c>
      <c r="B2295">
        <v>184.541708581514</v>
      </c>
      <c r="C2295">
        <v>29382.3352583423</v>
      </c>
      <c r="D2295">
        <v>6.0512334261526997</v>
      </c>
      <c r="E2295">
        <v>348.35237407190402</v>
      </c>
      <c r="F2295">
        <v>405.62137527272</v>
      </c>
      <c r="G2295">
        <v>18.7482012443174</v>
      </c>
      <c r="H2295">
        <v>82.186737178301101</v>
      </c>
      <c r="I2295">
        <v>4.1319119078000401</v>
      </c>
      <c r="J2295">
        <v>0</v>
      </c>
    </row>
    <row r="2296" spans="1:10" x14ac:dyDescent="0.3">
      <c r="A2296">
        <v>6.7566598072958399</v>
      </c>
      <c r="B2296">
        <v>212.64185756058001</v>
      </c>
      <c r="C2296">
        <v>22112.746345901</v>
      </c>
      <c r="D2296">
        <v>8.3322097430166107</v>
      </c>
      <c r="E2296">
        <v>275.24044441243501</v>
      </c>
      <c r="F2296">
        <v>387.56219171022798</v>
      </c>
      <c r="G2296">
        <v>14.174062662057899</v>
      </c>
      <c r="H2296">
        <v>76.317440348176305</v>
      </c>
      <c r="I2296">
        <v>4.1848735930471799</v>
      </c>
      <c r="J2296">
        <v>0</v>
      </c>
    </row>
    <row r="2297" spans="1:10" x14ac:dyDescent="0.3">
      <c r="B2297">
        <v>172.11151389557099</v>
      </c>
      <c r="C2297">
        <v>26595.373543008998</v>
      </c>
      <c r="D2297">
        <v>8.2322520408727495</v>
      </c>
      <c r="F2297">
        <v>348.84357569275898</v>
      </c>
      <c r="G2297">
        <v>7.8777385139900904</v>
      </c>
      <c r="H2297">
        <v>93.302816016262994</v>
      </c>
      <c r="I2297">
        <v>3.5503111429393699</v>
      </c>
      <c r="J2297">
        <v>0</v>
      </c>
    </row>
    <row r="2298" spans="1:10" x14ac:dyDescent="0.3">
      <c r="A2298">
        <v>6.3699735298503004</v>
      </c>
      <c r="B2298">
        <v>128.616868473588</v>
      </c>
      <c r="C2298">
        <v>13689.592073086</v>
      </c>
      <c r="D2298">
        <v>9.0668299677973803</v>
      </c>
      <c r="F2298">
        <v>319.78507610692702</v>
      </c>
      <c r="G2298">
        <v>8.0014146197898395</v>
      </c>
      <c r="H2298">
        <v>36.007524438476203</v>
      </c>
      <c r="I2298">
        <v>3.4270663744534402</v>
      </c>
      <c r="J2298">
        <v>0</v>
      </c>
    </row>
    <row r="2299" spans="1:10" x14ac:dyDescent="0.3">
      <c r="A2299">
        <v>6.6014073945103204</v>
      </c>
      <c r="B2299">
        <v>205.62102167992299</v>
      </c>
      <c r="C2299">
        <v>19635.5882547406</v>
      </c>
      <c r="D2299">
        <v>7.1732294264289704</v>
      </c>
      <c r="E2299">
        <v>344.034460842258</v>
      </c>
      <c r="F2299">
        <v>430.559851745331</v>
      </c>
      <c r="G2299">
        <v>12.1720526141963</v>
      </c>
      <c r="H2299">
        <v>57.356347460775602</v>
      </c>
      <c r="I2299">
        <v>3.9735764058085299</v>
      </c>
      <c r="J2299">
        <v>0</v>
      </c>
    </row>
    <row r="2300" spans="1:10" x14ac:dyDescent="0.3">
      <c r="A2300">
        <v>5.6519338414630704</v>
      </c>
      <c r="B2300">
        <v>139.04991672225</v>
      </c>
      <c r="C2300">
        <v>16575.821260333301</v>
      </c>
      <c r="D2300">
        <v>7.8578562696569998</v>
      </c>
      <c r="E2300">
        <v>390.53765567521299</v>
      </c>
      <c r="F2300">
        <v>418.54323777306598</v>
      </c>
      <c r="G2300">
        <v>13.2690040488345</v>
      </c>
      <c r="H2300">
        <v>66.0762228920849</v>
      </c>
      <c r="I2300">
        <v>3.8720271369929198</v>
      </c>
      <c r="J2300">
        <v>0</v>
      </c>
    </row>
    <row r="2301" spans="1:10" x14ac:dyDescent="0.3">
      <c r="A2301">
        <v>7.6060668824174096</v>
      </c>
      <c r="B2301">
        <v>248.041453265298</v>
      </c>
      <c r="C2301">
        <v>14609.9768834681</v>
      </c>
      <c r="D2301">
        <v>6.3565550642339801</v>
      </c>
      <c r="E2301">
        <v>322.35657189133298</v>
      </c>
      <c r="F2301">
        <v>275.31714604249999</v>
      </c>
      <c r="G2301">
        <v>11.706095193068199</v>
      </c>
      <c r="H2301">
        <v>94.775243783395197</v>
      </c>
      <c r="I2301">
        <v>4.5814774600239501</v>
      </c>
      <c r="J2301">
        <v>0</v>
      </c>
    </row>
    <row r="2302" spans="1:10" x14ac:dyDescent="0.3">
      <c r="A2302">
        <v>2.97442941047853</v>
      </c>
      <c r="B2302">
        <v>147.14867466153299</v>
      </c>
      <c r="C2302">
        <v>17326.202252565199</v>
      </c>
      <c r="D2302">
        <v>2.4985967213169702</v>
      </c>
      <c r="E2302">
        <v>393.16874459712602</v>
      </c>
      <c r="F2302">
        <v>375.41147005600101</v>
      </c>
      <c r="G2302">
        <v>12.798186810813499</v>
      </c>
      <c r="H2302">
        <v>76.413068569084899</v>
      </c>
      <c r="I2302">
        <v>2.7799018424746298</v>
      </c>
      <c r="J2302">
        <v>1</v>
      </c>
    </row>
    <row r="2303" spans="1:10" x14ac:dyDescent="0.3">
      <c r="B2303">
        <v>181.56240554774701</v>
      </c>
      <c r="C2303">
        <v>19289.3614527475</v>
      </c>
      <c r="D2303">
        <v>7.3250553639957801</v>
      </c>
      <c r="F2303">
        <v>274.69654007970598</v>
      </c>
      <c r="G2303">
        <v>14.093402113579</v>
      </c>
      <c r="H2303">
        <v>56.801320568794701</v>
      </c>
      <c r="I2303">
        <v>2.6194208789562099</v>
      </c>
      <c r="J2303">
        <v>1</v>
      </c>
    </row>
    <row r="2304" spans="1:10" x14ac:dyDescent="0.3">
      <c r="B2304">
        <v>232.098339003653</v>
      </c>
      <c r="C2304">
        <v>16378.1515756646</v>
      </c>
      <c r="D2304">
        <v>0.35199999999999998</v>
      </c>
      <c r="E2304">
        <v>238.44656430284201</v>
      </c>
      <c r="F2304">
        <v>454.55520783104998</v>
      </c>
      <c r="G2304">
        <v>7.7641442516893404</v>
      </c>
      <c r="H2304">
        <v>55.8766410118644</v>
      </c>
      <c r="I2304">
        <v>4.4318291438537099</v>
      </c>
      <c r="J2304">
        <v>1</v>
      </c>
    </row>
    <row r="2305" spans="1:10" x14ac:dyDescent="0.3">
      <c r="A2305">
        <v>8.1111010310342593</v>
      </c>
      <c r="B2305">
        <v>198.768195325302</v>
      </c>
      <c r="C2305">
        <v>35200.798833876397</v>
      </c>
      <c r="D2305">
        <v>9.6853902041816902</v>
      </c>
      <c r="F2305">
        <v>348.97139489038699</v>
      </c>
      <c r="G2305">
        <v>19.0719347003972</v>
      </c>
      <c r="H2305">
        <v>72.871564084388197</v>
      </c>
      <c r="I2305">
        <v>3.66377494109451</v>
      </c>
      <c r="J2305">
        <v>1</v>
      </c>
    </row>
    <row r="2306" spans="1:10" x14ac:dyDescent="0.3">
      <c r="A2306">
        <v>7.1161326064759303</v>
      </c>
      <c r="B2306">
        <v>204.04078222488999</v>
      </c>
      <c r="C2306">
        <v>25131.665278766101</v>
      </c>
      <c r="D2306">
        <v>5.4026547530796396</v>
      </c>
      <c r="E2306">
        <v>292.32440347270301</v>
      </c>
      <c r="F2306">
        <v>424.00349933319097</v>
      </c>
      <c r="G2306">
        <v>12.836709664829099</v>
      </c>
      <c r="H2306">
        <v>55.404586728445999</v>
      </c>
      <c r="I2306">
        <v>3.91538167750852</v>
      </c>
      <c r="J2306">
        <v>1</v>
      </c>
    </row>
    <row r="2307" spans="1:10" x14ac:dyDescent="0.3">
      <c r="A2307">
        <v>5.2802922963952099</v>
      </c>
      <c r="B2307">
        <v>164.05738871795799</v>
      </c>
      <c r="C2307">
        <v>13679.0569047303</v>
      </c>
      <c r="D2307">
        <v>5.9713853893715996</v>
      </c>
      <c r="F2307">
        <v>635.888484058225</v>
      </c>
      <c r="G2307">
        <v>11.805625077563001</v>
      </c>
      <c r="H2307">
        <v>35.4338637167535</v>
      </c>
      <c r="I2307">
        <v>3.8353059079912999</v>
      </c>
      <c r="J2307">
        <v>1</v>
      </c>
    </row>
    <row r="2308" spans="1:10" x14ac:dyDescent="0.3">
      <c r="B2308">
        <v>167.104429616045</v>
      </c>
      <c r="C2308">
        <v>30362.683947903901</v>
      </c>
      <c r="D2308">
        <v>9.9903321972189598</v>
      </c>
      <c r="E2308">
        <v>362.26163607241801</v>
      </c>
      <c r="F2308">
        <v>432.030709906129</v>
      </c>
      <c r="G2308">
        <v>9.9714764052340499</v>
      </c>
      <c r="H2308">
        <v>94.984101273181807</v>
      </c>
      <c r="I2308">
        <v>3.3460570634834199</v>
      </c>
      <c r="J2308">
        <v>1</v>
      </c>
    </row>
    <row r="2309" spans="1:10" x14ac:dyDescent="0.3">
      <c r="A2309">
        <v>9.8082581789342296</v>
      </c>
      <c r="B2309">
        <v>220.04957443533101</v>
      </c>
      <c r="C2309">
        <v>34132.0679786814</v>
      </c>
      <c r="D2309">
        <v>9.75275087172718</v>
      </c>
      <c r="E2309">
        <v>233.87032745359099</v>
      </c>
      <c r="F2309">
        <v>367.04437911090503</v>
      </c>
      <c r="G2309">
        <v>13.4986645137034</v>
      </c>
      <c r="H2309">
        <v>62.954260018244199</v>
      </c>
      <c r="I2309">
        <v>4.4812612404828398</v>
      </c>
      <c r="J2309">
        <v>1</v>
      </c>
    </row>
    <row r="2310" spans="1:10" x14ac:dyDescent="0.3">
      <c r="B2310">
        <v>172.21468280183299</v>
      </c>
      <c r="C2310">
        <v>26653.764965717601</v>
      </c>
      <c r="D2310">
        <v>7.2716846064846301</v>
      </c>
      <c r="E2310">
        <v>335.89445635606302</v>
      </c>
      <c r="F2310">
        <v>510.02972475864402</v>
      </c>
      <c r="G2310">
        <v>13.8098740306317</v>
      </c>
      <c r="H2310">
        <v>85.381681524040005</v>
      </c>
      <c r="I2310">
        <v>4.4923874470511604</v>
      </c>
      <c r="J2310">
        <v>1</v>
      </c>
    </row>
    <row r="2311" spans="1:10" x14ac:dyDescent="0.3">
      <c r="A2311">
        <v>8.0188316072404806</v>
      </c>
      <c r="B2311">
        <v>197.78558785095399</v>
      </c>
      <c r="C2311">
        <v>23104.520386914999</v>
      </c>
      <c r="D2311">
        <v>9.6748604487614198</v>
      </c>
      <c r="E2311">
        <v>322.934548175136</v>
      </c>
      <c r="F2311">
        <v>395.73863057716301</v>
      </c>
      <c r="G2311">
        <v>13.337747978421699</v>
      </c>
      <c r="H2311">
        <v>68.8502040552072</v>
      </c>
      <c r="I2311">
        <v>3.1884773337343502</v>
      </c>
      <c r="J2311">
        <v>1</v>
      </c>
    </row>
    <row r="2312" spans="1:10" x14ac:dyDescent="0.3">
      <c r="A2312">
        <v>6.6036407167986697</v>
      </c>
      <c r="B2312">
        <v>206.91974260852399</v>
      </c>
      <c r="C2312">
        <v>14598.0257874984</v>
      </c>
      <c r="D2312">
        <v>6.45214086957919</v>
      </c>
      <c r="E2312">
        <v>316.25350286808799</v>
      </c>
      <c r="F2312">
        <v>582.11060558280201</v>
      </c>
      <c r="G2312">
        <v>12.5209325156512</v>
      </c>
      <c r="H2312">
        <v>68.872496542429502</v>
      </c>
      <c r="I2312">
        <v>3.4037984349167201</v>
      </c>
      <c r="J2312">
        <v>1</v>
      </c>
    </row>
    <row r="2313" spans="1:10" x14ac:dyDescent="0.3">
      <c r="A2313">
        <v>6.4508057429301502</v>
      </c>
      <c r="B2313">
        <v>198.49315623419801</v>
      </c>
      <c r="C2313">
        <v>19002.314663791502</v>
      </c>
      <c r="D2313">
        <v>7.3064473241093797</v>
      </c>
      <c r="E2313">
        <v>335.48219374365198</v>
      </c>
      <c r="F2313">
        <v>257.00771769326099</v>
      </c>
      <c r="G2313">
        <v>13.724086828273</v>
      </c>
      <c r="H2313">
        <v>52.860387991895102</v>
      </c>
      <c r="I2313">
        <v>3.2755811820087302</v>
      </c>
      <c r="J2313">
        <v>1</v>
      </c>
    </row>
    <row r="2314" spans="1:10" x14ac:dyDescent="0.3">
      <c r="A2314">
        <v>6.2663784095940898</v>
      </c>
      <c r="B2314">
        <v>163.38540452824</v>
      </c>
      <c r="C2314">
        <v>28141.216497216599</v>
      </c>
      <c r="D2314">
        <v>8.5087509724572996</v>
      </c>
      <c r="E2314">
        <v>376.87055545344498</v>
      </c>
      <c r="F2314">
        <v>295.67513663489899</v>
      </c>
      <c r="G2314">
        <v>9.9384449836057893</v>
      </c>
      <c r="H2314">
        <v>50.159733805681</v>
      </c>
      <c r="I2314">
        <v>2.93661053454943</v>
      </c>
      <c r="J2314">
        <v>1</v>
      </c>
    </row>
    <row r="2315" spans="1:10" x14ac:dyDescent="0.3">
      <c r="B2315">
        <v>144.995790425123</v>
      </c>
      <c r="C2315">
        <v>16219.475320179699</v>
      </c>
      <c r="D2315">
        <v>5.5630672082635098</v>
      </c>
      <c r="E2315">
        <v>379.96297327068697</v>
      </c>
      <c r="F2315">
        <v>374.54306859470199</v>
      </c>
      <c r="G2315">
        <v>11.118073198350899</v>
      </c>
      <c r="H2315">
        <v>72.290773330772495</v>
      </c>
      <c r="I2315">
        <v>4.9043665759497097</v>
      </c>
      <c r="J2315">
        <v>1</v>
      </c>
    </row>
    <row r="2316" spans="1:10" x14ac:dyDescent="0.3">
      <c r="A2316">
        <v>5.1618787633515302</v>
      </c>
      <c r="B2316">
        <v>179.636409284503</v>
      </c>
      <c r="C2316">
        <v>18666.563637704301</v>
      </c>
      <c r="D2316">
        <v>5.1961326213999603</v>
      </c>
      <c r="E2316">
        <v>400.896023333855</v>
      </c>
      <c r="F2316">
        <v>485.31195359546899</v>
      </c>
      <c r="G2316">
        <v>14.0597077808228</v>
      </c>
      <c r="H2316">
        <v>75.822049663814497</v>
      </c>
      <c r="I2316">
        <v>4.3201005408307198</v>
      </c>
      <c r="J2316">
        <v>1</v>
      </c>
    </row>
    <row r="2317" spans="1:10" x14ac:dyDescent="0.3">
      <c r="A2317">
        <v>6.9844055303688002</v>
      </c>
      <c r="B2317">
        <v>181.707343267428</v>
      </c>
      <c r="C2317">
        <v>18194.545310179699</v>
      </c>
      <c r="D2317">
        <v>8.2638039169824395</v>
      </c>
      <c r="E2317">
        <v>371.14645794487097</v>
      </c>
      <c r="F2317">
        <v>201.61973675515699</v>
      </c>
      <c r="G2317">
        <v>11.2673983672319</v>
      </c>
      <c r="H2317">
        <v>68.192658203560995</v>
      </c>
      <c r="I2317">
        <v>3.4062104575166798</v>
      </c>
      <c r="J2317">
        <v>1</v>
      </c>
    </row>
    <row r="2318" spans="1:10" x14ac:dyDescent="0.3">
      <c r="A2318">
        <v>6.7919926491104103</v>
      </c>
      <c r="B2318">
        <v>210.407966541381</v>
      </c>
      <c r="C2318">
        <v>30471.929097536002</v>
      </c>
      <c r="D2318">
        <v>6.6144379698152598</v>
      </c>
      <c r="E2318">
        <v>326.58584603147102</v>
      </c>
      <c r="F2318">
        <v>493.17941656081598</v>
      </c>
      <c r="G2318">
        <v>19.985555174864601</v>
      </c>
      <c r="H2318">
        <v>61.120143488299099</v>
      </c>
      <c r="I2318">
        <v>2.9140574802213002</v>
      </c>
      <c r="J2318">
        <v>1</v>
      </c>
    </row>
    <row r="2319" spans="1:10" x14ac:dyDescent="0.3">
      <c r="A2319">
        <v>8.3092277097414602</v>
      </c>
      <c r="B2319">
        <v>198.336899765829</v>
      </c>
      <c r="C2319">
        <v>24344.9666925696</v>
      </c>
      <c r="D2319">
        <v>8.3435102070481602</v>
      </c>
      <c r="E2319">
        <v>278.86683483944103</v>
      </c>
      <c r="F2319">
        <v>456.53001893049401</v>
      </c>
      <c r="G2319">
        <v>15.5141194473791</v>
      </c>
      <c r="H2319">
        <v>64.444751083635296</v>
      </c>
      <c r="I2319">
        <v>3.7563968307537499</v>
      </c>
      <c r="J2319">
        <v>1</v>
      </c>
    </row>
    <row r="2320" spans="1:10" x14ac:dyDescent="0.3">
      <c r="A2320">
        <v>5.0577364113589702</v>
      </c>
      <c r="B2320">
        <v>137.68934356534101</v>
      </c>
      <c r="C2320">
        <v>11229.1377770814</v>
      </c>
      <c r="D2320">
        <v>6.4114104626190498</v>
      </c>
      <c r="E2320">
        <v>481.03064230599699</v>
      </c>
      <c r="F2320">
        <v>580.09522456475997</v>
      </c>
      <c r="G2320">
        <v>15.390304366955601</v>
      </c>
      <c r="H2320">
        <v>43.8825144491407</v>
      </c>
      <c r="I2320">
        <v>3.16393593746941</v>
      </c>
      <c r="J2320">
        <v>1</v>
      </c>
    </row>
    <row r="2321" spans="1:10" x14ac:dyDescent="0.3">
      <c r="A2321">
        <v>6.9082721543566796</v>
      </c>
      <c r="B2321">
        <v>211.105551106337</v>
      </c>
      <c r="C2321">
        <v>19224.986280109701</v>
      </c>
      <c r="D2321">
        <v>6.3799701011562702</v>
      </c>
      <c r="E2321">
        <v>307.102206180667</v>
      </c>
      <c r="F2321">
        <v>323.885453745098</v>
      </c>
      <c r="G2321">
        <v>21.208476603604801</v>
      </c>
      <c r="H2321">
        <v>71.920987887117604</v>
      </c>
      <c r="I2321">
        <v>5.4055672228997498</v>
      </c>
      <c r="J2321">
        <v>1</v>
      </c>
    </row>
    <row r="2322" spans="1:10" x14ac:dyDescent="0.3">
      <c r="A2322">
        <v>7.2434098789757098</v>
      </c>
      <c r="B2322">
        <v>188.046296116745</v>
      </c>
      <c r="C2322">
        <v>20877.534840904202</v>
      </c>
      <c r="D2322">
        <v>8.4541067770028206</v>
      </c>
      <c r="F2322">
        <v>377.64934393235598</v>
      </c>
      <c r="G2322">
        <v>16.3573745781882</v>
      </c>
      <c r="H2322">
        <v>71.627136104370294</v>
      </c>
      <c r="I2322">
        <v>4.4669359152888104</v>
      </c>
      <c r="J2322">
        <v>1</v>
      </c>
    </row>
    <row r="2323" spans="1:10" x14ac:dyDescent="0.3">
      <c r="A2323">
        <v>6.1644802273534101</v>
      </c>
      <c r="B2323">
        <v>189.058756366533</v>
      </c>
      <c r="C2323">
        <v>27312.168384699198</v>
      </c>
      <c r="D2323">
        <v>6.8221567410581097</v>
      </c>
      <c r="E2323">
        <v>319.95159255857902</v>
      </c>
      <c r="F2323">
        <v>522.80139847536498</v>
      </c>
      <c r="G2323">
        <v>13.5025796021832</v>
      </c>
      <c r="H2323">
        <v>53.696202309432003</v>
      </c>
      <c r="I2323">
        <v>4.8340230962461099</v>
      </c>
      <c r="J2323">
        <v>1</v>
      </c>
    </row>
    <row r="2324" spans="1:10" x14ac:dyDescent="0.3">
      <c r="A2324">
        <v>9.1609975400994692</v>
      </c>
      <c r="B2324">
        <v>241.38309709563899</v>
      </c>
      <c r="C2324">
        <v>28170.885101366199</v>
      </c>
      <c r="D2324">
        <v>6.8196030962445597</v>
      </c>
      <c r="E2324">
        <v>262.57204204579398</v>
      </c>
      <c r="F2324">
        <v>568.42056788433501</v>
      </c>
      <c r="G2324">
        <v>8.1209785747394605</v>
      </c>
      <c r="H2324">
        <v>48.259571636675297</v>
      </c>
      <c r="I2324">
        <v>3.5425277925918199</v>
      </c>
      <c r="J2324">
        <v>1</v>
      </c>
    </row>
    <row r="2325" spans="1:10" x14ac:dyDescent="0.3">
      <c r="A2325">
        <v>5.2778755682905798</v>
      </c>
      <c r="B2325">
        <v>166.73300675288601</v>
      </c>
      <c r="C2325">
        <v>18404.050688632698</v>
      </c>
      <c r="D2325">
        <v>4.7771242623669297</v>
      </c>
      <c r="F2325">
        <v>347.21945676336099</v>
      </c>
      <c r="G2325">
        <v>15.526042851163799</v>
      </c>
      <c r="H2325">
        <v>63.008668452731698</v>
      </c>
      <c r="I2325">
        <v>3.6326070323383202</v>
      </c>
      <c r="J2325">
        <v>1</v>
      </c>
    </row>
    <row r="2326" spans="1:10" x14ac:dyDescent="0.3">
      <c r="A2326">
        <v>3.9757526579292901</v>
      </c>
      <c r="B2326">
        <v>135.89197804598001</v>
      </c>
      <c r="C2326">
        <v>17430.8419443944</v>
      </c>
      <c r="D2326">
        <v>6.3057876505334098</v>
      </c>
      <c r="E2326">
        <v>373.48642498835</v>
      </c>
      <c r="F2326">
        <v>344.39891161428801</v>
      </c>
      <c r="G2326">
        <v>15.624310288236501</v>
      </c>
      <c r="H2326">
        <v>68.370968109973802</v>
      </c>
      <c r="I2326">
        <v>3.6668237989669801</v>
      </c>
      <c r="J2326">
        <v>1</v>
      </c>
    </row>
    <row r="2327" spans="1:10" x14ac:dyDescent="0.3">
      <c r="A2327">
        <v>5.6852164628787696</v>
      </c>
      <c r="B2327">
        <v>154.570002031332</v>
      </c>
      <c r="C2327">
        <v>17628.043058994801</v>
      </c>
      <c r="D2327">
        <v>6.6644437888118704</v>
      </c>
      <c r="E2327">
        <v>390.09473084486098</v>
      </c>
      <c r="F2327">
        <v>324.42777201528997</v>
      </c>
      <c r="G2327">
        <v>17.352585608844301</v>
      </c>
      <c r="H2327">
        <v>67.407300047690399</v>
      </c>
      <c r="I2327">
        <v>4.0661569973888403</v>
      </c>
      <c r="J2327">
        <v>1</v>
      </c>
    </row>
    <row r="2328" spans="1:10" x14ac:dyDescent="0.3">
      <c r="A2328">
        <v>6.9336539102441899</v>
      </c>
      <c r="B2328">
        <v>217.77031643870001</v>
      </c>
      <c r="C2328">
        <v>19026.0173286852</v>
      </c>
      <c r="D2328">
        <v>3.11744098006502</v>
      </c>
      <c r="E2328">
        <v>317.06684244059198</v>
      </c>
      <c r="F2328">
        <v>448.23463973025503</v>
      </c>
      <c r="G2328">
        <v>12.943634244733101</v>
      </c>
      <c r="H2328">
        <v>76.824752463040596</v>
      </c>
      <c r="I2328">
        <v>2.0107286862843199</v>
      </c>
      <c r="J2328">
        <v>1</v>
      </c>
    </row>
    <row r="2329" spans="1:10" x14ac:dyDescent="0.3">
      <c r="A2329">
        <v>7.4644851861996804</v>
      </c>
      <c r="B2329">
        <v>227.00001923094601</v>
      </c>
      <c r="C2329">
        <v>26559.360897148501</v>
      </c>
      <c r="D2329">
        <v>5.6578121330495703</v>
      </c>
      <c r="E2329">
        <v>300.69065066463799</v>
      </c>
      <c r="F2329">
        <v>332.068825065</v>
      </c>
      <c r="G2329">
        <v>16.052837638293401</v>
      </c>
      <c r="H2329">
        <v>28.6829517953757</v>
      </c>
      <c r="I2329">
        <v>3.8805760174541999</v>
      </c>
      <c r="J2329">
        <v>1</v>
      </c>
    </row>
    <row r="2330" spans="1:10" x14ac:dyDescent="0.3">
      <c r="A2330">
        <v>6.0718388640340004</v>
      </c>
      <c r="B2330">
        <v>217.82653090644999</v>
      </c>
      <c r="C2330">
        <v>17162.753926666799</v>
      </c>
      <c r="D2330">
        <v>3.5211252174992498</v>
      </c>
      <c r="E2330">
        <v>319.03734575176497</v>
      </c>
      <c r="F2330">
        <v>612.09492567748396</v>
      </c>
      <c r="G2330">
        <v>16.542239286429101</v>
      </c>
      <c r="H2330">
        <v>64.826308369552393</v>
      </c>
      <c r="I2330">
        <v>2.6916103948777201</v>
      </c>
      <c r="J2330">
        <v>1</v>
      </c>
    </row>
    <row r="2331" spans="1:10" x14ac:dyDescent="0.3">
      <c r="A2331">
        <v>7.1361026125735298</v>
      </c>
      <c r="B2331">
        <v>186.58270576955499</v>
      </c>
      <c r="C2331">
        <v>19502.538967193999</v>
      </c>
      <c r="D2331">
        <v>8.0954265381329602</v>
      </c>
      <c r="E2331">
        <v>305.430011055595</v>
      </c>
      <c r="F2331">
        <v>355.93723830298899</v>
      </c>
      <c r="G2331">
        <v>15.6451297863084</v>
      </c>
      <c r="H2331">
        <v>73.885612130386505</v>
      </c>
      <c r="I2331">
        <v>2.5741917719754102</v>
      </c>
      <c r="J2331">
        <v>1</v>
      </c>
    </row>
    <row r="2332" spans="1:10" x14ac:dyDescent="0.3">
      <c r="B2332">
        <v>182.11394636646901</v>
      </c>
      <c r="C2332">
        <v>21453.334661972101</v>
      </c>
      <c r="D2332">
        <v>6.6672865273728803</v>
      </c>
      <c r="F2332">
        <v>392.43337703254599</v>
      </c>
      <c r="G2332">
        <v>15.4645820616959</v>
      </c>
      <c r="H2332">
        <v>60.046065200156598</v>
      </c>
      <c r="I2332">
        <v>5.0360170972783198</v>
      </c>
      <c r="J2332">
        <v>1</v>
      </c>
    </row>
    <row r="2333" spans="1:10" x14ac:dyDescent="0.3">
      <c r="A2333">
        <v>6.32855308126328</v>
      </c>
      <c r="B2333">
        <v>192.07651510196601</v>
      </c>
      <c r="C2333">
        <v>33315.947081643797</v>
      </c>
      <c r="D2333">
        <v>7.0500465361578497</v>
      </c>
      <c r="F2333">
        <v>489.74534642377699</v>
      </c>
      <c r="G2333">
        <v>9.5619643005089703</v>
      </c>
      <c r="H2333">
        <v>57.773284979202998</v>
      </c>
      <c r="I2333">
        <v>3.2658541365015501</v>
      </c>
      <c r="J2333">
        <v>1</v>
      </c>
    </row>
    <row r="2334" spans="1:10" x14ac:dyDescent="0.3">
      <c r="A2334">
        <v>6.1505957184067999</v>
      </c>
      <c r="B2334">
        <v>169.402776478551</v>
      </c>
      <c r="C2334">
        <v>23890.8933579433</v>
      </c>
      <c r="D2334">
        <v>7.3359603103350901</v>
      </c>
      <c r="E2334">
        <v>375.80113005955599</v>
      </c>
      <c r="F2334">
        <v>373.54821453264799</v>
      </c>
      <c r="G2334">
        <v>15.704323150993501</v>
      </c>
      <c r="H2334">
        <v>48.299493384357397</v>
      </c>
      <c r="I2334">
        <v>4.8475202340351897</v>
      </c>
      <c r="J2334">
        <v>1</v>
      </c>
    </row>
    <row r="2335" spans="1:10" x14ac:dyDescent="0.3">
      <c r="B2335">
        <v>205.66601573534101</v>
      </c>
      <c r="C2335">
        <v>27044.959810452699</v>
      </c>
      <c r="D2335">
        <v>4.0339335637169196</v>
      </c>
      <c r="E2335">
        <v>298.21381596939102</v>
      </c>
      <c r="F2335">
        <v>515.75493589934399</v>
      </c>
      <c r="G2335">
        <v>9.0575487847396499</v>
      </c>
      <c r="H2335">
        <v>48.029689663256796</v>
      </c>
      <c r="I2335">
        <v>4.0674140444031099</v>
      </c>
      <c r="J2335">
        <v>1</v>
      </c>
    </row>
    <row r="2336" spans="1:10" x14ac:dyDescent="0.3">
      <c r="A2336">
        <v>5.5081555256913903</v>
      </c>
      <c r="B2336">
        <v>192.22654632014499</v>
      </c>
      <c r="C2336">
        <v>12137.099596717801</v>
      </c>
      <c r="D2336">
        <v>5.23047727589835</v>
      </c>
      <c r="E2336">
        <v>433.02150609743802</v>
      </c>
      <c r="F2336">
        <v>405.485509937085</v>
      </c>
      <c r="G2336">
        <v>8.5122253389297899</v>
      </c>
      <c r="H2336">
        <v>54.915130143560503</v>
      </c>
      <c r="I2336">
        <v>4.5714064112090096</v>
      </c>
      <c r="J2336">
        <v>1</v>
      </c>
    </row>
    <row r="2337" spans="1:10" x14ac:dyDescent="0.3">
      <c r="A2337">
        <v>4.7611051846274801</v>
      </c>
      <c r="B2337">
        <v>150.074533255983</v>
      </c>
      <c r="C2337">
        <v>19197.1055148876</v>
      </c>
      <c r="D2337">
        <v>7.9366524086752896</v>
      </c>
      <c r="E2337">
        <v>374.47731927715699</v>
      </c>
      <c r="F2337">
        <v>400.45126841493902</v>
      </c>
      <c r="G2337">
        <v>11.132150056891399</v>
      </c>
      <c r="H2337">
        <v>69.260350460871905</v>
      </c>
      <c r="I2337">
        <v>4.5813950775486596</v>
      </c>
      <c r="J2337">
        <v>1</v>
      </c>
    </row>
    <row r="2338" spans="1:10" x14ac:dyDescent="0.3">
      <c r="A2338">
        <v>10.4907440327248</v>
      </c>
      <c r="B2338">
        <v>221.02925984875699</v>
      </c>
      <c r="C2338">
        <v>32092.058384043201</v>
      </c>
      <c r="D2338">
        <v>12.6268997387909</v>
      </c>
      <c r="E2338">
        <v>333.31988173947502</v>
      </c>
      <c r="F2338">
        <v>403.82400266411798</v>
      </c>
      <c r="G2338">
        <v>10.663800618761201</v>
      </c>
      <c r="H2338">
        <v>87.993205984043499</v>
      </c>
      <c r="I2338">
        <v>2.8870229390564401</v>
      </c>
      <c r="J2338">
        <v>1</v>
      </c>
    </row>
    <row r="2339" spans="1:10" x14ac:dyDescent="0.3">
      <c r="A2339">
        <v>6.6761373194718496</v>
      </c>
      <c r="B2339">
        <v>192.68584914715601</v>
      </c>
      <c r="C2339">
        <v>27468.980170109</v>
      </c>
      <c r="D2339">
        <v>5.8094359388928103</v>
      </c>
      <c r="E2339">
        <v>281.406871226833</v>
      </c>
      <c r="F2339">
        <v>299.88699662923</v>
      </c>
      <c r="G2339">
        <v>12.237607933708601</v>
      </c>
      <c r="H2339">
        <v>46.069212860585999</v>
      </c>
      <c r="I2339">
        <v>4.3366484848032698</v>
      </c>
      <c r="J2339">
        <v>1</v>
      </c>
    </row>
    <row r="2340" spans="1:10" x14ac:dyDescent="0.3">
      <c r="A2340">
        <v>7.9733075350650902</v>
      </c>
      <c r="B2340">
        <v>237.49715254149999</v>
      </c>
      <c r="C2340">
        <v>23517.681011410699</v>
      </c>
      <c r="D2340">
        <v>5.3545162049328097</v>
      </c>
      <c r="E2340">
        <v>283.58383431065602</v>
      </c>
      <c r="F2340">
        <v>478.89361567912198</v>
      </c>
      <c r="G2340">
        <v>15.259597501184601</v>
      </c>
      <c r="H2340">
        <v>53.671478492413598</v>
      </c>
      <c r="I2340">
        <v>2.82611194066966</v>
      </c>
      <c r="J2340">
        <v>1</v>
      </c>
    </row>
    <row r="2341" spans="1:10" x14ac:dyDescent="0.3">
      <c r="A2341">
        <v>7.35214603757976</v>
      </c>
      <c r="B2341">
        <v>208.32447571640901</v>
      </c>
      <c r="C2341">
        <v>13714.8326353622</v>
      </c>
      <c r="D2341">
        <v>8.2192403452485898</v>
      </c>
      <c r="E2341">
        <v>352.849847308503</v>
      </c>
      <c r="F2341">
        <v>336.91293410368399</v>
      </c>
      <c r="G2341">
        <v>20.846445064939999</v>
      </c>
      <c r="H2341">
        <v>69.437224678540801</v>
      </c>
      <c r="I2341">
        <v>5.8644978911346897</v>
      </c>
      <c r="J2341">
        <v>1</v>
      </c>
    </row>
    <row r="2342" spans="1:10" x14ac:dyDescent="0.3">
      <c r="A2342">
        <v>6.9908008306304499</v>
      </c>
      <c r="B2342">
        <v>222.943747932642</v>
      </c>
      <c r="C2342">
        <v>19713.411521013601</v>
      </c>
      <c r="D2342">
        <v>5.2924501134687603</v>
      </c>
      <c r="E2342">
        <v>310.88761685392399</v>
      </c>
      <c r="F2342">
        <v>270.05539380581303</v>
      </c>
      <c r="G2342">
        <v>18.362218017950099</v>
      </c>
      <c r="I2342">
        <v>4.3326398719810602</v>
      </c>
      <c r="J2342">
        <v>1</v>
      </c>
    </row>
    <row r="2343" spans="1:10" x14ac:dyDescent="0.3">
      <c r="A2343">
        <v>5.4683609323319198</v>
      </c>
      <c r="B2343">
        <v>180.38236352234699</v>
      </c>
      <c r="C2343">
        <v>12305.905414791299</v>
      </c>
      <c r="D2343">
        <v>5.4465627412441098</v>
      </c>
      <c r="E2343">
        <v>410.45927231257002</v>
      </c>
      <c r="F2343">
        <v>388.74550152060903</v>
      </c>
      <c r="G2343">
        <v>12.553093536183001</v>
      </c>
      <c r="H2343">
        <v>60.627748248448199</v>
      </c>
      <c r="I2343">
        <v>4.93346794921327</v>
      </c>
      <c r="J2343">
        <v>1</v>
      </c>
    </row>
    <row r="2344" spans="1:10" x14ac:dyDescent="0.3">
      <c r="A2344">
        <v>7.8359069892020203</v>
      </c>
      <c r="B2344">
        <v>206.66578811874399</v>
      </c>
      <c r="C2344">
        <v>17643.407147038601</v>
      </c>
      <c r="D2344">
        <v>8.1374836689269099</v>
      </c>
      <c r="F2344">
        <v>474.98977327000199</v>
      </c>
      <c r="G2344">
        <v>16.167185540226399</v>
      </c>
      <c r="H2344">
        <v>68.082264892618099</v>
      </c>
      <c r="I2344">
        <v>3.1838640933419602</v>
      </c>
      <c r="J2344">
        <v>1</v>
      </c>
    </row>
    <row r="2345" spans="1:10" x14ac:dyDescent="0.3">
      <c r="A2345">
        <v>2.5381157734813602</v>
      </c>
      <c r="B2345">
        <v>100.806519721664</v>
      </c>
      <c r="C2345">
        <v>19872.8548539074</v>
      </c>
      <c r="D2345">
        <v>5.0140228117212198</v>
      </c>
      <c r="E2345">
        <v>417.99999998494297</v>
      </c>
      <c r="F2345">
        <v>420.830866349465</v>
      </c>
      <c r="G2345">
        <v>13.9808909277063</v>
      </c>
      <c r="H2345">
        <v>85.943192306524494</v>
      </c>
      <c r="I2345">
        <v>2.84009721446958</v>
      </c>
      <c r="J2345">
        <v>1</v>
      </c>
    </row>
    <row r="2346" spans="1:10" x14ac:dyDescent="0.3">
      <c r="A2346">
        <v>8.4230844716957698</v>
      </c>
      <c r="B2346">
        <v>153.03289162839101</v>
      </c>
      <c r="C2346">
        <v>15924.7996872888</v>
      </c>
      <c r="D2346">
        <v>11.101628109872699</v>
      </c>
      <c r="E2346">
        <v>329.13223873799802</v>
      </c>
      <c r="F2346">
        <v>431.167467533582</v>
      </c>
      <c r="G2346">
        <v>12.321632627003099</v>
      </c>
      <c r="H2346">
        <v>52.6313098664912</v>
      </c>
      <c r="I2346">
        <v>3.9586089837590701</v>
      </c>
      <c r="J2346">
        <v>1</v>
      </c>
    </row>
    <row r="2347" spans="1:10" x14ac:dyDescent="0.3">
      <c r="A2347">
        <v>7.6170141088155603</v>
      </c>
      <c r="B2347">
        <v>214.40436270636999</v>
      </c>
      <c r="C2347">
        <v>29818.095042113298</v>
      </c>
      <c r="D2347">
        <v>6.5088534392069501</v>
      </c>
      <c r="E2347">
        <v>298.35185018045001</v>
      </c>
      <c r="F2347">
        <v>494.94553706024902</v>
      </c>
      <c r="G2347">
        <v>13.310223689668</v>
      </c>
      <c r="H2347">
        <v>70.048006888403904</v>
      </c>
      <c r="I2347">
        <v>3.80055259935612</v>
      </c>
      <c r="J2347">
        <v>1</v>
      </c>
    </row>
    <row r="2348" spans="1:10" x14ac:dyDescent="0.3">
      <c r="A2348">
        <v>7.6170334935103403</v>
      </c>
      <c r="B2348">
        <v>242.98940194805101</v>
      </c>
      <c r="C2348">
        <v>17681.2723569962</v>
      </c>
      <c r="D2348">
        <v>2.8557897953103</v>
      </c>
      <c r="E2348">
        <v>298.41323774053097</v>
      </c>
      <c r="F2348">
        <v>549.98731764346599</v>
      </c>
      <c r="G2348">
        <v>10.065225241728999</v>
      </c>
      <c r="H2348">
        <v>76.513170213940199</v>
      </c>
      <c r="I2348">
        <v>4.29954339568308</v>
      </c>
      <c r="J2348">
        <v>1</v>
      </c>
    </row>
    <row r="2349" spans="1:10" x14ac:dyDescent="0.3">
      <c r="A2349">
        <v>5.4293348423692898</v>
      </c>
      <c r="B2349">
        <v>183.43938250141699</v>
      </c>
      <c r="C2349">
        <v>15265.407564151999</v>
      </c>
      <c r="D2349">
        <v>5.7147312992397898</v>
      </c>
      <c r="E2349">
        <v>394.00119500478598</v>
      </c>
      <c r="F2349">
        <v>446.87914866784701</v>
      </c>
      <c r="G2349">
        <v>17.5815574777316</v>
      </c>
      <c r="H2349">
        <v>50.266951187483599</v>
      </c>
      <c r="I2349">
        <v>3.0817359202705799</v>
      </c>
      <c r="J2349">
        <v>1</v>
      </c>
    </row>
    <row r="2350" spans="1:10" x14ac:dyDescent="0.3">
      <c r="B2350">
        <v>215.491606010374</v>
      </c>
      <c r="C2350">
        <v>18489.652505093702</v>
      </c>
      <c r="D2350">
        <v>3.7588331815075202</v>
      </c>
      <c r="E2350">
        <v>294.60303753204897</v>
      </c>
      <c r="F2350">
        <v>370.27462103283102</v>
      </c>
      <c r="G2350">
        <v>6.5304286396500899</v>
      </c>
      <c r="H2350">
        <v>68.100023739518207</v>
      </c>
      <c r="I2350">
        <v>4.5821572982629197</v>
      </c>
      <c r="J2350">
        <v>1</v>
      </c>
    </row>
    <row r="2351" spans="1:10" x14ac:dyDescent="0.3">
      <c r="A2351">
        <v>5.4959759988293202</v>
      </c>
      <c r="B2351">
        <v>150.534518946958</v>
      </c>
      <c r="C2351">
        <v>18333.632664093901</v>
      </c>
      <c r="D2351">
        <v>7.4717277722980002</v>
      </c>
      <c r="E2351">
        <v>416.88852689046098</v>
      </c>
      <c r="F2351">
        <v>300.35897201057998</v>
      </c>
      <c r="G2351">
        <v>12.300193116160401</v>
      </c>
      <c r="H2351">
        <v>55.706780763558498</v>
      </c>
      <c r="I2351">
        <v>4.9010382220678501</v>
      </c>
      <c r="J2351">
        <v>1</v>
      </c>
    </row>
    <row r="2352" spans="1:10" x14ac:dyDescent="0.3">
      <c r="A2352">
        <v>5.09275723860606</v>
      </c>
      <c r="B2352">
        <v>239.740916095225</v>
      </c>
      <c r="C2352">
        <v>28390.891358276302</v>
      </c>
      <c r="D2352">
        <v>1.3908709048851799</v>
      </c>
      <c r="E2352">
        <v>258.44429414921098</v>
      </c>
      <c r="F2352">
        <v>452.30604162154299</v>
      </c>
      <c r="G2352">
        <v>13.8373519336713</v>
      </c>
      <c r="H2352">
        <v>71.512052567412695</v>
      </c>
      <c r="I2352">
        <v>4.6367286964723302</v>
      </c>
      <c r="J2352">
        <v>1</v>
      </c>
    </row>
    <row r="2353" spans="1:10" x14ac:dyDescent="0.3">
      <c r="A2353">
        <v>6.2528102107864996</v>
      </c>
      <c r="B2353">
        <v>187.569479148357</v>
      </c>
      <c r="C2353">
        <v>27690.474784036898</v>
      </c>
      <c r="D2353">
        <v>6.4899314915066402</v>
      </c>
      <c r="E2353">
        <v>330.94920988301499</v>
      </c>
      <c r="F2353">
        <v>303.49637342705603</v>
      </c>
      <c r="G2353">
        <v>14.2613689816452</v>
      </c>
      <c r="H2353">
        <v>57.952825644957201</v>
      </c>
      <c r="I2353">
        <v>2.9217973892390798</v>
      </c>
      <c r="J2353">
        <v>1</v>
      </c>
    </row>
    <row r="2354" spans="1:10" x14ac:dyDescent="0.3">
      <c r="A2354">
        <v>6.7474152830324696</v>
      </c>
      <c r="B2354">
        <v>250.41955457077299</v>
      </c>
      <c r="C2354">
        <v>24539.7131646005</v>
      </c>
      <c r="D2354">
        <v>2.3979849895657601</v>
      </c>
      <c r="E2354">
        <v>358.22986563948302</v>
      </c>
      <c r="F2354">
        <v>339.34474007564899</v>
      </c>
      <c r="G2354">
        <v>15.3572898047046</v>
      </c>
      <c r="H2354">
        <v>59.990770269065401</v>
      </c>
      <c r="I2354">
        <v>3.37745052375287</v>
      </c>
      <c r="J2354">
        <v>1</v>
      </c>
    </row>
    <row r="2355" spans="1:10" x14ac:dyDescent="0.3">
      <c r="A2355">
        <v>6.6408628090772597</v>
      </c>
      <c r="B2355">
        <v>215.060866943392</v>
      </c>
      <c r="C2355">
        <v>16488.047655964801</v>
      </c>
      <c r="D2355">
        <v>6.6423371692454003</v>
      </c>
      <c r="E2355">
        <v>304.75743360043202</v>
      </c>
      <c r="F2355">
        <v>507.128833334955</v>
      </c>
      <c r="G2355">
        <v>11.9791568014547</v>
      </c>
      <c r="H2355">
        <v>18.0152723581614</v>
      </c>
      <c r="I2355">
        <v>4.7082686016494302</v>
      </c>
      <c r="J2355">
        <v>1</v>
      </c>
    </row>
    <row r="2356" spans="1:10" x14ac:dyDescent="0.3">
      <c r="B2356">
        <v>138.525711547703</v>
      </c>
      <c r="C2356">
        <v>17905.4800192974</v>
      </c>
      <c r="D2356">
        <v>7.9293032944144297</v>
      </c>
      <c r="E2356">
        <v>399.50361111873599</v>
      </c>
      <c r="F2356">
        <v>485.42317926975198</v>
      </c>
      <c r="G2356">
        <v>17.6673662806975</v>
      </c>
      <c r="H2356">
        <v>36.0582616940398</v>
      </c>
      <c r="I2356">
        <v>5.43742906142666</v>
      </c>
      <c r="J2356">
        <v>1</v>
      </c>
    </row>
    <row r="2357" spans="1:10" x14ac:dyDescent="0.3">
      <c r="A2357">
        <v>7.3009901310381498</v>
      </c>
      <c r="B2357">
        <v>182.447697265241</v>
      </c>
      <c r="C2357">
        <v>29136.338676805401</v>
      </c>
      <c r="D2357">
        <v>8.2530152973615305</v>
      </c>
      <c r="F2357">
        <v>307.43330270946001</v>
      </c>
      <c r="G2357">
        <v>8.7301491765173793</v>
      </c>
      <c r="H2357">
        <v>49.895341855187198</v>
      </c>
      <c r="I2357">
        <v>4.5963473404786903</v>
      </c>
      <c r="J2357">
        <v>1</v>
      </c>
    </row>
    <row r="2358" spans="1:10" x14ac:dyDescent="0.3">
      <c r="A2358">
        <v>5.4985146932294802</v>
      </c>
      <c r="B2358">
        <v>180.82511376202299</v>
      </c>
      <c r="C2358">
        <v>21542.8300324294</v>
      </c>
      <c r="D2358">
        <v>6.7070945923491099</v>
      </c>
      <c r="E2358">
        <v>352.25071130398902</v>
      </c>
      <c r="F2358">
        <v>419.51295764923799</v>
      </c>
      <c r="G2358">
        <v>13.1834315604838</v>
      </c>
      <c r="H2358">
        <v>68.904370221829396</v>
      </c>
      <c r="I2358">
        <v>3.0748154278369801</v>
      </c>
      <c r="J2358">
        <v>1</v>
      </c>
    </row>
    <row r="2359" spans="1:10" x14ac:dyDescent="0.3">
      <c r="A2359">
        <v>5.6525012873416696</v>
      </c>
      <c r="B2359">
        <v>187.831180175322</v>
      </c>
      <c r="C2359">
        <v>25868.598733450101</v>
      </c>
      <c r="D2359">
        <v>3.5237139413829102</v>
      </c>
      <c r="E2359">
        <v>338.02885207259101</v>
      </c>
      <c r="F2359">
        <v>456.25979107343801</v>
      </c>
      <c r="G2359">
        <v>15.496329208804299</v>
      </c>
      <c r="H2359">
        <v>72.545256422879106</v>
      </c>
      <c r="I2359">
        <v>4.85644419196427</v>
      </c>
      <c r="J2359">
        <v>1</v>
      </c>
    </row>
    <row r="2360" spans="1:10" x14ac:dyDescent="0.3">
      <c r="A2360">
        <v>6.1649272929056096</v>
      </c>
      <c r="B2360">
        <v>206.04058431792501</v>
      </c>
      <c r="C2360">
        <v>22805.611504813602</v>
      </c>
      <c r="D2360">
        <v>4.3988312704610699</v>
      </c>
      <c r="F2360">
        <v>409.35767942138602</v>
      </c>
      <c r="G2360">
        <v>16.8957250858154</v>
      </c>
      <c r="H2360">
        <v>61.725876366767103</v>
      </c>
      <c r="I2360">
        <v>4.1696609775775704</v>
      </c>
      <c r="J2360">
        <v>1</v>
      </c>
    </row>
    <row r="2361" spans="1:10" x14ac:dyDescent="0.3">
      <c r="A2361">
        <v>7.8519256917911404</v>
      </c>
      <c r="B2361">
        <v>235.33831153028899</v>
      </c>
      <c r="C2361">
        <v>14763.5801132015</v>
      </c>
      <c r="D2361">
        <v>7.7419752889747899</v>
      </c>
      <c r="E2361">
        <v>338.60332237703</v>
      </c>
      <c r="F2361">
        <v>505.66563891095097</v>
      </c>
      <c r="G2361">
        <v>11.863370355222701</v>
      </c>
      <c r="H2361">
        <v>49.598381496514399</v>
      </c>
      <c r="I2361">
        <v>5.2040441779297497</v>
      </c>
      <c r="J2361">
        <v>1</v>
      </c>
    </row>
    <row r="2362" spans="1:10" x14ac:dyDescent="0.3">
      <c r="A2362">
        <v>7.2216894397039901</v>
      </c>
      <c r="B2362">
        <v>203.06902862030699</v>
      </c>
      <c r="C2362">
        <v>13703.220376831299</v>
      </c>
      <c r="D2362">
        <v>7.8236122889772304</v>
      </c>
      <c r="E2362">
        <v>352.12456746958298</v>
      </c>
      <c r="F2362">
        <v>412.32048977970402</v>
      </c>
      <c r="G2362">
        <v>16.125741249657299</v>
      </c>
      <c r="H2362">
        <v>80.058877171645506</v>
      </c>
      <c r="I2362">
        <v>3.1608184814267801</v>
      </c>
      <c r="J2362">
        <v>1</v>
      </c>
    </row>
    <row r="2363" spans="1:10" x14ac:dyDescent="0.3">
      <c r="A2363">
        <v>6.5780838908847201</v>
      </c>
      <c r="B2363">
        <v>214.146334232903</v>
      </c>
      <c r="C2363">
        <v>24882.625163494798</v>
      </c>
      <c r="D2363">
        <v>5.0711568126475903</v>
      </c>
      <c r="F2363">
        <v>400.74316033098398</v>
      </c>
      <c r="G2363">
        <v>14.018056253486399</v>
      </c>
      <c r="H2363">
        <v>58.841906031881798</v>
      </c>
      <c r="I2363">
        <v>4.8904157589421304</v>
      </c>
      <c r="J2363">
        <v>1</v>
      </c>
    </row>
    <row r="2364" spans="1:10" x14ac:dyDescent="0.3">
      <c r="A2364">
        <v>7.8594899391000501</v>
      </c>
      <c r="B2364">
        <v>211.31102858658801</v>
      </c>
      <c r="C2364">
        <v>31725.487765697701</v>
      </c>
      <c r="D2364">
        <v>7.5196906782978399</v>
      </c>
      <c r="E2364">
        <v>313.34419794784202</v>
      </c>
      <c r="F2364">
        <v>433.44466522982498</v>
      </c>
      <c r="G2364">
        <v>15.909471399126</v>
      </c>
      <c r="I2364">
        <v>4.4980691659367196</v>
      </c>
      <c r="J2364">
        <v>1</v>
      </c>
    </row>
    <row r="2365" spans="1:10" x14ac:dyDescent="0.3">
      <c r="A2365">
        <v>6.0736849814651102</v>
      </c>
      <c r="B2365">
        <v>140.92619551286799</v>
      </c>
      <c r="C2365">
        <v>11795.313579509701</v>
      </c>
      <c r="D2365">
        <v>9.1284221137274297</v>
      </c>
      <c r="E2365">
        <v>437.64716253217898</v>
      </c>
      <c r="F2365">
        <v>413.075819623153</v>
      </c>
      <c r="G2365">
        <v>14.9348495282877</v>
      </c>
      <c r="H2365">
        <v>48.018966199575203</v>
      </c>
      <c r="I2365">
        <v>5.2490698108065201</v>
      </c>
      <c r="J2365">
        <v>1</v>
      </c>
    </row>
    <row r="2366" spans="1:10" x14ac:dyDescent="0.3">
      <c r="B2366">
        <v>208.25628348085999</v>
      </c>
      <c r="C2366">
        <v>13696.0099167669</v>
      </c>
      <c r="D2366">
        <v>4.4840212782591804</v>
      </c>
      <c r="F2366">
        <v>449.17806097726401</v>
      </c>
      <c r="G2366">
        <v>21.305197096159901</v>
      </c>
      <c r="H2366">
        <v>76.0397875481668</v>
      </c>
      <c r="I2366">
        <v>3.8501348891737099</v>
      </c>
      <c r="J2366">
        <v>1</v>
      </c>
    </row>
    <row r="2367" spans="1:10" x14ac:dyDescent="0.3">
      <c r="A2367">
        <v>6.4079633358080397</v>
      </c>
      <c r="B2367">
        <v>199.13172601085901</v>
      </c>
      <c r="C2367">
        <v>28460.203396912399</v>
      </c>
      <c r="D2367">
        <v>4.6137214837928804</v>
      </c>
      <c r="E2367">
        <v>330.91407561505099</v>
      </c>
      <c r="F2367">
        <v>448.85800616973501</v>
      </c>
      <c r="G2367">
        <v>11.656913102069399</v>
      </c>
      <c r="H2367">
        <v>70.161839169047099</v>
      </c>
      <c r="I2367">
        <v>2.9540926523817501</v>
      </c>
      <c r="J2367">
        <v>1</v>
      </c>
    </row>
    <row r="2368" spans="1:10" x14ac:dyDescent="0.3">
      <c r="A2368">
        <v>8.64664295030048</v>
      </c>
      <c r="B2368">
        <v>201.43906451899801</v>
      </c>
      <c r="C2368">
        <v>32571.054517705499</v>
      </c>
      <c r="D2368">
        <v>9.9593554175940806</v>
      </c>
      <c r="F2368">
        <v>338.49781450356301</v>
      </c>
      <c r="G2368">
        <v>13.2615379688255</v>
      </c>
      <c r="H2368">
        <v>66.229394476155605</v>
      </c>
      <c r="I2368">
        <v>3.3332426816293901</v>
      </c>
      <c r="J2368">
        <v>1</v>
      </c>
    </row>
    <row r="2369" spans="1:10" x14ac:dyDescent="0.3">
      <c r="A2369">
        <v>7.1846977625084101</v>
      </c>
      <c r="B2369">
        <v>189.758396430793</v>
      </c>
      <c r="C2369">
        <v>13317.468112041401</v>
      </c>
      <c r="D2369">
        <v>7.83232039041284</v>
      </c>
      <c r="E2369">
        <v>378.67545609846798</v>
      </c>
      <c r="F2369">
        <v>541.30609667407805</v>
      </c>
      <c r="G2369">
        <v>12.4921785142738</v>
      </c>
      <c r="H2369">
        <v>41.696183154339103</v>
      </c>
      <c r="I2369">
        <v>3.9040634230604701</v>
      </c>
      <c r="J2369">
        <v>1</v>
      </c>
    </row>
    <row r="2370" spans="1:10" x14ac:dyDescent="0.3">
      <c r="A2370">
        <v>6.9320850300499197</v>
      </c>
      <c r="B2370">
        <v>205.33848219438099</v>
      </c>
      <c r="C2370">
        <v>19530.473819160499</v>
      </c>
      <c r="D2370">
        <v>6.5219554984501702</v>
      </c>
      <c r="F2370">
        <v>475.21021588742201</v>
      </c>
      <c r="G2370">
        <v>15.673883024056799</v>
      </c>
      <c r="H2370">
        <v>53.955866330153299</v>
      </c>
      <c r="I2370">
        <v>4.4332858876971999</v>
      </c>
      <c r="J2370">
        <v>1</v>
      </c>
    </row>
    <row r="2371" spans="1:10" x14ac:dyDescent="0.3">
      <c r="A2371">
        <v>6.1747505791003503</v>
      </c>
      <c r="B2371">
        <v>138.51358802644401</v>
      </c>
      <c r="C2371">
        <v>21504.1388209703</v>
      </c>
      <c r="D2371">
        <v>10.8602949950903</v>
      </c>
      <c r="E2371">
        <v>338.70301572000199</v>
      </c>
      <c r="F2371">
        <v>447.80546453786297</v>
      </c>
      <c r="G2371">
        <v>14.241965197367101</v>
      </c>
      <c r="H2371">
        <v>31.705933099963801</v>
      </c>
      <c r="I2371">
        <v>2.5660487883616798</v>
      </c>
      <c r="J2371">
        <v>1</v>
      </c>
    </row>
    <row r="2372" spans="1:10" x14ac:dyDescent="0.3">
      <c r="A2372">
        <v>9.5402522400072893</v>
      </c>
      <c r="B2372">
        <v>224.05458230044201</v>
      </c>
      <c r="C2372">
        <v>31683.864593327598</v>
      </c>
      <c r="D2372">
        <v>11.994290224518</v>
      </c>
      <c r="E2372">
        <v>315.35908503766098</v>
      </c>
      <c r="F2372">
        <v>493.836378999781</v>
      </c>
      <c r="G2372">
        <v>19.093599143799899</v>
      </c>
      <c r="H2372">
        <v>81.393721822556799</v>
      </c>
      <c r="I2372">
        <v>3.3295038991199002</v>
      </c>
      <c r="J2372">
        <v>1</v>
      </c>
    </row>
    <row r="2373" spans="1:10" x14ac:dyDescent="0.3">
      <c r="A2373">
        <v>6.8888429323668499</v>
      </c>
      <c r="B2373">
        <v>188.920670566338</v>
      </c>
      <c r="C2373">
        <v>27368.014339002999</v>
      </c>
      <c r="D2373">
        <v>8.0031866130871396</v>
      </c>
      <c r="E2373">
        <v>355.47856272737198</v>
      </c>
      <c r="F2373">
        <v>465.34697913394598</v>
      </c>
      <c r="G2373">
        <v>12.3770833095454</v>
      </c>
      <c r="H2373">
        <v>75.112493543005101</v>
      </c>
      <c r="I2373">
        <v>4.5123324493979302</v>
      </c>
      <c r="J2373">
        <v>1</v>
      </c>
    </row>
    <row r="2374" spans="1:10" x14ac:dyDescent="0.3">
      <c r="A2374">
        <v>8.1741862670475491</v>
      </c>
      <c r="B2374">
        <v>244.24904583770399</v>
      </c>
      <c r="C2374">
        <v>31114.820836331</v>
      </c>
      <c r="D2374">
        <v>4.7269122862033397</v>
      </c>
      <c r="E2374">
        <v>285.33202575840397</v>
      </c>
      <c r="F2374">
        <v>418.61960007576403</v>
      </c>
      <c r="G2374">
        <v>14.8736262306681</v>
      </c>
      <c r="H2374">
        <v>56.464157490865603</v>
      </c>
      <c r="I2374">
        <v>4.7094028845609399</v>
      </c>
      <c r="J2374">
        <v>1</v>
      </c>
    </row>
    <row r="2375" spans="1:10" x14ac:dyDescent="0.3">
      <c r="A2375">
        <v>8.7569268592355503</v>
      </c>
      <c r="B2375">
        <v>218.637758922671</v>
      </c>
      <c r="C2375">
        <v>21752.0297132667</v>
      </c>
      <c r="D2375">
        <v>6.45487648414246</v>
      </c>
      <c r="E2375">
        <v>276.27810018907599</v>
      </c>
      <c r="F2375">
        <v>356.07576885007597</v>
      </c>
      <c r="G2375">
        <v>15.713148515942599</v>
      </c>
      <c r="H2375">
        <v>67.049638862045001</v>
      </c>
      <c r="I2375">
        <v>2.9456717268238699</v>
      </c>
      <c r="J2375">
        <v>1</v>
      </c>
    </row>
    <row r="2376" spans="1:10" x14ac:dyDescent="0.3">
      <c r="A2376">
        <v>4.7400566880208803</v>
      </c>
      <c r="B2376">
        <v>176.65563127690399</v>
      </c>
      <c r="C2376">
        <v>24069.335914704101</v>
      </c>
      <c r="D2376">
        <v>4.0134444096975397</v>
      </c>
      <c r="E2376">
        <v>367.80501611179102</v>
      </c>
      <c r="F2376">
        <v>288.22129764576101</v>
      </c>
      <c r="G2376">
        <v>13.2042200289196</v>
      </c>
      <c r="H2376">
        <v>77.880375496766803</v>
      </c>
      <c r="I2376">
        <v>5.4679357061309597</v>
      </c>
      <c r="J2376">
        <v>1</v>
      </c>
    </row>
    <row r="2377" spans="1:10" x14ac:dyDescent="0.3">
      <c r="A2377">
        <v>8.7644956192566603</v>
      </c>
      <c r="B2377">
        <v>210.851345974563</v>
      </c>
      <c r="C2377">
        <v>15978.036559255001</v>
      </c>
      <c r="D2377">
        <v>8.0433541269790094</v>
      </c>
      <c r="E2377">
        <v>328.75984396253102</v>
      </c>
      <c r="F2377">
        <v>324.04737549460799</v>
      </c>
      <c r="G2377">
        <v>12.128376844244899</v>
      </c>
      <c r="H2377">
        <v>59.789162696881299</v>
      </c>
      <c r="I2377">
        <v>5.7908380060760098</v>
      </c>
      <c r="J2377">
        <v>1</v>
      </c>
    </row>
    <row r="2378" spans="1:10" x14ac:dyDescent="0.3">
      <c r="A2378">
        <v>7.8994515621814303</v>
      </c>
      <c r="B2378">
        <v>210.73412392</v>
      </c>
      <c r="C2378">
        <v>15896.365936521301</v>
      </c>
      <c r="D2378">
        <v>6.9072028155355696</v>
      </c>
      <c r="E2378">
        <v>319.886956565329</v>
      </c>
      <c r="F2378">
        <v>448.666423311632</v>
      </c>
      <c r="G2378">
        <v>18.169921144563599</v>
      </c>
      <c r="H2378">
        <v>124</v>
      </c>
      <c r="I2378">
        <v>2.8537673494417199</v>
      </c>
      <c r="J2378">
        <v>1</v>
      </c>
    </row>
    <row r="2379" spans="1:10" x14ac:dyDescent="0.3">
      <c r="A2379">
        <v>7.4026531501687698</v>
      </c>
      <c r="B2379">
        <v>182.999381353708</v>
      </c>
      <c r="C2379">
        <v>19259.193936622902</v>
      </c>
      <c r="D2379">
        <v>7.6323701595097901</v>
      </c>
      <c r="E2379">
        <v>295.93137330552702</v>
      </c>
      <c r="F2379">
        <v>339.737304406264</v>
      </c>
      <c r="G2379">
        <v>10.4946092089529</v>
      </c>
      <c r="H2379">
        <v>83.118741966071894</v>
      </c>
      <c r="I2379">
        <v>6.2265804048163904</v>
      </c>
      <c r="J2379">
        <v>1</v>
      </c>
    </row>
    <row r="2380" spans="1:10" x14ac:dyDescent="0.3">
      <c r="A2380">
        <v>5.8000341769897004</v>
      </c>
      <c r="B2380">
        <v>181.453514978051</v>
      </c>
      <c r="C2380">
        <v>13028.688458382599</v>
      </c>
      <c r="D2380">
        <v>6.1067647843393296</v>
      </c>
      <c r="E2380">
        <v>374.357783886368</v>
      </c>
      <c r="F2380">
        <v>405.51721995697</v>
      </c>
      <c r="G2380">
        <v>15.7738253462364</v>
      </c>
      <c r="H2380">
        <v>35.338133489497203</v>
      </c>
      <c r="I2380">
        <v>4.0744075716550903</v>
      </c>
      <c r="J2380">
        <v>1</v>
      </c>
    </row>
    <row r="2381" spans="1:10" x14ac:dyDescent="0.3">
      <c r="A2381">
        <v>7.0891841872037498</v>
      </c>
      <c r="B2381">
        <v>179.04583809715299</v>
      </c>
      <c r="C2381">
        <v>21065.663658448098</v>
      </c>
      <c r="D2381">
        <v>7.4716144064609802</v>
      </c>
      <c r="E2381">
        <v>377.77802413715102</v>
      </c>
      <c r="F2381">
        <v>571.575505252722</v>
      </c>
      <c r="G2381">
        <v>12.6231042904282</v>
      </c>
      <c r="H2381">
        <v>85.241178918669306</v>
      </c>
      <c r="I2381">
        <v>3.2660285121463901</v>
      </c>
      <c r="J2381">
        <v>1</v>
      </c>
    </row>
    <row r="2382" spans="1:10" x14ac:dyDescent="0.3">
      <c r="A2382">
        <v>7.85220666401624</v>
      </c>
      <c r="B2382">
        <v>169.02837864959099</v>
      </c>
      <c r="C2382">
        <v>22912.189578993599</v>
      </c>
      <c r="D2382">
        <v>9.6162226968051101</v>
      </c>
      <c r="F2382">
        <v>468.445396180476</v>
      </c>
      <c r="G2382">
        <v>12.6011215716634</v>
      </c>
      <c r="H2382">
        <v>80.625159546506296</v>
      </c>
      <c r="I2382">
        <v>3.5324376192277298</v>
      </c>
      <c r="J2382">
        <v>1</v>
      </c>
    </row>
    <row r="2383" spans="1:10" x14ac:dyDescent="0.3">
      <c r="A2383">
        <v>4.9456947000877403</v>
      </c>
      <c r="B2383">
        <v>170.44092056220299</v>
      </c>
      <c r="C2383">
        <v>23000.7231373959</v>
      </c>
      <c r="D2383">
        <v>4.4337247631060999</v>
      </c>
      <c r="E2383">
        <v>340.64566954904598</v>
      </c>
      <c r="F2383">
        <v>346.64226740627902</v>
      </c>
      <c r="G2383">
        <v>13.276638038143201</v>
      </c>
      <c r="H2383">
        <v>84.551080865058296</v>
      </c>
      <c r="I2383">
        <v>3.78251746030692</v>
      </c>
      <c r="J2383">
        <v>1</v>
      </c>
    </row>
    <row r="2384" spans="1:10" x14ac:dyDescent="0.3">
      <c r="A2384">
        <v>9.7769320500362493</v>
      </c>
      <c r="B2384">
        <v>213.91507967662</v>
      </c>
      <c r="C2384">
        <v>23971.989518915099</v>
      </c>
      <c r="D2384">
        <v>9.6033023513099796</v>
      </c>
      <c r="E2384">
        <v>293.82500782761798</v>
      </c>
      <c r="F2384">
        <v>507.016572797778</v>
      </c>
      <c r="G2384">
        <v>16.066560898475</v>
      </c>
      <c r="H2384">
        <v>82.860936226715395</v>
      </c>
      <c r="I2384">
        <v>2.5694680012734099</v>
      </c>
      <c r="J2384">
        <v>1</v>
      </c>
    </row>
    <row r="2385" spans="1:10" x14ac:dyDescent="0.3">
      <c r="A2385">
        <v>5.1534886402670397</v>
      </c>
      <c r="B2385">
        <v>107.34198187869001</v>
      </c>
      <c r="C2385">
        <v>19115.721861106598</v>
      </c>
      <c r="D2385">
        <v>9.2961140143135594</v>
      </c>
      <c r="E2385">
        <v>333.06193936684099</v>
      </c>
      <c r="F2385">
        <v>457.89153246385303</v>
      </c>
      <c r="G2385">
        <v>17.445656059740202</v>
      </c>
      <c r="H2385">
        <v>77.598804001186807</v>
      </c>
      <c r="I2385">
        <v>3.74992056453052</v>
      </c>
      <c r="J2385">
        <v>1</v>
      </c>
    </row>
    <row r="2386" spans="1:10" x14ac:dyDescent="0.3">
      <c r="A2386">
        <v>6.8849810844197998</v>
      </c>
      <c r="B2386">
        <v>138.44011074445999</v>
      </c>
      <c r="C2386">
        <v>14893.2063958119</v>
      </c>
      <c r="D2386">
        <v>9.6864347982087402</v>
      </c>
      <c r="E2386">
        <v>319.13499052518398</v>
      </c>
      <c r="F2386">
        <v>286.92155809604799</v>
      </c>
      <c r="G2386">
        <v>14.184036095168601</v>
      </c>
      <c r="H2386">
        <v>54.559076550257601</v>
      </c>
      <c r="I2386">
        <v>4.5843191797685101</v>
      </c>
      <c r="J2386">
        <v>1</v>
      </c>
    </row>
    <row r="2387" spans="1:10" x14ac:dyDescent="0.3">
      <c r="A2387">
        <v>7.6087501912521596</v>
      </c>
      <c r="B2387">
        <v>192.85664372253899</v>
      </c>
      <c r="C2387">
        <v>25410.8118715573</v>
      </c>
      <c r="D2387">
        <v>5.9550083971098298</v>
      </c>
      <c r="E2387">
        <v>283.80296707764199</v>
      </c>
      <c r="F2387">
        <v>432.20954474972598</v>
      </c>
      <c r="G2387">
        <v>12.7963473572035</v>
      </c>
      <c r="H2387">
        <v>81.103791800402604</v>
      </c>
      <c r="I2387">
        <v>4.6274642232389098</v>
      </c>
      <c r="J2387">
        <v>1</v>
      </c>
    </row>
    <row r="2388" spans="1:10" x14ac:dyDescent="0.3">
      <c r="B2388">
        <v>210.09760794478899</v>
      </c>
      <c r="C2388">
        <v>23616.8046226277</v>
      </c>
      <c r="D2388">
        <v>4.46567695963983</v>
      </c>
      <c r="E2388">
        <v>365.961257782681</v>
      </c>
      <c r="F2388">
        <v>421.87985373319998</v>
      </c>
      <c r="G2388">
        <v>14.536852253337299</v>
      </c>
      <c r="H2388">
        <v>76.157103368991798</v>
      </c>
      <c r="I2388">
        <v>2.2904111197255199</v>
      </c>
      <c r="J2388">
        <v>1</v>
      </c>
    </row>
    <row r="2389" spans="1:10" x14ac:dyDescent="0.3">
      <c r="A2389">
        <v>4.9019068560120296</v>
      </c>
      <c r="B2389">
        <v>141.93078127421799</v>
      </c>
      <c r="C2389">
        <v>13614.7509254694</v>
      </c>
      <c r="D2389">
        <v>8.3069604576265892</v>
      </c>
      <c r="E2389">
        <v>368.61868756896598</v>
      </c>
      <c r="F2389">
        <v>439.05535618517303</v>
      </c>
      <c r="G2389">
        <v>9.9216233254697901</v>
      </c>
      <c r="H2389">
        <v>82.660164917975806</v>
      </c>
      <c r="I2389">
        <v>4.1035342740200198</v>
      </c>
      <c r="J2389">
        <v>1</v>
      </c>
    </row>
    <row r="2390" spans="1:10" x14ac:dyDescent="0.3">
      <c r="A2390">
        <v>5.71121250631729</v>
      </c>
      <c r="B2390">
        <v>145.82586873101999</v>
      </c>
      <c r="C2390">
        <v>21157.179728977699</v>
      </c>
      <c r="D2390">
        <v>7.9547211533037796</v>
      </c>
      <c r="E2390">
        <v>385.206097376299</v>
      </c>
      <c r="F2390">
        <v>441.08656325499402</v>
      </c>
      <c r="G2390">
        <v>16.6820245498348</v>
      </c>
      <c r="H2390">
        <v>70.470889070714193</v>
      </c>
      <c r="I2390">
        <v>3.9533349669675402</v>
      </c>
      <c r="J2390">
        <v>1</v>
      </c>
    </row>
    <row r="2391" spans="1:10" x14ac:dyDescent="0.3">
      <c r="A2391">
        <v>7.47668951161398</v>
      </c>
      <c r="B2391">
        <v>162.00870309518501</v>
      </c>
      <c r="C2391">
        <v>22171.318898177102</v>
      </c>
      <c r="D2391">
        <v>9.6115985583123802</v>
      </c>
      <c r="F2391">
        <v>401.23481518226998</v>
      </c>
      <c r="G2391">
        <v>14.993740060714501</v>
      </c>
      <c r="H2391">
        <v>82.861764240611393</v>
      </c>
      <c r="I2391">
        <v>4.1955392863470999</v>
      </c>
      <c r="J2391">
        <v>1</v>
      </c>
    </row>
    <row r="2392" spans="1:10" x14ac:dyDescent="0.3">
      <c r="A2392">
        <v>7.0334950550202899</v>
      </c>
      <c r="B2392">
        <v>191.88021660306501</v>
      </c>
      <c r="C2392">
        <v>29322.740697203</v>
      </c>
      <c r="D2392">
        <v>9.0270569832951999</v>
      </c>
      <c r="F2392">
        <v>496.198299357179</v>
      </c>
      <c r="G2392">
        <v>17.1916462097244</v>
      </c>
      <c r="H2392">
        <v>42.864682145606103</v>
      </c>
      <c r="I2392">
        <v>3.67895709227902</v>
      </c>
      <c r="J2392">
        <v>1</v>
      </c>
    </row>
    <row r="2393" spans="1:10" x14ac:dyDescent="0.3">
      <c r="B2393">
        <v>152.53741837424499</v>
      </c>
      <c r="C2393">
        <v>19731.7491813124</v>
      </c>
      <c r="D2393">
        <v>10.886741890515401</v>
      </c>
      <c r="E2393">
        <v>373.98871412067899</v>
      </c>
      <c r="F2393">
        <v>463.74768061935799</v>
      </c>
      <c r="G2393">
        <v>15.5349038779236</v>
      </c>
      <c r="H2393">
        <v>61.151289829585302</v>
      </c>
      <c r="I2393">
        <v>5.2941590731221799</v>
      </c>
      <c r="J2393">
        <v>1</v>
      </c>
    </row>
    <row r="2394" spans="1:10" x14ac:dyDescent="0.3">
      <c r="B2394">
        <v>189.001086102248</v>
      </c>
      <c r="C2394">
        <v>20784.567860155599</v>
      </c>
      <c r="D2394">
        <v>10.0887714811783</v>
      </c>
      <c r="E2394">
        <v>312.95469455514302</v>
      </c>
      <c r="F2394">
        <v>419.53413297991602</v>
      </c>
      <c r="G2394">
        <v>14.801684067824899</v>
      </c>
      <c r="H2394">
        <v>62.5350708857192</v>
      </c>
      <c r="I2394">
        <v>5.14954244324987</v>
      </c>
      <c r="J2394">
        <v>1</v>
      </c>
    </row>
    <row r="2395" spans="1:10" x14ac:dyDescent="0.3">
      <c r="A2395">
        <v>8.6552988731466893</v>
      </c>
      <c r="B2395">
        <v>222.26879349353899</v>
      </c>
      <c r="C2395">
        <v>13676.7535244674</v>
      </c>
      <c r="D2395">
        <v>7.2712994666693396</v>
      </c>
      <c r="E2395">
        <v>348.618844341726</v>
      </c>
      <c r="F2395">
        <v>460.870646949665</v>
      </c>
      <c r="G2395">
        <v>18.016760314275999</v>
      </c>
      <c r="H2395">
        <v>72.428205044296504</v>
      </c>
      <c r="I2395">
        <v>4.5887583777146199</v>
      </c>
      <c r="J2395">
        <v>1</v>
      </c>
    </row>
    <row r="2396" spans="1:10" x14ac:dyDescent="0.3">
      <c r="B2396">
        <v>177.20201029701599</v>
      </c>
      <c r="C2396">
        <v>17766.252888023901</v>
      </c>
      <c r="D2396">
        <v>8.1990904120947299</v>
      </c>
      <c r="E2396">
        <v>354.27736973667697</v>
      </c>
      <c r="F2396">
        <v>520.20112942852404</v>
      </c>
      <c r="G2396">
        <v>15.0995880037633</v>
      </c>
      <c r="H2396">
        <v>62.971994891225499</v>
      </c>
      <c r="I2396">
        <v>3.1680310262026499</v>
      </c>
      <c r="J2396">
        <v>1</v>
      </c>
    </row>
    <row r="2397" spans="1:10" x14ac:dyDescent="0.3">
      <c r="A2397">
        <v>8.3043346530985005</v>
      </c>
      <c r="B2397">
        <v>155.56994154187799</v>
      </c>
      <c r="C2397">
        <v>18253.181095463598</v>
      </c>
      <c r="D2397">
        <v>11.4484693282471</v>
      </c>
      <c r="E2397">
        <v>329.10063595527799</v>
      </c>
      <c r="F2397">
        <v>380.32344016019101</v>
      </c>
      <c r="G2397">
        <v>13.755926276257499</v>
      </c>
      <c r="H2397">
        <v>35.057030493890601</v>
      </c>
      <c r="I2397">
        <v>4.1812541344581202</v>
      </c>
      <c r="J2397">
        <v>1</v>
      </c>
    </row>
    <row r="2398" spans="1:10" x14ac:dyDescent="0.3">
      <c r="A2398">
        <v>7.71707695218275</v>
      </c>
      <c r="B2398">
        <v>211.681327179146</v>
      </c>
      <c r="C2398">
        <v>21400.016496453602</v>
      </c>
      <c r="D2398">
        <v>6.9878541351500898</v>
      </c>
      <c r="E2398">
        <v>268.94495696809798</v>
      </c>
      <c r="F2398">
        <v>495.91491934522003</v>
      </c>
      <c r="G2398">
        <v>11.4407465024559</v>
      </c>
      <c r="H2398">
        <v>85.051545749189998</v>
      </c>
      <c r="I2398">
        <v>4.9679757922776497</v>
      </c>
      <c r="J2398">
        <v>1</v>
      </c>
    </row>
    <row r="2399" spans="1:10" x14ac:dyDescent="0.3">
      <c r="A2399">
        <v>7.5558227594227398</v>
      </c>
      <c r="B2399">
        <v>190.461917266493</v>
      </c>
      <c r="C2399">
        <v>29411.6286451202</v>
      </c>
      <c r="D2399">
        <v>7.8688783094335699</v>
      </c>
      <c r="E2399">
        <v>349.94894140528902</v>
      </c>
      <c r="F2399">
        <v>524.46599948577705</v>
      </c>
      <c r="G2399">
        <v>19.4081439139593</v>
      </c>
      <c r="H2399">
        <v>79.555593104846395</v>
      </c>
      <c r="I2399">
        <v>4.0991686906035598</v>
      </c>
      <c r="J2399">
        <v>1</v>
      </c>
    </row>
    <row r="2400" spans="1:10" x14ac:dyDescent="0.3">
      <c r="A2400">
        <v>4.8817295937634304</v>
      </c>
      <c r="B2400">
        <v>136.99046631222299</v>
      </c>
      <c r="C2400">
        <v>19105.014902873201</v>
      </c>
      <c r="D2400">
        <v>7.2646775551126099</v>
      </c>
      <c r="E2400">
        <v>419.71641166884399</v>
      </c>
      <c r="F2400">
        <v>358.04631817139398</v>
      </c>
      <c r="G2400">
        <v>13.3993918326415</v>
      </c>
      <c r="H2400">
        <v>75.934052181901606</v>
      </c>
      <c r="I2400">
        <v>3.0501975847070901</v>
      </c>
      <c r="J2400">
        <v>1</v>
      </c>
    </row>
    <row r="2401" spans="1:10" x14ac:dyDescent="0.3">
      <c r="A2401">
        <v>8.3112711810776005</v>
      </c>
      <c r="B2401">
        <v>206.10775844471101</v>
      </c>
      <c r="C2401">
        <v>20562.513390890799</v>
      </c>
      <c r="D2401">
        <v>9.8204732974785607</v>
      </c>
      <c r="F2401">
        <v>479.03232034037802</v>
      </c>
      <c r="G2401">
        <v>21.741143601125199</v>
      </c>
      <c r="H2401">
        <v>80.012644020000593</v>
      </c>
      <c r="I2401">
        <v>4.4620457379771796</v>
      </c>
      <c r="J2401">
        <v>1</v>
      </c>
    </row>
    <row r="2402" spans="1:10" x14ac:dyDescent="0.3">
      <c r="A2402">
        <v>3.80043128230712</v>
      </c>
      <c r="B2402">
        <v>111.246411596634</v>
      </c>
      <c r="C2402">
        <v>14904.940386800101</v>
      </c>
      <c r="D2402">
        <v>7.7296453317922102</v>
      </c>
      <c r="E2402">
        <v>418.559346981479</v>
      </c>
      <c r="F2402">
        <v>382.22437008112598</v>
      </c>
      <c r="G2402">
        <v>15.8722213262664</v>
      </c>
      <c r="I2402">
        <v>4.4739760750641704</v>
      </c>
      <c r="J2402">
        <v>1</v>
      </c>
    </row>
    <row r="2403" spans="1:10" x14ac:dyDescent="0.3">
      <c r="A2403">
        <v>4.0835948801232202</v>
      </c>
      <c r="B2403">
        <v>201.93864337485601</v>
      </c>
      <c r="C2403">
        <v>20555.9654888031</v>
      </c>
      <c r="D2403">
        <v>1.9202714492542701</v>
      </c>
      <c r="E2403">
        <v>341.597152744992</v>
      </c>
      <c r="F2403">
        <v>435.51152904315802</v>
      </c>
      <c r="G2403">
        <v>12.2266760031358</v>
      </c>
      <c r="H2403">
        <v>69.2897786113775</v>
      </c>
      <c r="I2403">
        <v>2.97487090277194</v>
      </c>
      <c r="J2403">
        <v>1</v>
      </c>
    </row>
    <row r="2404" spans="1:10" x14ac:dyDescent="0.3">
      <c r="B2404">
        <v>201.57204599380501</v>
      </c>
      <c r="C2404">
        <v>15618.1352422041</v>
      </c>
      <c r="D2404">
        <v>6.7052108779967501</v>
      </c>
      <c r="E2404">
        <v>367.19345682779499</v>
      </c>
      <c r="F2404">
        <v>359.95200670919797</v>
      </c>
      <c r="G2404">
        <v>10.940974529417799</v>
      </c>
      <c r="H2404">
        <v>24.914971208385499</v>
      </c>
      <c r="I2404">
        <v>4.57587414759967</v>
      </c>
      <c r="J2404">
        <v>1</v>
      </c>
    </row>
    <row r="2405" spans="1:10" x14ac:dyDescent="0.3">
      <c r="A2405">
        <v>4.8650696964445999</v>
      </c>
      <c r="B2405">
        <v>174.06045651903901</v>
      </c>
      <c r="C2405">
        <v>15222.2464439465</v>
      </c>
      <c r="D2405">
        <v>5.8392186849661201</v>
      </c>
      <c r="E2405">
        <v>412.037120259586</v>
      </c>
      <c r="F2405">
        <v>333.504327396223</v>
      </c>
      <c r="G2405">
        <v>15.2666151382601</v>
      </c>
      <c r="H2405">
        <v>68.926352595545893</v>
      </c>
      <c r="I2405">
        <v>3.9749723022352201</v>
      </c>
      <c r="J2405">
        <v>1</v>
      </c>
    </row>
    <row r="2406" spans="1:10" x14ac:dyDescent="0.3">
      <c r="A2406">
        <v>9.6247268862713806</v>
      </c>
      <c r="B2406">
        <v>217.372779685458</v>
      </c>
      <c r="C2406">
        <v>25175.7541581941</v>
      </c>
      <c r="D2406">
        <v>9.8839455115182293</v>
      </c>
      <c r="E2406">
        <v>329.17445409836</v>
      </c>
      <c r="F2406">
        <v>394.05483525282699</v>
      </c>
      <c r="G2406">
        <v>20.277571407630401</v>
      </c>
      <c r="H2406">
        <v>85.840257703481896</v>
      </c>
      <c r="I2406">
        <v>2.61525747634429</v>
      </c>
      <c r="J2406">
        <v>1</v>
      </c>
    </row>
    <row r="2407" spans="1:10" x14ac:dyDescent="0.3">
      <c r="A2407">
        <v>5.1887768754563304</v>
      </c>
      <c r="B2407">
        <v>178.993268803446</v>
      </c>
      <c r="C2407">
        <v>22648.237552796902</v>
      </c>
      <c r="D2407">
        <v>6.3180630390155796</v>
      </c>
      <c r="E2407">
        <v>326.46789790148199</v>
      </c>
      <c r="F2407">
        <v>404.56112927225098</v>
      </c>
      <c r="G2407">
        <v>18.8403834841146</v>
      </c>
      <c r="H2407">
        <v>89.914438079384695</v>
      </c>
      <c r="I2407">
        <v>3.7695039072255998</v>
      </c>
      <c r="J2407">
        <v>1</v>
      </c>
    </row>
    <row r="2408" spans="1:10" x14ac:dyDescent="0.3">
      <c r="A2408">
        <v>7.8429790012649301</v>
      </c>
      <c r="B2408">
        <v>200.82967424192699</v>
      </c>
      <c r="C2408">
        <v>16827.192866686601</v>
      </c>
      <c r="D2408">
        <v>9.8884029905810102</v>
      </c>
      <c r="F2408">
        <v>566.33070479739104</v>
      </c>
      <c r="G2408">
        <v>13.791244700616801</v>
      </c>
      <c r="H2408">
        <v>46.662407323733198</v>
      </c>
      <c r="I2408">
        <v>5.1093123621765404</v>
      </c>
      <c r="J2408">
        <v>1</v>
      </c>
    </row>
    <row r="2409" spans="1:10" x14ac:dyDescent="0.3">
      <c r="A2409">
        <v>5.91693048824306</v>
      </c>
      <c r="B2409">
        <v>185.92502114782101</v>
      </c>
      <c r="C2409">
        <v>27977.673208238401</v>
      </c>
      <c r="D2409">
        <v>6.7746097430471597</v>
      </c>
      <c r="E2409">
        <v>329.61933645550903</v>
      </c>
      <c r="F2409">
        <v>428.83274634752598</v>
      </c>
      <c r="G2409">
        <v>20.638075559832</v>
      </c>
      <c r="H2409">
        <v>70.795495510948896</v>
      </c>
      <c r="I2409">
        <v>3.15755952044691</v>
      </c>
      <c r="J2409">
        <v>1</v>
      </c>
    </row>
    <row r="2410" spans="1:10" x14ac:dyDescent="0.3">
      <c r="A2410">
        <v>5.7296891203880698</v>
      </c>
      <c r="B2410">
        <v>173.97502714980101</v>
      </c>
      <c r="C2410">
        <v>14304.7630828495</v>
      </c>
      <c r="D2410">
        <v>5.3400884532010702</v>
      </c>
      <c r="E2410">
        <v>369.153970035339</v>
      </c>
      <c r="F2410">
        <v>471.67990142054998</v>
      </c>
      <c r="G2410">
        <v>16.424227242335</v>
      </c>
      <c r="H2410">
        <v>58.157687509745401</v>
      </c>
      <c r="I2410">
        <v>5.1005523541712803</v>
      </c>
      <c r="J2410">
        <v>1</v>
      </c>
    </row>
    <row r="2411" spans="1:10" x14ac:dyDescent="0.3">
      <c r="A2411">
        <v>5.6782209670592101</v>
      </c>
      <c r="B2411">
        <v>143.18650765307501</v>
      </c>
      <c r="C2411">
        <v>18377.008261408599</v>
      </c>
      <c r="D2411">
        <v>7.1453354584339399</v>
      </c>
      <c r="E2411">
        <v>418.24722810113701</v>
      </c>
      <c r="F2411">
        <v>359.77471114046102</v>
      </c>
      <c r="G2411">
        <v>18.714478079208099</v>
      </c>
      <c r="H2411">
        <v>77.447639168498796</v>
      </c>
      <c r="I2411">
        <v>5.4297817399476003</v>
      </c>
      <c r="J2411">
        <v>1</v>
      </c>
    </row>
    <row r="2412" spans="1:10" x14ac:dyDescent="0.3">
      <c r="A2412">
        <v>7.3865818196948902</v>
      </c>
      <c r="B2412">
        <v>191.58556548067901</v>
      </c>
      <c r="C2412">
        <v>26351.903773837799</v>
      </c>
      <c r="D2412">
        <v>8.4261611039309106</v>
      </c>
      <c r="F2412">
        <v>505.18792882606601</v>
      </c>
      <c r="G2412">
        <v>18.9256741926975</v>
      </c>
      <c r="H2412">
        <v>72.649613697209602</v>
      </c>
      <c r="I2412">
        <v>3.7913725882785299</v>
      </c>
      <c r="J2412">
        <v>1</v>
      </c>
    </row>
    <row r="2413" spans="1:10" x14ac:dyDescent="0.3">
      <c r="A2413">
        <v>7.5192274634615703</v>
      </c>
      <c r="B2413">
        <v>210.384790378654</v>
      </c>
      <c r="C2413">
        <v>16897.307040908701</v>
      </c>
      <c r="D2413">
        <v>6.5686579408158998</v>
      </c>
      <c r="E2413">
        <v>344.70367330852298</v>
      </c>
      <c r="F2413">
        <v>315.52043533144899</v>
      </c>
      <c r="G2413">
        <v>19.8561842703736</v>
      </c>
      <c r="I2413">
        <v>3.27572495915997</v>
      </c>
      <c r="J2413">
        <v>1</v>
      </c>
    </row>
    <row r="2414" spans="1:10" x14ac:dyDescent="0.3">
      <c r="A2414">
        <v>7.4462257850149802</v>
      </c>
      <c r="B2414">
        <v>241.573862128261</v>
      </c>
      <c r="C2414">
        <v>13312.446107003299</v>
      </c>
      <c r="D2414">
        <v>4.5329790390492697</v>
      </c>
      <c r="F2414">
        <v>529.45907459418095</v>
      </c>
      <c r="G2414">
        <v>17.237870686766001</v>
      </c>
      <c r="H2414">
        <v>62.5221834919709</v>
      </c>
      <c r="I2414">
        <v>5.0866985617202802</v>
      </c>
      <c r="J2414">
        <v>1</v>
      </c>
    </row>
    <row r="2415" spans="1:10" x14ac:dyDescent="0.3">
      <c r="A2415">
        <v>7.7539361176091601</v>
      </c>
      <c r="B2415">
        <v>220.098278770451</v>
      </c>
      <c r="C2415">
        <v>17169.584382234199</v>
      </c>
      <c r="D2415">
        <v>7.9840391963069202</v>
      </c>
      <c r="E2415">
        <v>344.12189870435998</v>
      </c>
      <c r="F2415">
        <v>385.04500258936099</v>
      </c>
      <c r="G2415">
        <v>16.848511672256201</v>
      </c>
      <c r="H2415">
        <v>47.003321699135199</v>
      </c>
      <c r="I2415">
        <v>4.83302669410355</v>
      </c>
      <c r="J2415">
        <v>1</v>
      </c>
    </row>
    <row r="2416" spans="1:10" x14ac:dyDescent="0.3">
      <c r="A2416">
        <v>9.1596604766541798</v>
      </c>
      <c r="B2416">
        <v>195.42331583541099</v>
      </c>
      <c r="C2416">
        <v>16679.335164270698</v>
      </c>
      <c r="D2416">
        <v>10.1104622280223</v>
      </c>
      <c r="E2416">
        <v>301.74641058136899</v>
      </c>
      <c r="F2416">
        <v>404.65910265346798</v>
      </c>
      <c r="G2416">
        <v>5.1967167553206597</v>
      </c>
      <c r="H2416">
        <v>55.4667587641636</v>
      </c>
      <c r="I2416">
        <v>5.4523623252575701</v>
      </c>
      <c r="J2416">
        <v>1</v>
      </c>
    </row>
    <row r="2417" spans="1:10" x14ac:dyDescent="0.3">
      <c r="A2417">
        <v>7.49699092721601</v>
      </c>
      <c r="B2417">
        <v>246.86358062731901</v>
      </c>
      <c r="C2417">
        <v>22631.6577270692</v>
      </c>
      <c r="D2417">
        <v>3.4408801236025699</v>
      </c>
      <c r="E2417">
        <v>297.13244891706199</v>
      </c>
      <c r="F2417">
        <v>357.49845925493798</v>
      </c>
      <c r="G2417">
        <v>16.141285902475701</v>
      </c>
      <c r="H2417">
        <v>79.705530486065001</v>
      </c>
      <c r="I2417">
        <v>3.8379260042937502</v>
      </c>
      <c r="J2417">
        <v>1</v>
      </c>
    </row>
    <row r="2418" spans="1:10" x14ac:dyDescent="0.3">
      <c r="A2418">
        <v>7.5423001671427503</v>
      </c>
      <c r="B2418">
        <v>230.150540147187</v>
      </c>
      <c r="C2418">
        <v>18877.493895411499</v>
      </c>
      <c r="D2418">
        <v>4.3447069178333599</v>
      </c>
      <c r="E2418">
        <v>278.25043587908698</v>
      </c>
      <c r="F2418">
        <v>447.259353311246</v>
      </c>
      <c r="G2418">
        <v>17.555577849335201</v>
      </c>
      <c r="H2418">
        <v>53.341681634504297</v>
      </c>
      <c r="I2418">
        <v>4.3175535117697397</v>
      </c>
      <c r="J2418">
        <v>1</v>
      </c>
    </row>
    <row r="2419" spans="1:10" x14ac:dyDescent="0.3">
      <c r="A2419">
        <v>7.1590529904974503</v>
      </c>
      <c r="B2419">
        <v>161.478710358119</v>
      </c>
      <c r="C2419">
        <v>25591.840984167498</v>
      </c>
      <c r="D2419">
        <v>10.1895279965863</v>
      </c>
      <c r="E2419">
        <v>367.59639651851199</v>
      </c>
      <c r="F2419">
        <v>330.55045266713898</v>
      </c>
      <c r="G2419">
        <v>15.4478417278862</v>
      </c>
      <c r="H2419">
        <v>51.188317269373101</v>
      </c>
      <c r="I2419">
        <v>4.2916689668099499</v>
      </c>
      <c r="J2419">
        <v>1</v>
      </c>
    </row>
    <row r="2420" spans="1:10" x14ac:dyDescent="0.3">
      <c r="B2420">
        <v>116.905479298641</v>
      </c>
      <c r="C2420">
        <v>27151.312902325401</v>
      </c>
      <c r="D2420">
        <v>10.185348221604</v>
      </c>
      <c r="F2420">
        <v>372.00231854834698</v>
      </c>
      <c r="G2420">
        <v>13.507231919731799</v>
      </c>
      <c r="H2420">
        <v>63.273696492726103</v>
      </c>
      <c r="I2420">
        <v>3.5162378046280001</v>
      </c>
      <c r="J2420">
        <v>1</v>
      </c>
    </row>
    <row r="2421" spans="1:10" x14ac:dyDescent="0.3">
      <c r="A2421">
        <v>5.8446737955773003</v>
      </c>
      <c r="B2421">
        <v>147.17980377255299</v>
      </c>
      <c r="C2421">
        <v>13615.109758021999</v>
      </c>
      <c r="D2421">
        <v>8.8811117819152496</v>
      </c>
      <c r="E2421">
        <v>394.658379912442</v>
      </c>
      <c r="F2421">
        <v>533.04021041562805</v>
      </c>
      <c r="G2421">
        <v>14.2173725726875</v>
      </c>
      <c r="H2421">
        <v>91.614030637241299</v>
      </c>
      <c r="I2421">
        <v>4.3380560876593499</v>
      </c>
      <c r="J2421">
        <v>1</v>
      </c>
    </row>
    <row r="2422" spans="1:10" x14ac:dyDescent="0.3">
      <c r="B2422">
        <v>201.82784846535799</v>
      </c>
      <c r="C2422">
        <v>35418.735039902604</v>
      </c>
      <c r="D2422">
        <v>8.2559710904259394</v>
      </c>
      <c r="E2422">
        <v>253.58023448561801</v>
      </c>
      <c r="F2422">
        <v>447.28139609383902</v>
      </c>
      <c r="G2422">
        <v>15.6044597847226</v>
      </c>
      <c r="H2422">
        <v>45.492111393351799</v>
      </c>
      <c r="I2422">
        <v>3.3846485053932098</v>
      </c>
      <c r="J2422">
        <v>1</v>
      </c>
    </row>
    <row r="2423" spans="1:10" x14ac:dyDescent="0.3">
      <c r="A2423">
        <v>5.2584147366321901</v>
      </c>
      <c r="B2423">
        <v>210.92949494906901</v>
      </c>
      <c r="C2423">
        <v>29228.334683492802</v>
      </c>
      <c r="D2423">
        <v>3.8339018365657398</v>
      </c>
      <c r="E2423">
        <v>341.64069471784302</v>
      </c>
      <c r="F2423">
        <v>363.57079485865899</v>
      </c>
      <c r="G2423">
        <v>18.065015046761999</v>
      </c>
      <c r="H2423">
        <v>36.1521032945993</v>
      </c>
      <c r="I2423">
        <v>3.7307927875939999</v>
      </c>
      <c r="J2423">
        <v>1</v>
      </c>
    </row>
    <row r="2424" spans="1:10" x14ac:dyDescent="0.3">
      <c r="A2424">
        <v>7.4206407894883499</v>
      </c>
      <c r="B2424">
        <v>212.73558531696699</v>
      </c>
      <c r="C2424">
        <v>18463.7221267762</v>
      </c>
      <c r="D2424">
        <v>6.7279188569699198</v>
      </c>
      <c r="E2424">
        <v>355.97149515986399</v>
      </c>
      <c r="F2424">
        <v>523.60271395147902</v>
      </c>
      <c r="G2424">
        <v>12.086675305338799</v>
      </c>
      <c r="H2424">
        <v>44.9801017953355</v>
      </c>
      <c r="I2424">
        <v>5.4237673300313203</v>
      </c>
      <c r="J2424">
        <v>1</v>
      </c>
    </row>
    <row r="2425" spans="1:10" x14ac:dyDescent="0.3">
      <c r="A2425">
        <v>7.0742514438011002</v>
      </c>
      <c r="B2425">
        <v>208.92036894532501</v>
      </c>
      <c r="C2425">
        <v>16739.266635207699</v>
      </c>
      <c r="D2425">
        <v>7.8614694733776398</v>
      </c>
      <c r="F2425">
        <v>518.97715295149203</v>
      </c>
      <c r="G2425">
        <v>8.8819993435818603</v>
      </c>
      <c r="H2425">
        <v>78.419018929251607</v>
      </c>
      <c r="I2425">
        <v>4.8789441157900004</v>
      </c>
      <c r="J2425">
        <v>1</v>
      </c>
    </row>
    <row r="2426" spans="1:10" x14ac:dyDescent="0.3">
      <c r="A2426">
        <v>8.18921385097787</v>
      </c>
      <c r="B2426">
        <v>156.32846478011999</v>
      </c>
      <c r="C2426">
        <v>18432.476518039199</v>
      </c>
      <c r="D2426">
        <v>12.2463940977695</v>
      </c>
      <c r="E2426">
        <v>370.121384654358</v>
      </c>
      <c r="F2426">
        <v>288.351471057178</v>
      </c>
      <c r="G2426">
        <v>11.8718998125222</v>
      </c>
      <c r="H2426">
        <v>79.765841213495705</v>
      </c>
      <c r="I2426">
        <v>3.7095088780387799</v>
      </c>
      <c r="J2426">
        <v>1</v>
      </c>
    </row>
    <row r="2427" spans="1:10" x14ac:dyDescent="0.3">
      <c r="A2427">
        <v>7.7441309935092004</v>
      </c>
      <c r="B2427">
        <v>185.56761841576301</v>
      </c>
      <c r="C2427">
        <v>30586.592663308202</v>
      </c>
      <c r="D2427">
        <v>8.04076015860187</v>
      </c>
      <c r="F2427">
        <v>314.42583386967402</v>
      </c>
      <c r="G2427">
        <v>17.132369005385598</v>
      </c>
      <c r="H2427">
        <v>59.871609474920298</v>
      </c>
      <c r="I2427">
        <v>5.2076834552387403</v>
      </c>
      <c r="J2427">
        <v>1</v>
      </c>
    </row>
    <row r="2428" spans="1:10" x14ac:dyDescent="0.3">
      <c r="A2428">
        <v>8.2898579063232205</v>
      </c>
      <c r="B2428">
        <v>222.48393121414</v>
      </c>
      <c r="C2428">
        <v>23884.1314786283</v>
      </c>
      <c r="D2428">
        <v>5.5332083177745099</v>
      </c>
      <c r="E2428">
        <v>354.959330194784</v>
      </c>
      <c r="F2428">
        <v>514.73308315206498</v>
      </c>
      <c r="G2428">
        <v>11.2055325672313</v>
      </c>
      <c r="H2428">
        <v>57.313680405080802</v>
      </c>
      <c r="I2428">
        <v>4.2892367351357104</v>
      </c>
      <c r="J2428">
        <v>1</v>
      </c>
    </row>
    <row r="2429" spans="1:10" x14ac:dyDescent="0.3">
      <c r="A2429">
        <v>8.0252200206355404</v>
      </c>
      <c r="B2429">
        <v>213.51972211063401</v>
      </c>
      <c r="C2429">
        <v>15457.498661666301</v>
      </c>
      <c r="D2429">
        <v>7.6695400259096296</v>
      </c>
      <c r="E2429">
        <v>318.11439462330702</v>
      </c>
      <c r="F2429">
        <v>376.31444585298499</v>
      </c>
      <c r="G2429">
        <v>9.4227445147063804</v>
      </c>
      <c r="H2429">
        <v>55.459550906941899</v>
      </c>
      <c r="I2429">
        <v>4.1349427293103096</v>
      </c>
      <c r="J2429">
        <v>1</v>
      </c>
    </row>
    <row r="2430" spans="1:10" x14ac:dyDescent="0.3">
      <c r="A2430">
        <v>8.8489273721870703</v>
      </c>
      <c r="B2430">
        <v>262.59832943880798</v>
      </c>
      <c r="C2430">
        <v>24417.861324501398</v>
      </c>
      <c r="D2430">
        <v>5.3990126240957403</v>
      </c>
      <c r="E2430">
        <v>241.12629768934099</v>
      </c>
      <c r="F2430">
        <v>493.855489242023</v>
      </c>
      <c r="G2430">
        <v>13.2624391188402</v>
      </c>
      <c r="H2430">
        <v>47.1129908949151</v>
      </c>
      <c r="I2430">
        <v>5.9923250266828001</v>
      </c>
      <c r="J2430">
        <v>1</v>
      </c>
    </row>
    <row r="2431" spans="1:10" x14ac:dyDescent="0.3">
      <c r="A2431">
        <v>6.4384218036703897</v>
      </c>
      <c r="B2431">
        <v>202.53783528957899</v>
      </c>
      <c r="C2431">
        <v>26448.245087467902</v>
      </c>
      <c r="D2431">
        <v>5.7759329098981302</v>
      </c>
      <c r="E2431">
        <v>322.45177397062599</v>
      </c>
      <c r="F2431">
        <v>567.20167486979699</v>
      </c>
      <c r="G2431">
        <v>12.641967948706201</v>
      </c>
      <c r="H2431">
        <v>55.7010670466953</v>
      </c>
      <c r="I2431">
        <v>3.3803603938404301</v>
      </c>
      <c r="J2431">
        <v>1</v>
      </c>
    </row>
    <row r="2432" spans="1:10" x14ac:dyDescent="0.3">
      <c r="B2432">
        <v>179.79620521268799</v>
      </c>
      <c r="C2432">
        <v>17029.534892682099</v>
      </c>
      <c r="D2432">
        <v>7.0189900283249598</v>
      </c>
      <c r="E2432">
        <v>371.67555531286098</v>
      </c>
      <c r="F2432">
        <v>404.67210811704501</v>
      </c>
      <c r="G2432">
        <v>11.593430750846499</v>
      </c>
      <c r="H2432">
        <v>46.504604889010103</v>
      </c>
      <c r="I2432">
        <v>4.4593939799956299</v>
      </c>
      <c r="J2432">
        <v>1</v>
      </c>
    </row>
    <row r="2433" spans="1:10" x14ac:dyDescent="0.3">
      <c r="A2433">
        <v>8.2055507193572108</v>
      </c>
      <c r="B2433">
        <v>204.66582865290701</v>
      </c>
      <c r="C2433">
        <v>17414.5206231706</v>
      </c>
      <c r="D2433">
        <v>6.8396224934549199</v>
      </c>
      <c r="E2433">
        <v>276.77009768526801</v>
      </c>
      <c r="F2433">
        <v>346.540728905403</v>
      </c>
      <c r="G2433">
        <v>12.5056014317946</v>
      </c>
      <c r="H2433">
        <v>83.916749158219602</v>
      </c>
      <c r="I2433">
        <v>5.1295278200060004</v>
      </c>
      <c r="J2433">
        <v>1</v>
      </c>
    </row>
    <row r="2434" spans="1:10" x14ac:dyDescent="0.3">
      <c r="A2434">
        <v>8.3103736719633403</v>
      </c>
      <c r="B2434">
        <v>201.65166681470501</v>
      </c>
      <c r="C2434">
        <v>23260.472004700001</v>
      </c>
      <c r="D2434">
        <v>9.3456213295195791</v>
      </c>
      <c r="E2434">
        <v>333.27137021919202</v>
      </c>
      <c r="F2434">
        <v>292.31583653898701</v>
      </c>
      <c r="G2434">
        <v>12.0248659939127</v>
      </c>
      <c r="H2434">
        <v>63.642620264707197</v>
      </c>
      <c r="I2434">
        <v>3.4930538860067499</v>
      </c>
      <c r="J2434">
        <v>1</v>
      </c>
    </row>
    <row r="2435" spans="1:10" x14ac:dyDescent="0.3">
      <c r="B2435">
        <v>240.03627870637899</v>
      </c>
      <c r="C2435">
        <v>23103.6535388271</v>
      </c>
      <c r="D2435">
        <v>8.64308865392311</v>
      </c>
      <c r="E2435">
        <v>339.15887748540899</v>
      </c>
      <c r="F2435">
        <v>487.43455476240899</v>
      </c>
      <c r="G2435">
        <v>15.1937036649118</v>
      </c>
      <c r="H2435">
        <v>88.785469123970202</v>
      </c>
      <c r="I2435">
        <v>3.9809203522994201</v>
      </c>
      <c r="J2435">
        <v>1</v>
      </c>
    </row>
    <row r="2436" spans="1:10" x14ac:dyDescent="0.3">
      <c r="A2436">
        <v>7.8339708235841998</v>
      </c>
      <c r="B2436">
        <v>240.832528518044</v>
      </c>
      <c r="C2436">
        <v>25694.873705516999</v>
      </c>
      <c r="D2436">
        <v>4.3005092549136501</v>
      </c>
      <c r="E2436">
        <v>301.76038559076198</v>
      </c>
      <c r="F2436">
        <v>442.74138884924599</v>
      </c>
      <c r="G2436">
        <v>16.889097875832899</v>
      </c>
      <c r="H2436">
        <v>96.899575834867306</v>
      </c>
      <c r="I2436">
        <v>4.8149168770706297</v>
      </c>
      <c r="J2436">
        <v>1</v>
      </c>
    </row>
    <row r="2437" spans="1:10" x14ac:dyDescent="0.3">
      <c r="A2437">
        <v>8.1426604008792793</v>
      </c>
      <c r="B2437">
        <v>220.63097214086699</v>
      </c>
      <c r="C2437">
        <v>20111.225947682698</v>
      </c>
      <c r="D2437">
        <v>7.4468770564149001</v>
      </c>
      <c r="E2437">
        <v>354.89713120584202</v>
      </c>
      <c r="F2437">
        <v>366.802483578752</v>
      </c>
      <c r="G2437">
        <v>19.721287663233401</v>
      </c>
      <c r="H2437">
        <v>53.719366054930497</v>
      </c>
      <c r="I2437">
        <v>4.6170934891229098</v>
      </c>
      <c r="J2437">
        <v>1</v>
      </c>
    </row>
    <row r="2438" spans="1:10" x14ac:dyDescent="0.3">
      <c r="A2438">
        <v>5.8964324752403297</v>
      </c>
      <c r="B2438">
        <v>165.13565776754399</v>
      </c>
      <c r="C2438">
        <v>23022.168945326699</v>
      </c>
      <c r="D2438">
        <v>7.5368057208109702</v>
      </c>
      <c r="E2438">
        <v>356.75619100724998</v>
      </c>
      <c r="F2438">
        <v>401.74092136204598</v>
      </c>
      <c r="G2438">
        <v>18.363572810707801</v>
      </c>
      <c r="H2438">
        <v>80.124746088252806</v>
      </c>
      <c r="I2438">
        <v>4.2807929292440097</v>
      </c>
      <c r="J2438">
        <v>1</v>
      </c>
    </row>
    <row r="2439" spans="1:10" x14ac:dyDescent="0.3">
      <c r="B2439">
        <v>228.109459221343</v>
      </c>
      <c r="C2439">
        <v>15617.4585767642</v>
      </c>
      <c r="D2439">
        <v>6.3265340027285601</v>
      </c>
      <c r="E2439">
        <v>326.50489262835498</v>
      </c>
      <c r="F2439">
        <v>402.60065718066301</v>
      </c>
      <c r="G2439">
        <v>14.652334166327</v>
      </c>
      <c r="H2439">
        <v>80.3401853769289</v>
      </c>
      <c r="I2439">
        <v>3.49017261417979</v>
      </c>
      <c r="J2439">
        <v>1</v>
      </c>
    </row>
    <row r="2440" spans="1:10" x14ac:dyDescent="0.3">
      <c r="A2440">
        <v>4.3107014998261297</v>
      </c>
      <c r="B2440">
        <v>138.43189417291501</v>
      </c>
      <c r="C2440">
        <v>11842.7578062475</v>
      </c>
      <c r="D2440">
        <v>5.6074500561211504</v>
      </c>
      <c r="E2440">
        <v>364.45849744115702</v>
      </c>
      <c r="F2440">
        <v>426.36959249106098</v>
      </c>
      <c r="G2440">
        <v>19.588327119666399</v>
      </c>
      <c r="H2440">
        <v>48.118628732106998</v>
      </c>
      <c r="I2440">
        <v>3.1723754914035802</v>
      </c>
      <c r="J2440">
        <v>1</v>
      </c>
    </row>
    <row r="2441" spans="1:10" x14ac:dyDescent="0.3">
      <c r="A2441">
        <v>7.8957691211174197</v>
      </c>
      <c r="B2441">
        <v>168.72404736817501</v>
      </c>
      <c r="C2441">
        <v>28723.617626563799</v>
      </c>
      <c r="D2441">
        <v>9.3414752297151296</v>
      </c>
      <c r="E2441">
        <v>353.97618125213802</v>
      </c>
      <c r="F2441">
        <v>517.43667591326505</v>
      </c>
      <c r="G2441">
        <v>11.99277232817</v>
      </c>
      <c r="H2441">
        <v>79.860551834172995</v>
      </c>
      <c r="I2441">
        <v>4.3917313384836296</v>
      </c>
      <c r="J2441">
        <v>1</v>
      </c>
    </row>
    <row r="2442" spans="1:10" x14ac:dyDescent="0.3">
      <c r="A2442">
        <v>6.8629950921590002</v>
      </c>
      <c r="B2442">
        <v>184.480658717046</v>
      </c>
      <c r="C2442">
        <v>11579.1133984014</v>
      </c>
      <c r="D2442">
        <v>6.1494938619228598</v>
      </c>
      <c r="E2442">
        <v>364.11020048312901</v>
      </c>
      <c r="F2442">
        <v>556.95627136832297</v>
      </c>
      <c r="G2442">
        <v>9.2469076073054399</v>
      </c>
      <c r="H2442">
        <v>34.249780092905901</v>
      </c>
      <c r="I2442">
        <v>5.3432850343320997</v>
      </c>
      <c r="J2442">
        <v>1</v>
      </c>
    </row>
    <row r="2443" spans="1:10" x14ac:dyDescent="0.3">
      <c r="A2443">
        <v>6.30476863013428</v>
      </c>
      <c r="B2443">
        <v>213.65617767216699</v>
      </c>
      <c r="C2443">
        <v>30168.606596499001</v>
      </c>
      <c r="D2443">
        <v>5.21078044271158</v>
      </c>
      <c r="F2443">
        <v>339.11658699813302</v>
      </c>
      <c r="G2443">
        <v>14.947675546011901</v>
      </c>
      <c r="H2443">
        <v>43.576389365527199</v>
      </c>
      <c r="I2443">
        <v>5.1099347576593201</v>
      </c>
      <c r="J2443">
        <v>1</v>
      </c>
    </row>
    <row r="2444" spans="1:10" x14ac:dyDescent="0.3">
      <c r="A2444">
        <v>6.5786805694293102</v>
      </c>
      <c r="B2444">
        <v>203.40881548861199</v>
      </c>
      <c r="C2444">
        <v>22374.824909705902</v>
      </c>
      <c r="D2444">
        <v>6.2489293834286403</v>
      </c>
      <c r="E2444">
        <v>399.61721720498502</v>
      </c>
      <c r="F2444">
        <v>547.702136853311</v>
      </c>
      <c r="G2444">
        <v>12.097919880979401</v>
      </c>
      <c r="H2444">
        <v>71.338489336231703</v>
      </c>
      <c r="I2444">
        <v>4.29204217934456</v>
      </c>
      <c r="J2444">
        <v>1</v>
      </c>
    </row>
    <row r="2445" spans="1:10" x14ac:dyDescent="0.3">
      <c r="A2445">
        <v>8.9672441098220208</v>
      </c>
      <c r="B2445">
        <v>266.47874273309702</v>
      </c>
      <c r="C2445">
        <v>34446.782262145702</v>
      </c>
      <c r="D2445">
        <v>4.9095728902465696</v>
      </c>
      <c r="F2445">
        <v>343.26555649359</v>
      </c>
      <c r="G2445">
        <v>14.263396376888499</v>
      </c>
      <c r="H2445">
        <v>64.959670067369601</v>
      </c>
      <c r="I2445">
        <v>3.7422559435706302</v>
      </c>
      <c r="J2445">
        <v>1</v>
      </c>
    </row>
    <row r="2446" spans="1:10" x14ac:dyDescent="0.3">
      <c r="B2446">
        <v>166.40496796415599</v>
      </c>
      <c r="C2446">
        <v>14202.1938049034</v>
      </c>
      <c r="D2446">
        <v>9.00679574928097</v>
      </c>
      <c r="E2446">
        <v>370.53852440320799</v>
      </c>
      <c r="F2446">
        <v>493.44024396303303</v>
      </c>
      <c r="G2446">
        <v>12.4531600716779</v>
      </c>
      <c r="H2446">
        <v>59.804166934044403</v>
      </c>
      <c r="I2446">
        <v>2.8483708181466199</v>
      </c>
      <c r="J2446">
        <v>1</v>
      </c>
    </row>
    <row r="2447" spans="1:10" x14ac:dyDescent="0.3">
      <c r="A2447">
        <v>7.4230880863158504</v>
      </c>
      <c r="B2447">
        <v>210.04619691875899</v>
      </c>
      <c r="C2447">
        <v>31073.031337988599</v>
      </c>
      <c r="D2447">
        <v>6.3747089842112699</v>
      </c>
      <c r="E2447">
        <v>312.10316131967397</v>
      </c>
      <c r="F2447">
        <v>460.89421237096701</v>
      </c>
      <c r="G2447">
        <v>16.8059903305986</v>
      </c>
      <c r="H2447">
        <v>41.607907353557898</v>
      </c>
      <c r="I2447">
        <v>3.71268196545899</v>
      </c>
      <c r="J2447">
        <v>1</v>
      </c>
    </row>
    <row r="2448" spans="1:10" x14ac:dyDescent="0.3">
      <c r="A2448">
        <v>9.1667581327304806</v>
      </c>
      <c r="B2448">
        <v>184.55743427519499</v>
      </c>
      <c r="C2448">
        <v>21736.981798520599</v>
      </c>
      <c r="D2448">
        <v>12.227175278872</v>
      </c>
      <c r="E2448">
        <v>304.52852122400702</v>
      </c>
      <c r="F2448">
        <v>317.58336710620102</v>
      </c>
      <c r="G2448">
        <v>16.779566180345899</v>
      </c>
      <c r="H2448">
        <v>51.052287492897399</v>
      </c>
      <c r="I2448">
        <v>5.4292664094184202</v>
      </c>
      <c r="J2448">
        <v>1</v>
      </c>
    </row>
    <row r="2449" spans="1:10" x14ac:dyDescent="0.3">
      <c r="A2449">
        <v>8.4686944149380992</v>
      </c>
      <c r="B2449">
        <v>151.954300745788</v>
      </c>
      <c r="C2449">
        <v>19148.2247440602</v>
      </c>
      <c r="D2449">
        <v>11.9304479655642</v>
      </c>
      <c r="E2449">
        <v>390.80736127034203</v>
      </c>
      <c r="F2449">
        <v>374.994689560008</v>
      </c>
      <c r="G2449">
        <v>9.9017297627618106</v>
      </c>
      <c r="H2449">
        <v>70.269959308786397</v>
      </c>
      <c r="I2449">
        <v>4.3755988923544002</v>
      </c>
      <c r="J2449">
        <v>1</v>
      </c>
    </row>
    <row r="2450" spans="1:10" x14ac:dyDescent="0.3">
      <c r="A2450">
        <v>6.4861526597457102</v>
      </c>
      <c r="B2450">
        <v>224.80945563366899</v>
      </c>
      <c r="C2450">
        <v>26807.1195118055</v>
      </c>
      <c r="D2450">
        <v>3.26798409150113</v>
      </c>
      <c r="E2450">
        <v>319.07435763965299</v>
      </c>
      <c r="F2450">
        <v>382.87984374837902</v>
      </c>
      <c r="G2450">
        <v>10.665030220511399</v>
      </c>
      <c r="H2450">
        <v>63.727692540305597</v>
      </c>
      <c r="I2450">
        <v>3.2467943047713299</v>
      </c>
      <c r="J2450">
        <v>1</v>
      </c>
    </row>
    <row r="2451" spans="1:10" x14ac:dyDescent="0.3">
      <c r="A2451">
        <v>4.4390957833529701</v>
      </c>
      <c r="B2451">
        <v>190.15344884856401</v>
      </c>
      <c r="C2451">
        <v>20864.340465449099</v>
      </c>
      <c r="D2451">
        <v>2.38665349439359</v>
      </c>
      <c r="F2451">
        <v>515.63120510726003</v>
      </c>
      <c r="G2451">
        <v>18.081002981814301</v>
      </c>
      <c r="H2451">
        <v>63.363082476110399</v>
      </c>
      <c r="I2451">
        <v>3.8442307606805399</v>
      </c>
      <c r="J2451">
        <v>1</v>
      </c>
    </row>
    <row r="2452" spans="1:10" x14ac:dyDescent="0.3">
      <c r="A2452">
        <v>7.7927835304935904</v>
      </c>
      <c r="B2452">
        <v>187.91247600947401</v>
      </c>
      <c r="C2452">
        <v>21093.932204726199</v>
      </c>
      <c r="D2452">
        <v>10.585501376330599</v>
      </c>
      <c r="E2452">
        <v>390.40906968595402</v>
      </c>
      <c r="F2452">
        <v>463.01937272102799</v>
      </c>
      <c r="G2452">
        <v>11.4628249621823</v>
      </c>
      <c r="H2452">
        <v>80.921398263369994</v>
      </c>
      <c r="I2452">
        <v>4.0473807861860802</v>
      </c>
      <c r="J2452">
        <v>1</v>
      </c>
    </row>
    <row r="2453" spans="1:10" x14ac:dyDescent="0.3">
      <c r="A2453">
        <v>7.2052182636461097</v>
      </c>
      <c r="B2453">
        <v>188.91131212575499</v>
      </c>
      <c r="C2453">
        <v>31315.614387158501</v>
      </c>
      <c r="D2453">
        <v>8.3230406224418303</v>
      </c>
      <c r="F2453">
        <v>398.91885953782099</v>
      </c>
      <c r="G2453">
        <v>15.6742095392677</v>
      </c>
      <c r="H2453">
        <v>69.551100182163495</v>
      </c>
      <c r="I2453">
        <v>3.46533108934642</v>
      </c>
      <c r="J2453">
        <v>1</v>
      </c>
    </row>
    <row r="2454" spans="1:10" x14ac:dyDescent="0.3">
      <c r="A2454">
        <v>6.56905387638938</v>
      </c>
      <c r="B2454">
        <v>208.73145371693599</v>
      </c>
      <c r="C2454">
        <v>29123.708303808198</v>
      </c>
      <c r="D2454">
        <v>6.7651178797923803</v>
      </c>
      <c r="E2454">
        <v>327.69754084615101</v>
      </c>
      <c r="F2454">
        <v>308.08605032909202</v>
      </c>
      <c r="G2454">
        <v>12.3602919764453</v>
      </c>
      <c r="H2454">
        <v>65.750172501514299</v>
      </c>
      <c r="I2454">
        <v>4.2046991285358102</v>
      </c>
      <c r="J2454">
        <v>1</v>
      </c>
    </row>
    <row r="2455" spans="1:10" x14ac:dyDescent="0.3">
      <c r="B2455">
        <v>182.25781425767599</v>
      </c>
      <c r="C2455">
        <v>17540.742497737199</v>
      </c>
      <c r="D2455">
        <v>8.4224759231534208</v>
      </c>
      <c r="F2455">
        <v>305.82753492041502</v>
      </c>
      <c r="G2455">
        <v>11.805005166813</v>
      </c>
      <c r="H2455">
        <v>61.6961129564571</v>
      </c>
      <c r="I2455">
        <v>4.1647726238148204</v>
      </c>
      <c r="J2455">
        <v>1</v>
      </c>
    </row>
    <row r="2456" spans="1:10" x14ac:dyDescent="0.3">
      <c r="A2456">
        <v>4.2916877297288201</v>
      </c>
      <c r="B2456">
        <v>124.007349802325</v>
      </c>
      <c r="C2456">
        <v>18038.474365997099</v>
      </c>
      <c r="D2456">
        <v>8.6032965020458594</v>
      </c>
      <c r="F2456">
        <v>548.57446166517798</v>
      </c>
      <c r="G2456">
        <v>15.6828210642669</v>
      </c>
      <c r="H2456">
        <v>91.860959668111207</v>
      </c>
      <c r="I2456">
        <v>4.6160885544544801</v>
      </c>
      <c r="J2456">
        <v>1</v>
      </c>
    </row>
    <row r="2457" spans="1:10" x14ac:dyDescent="0.3">
      <c r="B2457">
        <v>176.41363782175699</v>
      </c>
      <c r="C2457">
        <v>12674.6727727536</v>
      </c>
      <c r="D2457">
        <v>8.9884769753162708</v>
      </c>
      <c r="E2457">
        <v>354.76811485914698</v>
      </c>
      <c r="F2457">
        <v>344.420434786415</v>
      </c>
      <c r="G2457">
        <v>12.682868896426299</v>
      </c>
      <c r="H2457">
        <v>83.567356426221494</v>
      </c>
      <c r="I2457">
        <v>4.4038768073340302</v>
      </c>
      <c r="J2457">
        <v>1</v>
      </c>
    </row>
    <row r="2458" spans="1:10" x14ac:dyDescent="0.3">
      <c r="A2458">
        <v>4.9210939033344401</v>
      </c>
      <c r="B2458">
        <v>162.30059364567299</v>
      </c>
      <c r="C2458">
        <v>14126.590529994301</v>
      </c>
      <c r="D2458">
        <v>6.4068143951965997</v>
      </c>
      <c r="E2458">
        <v>357.81592940711101</v>
      </c>
      <c r="F2458">
        <v>337.77305146404302</v>
      </c>
      <c r="G2458">
        <v>21.237899126821599</v>
      </c>
      <c r="H2458">
        <v>65.704480524210197</v>
      </c>
      <c r="I2458">
        <v>3.28518685093074</v>
      </c>
      <c r="J2458">
        <v>1</v>
      </c>
    </row>
    <row r="2459" spans="1:10" x14ac:dyDescent="0.3">
      <c r="A2459">
        <v>6.7271852652046</v>
      </c>
      <c r="B2459">
        <v>197.439215976822</v>
      </c>
      <c r="C2459">
        <v>26012.488745650899</v>
      </c>
      <c r="D2459">
        <v>6.9520080330759599</v>
      </c>
      <c r="E2459">
        <v>346.62873515936701</v>
      </c>
      <c r="F2459">
        <v>473.33007830458399</v>
      </c>
      <c r="G2459">
        <v>18.4378352764816</v>
      </c>
      <c r="H2459">
        <v>69.466289077675995</v>
      </c>
      <c r="I2459">
        <v>4.158248534758</v>
      </c>
      <c r="J2459">
        <v>1</v>
      </c>
    </row>
    <row r="2460" spans="1:10" x14ac:dyDescent="0.3">
      <c r="A2460">
        <v>5.7570889573808604</v>
      </c>
      <c r="B2460">
        <v>148.989146435897</v>
      </c>
      <c r="C2460">
        <v>32415.733623844499</v>
      </c>
      <c r="D2460">
        <v>9.1785604766646607</v>
      </c>
      <c r="E2460">
        <v>319.222935597206</v>
      </c>
      <c r="F2460">
        <v>407.74171328114898</v>
      </c>
      <c r="G2460">
        <v>12.1209558596566</v>
      </c>
      <c r="H2460">
        <v>42.218844866244503</v>
      </c>
      <c r="I2460">
        <v>3.73018546714209</v>
      </c>
      <c r="J2460">
        <v>1</v>
      </c>
    </row>
    <row r="2461" spans="1:10" x14ac:dyDescent="0.3">
      <c r="A2461">
        <v>5.8423590640869003</v>
      </c>
      <c r="B2461">
        <v>217.32479950557499</v>
      </c>
      <c r="C2461">
        <v>29644.813605969801</v>
      </c>
      <c r="D2461">
        <v>4.1791079628825898</v>
      </c>
      <c r="E2461">
        <v>328.50392114460999</v>
      </c>
      <c r="F2461">
        <v>310.77117786860998</v>
      </c>
      <c r="G2461">
        <v>14.3353951714485</v>
      </c>
      <c r="H2461">
        <v>62.654955961615499</v>
      </c>
      <c r="I2461">
        <v>3.8652959671109102</v>
      </c>
      <c r="J2461">
        <v>1</v>
      </c>
    </row>
    <row r="2462" spans="1:10" x14ac:dyDescent="0.3">
      <c r="A2462">
        <v>8.8481030192084091</v>
      </c>
      <c r="B2462">
        <v>248.56774041003101</v>
      </c>
      <c r="C2462">
        <v>19793.971867284999</v>
      </c>
      <c r="D2462">
        <v>9.6811543027265792</v>
      </c>
      <c r="E2462">
        <v>323.351748953921</v>
      </c>
      <c r="F2462">
        <v>411.14743309443298</v>
      </c>
      <c r="G2462">
        <v>18.137804844592701</v>
      </c>
      <c r="H2462">
        <v>68.753074389482705</v>
      </c>
      <c r="I2462">
        <v>3.0747993058867702</v>
      </c>
      <c r="J2462">
        <v>0</v>
      </c>
    </row>
    <row r="2463" spans="1:10" x14ac:dyDescent="0.3">
      <c r="A2463">
        <v>5.8662506678260096</v>
      </c>
      <c r="B2463">
        <v>146.86567978891199</v>
      </c>
      <c r="C2463">
        <v>19679.062670213101</v>
      </c>
      <c r="D2463">
        <v>4.86847998947108</v>
      </c>
      <c r="E2463">
        <v>320.01237161717302</v>
      </c>
      <c r="F2463">
        <v>414.42701671819498</v>
      </c>
      <c r="G2463">
        <v>15.522772618167</v>
      </c>
      <c r="H2463">
        <v>84.4036841123161</v>
      </c>
      <c r="I2463">
        <v>4.2813134590197501</v>
      </c>
      <c r="J2463">
        <v>0</v>
      </c>
    </row>
    <row r="2464" spans="1:10" x14ac:dyDescent="0.3">
      <c r="A2464">
        <v>6.0209953628155901</v>
      </c>
      <c r="B2464">
        <v>178.50029699591599</v>
      </c>
      <c r="C2464">
        <v>13095.1491606574</v>
      </c>
      <c r="D2464">
        <v>7.9448024501226104</v>
      </c>
      <c r="F2464">
        <v>437.29899531818</v>
      </c>
      <c r="G2464">
        <v>13.7707832153528</v>
      </c>
      <c r="H2464">
        <v>59.872433044300898</v>
      </c>
      <c r="I2464">
        <v>4.8060166249280201</v>
      </c>
      <c r="J2464">
        <v>0</v>
      </c>
    </row>
    <row r="2465" spans="1:10" x14ac:dyDescent="0.3">
      <c r="A2465">
        <v>7.5299295026309201</v>
      </c>
      <c r="B2465">
        <v>171.81419677373501</v>
      </c>
      <c r="C2465">
        <v>27062.065888519301</v>
      </c>
      <c r="D2465">
        <v>5.0295685181801204</v>
      </c>
      <c r="E2465">
        <v>378.24178171043701</v>
      </c>
      <c r="F2465">
        <v>325.09975596843702</v>
      </c>
      <c r="G2465">
        <v>13.786737325791799</v>
      </c>
      <c r="H2465">
        <v>97.241349824181896</v>
      </c>
      <c r="I2465">
        <v>4.5853219944524399</v>
      </c>
      <c r="J2465">
        <v>0</v>
      </c>
    </row>
    <row r="2466" spans="1:10" x14ac:dyDescent="0.3">
      <c r="A2466">
        <v>6.6497053111594298</v>
      </c>
      <c r="B2466">
        <v>190.53194713414899</v>
      </c>
      <c r="C2466">
        <v>16191.4260911329</v>
      </c>
      <c r="D2466">
        <v>5.2549592910734297</v>
      </c>
      <c r="F2466">
        <v>564.20317752432095</v>
      </c>
      <c r="G2466">
        <v>18.443031191549601</v>
      </c>
      <c r="H2466">
        <v>42.815366380884299</v>
      </c>
      <c r="I2466">
        <v>3.08517850902131</v>
      </c>
      <c r="J2466">
        <v>0</v>
      </c>
    </row>
    <row r="2467" spans="1:10" x14ac:dyDescent="0.3">
      <c r="A2467">
        <v>5.0977862263180898</v>
      </c>
      <c r="B2467">
        <v>182.81901536015101</v>
      </c>
      <c r="C2467">
        <v>23590.313712325598</v>
      </c>
      <c r="D2467">
        <v>9.1287977166620191</v>
      </c>
      <c r="E2467">
        <v>326.33486294037999</v>
      </c>
      <c r="F2467">
        <v>445.56264379262399</v>
      </c>
      <c r="G2467">
        <v>15.137781385031801</v>
      </c>
      <c r="H2467">
        <v>68.608102861805406</v>
      </c>
      <c r="I2467">
        <v>4.8293233636395696</v>
      </c>
      <c r="J2467">
        <v>0</v>
      </c>
    </row>
    <row r="2468" spans="1:10" x14ac:dyDescent="0.3">
      <c r="A2468">
        <v>6.4839945078529198</v>
      </c>
      <c r="B2468">
        <v>180.445051295241</v>
      </c>
      <c r="C2468">
        <v>29032.781103474001</v>
      </c>
      <c r="D2468">
        <v>7.3017354958068799</v>
      </c>
      <c r="E2468">
        <v>326.30009794093797</v>
      </c>
      <c r="F2468">
        <v>374.67573827562097</v>
      </c>
      <c r="G2468">
        <v>17.885877256584799</v>
      </c>
      <c r="H2468">
        <v>75.9397156904176</v>
      </c>
      <c r="I2468">
        <v>2.6886432854606399</v>
      </c>
      <c r="J2468">
        <v>0</v>
      </c>
    </row>
    <row r="2469" spans="1:10" x14ac:dyDescent="0.3">
      <c r="B2469">
        <v>253.14965119784901</v>
      </c>
      <c r="C2469">
        <v>12037.7703855776</v>
      </c>
      <c r="D2469">
        <v>4.3843577068519597</v>
      </c>
      <c r="E2469">
        <v>325.413247932042</v>
      </c>
      <c r="F2469">
        <v>422.38929182341201</v>
      </c>
      <c r="G2469">
        <v>13.1682992319008</v>
      </c>
      <c r="H2469">
        <v>40.052150647696301</v>
      </c>
      <c r="I2469">
        <v>3.3999454918012701</v>
      </c>
      <c r="J2469">
        <v>0</v>
      </c>
    </row>
    <row r="2470" spans="1:10" x14ac:dyDescent="0.3">
      <c r="A2470">
        <v>5.6696992090783001</v>
      </c>
      <c r="B2470">
        <v>199.662636826691</v>
      </c>
      <c r="C2470">
        <v>9544.8626707755393</v>
      </c>
      <c r="D2470">
        <v>8.8082469178229594</v>
      </c>
      <c r="E2470">
        <v>343.48553298701898</v>
      </c>
      <c r="F2470">
        <v>378.120392508024</v>
      </c>
      <c r="G2470">
        <v>21.780373104717601</v>
      </c>
      <c r="H2470">
        <v>80.488274102852202</v>
      </c>
      <c r="I2470">
        <v>1.9101166454023</v>
      </c>
      <c r="J2470">
        <v>0</v>
      </c>
    </row>
    <row r="2471" spans="1:10" x14ac:dyDescent="0.3">
      <c r="A2471">
        <v>8.1277104244185203</v>
      </c>
      <c r="B2471">
        <v>203.07030851563201</v>
      </c>
      <c r="C2471">
        <v>13227.052382407101</v>
      </c>
      <c r="D2471">
        <v>6.3109023682474401</v>
      </c>
      <c r="E2471">
        <v>362.27570697373699</v>
      </c>
      <c r="F2471">
        <v>409.74222378039099</v>
      </c>
      <c r="G2471">
        <v>18.277277264707099</v>
      </c>
      <c r="H2471">
        <v>78.929578951931106</v>
      </c>
      <c r="I2471">
        <v>4.2441732114742798</v>
      </c>
      <c r="J2471">
        <v>0</v>
      </c>
    </row>
    <row r="2472" spans="1:10" x14ac:dyDescent="0.3">
      <c r="A2472">
        <v>9.1069169146955407</v>
      </c>
      <c r="B2472">
        <v>209.60961797001801</v>
      </c>
      <c r="C2472">
        <v>16879.524769770698</v>
      </c>
      <c r="D2472">
        <v>2.1026909914982501</v>
      </c>
      <c r="F2472">
        <v>294.31008075234598</v>
      </c>
      <c r="G2472">
        <v>8.0642960528817298</v>
      </c>
      <c r="H2472">
        <v>70.190624816422797</v>
      </c>
      <c r="I2472">
        <v>4.1867263987621497</v>
      </c>
      <c r="J2472">
        <v>0</v>
      </c>
    </row>
    <row r="2473" spans="1:10" x14ac:dyDescent="0.3">
      <c r="A2473">
        <v>7.5757578838962996</v>
      </c>
      <c r="B2473">
        <v>203.88437279422101</v>
      </c>
      <c r="C2473">
        <v>20855.272321144999</v>
      </c>
      <c r="D2473">
        <v>8.1093118537786708</v>
      </c>
      <c r="E2473">
        <v>334.02742013029598</v>
      </c>
      <c r="F2473">
        <v>532.31118752189604</v>
      </c>
      <c r="G2473">
        <v>14.2360131745699</v>
      </c>
      <c r="H2473">
        <v>74.638705605730195</v>
      </c>
      <c r="I2473">
        <v>3.1764325260067099</v>
      </c>
      <c r="J2473">
        <v>0</v>
      </c>
    </row>
    <row r="2474" spans="1:10" x14ac:dyDescent="0.3">
      <c r="A2474">
        <v>8.2463690537778405</v>
      </c>
      <c r="B2474">
        <v>207.17216805357501</v>
      </c>
      <c r="C2474">
        <v>31080.432075636101</v>
      </c>
      <c r="D2474">
        <v>6.0963600294025397</v>
      </c>
      <c r="E2474">
        <v>332.76615599094902</v>
      </c>
      <c r="F2474">
        <v>369.02921276875998</v>
      </c>
      <c r="G2474">
        <v>17.533953788375399</v>
      </c>
      <c r="H2474">
        <v>55.030175011088097</v>
      </c>
      <c r="I2474">
        <v>4.4332566103903304</v>
      </c>
      <c r="J2474">
        <v>0</v>
      </c>
    </row>
    <row r="2475" spans="1:10" x14ac:dyDescent="0.3">
      <c r="A2475">
        <v>2.9454690611226799</v>
      </c>
      <c r="B2475">
        <v>126.748100325772</v>
      </c>
      <c r="C2475">
        <v>16829.393039119601</v>
      </c>
      <c r="D2475">
        <v>10.597394830994601</v>
      </c>
      <c r="F2475">
        <v>456.23318950350603</v>
      </c>
      <c r="G2475">
        <v>10.1571386234854</v>
      </c>
      <c r="H2475">
        <v>79.310557315769103</v>
      </c>
      <c r="I2475">
        <v>5.0699827704803697</v>
      </c>
      <c r="J2475">
        <v>0</v>
      </c>
    </row>
    <row r="2476" spans="1:10" x14ac:dyDescent="0.3">
      <c r="A2476">
        <v>4.9640703415697303</v>
      </c>
      <c r="B2476">
        <v>168.28336488858099</v>
      </c>
      <c r="C2476">
        <v>17694.574832976799</v>
      </c>
      <c r="D2476">
        <v>9.7253212932042405</v>
      </c>
      <c r="E2476">
        <v>333.63951130624201</v>
      </c>
      <c r="F2476">
        <v>353.06993876447598</v>
      </c>
      <c r="G2476">
        <v>17.2937322919074</v>
      </c>
      <c r="H2476">
        <v>67.252514372191499</v>
      </c>
      <c r="I2476">
        <v>4.7617008044823397</v>
      </c>
      <c r="J2476">
        <v>0</v>
      </c>
    </row>
    <row r="2477" spans="1:10" x14ac:dyDescent="0.3">
      <c r="A2477">
        <v>4.9913968896529299</v>
      </c>
      <c r="B2477">
        <v>141.62239525456101</v>
      </c>
      <c r="C2477">
        <v>44499.728709719602</v>
      </c>
      <c r="D2477">
        <v>8.2609284457028096</v>
      </c>
      <c r="E2477">
        <v>335.50983022723</v>
      </c>
      <c r="F2477">
        <v>534.711454500689</v>
      </c>
      <c r="G2477">
        <v>15.350872729456</v>
      </c>
      <c r="H2477">
        <v>62.896558267983998</v>
      </c>
      <c r="I2477">
        <v>3.9265987301511802</v>
      </c>
      <c r="J2477">
        <v>0</v>
      </c>
    </row>
    <row r="2478" spans="1:10" x14ac:dyDescent="0.3">
      <c r="A2478">
        <v>5.04562573005144</v>
      </c>
      <c r="B2478">
        <v>179.702503135033</v>
      </c>
      <c r="C2478">
        <v>22557.6035963949</v>
      </c>
      <c r="D2478">
        <v>10.120334022861201</v>
      </c>
      <c r="E2478">
        <v>296.42515375919498</v>
      </c>
      <c r="F2478">
        <v>450.29569571087097</v>
      </c>
      <c r="G2478">
        <v>14.215817125508099</v>
      </c>
      <c r="H2478">
        <v>82.066333672921502</v>
      </c>
      <c r="I2478">
        <v>3.3317866407748</v>
      </c>
      <c r="J2478">
        <v>0</v>
      </c>
    </row>
    <row r="2479" spans="1:10" x14ac:dyDescent="0.3">
      <c r="B2479">
        <v>206.26341782629399</v>
      </c>
      <c r="C2479">
        <v>18221.0853421756</v>
      </c>
      <c r="D2479">
        <v>6.2371351448452499</v>
      </c>
      <c r="E2479">
        <v>352.159225801697</v>
      </c>
      <c r="F2479">
        <v>547.32531777085796</v>
      </c>
      <c r="G2479">
        <v>11.7598522116699</v>
      </c>
      <c r="H2479">
        <v>62.348387951343597</v>
      </c>
      <c r="I2479">
        <v>3.46956108553068</v>
      </c>
      <c r="J2479">
        <v>0</v>
      </c>
    </row>
    <row r="2480" spans="1:10" x14ac:dyDescent="0.3">
      <c r="A2480">
        <v>11.0694562890545</v>
      </c>
      <c r="B2480">
        <v>256.201980262907</v>
      </c>
      <c r="C2480">
        <v>43536.020874091097</v>
      </c>
      <c r="D2480">
        <v>4.04762047058958</v>
      </c>
      <c r="F2480">
        <v>433.47601134969699</v>
      </c>
      <c r="G2480">
        <v>12.4273949223924</v>
      </c>
      <c r="H2480">
        <v>55.732991251924197</v>
      </c>
      <c r="I2480">
        <v>4.8805123814172298</v>
      </c>
      <c r="J2480">
        <v>0</v>
      </c>
    </row>
    <row r="2481" spans="1:10" x14ac:dyDescent="0.3">
      <c r="A2481">
        <v>5.7753308887640999</v>
      </c>
      <c r="B2481">
        <v>169.72816947710999</v>
      </c>
      <c r="C2481">
        <v>14710.722830626601</v>
      </c>
      <c r="D2481">
        <v>7.2618107608561502</v>
      </c>
      <c r="E2481">
        <v>359.26696178561002</v>
      </c>
      <c r="F2481">
        <v>535.65255986064301</v>
      </c>
      <c r="G2481">
        <v>11.772464430288</v>
      </c>
      <c r="H2481">
        <v>67.2971987778498</v>
      </c>
      <c r="I2481">
        <v>5.1642599211703297</v>
      </c>
      <c r="J2481">
        <v>0</v>
      </c>
    </row>
    <row r="2482" spans="1:10" x14ac:dyDescent="0.3">
      <c r="A2482">
        <v>9.0121003131468793</v>
      </c>
      <c r="B2482">
        <v>268.67929873268901</v>
      </c>
      <c r="C2482">
        <v>13064.4505911861</v>
      </c>
      <c r="D2482">
        <v>7.6256408106462397</v>
      </c>
      <c r="E2482">
        <v>358.33676005313998</v>
      </c>
      <c r="F2482">
        <v>549.82714202939803</v>
      </c>
      <c r="G2482">
        <v>12.0158677727552</v>
      </c>
      <c r="H2482">
        <v>63.698403884468</v>
      </c>
      <c r="I2482">
        <v>4.96232920722505</v>
      </c>
      <c r="J2482">
        <v>0</v>
      </c>
    </row>
    <row r="2483" spans="1:10" x14ac:dyDescent="0.3">
      <c r="A2483">
        <v>4.03161044442066</v>
      </c>
      <c r="B2483">
        <v>145.483238952785</v>
      </c>
      <c r="C2483">
        <v>15105.3730982952</v>
      </c>
      <c r="D2483">
        <v>8.1808133595551595</v>
      </c>
      <c r="E2483">
        <v>333.71086998434703</v>
      </c>
      <c r="F2483">
        <v>342.979012559995</v>
      </c>
      <c r="G2483">
        <v>13.806405504441001</v>
      </c>
      <c r="H2483">
        <v>85.679053237150001</v>
      </c>
      <c r="I2483">
        <v>4.0379391551263204</v>
      </c>
      <c r="J2483">
        <v>0</v>
      </c>
    </row>
    <row r="2484" spans="1:10" x14ac:dyDescent="0.3">
      <c r="A2484">
        <v>7.8821239474655904</v>
      </c>
      <c r="B2484">
        <v>235.46640474677699</v>
      </c>
      <c r="C2484">
        <v>5477.3472147696802</v>
      </c>
      <c r="D2484">
        <v>6.4760569088656501</v>
      </c>
      <c r="F2484">
        <v>443.89473567935602</v>
      </c>
      <c r="G2484">
        <v>12.1785204652723</v>
      </c>
      <c r="H2484">
        <v>34.1944043403197</v>
      </c>
      <c r="I2484">
        <v>5.3641721693723703</v>
      </c>
      <c r="J2484">
        <v>0</v>
      </c>
    </row>
    <row r="2485" spans="1:10" x14ac:dyDescent="0.3">
      <c r="A2485">
        <v>8.7594887145366496</v>
      </c>
      <c r="B2485">
        <v>219.921389968037</v>
      </c>
      <c r="C2485">
        <v>33364.918122879397</v>
      </c>
      <c r="D2485">
        <v>5.6870723127599803</v>
      </c>
      <c r="E2485">
        <v>324.038505726827</v>
      </c>
      <c r="F2485">
        <v>443.54800648993199</v>
      </c>
      <c r="G2485">
        <v>17.763342833059301</v>
      </c>
      <c r="H2485">
        <v>79.7478682237074</v>
      </c>
      <c r="I2485">
        <v>2.8895781098103299</v>
      </c>
      <c r="J2485">
        <v>0</v>
      </c>
    </row>
    <row r="2486" spans="1:10" x14ac:dyDescent="0.3">
      <c r="A2486">
        <v>6.6536495152789596</v>
      </c>
      <c r="B2486">
        <v>172.584512209965</v>
      </c>
      <c r="C2486">
        <v>34816.444537679898</v>
      </c>
      <c r="D2486">
        <v>8.2893067454961908</v>
      </c>
      <c r="E2486">
        <v>293.61104846860201</v>
      </c>
      <c r="F2486">
        <v>389.47114935714899</v>
      </c>
      <c r="G2486">
        <v>15.8724744873173</v>
      </c>
      <c r="H2486">
        <v>67.976869413419394</v>
      </c>
      <c r="I2486">
        <v>4.87140619345635</v>
      </c>
      <c r="J2486">
        <v>0</v>
      </c>
    </row>
    <row r="2487" spans="1:10" x14ac:dyDescent="0.3">
      <c r="B2487">
        <v>179.96235119944899</v>
      </c>
      <c r="C2487">
        <v>22060.186871640199</v>
      </c>
      <c r="D2487">
        <v>8.2964973853030806</v>
      </c>
      <c r="F2487">
        <v>386.41764055623003</v>
      </c>
      <c r="G2487">
        <v>10.0801156787015</v>
      </c>
      <c r="H2487">
        <v>69.904834871966997</v>
      </c>
      <c r="I2487">
        <v>4.9635351031394599</v>
      </c>
      <c r="J2487">
        <v>0</v>
      </c>
    </row>
    <row r="2488" spans="1:10" x14ac:dyDescent="0.3">
      <c r="A2488">
        <v>4.4738820854505699</v>
      </c>
      <c r="B2488">
        <v>120.10190794784999</v>
      </c>
      <c r="C2488">
        <v>30013.700748503099</v>
      </c>
      <c r="D2488">
        <v>6.3693708815626104</v>
      </c>
      <c r="F2488">
        <v>433.74439165589303</v>
      </c>
      <c r="G2488">
        <v>8.5108827169140095</v>
      </c>
      <c r="H2488">
        <v>100.232295242451</v>
      </c>
      <c r="I2488">
        <v>4.89365669068932</v>
      </c>
      <c r="J2488">
        <v>0</v>
      </c>
    </row>
    <row r="2489" spans="1:10" x14ac:dyDescent="0.3">
      <c r="A2489">
        <v>9.3494699623606206</v>
      </c>
      <c r="B2489">
        <v>252.14849873701399</v>
      </c>
      <c r="C2489">
        <v>13137.490762302599</v>
      </c>
      <c r="D2489">
        <v>6.1738231452076997</v>
      </c>
      <c r="E2489">
        <v>320.32398404428301</v>
      </c>
      <c r="F2489">
        <v>349.81608434385601</v>
      </c>
      <c r="G2489">
        <v>13.1098978499779</v>
      </c>
      <c r="H2489">
        <v>58.801290965447599</v>
      </c>
      <c r="I2489">
        <v>3.7780226724847799</v>
      </c>
      <c r="J2489">
        <v>0</v>
      </c>
    </row>
    <row r="2490" spans="1:10" x14ac:dyDescent="0.3">
      <c r="A2490">
        <v>6.8629360255328002</v>
      </c>
      <c r="B2490">
        <v>220.14788910657199</v>
      </c>
      <c r="C2490">
        <v>23580.657290482399</v>
      </c>
      <c r="D2490">
        <v>6.6115434030509599</v>
      </c>
      <c r="E2490">
        <v>285.19218096134699</v>
      </c>
      <c r="F2490">
        <v>325.72174702513399</v>
      </c>
      <c r="G2490">
        <v>13.4727577584784</v>
      </c>
      <c r="H2490">
        <v>89.412934844618803</v>
      </c>
      <c r="I2490">
        <v>3.80609325592498</v>
      </c>
      <c r="J2490">
        <v>0</v>
      </c>
    </row>
    <row r="2491" spans="1:10" x14ac:dyDescent="0.3">
      <c r="A2491">
        <v>8.2614059521149308</v>
      </c>
      <c r="B2491">
        <v>208.188085866287</v>
      </c>
      <c r="C2491">
        <v>24870.825941273699</v>
      </c>
      <c r="D2491">
        <v>4.92501536220872</v>
      </c>
      <c r="F2491">
        <v>441.05257057024698</v>
      </c>
      <c r="G2491">
        <v>19.095663668644001</v>
      </c>
      <c r="H2491">
        <v>50.663149948057303</v>
      </c>
      <c r="I2491">
        <v>2.8004281202291699</v>
      </c>
      <c r="J2491">
        <v>0</v>
      </c>
    </row>
    <row r="2492" spans="1:10" x14ac:dyDescent="0.3">
      <c r="A2492">
        <v>8.8603242417256691</v>
      </c>
      <c r="B2492">
        <v>233.625145044569</v>
      </c>
      <c r="C2492">
        <v>19550.2996804822</v>
      </c>
      <c r="D2492">
        <v>6.5190628944638904</v>
      </c>
      <c r="F2492">
        <v>285.41243624834101</v>
      </c>
      <c r="G2492">
        <v>13.093262346397299</v>
      </c>
      <c r="H2492">
        <v>25.061904305979802</v>
      </c>
      <c r="I2492">
        <v>2.47667441975244</v>
      </c>
      <c r="J2492">
        <v>0</v>
      </c>
    </row>
    <row r="2493" spans="1:10" x14ac:dyDescent="0.3">
      <c r="A2493">
        <v>7.4965106795922898</v>
      </c>
      <c r="B2493">
        <v>207.13732804747599</v>
      </c>
      <c r="C2493">
        <v>39423.666064814803</v>
      </c>
      <c r="D2493">
        <v>8.4941153694099594</v>
      </c>
      <c r="E2493">
        <v>325.40399344546603</v>
      </c>
      <c r="F2493">
        <v>569.56922344673205</v>
      </c>
      <c r="G2493">
        <v>14.313986803912201</v>
      </c>
      <c r="I2493">
        <v>3.3634032575749</v>
      </c>
      <c r="J2493">
        <v>0</v>
      </c>
    </row>
    <row r="2494" spans="1:10" x14ac:dyDescent="0.3">
      <c r="A2494">
        <v>10.1641733372714</v>
      </c>
      <c r="B2494">
        <v>243.60650760422001</v>
      </c>
      <c r="C2494">
        <v>16522.7157536142</v>
      </c>
      <c r="D2494">
        <v>3.9921713604859499</v>
      </c>
      <c r="E2494">
        <v>310.84507232942099</v>
      </c>
      <c r="F2494">
        <v>487.69805208173102</v>
      </c>
      <c r="G2494">
        <v>17.223237488371002</v>
      </c>
      <c r="H2494">
        <v>83.871495837212507</v>
      </c>
      <c r="I2494">
        <v>3.5309409547271202</v>
      </c>
      <c r="J2494">
        <v>0</v>
      </c>
    </row>
    <row r="2495" spans="1:10" x14ac:dyDescent="0.3">
      <c r="B2495">
        <v>167.46619150783201</v>
      </c>
      <c r="C2495">
        <v>11532.2231778284</v>
      </c>
      <c r="D2495">
        <v>7.7097105069072702</v>
      </c>
      <c r="E2495">
        <v>361.00931067502302</v>
      </c>
      <c r="F2495">
        <v>625.34677248921696</v>
      </c>
      <c r="G2495">
        <v>14.1515382193483</v>
      </c>
      <c r="H2495">
        <v>74.831193614056403</v>
      </c>
      <c r="I2495">
        <v>4.08617563693356</v>
      </c>
      <c r="J2495">
        <v>0</v>
      </c>
    </row>
    <row r="2496" spans="1:10" x14ac:dyDescent="0.3">
      <c r="A2496">
        <v>6.0398232420554097</v>
      </c>
      <c r="B2496">
        <v>164.02634033157301</v>
      </c>
      <c r="C2496">
        <v>9943.6375985332106</v>
      </c>
      <c r="D2496">
        <v>7.7233045874782604</v>
      </c>
      <c r="E2496">
        <v>350.75626094850998</v>
      </c>
      <c r="F2496">
        <v>374.79471937943401</v>
      </c>
      <c r="G2496">
        <v>16.6684456207831</v>
      </c>
      <c r="H2496">
        <v>65.542661594080897</v>
      </c>
      <c r="I2496">
        <v>3.9237660749446799</v>
      </c>
      <c r="J2496">
        <v>0</v>
      </c>
    </row>
    <row r="2497" spans="1:10" x14ac:dyDescent="0.3">
      <c r="B2497">
        <v>183.48883884863699</v>
      </c>
      <c r="C2497">
        <v>12675.938962030101</v>
      </c>
      <c r="D2497">
        <v>9.7778073812548101</v>
      </c>
      <c r="E2497">
        <v>319.87058449967202</v>
      </c>
      <c r="F2497">
        <v>482.44502561272498</v>
      </c>
      <c r="G2497">
        <v>13.3097226968802</v>
      </c>
      <c r="H2497">
        <v>46.8534096187242</v>
      </c>
      <c r="I2497">
        <v>3.24041909652053</v>
      </c>
      <c r="J2497">
        <v>0</v>
      </c>
    </row>
    <row r="2498" spans="1:10" x14ac:dyDescent="0.3">
      <c r="A2498">
        <v>6.05790477411231</v>
      </c>
      <c r="B2498">
        <v>149.12279412794999</v>
      </c>
      <c r="C2498">
        <v>23603.5018700402</v>
      </c>
      <c r="D2498">
        <v>6.5370282244245903</v>
      </c>
      <c r="E2498">
        <v>302.698630644861</v>
      </c>
      <c r="F2498">
        <v>393.29347792755601</v>
      </c>
      <c r="G2498">
        <v>17.615229350234799</v>
      </c>
      <c r="H2498">
        <v>54.217939252264401</v>
      </c>
      <c r="I2498">
        <v>4.2697532454042202</v>
      </c>
      <c r="J2498">
        <v>0</v>
      </c>
    </row>
    <row r="2499" spans="1:10" x14ac:dyDescent="0.3">
      <c r="A2499">
        <v>8.0050163720638299</v>
      </c>
      <c r="B2499">
        <v>187.23053461680101</v>
      </c>
      <c r="C2499">
        <v>49341.421278567999</v>
      </c>
      <c r="D2499">
        <v>4.3393102423415701</v>
      </c>
      <c r="E2499">
        <v>300.69712798838498</v>
      </c>
      <c r="F2499">
        <v>437.32550730497798</v>
      </c>
      <c r="G2499">
        <v>13.9720140755967</v>
      </c>
      <c r="I2499">
        <v>5.2887765965543103</v>
      </c>
      <c r="J2499">
        <v>0</v>
      </c>
    </row>
    <row r="2500" spans="1:10" x14ac:dyDescent="0.3">
      <c r="B2500">
        <v>193.462419847923</v>
      </c>
      <c r="C2500">
        <v>18519.162494433102</v>
      </c>
      <c r="D2500">
        <v>8.0218034981027593</v>
      </c>
      <c r="F2500">
        <v>374.31788781034999</v>
      </c>
      <c r="G2500">
        <v>13.7493628932148</v>
      </c>
      <c r="H2500">
        <v>43.7447051616086</v>
      </c>
      <c r="I2500">
        <v>2.6765935190830001</v>
      </c>
      <c r="J2500">
        <v>0</v>
      </c>
    </row>
    <row r="2501" spans="1:10" x14ac:dyDescent="0.3">
      <c r="A2501">
        <v>7.0383475167880603</v>
      </c>
      <c r="B2501">
        <v>199.59794276028299</v>
      </c>
      <c r="C2501">
        <v>23951.105986571602</v>
      </c>
      <c r="D2501">
        <v>8.2299928385533097</v>
      </c>
      <c r="E2501">
        <v>320.483754064506</v>
      </c>
      <c r="F2501">
        <v>419.66220023696599</v>
      </c>
      <c r="G2501">
        <v>11.964071932725201</v>
      </c>
      <c r="H2501">
        <v>63.925554220585703</v>
      </c>
      <c r="I2501">
        <v>4.5755784047171</v>
      </c>
      <c r="J2501">
        <v>0</v>
      </c>
    </row>
    <row r="2502" spans="1:10" x14ac:dyDescent="0.3">
      <c r="B2502">
        <v>202.56946742508001</v>
      </c>
      <c r="C2502">
        <v>22256.9503645937</v>
      </c>
      <c r="D2502">
        <v>6.9135005408949297</v>
      </c>
      <c r="E2502">
        <v>304.95149810668801</v>
      </c>
      <c r="F2502">
        <v>434.198435816075</v>
      </c>
      <c r="G2502">
        <v>13.6968930860331</v>
      </c>
      <c r="H2502">
        <v>64.205666650266906</v>
      </c>
      <c r="I2502">
        <v>4.4780704766212596</v>
      </c>
      <c r="J2502">
        <v>0</v>
      </c>
    </row>
    <row r="2503" spans="1:10" x14ac:dyDescent="0.3">
      <c r="A2503">
        <v>8.2370918737142809</v>
      </c>
      <c r="B2503">
        <v>212.818562873574</v>
      </c>
      <c r="C2503">
        <v>24414.973484973401</v>
      </c>
      <c r="D2503">
        <v>5.4139779404918498</v>
      </c>
      <c r="F2503">
        <v>445.55590080286601</v>
      </c>
      <c r="G2503">
        <v>12.409910386646001</v>
      </c>
      <c r="H2503">
        <v>48.560913844967601</v>
      </c>
      <c r="I2503">
        <v>3.6860744730197101</v>
      </c>
      <c r="J2503">
        <v>0</v>
      </c>
    </row>
    <row r="2504" spans="1:10" x14ac:dyDescent="0.3">
      <c r="A2504">
        <v>6.5740838639499799</v>
      </c>
      <c r="B2504">
        <v>186.94421135042299</v>
      </c>
      <c r="C2504">
        <v>22723.809958995</v>
      </c>
      <c r="D2504">
        <v>6.2122647349724298</v>
      </c>
      <c r="E2504">
        <v>330.78969480747901</v>
      </c>
      <c r="F2504">
        <v>385.01895056288203</v>
      </c>
      <c r="G2504">
        <v>12.062533812111299</v>
      </c>
      <c r="H2504">
        <v>72.595277187779402</v>
      </c>
      <c r="I2504">
        <v>4.9773235077401798</v>
      </c>
      <c r="J2504">
        <v>0</v>
      </c>
    </row>
    <row r="2505" spans="1:10" x14ac:dyDescent="0.3">
      <c r="A2505">
        <v>7.3381076095717699</v>
      </c>
      <c r="B2505">
        <v>188.854169289981</v>
      </c>
      <c r="C2505">
        <v>30042.928506426499</v>
      </c>
      <c r="D2505">
        <v>7.4676238288835997</v>
      </c>
      <c r="E2505">
        <v>309.61456011558897</v>
      </c>
      <c r="F2505">
        <v>465.49987066207598</v>
      </c>
      <c r="G2505">
        <v>11.054092867384799</v>
      </c>
      <c r="H2505">
        <v>47.183651378789499</v>
      </c>
      <c r="I2505">
        <v>3.7363795954208898</v>
      </c>
      <c r="J2505">
        <v>0</v>
      </c>
    </row>
    <row r="2506" spans="1:10" x14ac:dyDescent="0.3">
      <c r="A2506">
        <v>4.8511038823703201</v>
      </c>
      <c r="B2506">
        <v>146.62723668323699</v>
      </c>
      <c r="C2506">
        <v>20227.6437830213</v>
      </c>
      <c r="D2506">
        <v>6.3405341353958304</v>
      </c>
      <c r="E2506">
        <v>368.94121387425599</v>
      </c>
      <c r="F2506">
        <v>346.52030973360098</v>
      </c>
      <c r="G2506">
        <v>15.266726276090999</v>
      </c>
      <c r="H2506">
        <v>56.989925634747799</v>
      </c>
      <c r="I2506">
        <v>3.6441068937291101</v>
      </c>
      <c r="J2506">
        <v>0</v>
      </c>
    </row>
    <row r="2507" spans="1:10" x14ac:dyDescent="0.3">
      <c r="A2507">
        <v>6.9179202159618001</v>
      </c>
      <c r="B2507">
        <v>223.332958574363</v>
      </c>
      <c r="C2507">
        <v>17862.142732456701</v>
      </c>
      <c r="D2507">
        <v>7.9958900690632397</v>
      </c>
      <c r="E2507">
        <v>299.40277286403301</v>
      </c>
      <c r="F2507">
        <v>428.94802341203501</v>
      </c>
      <c r="G2507">
        <v>12.230907832026899</v>
      </c>
      <c r="H2507">
        <v>68.836829350205093</v>
      </c>
      <c r="I2507">
        <v>2.69148513523866</v>
      </c>
      <c r="J2507">
        <v>0</v>
      </c>
    </row>
    <row r="2508" spans="1:10" x14ac:dyDescent="0.3">
      <c r="A2508">
        <v>6.7093364393511603</v>
      </c>
      <c r="B2508">
        <v>226.42758590741701</v>
      </c>
      <c r="C2508">
        <v>8238.29003830498</v>
      </c>
      <c r="D2508">
        <v>7.6924130063215799</v>
      </c>
      <c r="E2508">
        <v>289.92138048008201</v>
      </c>
      <c r="F2508">
        <v>284.77445891221902</v>
      </c>
      <c r="G2508">
        <v>11.868480440647399</v>
      </c>
      <c r="H2508">
        <v>51.875207367809303</v>
      </c>
      <c r="I2508">
        <v>4.0743872284389004</v>
      </c>
      <c r="J2508">
        <v>0</v>
      </c>
    </row>
    <row r="2509" spans="1:10" x14ac:dyDescent="0.3">
      <c r="A2509">
        <v>6.8940508789532</v>
      </c>
      <c r="B2509">
        <v>170.571297770672</v>
      </c>
      <c r="C2509">
        <v>17475.467753769801</v>
      </c>
      <c r="D2509">
        <v>5.1947838938133701</v>
      </c>
      <c r="E2509">
        <v>363.308755422243</v>
      </c>
      <c r="F2509">
        <v>641.58608706423695</v>
      </c>
      <c r="G2509">
        <v>17.1831801734149</v>
      </c>
      <c r="H2509">
        <v>40.916571777509702</v>
      </c>
      <c r="I2509">
        <v>4.5688432229820304</v>
      </c>
      <c r="J2509">
        <v>0</v>
      </c>
    </row>
    <row r="2510" spans="1:10" x14ac:dyDescent="0.3">
      <c r="A2510">
        <v>9.8647270920998196</v>
      </c>
      <c r="B2510">
        <v>278.08144633954299</v>
      </c>
      <c r="C2510">
        <v>12978.197125527</v>
      </c>
      <c r="D2510">
        <v>6.9085719544392497</v>
      </c>
      <c r="E2510">
        <v>319.382002266727</v>
      </c>
      <c r="F2510">
        <v>486.63793754037698</v>
      </c>
      <c r="G2510">
        <v>14.351340508356699</v>
      </c>
      <c r="H2510">
        <v>84.798792191463704</v>
      </c>
      <c r="I2510">
        <v>3.7018952984478402</v>
      </c>
      <c r="J2510">
        <v>0</v>
      </c>
    </row>
    <row r="2511" spans="1:10" x14ac:dyDescent="0.3">
      <c r="B2511">
        <v>210.20492128814499</v>
      </c>
      <c r="C2511">
        <v>26894.1448901902</v>
      </c>
      <c r="D2511">
        <v>4.3127619637594803</v>
      </c>
      <c r="E2511">
        <v>329.146437550325</v>
      </c>
      <c r="F2511">
        <v>344.515150129169</v>
      </c>
      <c r="G2511">
        <v>15.1091908600708</v>
      </c>
      <c r="I2511">
        <v>4.9039144794323803</v>
      </c>
      <c r="J2511">
        <v>0</v>
      </c>
    </row>
    <row r="2512" spans="1:10" x14ac:dyDescent="0.3">
      <c r="A2512">
        <v>8.0396968632483397</v>
      </c>
      <c r="B2512">
        <v>233.85621914582299</v>
      </c>
      <c r="C2512">
        <v>8201.3621132252301</v>
      </c>
      <c r="D2512">
        <v>8.29301801465156</v>
      </c>
      <c r="F2512">
        <v>461.20977974503802</v>
      </c>
      <c r="G2512">
        <v>12.8779603637633</v>
      </c>
      <c r="H2512">
        <v>68.750867514240099</v>
      </c>
      <c r="I2512">
        <v>3.82606324842848</v>
      </c>
      <c r="J2512">
        <v>0</v>
      </c>
    </row>
    <row r="2513" spans="1:10" x14ac:dyDescent="0.3">
      <c r="A2513">
        <v>9.8247064760381804</v>
      </c>
      <c r="B2513">
        <v>218.01952990829</v>
      </c>
      <c r="C2513">
        <v>15120.9247162418</v>
      </c>
      <c r="D2513">
        <v>3.1248325554320999</v>
      </c>
      <c r="F2513">
        <v>498.93351854944001</v>
      </c>
      <c r="G2513">
        <v>14.836623957315201</v>
      </c>
      <c r="H2513">
        <v>42.168234196014097</v>
      </c>
      <c r="I2513">
        <v>3.2260353593262101</v>
      </c>
      <c r="J2513">
        <v>0</v>
      </c>
    </row>
    <row r="2514" spans="1:10" x14ac:dyDescent="0.3">
      <c r="A2514">
        <v>10.8873049948212</v>
      </c>
      <c r="B2514">
        <v>283.89586375660298</v>
      </c>
      <c r="C2514">
        <v>15177.218190162799</v>
      </c>
      <c r="D2514">
        <v>4.6565377494595799</v>
      </c>
      <c r="E2514">
        <v>334.18083341529501</v>
      </c>
      <c r="F2514">
        <v>420.60764907664401</v>
      </c>
      <c r="G2514">
        <v>12.7024894385282</v>
      </c>
      <c r="H2514">
        <v>72.102324293060406</v>
      </c>
      <c r="I2514">
        <v>4.0041612995201898</v>
      </c>
      <c r="J2514">
        <v>0</v>
      </c>
    </row>
    <row r="2515" spans="1:10" x14ac:dyDescent="0.3">
      <c r="A2515">
        <v>9.8314016905270396</v>
      </c>
      <c r="B2515">
        <v>263.63272179696997</v>
      </c>
      <c r="C2515">
        <v>13345.3690984444</v>
      </c>
      <c r="D2515">
        <v>6.5669285935798296</v>
      </c>
      <c r="E2515">
        <v>295.77421778689001</v>
      </c>
      <c r="F2515">
        <v>462.43973722372903</v>
      </c>
      <c r="G2515">
        <v>12.002322925896999</v>
      </c>
      <c r="H2515">
        <v>76.021367093687203</v>
      </c>
      <c r="I2515">
        <v>3.3118081384490101</v>
      </c>
      <c r="J2515">
        <v>0</v>
      </c>
    </row>
    <row r="2516" spans="1:10" x14ac:dyDescent="0.3">
      <c r="A2516">
        <v>6.5284794528055103</v>
      </c>
      <c r="B2516">
        <v>176.939675882172</v>
      </c>
      <c r="C2516">
        <v>18533.3378276271</v>
      </c>
      <c r="D2516">
        <v>6.0832678555906403</v>
      </c>
      <c r="E2516">
        <v>336.29641311079303</v>
      </c>
      <c r="F2516">
        <v>491.47792378979</v>
      </c>
      <c r="G2516">
        <v>13.5312637079551</v>
      </c>
      <c r="H2516">
        <v>96.944103967459</v>
      </c>
      <c r="I2516">
        <v>4.0632764275187796</v>
      </c>
      <c r="J2516">
        <v>0</v>
      </c>
    </row>
    <row r="2517" spans="1:10" x14ac:dyDescent="0.3">
      <c r="A2517">
        <v>4.0914114501536396</v>
      </c>
      <c r="B2517">
        <v>146.78993810075701</v>
      </c>
      <c r="C2517">
        <v>24252.4588243787</v>
      </c>
      <c r="D2517">
        <v>7.2549808107250104</v>
      </c>
      <c r="E2517">
        <v>282.69350210853003</v>
      </c>
      <c r="F2517">
        <v>482.294404236167</v>
      </c>
      <c r="G2517">
        <v>10.6115555104954</v>
      </c>
      <c r="H2517">
        <v>70.069441708309299</v>
      </c>
      <c r="I2517">
        <v>5.9523248196212997</v>
      </c>
      <c r="J2517">
        <v>0</v>
      </c>
    </row>
    <row r="2518" spans="1:10" x14ac:dyDescent="0.3">
      <c r="B2518">
        <v>197.712183015471</v>
      </c>
      <c r="C2518">
        <v>12962.389672891901</v>
      </c>
      <c r="D2518">
        <v>6.4765838824889199</v>
      </c>
      <c r="E2518">
        <v>362.72195392688798</v>
      </c>
      <c r="F2518">
        <v>503.84300113430999</v>
      </c>
      <c r="G2518">
        <v>18.892393475648099</v>
      </c>
      <c r="H2518">
        <v>80.3463478362968</v>
      </c>
      <c r="I2518">
        <v>3.5008486617925199</v>
      </c>
      <c r="J2518">
        <v>0</v>
      </c>
    </row>
    <row r="2519" spans="1:10" x14ac:dyDescent="0.3">
      <c r="B2519">
        <v>232.86439102297399</v>
      </c>
      <c r="C2519">
        <v>32600.429406058</v>
      </c>
      <c r="D2519">
        <v>6.7026715997649804</v>
      </c>
      <c r="E2519">
        <v>343.59870032712001</v>
      </c>
      <c r="F2519">
        <v>447.39468513439999</v>
      </c>
      <c r="G2519">
        <v>13.9000891852611</v>
      </c>
      <c r="H2519">
        <v>52.892084793947397</v>
      </c>
      <c r="I2519">
        <v>3.1653909007410799</v>
      </c>
      <c r="J2519">
        <v>0</v>
      </c>
    </row>
    <row r="2520" spans="1:10" x14ac:dyDescent="0.3">
      <c r="B2520">
        <v>192.61766234494399</v>
      </c>
      <c r="C2520">
        <v>36520.658697419101</v>
      </c>
      <c r="D2520">
        <v>7.4589698937446203</v>
      </c>
      <c r="F2520">
        <v>474.14789852567901</v>
      </c>
      <c r="G2520">
        <v>16.986365370742099</v>
      </c>
      <c r="H2520">
        <v>82.440202272976606</v>
      </c>
      <c r="I2520">
        <v>4.3239895975670901</v>
      </c>
      <c r="J2520">
        <v>0</v>
      </c>
    </row>
    <row r="2521" spans="1:10" x14ac:dyDescent="0.3">
      <c r="A2521">
        <v>6.1751649493847802</v>
      </c>
      <c r="B2521">
        <v>193.28260165415301</v>
      </c>
      <c r="C2521">
        <v>32875.192057359702</v>
      </c>
      <c r="D2521">
        <v>10.896662749833499</v>
      </c>
      <c r="E2521">
        <v>337.50621074708602</v>
      </c>
      <c r="F2521">
        <v>414.90201721362899</v>
      </c>
      <c r="G2521">
        <v>12.997822914330101</v>
      </c>
      <c r="H2521">
        <v>69.867381945872907</v>
      </c>
      <c r="I2521">
        <v>3.3413692911239599</v>
      </c>
      <c r="J2521">
        <v>0</v>
      </c>
    </row>
    <row r="2522" spans="1:10" x14ac:dyDescent="0.3">
      <c r="A2522">
        <v>8.7361263837492196</v>
      </c>
      <c r="B2522">
        <v>257.23132859551203</v>
      </c>
      <c r="C2522">
        <v>12726.2986391701</v>
      </c>
      <c r="D2522">
        <v>10.3265575690825</v>
      </c>
      <c r="E2522">
        <v>356.41543394574398</v>
      </c>
      <c r="F2522">
        <v>506.37593378731901</v>
      </c>
      <c r="G2522">
        <v>11.3374886261655</v>
      </c>
      <c r="H2522">
        <v>69.425714543355497</v>
      </c>
      <c r="I2522">
        <v>3.3685326113059402</v>
      </c>
      <c r="J2522">
        <v>0</v>
      </c>
    </row>
    <row r="2523" spans="1:10" x14ac:dyDescent="0.3">
      <c r="A2523">
        <v>8.2409458151615205</v>
      </c>
      <c r="B2523">
        <v>245.09082503453001</v>
      </c>
      <c r="C2523">
        <v>18001.459185846201</v>
      </c>
      <c r="D2523">
        <v>9.3674194031843108</v>
      </c>
      <c r="E2523">
        <v>350.614961862146</v>
      </c>
      <c r="F2523">
        <v>344.056870986408</v>
      </c>
      <c r="G2523">
        <v>13.9047096744169</v>
      </c>
      <c r="I2523">
        <v>4.6662953312976096</v>
      </c>
      <c r="J2523">
        <v>0</v>
      </c>
    </row>
    <row r="2524" spans="1:10" x14ac:dyDescent="0.3">
      <c r="A2524">
        <v>9.1522847089477093</v>
      </c>
      <c r="B2524">
        <v>229.54041255131099</v>
      </c>
      <c r="C2524">
        <v>24560.700606001501</v>
      </c>
      <c r="D2524">
        <v>7.0423264299986403</v>
      </c>
      <c r="E2524">
        <v>372.69446535201303</v>
      </c>
      <c r="F2524">
        <v>395.40436223619298</v>
      </c>
      <c r="G2524">
        <v>14.253307681868799</v>
      </c>
      <c r="H2524">
        <v>40.974355386846298</v>
      </c>
      <c r="I2524">
        <v>3.7927771004295399</v>
      </c>
      <c r="J2524">
        <v>0</v>
      </c>
    </row>
    <row r="2525" spans="1:10" x14ac:dyDescent="0.3">
      <c r="B2525">
        <v>208.83771058014301</v>
      </c>
      <c r="C2525">
        <v>11609.997158811801</v>
      </c>
      <c r="D2525">
        <v>6.4452801058287399</v>
      </c>
      <c r="F2525">
        <v>407.01739791147497</v>
      </c>
      <c r="G2525">
        <v>7.0707711584782302</v>
      </c>
      <c r="H2525">
        <v>76.383520825362297</v>
      </c>
      <c r="I2525">
        <v>3.8134355530076798</v>
      </c>
      <c r="J2525">
        <v>0</v>
      </c>
    </row>
    <row r="2526" spans="1:10" x14ac:dyDescent="0.3">
      <c r="A2526">
        <v>6.3175765536256296</v>
      </c>
      <c r="B2526">
        <v>143.29995945134701</v>
      </c>
      <c r="C2526">
        <v>22577.818935067298</v>
      </c>
      <c r="D2526">
        <v>5.6900782713516298</v>
      </c>
      <c r="E2526">
        <v>338.89719988785401</v>
      </c>
      <c r="F2526">
        <v>573.814743647726</v>
      </c>
      <c r="G2526">
        <v>15.315514664575099</v>
      </c>
      <c r="H2526">
        <v>48.973886569689803</v>
      </c>
      <c r="I2526">
        <v>3.39904791376531</v>
      </c>
      <c r="J2526">
        <v>0</v>
      </c>
    </row>
    <row r="2527" spans="1:10" x14ac:dyDescent="0.3">
      <c r="A2527">
        <v>5.69212415675781</v>
      </c>
      <c r="B2527">
        <v>165.906280415163</v>
      </c>
      <c r="C2527">
        <v>22396.209253823799</v>
      </c>
      <c r="D2527">
        <v>6.68269150193579</v>
      </c>
      <c r="E2527">
        <v>309.12160195011597</v>
      </c>
      <c r="F2527">
        <v>530.07251995605702</v>
      </c>
      <c r="G2527">
        <v>11.472015571029001</v>
      </c>
      <c r="I2527">
        <v>4.6823907263565401</v>
      </c>
      <c r="J2527">
        <v>0</v>
      </c>
    </row>
    <row r="2528" spans="1:10" x14ac:dyDescent="0.3">
      <c r="B2528">
        <v>201.83371987678899</v>
      </c>
      <c r="C2528">
        <v>29508.492813999699</v>
      </c>
      <c r="D2528">
        <v>3.9296239122663499</v>
      </c>
      <c r="E2528">
        <v>325.06124606792702</v>
      </c>
      <c r="F2528">
        <v>428.66139815065497</v>
      </c>
      <c r="G2528">
        <v>8.8194914457173397</v>
      </c>
      <c r="H2528">
        <v>76.373753248961407</v>
      </c>
      <c r="I2528">
        <v>4.1153205434953799</v>
      </c>
      <c r="J2528">
        <v>0</v>
      </c>
    </row>
    <row r="2529" spans="1:10" x14ac:dyDescent="0.3">
      <c r="B2529">
        <v>139.95535042278999</v>
      </c>
      <c r="C2529">
        <v>31421.144495479399</v>
      </c>
      <c r="D2529">
        <v>6.6277048908110503</v>
      </c>
      <c r="E2529">
        <v>346.441155350896</v>
      </c>
      <c r="F2529">
        <v>378.771075622002</v>
      </c>
      <c r="G2529">
        <v>17.5444846372787</v>
      </c>
      <c r="H2529">
        <v>54.798767433759998</v>
      </c>
      <c r="I2529">
        <v>4.5361812660979499</v>
      </c>
      <c r="J2529">
        <v>0</v>
      </c>
    </row>
    <row r="2530" spans="1:10" x14ac:dyDescent="0.3">
      <c r="A2530">
        <v>7.1914937188922297</v>
      </c>
      <c r="B2530">
        <v>175.46078162286599</v>
      </c>
      <c r="C2530">
        <v>34933.784401356002</v>
      </c>
      <c r="D2530">
        <v>5.4275327286300303</v>
      </c>
      <c r="E2530">
        <v>332.196048154636</v>
      </c>
      <c r="F2530">
        <v>411.30208658944099</v>
      </c>
      <c r="G2530">
        <v>11.6659946470101</v>
      </c>
      <c r="H2530">
        <v>60.281932064927297</v>
      </c>
      <c r="I2530">
        <v>4.3206839606306904</v>
      </c>
      <c r="J2530">
        <v>0</v>
      </c>
    </row>
    <row r="2531" spans="1:10" x14ac:dyDescent="0.3">
      <c r="A2531">
        <v>7.3811085339923697</v>
      </c>
      <c r="B2531">
        <v>188.31437775267801</v>
      </c>
      <c r="C2531">
        <v>12320.5122918417</v>
      </c>
      <c r="D2531">
        <v>5.4935142364310598</v>
      </c>
      <c r="E2531">
        <v>343.23961223331798</v>
      </c>
      <c r="F2531">
        <v>475.301883657612</v>
      </c>
      <c r="G2531">
        <v>17.826838291729398</v>
      </c>
      <c r="H2531">
        <v>38.3373454954557</v>
      </c>
      <c r="I2531">
        <v>4.3427375296628501</v>
      </c>
      <c r="J2531">
        <v>0</v>
      </c>
    </row>
    <row r="2532" spans="1:10" x14ac:dyDescent="0.3">
      <c r="A2532">
        <v>6.17251737006886</v>
      </c>
      <c r="B2532">
        <v>187.787017063478</v>
      </c>
      <c r="C2532">
        <v>10498.6351536318</v>
      </c>
      <c r="D2532">
        <v>7.7225609869163696</v>
      </c>
      <c r="E2532">
        <v>322.52103540632402</v>
      </c>
      <c r="F2532">
        <v>467.09042459878202</v>
      </c>
      <c r="G2532">
        <v>21.2339783739626</v>
      </c>
      <c r="H2532">
        <v>68.163641958565094</v>
      </c>
      <c r="I2532">
        <v>4.1299849947645599</v>
      </c>
      <c r="J2532">
        <v>0</v>
      </c>
    </row>
    <row r="2533" spans="1:10" x14ac:dyDescent="0.3">
      <c r="A2533">
        <v>9.0763179937070806</v>
      </c>
      <c r="B2533">
        <v>215.91272332236201</v>
      </c>
      <c r="C2533">
        <v>14153.6433779251</v>
      </c>
      <c r="D2533">
        <v>5.0200269096438701</v>
      </c>
      <c r="E2533">
        <v>333.499202708035</v>
      </c>
      <c r="F2533">
        <v>311.79704205675398</v>
      </c>
      <c r="G2533">
        <v>10.7763209358911</v>
      </c>
      <c r="H2533">
        <v>69.114593061845497</v>
      </c>
      <c r="I2533">
        <v>3.4369858235830999</v>
      </c>
      <c r="J2533">
        <v>0</v>
      </c>
    </row>
    <row r="2534" spans="1:10" x14ac:dyDescent="0.3">
      <c r="A2534">
        <v>8.8541195400394308</v>
      </c>
      <c r="B2534">
        <v>222.96519755538199</v>
      </c>
      <c r="C2534">
        <v>19258.803073278999</v>
      </c>
      <c r="D2534">
        <v>5.69606391037851</v>
      </c>
      <c r="E2534">
        <v>395.72854084641398</v>
      </c>
      <c r="F2534">
        <v>467.08844165236599</v>
      </c>
      <c r="G2534">
        <v>10.454029299344301</v>
      </c>
      <c r="H2534">
        <v>73.779006642584804</v>
      </c>
      <c r="I2534">
        <v>3.4613504242046398</v>
      </c>
      <c r="J2534">
        <v>0</v>
      </c>
    </row>
    <row r="2535" spans="1:10" x14ac:dyDescent="0.3">
      <c r="A2535">
        <v>6.7680600489552001</v>
      </c>
      <c r="B2535">
        <v>179.805992392739</v>
      </c>
      <c r="C2535">
        <v>23793.031357731601</v>
      </c>
      <c r="D2535">
        <v>5.3320991168931799</v>
      </c>
      <c r="E2535">
        <v>333.19819066956802</v>
      </c>
      <c r="F2535">
        <v>461.53044559612101</v>
      </c>
      <c r="G2535">
        <v>13.55738120106</v>
      </c>
      <c r="H2535">
        <v>60.571241001278402</v>
      </c>
      <c r="I2535">
        <v>4.1458067015397901</v>
      </c>
      <c r="J2535">
        <v>0</v>
      </c>
    </row>
    <row r="2536" spans="1:10" x14ac:dyDescent="0.3">
      <c r="B2536">
        <v>207.059113862083</v>
      </c>
      <c r="C2536">
        <v>30573.066315029599</v>
      </c>
      <c r="D2536">
        <v>4.4381966161516697</v>
      </c>
      <c r="E2536">
        <v>341.88568204468697</v>
      </c>
      <c r="F2536">
        <v>393.513256454697</v>
      </c>
      <c r="G2536">
        <v>15.564636555886899</v>
      </c>
      <c r="H2536">
        <v>81.421513966187106</v>
      </c>
      <c r="I2536">
        <v>3.10969576760704</v>
      </c>
      <c r="J2536">
        <v>0</v>
      </c>
    </row>
    <row r="2537" spans="1:10" x14ac:dyDescent="0.3">
      <c r="A2537">
        <v>8.5432168367608394</v>
      </c>
      <c r="B2537">
        <v>183.90786037549401</v>
      </c>
      <c r="C2537">
        <v>33037.353386549701</v>
      </c>
      <c r="D2537">
        <v>2.7267656255779502</v>
      </c>
      <c r="E2537">
        <v>358.55647067177898</v>
      </c>
      <c r="F2537">
        <v>631.49862306495299</v>
      </c>
      <c r="G2537">
        <v>17.3331533152035</v>
      </c>
      <c r="H2537">
        <v>68.1832267739061</v>
      </c>
      <c r="I2537">
        <v>2.8478752478726501</v>
      </c>
      <c r="J2537">
        <v>0</v>
      </c>
    </row>
    <row r="2538" spans="1:10" x14ac:dyDescent="0.3">
      <c r="A2538">
        <v>9.5648530664612998</v>
      </c>
      <c r="B2538">
        <v>251.806665473614</v>
      </c>
      <c r="C2538">
        <v>17156.336705105801</v>
      </c>
      <c r="D2538">
        <v>6.2531797319038702</v>
      </c>
      <c r="E2538">
        <v>346.70520909422299</v>
      </c>
      <c r="F2538">
        <v>410.32243031563002</v>
      </c>
      <c r="G2538">
        <v>18.6271256927138</v>
      </c>
      <c r="H2538">
        <v>82.955872036106697</v>
      </c>
      <c r="I2538">
        <v>3.1828053585425402</v>
      </c>
      <c r="J2538">
        <v>0</v>
      </c>
    </row>
    <row r="2539" spans="1:10" x14ac:dyDescent="0.3">
      <c r="A2539">
        <v>5.4997877303392801</v>
      </c>
      <c r="B2539">
        <v>150.076089998881</v>
      </c>
      <c r="C2539">
        <v>43195.473668494102</v>
      </c>
      <c r="D2539">
        <v>6.5705960519997202</v>
      </c>
      <c r="E2539">
        <v>322.51658192103798</v>
      </c>
      <c r="F2539">
        <v>287.28605735968398</v>
      </c>
      <c r="G2539">
        <v>11.2304082160219</v>
      </c>
      <c r="H2539">
        <v>71.821280758910206</v>
      </c>
      <c r="I2539">
        <v>3.6682204827079401</v>
      </c>
      <c r="J2539">
        <v>0</v>
      </c>
    </row>
    <row r="2540" spans="1:10" x14ac:dyDescent="0.3">
      <c r="A2540">
        <v>5.1959206693648596</v>
      </c>
      <c r="B2540">
        <v>175.15715522736099</v>
      </c>
      <c r="C2540">
        <v>33473.112518358299</v>
      </c>
      <c r="D2540">
        <v>8.4074499536103495</v>
      </c>
      <c r="E2540">
        <v>319.25363142996201</v>
      </c>
      <c r="F2540">
        <v>484.27989018962103</v>
      </c>
      <c r="G2540">
        <v>16.812766967214301</v>
      </c>
      <c r="H2540">
        <v>94.356954267859606</v>
      </c>
      <c r="I2540">
        <v>5.3759018937179004</v>
      </c>
      <c r="J2540">
        <v>0</v>
      </c>
    </row>
    <row r="2541" spans="1:10" x14ac:dyDescent="0.3">
      <c r="A2541">
        <v>7.28391357723594</v>
      </c>
      <c r="B2541">
        <v>197.602125102835</v>
      </c>
      <c r="C2541">
        <v>23112.504435315699</v>
      </c>
      <c r="D2541">
        <v>9.5028094352425292</v>
      </c>
      <c r="E2541">
        <v>332.33198450897902</v>
      </c>
      <c r="F2541">
        <v>449.36167927236698</v>
      </c>
      <c r="G2541">
        <v>14.4585909159546</v>
      </c>
      <c r="H2541">
        <v>70.000218875363302</v>
      </c>
      <c r="I2541">
        <v>3.5718625121379302</v>
      </c>
      <c r="J2541">
        <v>0</v>
      </c>
    </row>
    <row r="2542" spans="1:10" x14ac:dyDescent="0.3">
      <c r="A2542">
        <v>5.8724398594676597</v>
      </c>
      <c r="B2542">
        <v>185.403976039317</v>
      </c>
      <c r="C2542">
        <v>14343.423206830999</v>
      </c>
      <c r="D2542">
        <v>9.6902130961198694</v>
      </c>
      <c r="E2542">
        <v>333.564587417898</v>
      </c>
      <c r="F2542">
        <v>409.11351175180801</v>
      </c>
      <c r="G2542">
        <v>14.741239563464401</v>
      </c>
      <c r="H2542">
        <v>64.183725111407895</v>
      </c>
      <c r="I2542">
        <v>3.7410672328094798</v>
      </c>
      <c r="J2542">
        <v>0</v>
      </c>
    </row>
    <row r="2543" spans="1:10" x14ac:dyDescent="0.3">
      <c r="A2543">
        <v>5.7357235547208498</v>
      </c>
      <c r="B2543">
        <v>158.31874080758399</v>
      </c>
      <c r="C2543">
        <v>25363.016594410401</v>
      </c>
      <c r="D2543">
        <v>7.7286012538431201</v>
      </c>
      <c r="E2543">
        <v>377.54329140645399</v>
      </c>
      <c r="F2543">
        <v>568.30467063580898</v>
      </c>
      <c r="G2543">
        <v>13.6266239113276</v>
      </c>
      <c r="H2543">
        <v>75.952337002509694</v>
      </c>
      <c r="I2543">
        <v>4.7329535713429101</v>
      </c>
      <c r="J2543">
        <v>0</v>
      </c>
    </row>
    <row r="2544" spans="1:10" x14ac:dyDescent="0.3">
      <c r="A2544">
        <v>6.1584240061823499</v>
      </c>
      <c r="B2544">
        <v>176.031449853304</v>
      </c>
      <c r="C2544">
        <v>26369.0265699827</v>
      </c>
      <c r="D2544">
        <v>9.7712115364276801</v>
      </c>
      <c r="E2544">
        <v>347.89373848920599</v>
      </c>
      <c r="F2544">
        <v>453.70599333252602</v>
      </c>
      <c r="G2544">
        <v>13.2546890805981</v>
      </c>
      <c r="H2544">
        <v>61.057777755598103</v>
      </c>
      <c r="I2544">
        <v>5.0804975545895301</v>
      </c>
      <c r="J2544">
        <v>0</v>
      </c>
    </row>
    <row r="2545" spans="1:10" x14ac:dyDescent="0.3">
      <c r="A2545">
        <v>7.2943644330256703</v>
      </c>
      <c r="B2545">
        <v>191.773620227978</v>
      </c>
      <c r="C2545">
        <v>41569.951985098698</v>
      </c>
      <c r="D2545">
        <v>5.3111120319569602</v>
      </c>
      <c r="E2545">
        <v>321.32055106371303</v>
      </c>
      <c r="F2545">
        <v>342.50138724228901</v>
      </c>
      <c r="G2545">
        <v>13.792535167923299</v>
      </c>
      <c r="H2545">
        <v>54.463524613615803</v>
      </c>
      <c r="I2545">
        <v>3.3365823322327501</v>
      </c>
      <c r="J2545">
        <v>0</v>
      </c>
    </row>
    <row r="2546" spans="1:10" x14ac:dyDescent="0.3">
      <c r="A2546">
        <v>7.0542667744156802</v>
      </c>
      <c r="B2546">
        <v>212.429124315732</v>
      </c>
      <c r="C2546">
        <v>7450.0743750578904</v>
      </c>
      <c r="D2546">
        <v>8.7271101183758102</v>
      </c>
      <c r="F2546">
        <v>396.05278179882902</v>
      </c>
      <c r="G2546">
        <v>11.3839535158353</v>
      </c>
      <c r="H2546">
        <v>75.219338210523006</v>
      </c>
      <c r="I2546">
        <v>4.7806158315404002</v>
      </c>
      <c r="J2546">
        <v>0</v>
      </c>
    </row>
    <row r="2547" spans="1:10" x14ac:dyDescent="0.3">
      <c r="B2547">
        <v>199.94222219762</v>
      </c>
      <c r="C2547">
        <v>25973.326630595999</v>
      </c>
      <c r="D2547">
        <v>6.4909940166712499</v>
      </c>
      <c r="E2547">
        <v>336.04074133697202</v>
      </c>
      <c r="F2547">
        <v>344.97036293658198</v>
      </c>
      <c r="G2547">
        <v>12.640414022571999</v>
      </c>
      <c r="H2547">
        <v>46.854523541975198</v>
      </c>
      <c r="I2547">
        <v>3.15176782431779</v>
      </c>
      <c r="J2547">
        <v>0</v>
      </c>
    </row>
    <row r="2548" spans="1:10" x14ac:dyDescent="0.3">
      <c r="A2548">
        <v>3.14871228517615</v>
      </c>
      <c r="B2548">
        <v>142.27208424350499</v>
      </c>
      <c r="C2548">
        <v>23257.2088336581</v>
      </c>
      <c r="D2548">
        <v>8.2792754144507796</v>
      </c>
      <c r="E2548">
        <v>293.16079970939899</v>
      </c>
      <c r="F2548">
        <v>391.84130321587901</v>
      </c>
      <c r="G2548">
        <v>8.9235938703885704</v>
      </c>
      <c r="H2548">
        <v>68.316612123374995</v>
      </c>
      <c r="I2548">
        <v>3.4656378359366302</v>
      </c>
      <c r="J2548">
        <v>0</v>
      </c>
    </row>
    <row r="2549" spans="1:10" x14ac:dyDescent="0.3">
      <c r="A2549">
        <v>5.6652663766183</v>
      </c>
      <c r="B2549">
        <v>162.89008310548701</v>
      </c>
      <c r="C2549">
        <v>31883.010306533601</v>
      </c>
      <c r="D2549">
        <v>8.3124840932841799</v>
      </c>
      <c r="E2549">
        <v>350.68173225737399</v>
      </c>
      <c r="F2549">
        <v>550.81756400995096</v>
      </c>
      <c r="G2549">
        <v>15.6322680790552</v>
      </c>
      <c r="H2549">
        <v>72.457384934131795</v>
      </c>
      <c r="I2549">
        <v>4.5718236108424204</v>
      </c>
      <c r="J2549">
        <v>0</v>
      </c>
    </row>
    <row r="2550" spans="1:10" x14ac:dyDescent="0.3">
      <c r="A2550">
        <v>8.3109387761569096</v>
      </c>
      <c r="B2550">
        <v>245.71960950926399</v>
      </c>
      <c r="C2550">
        <v>7929.5047485506202</v>
      </c>
      <c r="D2550">
        <v>8.8323898808335599</v>
      </c>
      <c r="E2550">
        <v>373.46354411156898</v>
      </c>
      <c r="F2550">
        <v>348.61854331491497</v>
      </c>
      <c r="G2550">
        <v>14.105871577811</v>
      </c>
      <c r="H2550">
        <v>84.740567565483303</v>
      </c>
      <c r="I2550">
        <v>4.4085596836292398</v>
      </c>
      <c r="J2550">
        <v>0</v>
      </c>
    </row>
    <row r="2551" spans="1:10" x14ac:dyDescent="0.3">
      <c r="A2551">
        <v>7.0960983114271796</v>
      </c>
      <c r="B2551">
        <v>206.82781787192101</v>
      </c>
      <c r="C2551">
        <v>24548.5982985995</v>
      </c>
      <c r="D2551">
        <v>5.3798605730686804</v>
      </c>
      <c r="F2551">
        <v>365.40080919726898</v>
      </c>
      <c r="G2551">
        <v>12.4951893745038</v>
      </c>
      <c r="H2551">
        <v>79.2954234480883</v>
      </c>
      <c r="I2551">
        <v>4.5697600355659</v>
      </c>
      <c r="J2551">
        <v>0</v>
      </c>
    </row>
    <row r="2552" spans="1:10" x14ac:dyDescent="0.3">
      <c r="A2552">
        <v>7.95711351642941</v>
      </c>
      <c r="B2552">
        <v>199.10750483120401</v>
      </c>
      <c r="C2552">
        <v>20425.766490432801</v>
      </c>
      <c r="D2552">
        <v>8.1719948414815597</v>
      </c>
      <c r="E2552">
        <v>380.078173201894</v>
      </c>
      <c r="F2552">
        <v>333.156538160031</v>
      </c>
      <c r="G2552">
        <v>14.5378502029176</v>
      </c>
      <c r="H2552">
        <v>62.2463578708767</v>
      </c>
      <c r="I2552">
        <v>3.7298733005458402</v>
      </c>
      <c r="J2552">
        <v>0</v>
      </c>
    </row>
    <row r="2553" spans="1:10" x14ac:dyDescent="0.3">
      <c r="A2553">
        <v>7.40023858050054</v>
      </c>
      <c r="B2553">
        <v>218.82481261295499</v>
      </c>
      <c r="C2553">
        <v>8136.0715905690004</v>
      </c>
      <c r="D2553">
        <v>6.2863577939087696</v>
      </c>
      <c r="E2553">
        <v>310.76115983302299</v>
      </c>
      <c r="F2553">
        <v>518.73277794487501</v>
      </c>
      <c r="G2553">
        <v>15.1863423551832</v>
      </c>
      <c r="H2553">
        <v>50.837012976291497</v>
      </c>
      <c r="I2553">
        <v>4.8801197676959402</v>
      </c>
      <c r="J2553">
        <v>0</v>
      </c>
    </row>
    <row r="2554" spans="1:10" x14ac:dyDescent="0.3">
      <c r="A2554">
        <v>9.7346197075542698</v>
      </c>
      <c r="B2554">
        <v>244.928665612304</v>
      </c>
      <c r="C2554">
        <v>18976.2330761372</v>
      </c>
      <c r="D2554">
        <v>4.7459702658914198</v>
      </c>
      <c r="E2554">
        <v>330.63578824888202</v>
      </c>
      <c r="F2554">
        <v>383.94753730403801</v>
      </c>
      <c r="G2554">
        <v>14.8970013069701</v>
      </c>
      <c r="I2554">
        <v>3.5065029938769499</v>
      </c>
      <c r="J2554">
        <v>0</v>
      </c>
    </row>
    <row r="2555" spans="1:10" x14ac:dyDescent="0.3">
      <c r="A2555">
        <v>8.0377611084296401</v>
      </c>
      <c r="B2555">
        <v>199.21397067654701</v>
      </c>
      <c r="C2555">
        <v>40368.420627036503</v>
      </c>
      <c r="D2555">
        <v>7.3074109568110597</v>
      </c>
      <c r="F2555">
        <v>293.833465730505</v>
      </c>
      <c r="G2555">
        <v>14.254682174400701</v>
      </c>
      <c r="H2555">
        <v>68.763418466567302</v>
      </c>
      <c r="I2555">
        <v>3.57251900166575</v>
      </c>
      <c r="J2555">
        <v>0</v>
      </c>
    </row>
    <row r="2556" spans="1:10" x14ac:dyDescent="0.3">
      <c r="B2556">
        <v>250.57268298194899</v>
      </c>
      <c r="C2556">
        <v>24538.437292868501</v>
      </c>
      <c r="D2556">
        <v>7.2876047929896597</v>
      </c>
      <c r="E2556">
        <v>345.10996222732399</v>
      </c>
      <c r="F2556">
        <v>426.10371511648299</v>
      </c>
      <c r="G2556">
        <v>13.984155688305201</v>
      </c>
      <c r="H2556">
        <v>60.159730173758199</v>
      </c>
      <c r="I2556">
        <v>6.09963187254366</v>
      </c>
      <c r="J2556">
        <v>0</v>
      </c>
    </row>
    <row r="2557" spans="1:10" x14ac:dyDescent="0.3">
      <c r="A2557">
        <v>5.6818107480886502</v>
      </c>
      <c r="B2557">
        <v>151.08593741089999</v>
      </c>
      <c r="C2557">
        <v>26373.495428417202</v>
      </c>
      <c r="D2557">
        <v>5.6515887645514802</v>
      </c>
      <c r="F2557">
        <v>468.47260096460002</v>
      </c>
      <c r="G2557">
        <v>8.6237948375767193</v>
      </c>
      <c r="H2557">
        <v>102.24644659796</v>
      </c>
      <c r="I2557">
        <v>5.3751566094030201</v>
      </c>
      <c r="J2557">
        <v>0</v>
      </c>
    </row>
    <row r="2558" spans="1:10" x14ac:dyDescent="0.3">
      <c r="A2558">
        <v>8.3945095846856201</v>
      </c>
      <c r="B2558">
        <v>224.347147468315</v>
      </c>
      <c r="C2558">
        <v>23961.504534871299</v>
      </c>
      <c r="D2558">
        <v>4.7243730994937003</v>
      </c>
      <c r="E2558">
        <v>337.40634181291398</v>
      </c>
      <c r="F2558">
        <v>476.57945644874201</v>
      </c>
      <c r="G2558">
        <v>17.213676082985899</v>
      </c>
      <c r="H2558">
        <v>64.975960721948098</v>
      </c>
      <c r="I2558">
        <v>3.7124728343256099</v>
      </c>
      <c r="J2558">
        <v>0</v>
      </c>
    </row>
    <row r="2559" spans="1:10" x14ac:dyDescent="0.3">
      <c r="A2559">
        <v>8.5282921377774095</v>
      </c>
      <c r="B2559">
        <v>227.686206553989</v>
      </c>
      <c r="C2559">
        <v>27352.3434145065</v>
      </c>
      <c r="D2559">
        <v>7.6763231508402496</v>
      </c>
      <c r="E2559">
        <v>349.99574596267098</v>
      </c>
      <c r="F2559">
        <v>388.13775383833598</v>
      </c>
      <c r="G2559">
        <v>12.611735959547699</v>
      </c>
      <c r="H2559">
        <v>80.186071449222496</v>
      </c>
      <c r="I2559">
        <v>4.5969235063616196</v>
      </c>
      <c r="J2559">
        <v>0</v>
      </c>
    </row>
    <row r="2560" spans="1:10" x14ac:dyDescent="0.3">
      <c r="A2560">
        <v>6.23805365446945</v>
      </c>
      <c r="B2560">
        <v>178.298051319678</v>
      </c>
      <c r="C2560">
        <v>21919.593435095499</v>
      </c>
      <c r="D2560">
        <v>7.0853770100595197</v>
      </c>
      <c r="E2560">
        <v>335.85836939185202</v>
      </c>
      <c r="F2560">
        <v>287.57294658462502</v>
      </c>
      <c r="G2560">
        <v>17.459887919090502</v>
      </c>
      <c r="H2560">
        <v>46.953271159436099</v>
      </c>
      <c r="I2560">
        <v>3.8483069668474799</v>
      </c>
      <c r="J2560">
        <v>0</v>
      </c>
    </row>
    <row r="2561" spans="1:10" x14ac:dyDescent="0.3">
      <c r="A2561">
        <v>5.8706155012126198</v>
      </c>
      <c r="B2561">
        <v>186.178375569613</v>
      </c>
      <c r="C2561">
        <v>18909.846005859301</v>
      </c>
      <c r="D2561">
        <v>8.4942351915345</v>
      </c>
      <c r="E2561">
        <v>328.74731541306897</v>
      </c>
      <c r="F2561">
        <v>427.18253097731298</v>
      </c>
      <c r="G2561">
        <v>13.3000238955236</v>
      </c>
      <c r="H2561">
        <v>52.162418789351598</v>
      </c>
      <c r="I2561">
        <v>3.72878523676673</v>
      </c>
      <c r="J2561">
        <v>0</v>
      </c>
    </row>
    <row r="2562" spans="1:10" x14ac:dyDescent="0.3">
      <c r="A2562">
        <v>6.4337261952689504</v>
      </c>
      <c r="B2562">
        <v>176.85712202822199</v>
      </c>
      <c r="C2562">
        <v>26755.718839104298</v>
      </c>
      <c r="D2562">
        <v>6.5334688567833199</v>
      </c>
      <c r="E2562">
        <v>316.54146832606398</v>
      </c>
      <c r="F2562">
        <v>505.12201527429499</v>
      </c>
      <c r="G2562">
        <v>21.319607392430601</v>
      </c>
      <c r="H2562">
        <v>60.126343501905303</v>
      </c>
      <c r="I2562">
        <v>3.11791825846224</v>
      </c>
      <c r="J2562">
        <v>0</v>
      </c>
    </row>
    <row r="2563" spans="1:10" x14ac:dyDescent="0.3">
      <c r="A2563">
        <v>6.0693638939707997</v>
      </c>
      <c r="B2563">
        <v>200.91626251179201</v>
      </c>
      <c r="C2563">
        <v>9323.21828977726</v>
      </c>
      <c r="D2563">
        <v>9.3875223279429392</v>
      </c>
      <c r="E2563">
        <v>325.46698267090301</v>
      </c>
      <c r="F2563">
        <v>450.44135184037202</v>
      </c>
      <c r="G2563">
        <v>12.4233795126862</v>
      </c>
      <c r="H2563">
        <v>73.9140256389434</v>
      </c>
      <c r="I2563">
        <v>4.9148091321956802</v>
      </c>
      <c r="J2563">
        <v>0</v>
      </c>
    </row>
    <row r="2564" spans="1:10" x14ac:dyDescent="0.3">
      <c r="A2564">
        <v>6.6604619174263897</v>
      </c>
      <c r="B2564">
        <v>229.339332443328</v>
      </c>
      <c r="C2564">
        <v>9632.7309763739395</v>
      </c>
      <c r="D2564">
        <v>11.299390212867699</v>
      </c>
      <c r="E2564">
        <v>326.15704334810903</v>
      </c>
      <c r="F2564">
        <v>439.121301134997</v>
      </c>
      <c r="G2564">
        <v>21.157991397854101</v>
      </c>
      <c r="H2564">
        <v>40.096696346377499</v>
      </c>
      <c r="I2564">
        <v>3.6731359832038399</v>
      </c>
      <c r="J2564">
        <v>0</v>
      </c>
    </row>
    <row r="2565" spans="1:10" x14ac:dyDescent="0.3">
      <c r="A2565">
        <v>7.5061114567694904</v>
      </c>
      <c r="B2565">
        <v>188.22181246205699</v>
      </c>
      <c r="C2565">
        <v>31920.584694496702</v>
      </c>
      <c r="D2565">
        <v>5.7143117098879497</v>
      </c>
      <c r="E2565">
        <v>334.243303972376</v>
      </c>
      <c r="F2565">
        <v>436.396995229965</v>
      </c>
      <c r="G2565">
        <v>15.220966571018099</v>
      </c>
      <c r="H2565">
        <v>43.360493914941401</v>
      </c>
      <c r="I2565">
        <v>4.7440066912632997</v>
      </c>
      <c r="J2565">
        <v>0</v>
      </c>
    </row>
    <row r="2566" spans="1:10" x14ac:dyDescent="0.3">
      <c r="A2566">
        <v>5.8951455581380596</v>
      </c>
      <c r="B2566">
        <v>192.04136914735699</v>
      </c>
      <c r="C2566">
        <v>14704.9062461055</v>
      </c>
      <c r="D2566">
        <v>7.9057686703180998</v>
      </c>
      <c r="E2566">
        <v>305.80773739096799</v>
      </c>
      <c r="F2566">
        <v>429.76622326661601</v>
      </c>
      <c r="G2566">
        <v>15.018137686499699</v>
      </c>
      <c r="H2566">
        <v>44.8875975368762</v>
      </c>
      <c r="I2566">
        <v>5.0752142876527397</v>
      </c>
      <c r="J2566">
        <v>0</v>
      </c>
    </row>
    <row r="2567" spans="1:10" x14ac:dyDescent="0.3">
      <c r="A2567">
        <v>6.44923665656657</v>
      </c>
      <c r="B2567">
        <v>218.90728782719501</v>
      </c>
      <c r="C2567">
        <v>12812.557124143899</v>
      </c>
      <c r="D2567">
        <v>10.9086866917121</v>
      </c>
      <c r="F2567">
        <v>421.29684951269002</v>
      </c>
      <c r="G2567">
        <v>8.0104203289953304</v>
      </c>
      <c r="H2567">
        <v>79.085532382422002</v>
      </c>
      <c r="I2567">
        <v>4.0651480018614796</v>
      </c>
      <c r="J2567">
        <v>0</v>
      </c>
    </row>
    <row r="2568" spans="1:10" x14ac:dyDescent="0.3">
      <c r="A2568">
        <v>8.5505254594414701</v>
      </c>
      <c r="B2568">
        <v>209.68246622821499</v>
      </c>
      <c r="C2568">
        <v>22377.2729499167</v>
      </c>
      <c r="D2568">
        <v>2.65449095392492</v>
      </c>
      <c r="E2568">
        <v>322.15603714649001</v>
      </c>
      <c r="F2568">
        <v>413.67358607677602</v>
      </c>
      <c r="G2568">
        <v>12.996760729962199</v>
      </c>
      <c r="H2568">
        <v>42.989849180469598</v>
      </c>
      <c r="I2568">
        <v>4.59199745425828</v>
      </c>
      <c r="J2568">
        <v>0</v>
      </c>
    </row>
    <row r="2569" spans="1:10" x14ac:dyDescent="0.3">
      <c r="A2569">
        <v>7.1226374399853096</v>
      </c>
      <c r="B2569">
        <v>183.40264818317999</v>
      </c>
      <c r="C2569">
        <v>31295.902409509599</v>
      </c>
      <c r="D2569">
        <v>4.4250262261495603</v>
      </c>
      <c r="F2569">
        <v>411.61607027436401</v>
      </c>
      <c r="G2569">
        <v>14.0660574778219</v>
      </c>
      <c r="H2569">
        <v>77.185792037601999</v>
      </c>
      <c r="I2569">
        <v>3.7504469648029799</v>
      </c>
      <c r="J2569">
        <v>0</v>
      </c>
    </row>
    <row r="2570" spans="1:10" x14ac:dyDescent="0.3">
      <c r="A2570">
        <v>8.5586631240024804</v>
      </c>
      <c r="B2570">
        <v>214.10732480016301</v>
      </c>
      <c r="C2570">
        <v>38767.756369310599</v>
      </c>
      <c r="D2570">
        <v>6.6080997517567299</v>
      </c>
      <c r="E2570">
        <v>310.01495071057099</v>
      </c>
      <c r="F2570">
        <v>382.62227454286199</v>
      </c>
      <c r="G2570">
        <v>15.896958103705</v>
      </c>
      <c r="H2570">
        <v>57.1968273304565</v>
      </c>
      <c r="I2570">
        <v>2.5906354634962101</v>
      </c>
      <c r="J2570">
        <v>0</v>
      </c>
    </row>
    <row r="2571" spans="1:10" x14ac:dyDescent="0.3">
      <c r="A2571">
        <v>4.6243042905906</v>
      </c>
      <c r="B2571">
        <v>121.03631861861599</v>
      </c>
      <c r="C2571">
        <v>22981.749411122699</v>
      </c>
      <c r="D2571">
        <v>8.2970740938939702</v>
      </c>
      <c r="E2571">
        <v>372.03735888014398</v>
      </c>
      <c r="F2571">
        <v>260.56616359428</v>
      </c>
      <c r="G2571">
        <v>13.054030068641399</v>
      </c>
      <c r="H2571">
        <v>66.553465443198405</v>
      </c>
      <c r="I2571">
        <v>3.4242500487688701</v>
      </c>
      <c r="J2571">
        <v>0</v>
      </c>
    </row>
    <row r="2572" spans="1:10" x14ac:dyDescent="0.3">
      <c r="B2572">
        <v>143.099102952317</v>
      </c>
      <c r="C2572">
        <v>19290.568067632801</v>
      </c>
      <c r="D2572">
        <v>6.0843248297074899</v>
      </c>
      <c r="E2572">
        <v>370.86954997899801</v>
      </c>
      <c r="F2572">
        <v>486.05930440643499</v>
      </c>
      <c r="G2572">
        <v>13.924731703820999</v>
      </c>
      <c r="H2572">
        <v>63.802301733723098</v>
      </c>
      <c r="I2572">
        <v>4.1172879016774502</v>
      </c>
      <c r="J2572">
        <v>0</v>
      </c>
    </row>
    <row r="2573" spans="1:10" x14ac:dyDescent="0.3">
      <c r="A2573">
        <v>6.0913827242085103</v>
      </c>
      <c r="B2573">
        <v>192.12105229204701</v>
      </c>
      <c r="C2573">
        <v>17279.962198350699</v>
      </c>
      <c r="D2573">
        <v>8.9270432430401492</v>
      </c>
      <c r="F2573">
        <v>413.24833414162299</v>
      </c>
      <c r="G2573">
        <v>12.739818468359299</v>
      </c>
      <c r="H2573">
        <v>85.027033918034405</v>
      </c>
      <c r="I2573">
        <v>5.0755196159242102</v>
      </c>
      <c r="J2573">
        <v>0</v>
      </c>
    </row>
    <row r="2574" spans="1:10" x14ac:dyDescent="0.3">
      <c r="A2574">
        <v>9.6586619764477906</v>
      </c>
      <c r="B2574">
        <v>240.348820374773</v>
      </c>
      <c r="C2574">
        <v>20269.731279755801</v>
      </c>
      <c r="D2574">
        <v>7.0507288422219201</v>
      </c>
      <c r="E2574">
        <v>374.18167434281497</v>
      </c>
      <c r="F2574">
        <v>567.78427569272503</v>
      </c>
      <c r="G2574">
        <v>15.5872058535292</v>
      </c>
      <c r="H2574">
        <v>55.835965706422598</v>
      </c>
      <c r="I2574">
        <v>4.6393865551816003</v>
      </c>
      <c r="J2574">
        <v>0</v>
      </c>
    </row>
    <row r="2575" spans="1:10" x14ac:dyDescent="0.3">
      <c r="A2575">
        <v>8.1156245065442292</v>
      </c>
      <c r="B2575">
        <v>200.09901298308799</v>
      </c>
      <c r="C2575">
        <v>15513.012580820399</v>
      </c>
      <c r="D2575">
        <v>6.0461106084772496</v>
      </c>
      <c r="F2575">
        <v>421.06032596791903</v>
      </c>
      <c r="G2575">
        <v>8.3202763946698006</v>
      </c>
      <c r="H2575">
        <v>53.775591729277899</v>
      </c>
      <c r="I2575">
        <v>4.4088119398732202</v>
      </c>
      <c r="J2575">
        <v>0</v>
      </c>
    </row>
    <row r="2576" spans="1:10" x14ac:dyDescent="0.3">
      <c r="B2576">
        <v>209.16451781195801</v>
      </c>
      <c r="C2576">
        <v>7845.4728910408303</v>
      </c>
      <c r="D2576">
        <v>7.6691323484196703</v>
      </c>
      <c r="E2576">
        <v>433.694320245928</v>
      </c>
      <c r="F2576">
        <v>421.62523807177701</v>
      </c>
      <c r="G2576">
        <v>16.352219827015102</v>
      </c>
      <c r="I2576">
        <v>4.4546413011327299</v>
      </c>
      <c r="J2576">
        <v>0</v>
      </c>
    </row>
    <row r="2577" spans="1:10" x14ac:dyDescent="0.3">
      <c r="A2577">
        <v>6.9148681524668199</v>
      </c>
      <c r="B2577">
        <v>206.24993699261299</v>
      </c>
      <c r="C2577">
        <v>10343.3788482934</v>
      </c>
      <c r="D2577">
        <v>7.7712056794375304</v>
      </c>
      <c r="E2577">
        <v>324.38317019159302</v>
      </c>
      <c r="F2577">
        <v>521.32067304462305</v>
      </c>
      <c r="G2577">
        <v>16.173730170324099</v>
      </c>
      <c r="H2577">
        <v>68.246944663782998</v>
      </c>
      <c r="I2577">
        <v>2.9886114436022799</v>
      </c>
      <c r="J2577">
        <v>0</v>
      </c>
    </row>
    <row r="2578" spans="1:10" x14ac:dyDescent="0.3">
      <c r="A2578">
        <v>7.3379244021946199</v>
      </c>
      <c r="B2578">
        <v>188.79930205857599</v>
      </c>
      <c r="C2578">
        <v>24266.517892957399</v>
      </c>
      <c r="D2578">
        <v>6.84485027566953</v>
      </c>
      <c r="E2578">
        <v>326.25470129860503</v>
      </c>
      <c r="F2578">
        <v>500.38646887222501</v>
      </c>
      <c r="G2578">
        <v>13.3733691525618</v>
      </c>
      <c r="H2578">
        <v>65.909057204702293</v>
      </c>
      <c r="I2578">
        <v>3.9355138368054701</v>
      </c>
      <c r="J2578">
        <v>0</v>
      </c>
    </row>
    <row r="2579" spans="1:10" x14ac:dyDescent="0.3">
      <c r="A2579">
        <v>7.7661144542122802</v>
      </c>
      <c r="B2579">
        <v>212.317665993025</v>
      </c>
      <c r="C2579">
        <v>24145.385761707399</v>
      </c>
      <c r="D2579">
        <v>7.9258868010289101</v>
      </c>
      <c r="E2579">
        <v>364.081412436493</v>
      </c>
      <c r="F2579">
        <v>464.10859501955298</v>
      </c>
      <c r="G2579">
        <v>15.465256408959</v>
      </c>
      <c r="H2579">
        <v>70.105843963910004</v>
      </c>
      <c r="I2579">
        <v>4.3999023132719</v>
      </c>
      <c r="J2579">
        <v>0</v>
      </c>
    </row>
    <row r="2580" spans="1:10" x14ac:dyDescent="0.3">
      <c r="A2580">
        <v>8.4339748356899396</v>
      </c>
      <c r="B2580">
        <v>240.077926966371</v>
      </c>
      <c r="C2580">
        <v>10823.3003651088</v>
      </c>
      <c r="D2580">
        <v>8.4189582406371795</v>
      </c>
      <c r="E2580">
        <v>317.30136870447501</v>
      </c>
      <c r="F2580">
        <v>426.17525322519299</v>
      </c>
      <c r="G2580">
        <v>8.0771561503736393</v>
      </c>
      <c r="H2580">
        <v>49.270114591445001</v>
      </c>
      <c r="I2580">
        <v>3.1677123526669302</v>
      </c>
      <c r="J2580">
        <v>0</v>
      </c>
    </row>
    <row r="2581" spans="1:10" x14ac:dyDescent="0.3">
      <c r="A2581">
        <v>6.8915492220251702</v>
      </c>
      <c r="B2581">
        <v>184.074627624963</v>
      </c>
      <c r="C2581">
        <v>13376.680471923501</v>
      </c>
      <c r="D2581">
        <v>6.8664345528325796</v>
      </c>
      <c r="E2581">
        <v>333.80247471675898</v>
      </c>
      <c r="F2581">
        <v>508.68114494211</v>
      </c>
      <c r="G2581">
        <v>16.586205384157399</v>
      </c>
      <c r="H2581">
        <v>81.712848797427299</v>
      </c>
      <c r="I2581">
        <v>4.9589368409043404</v>
      </c>
      <c r="J2581">
        <v>0</v>
      </c>
    </row>
    <row r="2582" spans="1:10" x14ac:dyDescent="0.3">
      <c r="A2582">
        <v>5.9461607894856803</v>
      </c>
      <c r="B2582">
        <v>190.55157207659099</v>
      </c>
      <c r="C2582">
        <v>12767.6562288244</v>
      </c>
      <c r="D2582">
        <v>8.9397481499705407</v>
      </c>
      <c r="E2582">
        <v>323.74282679894202</v>
      </c>
      <c r="F2582">
        <v>499.937502085414</v>
      </c>
      <c r="G2582">
        <v>12.4154297881567</v>
      </c>
      <c r="H2582">
        <v>54.095581385767503</v>
      </c>
      <c r="I2582">
        <v>4.9036320788610102</v>
      </c>
      <c r="J2582">
        <v>0</v>
      </c>
    </row>
    <row r="2583" spans="1:10" x14ac:dyDescent="0.3">
      <c r="A2583">
        <v>6.3638363777731</v>
      </c>
      <c r="B2583">
        <v>207.42243633902299</v>
      </c>
      <c r="C2583">
        <v>9844.7022926093796</v>
      </c>
      <c r="D2583">
        <v>9.7659207585111805</v>
      </c>
      <c r="E2583">
        <v>320.63072496033101</v>
      </c>
      <c r="F2583">
        <v>466.59254351578102</v>
      </c>
      <c r="G2583">
        <v>19.156261022426499</v>
      </c>
      <c r="H2583">
        <v>58.265304751591799</v>
      </c>
      <c r="I2583">
        <v>4.0389835022268299</v>
      </c>
      <c r="J2583">
        <v>0</v>
      </c>
    </row>
    <row r="2584" spans="1:10" x14ac:dyDescent="0.3">
      <c r="A2584">
        <v>5.3317992853600797</v>
      </c>
      <c r="B2584">
        <v>149.955047428348</v>
      </c>
      <c r="C2584">
        <v>19693.906772157901</v>
      </c>
      <c r="D2584">
        <v>7.1461397140960097</v>
      </c>
      <c r="E2584">
        <v>336.01190807893101</v>
      </c>
      <c r="F2584">
        <v>285.99804854073102</v>
      </c>
      <c r="G2584">
        <v>14.2985787910544</v>
      </c>
      <c r="H2584">
        <v>46.1137628647081</v>
      </c>
      <c r="I2584">
        <v>4.7348739069178603</v>
      </c>
      <c r="J2584">
        <v>0</v>
      </c>
    </row>
    <row r="2585" spans="1:10" x14ac:dyDescent="0.3">
      <c r="B2585">
        <v>232.60015110878601</v>
      </c>
      <c r="C2585">
        <v>10634.059045381</v>
      </c>
      <c r="D2585">
        <v>7.5581620337468198</v>
      </c>
      <c r="E2585">
        <v>334.04996256351001</v>
      </c>
      <c r="F2585">
        <v>542.211432553691</v>
      </c>
      <c r="G2585">
        <v>14.0135415060035</v>
      </c>
      <c r="H2585">
        <v>85.215094621107795</v>
      </c>
      <c r="I2585">
        <v>4.7990129213118404</v>
      </c>
      <c r="J2585">
        <v>0</v>
      </c>
    </row>
    <row r="2586" spans="1:10" x14ac:dyDescent="0.3">
      <c r="A2586">
        <v>8.4660134482244107</v>
      </c>
      <c r="B2586">
        <v>224.17493557652199</v>
      </c>
      <c r="C2586">
        <v>22523.124552114099</v>
      </c>
      <c r="D2586">
        <v>6.6688680881421396</v>
      </c>
      <c r="E2586">
        <v>286.94392212629998</v>
      </c>
      <c r="F2586">
        <v>330.04471458219001</v>
      </c>
      <c r="G2586">
        <v>17.744095758130602</v>
      </c>
      <c r="H2586">
        <v>77.817804212979894</v>
      </c>
      <c r="I2586">
        <v>3.9466205397600098</v>
      </c>
      <c r="J2586">
        <v>0</v>
      </c>
    </row>
    <row r="2587" spans="1:10" x14ac:dyDescent="0.3">
      <c r="A2587">
        <v>7.4262740110298404</v>
      </c>
      <c r="B2587">
        <v>192.14525394454901</v>
      </c>
      <c r="C2587">
        <v>36990.955947093702</v>
      </c>
      <c r="D2587">
        <v>5.1011584208908998</v>
      </c>
      <c r="F2587">
        <v>590.50722201536598</v>
      </c>
      <c r="G2587">
        <v>18.7363804798347</v>
      </c>
      <c r="H2587">
        <v>24.734227177745399</v>
      </c>
      <c r="I2587">
        <v>4.3633358133180202</v>
      </c>
      <c r="J2587">
        <v>0</v>
      </c>
    </row>
    <row r="2588" spans="1:10" x14ac:dyDescent="0.3">
      <c r="A2588">
        <v>11.2191347432034</v>
      </c>
      <c r="B2588">
        <v>237.582672789811</v>
      </c>
      <c r="C2588">
        <v>21871.7851725781</v>
      </c>
      <c r="D2588">
        <v>3.0743161266519898</v>
      </c>
      <c r="F2588">
        <v>374.02165522813999</v>
      </c>
      <c r="G2588">
        <v>15.804450887402799</v>
      </c>
      <c r="H2588">
        <v>64.486383997026095</v>
      </c>
      <c r="I2588">
        <v>5.7495858310419301</v>
      </c>
      <c r="J2588">
        <v>0</v>
      </c>
    </row>
    <row r="2589" spans="1:10" x14ac:dyDescent="0.3">
      <c r="A2589">
        <v>5.7085174353319896</v>
      </c>
      <c r="B2589">
        <v>187.081757852734</v>
      </c>
      <c r="C2589">
        <v>12193.6112613474</v>
      </c>
      <c r="D2589">
        <v>8.2885049222520699</v>
      </c>
      <c r="E2589">
        <v>351.57325747388302</v>
      </c>
      <c r="F2589">
        <v>577.40280998689605</v>
      </c>
      <c r="G2589">
        <v>14.3576482763174</v>
      </c>
      <c r="I2589">
        <v>3.3442848536661498</v>
      </c>
      <c r="J2589">
        <v>0</v>
      </c>
    </row>
    <row r="2590" spans="1:10" x14ac:dyDescent="0.3">
      <c r="A2590">
        <v>6.5596278852610403</v>
      </c>
      <c r="B2590">
        <v>152.11521272211101</v>
      </c>
      <c r="C2590">
        <v>22624.034181629999</v>
      </c>
      <c r="D2590">
        <v>7.7611083141681698</v>
      </c>
      <c r="E2590">
        <v>387.518810423768</v>
      </c>
      <c r="F2590">
        <v>393.82041203320102</v>
      </c>
      <c r="G2590">
        <v>10.107462465608</v>
      </c>
      <c r="H2590">
        <v>55.286670613634797</v>
      </c>
      <c r="I2590">
        <v>3.66446303086434</v>
      </c>
      <c r="J2590">
        <v>0</v>
      </c>
    </row>
    <row r="2591" spans="1:10" x14ac:dyDescent="0.3">
      <c r="A2591">
        <v>5.6063152255267097</v>
      </c>
      <c r="B2591">
        <v>190.33527276551899</v>
      </c>
      <c r="C2591">
        <v>12308.233835478601</v>
      </c>
      <c r="D2591">
        <v>8.5487542107404693</v>
      </c>
      <c r="E2591">
        <v>311.68016578225598</v>
      </c>
      <c r="F2591">
        <v>399.60649414103398</v>
      </c>
      <c r="G2591">
        <v>18.5243200372601</v>
      </c>
      <c r="H2591">
        <v>67.226339930652003</v>
      </c>
      <c r="I2591">
        <v>3.7487405069440398</v>
      </c>
      <c r="J2591">
        <v>0</v>
      </c>
    </row>
    <row r="2592" spans="1:10" x14ac:dyDescent="0.3">
      <c r="B2592">
        <v>183.21990415570301</v>
      </c>
      <c r="C2592">
        <v>20311.402466290299</v>
      </c>
      <c r="D2592">
        <v>6.7908973732908597</v>
      </c>
      <c r="E2592">
        <v>381.45902348394702</v>
      </c>
      <c r="F2592">
        <v>344.967063958479</v>
      </c>
      <c r="G2592">
        <v>11.1384591057313</v>
      </c>
      <c r="H2592">
        <v>71.704594918934703</v>
      </c>
      <c r="I2592">
        <v>3.88736192707136</v>
      </c>
      <c r="J2592">
        <v>0</v>
      </c>
    </row>
    <row r="2593" spans="1:10" x14ac:dyDescent="0.3">
      <c r="B2593">
        <v>187.01918542583201</v>
      </c>
      <c r="C2593">
        <v>28988.702343320601</v>
      </c>
      <c r="D2593">
        <v>5.5880128122559496</v>
      </c>
      <c r="E2593">
        <v>333.21904680791101</v>
      </c>
      <c r="F2593">
        <v>478.77308323919198</v>
      </c>
      <c r="G2593">
        <v>15.0114140517731</v>
      </c>
      <c r="H2593">
        <v>69.805133297691</v>
      </c>
      <c r="I2593">
        <v>3.6668696936528198</v>
      </c>
      <c r="J2593">
        <v>0</v>
      </c>
    </row>
    <row r="2594" spans="1:10" x14ac:dyDescent="0.3">
      <c r="B2594">
        <v>223.89041195324899</v>
      </c>
      <c r="C2594">
        <v>8722.1530215709809</v>
      </c>
      <c r="D2594">
        <v>8.5694512419068491</v>
      </c>
      <c r="F2594">
        <v>375.14227708797102</v>
      </c>
      <c r="G2594">
        <v>15.430847229196999</v>
      </c>
      <c r="H2594">
        <v>64.564143267470101</v>
      </c>
      <c r="I2594">
        <v>3.4402996147840401</v>
      </c>
      <c r="J2594">
        <v>0</v>
      </c>
    </row>
    <row r="2595" spans="1:10" x14ac:dyDescent="0.3">
      <c r="A2595">
        <v>7.5393377757486499</v>
      </c>
      <c r="B2595">
        <v>227.31612786069499</v>
      </c>
      <c r="C2595">
        <v>12610.9363072468</v>
      </c>
      <c r="D2595">
        <v>9.5075846449455295</v>
      </c>
      <c r="E2595">
        <v>345.13923450340098</v>
      </c>
      <c r="F2595">
        <v>343.24271062232702</v>
      </c>
      <c r="G2595">
        <v>12.769069815894801</v>
      </c>
      <c r="H2595">
        <v>82.826282262629107</v>
      </c>
      <c r="I2595">
        <v>5.11412866782576</v>
      </c>
      <c r="J2595">
        <v>0</v>
      </c>
    </row>
    <row r="2596" spans="1:10" x14ac:dyDescent="0.3">
      <c r="A2596">
        <v>8.8497027254928895</v>
      </c>
      <c r="B2596">
        <v>197.779046925676</v>
      </c>
      <c r="C2596">
        <v>20129.358792085699</v>
      </c>
      <c r="D2596">
        <v>5.1824357146450604</v>
      </c>
      <c r="E2596">
        <v>329.502104414592</v>
      </c>
      <c r="F2596">
        <v>356.47672272448102</v>
      </c>
      <c r="G2596">
        <v>11.8828612065487</v>
      </c>
      <c r="H2596">
        <v>45.7067930005703</v>
      </c>
      <c r="I2596">
        <v>2.98767152358861</v>
      </c>
      <c r="J2596">
        <v>0</v>
      </c>
    </row>
    <row r="2597" spans="1:10" x14ac:dyDescent="0.3">
      <c r="A2597">
        <v>7.6827624744127299</v>
      </c>
      <c r="B2597">
        <v>211.66385236089701</v>
      </c>
      <c r="C2597">
        <v>12723.342101079699</v>
      </c>
      <c r="D2597">
        <v>6.6723409649847998</v>
      </c>
      <c r="E2597">
        <v>380.94560267922998</v>
      </c>
      <c r="F2597">
        <v>360.10744050616597</v>
      </c>
      <c r="G2597">
        <v>14.175316537284401</v>
      </c>
      <c r="H2597">
        <v>69.949674723953194</v>
      </c>
      <c r="I2597">
        <v>5.0443060917183304</v>
      </c>
      <c r="J2597">
        <v>0</v>
      </c>
    </row>
    <row r="2598" spans="1:10" x14ac:dyDescent="0.3">
      <c r="B2598">
        <v>172.96820283954699</v>
      </c>
      <c r="C2598">
        <v>24445.987539531401</v>
      </c>
      <c r="D2598">
        <v>7.03264261728373</v>
      </c>
      <c r="F2598">
        <v>571.62889234247803</v>
      </c>
      <c r="G2598">
        <v>11.5498773059409</v>
      </c>
      <c r="H2598">
        <v>56.4992071776853</v>
      </c>
      <c r="I2598">
        <v>4.7253474545499801</v>
      </c>
      <c r="J2598">
        <v>0</v>
      </c>
    </row>
    <row r="2599" spans="1:10" x14ac:dyDescent="0.3">
      <c r="A2599">
        <v>6.4481910319092597</v>
      </c>
      <c r="B2599">
        <v>181.58988533383101</v>
      </c>
      <c r="C2599">
        <v>18460.678930218099</v>
      </c>
      <c r="D2599">
        <v>8.7278665243907803</v>
      </c>
      <c r="F2599">
        <v>353.60429160298003</v>
      </c>
      <c r="G2599">
        <v>13.9394247080872</v>
      </c>
      <c r="H2599">
        <v>73.990539064532101</v>
      </c>
      <c r="I2599">
        <v>3.93221032067903</v>
      </c>
      <c r="J2599">
        <v>0</v>
      </c>
    </row>
    <row r="2600" spans="1:10" x14ac:dyDescent="0.3">
      <c r="A2600">
        <v>10.1994126942683</v>
      </c>
      <c r="B2600">
        <v>256.70433818973402</v>
      </c>
      <c r="C2600">
        <v>28703.751140090699</v>
      </c>
      <c r="D2600">
        <v>7.9405952363837597</v>
      </c>
      <c r="E2600">
        <v>326.462665812632</v>
      </c>
      <c r="F2600">
        <v>552.16218080697695</v>
      </c>
      <c r="G2600">
        <v>8.8028466391837092</v>
      </c>
      <c r="I2600">
        <v>4.3848680140167797</v>
      </c>
      <c r="J2600">
        <v>0</v>
      </c>
    </row>
    <row r="2601" spans="1:10" x14ac:dyDescent="0.3">
      <c r="A2601">
        <v>7.7661866601867899</v>
      </c>
      <c r="B2601">
        <v>223.05783462088999</v>
      </c>
      <c r="C2601">
        <v>14945.2956606153</v>
      </c>
      <c r="D2601">
        <v>6.0268165695380702</v>
      </c>
      <c r="F2601">
        <v>482.40623609120001</v>
      </c>
      <c r="G2601">
        <v>6.7477612886624998</v>
      </c>
      <c r="H2601">
        <v>83.186750821331401</v>
      </c>
      <c r="I2601">
        <v>3.67422544215085</v>
      </c>
      <c r="J2601">
        <v>0</v>
      </c>
    </row>
    <row r="2602" spans="1:10" x14ac:dyDescent="0.3">
      <c r="B2602">
        <v>191.30135942872201</v>
      </c>
      <c r="C2602">
        <v>17540.5766426958</v>
      </c>
      <c r="D2602">
        <v>8.7797262621597891</v>
      </c>
      <c r="F2602">
        <v>323.81211621457101</v>
      </c>
      <c r="G2602">
        <v>19.072827270864</v>
      </c>
      <c r="H2602">
        <v>61.560328110317698</v>
      </c>
      <c r="I2602">
        <v>4.1293009103789302</v>
      </c>
      <c r="J2602">
        <v>0</v>
      </c>
    </row>
    <row r="2603" spans="1:10" x14ac:dyDescent="0.3">
      <c r="A2603">
        <v>9.7565776279008301</v>
      </c>
      <c r="B2603">
        <v>244.46134205263701</v>
      </c>
      <c r="C2603">
        <v>17940.099080400199</v>
      </c>
      <c r="D2603">
        <v>7.1490529441753896</v>
      </c>
      <c r="F2603">
        <v>337.71356855015</v>
      </c>
      <c r="G2603">
        <v>23.667666779049501</v>
      </c>
      <c r="H2603">
        <v>73.233465760833894</v>
      </c>
      <c r="I2603">
        <v>3.7490092578160099</v>
      </c>
      <c r="J2603">
        <v>0</v>
      </c>
    </row>
    <row r="2604" spans="1:10" x14ac:dyDescent="0.3">
      <c r="B2604">
        <v>159.39939804233799</v>
      </c>
      <c r="C2604">
        <v>61227.196007712097</v>
      </c>
      <c r="D2604">
        <v>3.71359355587099</v>
      </c>
      <c r="E2604">
        <v>312.97625428739798</v>
      </c>
      <c r="F2604">
        <v>377.06797240521001</v>
      </c>
      <c r="G2604">
        <v>17.246698110695299</v>
      </c>
      <c r="H2604">
        <v>82.197233051500703</v>
      </c>
      <c r="I2604">
        <v>3.8608066031653001</v>
      </c>
      <c r="J2604">
        <v>0</v>
      </c>
    </row>
    <row r="2605" spans="1:10" x14ac:dyDescent="0.3">
      <c r="A2605">
        <v>6.4067978126797804</v>
      </c>
      <c r="B2605">
        <v>182.88513722886199</v>
      </c>
      <c r="C2605">
        <v>17851.064020849401</v>
      </c>
      <c r="D2605">
        <v>7.4627578853456997</v>
      </c>
      <c r="E2605">
        <v>332.486731053575</v>
      </c>
      <c r="F2605">
        <v>398.7797463906</v>
      </c>
      <c r="G2605">
        <v>17.3016165419115</v>
      </c>
      <c r="H2605">
        <v>64.070235837151898</v>
      </c>
      <c r="I2605">
        <v>4.5739682646964299</v>
      </c>
      <c r="J2605">
        <v>0</v>
      </c>
    </row>
    <row r="2606" spans="1:10" x14ac:dyDescent="0.3">
      <c r="B2606">
        <v>253.05438889374301</v>
      </c>
      <c r="C2606">
        <v>28864.9102806917</v>
      </c>
      <c r="D2606">
        <v>8.5243709622721209</v>
      </c>
      <c r="E2606">
        <v>364.74948239619903</v>
      </c>
      <c r="F2606">
        <v>479.69976285617003</v>
      </c>
      <c r="G2606">
        <v>15.823074288411499</v>
      </c>
      <c r="H2606">
        <v>70.758189691407907</v>
      </c>
      <c r="I2606">
        <v>4.6970406863406202</v>
      </c>
      <c r="J2606">
        <v>0</v>
      </c>
    </row>
    <row r="2607" spans="1:10" x14ac:dyDescent="0.3">
      <c r="A2607">
        <v>8.4452191589741705</v>
      </c>
      <c r="B2607">
        <v>228.52286023963001</v>
      </c>
      <c r="C2607">
        <v>28966.569326843899</v>
      </c>
      <c r="D2607">
        <v>6.1798551649336204</v>
      </c>
      <c r="F2607">
        <v>361.70535396707101</v>
      </c>
      <c r="G2607">
        <v>14.554220040506401</v>
      </c>
      <c r="H2607">
        <v>60.612230200645897</v>
      </c>
      <c r="I2607">
        <v>4.4007058615023</v>
      </c>
      <c r="J2607">
        <v>0</v>
      </c>
    </row>
    <row r="2608" spans="1:10" x14ac:dyDescent="0.3">
      <c r="A2608">
        <v>4.1370449126141899</v>
      </c>
      <c r="B2608">
        <v>116.338278119229</v>
      </c>
      <c r="C2608">
        <v>17101.951568616201</v>
      </c>
      <c r="D2608">
        <v>8.6522104683049594</v>
      </c>
      <c r="E2608">
        <v>322.89225232255302</v>
      </c>
      <c r="F2608">
        <v>360.64807839886703</v>
      </c>
      <c r="G2608">
        <v>7.8483129491503902</v>
      </c>
      <c r="H2608">
        <v>70.977001079558903</v>
      </c>
      <c r="I2608">
        <v>4.3273560266434297</v>
      </c>
      <c r="J2608">
        <v>0</v>
      </c>
    </row>
    <row r="2609" spans="1:10" x14ac:dyDescent="0.3">
      <c r="A2609">
        <v>7.6759136210573597</v>
      </c>
      <c r="B2609">
        <v>233.300758736207</v>
      </c>
      <c r="C2609">
        <v>23673.100605987602</v>
      </c>
      <c r="D2609">
        <v>8.4074970570136305</v>
      </c>
      <c r="F2609">
        <v>232.613624026537</v>
      </c>
      <c r="G2609">
        <v>18.459407785418801</v>
      </c>
      <c r="H2609">
        <v>60.993590363877203</v>
      </c>
      <c r="I2609">
        <v>5.0404608147014596</v>
      </c>
      <c r="J2609">
        <v>0</v>
      </c>
    </row>
    <row r="2610" spans="1:10" x14ac:dyDescent="0.3">
      <c r="B2610">
        <v>243.68255829149001</v>
      </c>
      <c r="C2610">
        <v>20976.791777633</v>
      </c>
      <c r="D2610">
        <v>6.50225726311466</v>
      </c>
      <c r="E2610">
        <v>350.44989739796603</v>
      </c>
      <c r="F2610">
        <v>487.55649299616499</v>
      </c>
      <c r="G2610">
        <v>10.451629244676599</v>
      </c>
      <c r="H2610">
        <v>84.178845411408901</v>
      </c>
      <c r="I2610">
        <v>3.55844480163341</v>
      </c>
      <c r="J2610">
        <v>0</v>
      </c>
    </row>
    <row r="2611" spans="1:10" x14ac:dyDescent="0.3">
      <c r="A2611">
        <v>5.7011009701104998</v>
      </c>
      <c r="B2611">
        <v>170.496311096613</v>
      </c>
      <c r="C2611">
        <v>17121.505917055201</v>
      </c>
      <c r="D2611">
        <v>9.5360114255970192</v>
      </c>
      <c r="E2611">
        <v>374.77587556928302</v>
      </c>
      <c r="F2611">
        <v>378.87385464972402</v>
      </c>
      <c r="G2611">
        <v>10.9721500610259</v>
      </c>
      <c r="H2611">
        <v>63.293296281629701</v>
      </c>
      <c r="I2611">
        <v>5.9567534977880001</v>
      </c>
      <c r="J2611">
        <v>0</v>
      </c>
    </row>
    <row r="2612" spans="1:10" x14ac:dyDescent="0.3">
      <c r="A2612">
        <v>6.3765764271205203</v>
      </c>
      <c r="B2612">
        <v>177.509989753535</v>
      </c>
      <c r="C2612">
        <v>41243.038028549701</v>
      </c>
      <c r="D2612">
        <v>6.6699202576544696</v>
      </c>
      <c r="F2612">
        <v>486.80605077046698</v>
      </c>
      <c r="G2612">
        <v>13.4907876828985</v>
      </c>
      <c r="H2612">
        <v>65.366391887293901</v>
      </c>
      <c r="I2612">
        <v>4.161585514695</v>
      </c>
      <c r="J2612">
        <v>0</v>
      </c>
    </row>
    <row r="2613" spans="1:10" x14ac:dyDescent="0.3">
      <c r="A2613">
        <v>5.5177373164204999</v>
      </c>
      <c r="B2613">
        <v>190.66992784098201</v>
      </c>
      <c r="C2613">
        <v>17638.322473218199</v>
      </c>
      <c r="D2613">
        <v>10.5258577655596</v>
      </c>
      <c r="F2613">
        <v>461.92898116329502</v>
      </c>
      <c r="G2613">
        <v>12.531684282728699</v>
      </c>
      <c r="H2613">
        <v>44.887843335171098</v>
      </c>
      <c r="I2613">
        <v>4.5231060075009299</v>
      </c>
      <c r="J2613">
        <v>0</v>
      </c>
    </row>
    <row r="2614" spans="1:10" x14ac:dyDescent="0.3">
      <c r="A2614">
        <v>3.8546176784020498</v>
      </c>
      <c r="B2614">
        <v>131.396253059016</v>
      </c>
      <c r="C2614">
        <v>19639.796002280302</v>
      </c>
      <c r="D2614">
        <v>7.7535023797487996</v>
      </c>
      <c r="E2614">
        <v>305.38291370835401</v>
      </c>
      <c r="F2614">
        <v>456.512273793345</v>
      </c>
      <c r="G2614">
        <v>16.864721651934101</v>
      </c>
      <c r="H2614">
        <v>81.526122914279696</v>
      </c>
      <c r="I2614">
        <v>4.2904350458230098</v>
      </c>
      <c r="J2614">
        <v>0</v>
      </c>
    </row>
    <row r="2615" spans="1:10" x14ac:dyDescent="0.3">
      <c r="A2615">
        <v>7.5580763024695496</v>
      </c>
      <c r="B2615">
        <v>253.840904482778</v>
      </c>
      <c r="C2615">
        <v>16642.8841784369</v>
      </c>
      <c r="D2615">
        <v>11.224394568757299</v>
      </c>
      <c r="F2615">
        <v>555.93299120722304</v>
      </c>
      <c r="G2615">
        <v>15.1546276922316</v>
      </c>
      <c r="H2615">
        <v>81.746095315640702</v>
      </c>
      <c r="I2615">
        <v>4.1690052666416397</v>
      </c>
      <c r="J2615">
        <v>0</v>
      </c>
    </row>
    <row r="2616" spans="1:10" x14ac:dyDescent="0.3">
      <c r="A2616">
        <v>7.3874337634928597</v>
      </c>
      <c r="B2616">
        <v>214.29303229861401</v>
      </c>
      <c r="C2616">
        <v>11694.6352852975</v>
      </c>
      <c r="D2616">
        <v>9.2736794819842299</v>
      </c>
      <c r="E2616">
        <v>375.50558309554998</v>
      </c>
      <c r="F2616">
        <v>356.80585472246997</v>
      </c>
      <c r="G2616">
        <v>15.1845091711367</v>
      </c>
      <c r="H2616">
        <v>80.231172223522194</v>
      </c>
      <c r="I2616">
        <v>3.83057727200408</v>
      </c>
      <c r="J2616">
        <v>0</v>
      </c>
    </row>
    <row r="2617" spans="1:10" x14ac:dyDescent="0.3">
      <c r="A2617">
        <v>7.76341510657456</v>
      </c>
      <c r="B2617">
        <v>193.72111935098599</v>
      </c>
      <c r="C2617">
        <v>20019.261214826001</v>
      </c>
      <c r="D2617">
        <v>8.3443910156663996</v>
      </c>
      <c r="E2617">
        <v>373.59779045374398</v>
      </c>
      <c r="F2617">
        <v>375.072875100197</v>
      </c>
      <c r="G2617">
        <v>11.435979720918899</v>
      </c>
      <c r="H2617">
        <v>28.9936363155105</v>
      </c>
      <c r="I2617">
        <v>4.1135361867064004</v>
      </c>
      <c r="J2617">
        <v>0</v>
      </c>
    </row>
    <row r="2618" spans="1:10" x14ac:dyDescent="0.3">
      <c r="B2618">
        <v>205.55185412759801</v>
      </c>
      <c r="C2618">
        <v>24820.493091205601</v>
      </c>
      <c r="D2618">
        <v>7.2268779060125201</v>
      </c>
      <c r="E2618">
        <v>329.40439987717798</v>
      </c>
      <c r="F2618">
        <v>386.30754607675402</v>
      </c>
      <c r="G2618">
        <v>9.2230724872464904</v>
      </c>
      <c r="H2618">
        <v>69.703026085383001</v>
      </c>
      <c r="I2618">
        <v>4.2522203795748803</v>
      </c>
      <c r="J2618">
        <v>0</v>
      </c>
    </row>
    <row r="2619" spans="1:10" x14ac:dyDescent="0.3">
      <c r="A2619">
        <v>7.5093502051186398</v>
      </c>
      <c r="B2619">
        <v>192.46795464265901</v>
      </c>
      <c r="C2619">
        <v>17045.600094950401</v>
      </c>
      <c r="D2619">
        <v>8.8158446328882292</v>
      </c>
      <c r="E2619">
        <v>346.74182240531701</v>
      </c>
      <c r="F2619">
        <v>266.35774391421302</v>
      </c>
      <c r="G2619">
        <v>15.930050919809799</v>
      </c>
      <c r="H2619">
        <v>83.262528890071096</v>
      </c>
      <c r="I2619">
        <v>4.3218561468715597</v>
      </c>
      <c r="J2619">
        <v>0</v>
      </c>
    </row>
    <row r="2620" spans="1:10" x14ac:dyDescent="0.3">
      <c r="B2620">
        <v>119.88581029792699</v>
      </c>
      <c r="C2620">
        <v>22331.2378764975</v>
      </c>
      <c r="D2620">
        <v>8.0515380219649106</v>
      </c>
      <c r="E2620">
        <v>351.16142711715099</v>
      </c>
      <c r="F2620">
        <v>472.06409096472697</v>
      </c>
      <c r="G2620">
        <v>16.642815372475201</v>
      </c>
      <c r="H2620">
        <v>62.647091003807901</v>
      </c>
      <c r="I2620">
        <v>4.6593945339119296</v>
      </c>
      <c r="J2620">
        <v>0</v>
      </c>
    </row>
    <row r="2621" spans="1:10" x14ac:dyDescent="0.3">
      <c r="A2621">
        <v>5.0572705456786702</v>
      </c>
      <c r="B2621">
        <v>155.48772453275799</v>
      </c>
      <c r="C2621">
        <v>19003.963899014299</v>
      </c>
      <c r="D2621">
        <v>6.2508934897241097</v>
      </c>
      <c r="E2621">
        <v>305.84979681152402</v>
      </c>
      <c r="F2621">
        <v>518.10181613154805</v>
      </c>
      <c r="G2621">
        <v>15.7724379798443</v>
      </c>
      <c r="H2621">
        <v>97.199076861294202</v>
      </c>
      <c r="I2621">
        <v>4.4322708731666403</v>
      </c>
      <c r="J2621">
        <v>0</v>
      </c>
    </row>
    <row r="2622" spans="1:10" x14ac:dyDescent="0.3">
      <c r="A2622">
        <v>5.8305420489730899</v>
      </c>
      <c r="B2622">
        <v>165.46702471873201</v>
      </c>
      <c r="C2622">
        <v>30021.257078522001</v>
      </c>
      <c r="D2622">
        <v>8.4330965781210097</v>
      </c>
      <c r="E2622">
        <v>334.39777726148498</v>
      </c>
      <c r="F2622">
        <v>494.15450474617001</v>
      </c>
      <c r="G2622">
        <v>16.6666134747393</v>
      </c>
      <c r="H2622">
        <v>69.580253011557602</v>
      </c>
      <c r="I2622">
        <v>5.1921166504269198</v>
      </c>
      <c r="J2622">
        <v>0</v>
      </c>
    </row>
    <row r="2623" spans="1:10" x14ac:dyDescent="0.3">
      <c r="A2623">
        <v>5.8596904743786897</v>
      </c>
      <c r="B2623">
        <v>163.49689493335299</v>
      </c>
      <c r="C2623">
        <v>19231.033290458701</v>
      </c>
      <c r="D2623">
        <v>6.5416814597996797</v>
      </c>
      <c r="E2623">
        <v>339.37147991094599</v>
      </c>
      <c r="F2623">
        <v>468.37695543371598</v>
      </c>
      <c r="G2623">
        <v>19.7490790570887</v>
      </c>
      <c r="H2623">
        <v>61.790979876171299</v>
      </c>
      <c r="I2623">
        <v>2.7473328268606099</v>
      </c>
      <c r="J2623">
        <v>0</v>
      </c>
    </row>
    <row r="2624" spans="1:10" x14ac:dyDescent="0.3">
      <c r="A2624">
        <v>8.8916740508567607</v>
      </c>
      <c r="B2624">
        <v>184.86960619014599</v>
      </c>
      <c r="C2624">
        <v>41801.441836897502</v>
      </c>
      <c r="D2624">
        <v>3.4095758357574901</v>
      </c>
      <c r="E2624">
        <v>337.04710819949099</v>
      </c>
      <c r="F2624">
        <v>461.07682103682998</v>
      </c>
      <c r="G2624">
        <v>13.715503928181301</v>
      </c>
      <c r="H2624">
        <v>42.078122107423297</v>
      </c>
      <c r="I2624">
        <v>4.5225992293244301</v>
      </c>
      <c r="J2624">
        <v>0</v>
      </c>
    </row>
    <row r="2625" spans="1:10" x14ac:dyDescent="0.3">
      <c r="A2625">
        <v>10.1542190724289</v>
      </c>
      <c r="B2625">
        <v>244.20938457255599</v>
      </c>
      <c r="C2625">
        <v>24755.960255672799</v>
      </c>
      <c r="D2625">
        <v>4.7113504125400203</v>
      </c>
      <c r="E2625">
        <v>299.79751500482598</v>
      </c>
      <c r="F2625">
        <v>387.58942720021099</v>
      </c>
      <c r="G2625">
        <v>15.363598776905601</v>
      </c>
      <c r="H2625">
        <v>70.823243552035194</v>
      </c>
      <c r="I2625">
        <v>3.7308992686675699</v>
      </c>
      <c r="J2625">
        <v>0</v>
      </c>
    </row>
    <row r="2626" spans="1:10" x14ac:dyDescent="0.3">
      <c r="B2626">
        <v>227.43266294528601</v>
      </c>
      <c r="C2626">
        <v>32102.1907052522</v>
      </c>
      <c r="D2626">
        <v>3.64684751246853</v>
      </c>
      <c r="E2626">
        <v>321.67107343402199</v>
      </c>
      <c r="F2626">
        <v>433.27649073049798</v>
      </c>
      <c r="G2626">
        <v>11.690091220032199</v>
      </c>
      <c r="H2626">
        <v>57.049689898910302</v>
      </c>
      <c r="I2626">
        <v>3.58103688142109</v>
      </c>
      <c r="J2626">
        <v>0</v>
      </c>
    </row>
    <row r="2627" spans="1:10" x14ac:dyDescent="0.3">
      <c r="A2627">
        <v>7.6831565151018699</v>
      </c>
      <c r="B2627">
        <v>221.57534727835301</v>
      </c>
      <c r="C2627">
        <v>25475.884843892502</v>
      </c>
      <c r="D2627">
        <v>9.9149655694416499</v>
      </c>
      <c r="F2627">
        <v>372.80390932109299</v>
      </c>
      <c r="G2627">
        <v>12.0544392395977</v>
      </c>
      <c r="H2627">
        <v>51.892500077287899</v>
      </c>
      <c r="I2627">
        <v>4.7813230939948204</v>
      </c>
      <c r="J2627">
        <v>0</v>
      </c>
    </row>
    <row r="2628" spans="1:10" x14ac:dyDescent="0.3">
      <c r="A2628">
        <v>7.4555411632142397</v>
      </c>
      <c r="B2628">
        <v>225.31415091536101</v>
      </c>
      <c r="C2628">
        <v>16242.0602812753</v>
      </c>
      <c r="D2628">
        <v>8.2041021400493008</v>
      </c>
      <c r="E2628">
        <v>350.10809345159402</v>
      </c>
      <c r="F2628">
        <v>331.67382444251001</v>
      </c>
      <c r="G2628">
        <v>13.114965415811399</v>
      </c>
      <c r="H2628">
        <v>60.162148126314797</v>
      </c>
      <c r="I2628">
        <v>2.9303645961216498</v>
      </c>
      <c r="J2628">
        <v>0</v>
      </c>
    </row>
    <row r="2629" spans="1:10" x14ac:dyDescent="0.3">
      <c r="B2629">
        <v>217.944979107553</v>
      </c>
      <c r="C2629">
        <v>37820.0473274834</v>
      </c>
      <c r="D2629">
        <v>8.2993392810012292</v>
      </c>
      <c r="F2629">
        <v>367.57008163685498</v>
      </c>
      <c r="G2629">
        <v>15.4210335331633</v>
      </c>
      <c r="H2629">
        <v>36.446614330285101</v>
      </c>
      <c r="I2629">
        <v>2.9947801219850501</v>
      </c>
      <c r="J2629">
        <v>0</v>
      </c>
    </row>
    <row r="2630" spans="1:10" x14ac:dyDescent="0.3">
      <c r="A2630">
        <v>4.8118324898032299</v>
      </c>
      <c r="B2630">
        <v>150.451279601159</v>
      </c>
      <c r="C2630">
        <v>27547.8070563566</v>
      </c>
      <c r="D2630">
        <v>7.5695436926164499</v>
      </c>
      <c r="E2630">
        <v>296.00219407438698</v>
      </c>
      <c r="F2630">
        <v>521.56156126566395</v>
      </c>
      <c r="G2630">
        <v>16.295837174458001</v>
      </c>
      <c r="H2630">
        <v>44.288551772258899</v>
      </c>
      <c r="I2630">
        <v>2.8609929488436299</v>
      </c>
      <c r="J2630">
        <v>0</v>
      </c>
    </row>
    <row r="2631" spans="1:10" x14ac:dyDescent="0.3">
      <c r="A2631">
        <v>5.7201364791253102</v>
      </c>
      <c r="B2631">
        <v>182.44015986658101</v>
      </c>
      <c r="C2631">
        <v>13463.852418845399</v>
      </c>
      <c r="D2631">
        <v>8.2539664782392297</v>
      </c>
      <c r="F2631">
        <v>401.50948104808703</v>
      </c>
      <c r="G2631">
        <v>13.3617775519944</v>
      </c>
      <c r="H2631">
        <v>52.952903688907703</v>
      </c>
      <c r="I2631">
        <v>3.5132554958442701</v>
      </c>
      <c r="J2631">
        <v>0</v>
      </c>
    </row>
    <row r="2632" spans="1:10" x14ac:dyDescent="0.3">
      <c r="A2632">
        <v>9.96150313675418</v>
      </c>
      <c r="B2632">
        <v>276.699764500154</v>
      </c>
      <c r="C2632">
        <v>18743.222493620098</v>
      </c>
      <c r="D2632">
        <v>9.1607396394349294</v>
      </c>
      <c r="E2632">
        <v>361.221165544938</v>
      </c>
      <c r="F2632">
        <v>457.55155922453298</v>
      </c>
      <c r="G2632">
        <v>21.564488663701098</v>
      </c>
      <c r="H2632">
        <v>93.740333724752304</v>
      </c>
      <c r="I2632">
        <v>5.2155904950805096</v>
      </c>
      <c r="J2632">
        <v>0</v>
      </c>
    </row>
    <row r="2633" spans="1:10" x14ac:dyDescent="0.3">
      <c r="A2633">
        <v>3.2309731059187401</v>
      </c>
      <c r="B2633">
        <v>120.78544948310299</v>
      </c>
      <c r="C2633">
        <v>13691.094972434999</v>
      </c>
      <c r="D2633">
        <v>6.8359514402463697</v>
      </c>
      <c r="E2633">
        <v>328.24028919650902</v>
      </c>
      <c r="F2633">
        <v>261.43521515947498</v>
      </c>
      <c r="G2633">
        <v>18.4061390203073</v>
      </c>
      <c r="H2633">
        <v>54.852123433899798</v>
      </c>
      <c r="I2633">
        <v>3.2819205591698402</v>
      </c>
      <c r="J2633">
        <v>0</v>
      </c>
    </row>
    <row r="2634" spans="1:10" x14ac:dyDescent="0.3">
      <c r="A2634">
        <v>10.188432654950599</v>
      </c>
      <c r="B2634">
        <v>286.56799082097803</v>
      </c>
      <c r="C2634">
        <v>7105.8007087575197</v>
      </c>
      <c r="D2634">
        <v>9.8405404253255195</v>
      </c>
      <c r="E2634">
        <v>321.68605850506702</v>
      </c>
      <c r="F2634">
        <v>437.879508473957</v>
      </c>
      <c r="G2634">
        <v>12.871599066392299</v>
      </c>
      <c r="H2634">
        <v>78.732055107020301</v>
      </c>
      <c r="I2634">
        <v>4.6352434825494804</v>
      </c>
      <c r="J2634">
        <v>0</v>
      </c>
    </row>
    <row r="2635" spans="1:10" x14ac:dyDescent="0.3">
      <c r="A2635">
        <v>6.26290728172778</v>
      </c>
      <c r="B2635">
        <v>185.98265157126201</v>
      </c>
      <c r="C2635">
        <v>5157.0535998760297</v>
      </c>
      <c r="D2635">
        <v>7.8043907603647504</v>
      </c>
      <c r="E2635">
        <v>338.19538704248203</v>
      </c>
      <c r="F2635">
        <v>570.28825999680305</v>
      </c>
      <c r="G2635">
        <v>14.601443149348199</v>
      </c>
      <c r="I2635">
        <v>4.5949191563642398</v>
      </c>
      <c r="J2635">
        <v>0</v>
      </c>
    </row>
    <row r="2636" spans="1:10" x14ac:dyDescent="0.3">
      <c r="A2636">
        <v>7.3998113939217696</v>
      </c>
      <c r="B2636">
        <v>229.77626452251701</v>
      </c>
      <c r="C2636">
        <v>28630.9544157165</v>
      </c>
      <c r="D2636">
        <v>8.7117057291684397</v>
      </c>
      <c r="E2636">
        <v>302.31575926455503</v>
      </c>
      <c r="F2636">
        <v>437.36690876983602</v>
      </c>
      <c r="G2636">
        <v>11.927552443287</v>
      </c>
      <c r="H2636">
        <v>78.576440871128597</v>
      </c>
      <c r="I2636">
        <v>3.80372381790326</v>
      </c>
      <c r="J2636">
        <v>0</v>
      </c>
    </row>
    <row r="2637" spans="1:10" x14ac:dyDescent="0.3">
      <c r="A2637">
        <v>9.2716685444538101</v>
      </c>
      <c r="B2637">
        <v>256.27339253623899</v>
      </c>
      <c r="C2637">
        <v>26912.228416984599</v>
      </c>
      <c r="D2637">
        <v>5.7667802356971398</v>
      </c>
      <c r="E2637">
        <v>274.64611660131197</v>
      </c>
      <c r="F2637">
        <v>467.75231792885597</v>
      </c>
      <c r="G2637">
        <v>12.3766859642583</v>
      </c>
      <c r="H2637">
        <v>89.904949855042204</v>
      </c>
      <c r="I2637">
        <v>3.7442036323060299</v>
      </c>
      <c r="J2637">
        <v>0</v>
      </c>
    </row>
    <row r="2638" spans="1:10" x14ac:dyDescent="0.3">
      <c r="A2638">
        <v>4.7041836670034503</v>
      </c>
      <c r="B2638">
        <v>169.94391362220699</v>
      </c>
      <c r="C2638">
        <v>7028.8396172656903</v>
      </c>
      <c r="D2638">
        <v>8.9870427372147503</v>
      </c>
      <c r="E2638">
        <v>317.82981362018</v>
      </c>
      <c r="F2638">
        <v>289.53752946788501</v>
      </c>
      <c r="G2638">
        <v>8.0694363006439804</v>
      </c>
      <c r="H2638">
        <v>63.6649491047231</v>
      </c>
      <c r="I2638">
        <v>4.13899439994114</v>
      </c>
      <c r="J2638">
        <v>0</v>
      </c>
    </row>
    <row r="2639" spans="1:10" x14ac:dyDescent="0.3">
      <c r="A2639">
        <v>8.6547926501428005</v>
      </c>
      <c r="B2639">
        <v>218.17265964722799</v>
      </c>
      <c r="C2639">
        <v>14799.3114641506</v>
      </c>
      <c r="D2639">
        <v>6.1640485638123401</v>
      </c>
      <c r="E2639">
        <v>366.147991510731</v>
      </c>
      <c r="F2639">
        <v>416.87033261014398</v>
      </c>
      <c r="G2639">
        <v>8.9545195488689693</v>
      </c>
      <c r="H2639">
        <v>72.620279676297002</v>
      </c>
      <c r="I2639">
        <v>5.1481378875996997</v>
      </c>
      <c r="J2639">
        <v>0</v>
      </c>
    </row>
    <row r="2640" spans="1:10" x14ac:dyDescent="0.3">
      <c r="A2640">
        <v>8.0187719489651794</v>
      </c>
      <c r="B2640">
        <v>228.11146257358001</v>
      </c>
      <c r="C2640">
        <v>27405.316211764199</v>
      </c>
      <c r="D2640">
        <v>6.4913602678336302</v>
      </c>
      <c r="F2640">
        <v>494.62044065729498</v>
      </c>
      <c r="G2640">
        <v>8.7166671028419902</v>
      </c>
      <c r="H2640">
        <v>56.188851775988901</v>
      </c>
      <c r="I2640">
        <v>4.3562790981480299</v>
      </c>
      <c r="J2640">
        <v>0</v>
      </c>
    </row>
    <row r="2641" spans="1:10" x14ac:dyDescent="0.3">
      <c r="A2641">
        <v>8.1893633560380703</v>
      </c>
      <c r="B2641">
        <v>229.60849926283001</v>
      </c>
      <c r="C2641">
        <v>13197.5668145211</v>
      </c>
      <c r="D2641">
        <v>6.0079562242937703</v>
      </c>
      <c r="E2641">
        <v>334.054288745458</v>
      </c>
      <c r="F2641">
        <v>605.46574710032701</v>
      </c>
      <c r="G2641">
        <v>14.8613770901718</v>
      </c>
      <c r="H2641">
        <v>103.322854699529</v>
      </c>
      <c r="I2641">
        <v>3.68829805627785</v>
      </c>
      <c r="J2641">
        <v>0</v>
      </c>
    </row>
    <row r="2642" spans="1:10" x14ac:dyDescent="0.3">
      <c r="A2642">
        <v>9.3410918033703894</v>
      </c>
      <c r="B2642">
        <v>230.43005585779099</v>
      </c>
      <c r="C2642">
        <v>18254.1106560234</v>
      </c>
      <c r="D2642">
        <v>6.11397391192593</v>
      </c>
      <c r="F2642">
        <v>294.58283245107799</v>
      </c>
      <c r="G2642">
        <v>12.9087547478575</v>
      </c>
      <c r="H2642">
        <v>91.856527038282394</v>
      </c>
      <c r="I2642">
        <v>4.5987865000221202</v>
      </c>
      <c r="J2642">
        <v>0</v>
      </c>
    </row>
    <row r="2643" spans="1:10" x14ac:dyDescent="0.3">
      <c r="B2643">
        <v>228.25199483106601</v>
      </c>
      <c r="C2643">
        <v>18593.222636013601</v>
      </c>
      <c r="D2643">
        <v>5.9052069992178202</v>
      </c>
      <c r="F2643">
        <v>475.29573327780099</v>
      </c>
      <c r="G2643">
        <v>13.6726467991343</v>
      </c>
      <c r="H2643">
        <v>54.492468787347697</v>
      </c>
      <c r="I2643">
        <v>4.1228501905571804</v>
      </c>
      <c r="J2643">
        <v>0</v>
      </c>
    </row>
    <row r="2644" spans="1:10" x14ac:dyDescent="0.3">
      <c r="A2644">
        <v>4.8919600399613898</v>
      </c>
      <c r="B2644">
        <v>153.50623233628301</v>
      </c>
      <c r="C2644">
        <v>9559.5473923558402</v>
      </c>
      <c r="D2644">
        <v>7.8470664702392297</v>
      </c>
      <c r="E2644">
        <v>349.82439036849598</v>
      </c>
      <c r="F2644">
        <v>496.87284547641002</v>
      </c>
      <c r="G2644">
        <v>11.4576238899645</v>
      </c>
      <c r="H2644">
        <v>61.110529193766602</v>
      </c>
      <c r="I2644">
        <v>3.9042699551582598</v>
      </c>
      <c r="J2644">
        <v>0</v>
      </c>
    </row>
    <row r="2645" spans="1:10" x14ac:dyDescent="0.3">
      <c r="A2645">
        <v>6.0568178445823797</v>
      </c>
      <c r="B2645">
        <v>211.76588647157701</v>
      </c>
      <c r="C2645">
        <v>4440.2773573525001</v>
      </c>
      <c r="D2645">
        <v>9.5073032618321296</v>
      </c>
      <c r="F2645">
        <v>316.921775534799</v>
      </c>
      <c r="G2645">
        <v>17.766397123225602</v>
      </c>
      <c r="H2645">
        <v>53.541190629442198</v>
      </c>
      <c r="I2645">
        <v>3.3580608070454501</v>
      </c>
      <c r="J2645">
        <v>0</v>
      </c>
    </row>
    <row r="2646" spans="1:10" x14ac:dyDescent="0.3">
      <c r="A2646">
        <v>5.6551174224701901</v>
      </c>
      <c r="B2646">
        <v>146.762023281393</v>
      </c>
      <c r="C2646">
        <v>19271.903123469001</v>
      </c>
      <c r="D2646">
        <v>6.3914389214012699</v>
      </c>
      <c r="E2646">
        <v>316.495630582209</v>
      </c>
      <c r="F2646">
        <v>469.89500155493403</v>
      </c>
      <c r="G2646">
        <v>11.9714168718431</v>
      </c>
      <c r="H2646">
        <v>62.004563201076799</v>
      </c>
      <c r="I2646">
        <v>4.4011522424260798</v>
      </c>
      <c r="J2646">
        <v>0</v>
      </c>
    </row>
    <row r="2647" spans="1:10" x14ac:dyDescent="0.3">
      <c r="A2647">
        <v>7.8902633526598702</v>
      </c>
      <c r="B2647">
        <v>164.708034901687</v>
      </c>
      <c r="C2647">
        <v>17645.065339693199</v>
      </c>
      <c r="D2647">
        <v>7.1413596301492701</v>
      </c>
      <c r="F2647">
        <v>634.11813280336901</v>
      </c>
      <c r="G2647">
        <v>21.977158223735099</v>
      </c>
      <c r="H2647">
        <v>33.279297986608498</v>
      </c>
      <c r="I2647">
        <v>4.6367387626844501</v>
      </c>
      <c r="J2647">
        <v>0</v>
      </c>
    </row>
    <row r="2648" spans="1:10" x14ac:dyDescent="0.3">
      <c r="A2648">
        <v>11.907739829669801</v>
      </c>
      <c r="B2648">
        <v>298.09867947877501</v>
      </c>
      <c r="C2648">
        <v>17083.175085434901</v>
      </c>
      <c r="D2648">
        <v>5.8789925334995399</v>
      </c>
      <c r="F2648">
        <v>400.33079758352602</v>
      </c>
      <c r="G2648">
        <v>14.0633696616257</v>
      </c>
      <c r="H2648">
        <v>64.368593178782604</v>
      </c>
      <c r="I2648">
        <v>4.2564154205440996</v>
      </c>
      <c r="J2648">
        <v>0</v>
      </c>
    </row>
    <row r="2649" spans="1:10" x14ac:dyDescent="0.3">
      <c r="A2649">
        <v>8.81147224773704</v>
      </c>
      <c r="B2649">
        <v>270.20954921363699</v>
      </c>
      <c r="C2649">
        <v>12138.4229544071</v>
      </c>
      <c r="D2649">
        <v>10.5205550087401</v>
      </c>
      <c r="E2649">
        <v>360.29557427151201</v>
      </c>
      <c r="F2649">
        <v>437.515421436667</v>
      </c>
      <c r="G2649">
        <v>15.9526803612317</v>
      </c>
      <c r="H2649">
        <v>67.878496730858899</v>
      </c>
      <c r="I2649">
        <v>5.5873959876106802</v>
      </c>
      <c r="J2649">
        <v>0</v>
      </c>
    </row>
    <row r="2650" spans="1:10" x14ac:dyDescent="0.3">
      <c r="A2650">
        <v>4.1265813104151103</v>
      </c>
      <c r="B2650">
        <v>113.024471731305</v>
      </c>
      <c r="C2650">
        <v>40528.8053525219</v>
      </c>
      <c r="D2650">
        <v>6.4899511859687697</v>
      </c>
      <c r="F2650">
        <v>392.10914552579101</v>
      </c>
      <c r="G2650">
        <v>15.793391696969399</v>
      </c>
      <c r="H2650">
        <v>68.797443239441193</v>
      </c>
      <c r="I2650">
        <v>3.50475079105939</v>
      </c>
      <c r="J2650">
        <v>0</v>
      </c>
    </row>
    <row r="2651" spans="1:10" x14ac:dyDescent="0.3">
      <c r="A2651">
        <v>5.7353586586601804</v>
      </c>
      <c r="B2651">
        <v>149.17169026665499</v>
      </c>
      <c r="C2651">
        <v>28628.151856437398</v>
      </c>
      <c r="D2651">
        <v>5.0730739660793596</v>
      </c>
      <c r="F2651">
        <v>465.55489369987203</v>
      </c>
      <c r="G2651">
        <v>12.201950022328999</v>
      </c>
      <c r="H2651">
        <v>65.909850374317301</v>
      </c>
      <c r="I2651">
        <v>4.08505478835382</v>
      </c>
      <c r="J2651">
        <v>0</v>
      </c>
    </row>
    <row r="2652" spans="1:10" x14ac:dyDescent="0.3">
      <c r="A2652">
        <v>8.0007758013224795</v>
      </c>
      <c r="B2652">
        <v>237.519250496707</v>
      </c>
      <c r="C2652">
        <v>18419.132883474998</v>
      </c>
      <c r="D2652">
        <v>8.3233299118927597</v>
      </c>
      <c r="E2652">
        <v>308.00632098302498</v>
      </c>
      <c r="F2652">
        <v>396.376554284093</v>
      </c>
      <c r="G2652">
        <v>13.4925356450976</v>
      </c>
      <c r="H2652">
        <v>82.753277766123503</v>
      </c>
      <c r="I2652">
        <v>4.5192095177800198</v>
      </c>
      <c r="J2652">
        <v>0</v>
      </c>
    </row>
    <row r="2653" spans="1:10" x14ac:dyDescent="0.3">
      <c r="A2653">
        <v>8.7750474701208407</v>
      </c>
      <c r="B2653">
        <v>191.526874415592</v>
      </c>
      <c r="C2653">
        <v>21768.6407438184</v>
      </c>
      <c r="D2653">
        <v>4.75100453941194</v>
      </c>
      <c r="E2653">
        <v>387.24555227245497</v>
      </c>
      <c r="F2653">
        <v>435.52339754528498</v>
      </c>
      <c r="G2653">
        <v>11.875184163889999</v>
      </c>
      <c r="H2653">
        <v>56.029097532448503</v>
      </c>
      <c r="I2653">
        <v>3.8306988640461799</v>
      </c>
      <c r="J2653">
        <v>0</v>
      </c>
    </row>
    <row r="2654" spans="1:10" x14ac:dyDescent="0.3">
      <c r="A2654">
        <v>8.3038310382494593</v>
      </c>
      <c r="B2654">
        <v>222.950036784942</v>
      </c>
      <c r="C2654">
        <v>26030.6185136239</v>
      </c>
      <c r="D2654">
        <v>7.1089736528102501</v>
      </c>
      <c r="F2654">
        <v>368.28449436636703</v>
      </c>
      <c r="G2654">
        <v>14.3835847001512</v>
      </c>
      <c r="H2654">
        <v>70.072700364617305</v>
      </c>
      <c r="I2654">
        <v>3.3926567014093298</v>
      </c>
      <c r="J2654">
        <v>0</v>
      </c>
    </row>
    <row r="2655" spans="1:10" x14ac:dyDescent="0.3">
      <c r="A2655">
        <v>5.0822414316873603</v>
      </c>
      <c r="B2655">
        <v>191.767047048291</v>
      </c>
      <c r="C2655">
        <v>17739.1989600665</v>
      </c>
      <c r="D2655">
        <v>9.1117219433771304</v>
      </c>
      <c r="E2655">
        <v>309.787515493814</v>
      </c>
      <c r="F2655">
        <v>413.15863613027102</v>
      </c>
      <c r="G2655">
        <v>12.307108874891901</v>
      </c>
      <c r="H2655">
        <v>88.892555309894902</v>
      </c>
      <c r="I2655">
        <v>5.0563786624640104</v>
      </c>
      <c r="J2655">
        <v>0</v>
      </c>
    </row>
    <row r="2656" spans="1:10" x14ac:dyDescent="0.3">
      <c r="A2656">
        <v>5.8135464879933103</v>
      </c>
      <c r="B2656">
        <v>184.03177581948401</v>
      </c>
      <c r="C2656">
        <v>10112.2073222906</v>
      </c>
      <c r="D2656">
        <v>6.5369921761248202</v>
      </c>
      <c r="E2656">
        <v>309.451186652432</v>
      </c>
      <c r="F2656">
        <v>441.59402675603701</v>
      </c>
      <c r="G2656">
        <v>11.4381752807093</v>
      </c>
      <c r="H2656">
        <v>77.508192773792899</v>
      </c>
      <c r="I2656">
        <v>3.7214259331506101</v>
      </c>
      <c r="J2656">
        <v>0</v>
      </c>
    </row>
    <row r="2657" spans="1:10" x14ac:dyDescent="0.3">
      <c r="A2657">
        <v>3.4223941642163802</v>
      </c>
      <c r="B2657">
        <v>141.30030500237501</v>
      </c>
      <c r="C2657">
        <v>16017.6118961434</v>
      </c>
      <c r="D2657">
        <v>8.2147135590059097</v>
      </c>
      <c r="F2657">
        <v>580.87075914375203</v>
      </c>
      <c r="G2657">
        <v>10.603280004233399</v>
      </c>
      <c r="H2657">
        <v>94.949108308999101</v>
      </c>
      <c r="I2657">
        <v>3.67624597472641</v>
      </c>
      <c r="J2657">
        <v>0</v>
      </c>
    </row>
    <row r="2658" spans="1:10" x14ac:dyDescent="0.3">
      <c r="A2658">
        <v>5.9133748636247097</v>
      </c>
      <c r="B2658">
        <v>148.607944253206</v>
      </c>
      <c r="C2658">
        <v>14467.785926491</v>
      </c>
      <c r="D2658">
        <v>6.1590951302245998</v>
      </c>
      <c r="F2658">
        <v>427.04098167178398</v>
      </c>
      <c r="G2658">
        <v>14.423403589694599</v>
      </c>
      <c r="H2658">
        <v>56.460386318365302</v>
      </c>
      <c r="I2658">
        <v>2.4998319694156899</v>
      </c>
      <c r="J2658">
        <v>0</v>
      </c>
    </row>
    <row r="2659" spans="1:10" x14ac:dyDescent="0.3">
      <c r="A2659">
        <v>6.7830237396205799</v>
      </c>
      <c r="B2659">
        <v>236.27886653350001</v>
      </c>
      <c r="C2659">
        <v>8213.7722447143205</v>
      </c>
      <c r="D2659">
        <v>9.3328612415581294</v>
      </c>
      <c r="F2659">
        <v>501.018534749634</v>
      </c>
      <c r="G2659">
        <v>11.590706615138799</v>
      </c>
      <c r="H2659">
        <v>91.680931295870806</v>
      </c>
      <c r="I2659">
        <v>4.77880814971898</v>
      </c>
      <c r="J2659">
        <v>0</v>
      </c>
    </row>
    <row r="2660" spans="1:10" x14ac:dyDescent="0.3">
      <c r="A2660">
        <v>6.8360599470154799</v>
      </c>
      <c r="B2660">
        <v>205.66771847474899</v>
      </c>
      <c r="C2660">
        <v>18321.327501510899</v>
      </c>
      <c r="D2660">
        <v>6.7128541864821099</v>
      </c>
      <c r="E2660">
        <v>297.83718775679699</v>
      </c>
      <c r="F2660">
        <v>494.48424946899701</v>
      </c>
      <c r="G2660">
        <v>13.808923298821201</v>
      </c>
      <c r="H2660">
        <v>70.714225498545105</v>
      </c>
      <c r="I2660">
        <v>4.9525082474539497</v>
      </c>
      <c r="J2660">
        <v>0</v>
      </c>
    </row>
    <row r="2661" spans="1:10" x14ac:dyDescent="0.3">
      <c r="A2661">
        <v>4.8843882286196001</v>
      </c>
      <c r="B2661">
        <v>136.55778486351201</v>
      </c>
      <c r="C2661">
        <v>28392.424976201899</v>
      </c>
      <c r="D2661">
        <v>8.4403999776149998</v>
      </c>
      <c r="F2661">
        <v>386.10400015095797</v>
      </c>
      <c r="G2661">
        <v>13.831876766554601</v>
      </c>
      <c r="H2661">
        <v>73.824555738568705</v>
      </c>
      <c r="I2661">
        <v>3.6167005352463502</v>
      </c>
      <c r="J2661">
        <v>0</v>
      </c>
    </row>
    <row r="2662" spans="1:10" x14ac:dyDescent="0.3">
      <c r="A2662">
        <v>8.3315532350543702</v>
      </c>
      <c r="B2662">
        <v>238.99241414897199</v>
      </c>
      <c r="C2662">
        <v>11635.7720762396</v>
      </c>
      <c r="D2662">
        <v>3.9232392939880101</v>
      </c>
      <c r="E2662">
        <v>276.40227993059801</v>
      </c>
      <c r="F2662">
        <v>406.24512876558703</v>
      </c>
      <c r="G2662">
        <v>15.410763802541499</v>
      </c>
      <c r="I2662">
        <v>2.6923888795667299</v>
      </c>
      <c r="J2662">
        <v>0</v>
      </c>
    </row>
    <row r="2663" spans="1:10" x14ac:dyDescent="0.3">
      <c r="A2663">
        <v>7.8196591539293596</v>
      </c>
      <c r="B2663">
        <v>225.10683584402801</v>
      </c>
      <c r="C2663">
        <v>16403.952381052601</v>
      </c>
      <c r="D2663">
        <v>7.0933102823330696</v>
      </c>
      <c r="E2663">
        <v>313.16813380224397</v>
      </c>
      <c r="F2663">
        <v>413.20894851398202</v>
      </c>
      <c r="G2663">
        <v>15.3756162167704</v>
      </c>
      <c r="H2663">
        <v>32.681851150243197</v>
      </c>
      <c r="I2663">
        <v>2.4023372108649999</v>
      </c>
      <c r="J2663">
        <v>0</v>
      </c>
    </row>
    <row r="2664" spans="1:10" x14ac:dyDescent="0.3">
      <c r="A2664">
        <v>5.4283569137452696</v>
      </c>
      <c r="B2664">
        <v>167.01738338830799</v>
      </c>
      <c r="C2664">
        <v>24930.198811215902</v>
      </c>
      <c r="D2664">
        <v>7.96708578942357</v>
      </c>
      <c r="E2664">
        <v>334.08697707537198</v>
      </c>
      <c r="F2664">
        <v>400.39343748923699</v>
      </c>
      <c r="G2664">
        <v>18.179148875531801</v>
      </c>
      <c r="H2664">
        <v>70.312695874318806</v>
      </c>
      <c r="I2664">
        <v>2.8478435375612201</v>
      </c>
      <c r="J2664">
        <v>0</v>
      </c>
    </row>
    <row r="2665" spans="1:10" x14ac:dyDescent="0.3">
      <c r="A2665">
        <v>4.5566567190606504</v>
      </c>
      <c r="B2665">
        <v>156.42294088267801</v>
      </c>
      <c r="C2665">
        <v>14400.718628556</v>
      </c>
      <c r="D2665">
        <v>9.4612850796799908</v>
      </c>
      <c r="F2665">
        <v>483.745716139281</v>
      </c>
      <c r="G2665">
        <v>7.8977244286841097</v>
      </c>
      <c r="H2665">
        <v>54.913943458745102</v>
      </c>
      <c r="I2665">
        <v>4.3922573245475398</v>
      </c>
      <c r="J2665">
        <v>0</v>
      </c>
    </row>
    <row r="2666" spans="1:10" x14ac:dyDescent="0.3">
      <c r="A2666">
        <v>7.3330034472053196</v>
      </c>
      <c r="B2666">
        <v>189.44796474386001</v>
      </c>
      <c r="C2666">
        <v>32358.538595071601</v>
      </c>
      <c r="D2666">
        <v>6.3463782136740701</v>
      </c>
      <c r="E2666">
        <v>341.34644310357498</v>
      </c>
      <c r="F2666">
        <v>490.62529134689697</v>
      </c>
      <c r="G2666">
        <v>12.5374662800492</v>
      </c>
      <c r="H2666">
        <v>61.581378086938301</v>
      </c>
      <c r="I2666">
        <v>2.64200380628133</v>
      </c>
      <c r="J2666">
        <v>0</v>
      </c>
    </row>
    <row r="2667" spans="1:10" x14ac:dyDescent="0.3">
      <c r="A2667">
        <v>7.1143867193719403</v>
      </c>
      <c r="B2667">
        <v>196.53396007421401</v>
      </c>
      <c r="C2667">
        <v>27022.708504795701</v>
      </c>
      <c r="D2667">
        <v>6.1767862586660502</v>
      </c>
      <c r="F2667">
        <v>497.52360464767497</v>
      </c>
      <c r="G2667">
        <v>18.704278537998899</v>
      </c>
      <c r="H2667">
        <v>59.730438145716903</v>
      </c>
      <c r="I2667">
        <v>3.76268246576393</v>
      </c>
      <c r="J2667">
        <v>0</v>
      </c>
    </row>
    <row r="2668" spans="1:10" x14ac:dyDescent="0.3">
      <c r="A2668">
        <v>6.3769504639914398</v>
      </c>
      <c r="B2668">
        <v>170.22707980234199</v>
      </c>
      <c r="C2668">
        <v>16079.3612504181</v>
      </c>
      <c r="D2668">
        <v>5.4338024677288503</v>
      </c>
      <c r="E2668">
        <v>331.85689205717699</v>
      </c>
      <c r="F2668">
        <v>311.77290011697499</v>
      </c>
      <c r="G2668">
        <v>15.7037072263096</v>
      </c>
      <c r="H2668">
        <v>54.013111847478903</v>
      </c>
      <c r="I2668">
        <v>4.2843870959619998</v>
      </c>
      <c r="J2668">
        <v>0</v>
      </c>
    </row>
    <row r="2669" spans="1:10" x14ac:dyDescent="0.3">
      <c r="A2669">
        <v>9.3382350184306393</v>
      </c>
      <c r="B2669">
        <v>248.37601559864899</v>
      </c>
      <c r="C2669">
        <v>17416.8017795489</v>
      </c>
      <c r="D2669">
        <v>6.6658732605336901</v>
      </c>
      <c r="E2669">
        <v>342.72080768956999</v>
      </c>
      <c r="F2669">
        <v>505.67740885566599</v>
      </c>
      <c r="G2669">
        <v>19.742815270925799</v>
      </c>
      <c r="H2669">
        <v>58.658529846099903</v>
      </c>
      <c r="I2669">
        <v>1.8725726008413099</v>
      </c>
      <c r="J2669">
        <v>0</v>
      </c>
    </row>
    <row r="2670" spans="1:10" x14ac:dyDescent="0.3">
      <c r="B2670">
        <v>130.55856146255101</v>
      </c>
      <c r="C2670">
        <v>17429.584949659598</v>
      </c>
      <c r="D2670">
        <v>6.3176544269347303</v>
      </c>
      <c r="E2670">
        <v>322.05958759075401</v>
      </c>
      <c r="F2670">
        <v>524.645642760344</v>
      </c>
      <c r="G2670">
        <v>15.3180483902291</v>
      </c>
      <c r="H2670">
        <v>75.376408135613403</v>
      </c>
      <c r="I2670">
        <v>5.54132227963128</v>
      </c>
      <c r="J2670">
        <v>0</v>
      </c>
    </row>
    <row r="2671" spans="1:10" x14ac:dyDescent="0.3">
      <c r="A2671">
        <v>8.9338776100857604</v>
      </c>
      <c r="B2671">
        <v>278.23175355555401</v>
      </c>
      <c r="C2671">
        <v>14179.622740757401</v>
      </c>
      <c r="D2671">
        <v>8.1282623798196099</v>
      </c>
      <c r="E2671">
        <v>318.35650232816698</v>
      </c>
      <c r="F2671">
        <v>335.24051115824301</v>
      </c>
      <c r="G2671">
        <v>16.664900007773301</v>
      </c>
      <c r="H2671">
        <v>48.357256752389702</v>
      </c>
      <c r="I2671">
        <v>4.3747965217155498</v>
      </c>
      <c r="J2671">
        <v>0</v>
      </c>
    </row>
    <row r="2672" spans="1:10" x14ac:dyDescent="0.3">
      <c r="A2672">
        <v>10.600589992057101</v>
      </c>
      <c r="B2672">
        <v>274.96878293573297</v>
      </c>
      <c r="C2672">
        <v>21558.3087411462</v>
      </c>
      <c r="D2672">
        <v>6.1128190829090299</v>
      </c>
      <c r="E2672">
        <v>350.36370282930898</v>
      </c>
      <c r="F2672">
        <v>331.12049587292501</v>
      </c>
      <c r="G2672">
        <v>12.6107986198697</v>
      </c>
      <c r="I2672">
        <v>5.4777003137917202</v>
      </c>
      <c r="J2672">
        <v>0</v>
      </c>
    </row>
    <row r="2673" spans="1:10" x14ac:dyDescent="0.3">
      <c r="A2673">
        <v>6.8388167067275303</v>
      </c>
      <c r="B2673">
        <v>196.196213289875</v>
      </c>
      <c r="C2673">
        <v>11877.2366487497</v>
      </c>
      <c r="D2673">
        <v>9.6246994265146899</v>
      </c>
      <c r="E2673">
        <v>365.34884034345498</v>
      </c>
      <c r="F2673">
        <v>363.80347647662899</v>
      </c>
      <c r="G2673">
        <v>14.9240580682821</v>
      </c>
      <c r="H2673">
        <v>41.121382413693397</v>
      </c>
      <c r="I2673">
        <v>4.7765362547724601</v>
      </c>
      <c r="J2673">
        <v>0</v>
      </c>
    </row>
    <row r="2674" spans="1:10" x14ac:dyDescent="0.3">
      <c r="A2674">
        <v>5.6008765174706001</v>
      </c>
      <c r="B2674">
        <v>183.57378304518801</v>
      </c>
      <c r="C2674">
        <v>20411.664380713999</v>
      </c>
      <c r="D2674">
        <v>9.7537662276221404</v>
      </c>
      <c r="E2674">
        <v>336.40481868430999</v>
      </c>
      <c r="F2674">
        <v>368.35998395197601</v>
      </c>
      <c r="G2674">
        <v>11.0958780059443</v>
      </c>
      <c r="H2674">
        <v>66.820124061622707</v>
      </c>
      <c r="I2674">
        <v>4.3620336693559496</v>
      </c>
      <c r="J2674">
        <v>0</v>
      </c>
    </row>
    <row r="2675" spans="1:10" x14ac:dyDescent="0.3">
      <c r="A2675">
        <v>6.1025333060713498</v>
      </c>
      <c r="B2675">
        <v>179.39723218654601</v>
      </c>
      <c r="C2675">
        <v>24196.2644149027</v>
      </c>
      <c r="D2675">
        <v>7.1553437800633697</v>
      </c>
      <c r="E2675">
        <v>321.44211330793303</v>
      </c>
      <c r="F2675">
        <v>525.900094922427</v>
      </c>
      <c r="G2675">
        <v>13.478149838010101</v>
      </c>
      <c r="H2675">
        <v>60.058290234083699</v>
      </c>
      <c r="I2675">
        <v>2.2925737812435298</v>
      </c>
      <c r="J2675">
        <v>0</v>
      </c>
    </row>
    <row r="2676" spans="1:10" x14ac:dyDescent="0.3">
      <c r="A2676">
        <v>6.4909229964553603</v>
      </c>
      <c r="B2676">
        <v>189.03158818746701</v>
      </c>
      <c r="C2676">
        <v>30453.623185522101</v>
      </c>
      <c r="D2676">
        <v>6.0601189297076603</v>
      </c>
      <c r="E2676">
        <v>297.512799135948</v>
      </c>
      <c r="F2676">
        <v>476.91672555668799</v>
      </c>
      <c r="G2676">
        <v>14.9739696543776</v>
      </c>
      <c r="H2676">
        <v>47.012889443765701</v>
      </c>
      <c r="I2676">
        <v>4.3723333822422896</v>
      </c>
      <c r="J2676">
        <v>0</v>
      </c>
    </row>
    <row r="2677" spans="1:10" x14ac:dyDescent="0.3">
      <c r="A2677">
        <v>8.5069790700741201</v>
      </c>
      <c r="B2677">
        <v>197.74514118120999</v>
      </c>
      <c r="C2677">
        <v>20098.199517977599</v>
      </c>
      <c r="D2677">
        <v>6.4565557573367203</v>
      </c>
      <c r="E2677">
        <v>344.12725339790597</v>
      </c>
      <c r="F2677">
        <v>555.91979620340703</v>
      </c>
      <c r="G2677">
        <v>9.0283589062448097</v>
      </c>
      <c r="H2677">
        <v>78.933096308238106</v>
      </c>
      <c r="I2677">
        <v>3.8817938351483101</v>
      </c>
      <c r="J2677">
        <v>0</v>
      </c>
    </row>
    <row r="2678" spans="1:10" x14ac:dyDescent="0.3">
      <c r="A2678">
        <v>7.4132883405347796</v>
      </c>
      <c r="B2678">
        <v>196.45230247043901</v>
      </c>
      <c r="C2678">
        <v>17465.345582051799</v>
      </c>
      <c r="D2678">
        <v>6.3091958271735002</v>
      </c>
      <c r="E2678">
        <v>355.164792331819</v>
      </c>
      <c r="F2678">
        <v>300.93349153001299</v>
      </c>
      <c r="G2678">
        <v>13.1780688840952</v>
      </c>
      <c r="H2678">
        <v>80.604776344142493</v>
      </c>
      <c r="I2678">
        <v>3.2901059062611999</v>
      </c>
      <c r="J2678">
        <v>0</v>
      </c>
    </row>
    <row r="2679" spans="1:10" x14ac:dyDescent="0.3">
      <c r="B2679">
        <v>252.40456462351599</v>
      </c>
      <c r="C2679">
        <v>20197.2476677384</v>
      </c>
      <c r="D2679">
        <v>2.56225545818908</v>
      </c>
      <c r="E2679">
        <v>350.54775728028898</v>
      </c>
      <c r="F2679">
        <v>454.969812067649</v>
      </c>
      <c r="G2679">
        <v>12.031863034094799</v>
      </c>
      <c r="H2679">
        <v>69.2922520424884</v>
      </c>
      <c r="I2679">
        <v>5.1464426237828702</v>
      </c>
      <c r="J2679">
        <v>0</v>
      </c>
    </row>
    <row r="2680" spans="1:10" x14ac:dyDescent="0.3">
      <c r="A2680">
        <v>7.58623578790242</v>
      </c>
      <c r="B2680">
        <v>190.890219332025</v>
      </c>
      <c r="C2680">
        <v>16409.936560013899</v>
      </c>
      <c r="D2680">
        <v>5.7390254281824697</v>
      </c>
      <c r="F2680">
        <v>402.79949667275099</v>
      </c>
      <c r="G2680">
        <v>13.9060819581549</v>
      </c>
      <c r="H2680">
        <v>95.382662136918299</v>
      </c>
      <c r="I2680">
        <v>4.35133508125476</v>
      </c>
      <c r="J2680">
        <v>0</v>
      </c>
    </row>
    <row r="2681" spans="1:10" x14ac:dyDescent="0.3">
      <c r="A2681">
        <v>7.10334837514052</v>
      </c>
      <c r="B2681">
        <v>249.58935873150301</v>
      </c>
      <c r="C2681">
        <v>4425.4264402989502</v>
      </c>
      <c r="D2681">
        <v>8.2117622617105095</v>
      </c>
      <c r="E2681">
        <v>293.078666012322</v>
      </c>
      <c r="F2681">
        <v>268.440850249015</v>
      </c>
      <c r="G2681">
        <v>18.422985406844301</v>
      </c>
      <c r="H2681">
        <v>68.474194130266298</v>
      </c>
      <c r="I2681">
        <v>4.41719356066569</v>
      </c>
      <c r="J2681">
        <v>0</v>
      </c>
    </row>
    <row r="2682" spans="1:10" x14ac:dyDescent="0.3">
      <c r="A2682">
        <v>6.1534959239771103</v>
      </c>
      <c r="B2682">
        <v>163.205547976579</v>
      </c>
      <c r="C2682">
        <v>48175.852092929403</v>
      </c>
      <c r="D2682">
        <v>7.1538033966597903</v>
      </c>
      <c r="E2682">
        <v>299.56675093202699</v>
      </c>
      <c r="F2682">
        <v>344.71697552529298</v>
      </c>
      <c r="G2682">
        <v>5.1593803075797302</v>
      </c>
      <c r="H2682">
        <v>55.528948601173497</v>
      </c>
      <c r="I2682">
        <v>4.8199704578967797</v>
      </c>
      <c r="J2682">
        <v>0</v>
      </c>
    </row>
    <row r="2683" spans="1:10" x14ac:dyDescent="0.3">
      <c r="A2683">
        <v>2.3767680759599501</v>
      </c>
      <c r="B2683">
        <v>129.863972809751</v>
      </c>
      <c r="C2683">
        <v>11684.1116373932</v>
      </c>
      <c r="D2683">
        <v>9.9748078802512197</v>
      </c>
      <c r="E2683">
        <v>301.42974726510602</v>
      </c>
      <c r="F2683">
        <v>503.910389831413</v>
      </c>
      <c r="G2683">
        <v>8.7412577624050396</v>
      </c>
      <c r="H2683">
        <v>76.310694676549502</v>
      </c>
      <c r="I2683">
        <v>3.6292177681489699</v>
      </c>
      <c r="J2683">
        <v>0</v>
      </c>
    </row>
    <row r="2684" spans="1:10" x14ac:dyDescent="0.3">
      <c r="A2684">
        <v>7.5148356659639397</v>
      </c>
      <c r="B2684">
        <v>215.43952346987501</v>
      </c>
      <c r="C2684">
        <v>17017.429960402998</v>
      </c>
      <c r="D2684">
        <v>7.4170409918617599</v>
      </c>
      <c r="E2684">
        <v>335.65245394916701</v>
      </c>
      <c r="F2684">
        <v>483.65802844295501</v>
      </c>
      <c r="G2684">
        <v>14.5328543087025</v>
      </c>
      <c r="H2684">
        <v>66.037245738653596</v>
      </c>
      <c r="I2684">
        <v>4.2997321604458998</v>
      </c>
      <c r="J2684">
        <v>0</v>
      </c>
    </row>
    <row r="2685" spans="1:10" x14ac:dyDescent="0.3">
      <c r="A2685">
        <v>7.4451892930609</v>
      </c>
      <c r="B2685">
        <v>225.39778687678401</v>
      </c>
      <c r="C2685">
        <v>24741.534999229199</v>
      </c>
      <c r="D2685">
        <v>9.2484991783249395</v>
      </c>
      <c r="F2685">
        <v>402.11561603216302</v>
      </c>
      <c r="G2685">
        <v>15.5359790139537</v>
      </c>
      <c r="H2685">
        <v>87.083919274955406</v>
      </c>
      <c r="I2685">
        <v>3.6378945812142098</v>
      </c>
      <c r="J2685">
        <v>0</v>
      </c>
    </row>
    <row r="2686" spans="1:10" x14ac:dyDescent="0.3">
      <c r="A2686">
        <v>4.8352977281809304</v>
      </c>
      <c r="B2686">
        <v>136.29503661188201</v>
      </c>
      <c r="C2686">
        <v>23031.215807155899</v>
      </c>
      <c r="D2686">
        <v>5.5601794700995004</v>
      </c>
      <c r="E2686">
        <v>358.933088695935</v>
      </c>
      <c r="F2686">
        <v>567.46366962365005</v>
      </c>
      <c r="G2686">
        <v>11.505803320357399</v>
      </c>
      <c r="H2686">
        <v>60.773857109911397</v>
      </c>
      <c r="I2686">
        <v>3.6337606080012401</v>
      </c>
      <c r="J2686">
        <v>0</v>
      </c>
    </row>
    <row r="2687" spans="1:10" x14ac:dyDescent="0.3">
      <c r="A2687">
        <v>8.3762797246596108</v>
      </c>
      <c r="B2687">
        <v>248.13286142475499</v>
      </c>
      <c r="C2687">
        <v>27824.190483374801</v>
      </c>
      <c r="D2687">
        <v>7.1005233707526401</v>
      </c>
      <c r="E2687">
        <v>343.057975304742</v>
      </c>
      <c r="F2687">
        <v>433.449899431598</v>
      </c>
      <c r="G2687">
        <v>18.658886322011099</v>
      </c>
      <c r="H2687">
        <v>53.303759567626798</v>
      </c>
      <c r="I2687">
        <v>5.70396280665841</v>
      </c>
      <c r="J2687">
        <v>0</v>
      </c>
    </row>
    <row r="2688" spans="1:10" x14ac:dyDescent="0.3">
      <c r="A2688">
        <v>7.9459090689348297</v>
      </c>
      <c r="B2688">
        <v>213.06640667661401</v>
      </c>
      <c r="C2688">
        <v>16769.890546265498</v>
      </c>
      <c r="D2688">
        <v>4.7453404967081498</v>
      </c>
      <c r="E2688">
        <v>292.419246922551</v>
      </c>
      <c r="F2688">
        <v>478.16671045717101</v>
      </c>
      <c r="G2688">
        <v>14.189856463396</v>
      </c>
      <c r="H2688">
        <v>82.054404337947204</v>
      </c>
      <c r="I2688">
        <v>3.5854312498873</v>
      </c>
      <c r="J2688">
        <v>0</v>
      </c>
    </row>
    <row r="2689" spans="1:10" x14ac:dyDescent="0.3">
      <c r="A2689">
        <v>8.7277788763230699</v>
      </c>
      <c r="B2689">
        <v>202.41950478058999</v>
      </c>
      <c r="C2689">
        <v>25521.8892241758</v>
      </c>
      <c r="D2689">
        <v>3.8302384224449799</v>
      </c>
      <c r="E2689">
        <v>326.90792355928698</v>
      </c>
      <c r="F2689">
        <v>461.958811935678</v>
      </c>
      <c r="G2689">
        <v>16.611457873349199</v>
      </c>
      <c r="H2689">
        <v>104.373250141906</v>
      </c>
      <c r="I2689">
        <v>3.8315404505160102</v>
      </c>
      <c r="J2689">
        <v>0</v>
      </c>
    </row>
    <row r="2690" spans="1:10" x14ac:dyDescent="0.3">
      <c r="A2690">
        <v>6.0894308462971898</v>
      </c>
      <c r="B2690">
        <v>207.26713265566801</v>
      </c>
      <c r="C2690">
        <v>11339.166054617401</v>
      </c>
      <c r="D2690">
        <v>8.8883474488537395</v>
      </c>
      <c r="E2690">
        <v>317.27912321854501</v>
      </c>
      <c r="F2690">
        <v>531.76898778903706</v>
      </c>
      <c r="G2690">
        <v>11.6743180863365</v>
      </c>
      <c r="H2690">
        <v>48.358249681125301</v>
      </c>
      <c r="I2690">
        <v>4.3668609192110299</v>
      </c>
      <c r="J2690">
        <v>0</v>
      </c>
    </row>
    <row r="2691" spans="1:10" x14ac:dyDescent="0.3">
      <c r="A2691">
        <v>7.1723230752118203</v>
      </c>
      <c r="B2691">
        <v>191.389422491549</v>
      </c>
      <c r="C2691">
        <v>14702.0590685841</v>
      </c>
      <c r="D2691">
        <v>6.5571048195556498</v>
      </c>
      <c r="E2691">
        <v>313.86628216572302</v>
      </c>
      <c r="F2691">
        <v>525.03102015622403</v>
      </c>
      <c r="G2691">
        <v>12.6301816416332</v>
      </c>
      <c r="H2691">
        <v>108.265226790317</v>
      </c>
      <c r="I2691">
        <v>3.0842156404583099</v>
      </c>
      <c r="J2691">
        <v>0</v>
      </c>
    </row>
    <row r="2692" spans="1:10" x14ac:dyDescent="0.3">
      <c r="A2692">
        <v>8.3329534848445999</v>
      </c>
      <c r="B2692">
        <v>236.532404162462</v>
      </c>
      <c r="C2692">
        <v>18881.795177645199</v>
      </c>
      <c r="D2692">
        <v>4.2756930471398</v>
      </c>
      <c r="F2692">
        <v>384.729162376327</v>
      </c>
      <c r="G2692">
        <v>15.1210552258249</v>
      </c>
      <c r="H2692">
        <v>55.507738763891297</v>
      </c>
      <c r="I2692">
        <v>3.4082995880231799</v>
      </c>
      <c r="J2692">
        <v>0</v>
      </c>
    </row>
    <row r="2693" spans="1:10" x14ac:dyDescent="0.3">
      <c r="B2693">
        <v>231.97329762035099</v>
      </c>
      <c r="C2693">
        <v>21460.838159637799</v>
      </c>
      <c r="D2693">
        <v>8.6734831382057695</v>
      </c>
      <c r="E2693">
        <v>360.67221069103499</v>
      </c>
      <c r="F2693">
        <v>375.0820594095</v>
      </c>
      <c r="G2693">
        <v>12.1787880412821</v>
      </c>
      <c r="H2693">
        <v>66.864501077343704</v>
      </c>
      <c r="I2693">
        <v>3.9550908342587299</v>
      </c>
      <c r="J2693">
        <v>0</v>
      </c>
    </row>
    <row r="2694" spans="1:10" x14ac:dyDescent="0.3">
      <c r="A2694">
        <v>4.56337064348432</v>
      </c>
      <c r="B2694">
        <v>152.90756062034001</v>
      </c>
      <c r="C2694">
        <v>13490.608147782799</v>
      </c>
      <c r="D2694">
        <v>7.49991684830845</v>
      </c>
      <c r="E2694">
        <v>338.58492124673199</v>
      </c>
      <c r="F2694">
        <v>524.10802356829004</v>
      </c>
      <c r="G2694">
        <v>14.143989365526</v>
      </c>
      <c r="H2694">
        <v>69.016239705859206</v>
      </c>
      <c r="I2694">
        <v>4.8251792255768704</v>
      </c>
      <c r="J2694">
        <v>0</v>
      </c>
    </row>
    <row r="2695" spans="1:10" x14ac:dyDescent="0.3">
      <c r="B2695">
        <v>181.08065631795199</v>
      </c>
      <c r="C2695">
        <v>30050.439446451499</v>
      </c>
      <c r="D2695">
        <v>7.9756309240464196</v>
      </c>
      <c r="E2695">
        <v>360.08690121091797</v>
      </c>
      <c r="F2695">
        <v>378.15423390782701</v>
      </c>
      <c r="G2695">
        <v>17.674565093024999</v>
      </c>
      <c r="I2695">
        <v>3.5224864626363299</v>
      </c>
      <c r="J2695">
        <v>0</v>
      </c>
    </row>
    <row r="2696" spans="1:10" x14ac:dyDescent="0.3">
      <c r="A2696">
        <v>3.67684499338477</v>
      </c>
      <c r="B2696">
        <v>173.677702072953</v>
      </c>
      <c r="C2696">
        <v>22581.224488235901</v>
      </c>
      <c r="D2696">
        <v>12.653362021943099</v>
      </c>
      <c r="E2696">
        <v>289.12684572757502</v>
      </c>
      <c r="F2696">
        <v>599.72924592265804</v>
      </c>
      <c r="G2696">
        <v>8.3864074503044801</v>
      </c>
      <c r="H2696">
        <v>49.658553594462198</v>
      </c>
      <c r="I2696">
        <v>5.4614730957497901</v>
      </c>
      <c r="J2696">
        <v>0</v>
      </c>
    </row>
    <row r="2697" spans="1:10" x14ac:dyDescent="0.3">
      <c r="B2697">
        <v>169.35592717386899</v>
      </c>
      <c r="C2697">
        <v>23133.662352905001</v>
      </c>
      <c r="D2697">
        <v>8.2478276097862295</v>
      </c>
      <c r="E2697">
        <v>337.047896011376</v>
      </c>
      <c r="F2697">
        <v>330.35532264434499</v>
      </c>
      <c r="G2697">
        <v>14.7490903102756</v>
      </c>
      <c r="H2697">
        <v>58.3568510421158</v>
      </c>
      <c r="I2697">
        <v>3.5171530228599699</v>
      </c>
      <c r="J2697">
        <v>0</v>
      </c>
    </row>
    <row r="2698" spans="1:10" x14ac:dyDescent="0.3">
      <c r="A2698">
        <v>7.8890797349062103</v>
      </c>
      <c r="B2698">
        <v>208.40236722549599</v>
      </c>
      <c r="C2698">
        <v>24974.692773772898</v>
      </c>
      <c r="D2698">
        <v>7.2962818941314698</v>
      </c>
      <c r="F2698">
        <v>453.16698664135498</v>
      </c>
      <c r="G2698">
        <v>12.529679590067699</v>
      </c>
      <c r="H2698">
        <v>60.4350160355715</v>
      </c>
      <c r="I2698">
        <v>4.0340407007651597</v>
      </c>
      <c r="J2698">
        <v>0</v>
      </c>
    </row>
    <row r="2699" spans="1:10" x14ac:dyDescent="0.3">
      <c r="A2699">
        <v>5.5257685450431397</v>
      </c>
      <c r="B2699">
        <v>188.155979918675</v>
      </c>
      <c r="C2699">
        <v>16113.010553529901</v>
      </c>
      <c r="D2699">
        <v>8.30692627689508</v>
      </c>
      <c r="F2699">
        <v>363.47185112645298</v>
      </c>
      <c r="G2699">
        <v>12.094513007494401</v>
      </c>
      <c r="H2699">
        <v>74.718675773659996</v>
      </c>
      <c r="I2699">
        <v>4.4014126243818801</v>
      </c>
      <c r="J2699">
        <v>0</v>
      </c>
    </row>
    <row r="2700" spans="1:10" x14ac:dyDescent="0.3">
      <c r="A2700">
        <v>4.8580556015932901</v>
      </c>
      <c r="B2700">
        <v>159.69555433147801</v>
      </c>
      <c r="C2700">
        <v>32886.528898590797</v>
      </c>
      <c r="D2700">
        <v>7.6893045740946899</v>
      </c>
      <c r="F2700">
        <v>337.38803483055</v>
      </c>
      <c r="G2700">
        <v>23.108015892948</v>
      </c>
      <c r="H2700">
        <v>76.0944694361188</v>
      </c>
      <c r="I2700">
        <v>4.13097224650235</v>
      </c>
      <c r="J2700">
        <v>0</v>
      </c>
    </row>
    <row r="2701" spans="1:10" x14ac:dyDescent="0.3">
      <c r="A2701">
        <v>3.2728200975185402</v>
      </c>
      <c r="B2701">
        <v>145.492305759901</v>
      </c>
      <c r="C2701">
        <v>7408.9761959145899</v>
      </c>
      <c r="D2701">
        <v>11.9960151179595</v>
      </c>
      <c r="E2701">
        <v>336.68780906500598</v>
      </c>
      <c r="F2701">
        <v>433.70967213274702</v>
      </c>
      <c r="G2701">
        <v>10.4588742272255</v>
      </c>
      <c r="I2701">
        <v>4.3185161174963298</v>
      </c>
      <c r="J2701">
        <v>0</v>
      </c>
    </row>
    <row r="2702" spans="1:10" x14ac:dyDescent="0.3">
      <c r="A2702">
        <v>7.11757865835005</v>
      </c>
      <c r="B2702">
        <v>186.19968042370701</v>
      </c>
      <c r="C2702">
        <v>31528.9486899769</v>
      </c>
      <c r="D2702">
        <v>6.3870372078086604</v>
      </c>
      <c r="E2702">
        <v>335.34888067229502</v>
      </c>
      <c r="F2702">
        <v>380.57826482441197</v>
      </c>
      <c r="G2702">
        <v>19.0739955111742</v>
      </c>
      <c r="H2702">
        <v>75.903072148424599</v>
      </c>
      <c r="I2702">
        <v>4.3334017370479803</v>
      </c>
      <c r="J2702">
        <v>0</v>
      </c>
    </row>
    <row r="2703" spans="1:10" x14ac:dyDescent="0.3">
      <c r="A2703">
        <v>7.8222573629017802</v>
      </c>
      <c r="B2703">
        <v>200.00279320608999</v>
      </c>
      <c r="C2703">
        <v>22411.006863644401</v>
      </c>
      <c r="D2703">
        <v>5.2835935516511796</v>
      </c>
      <c r="E2703">
        <v>343.080377159774</v>
      </c>
      <c r="F2703">
        <v>593.48360234606901</v>
      </c>
      <c r="G2703">
        <v>12.2730733222739</v>
      </c>
      <c r="H2703">
        <v>75.256211948130996</v>
      </c>
      <c r="I2703">
        <v>3.08086591861165</v>
      </c>
      <c r="J2703">
        <v>0</v>
      </c>
    </row>
    <row r="2704" spans="1:10" x14ac:dyDescent="0.3">
      <c r="A2704">
        <v>4.3340578055145302</v>
      </c>
      <c r="B2704">
        <v>155.82935040812501</v>
      </c>
      <c r="C2704">
        <v>13351.413829962299</v>
      </c>
      <c r="D2704">
        <v>8.6039267615426098</v>
      </c>
      <c r="E2704">
        <v>321.78696527177601</v>
      </c>
      <c r="F2704">
        <v>387.52183305951399</v>
      </c>
      <c r="G2704">
        <v>7.8094445393199896</v>
      </c>
      <c r="H2704">
        <v>77.879219055017799</v>
      </c>
      <c r="I2704">
        <v>2.6135320972149798</v>
      </c>
      <c r="J2704">
        <v>0</v>
      </c>
    </row>
    <row r="2705" spans="1:10" x14ac:dyDescent="0.3">
      <c r="B2705">
        <v>214.03531216797401</v>
      </c>
      <c r="C2705">
        <v>10039.5383756958</v>
      </c>
      <c r="D2705">
        <v>10.1301250399633</v>
      </c>
      <c r="E2705">
        <v>383.75429946252802</v>
      </c>
      <c r="F2705">
        <v>487.42163499985901</v>
      </c>
      <c r="G2705">
        <v>18.917583987110302</v>
      </c>
      <c r="H2705">
        <v>51.4853505125038</v>
      </c>
      <c r="I2705">
        <v>3.2597491937874801</v>
      </c>
      <c r="J2705">
        <v>0</v>
      </c>
    </row>
    <row r="2706" spans="1:10" x14ac:dyDescent="0.3">
      <c r="A2706">
        <v>8.83958390221615</v>
      </c>
      <c r="B2706">
        <v>246.066475644511</v>
      </c>
      <c r="C2706">
        <v>21179.762587874899</v>
      </c>
      <c r="D2706">
        <v>7.71766226767084</v>
      </c>
      <c r="E2706">
        <v>343.047383661129</v>
      </c>
      <c r="F2706">
        <v>753.34261955830402</v>
      </c>
      <c r="G2706">
        <v>16.917900791784898</v>
      </c>
      <c r="H2706">
        <v>60.436032093328599</v>
      </c>
      <c r="I2706">
        <v>3.1180394543789398</v>
      </c>
      <c r="J2706">
        <v>0</v>
      </c>
    </row>
    <row r="2707" spans="1:10" x14ac:dyDescent="0.3">
      <c r="A2707">
        <v>5.2906668768471699</v>
      </c>
      <c r="B2707">
        <v>160.432028820554</v>
      </c>
      <c r="C2707">
        <v>9265.1049475135205</v>
      </c>
      <c r="D2707">
        <v>9.2720662666467</v>
      </c>
      <c r="E2707">
        <v>358.547147467949</v>
      </c>
      <c r="F2707">
        <v>464.57333821732198</v>
      </c>
      <c r="G2707">
        <v>11.220817489212299</v>
      </c>
      <c r="H2707">
        <v>67.646065918241405</v>
      </c>
      <c r="I2707">
        <v>3.5305736157826302</v>
      </c>
      <c r="J2707">
        <v>0</v>
      </c>
    </row>
    <row r="2708" spans="1:10" x14ac:dyDescent="0.3">
      <c r="A2708">
        <v>7.8732716926691904</v>
      </c>
      <c r="B2708">
        <v>182.64665849279999</v>
      </c>
      <c r="C2708">
        <v>25337.1229631241</v>
      </c>
      <c r="D2708">
        <v>3.71506535158648</v>
      </c>
      <c r="E2708">
        <v>362.48460359047402</v>
      </c>
      <c r="F2708">
        <v>315.18994802429398</v>
      </c>
      <c r="G2708">
        <v>12.1324254471792</v>
      </c>
      <c r="H2708">
        <v>65.499925019340793</v>
      </c>
      <c r="I2708">
        <v>3.30639290943691</v>
      </c>
      <c r="J2708">
        <v>0</v>
      </c>
    </row>
    <row r="2709" spans="1:10" x14ac:dyDescent="0.3">
      <c r="A2709">
        <v>7.1484409318923303</v>
      </c>
      <c r="B2709">
        <v>173.27281821073899</v>
      </c>
      <c r="C2709">
        <v>30656.163113027498</v>
      </c>
      <c r="D2709">
        <v>4.7378256313340996</v>
      </c>
      <c r="F2709">
        <v>525.88483298269398</v>
      </c>
      <c r="G2709">
        <v>14.5678189214089</v>
      </c>
      <c r="H2709">
        <v>57.822022692003003</v>
      </c>
      <c r="I2709">
        <v>4.3085698209113703</v>
      </c>
      <c r="J2709">
        <v>0</v>
      </c>
    </row>
    <row r="2710" spans="1:10" x14ac:dyDescent="0.3">
      <c r="A2710">
        <v>6.45360520939452</v>
      </c>
      <c r="B2710">
        <v>175.47933973972201</v>
      </c>
      <c r="C2710">
        <v>25257.649286279498</v>
      </c>
      <c r="D2710">
        <v>7.6265296107434599</v>
      </c>
      <c r="E2710">
        <v>263.40125835280998</v>
      </c>
      <c r="F2710">
        <v>376.524887127927</v>
      </c>
      <c r="G2710">
        <v>15.755402036806499</v>
      </c>
      <c r="I2710">
        <v>5.5682649400324999</v>
      </c>
      <c r="J2710">
        <v>0</v>
      </c>
    </row>
    <row r="2711" spans="1:10" x14ac:dyDescent="0.3">
      <c r="B2711">
        <v>189.82341767748599</v>
      </c>
      <c r="C2711">
        <v>20278.338271619501</v>
      </c>
      <c r="D2711">
        <v>6.7999400851662299</v>
      </c>
      <c r="F2711">
        <v>314.83417501634199</v>
      </c>
      <c r="G2711">
        <v>10.092087058569099</v>
      </c>
      <c r="H2711">
        <v>46.629298667854201</v>
      </c>
      <c r="I2711">
        <v>4.9400145171969303</v>
      </c>
      <c r="J2711">
        <v>1</v>
      </c>
    </row>
    <row r="2712" spans="1:10" x14ac:dyDescent="0.3">
      <c r="A2712">
        <v>5.6541189434593502</v>
      </c>
      <c r="B2712">
        <v>171.751550948117</v>
      </c>
      <c r="C2712">
        <v>16431.204897063799</v>
      </c>
      <c r="D2712">
        <v>7.2834542169337997</v>
      </c>
      <c r="E2712">
        <v>387.90463186466701</v>
      </c>
      <c r="F2712">
        <v>419.09730605192999</v>
      </c>
      <c r="G2712">
        <v>11.814852379052599</v>
      </c>
      <c r="H2712">
        <v>86.308236447149994</v>
      </c>
      <c r="I2712">
        <v>3.46626445825131</v>
      </c>
      <c r="J2712">
        <v>1</v>
      </c>
    </row>
    <row r="2713" spans="1:10" x14ac:dyDescent="0.3">
      <c r="A2713">
        <v>7.6506832372610099</v>
      </c>
      <c r="B2713">
        <v>239.49014761713499</v>
      </c>
      <c r="C2713">
        <v>15326.925014361599</v>
      </c>
      <c r="D2713">
        <v>8.9278963930262591</v>
      </c>
      <c r="E2713">
        <v>373.43631172369697</v>
      </c>
      <c r="F2713">
        <v>425.33635245926399</v>
      </c>
      <c r="G2713">
        <v>17.883591720839402</v>
      </c>
      <c r="I2713">
        <v>4.0437108836976599</v>
      </c>
      <c r="J2713">
        <v>1</v>
      </c>
    </row>
    <row r="2714" spans="1:10" x14ac:dyDescent="0.3">
      <c r="A2714">
        <v>6.4182030571970801</v>
      </c>
      <c r="B2714">
        <v>173.446213805789</v>
      </c>
      <c r="C2714">
        <v>19617.308493681201</v>
      </c>
      <c r="D2714">
        <v>7.3964721191494798</v>
      </c>
      <c r="E2714">
        <v>321.86525021406402</v>
      </c>
      <c r="F2714">
        <v>391.66746637831301</v>
      </c>
      <c r="G2714">
        <v>18.453950772089701</v>
      </c>
      <c r="H2714">
        <v>46.345863776731598</v>
      </c>
      <c r="I2714">
        <v>2.67097674693286</v>
      </c>
      <c r="J2714">
        <v>1</v>
      </c>
    </row>
    <row r="2715" spans="1:10" x14ac:dyDescent="0.3">
      <c r="A2715">
        <v>6.8480001125949004</v>
      </c>
      <c r="B2715">
        <v>199.77681389458999</v>
      </c>
      <c r="C2715">
        <v>26296.948300252501</v>
      </c>
      <c r="D2715">
        <v>7.3391733105438997</v>
      </c>
      <c r="E2715">
        <v>354.250554803331</v>
      </c>
      <c r="F2715">
        <v>397.53647072599102</v>
      </c>
      <c r="G2715">
        <v>22.1399583776161</v>
      </c>
      <c r="H2715">
        <v>51.534964893328997</v>
      </c>
      <c r="I2715">
        <v>3.8152276087163601</v>
      </c>
      <c r="J2715">
        <v>1</v>
      </c>
    </row>
    <row r="2716" spans="1:10" x14ac:dyDescent="0.3">
      <c r="A2716">
        <v>6.9916851529287802</v>
      </c>
      <c r="B2716">
        <v>152.97621710585301</v>
      </c>
      <c r="C2716">
        <v>20389.593815747401</v>
      </c>
      <c r="D2716">
        <v>2.6483899068591499</v>
      </c>
      <c r="E2716">
        <v>331.25291635773499</v>
      </c>
      <c r="F2716">
        <v>460.146174154645</v>
      </c>
      <c r="G2716">
        <v>15.4853778680808</v>
      </c>
      <c r="H2716">
        <v>69.670037769317702</v>
      </c>
      <c r="I2716">
        <v>3.7248235603373701</v>
      </c>
      <c r="J2716">
        <v>1</v>
      </c>
    </row>
    <row r="2717" spans="1:10" x14ac:dyDescent="0.3">
      <c r="A2717">
        <v>5.9247994690063397</v>
      </c>
      <c r="B2717">
        <v>111.47858175418099</v>
      </c>
      <c r="C2717">
        <v>15413.8961476523</v>
      </c>
      <c r="D2717">
        <v>6.9000298806179803</v>
      </c>
      <c r="E2717">
        <v>347.86183690896797</v>
      </c>
      <c r="F2717">
        <v>277.58807457698902</v>
      </c>
      <c r="G2717">
        <v>13.2611431119544</v>
      </c>
      <c r="H2717">
        <v>74.1939949164598</v>
      </c>
      <c r="I2717">
        <v>4.1889279036968103</v>
      </c>
      <c r="J2717">
        <v>1</v>
      </c>
    </row>
    <row r="2718" spans="1:10" x14ac:dyDescent="0.3">
      <c r="A2718">
        <v>7.5266803950364896</v>
      </c>
      <c r="B2718">
        <v>192.167096138115</v>
      </c>
      <c r="C2718">
        <v>38468.413583930298</v>
      </c>
      <c r="D2718">
        <v>6.6163675214878301</v>
      </c>
      <c r="E2718">
        <v>290.64173972031398</v>
      </c>
      <c r="F2718">
        <v>449.31753395481201</v>
      </c>
      <c r="G2718">
        <v>13.055894456884101</v>
      </c>
      <c r="H2718">
        <v>58.768612794679299</v>
      </c>
      <c r="I2718">
        <v>4.1482231286287297</v>
      </c>
      <c r="J2718">
        <v>1</v>
      </c>
    </row>
    <row r="2719" spans="1:10" x14ac:dyDescent="0.3">
      <c r="B2719">
        <v>233.06342590853799</v>
      </c>
      <c r="C2719">
        <v>36640.371366195701</v>
      </c>
      <c r="D2719">
        <v>10.0002177561257</v>
      </c>
      <c r="E2719">
        <v>435.11518856560599</v>
      </c>
      <c r="F2719">
        <v>337.66441154943902</v>
      </c>
      <c r="G2719">
        <v>16.635475987044501</v>
      </c>
      <c r="H2719">
        <v>61.0737099250358</v>
      </c>
      <c r="I2719">
        <v>4.8497553478554103</v>
      </c>
      <c r="J2719">
        <v>1</v>
      </c>
    </row>
    <row r="2720" spans="1:10" x14ac:dyDescent="0.3">
      <c r="A2720">
        <v>5.3246414310453201</v>
      </c>
      <c r="B2720">
        <v>142.80697796677799</v>
      </c>
      <c r="C2720">
        <v>728.75082957684504</v>
      </c>
      <c r="D2720">
        <v>8.4033164365364694</v>
      </c>
      <c r="F2720">
        <v>496.99760164828399</v>
      </c>
      <c r="G2720">
        <v>15.174663734169499</v>
      </c>
      <c r="H2720">
        <v>60.077852404768201</v>
      </c>
      <c r="I2720">
        <v>3.6520033552178699</v>
      </c>
      <c r="J2720">
        <v>1</v>
      </c>
    </row>
    <row r="2721" spans="1:10" x14ac:dyDescent="0.3">
      <c r="A2721">
        <v>9.0383260689742198</v>
      </c>
      <c r="B2721">
        <v>227.357659286218</v>
      </c>
      <c r="C2721">
        <v>34353.839725198697</v>
      </c>
      <c r="D2721">
        <v>5.57327733872933</v>
      </c>
      <c r="E2721">
        <v>231.05368711881999</v>
      </c>
      <c r="F2721">
        <v>421.66448244657101</v>
      </c>
      <c r="G2721">
        <v>16.331421476287801</v>
      </c>
      <c r="H2721">
        <v>92.643382573595403</v>
      </c>
      <c r="I2721">
        <v>3.7062658917227198</v>
      </c>
      <c r="J2721">
        <v>1</v>
      </c>
    </row>
    <row r="2722" spans="1:10" x14ac:dyDescent="0.3">
      <c r="A2722">
        <v>5.9459886432509501</v>
      </c>
      <c r="B2722">
        <v>151.685797109444</v>
      </c>
      <c r="C2722">
        <v>12356.905622174399</v>
      </c>
      <c r="D2722">
        <v>7.8941203467055399</v>
      </c>
      <c r="E2722">
        <v>342.02911516944101</v>
      </c>
      <c r="F2722">
        <v>471.12212520683801</v>
      </c>
      <c r="G2722">
        <v>15.7254671157778</v>
      </c>
      <c r="H2722">
        <v>57.6830674988963</v>
      </c>
      <c r="I2722">
        <v>3.79332927633713</v>
      </c>
      <c r="J2722">
        <v>1</v>
      </c>
    </row>
    <row r="2723" spans="1:10" x14ac:dyDescent="0.3">
      <c r="A2723">
        <v>6.1950868579847702</v>
      </c>
      <c r="B2723">
        <v>195.443159623708</v>
      </c>
      <c r="C2723">
        <v>19331.1940423265</v>
      </c>
      <c r="D2723">
        <v>9.1125581756928806</v>
      </c>
      <c r="E2723">
        <v>342.87180667804699</v>
      </c>
      <c r="F2723">
        <v>425.50287367216799</v>
      </c>
      <c r="G2723">
        <v>17.2124550666551</v>
      </c>
      <c r="H2723">
        <v>85.114196253349405</v>
      </c>
      <c r="I2723">
        <v>4.1965582622625002</v>
      </c>
      <c r="J2723">
        <v>1</v>
      </c>
    </row>
    <row r="2724" spans="1:10" x14ac:dyDescent="0.3">
      <c r="A2724">
        <v>9.0628223245927799</v>
      </c>
      <c r="B2724">
        <v>246.62970098442699</v>
      </c>
      <c r="C2724">
        <v>27959.926160914201</v>
      </c>
      <c r="D2724">
        <v>5.6499706327406702</v>
      </c>
      <c r="E2724">
        <v>308.780768579153</v>
      </c>
      <c r="F2724">
        <v>434.39543897679698</v>
      </c>
      <c r="G2724">
        <v>21.1420527987102</v>
      </c>
      <c r="H2724">
        <v>44.1493478031921</v>
      </c>
      <c r="I2724">
        <v>3.73036985706492</v>
      </c>
      <c r="J2724">
        <v>1</v>
      </c>
    </row>
    <row r="2725" spans="1:10" x14ac:dyDescent="0.3">
      <c r="A2725">
        <v>7.1374286974356496</v>
      </c>
      <c r="B2725">
        <v>210.502749534901</v>
      </c>
      <c r="C2725">
        <v>17506.608802532199</v>
      </c>
      <c r="D2725">
        <v>7.3049281954399303</v>
      </c>
      <c r="E2725">
        <v>301.642004374083</v>
      </c>
      <c r="F2725">
        <v>304.23948088460997</v>
      </c>
      <c r="G2725">
        <v>13.076007475080599</v>
      </c>
      <c r="H2725">
        <v>64.230942456187194</v>
      </c>
      <c r="I2725">
        <v>2.9641813504370802</v>
      </c>
      <c r="J2725">
        <v>1</v>
      </c>
    </row>
    <row r="2726" spans="1:10" x14ac:dyDescent="0.3">
      <c r="A2726">
        <v>6.2320105564596702</v>
      </c>
      <c r="B2726">
        <v>208.668171514959</v>
      </c>
      <c r="C2726">
        <v>12149.6967303087</v>
      </c>
      <c r="D2726">
        <v>8.5600393241682404</v>
      </c>
      <c r="F2726">
        <v>325.34470607966</v>
      </c>
      <c r="G2726">
        <v>13.2469954761405</v>
      </c>
      <c r="H2726">
        <v>33.380353588935201</v>
      </c>
      <c r="I2726">
        <v>1.64151500979357</v>
      </c>
      <c r="J2726">
        <v>1</v>
      </c>
    </row>
    <row r="2727" spans="1:10" x14ac:dyDescent="0.3">
      <c r="A2727">
        <v>7.7808686792429</v>
      </c>
      <c r="B2727">
        <v>221.84449325551401</v>
      </c>
      <c r="C2727">
        <v>40483.730389125303</v>
      </c>
      <c r="D2727">
        <v>6.1460984395154901</v>
      </c>
      <c r="E2727">
        <v>302.32967382496901</v>
      </c>
      <c r="F2727">
        <v>563.71996667257099</v>
      </c>
      <c r="G2727">
        <v>11.7530457583263</v>
      </c>
      <c r="H2727">
        <v>51.559464615438102</v>
      </c>
      <c r="I2727">
        <v>4.6020267746921002</v>
      </c>
      <c r="J2727">
        <v>1</v>
      </c>
    </row>
    <row r="2728" spans="1:10" x14ac:dyDescent="0.3">
      <c r="A2728">
        <v>7.1500461150620396</v>
      </c>
      <c r="B2728">
        <v>238.798230220569</v>
      </c>
      <c r="C2728">
        <v>14708.4741851527</v>
      </c>
      <c r="D2728">
        <v>8.6067742548534198</v>
      </c>
      <c r="E2728">
        <v>450.91445440820303</v>
      </c>
      <c r="F2728">
        <v>365.73912165780803</v>
      </c>
      <c r="G2728">
        <v>14.966532191622001</v>
      </c>
      <c r="H2728">
        <v>53.1449785932993</v>
      </c>
      <c r="I2728">
        <v>2.6338908040644999</v>
      </c>
      <c r="J2728">
        <v>1</v>
      </c>
    </row>
    <row r="2729" spans="1:10" x14ac:dyDescent="0.3">
      <c r="A2729">
        <v>4.57412468210907</v>
      </c>
      <c r="B2729">
        <v>134.201288692638</v>
      </c>
      <c r="C2729">
        <v>22520.418640021901</v>
      </c>
      <c r="D2729">
        <v>8.1918270537546398</v>
      </c>
      <c r="E2729">
        <v>403.34238988219101</v>
      </c>
      <c r="F2729">
        <v>372.20013890001502</v>
      </c>
      <c r="G2729">
        <v>11.260913502896001</v>
      </c>
      <c r="H2729">
        <v>69.047159475622806</v>
      </c>
      <c r="I2729">
        <v>3.08649992575896</v>
      </c>
      <c r="J2729">
        <v>1</v>
      </c>
    </row>
    <row r="2730" spans="1:10" x14ac:dyDescent="0.3">
      <c r="A2730">
        <v>6.17931207765153</v>
      </c>
      <c r="B2730">
        <v>159.77326423151999</v>
      </c>
      <c r="C2730">
        <v>21532.519232080402</v>
      </c>
      <c r="D2730">
        <v>8.0633346186754107</v>
      </c>
      <c r="E2730">
        <v>272.44084830538702</v>
      </c>
      <c r="F2730">
        <v>509.772110491229</v>
      </c>
      <c r="G2730">
        <v>11.0105445664092</v>
      </c>
      <c r="H2730">
        <v>99.996285707447697</v>
      </c>
      <c r="I2730">
        <v>2.9519609352512801</v>
      </c>
      <c r="J2730">
        <v>1</v>
      </c>
    </row>
    <row r="2731" spans="1:10" x14ac:dyDescent="0.3">
      <c r="A2731">
        <v>5.5663284627547798</v>
      </c>
      <c r="B2731">
        <v>153.77551401483001</v>
      </c>
      <c r="C2731">
        <v>14574.6611004764</v>
      </c>
      <c r="D2731">
        <v>8.01154969940497</v>
      </c>
      <c r="F2731">
        <v>388.05036228801703</v>
      </c>
      <c r="G2731">
        <v>14.2005572217838</v>
      </c>
      <c r="H2731">
        <v>75.555218769276493</v>
      </c>
      <c r="I2731">
        <v>3.4247607338291499</v>
      </c>
      <c r="J2731">
        <v>1</v>
      </c>
    </row>
    <row r="2732" spans="1:10" x14ac:dyDescent="0.3">
      <c r="B2732">
        <v>160.095085767592</v>
      </c>
      <c r="C2732">
        <v>26561.569491317601</v>
      </c>
      <c r="D2732">
        <v>7.1870216582963602</v>
      </c>
      <c r="E2732">
        <v>322.09046518228399</v>
      </c>
      <c r="F2732">
        <v>372.62352926830999</v>
      </c>
      <c r="G2732">
        <v>11.455203405009399</v>
      </c>
      <c r="H2732">
        <v>57.150958071935499</v>
      </c>
      <c r="I2732">
        <v>5.1367797530782102</v>
      </c>
      <c r="J2732">
        <v>1</v>
      </c>
    </row>
    <row r="2733" spans="1:10" x14ac:dyDescent="0.3">
      <c r="A2733">
        <v>7.1851677143430397</v>
      </c>
      <c r="B2733">
        <v>209.68313959422099</v>
      </c>
      <c r="C2733">
        <v>24909.7831472217</v>
      </c>
      <c r="D2733">
        <v>6.6910695858393003</v>
      </c>
      <c r="F2733">
        <v>501.78541998629498</v>
      </c>
      <c r="G2733">
        <v>16.088648266460499</v>
      </c>
      <c r="H2733">
        <v>75.671329404319593</v>
      </c>
      <c r="I2733">
        <v>3.9558469776104901</v>
      </c>
      <c r="J2733">
        <v>1</v>
      </c>
    </row>
    <row r="2734" spans="1:10" x14ac:dyDescent="0.3">
      <c r="B2734">
        <v>160.91581487826201</v>
      </c>
      <c r="C2734">
        <v>13943.244973660199</v>
      </c>
      <c r="D2734">
        <v>8.39972996153762</v>
      </c>
      <c r="E2734">
        <v>380.76847818490103</v>
      </c>
      <c r="F2734">
        <v>344.15422833174603</v>
      </c>
      <c r="G2734">
        <v>15.2086910905601</v>
      </c>
      <c r="H2734">
        <v>75.575055591254994</v>
      </c>
      <c r="I2734">
        <v>4.1415523133360699</v>
      </c>
      <c r="J2734">
        <v>1</v>
      </c>
    </row>
    <row r="2735" spans="1:10" x14ac:dyDescent="0.3">
      <c r="A2735">
        <v>6.9904526766333897</v>
      </c>
      <c r="B2735">
        <v>225.923445793057</v>
      </c>
      <c r="C2735">
        <v>17679.351101001801</v>
      </c>
      <c r="D2735">
        <v>7.2488667000928197</v>
      </c>
      <c r="E2735">
        <v>377.868039509227</v>
      </c>
      <c r="F2735">
        <v>527.20581838610201</v>
      </c>
      <c r="G2735">
        <v>13.787263958235</v>
      </c>
      <c r="H2735">
        <v>87.839049652481506</v>
      </c>
      <c r="I2735">
        <v>5.1844419948180303</v>
      </c>
      <c r="J2735">
        <v>1</v>
      </c>
    </row>
    <row r="2736" spans="1:10" x14ac:dyDescent="0.3">
      <c r="A2736">
        <v>5.8107420572362098</v>
      </c>
      <c r="B2736">
        <v>151.87617187372001</v>
      </c>
      <c r="C2736">
        <v>25419.551655141098</v>
      </c>
      <c r="D2736">
        <v>7.8741664606552</v>
      </c>
      <c r="E2736">
        <v>313.36479735551899</v>
      </c>
      <c r="F2736">
        <v>494.15297434706099</v>
      </c>
      <c r="G2736">
        <v>14.6466849659818</v>
      </c>
      <c r="H2736">
        <v>77.373812545113594</v>
      </c>
      <c r="I2736">
        <v>3.4369668618570302</v>
      </c>
      <c r="J2736">
        <v>1</v>
      </c>
    </row>
    <row r="2737" spans="1:10" x14ac:dyDescent="0.3">
      <c r="A2737">
        <v>7.44416585199669</v>
      </c>
      <c r="B2737">
        <v>211.44632377966099</v>
      </c>
      <c r="C2737">
        <v>20003.497680505199</v>
      </c>
      <c r="D2737">
        <v>7.2383015196256997</v>
      </c>
      <c r="F2737">
        <v>524.64523509980995</v>
      </c>
      <c r="G2737">
        <v>13.7782256645924</v>
      </c>
      <c r="H2737">
        <v>49.900899165212202</v>
      </c>
      <c r="I2737">
        <v>3.8208657041290102</v>
      </c>
      <c r="J2737">
        <v>1</v>
      </c>
    </row>
    <row r="2738" spans="1:10" x14ac:dyDescent="0.3">
      <c r="A2738">
        <v>4.3748776316896398</v>
      </c>
      <c r="B2738">
        <v>144.23718065681601</v>
      </c>
      <c r="C2738">
        <v>17384.257185795199</v>
      </c>
      <c r="D2738">
        <v>8.89843615783081</v>
      </c>
      <c r="F2738">
        <v>402.27118242977099</v>
      </c>
      <c r="G2738">
        <v>13.7158043707472</v>
      </c>
      <c r="H2738">
        <v>55.989796157136801</v>
      </c>
      <c r="I2738">
        <v>3.03010784733398</v>
      </c>
      <c r="J2738">
        <v>1</v>
      </c>
    </row>
    <row r="2739" spans="1:10" x14ac:dyDescent="0.3">
      <c r="A2739">
        <v>6.6025397715174003</v>
      </c>
      <c r="B2739">
        <v>174.632977150671</v>
      </c>
      <c r="C2739">
        <v>21607.483238238499</v>
      </c>
      <c r="D2739">
        <v>6.5813271806996196</v>
      </c>
      <c r="E2739">
        <v>308.93142059654701</v>
      </c>
      <c r="F2739">
        <v>657.57042176442496</v>
      </c>
      <c r="G2739">
        <v>9.0644450189041095</v>
      </c>
      <c r="H2739">
        <v>68.827047252711907</v>
      </c>
      <c r="I2739">
        <v>3.59249608498313</v>
      </c>
      <c r="J2739">
        <v>1</v>
      </c>
    </row>
    <row r="2740" spans="1:10" x14ac:dyDescent="0.3">
      <c r="A2740">
        <v>6.8574937578034696</v>
      </c>
      <c r="B2740">
        <v>233.210574998721</v>
      </c>
      <c r="C2740">
        <v>22603.649454364699</v>
      </c>
      <c r="D2740">
        <v>6.6270590433019603</v>
      </c>
      <c r="E2740">
        <v>368.105783101925</v>
      </c>
      <c r="F2740">
        <v>412.43467688677202</v>
      </c>
      <c r="G2740">
        <v>16.926174803265901</v>
      </c>
      <c r="H2740">
        <v>62.557899821662602</v>
      </c>
      <c r="I2740">
        <v>4.3065810682066301</v>
      </c>
      <c r="J2740">
        <v>1</v>
      </c>
    </row>
    <row r="2741" spans="1:10" x14ac:dyDescent="0.3">
      <c r="B2741">
        <v>176.77218611816801</v>
      </c>
      <c r="C2741">
        <v>19486.1911121509</v>
      </c>
      <c r="D2741">
        <v>7.9601329058027197</v>
      </c>
      <c r="E2741">
        <v>412.40727797286002</v>
      </c>
      <c r="F2741">
        <v>276.58861018264599</v>
      </c>
      <c r="G2741">
        <v>16.710056082827499</v>
      </c>
      <c r="H2741">
        <v>33.5630402752927</v>
      </c>
      <c r="I2741">
        <v>3.8881773831283599</v>
      </c>
      <c r="J2741">
        <v>1</v>
      </c>
    </row>
    <row r="2742" spans="1:10" x14ac:dyDescent="0.3">
      <c r="A2742">
        <v>6.7898208214542102</v>
      </c>
      <c r="B2742">
        <v>197.300014388291</v>
      </c>
      <c r="C2742">
        <v>22527.681207020902</v>
      </c>
      <c r="D2742">
        <v>5.1669422952886599</v>
      </c>
      <c r="E2742">
        <v>399.981754613406</v>
      </c>
      <c r="F2742">
        <v>422.482028934119</v>
      </c>
      <c r="G2742">
        <v>15.9166051255994</v>
      </c>
      <c r="H2742">
        <v>47.935104929698497</v>
      </c>
      <c r="I2742">
        <v>4.5120682052334402</v>
      </c>
      <c r="J2742">
        <v>1</v>
      </c>
    </row>
    <row r="2743" spans="1:10" x14ac:dyDescent="0.3">
      <c r="A2743">
        <v>8.5603492909808399</v>
      </c>
      <c r="B2743">
        <v>244.79670522681701</v>
      </c>
      <c r="C2743">
        <v>14254.661315881</v>
      </c>
      <c r="D2743">
        <v>7.4539001707246797</v>
      </c>
      <c r="E2743">
        <v>315.971147379093</v>
      </c>
      <c r="F2743">
        <v>500.586607820739</v>
      </c>
      <c r="G2743">
        <v>18.228748531772499</v>
      </c>
      <c r="H2743">
        <v>57.3655411043813</v>
      </c>
      <c r="I2743">
        <v>2.9392125813250498</v>
      </c>
      <c r="J2743">
        <v>1</v>
      </c>
    </row>
    <row r="2744" spans="1:10" x14ac:dyDescent="0.3">
      <c r="B2744">
        <v>113.17596460727</v>
      </c>
      <c r="C2744">
        <v>9943.9297852626896</v>
      </c>
      <c r="D2744">
        <v>6.3371379424412098</v>
      </c>
      <c r="E2744">
        <v>354.29756524708199</v>
      </c>
      <c r="F2744">
        <v>415.33833687987197</v>
      </c>
      <c r="G2744">
        <v>19.676168548594799</v>
      </c>
      <c r="H2744">
        <v>23.075805996536801</v>
      </c>
      <c r="I2744">
        <v>3.7874755373473601</v>
      </c>
      <c r="J2744">
        <v>1</v>
      </c>
    </row>
    <row r="2745" spans="1:10" x14ac:dyDescent="0.3">
      <c r="A2745">
        <v>8.2770581978168902</v>
      </c>
      <c r="B2745">
        <v>242.55924577575601</v>
      </c>
      <c r="C2745">
        <v>12715.8142795979</v>
      </c>
      <c r="D2745">
        <v>5.1287325411688096</v>
      </c>
      <c r="E2745">
        <v>371.30274730277802</v>
      </c>
      <c r="F2745">
        <v>561.76115605426003</v>
      </c>
      <c r="G2745">
        <v>15.220021381154799</v>
      </c>
      <c r="H2745">
        <v>61.799014239254703</v>
      </c>
      <c r="I2745">
        <v>3.7513240908875001</v>
      </c>
      <c r="J2745">
        <v>1</v>
      </c>
    </row>
    <row r="2746" spans="1:10" x14ac:dyDescent="0.3">
      <c r="B2746">
        <v>157.781554678986</v>
      </c>
      <c r="C2746">
        <v>13711.723281811401</v>
      </c>
      <c r="D2746">
        <v>6.1339351436364398</v>
      </c>
      <c r="F2746">
        <v>289.746674441827</v>
      </c>
      <c r="G2746">
        <v>13.172721295123999</v>
      </c>
      <c r="H2746">
        <v>60.457764343367302</v>
      </c>
      <c r="I2746">
        <v>5.0684699978786503</v>
      </c>
      <c r="J2746">
        <v>1</v>
      </c>
    </row>
    <row r="2747" spans="1:10" x14ac:dyDescent="0.3">
      <c r="A2747">
        <v>6.9212570433408596</v>
      </c>
      <c r="B2747">
        <v>158.29205740728</v>
      </c>
      <c r="C2747">
        <v>31177.1333687759</v>
      </c>
      <c r="D2747">
        <v>6.9789932686670104</v>
      </c>
      <c r="F2747">
        <v>531.65744293873695</v>
      </c>
      <c r="G2747">
        <v>11.482186616548001</v>
      </c>
      <c r="H2747">
        <v>59.998554156145403</v>
      </c>
      <c r="I2747">
        <v>3.54038427787569</v>
      </c>
      <c r="J2747">
        <v>1</v>
      </c>
    </row>
    <row r="2748" spans="1:10" x14ac:dyDescent="0.3">
      <c r="A2748">
        <v>5.6369235600260001</v>
      </c>
      <c r="B2748">
        <v>159.13941002573799</v>
      </c>
      <c r="C2748">
        <v>27283.780654727801</v>
      </c>
      <c r="D2748">
        <v>6.9187265029165896</v>
      </c>
      <c r="E2748">
        <v>328.907286562011</v>
      </c>
      <c r="F2748">
        <v>317.83098069711798</v>
      </c>
      <c r="G2748">
        <v>13.6114083933332</v>
      </c>
      <c r="H2748">
        <v>36.335198506960197</v>
      </c>
      <c r="I2748">
        <v>3.0071380985115801</v>
      </c>
      <c r="J2748">
        <v>1</v>
      </c>
    </row>
    <row r="2749" spans="1:10" x14ac:dyDescent="0.3">
      <c r="A2749">
        <v>6.6075033107019401</v>
      </c>
      <c r="B2749">
        <v>231.56579882259399</v>
      </c>
      <c r="C2749">
        <v>26420.809564132</v>
      </c>
      <c r="D2749">
        <v>9.5778202629743099</v>
      </c>
      <c r="E2749">
        <v>418.240942839865</v>
      </c>
      <c r="F2749">
        <v>443.31577488370601</v>
      </c>
      <c r="G2749">
        <v>15.6712030717819</v>
      </c>
      <c r="H2749">
        <v>61.3644209925097</v>
      </c>
      <c r="I2749">
        <v>3.4471112186330299</v>
      </c>
      <c r="J2749">
        <v>1</v>
      </c>
    </row>
    <row r="2750" spans="1:10" x14ac:dyDescent="0.3">
      <c r="A2750">
        <v>4.9514135201546399</v>
      </c>
      <c r="B2750">
        <v>153.212149773112</v>
      </c>
      <c r="C2750">
        <v>20117.3590610391</v>
      </c>
      <c r="D2750">
        <v>8.9855718026907994</v>
      </c>
      <c r="E2750">
        <v>391.06904539869203</v>
      </c>
      <c r="F2750">
        <v>418.33019510975998</v>
      </c>
      <c r="G2750">
        <v>11.831690838501901</v>
      </c>
      <c r="H2750">
        <v>68.387613090077807</v>
      </c>
      <c r="I2750">
        <v>3.87068128465175</v>
      </c>
      <c r="J2750">
        <v>1</v>
      </c>
    </row>
    <row r="2751" spans="1:10" x14ac:dyDescent="0.3">
      <c r="A2751">
        <v>5.9131329325973798</v>
      </c>
      <c r="B2751">
        <v>184.39315608915001</v>
      </c>
      <c r="C2751">
        <v>40847.760146381203</v>
      </c>
      <c r="D2751">
        <v>7.0418277497764503</v>
      </c>
      <c r="E2751">
        <v>331.95996373112501</v>
      </c>
      <c r="F2751">
        <v>563.40996966540001</v>
      </c>
      <c r="G2751">
        <v>21.917376989820202</v>
      </c>
      <c r="H2751">
        <v>58.839203310164002</v>
      </c>
      <c r="I2751">
        <v>3.90021131390208</v>
      </c>
      <c r="J2751">
        <v>1</v>
      </c>
    </row>
    <row r="2752" spans="1:10" x14ac:dyDescent="0.3">
      <c r="B2752">
        <v>232.46872673509</v>
      </c>
      <c r="C2752">
        <v>15873.034428156199</v>
      </c>
      <c r="D2752">
        <v>6.36546878354486</v>
      </c>
      <c r="E2752">
        <v>313.263607320304</v>
      </c>
      <c r="F2752">
        <v>365.62648671306601</v>
      </c>
      <c r="G2752">
        <v>10.3929365241291</v>
      </c>
      <c r="H2752">
        <v>59.6592094585626</v>
      </c>
      <c r="I2752">
        <v>4.7067748917462602</v>
      </c>
      <c r="J2752">
        <v>1</v>
      </c>
    </row>
    <row r="2753" spans="1:10" x14ac:dyDescent="0.3">
      <c r="A2753">
        <v>5.7962369020096398</v>
      </c>
      <c r="B2753">
        <v>156.347094601636</v>
      </c>
      <c r="C2753">
        <v>15671.119286683301</v>
      </c>
      <c r="D2753">
        <v>8.4088315520082109</v>
      </c>
      <c r="F2753">
        <v>571.61370089930404</v>
      </c>
      <c r="G2753">
        <v>17.548424733507499</v>
      </c>
      <c r="H2753">
        <v>74.402701560344894</v>
      </c>
      <c r="I2753">
        <v>2.4836433968894198</v>
      </c>
      <c r="J2753">
        <v>1</v>
      </c>
    </row>
    <row r="2754" spans="1:10" x14ac:dyDescent="0.3">
      <c r="A2754">
        <v>5.0396731039151703</v>
      </c>
      <c r="B2754">
        <v>154.41832963878699</v>
      </c>
      <c r="C2754">
        <v>23027.549759335299</v>
      </c>
      <c r="D2754">
        <v>7.7598433995425697</v>
      </c>
      <c r="E2754">
        <v>422.76906832616299</v>
      </c>
      <c r="F2754">
        <v>490.33276147155999</v>
      </c>
      <c r="G2754">
        <v>17.728389037561101</v>
      </c>
      <c r="H2754">
        <v>69.508525731096299</v>
      </c>
      <c r="I2754">
        <v>4.8648664094553897</v>
      </c>
      <c r="J2754">
        <v>1</v>
      </c>
    </row>
    <row r="2755" spans="1:10" x14ac:dyDescent="0.3">
      <c r="A2755">
        <v>6.16351901535936</v>
      </c>
      <c r="B2755">
        <v>185.79031734272601</v>
      </c>
      <c r="C2755">
        <v>37282.522490237403</v>
      </c>
      <c r="D2755">
        <v>8.2408317743497204</v>
      </c>
      <c r="F2755">
        <v>411.18358869771299</v>
      </c>
      <c r="G2755">
        <v>16.162058593320001</v>
      </c>
      <c r="H2755">
        <v>84.931401776377797</v>
      </c>
      <c r="I2755">
        <v>3.4772448892435999</v>
      </c>
      <c r="J2755">
        <v>1</v>
      </c>
    </row>
    <row r="2756" spans="1:10" x14ac:dyDescent="0.3">
      <c r="A2756">
        <v>6.3391428264182998</v>
      </c>
      <c r="B2756">
        <v>167.41971059696101</v>
      </c>
      <c r="C2756">
        <v>16364.159409157801</v>
      </c>
      <c r="D2756">
        <v>8.09599137198901</v>
      </c>
      <c r="E2756">
        <v>312.39407851898397</v>
      </c>
      <c r="F2756">
        <v>372.51162741718298</v>
      </c>
      <c r="G2756">
        <v>21.887087694546398</v>
      </c>
      <c r="H2756">
        <v>91.066356249340004</v>
      </c>
      <c r="I2756">
        <v>3.3557650163097201</v>
      </c>
      <c r="J2756">
        <v>1</v>
      </c>
    </row>
    <row r="2757" spans="1:10" x14ac:dyDescent="0.3">
      <c r="A2757">
        <v>7.6106727764539599</v>
      </c>
      <c r="B2757">
        <v>193.66187049860301</v>
      </c>
      <c r="C2757">
        <v>20511.620831918</v>
      </c>
      <c r="D2757">
        <v>6.6543318421840603</v>
      </c>
      <c r="F2757">
        <v>394.59540591035801</v>
      </c>
      <c r="G2757">
        <v>14.3193842127135</v>
      </c>
      <c r="H2757">
        <v>39.4972639587169</v>
      </c>
      <c r="I2757">
        <v>5.4048176479508001</v>
      </c>
      <c r="J2757">
        <v>1</v>
      </c>
    </row>
    <row r="2758" spans="1:10" x14ac:dyDescent="0.3">
      <c r="A2758">
        <v>5.7820790338549504</v>
      </c>
      <c r="B2758">
        <v>200.404794722129</v>
      </c>
      <c r="C2758">
        <v>25366.120686890299</v>
      </c>
      <c r="D2758">
        <v>9.2700661626962493</v>
      </c>
      <c r="F2758">
        <v>525.53296513905798</v>
      </c>
      <c r="G2758">
        <v>10.6755175291893</v>
      </c>
      <c r="H2758">
        <v>54.0810939193221</v>
      </c>
      <c r="I2758">
        <v>5.0593615682550599</v>
      </c>
      <c r="J2758">
        <v>1</v>
      </c>
    </row>
    <row r="2759" spans="1:10" x14ac:dyDescent="0.3">
      <c r="A2759">
        <v>6.4515035432123202</v>
      </c>
      <c r="B2759">
        <v>179.528925404197</v>
      </c>
      <c r="C2759">
        <v>7990.8914676488903</v>
      </c>
      <c r="D2759">
        <v>6.1968764897225999</v>
      </c>
      <c r="E2759">
        <v>377.26984108724099</v>
      </c>
      <c r="F2759">
        <v>386.54176144086199</v>
      </c>
      <c r="G2759">
        <v>15.434513424536499</v>
      </c>
      <c r="H2759">
        <v>74.992519912289197</v>
      </c>
      <c r="I2759">
        <v>6.3076784720477201</v>
      </c>
      <c r="J2759">
        <v>1</v>
      </c>
    </row>
    <row r="2760" spans="1:10" x14ac:dyDescent="0.3">
      <c r="B2760">
        <v>179.578094547283</v>
      </c>
      <c r="C2760">
        <v>47591.2831832964</v>
      </c>
      <c r="D2760">
        <v>8.0973016827253605</v>
      </c>
      <c r="F2760">
        <v>548.87051016209102</v>
      </c>
      <c r="G2760">
        <v>13.8000707508722</v>
      </c>
      <c r="H2760">
        <v>58.219800425207303</v>
      </c>
      <c r="I2760">
        <v>3.6855928963837599</v>
      </c>
      <c r="J2760">
        <v>1</v>
      </c>
    </row>
    <row r="2761" spans="1:10" x14ac:dyDescent="0.3">
      <c r="A2761">
        <v>6.9204487000696897</v>
      </c>
      <c r="B2761">
        <v>196.31940126016701</v>
      </c>
      <c r="C2761">
        <v>39251.182129115703</v>
      </c>
      <c r="D2761">
        <v>8.4937843198116099</v>
      </c>
      <c r="E2761">
        <v>317.382314587265</v>
      </c>
      <c r="F2761">
        <v>487.50436802018299</v>
      </c>
      <c r="G2761">
        <v>14.6978445277104</v>
      </c>
      <c r="H2761">
        <v>41.753727405934001</v>
      </c>
      <c r="I2761">
        <v>4.4988183358739002</v>
      </c>
      <c r="J2761">
        <v>1</v>
      </c>
    </row>
    <row r="2762" spans="1:10" x14ac:dyDescent="0.3">
      <c r="A2762">
        <v>6.5491876014265804</v>
      </c>
      <c r="B2762">
        <v>212.92214149496499</v>
      </c>
      <c r="C2762">
        <v>19236.012494925999</v>
      </c>
      <c r="D2762">
        <v>7.9601900436333102</v>
      </c>
      <c r="F2762">
        <v>424.39802673196601</v>
      </c>
      <c r="G2762">
        <v>12.5870478740823</v>
      </c>
      <c r="H2762">
        <v>49.585572718743002</v>
      </c>
      <c r="I2762">
        <v>4.1903111207909598</v>
      </c>
      <c r="J2762">
        <v>1</v>
      </c>
    </row>
    <row r="2763" spans="1:10" x14ac:dyDescent="0.3">
      <c r="A2763">
        <v>6.3932313449189202</v>
      </c>
      <c r="B2763">
        <v>185.836158197157</v>
      </c>
      <c r="C2763">
        <v>17258.114034877199</v>
      </c>
      <c r="D2763">
        <v>7.3299989023321102</v>
      </c>
      <c r="E2763">
        <v>330.13213850397602</v>
      </c>
      <c r="F2763">
        <v>326.42705471809001</v>
      </c>
      <c r="G2763">
        <v>11.6503933933634</v>
      </c>
      <c r="H2763">
        <v>47.640013924306999</v>
      </c>
      <c r="I2763">
        <v>3.64438812735201</v>
      </c>
      <c r="J2763">
        <v>1</v>
      </c>
    </row>
    <row r="2764" spans="1:10" x14ac:dyDescent="0.3">
      <c r="A2764">
        <v>6.1002453910929999</v>
      </c>
      <c r="B2764">
        <v>160.608230484209</v>
      </c>
      <c r="C2764">
        <v>13886.8097134774</v>
      </c>
      <c r="D2764">
        <v>7.5427753315631696</v>
      </c>
      <c r="E2764">
        <v>366.68879474568303</v>
      </c>
      <c r="F2764">
        <v>449.94828652782502</v>
      </c>
      <c r="G2764">
        <v>18.7228598866174</v>
      </c>
      <c r="H2764">
        <v>64.390521261305196</v>
      </c>
      <c r="I2764">
        <v>2.1748981986765301</v>
      </c>
      <c r="J2764">
        <v>1</v>
      </c>
    </row>
    <row r="2765" spans="1:10" x14ac:dyDescent="0.3">
      <c r="A2765">
        <v>6.3594313098556299</v>
      </c>
      <c r="B2765">
        <v>208.20302057314399</v>
      </c>
      <c r="C2765">
        <v>23347.172709884799</v>
      </c>
      <c r="D2765">
        <v>9.0003954977522902</v>
      </c>
      <c r="F2765">
        <v>336.585610432858</v>
      </c>
      <c r="G2765">
        <v>14.1739062292567</v>
      </c>
      <c r="I2765">
        <v>3.6364949109479601</v>
      </c>
      <c r="J2765">
        <v>1</v>
      </c>
    </row>
    <row r="2766" spans="1:10" x14ac:dyDescent="0.3">
      <c r="A2766">
        <v>6.27247499090128</v>
      </c>
      <c r="B2766">
        <v>190.200713127695</v>
      </c>
      <c r="C2766">
        <v>14642.205540005099</v>
      </c>
      <c r="D2766">
        <v>9.7345125463832805</v>
      </c>
      <c r="E2766">
        <v>399.05294113955102</v>
      </c>
      <c r="F2766">
        <v>448.56825977891202</v>
      </c>
      <c r="G2766">
        <v>16.5571766346328</v>
      </c>
      <c r="H2766">
        <v>74.435388619221698</v>
      </c>
      <c r="I2766">
        <v>4.6125357803839098</v>
      </c>
      <c r="J2766">
        <v>1</v>
      </c>
    </row>
    <row r="2767" spans="1:10" x14ac:dyDescent="0.3">
      <c r="B2767">
        <v>161.25033056751701</v>
      </c>
      <c r="C2767">
        <v>23469.220866931999</v>
      </c>
      <c r="D2767">
        <v>8.3928320505778</v>
      </c>
      <c r="F2767">
        <v>448.787963919839</v>
      </c>
      <c r="G2767">
        <v>13.836279976784899</v>
      </c>
      <c r="H2767">
        <v>70.206739656826002</v>
      </c>
      <c r="I2767">
        <v>3.6002204377572</v>
      </c>
      <c r="J2767">
        <v>1</v>
      </c>
    </row>
    <row r="2768" spans="1:10" x14ac:dyDescent="0.3">
      <c r="A2768">
        <v>7.4938438608544597</v>
      </c>
      <c r="B2768">
        <v>197.331290911043</v>
      </c>
      <c r="C2768">
        <v>26678.392878738501</v>
      </c>
      <c r="D2768">
        <v>7.1984345755532697</v>
      </c>
      <c r="E2768">
        <v>269.89234669677802</v>
      </c>
      <c r="F2768">
        <v>375.50306244103001</v>
      </c>
      <c r="G2768">
        <v>13.1349166250764</v>
      </c>
      <c r="H2768">
        <v>69.590805931733499</v>
      </c>
      <c r="I2768">
        <v>3.81994655968469</v>
      </c>
      <c r="J2768">
        <v>1</v>
      </c>
    </row>
    <row r="2769" spans="1:10" x14ac:dyDescent="0.3">
      <c r="A2769">
        <v>7.6352646921624796</v>
      </c>
      <c r="B2769">
        <v>205.06763140175201</v>
      </c>
      <c r="C2769">
        <v>17796.3746383574</v>
      </c>
      <c r="D2769">
        <v>7.1567379180803004</v>
      </c>
      <c r="E2769">
        <v>306.80028613223402</v>
      </c>
      <c r="F2769">
        <v>370.56102702169898</v>
      </c>
      <c r="G2769">
        <v>17.486815069373101</v>
      </c>
      <c r="H2769">
        <v>32.920720355734304</v>
      </c>
      <c r="I2769">
        <v>3.9483035163532398</v>
      </c>
      <c r="J2769">
        <v>1</v>
      </c>
    </row>
    <row r="2770" spans="1:10" x14ac:dyDescent="0.3">
      <c r="A2770">
        <v>9.0976174174746909</v>
      </c>
      <c r="B2770">
        <v>263.82412017721299</v>
      </c>
      <c r="C2770">
        <v>38413.057089616697</v>
      </c>
      <c r="D2770">
        <v>7.6343621444971097</v>
      </c>
      <c r="E2770">
        <v>274.95902794760099</v>
      </c>
      <c r="F2770">
        <v>437.26353132033103</v>
      </c>
      <c r="G2770">
        <v>18.285882103015201</v>
      </c>
      <c r="H2770">
        <v>74.512565194028099</v>
      </c>
      <c r="I2770">
        <v>5.47366324889565</v>
      </c>
      <c r="J2770">
        <v>1</v>
      </c>
    </row>
    <row r="2771" spans="1:10" x14ac:dyDescent="0.3">
      <c r="A2771">
        <v>8.0401441673432892</v>
      </c>
      <c r="B2771">
        <v>224.863481979754</v>
      </c>
      <c r="C2771">
        <v>6879.7646533729203</v>
      </c>
      <c r="D2771">
        <v>8.1369305762884601</v>
      </c>
      <c r="E2771">
        <v>418.95501027060402</v>
      </c>
      <c r="F2771">
        <v>360.95767876348702</v>
      </c>
      <c r="G2771">
        <v>12.4059131520973</v>
      </c>
      <c r="H2771">
        <v>73.217990193740306</v>
      </c>
      <c r="I2771">
        <v>3.9864598123492301</v>
      </c>
      <c r="J2771">
        <v>1</v>
      </c>
    </row>
    <row r="2772" spans="1:10" x14ac:dyDescent="0.3">
      <c r="A2772">
        <v>7.2969088823873296</v>
      </c>
      <c r="B2772">
        <v>149.079495756174</v>
      </c>
      <c r="C2772">
        <v>15931.4292255976</v>
      </c>
      <c r="D2772">
        <v>6.5500962930068098</v>
      </c>
      <c r="E2772">
        <v>276.013273441232</v>
      </c>
      <c r="F2772">
        <v>367.904802103311</v>
      </c>
      <c r="G2772">
        <v>14.7230552778825</v>
      </c>
      <c r="H2772">
        <v>62.6344489040128</v>
      </c>
      <c r="I2772">
        <v>4.6714481826151699</v>
      </c>
      <c r="J2772">
        <v>1</v>
      </c>
    </row>
    <row r="2773" spans="1:10" x14ac:dyDescent="0.3">
      <c r="A2773">
        <v>8.2268080342949901</v>
      </c>
      <c r="B2773">
        <v>191.278680550567</v>
      </c>
      <c r="C2773">
        <v>16472.192309271501</v>
      </c>
      <c r="D2773">
        <v>6.8639270579151601</v>
      </c>
      <c r="F2773">
        <v>354.92622682831501</v>
      </c>
      <c r="G2773">
        <v>15.1836455238297</v>
      </c>
      <c r="H2773">
        <v>63.416786714464699</v>
      </c>
      <c r="I2773">
        <v>2.1887018433563799</v>
      </c>
      <c r="J2773">
        <v>1</v>
      </c>
    </row>
    <row r="2774" spans="1:10" x14ac:dyDescent="0.3">
      <c r="A2774">
        <v>8.0141830720608702</v>
      </c>
      <c r="B2774">
        <v>244.12009776712199</v>
      </c>
      <c r="C2774">
        <v>30566.7675040539</v>
      </c>
      <c r="D2774">
        <v>7.7144465596726297</v>
      </c>
      <c r="E2774">
        <v>307.98745831885401</v>
      </c>
      <c r="F2774">
        <v>309.93042820296301</v>
      </c>
      <c r="G2774">
        <v>22.641597926415301</v>
      </c>
      <c r="H2774">
        <v>61.578461450927499</v>
      </c>
      <c r="I2774">
        <v>3.4170761989488101</v>
      </c>
      <c r="J2774">
        <v>1</v>
      </c>
    </row>
    <row r="2775" spans="1:10" x14ac:dyDescent="0.3">
      <c r="A2775">
        <v>9.2528933973573597</v>
      </c>
      <c r="B2775">
        <v>236.09878580575401</v>
      </c>
      <c r="C2775">
        <v>12855.346238177401</v>
      </c>
      <c r="D2775">
        <v>5.78497579314985</v>
      </c>
      <c r="E2775">
        <v>276.28630482401599</v>
      </c>
      <c r="F2775">
        <v>329.92276536835197</v>
      </c>
      <c r="G2775">
        <v>12.6090766837623</v>
      </c>
      <c r="H2775">
        <v>55.617760011103599</v>
      </c>
      <c r="I2775">
        <v>3.5664347304327499</v>
      </c>
      <c r="J2775">
        <v>1</v>
      </c>
    </row>
    <row r="2776" spans="1:10" x14ac:dyDescent="0.3">
      <c r="A2776">
        <v>7.28811270681617</v>
      </c>
      <c r="B2776">
        <v>216.61247489358399</v>
      </c>
      <c r="C2776">
        <v>18979.981691997298</v>
      </c>
      <c r="D2776">
        <v>7.66851039752832</v>
      </c>
      <c r="E2776">
        <v>358.97861971676701</v>
      </c>
      <c r="F2776">
        <v>384.69495523570401</v>
      </c>
      <c r="G2776">
        <v>14.1636069345702</v>
      </c>
      <c r="H2776">
        <v>53.313045548580199</v>
      </c>
      <c r="I2776">
        <v>3.6269899604038902</v>
      </c>
      <c r="J2776">
        <v>1</v>
      </c>
    </row>
    <row r="2777" spans="1:10" x14ac:dyDescent="0.3">
      <c r="A2777">
        <v>4.8654442680850103</v>
      </c>
      <c r="B2777">
        <v>114.463899842195</v>
      </c>
      <c r="C2777">
        <v>32858.483096462602</v>
      </c>
      <c r="D2777">
        <v>7.4730702082856197</v>
      </c>
      <c r="E2777">
        <v>365.30113520961902</v>
      </c>
      <c r="F2777">
        <v>533.30322061349204</v>
      </c>
      <c r="G2777">
        <v>16.151599808572001</v>
      </c>
      <c r="H2777">
        <v>45.647387625416997</v>
      </c>
      <c r="I2777">
        <v>5.07025435937752</v>
      </c>
      <c r="J2777">
        <v>1</v>
      </c>
    </row>
    <row r="2778" spans="1:10" x14ac:dyDescent="0.3">
      <c r="A2778">
        <v>4.7628286593289397</v>
      </c>
      <c r="B2778">
        <v>153.297018405264</v>
      </c>
      <c r="C2778">
        <v>22777.532069498</v>
      </c>
      <c r="D2778">
        <v>6.8417207020111297</v>
      </c>
      <c r="F2778">
        <v>522.736232995813</v>
      </c>
      <c r="G2778">
        <v>15.785508966566001</v>
      </c>
      <c r="H2778">
        <v>86.128612653695697</v>
      </c>
      <c r="I2778">
        <v>2.4717862450602999</v>
      </c>
      <c r="J2778">
        <v>1</v>
      </c>
    </row>
    <row r="2779" spans="1:10" x14ac:dyDescent="0.3">
      <c r="A2779">
        <v>5.14150687671426</v>
      </c>
      <c r="B2779">
        <v>111.99402751705099</v>
      </c>
      <c r="C2779">
        <v>11288.634718378</v>
      </c>
      <c r="D2779">
        <v>5.8417498740425202</v>
      </c>
      <c r="E2779">
        <v>389.22567288395999</v>
      </c>
      <c r="F2779">
        <v>315.22966495048098</v>
      </c>
      <c r="G2779">
        <v>12.9824756207351</v>
      </c>
      <c r="H2779">
        <v>81.159239279846204</v>
      </c>
      <c r="I2779">
        <v>4.5105782661770801</v>
      </c>
      <c r="J2779">
        <v>1</v>
      </c>
    </row>
    <row r="2780" spans="1:10" x14ac:dyDescent="0.3">
      <c r="A2780">
        <v>4.8863798036263901</v>
      </c>
      <c r="B2780">
        <v>159.31797218421201</v>
      </c>
      <c r="C2780">
        <v>38633.305168836101</v>
      </c>
      <c r="D2780">
        <v>8.3701792991706299</v>
      </c>
      <c r="E2780">
        <v>375.89916859352701</v>
      </c>
      <c r="F2780">
        <v>448.05086582994198</v>
      </c>
      <c r="G2780">
        <v>16.8206151773262</v>
      </c>
      <c r="H2780">
        <v>59.183189608744698</v>
      </c>
      <c r="I2780">
        <v>3.2278490862193401</v>
      </c>
      <c r="J2780">
        <v>1</v>
      </c>
    </row>
    <row r="2781" spans="1:10" x14ac:dyDescent="0.3">
      <c r="A2781">
        <v>9.4541194481046293</v>
      </c>
      <c r="B2781">
        <v>224.81713176634</v>
      </c>
      <c r="C2781">
        <v>21379.963927406399</v>
      </c>
      <c r="D2781">
        <v>5.4076916621060303</v>
      </c>
      <c r="E2781">
        <v>227.66563528463101</v>
      </c>
      <c r="F2781">
        <v>431.61300133902301</v>
      </c>
      <c r="G2781">
        <v>15.772333808298299</v>
      </c>
      <c r="H2781">
        <v>52.0338449011508</v>
      </c>
      <c r="I2781">
        <v>4.0586260103019001</v>
      </c>
      <c r="J2781">
        <v>1</v>
      </c>
    </row>
    <row r="2782" spans="1:10" x14ac:dyDescent="0.3">
      <c r="A2782">
        <v>7.0005232207227301</v>
      </c>
      <c r="B2782">
        <v>219.44263968437701</v>
      </c>
      <c r="C2782">
        <v>26012.130277781202</v>
      </c>
      <c r="D2782">
        <v>6.2808868049328801</v>
      </c>
      <c r="E2782">
        <v>395.241328970452</v>
      </c>
      <c r="F2782">
        <v>483.31988069379599</v>
      </c>
      <c r="G2782">
        <v>19.5386351140105</v>
      </c>
      <c r="H2782">
        <v>46.861383946118004</v>
      </c>
      <c r="I2782">
        <v>4.3336885873720101</v>
      </c>
      <c r="J2782">
        <v>1</v>
      </c>
    </row>
    <row r="2783" spans="1:10" x14ac:dyDescent="0.3">
      <c r="A2783">
        <v>8.3239821501247402</v>
      </c>
      <c r="B2783">
        <v>262.21858527677699</v>
      </c>
      <c r="C2783">
        <v>21292.8287546211</v>
      </c>
      <c r="D2783">
        <v>7.0769440024472798</v>
      </c>
      <c r="E2783">
        <v>350.32573583478802</v>
      </c>
      <c r="F2783">
        <v>538.79226734343604</v>
      </c>
      <c r="G2783">
        <v>17.684654632778098</v>
      </c>
      <c r="H2783">
        <v>72.343812205343497</v>
      </c>
      <c r="I2783">
        <v>4.1537826572663104</v>
      </c>
      <c r="J2783">
        <v>1</v>
      </c>
    </row>
    <row r="2784" spans="1:10" x14ac:dyDescent="0.3">
      <c r="A2784">
        <v>6.6431587121356097</v>
      </c>
      <c r="B2784">
        <v>188.91354114695301</v>
      </c>
      <c r="C2784">
        <v>32873.820021715597</v>
      </c>
      <c r="D2784">
        <v>6.7915093634128398</v>
      </c>
      <c r="E2784">
        <v>333.84884188011301</v>
      </c>
      <c r="F2784">
        <v>336.56150104700703</v>
      </c>
      <c r="G2784">
        <v>14.706810313722</v>
      </c>
      <c r="H2784">
        <v>67.844848860590304</v>
      </c>
      <c r="I2784">
        <v>4.5621976712152001</v>
      </c>
      <c r="J2784">
        <v>1</v>
      </c>
    </row>
    <row r="2785" spans="1:10" x14ac:dyDescent="0.3">
      <c r="B2785">
        <v>208.20453073431199</v>
      </c>
      <c r="C2785">
        <v>17835.309012892802</v>
      </c>
      <c r="D2785">
        <v>8.9303299746507996</v>
      </c>
      <c r="E2785">
        <v>351.21496237157299</v>
      </c>
      <c r="F2785">
        <v>278.26060836589102</v>
      </c>
      <c r="G2785">
        <v>10.208344451693</v>
      </c>
      <c r="H2785">
        <v>52.248516580276402</v>
      </c>
      <c r="I2785">
        <v>5.7096902405512999</v>
      </c>
      <c r="J2785">
        <v>1</v>
      </c>
    </row>
    <row r="2786" spans="1:10" x14ac:dyDescent="0.3">
      <c r="A2786">
        <v>6.7586564705817498</v>
      </c>
      <c r="B2786">
        <v>190.33727994182601</v>
      </c>
      <c r="C2786">
        <v>20666.453159471199</v>
      </c>
      <c r="D2786">
        <v>6.7836602423883603</v>
      </c>
      <c r="F2786">
        <v>484.60871106861498</v>
      </c>
      <c r="G2786">
        <v>9.7847767151895297</v>
      </c>
      <c r="H2786">
        <v>86.6954511084231</v>
      </c>
      <c r="I2786">
        <v>2.7438902217611498</v>
      </c>
      <c r="J2786">
        <v>1</v>
      </c>
    </row>
    <row r="2787" spans="1:10" x14ac:dyDescent="0.3">
      <c r="A2787">
        <v>8.6288934154922998</v>
      </c>
      <c r="B2787">
        <v>186.63771185895899</v>
      </c>
      <c r="C2787">
        <v>13688.074338906999</v>
      </c>
      <c r="D2787">
        <v>6.2890361054002897</v>
      </c>
      <c r="E2787">
        <v>254.358801167938</v>
      </c>
      <c r="F2787">
        <v>392.70688635535703</v>
      </c>
      <c r="G2787">
        <v>12.387632982640101</v>
      </c>
      <c r="H2787">
        <v>53.150764735731897</v>
      </c>
      <c r="I2787">
        <v>3.07135037079422</v>
      </c>
      <c r="J2787">
        <v>1</v>
      </c>
    </row>
    <row r="2788" spans="1:10" x14ac:dyDescent="0.3">
      <c r="A2788">
        <v>9.7947178485215094</v>
      </c>
      <c r="B2788">
        <v>254.42506637463401</v>
      </c>
      <c r="C2788">
        <v>12490.5582760584</v>
      </c>
      <c r="D2788">
        <v>5.9924803742522199</v>
      </c>
      <c r="E2788">
        <v>291.197260533296</v>
      </c>
      <c r="F2788">
        <v>576.04608347393003</v>
      </c>
      <c r="G2788">
        <v>11.6652970024545</v>
      </c>
      <c r="H2788">
        <v>80.698214217986802</v>
      </c>
      <c r="I2788">
        <v>2.8071297746005199</v>
      </c>
      <c r="J2788">
        <v>1</v>
      </c>
    </row>
    <row r="2789" spans="1:10" x14ac:dyDescent="0.3">
      <c r="A2789">
        <v>5.3760782920343599</v>
      </c>
      <c r="B2789">
        <v>185.54047780277199</v>
      </c>
      <c r="C2789">
        <v>36026.401556351098</v>
      </c>
      <c r="D2789">
        <v>9.6499433575037106</v>
      </c>
      <c r="E2789">
        <v>343.48663267419198</v>
      </c>
      <c r="F2789">
        <v>347.56506646308202</v>
      </c>
      <c r="G2789">
        <v>14.0044488063425</v>
      </c>
      <c r="I2789">
        <v>3.6292503215060101</v>
      </c>
      <c r="J2789">
        <v>1</v>
      </c>
    </row>
    <row r="2790" spans="1:10" x14ac:dyDescent="0.3">
      <c r="A2790">
        <v>5.6033259608766803</v>
      </c>
      <c r="B2790">
        <v>207.897187182203</v>
      </c>
      <c r="C2790">
        <v>36873.557989102803</v>
      </c>
      <c r="D2790">
        <v>7.6313458001242402</v>
      </c>
      <c r="E2790">
        <v>404.67292086832498</v>
      </c>
      <c r="F2790">
        <v>511.43752011668698</v>
      </c>
      <c r="G2790">
        <v>13.5152357257973</v>
      </c>
      <c r="H2790">
        <v>85.3455848549943</v>
      </c>
      <c r="I2790">
        <v>3.9004213611254799</v>
      </c>
      <c r="J2790">
        <v>1</v>
      </c>
    </row>
    <row r="2791" spans="1:10" x14ac:dyDescent="0.3">
      <c r="A2791">
        <v>8.5924177141562499</v>
      </c>
      <c r="B2791">
        <v>228.67603566526699</v>
      </c>
      <c r="C2791">
        <v>33013.4797743491</v>
      </c>
      <c r="D2791">
        <v>8.1723562702286703</v>
      </c>
      <c r="F2791">
        <v>328.558439948451</v>
      </c>
      <c r="G2791">
        <v>17.128154585556999</v>
      </c>
      <c r="I2791">
        <v>3.7012879418226201</v>
      </c>
      <c r="J2791">
        <v>1</v>
      </c>
    </row>
    <row r="2792" spans="1:10" x14ac:dyDescent="0.3">
      <c r="A2792">
        <v>7.2667814855447901</v>
      </c>
      <c r="B2792">
        <v>178.25771024628301</v>
      </c>
      <c r="C2792">
        <v>27468.681706961699</v>
      </c>
      <c r="D2792">
        <v>6.0439593451912597</v>
      </c>
      <c r="E2792">
        <v>314.39062808066001</v>
      </c>
      <c r="F2792">
        <v>400.62498730718897</v>
      </c>
      <c r="G2792">
        <v>13.6653279721823</v>
      </c>
      <c r="H2792">
        <v>87.131872986672306</v>
      </c>
      <c r="I2792">
        <v>3.9198270449577999</v>
      </c>
      <c r="J2792">
        <v>1</v>
      </c>
    </row>
    <row r="2793" spans="1:10" x14ac:dyDescent="0.3">
      <c r="A2793">
        <v>8.0646528090509797</v>
      </c>
      <c r="B2793">
        <v>214.81668099928399</v>
      </c>
      <c r="C2793">
        <v>27172.8935729361</v>
      </c>
      <c r="D2793">
        <v>6.3691753940603597</v>
      </c>
      <c r="E2793">
        <v>253.48122792295399</v>
      </c>
      <c r="F2793">
        <v>490.28035255323499</v>
      </c>
      <c r="G2793">
        <v>12.4588303689992</v>
      </c>
      <c r="H2793">
        <v>65.399484466522097</v>
      </c>
      <c r="I2793">
        <v>3.32411261430109</v>
      </c>
      <c r="J2793">
        <v>1</v>
      </c>
    </row>
    <row r="2794" spans="1:10" x14ac:dyDescent="0.3">
      <c r="B2794">
        <v>222.268721099922</v>
      </c>
      <c r="C2794">
        <v>18406.594175572402</v>
      </c>
      <c r="D2794">
        <v>8.1839883092562609</v>
      </c>
      <c r="F2794">
        <v>395.448799229759</v>
      </c>
      <c r="G2794">
        <v>9.4759813804267292</v>
      </c>
      <c r="H2794">
        <v>79.852329881992105</v>
      </c>
      <c r="I2794">
        <v>3.7109575399451402</v>
      </c>
      <c r="J2794">
        <v>1</v>
      </c>
    </row>
    <row r="2795" spans="1:10" x14ac:dyDescent="0.3">
      <c r="A2795">
        <v>6.3364565024325001</v>
      </c>
      <c r="B2795">
        <v>185.68000402482801</v>
      </c>
      <c r="C2795">
        <v>25927.265431879499</v>
      </c>
      <c r="D2795">
        <v>8.1993184528744898</v>
      </c>
      <c r="E2795">
        <v>321.81766164547702</v>
      </c>
      <c r="F2795">
        <v>490.972426460848</v>
      </c>
      <c r="G2795">
        <v>10.6657988896054</v>
      </c>
      <c r="H2795">
        <v>51.552300779525197</v>
      </c>
      <c r="I2795">
        <v>4.5612198151987702</v>
      </c>
      <c r="J2795">
        <v>1</v>
      </c>
    </row>
    <row r="2796" spans="1:10" x14ac:dyDescent="0.3">
      <c r="A2796">
        <v>6.16634822292695</v>
      </c>
      <c r="B2796">
        <v>210.086558101305</v>
      </c>
      <c r="C2796">
        <v>37922.905615906297</v>
      </c>
      <c r="D2796">
        <v>6.7602207148472502</v>
      </c>
      <c r="F2796">
        <v>217.358329578378</v>
      </c>
      <c r="G2796">
        <v>12.289237613808099</v>
      </c>
      <c r="H2796">
        <v>39.9780961028736</v>
      </c>
      <c r="I2796">
        <v>4.8163042435816497</v>
      </c>
      <c r="J2796">
        <v>1</v>
      </c>
    </row>
    <row r="2797" spans="1:10" x14ac:dyDescent="0.3">
      <c r="A2797">
        <v>4.5333991136321297</v>
      </c>
      <c r="B2797">
        <v>169.73522248715801</v>
      </c>
      <c r="C2797">
        <v>30301.856674397201</v>
      </c>
      <c r="D2797">
        <v>7.0749066874607003</v>
      </c>
      <c r="E2797">
        <v>413.10219826509098</v>
      </c>
      <c r="F2797">
        <v>385.656123306354</v>
      </c>
      <c r="G2797">
        <v>17.060490962377902</v>
      </c>
      <c r="H2797">
        <v>70.293338704342801</v>
      </c>
      <c r="I2797">
        <v>3.18864074190502</v>
      </c>
      <c r="J2797">
        <v>1</v>
      </c>
    </row>
    <row r="2798" spans="1:10" x14ac:dyDescent="0.3">
      <c r="A2798">
        <v>8.9516521354872598</v>
      </c>
      <c r="B2798">
        <v>205.89234643050099</v>
      </c>
      <c r="C2798">
        <v>15189.327822031701</v>
      </c>
      <c r="D2798">
        <v>3.0160326026711899</v>
      </c>
      <c r="E2798">
        <v>283.86769497657201</v>
      </c>
      <c r="F2798">
        <v>406.309186602387</v>
      </c>
      <c r="G2798">
        <v>19.1258253601113</v>
      </c>
      <c r="H2798">
        <v>65.639328077426796</v>
      </c>
      <c r="I2798">
        <v>1.8443716036962099</v>
      </c>
      <c r="J2798">
        <v>1</v>
      </c>
    </row>
    <row r="2799" spans="1:10" x14ac:dyDescent="0.3">
      <c r="A2799">
        <v>7.2107737020679004</v>
      </c>
      <c r="B2799">
        <v>163.04728268928801</v>
      </c>
      <c r="C2799">
        <v>14230.4191307654</v>
      </c>
      <c r="D2799">
        <v>7.3529405920705599</v>
      </c>
      <c r="E2799">
        <v>324.09572612501898</v>
      </c>
      <c r="F2799">
        <v>441.52408833492501</v>
      </c>
      <c r="G2799">
        <v>9.7930100999818706</v>
      </c>
      <c r="H2799">
        <v>89.919915517825501</v>
      </c>
      <c r="I2799">
        <v>4.4624080408707902</v>
      </c>
      <c r="J2799">
        <v>1</v>
      </c>
    </row>
    <row r="2800" spans="1:10" x14ac:dyDescent="0.3">
      <c r="A2800">
        <v>4.2382825248083202</v>
      </c>
      <c r="B2800">
        <v>134.88950964101301</v>
      </c>
      <c r="C2800">
        <v>29344.844476486101</v>
      </c>
      <c r="D2800">
        <v>8.1808741779151308</v>
      </c>
      <c r="E2800">
        <v>351.23736164774402</v>
      </c>
      <c r="F2800">
        <v>402.427173829803</v>
      </c>
      <c r="G2800">
        <v>12.427377749095699</v>
      </c>
      <c r="H2800">
        <v>83.762653187037998</v>
      </c>
      <c r="I2800">
        <v>3.7874258893121802</v>
      </c>
      <c r="J2800">
        <v>1</v>
      </c>
    </row>
    <row r="2801" spans="1:10" x14ac:dyDescent="0.3">
      <c r="A2801">
        <v>8.2640905163521996</v>
      </c>
      <c r="B2801">
        <v>216.551887029292</v>
      </c>
      <c r="C2801">
        <v>23556.9343532733</v>
      </c>
      <c r="D2801">
        <v>5.8306852942308298</v>
      </c>
      <c r="E2801">
        <v>333.50053780519301</v>
      </c>
      <c r="F2801">
        <v>450.85749146033299</v>
      </c>
      <c r="G2801">
        <v>8.6677203022680303</v>
      </c>
      <c r="H2801">
        <v>39.804178834327601</v>
      </c>
      <c r="I2801">
        <v>3.4105107155681602</v>
      </c>
      <c r="J2801">
        <v>1</v>
      </c>
    </row>
    <row r="2802" spans="1:10" x14ac:dyDescent="0.3">
      <c r="A2802">
        <v>7.8933127111154198</v>
      </c>
      <c r="B2802">
        <v>220.348320274125</v>
      </c>
      <c r="C2802">
        <v>14444.2895980214</v>
      </c>
      <c r="D2802">
        <v>8.0373999536975091</v>
      </c>
      <c r="E2802">
        <v>300.15217203591197</v>
      </c>
      <c r="F2802">
        <v>339.06607147172502</v>
      </c>
      <c r="G2802">
        <v>18.423633704321499</v>
      </c>
      <c r="H2802">
        <v>67.009098166017196</v>
      </c>
      <c r="I2802">
        <v>4.09736011640112</v>
      </c>
      <c r="J2802">
        <v>1</v>
      </c>
    </row>
    <row r="2803" spans="1:10" x14ac:dyDescent="0.3">
      <c r="A2803">
        <v>4.85558776046103</v>
      </c>
      <c r="B2803">
        <v>145.79036987367999</v>
      </c>
      <c r="C2803">
        <v>14905.255911832401</v>
      </c>
      <c r="D2803">
        <v>9.8296746560143795</v>
      </c>
      <c r="E2803">
        <v>392.667481812387</v>
      </c>
      <c r="F2803">
        <v>459.28803709314099</v>
      </c>
      <c r="G2803">
        <v>10.4465903142416</v>
      </c>
      <c r="H2803">
        <v>52.289483878362702</v>
      </c>
      <c r="I2803">
        <v>4.6971530255205698</v>
      </c>
      <c r="J2803">
        <v>1</v>
      </c>
    </row>
    <row r="2804" spans="1:10" x14ac:dyDescent="0.3">
      <c r="A2804">
        <v>5.2304539690968799</v>
      </c>
      <c r="B2804">
        <v>152.09416941046601</v>
      </c>
      <c r="C2804">
        <v>24790.724599455199</v>
      </c>
      <c r="D2804">
        <v>6.3087295133168402</v>
      </c>
      <c r="E2804">
        <v>388.99807949797298</v>
      </c>
      <c r="F2804">
        <v>307.91807510159902</v>
      </c>
      <c r="G2804">
        <v>12.5941965920481</v>
      </c>
      <c r="H2804">
        <v>51.625213107783303</v>
      </c>
      <c r="I2804">
        <v>3.6956151117926601</v>
      </c>
      <c r="J2804">
        <v>1</v>
      </c>
    </row>
    <row r="2805" spans="1:10" x14ac:dyDescent="0.3">
      <c r="A2805">
        <v>7.0172953986266302</v>
      </c>
      <c r="B2805">
        <v>170.13244649695801</v>
      </c>
      <c r="C2805">
        <v>20169.344251930299</v>
      </c>
      <c r="D2805">
        <v>5.2162801158071899</v>
      </c>
      <c r="E2805">
        <v>378.22697077809198</v>
      </c>
      <c r="F2805">
        <v>512.76843893013404</v>
      </c>
      <c r="G2805">
        <v>15.505992025792001</v>
      </c>
      <c r="H2805">
        <v>64.624944209320503</v>
      </c>
      <c r="I2805">
        <v>4.8996112724689498</v>
      </c>
      <c r="J2805">
        <v>1</v>
      </c>
    </row>
    <row r="2806" spans="1:10" x14ac:dyDescent="0.3">
      <c r="A2806">
        <v>4.9419721568281103</v>
      </c>
      <c r="B2806">
        <v>166.710440455216</v>
      </c>
      <c r="C2806">
        <v>19806.411303229299</v>
      </c>
      <c r="D2806">
        <v>8.0318648628913003</v>
      </c>
      <c r="E2806">
        <v>426.15751857223802</v>
      </c>
      <c r="F2806">
        <v>352.03909212820997</v>
      </c>
      <c r="G2806">
        <v>15.4968869339836</v>
      </c>
      <c r="H2806">
        <v>68.608401866485707</v>
      </c>
      <c r="I2806">
        <v>5.0761467463276304</v>
      </c>
      <c r="J2806">
        <v>1</v>
      </c>
    </row>
    <row r="2807" spans="1:10" x14ac:dyDescent="0.3">
      <c r="A2807">
        <v>9.6382222682271905</v>
      </c>
      <c r="B2807">
        <v>226.47021511388701</v>
      </c>
      <c r="C2807">
        <v>30739.6890854019</v>
      </c>
      <c r="D2807">
        <v>6.8494013087585799</v>
      </c>
      <c r="F2807">
        <v>278.25142365833602</v>
      </c>
      <c r="G2807">
        <v>13.7288831556115</v>
      </c>
      <c r="H2807">
        <v>69.268120437341395</v>
      </c>
      <c r="I2807">
        <v>4.6143696735338704</v>
      </c>
      <c r="J2807">
        <v>1</v>
      </c>
    </row>
    <row r="2808" spans="1:10" x14ac:dyDescent="0.3">
      <c r="A2808">
        <v>7.3373998496974204</v>
      </c>
      <c r="B2808">
        <v>176.75349958886099</v>
      </c>
      <c r="C2808">
        <v>18543.499362354301</v>
      </c>
      <c r="D2808">
        <v>7.1270777981217996</v>
      </c>
      <c r="E2808">
        <v>278.36117692577398</v>
      </c>
      <c r="F2808">
        <v>427.93068664583399</v>
      </c>
      <c r="G2808">
        <v>14.7730048797525</v>
      </c>
      <c r="H2808">
        <v>85.680836151592402</v>
      </c>
      <c r="I2808">
        <v>4.9818339429250198</v>
      </c>
      <c r="J2808">
        <v>1</v>
      </c>
    </row>
    <row r="2809" spans="1:10" x14ac:dyDescent="0.3">
      <c r="B2809">
        <v>241.06692886610199</v>
      </c>
      <c r="C2809">
        <v>22656.714624811</v>
      </c>
      <c r="D2809">
        <v>7.29382280855594</v>
      </c>
      <c r="F2809">
        <v>315.604327408411</v>
      </c>
      <c r="G2809">
        <v>16.404805250012799</v>
      </c>
      <c r="H2809">
        <v>46.1391826028282</v>
      </c>
      <c r="I2809">
        <v>3.7352044508851598</v>
      </c>
      <c r="J2809">
        <v>1</v>
      </c>
    </row>
    <row r="2810" spans="1:10" x14ac:dyDescent="0.3">
      <c r="B2810">
        <v>181.63014959101</v>
      </c>
      <c r="C2810">
        <v>22665.138527587202</v>
      </c>
      <c r="D2810">
        <v>7.2210679200142698</v>
      </c>
      <c r="F2810">
        <v>521.87351506658899</v>
      </c>
      <c r="G2810">
        <v>10.9854215854144</v>
      </c>
      <c r="H2810">
        <v>76.126351526004996</v>
      </c>
      <c r="I2810">
        <v>3.29194287286641</v>
      </c>
      <c r="J2810">
        <v>1</v>
      </c>
    </row>
    <row r="2811" spans="1:10" x14ac:dyDescent="0.3">
      <c r="A2811">
        <v>8.2575965246703102</v>
      </c>
      <c r="B2811">
        <v>208.404165637212</v>
      </c>
      <c r="C2811">
        <v>20109.026270378701</v>
      </c>
      <c r="D2811">
        <v>6.2305818253977803</v>
      </c>
      <c r="E2811">
        <v>235.770981853618</v>
      </c>
      <c r="F2811">
        <v>528.06865848365203</v>
      </c>
      <c r="G2811">
        <v>14.4107782461341</v>
      </c>
      <c r="H2811">
        <v>74.984937144728704</v>
      </c>
      <c r="I2811">
        <v>4.52857492544066</v>
      </c>
      <c r="J2811">
        <v>1</v>
      </c>
    </row>
    <row r="2812" spans="1:10" x14ac:dyDescent="0.3">
      <c r="A2812">
        <v>8.3152676200310793</v>
      </c>
      <c r="B2812">
        <v>229.75744606378899</v>
      </c>
      <c r="C2812">
        <v>15077.8503428774</v>
      </c>
      <c r="D2812">
        <v>7.0535033286516899</v>
      </c>
      <c r="F2812">
        <v>446.95491008522799</v>
      </c>
      <c r="G2812">
        <v>12.195093858269299</v>
      </c>
      <c r="H2812">
        <v>77.523430018869703</v>
      </c>
      <c r="I2812">
        <v>4.1285253608325903</v>
      </c>
      <c r="J2812">
        <v>1</v>
      </c>
    </row>
    <row r="2813" spans="1:10" x14ac:dyDescent="0.3">
      <c r="B2813">
        <v>114.733544971534</v>
      </c>
      <c r="C2813">
        <v>13677.9940400012</v>
      </c>
      <c r="D2813">
        <v>9.9812004558159</v>
      </c>
      <c r="E2813">
        <v>441.82677662869997</v>
      </c>
      <c r="F2813">
        <v>524.00035517210199</v>
      </c>
      <c r="G2813">
        <v>11.384858471731899</v>
      </c>
      <c r="H2813">
        <v>71.153284659190007</v>
      </c>
      <c r="I2813">
        <v>3.2938483740192699</v>
      </c>
      <c r="J2813">
        <v>1</v>
      </c>
    </row>
    <row r="2814" spans="1:10" x14ac:dyDescent="0.3">
      <c r="A2814">
        <v>7.1715935545348399</v>
      </c>
      <c r="B2814">
        <v>250.225296508333</v>
      </c>
      <c r="C2814">
        <v>22431.026986889101</v>
      </c>
      <c r="D2814">
        <v>7.6976748501986201</v>
      </c>
      <c r="F2814">
        <v>462.76697620657399</v>
      </c>
      <c r="G2814">
        <v>7.9233976340829599</v>
      </c>
      <c r="H2814">
        <v>79.697763996913594</v>
      </c>
      <c r="I2814">
        <v>4.6227361102974296</v>
      </c>
      <c r="J2814">
        <v>1</v>
      </c>
    </row>
    <row r="2815" spans="1:10" x14ac:dyDescent="0.3">
      <c r="A2815">
        <v>6.9412789044310497</v>
      </c>
      <c r="B2815">
        <v>180.817722045907</v>
      </c>
      <c r="C2815">
        <v>15433.134836912001</v>
      </c>
      <c r="D2815">
        <v>7.1401219533365499</v>
      </c>
      <c r="E2815">
        <v>325.51585724236099</v>
      </c>
      <c r="F2815">
        <v>480.87854355189103</v>
      </c>
      <c r="G2815">
        <v>20.302336552241702</v>
      </c>
      <c r="H2815">
        <v>61.520686620461603</v>
      </c>
      <c r="I2815">
        <v>4.1789597715709599</v>
      </c>
      <c r="J2815">
        <v>1</v>
      </c>
    </row>
    <row r="2816" spans="1:10" x14ac:dyDescent="0.3">
      <c r="B2816">
        <v>256.936377709422</v>
      </c>
      <c r="C2816">
        <v>13766.3307890426</v>
      </c>
      <c r="D2816">
        <v>5.0838659247156901</v>
      </c>
      <c r="E2816">
        <v>290.31103360347299</v>
      </c>
      <c r="F2816">
        <v>384.90651624541903</v>
      </c>
      <c r="G2816">
        <v>17.731523200829599</v>
      </c>
      <c r="H2816">
        <v>58.354855885261401</v>
      </c>
      <c r="I2816">
        <v>3.9792968666883999</v>
      </c>
      <c r="J2816">
        <v>1</v>
      </c>
    </row>
    <row r="2817" spans="1:10" x14ac:dyDescent="0.3">
      <c r="A2817">
        <v>6.88854760313379</v>
      </c>
      <c r="B2817">
        <v>179.63247547378299</v>
      </c>
      <c r="C2817">
        <v>30722.2982326493</v>
      </c>
      <c r="D2817">
        <v>6.5793280711047704</v>
      </c>
      <c r="E2817">
        <v>284.885743317628</v>
      </c>
      <c r="F2817">
        <v>393.49315529227403</v>
      </c>
      <c r="G2817">
        <v>7.7010101535648197</v>
      </c>
      <c r="H2817">
        <v>63.293584520943199</v>
      </c>
      <c r="I2817">
        <v>2.9014320441377399</v>
      </c>
      <c r="J2817">
        <v>1</v>
      </c>
    </row>
    <row r="2818" spans="1:10" x14ac:dyDescent="0.3">
      <c r="A2818">
        <v>6.8331110185961599</v>
      </c>
      <c r="B2818">
        <v>178.65807367541299</v>
      </c>
      <c r="C2818">
        <v>31461.1967599704</v>
      </c>
      <c r="D2818">
        <v>7.9428571533827901</v>
      </c>
      <c r="E2818">
        <v>302.535370636891</v>
      </c>
      <c r="F2818">
        <v>415.09743849972398</v>
      </c>
      <c r="G2818">
        <v>19.370328472583701</v>
      </c>
      <c r="I2818">
        <v>3.0215735952193099</v>
      </c>
      <c r="J2818">
        <v>1</v>
      </c>
    </row>
    <row r="2819" spans="1:10" x14ac:dyDescent="0.3">
      <c r="A2819">
        <v>8.2479580561436805</v>
      </c>
      <c r="B2819">
        <v>195.53953590539001</v>
      </c>
      <c r="C2819">
        <v>28327.1673381644</v>
      </c>
      <c r="D2819">
        <v>5.3782859611811196</v>
      </c>
      <c r="E2819">
        <v>281.22985260366602</v>
      </c>
      <c r="F2819">
        <v>588.69919339969294</v>
      </c>
      <c r="G2819">
        <v>18.076937753034802</v>
      </c>
      <c r="H2819">
        <v>70.793036181293402</v>
      </c>
      <c r="I2819">
        <v>4.7232307058590202</v>
      </c>
      <c r="J2819">
        <v>1</v>
      </c>
    </row>
    <row r="2820" spans="1:10" x14ac:dyDescent="0.3">
      <c r="A2820">
        <v>8.9223797998838208</v>
      </c>
      <c r="B2820">
        <v>278.619448193376</v>
      </c>
      <c r="C2820">
        <v>21963.476003375599</v>
      </c>
      <c r="D2820">
        <v>8.1056384881917491</v>
      </c>
      <c r="E2820">
        <v>334.05369272449502</v>
      </c>
      <c r="F2820">
        <v>385.87479949257101</v>
      </c>
      <c r="G2820">
        <v>8.8034752865491406</v>
      </c>
      <c r="I2820">
        <v>5.8218259901516598</v>
      </c>
      <c r="J2820">
        <v>1</v>
      </c>
    </row>
    <row r="2821" spans="1:10" x14ac:dyDescent="0.3">
      <c r="A2821">
        <v>7.3560567780554296</v>
      </c>
      <c r="B2821">
        <v>234.78230155080601</v>
      </c>
      <c r="C2821">
        <v>31409.063978836999</v>
      </c>
      <c r="D2821">
        <v>7.3955296826678003</v>
      </c>
      <c r="E2821">
        <v>283.50958254262099</v>
      </c>
      <c r="F2821">
        <v>428.75310359554499</v>
      </c>
      <c r="G2821">
        <v>22.166320991934501</v>
      </c>
      <c r="H2821">
        <v>87.399121890456598</v>
      </c>
      <c r="I2821">
        <v>4.5499168395182901</v>
      </c>
      <c r="J2821">
        <v>1</v>
      </c>
    </row>
    <row r="2822" spans="1:10" x14ac:dyDescent="0.3">
      <c r="B2822">
        <v>168.40952478826199</v>
      </c>
      <c r="C2822">
        <v>26148.537872669898</v>
      </c>
      <c r="D2822">
        <v>9.0304399384946894</v>
      </c>
      <c r="E2822">
        <v>424.30212248301302</v>
      </c>
      <c r="F2822">
        <v>445.34587529675099</v>
      </c>
      <c r="G2822">
        <v>10.6745824805241</v>
      </c>
      <c r="H2822">
        <v>51.876954761548298</v>
      </c>
      <c r="I2822">
        <v>3.8933268317338299</v>
      </c>
      <c r="J2822">
        <v>1</v>
      </c>
    </row>
    <row r="2823" spans="1:10" x14ac:dyDescent="0.3">
      <c r="A2823">
        <v>9.7527032265198397</v>
      </c>
      <c r="B2823">
        <v>269.64037809254398</v>
      </c>
      <c r="C2823">
        <v>10194.325411157601</v>
      </c>
      <c r="D2823">
        <v>7.9780439839007897</v>
      </c>
      <c r="E2823">
        <v>298.08246225883602</v>
      </c>
      <c r="F2823">
        <v>580.00353357545703</v>
      </c>
      <c r="G2823">
        <v>12.562614890894199</v>
      </c>
      <c r="H2823">
        <v>51.353052137993402</v>
      </c>
      <c r="I2823">
        <v>3.4221104746990898</v>
      </c>
      <c r="J2823">
        <v>1</v>
      </c>
    </row>
    <row r="2824" spans="1:10" x14ac:dyDescent="0.3">
      <c r="A2824">
        <v>6.8441417674357101</v>
      </c>
      <c r="B2824">
        <v>184.39304269729701</v>
      </c>
      <c r="C2824">
        <v>41408.1148216617</v>
      </c>
      <c r="D2824">
        <v>6.4599873217121404</v>
      </c>
      <c r="F2824">
        <v>398.04680429896098</v>
      </c>
      <c r="G2824">
        <v>13.1664157500974</v>
      </c>
      <c r="H2824">
        <v>68.890620122583599</v>
      </c>
      <c r="I2824">
        <v>3.4128531747136099</v>
      </c>
      <c r="J2824">
        <v>1</v>
      </c>
    </row>
    <row r="2825" spans="1:10" x14ac:dyDescent="0.3">
      <c r="A2825">
        <v>6.9107651121843903</v>
      </c>
      <c r="B2825">
        <v>242.09133829521801</v>
      </c>
      <c r="C2825">
        <v>7764.4380215368501</v>
      </c>
      <c r="D2825">
        <v>8.0458698312937997</v>
      </c>
      <c r="E2825">
        <v>440.63550910069301</v>
      </c>
      <c r="F2825">
        <v>487.93231029492301</v>
      </c>
      <c r="G2825">
        <v>18.376802008275099</v>
      </c>
      <c r="H2825">
        <v>45.3065387836794</v>
      </c>
      <c r="I2825">
        <v>4.3401489444805703</v>
      </c>
      <c r="J2825">
        <v>1</v>
      </c>
    </row>
    <row r="2826" spans="1:10" x14ac:dyDescent="0.3">
      <c r="A2826">
        <v>8.8018460456189302</v>
      </c>
      <c r="B2826">
        <v>205.40782501229199</v>
      </c>
      <c r="C2826">
        <v>13121.1719426894</v>
      </c>
      <c r="D2826">
        <v>6.7017665743044201</v>
      </c>
      <c r="E2826">
        <v>263.48272770480997</v>
      </c>
      <c r="F2826">
        <v>399.28356229552901</v>
      </c>
      <c r="G2826">
        <v>18.9090352087869</v>
      </c>
      <c r="H2826">
        <v>67.963341912103104</v>
      </c>
      <c r="I2826">
        <v>4.0314959527820697</v>
      </c>
      <c r="J2826">
        <v>1</v>
      </c>
    </row>
    <row r="2827" spans="1:10" x14ac:dyDescent="0.3">
      <c r="A2827">
        <v>6.2831035880643498</v>
      </c>
      <c r="B2827">
        <v>236.82321446034101</v>
      </c>
      <c r="C2827">
        <v>26188.162173561199</v>
      </c>
      <c r="D2827">
        <v>9.3643611678819596</v>
      </c>
      <c r="E2827">
        <v>328.50351501704699</v>
      </c>
      <c r="F2827">
        <v>470.821568906979</v>
      </c>
      <c r="G2827">
        <v>16.351911504132101</v>
      </c>
      <c r="H2827">
        <v>68.910337393739695</v>
      </c>
      <c r="I2827">
        <v>2.6639207336968602</v>
      </c>
      <c r="J2827">
        <v>1</v>
      </c>
    </row>
    <row r="2828" spans="1:10" x14ac:dyDescent="0.3">
      <c r="A2828">
        <v>6.3540381100782302</v>
      </c>
      <c r="B2828">
        <v>227.23289536313399</v>
      </c>
      <c r="C2828">
        <v>16174.433738530901</v>
      </c>
      <c r="D2828">
        <v>7.5674186258866696</v>
      </c>
      <c r="E2828">
        <v>411.28525134425098</v>
      </c>
      <c r="F2828">
        <v>355.52730684552398</v>
      </c>
      <c r="G2828">
        <v>9.9697014063555596</v>
      </c>
      <c r="H2828">
        <v>82.492594992134599</v>
      </c>
      <c r="I2828">
        <v>4.9352403942484697</v>
      </c>
      <c r="J2828">
        <v>1</v>
      </c>
    </row>
    <row r="2829" spans="1:10" x14ac:dyDescent="0.3">
      <c r="A2829">
        <v>5.9287673395289699</v>
      </c>
      <c r="B2829">
        <v>192.048420389803</v>
      </c>
      <c r="C2829">
        <v>19240.058201560201</v>
      </c>
      <c r="D2829">
        <v>8.9868626777287695</v>
      </c>
      <c r="E2829">
        <v>400.16416090223498</v>
      </c>
      <c r="F2829">
        <v>459.26096138734198</v>
      </c>
      <c r="G2829">
        <v>9.8936550089050002</v>
      </c>
      <c r="H2829">
        <v>52.157787167286301</v>
      </c>
      <c r="I2829">
        <v>3.5929122898919501</v>
      </c>
      <c r="J2829">
        <v>1</v>
      </c>
    </row>
    <row r="2830" spans="1:10" x14ac:dyDescent="0.3">
      <c r="A2830">
        <v>6.8236420060869003</v>
      </c>
      <c r="B2830">
        <v>170.32817202926699</v>
      </c>
      <c r="C2830">
        <v>14053.220679296899</v>
      </c>
      <c r="D2830">
        <v>8.1206313509441799</v>
      </c>
      <c r="F2830">
        <v>544.01107450338498</v>
      </c>
      <c r="G2830">
        <v>13.5422128360921</v>
      </c>
      <c r="H2830">
        <v>77.227003034695002</v>
      </c>
      <c r="I2830">
        <v>3.3863626717905202</v>
      </c>
      <c r="J2830">
        <v>1</v>
      </c>
    </row>
    <row r="2831" spans="1:10" x14ac:dyDescent="0.3">
      <c r="A2831">
        <v>7.34223124941626</v>
      </c>
      <c r="B2831">
        <v>198.16880422609799</v>
      </c>
      <c r="C2831">
        <v>35273.976229227403</v>
      </c>
      <c r="D2831">
        <v>5.2688072037166904</v>
      </c>
      <c r="E2831">
        <v>300.405923702596</v>
      </c>
      <c r="F2831">
        <v>448.15166931420799</v>
      </c>
      <c r="G2831">
        <v>12.388548598813401</v>
      </c>
      <c r="H2831">
        <v>62.743383384471798</v>
      </c>
      <c r="I2831">
        <v>4.2615043642515102</v>
      </c>
      <c r="J2831">
        <v>1</v>
      </c>
    </row>
    <row r="2832" spans="1:10" x14ac:dyDescent="0.3">
      <c r="A2832">
        <v>7.1460197161882899</v>
      </c>
      <c r="B2832">
        <v>195.92210164394501</v>
      </c>
      <c r="C2832">
        <v>22445.173303133499</v>
      </c>
      <c r="D2832">
        <v>6.6520354923221596</v>
      </c>
      <c r="F2832">
        <v>484.44296482456298</v>
      </c>
      <c r="G2832">
        <v>12.367109204411999</v>
      </c>
      <c r="H2832">
        <v>57.530658514124099</v>
      </c>
      <c r="I2832">
        <v>5.3934763574235101</v>
      </c>
      <c r="J2832">
        <v>1</v>
      </c>
    </row>
    <row r="2833" spans="1:10" x14ac:dyDescent="0.3">
      <c r="A2833">
        <v>5.0893877911826797</v>
      </c>
      <c r="B2833">
        <v>147.99527105647201</v>
      </c>
      <c r="C2833">
        <v>39659.876898060298</v>
      </c>
      <c r="D2833">
        <v>8.4248778183639903</v>
      </c>
      <c r="F2833">
        <v>498.70088954331499</v>
      </c>
      <c r="G2833">
        <v>14.9435848075527</v>
      </c>
      <c r="H2833">
        <v>84.254264038961196</v>
      </c>
      <c r="I2833">
        <v>3.0540452006756702</v>
      </c>
      <c r="J2833">
        <v>1</v>
      </c>
    </row>
    <row r="2834" spans="1:10" x14ac:dyDescent="0.3">
      <c r="A2834">
        <v>8.5942172510849506</v>
      </c>
      <c r="B2834">
        <v>228.16090067796199</v>
      </c>
      <c r="C2834">
        <v>29706.2342242714</v>
      </c>
      <c r="D2834">
        <v>5.9244599874469897</v>
      </c>
      <c r="E2834">
        <v>257.148650388693</v>
      </c>
      <c r="F2834">
        <v>517.844673968601</v>
      </c>
      <c r="G2834">
        <v>15.963751897871401</v>
      </c>
      <c r="H2834">
        <v>52.950023271552197</v>
      </c>
      <c r="I2834">
        <v>4.48954479397793</v>
      </c>
      <c r="J2834">
        <v>1</v>
      </c>
    </row>
    <row r="2835" spans="1:10" x14ac:dyDescent="0.3">
      <c r="A2835">
        <v>8.1494372976105804</v>
      </c>
      <c r="B2835">
        <v>220.20373454322501</v>
      </c>
      <c r="C2835">
        <v>23978.1076827324</v>
      </c>
      <c r="D2835">
        <v>7.3841261212811897</v>
      </c>
      <c r="E2835">
        <v>360.41400496961597</v>
      </c>
      <c r="F2835">
        <v>461.80454812006002</v>
      </c>
      <c r="G2835">
        <v>13.364676879325801</v>
      </c>
      <c r="H2835">
        <v>103.380209975795</v>
      </c>
      <c r="I2835">
        <v>4.9492573607472599</v>
      </c>
      <c r="J2835">
        <v>1</v>
      </c>
    </row>
    <row r="2836" spans="1:10" x14ac:dyDescent="0.3">
      <c r="A2836">
        <v>9.2715785329933205</v>
      </c>
      <c r="B2836">
        <v>274.02139090621802</v>
      </c>
      <c r="C2836">
        <v>38886.387678615298</v>
      </c>
      <c r="D2836">
        <v>8.0459912828500606</v>
      </c>
      <c r="E2836">
        <v>244.086256919253</v>
      </c>
      <c r="F2836">
        <v>504.61679252729601</v>
      </c>
      <c r="G2836">
        <v>15.981067650932101</v>
      </c>
      <c r="H2836">
        <v>62.320048472486199</v>
      </c>
      <c r="I2836">
        <v>3.54960840973808</v>
      </c>
      <c r="J2836">
        <v>1</v>
      </c>
    </row>
    <row r="2837" spans="1:10" x14ac:dyDescent="0.3">
      <c r="A2837">
        <v>7.0216174809437604</v>
      </c>
      <c r="B2837">
        <v>203.201196628823</v>
      </c>
      <c r="C2837">
        <v>12352.8111051295</v>
      </c>
      <c r="D2837">
        <v>6.8457439968083396</v>
      </c>
      <c r="E2837">
        <v>380.80405398163498</v>
      </c>
      <c r="F2837">
        <v>435.67439305429298</v>
      </c>
      <c r="G2837">
        <v>14.507013118477101</v>
      </c>
      <c r="H2837">
        <v>68.233385553593706</v>
      </c>
      <c r="I2837">
        <v>3.8556362501786801</v>
      </c>
      <c r="J2837">
        <v>1</v>
      </c>
    </row>
    <row r="2838" spans="1:10" x14ac:dyDescent="0.3">
      <c r="A2838">
        <v>7.8333610010289103</v>
      </c>
      <c r="B2838">
        <v>249.34005305532199</v>
      </c>
      <c r="C2838">
        <v>13394.7316074791</v>
      </c>
      <c r="D2838">
        <v>8.3416697698032802</v>
      </c>
      <c r="E2838">
        <v>393.137871926044</v>
      </c>
      <c r="F2838">
        <v>443.62912321138901</v>
      </c>
      <c r="G2838">
        <v>10.983344191007101</v>
      </c>
      <c r="H2838">
        <v>76.645733932347497</v>
      </c>
      <c r="I2838">
        <v>4.2709731383430602</v>
      </c>
      <c r="J2838">
        <v>1</v>
      </c>
    </row>
    <row r="2839" spans="1:10" x14ac:dyDescent="0.3">
      <c r="A2839">
        <v>6.6437343756175702</v>
      </c>
      <c r="B2839">
        <v>202.413637897938</v>
      </c>
      <c r="C2839">
        <v>14110.920967988201</v>
      </c>
      <c r="D2839">
        <v>8.7541100490722794</v>
      </c>
      <c r="E2839">
        <v>340.975558723799</v>
      </c>
      <c r="F2839">
        <v>291.08474381899401</v>
      </c>
      <c r="G2839">
        <v>15.954654532847</v>
      </c>
      <c r="H2839">
        <v>64.363793060746602</v>
      </c>
      <c r="I2839">
        <v>3.9206074081980802</v>
      </c>
      <c r="J2839">
        <v>1</v>
      </c>
    </row>
    <row r="2840" spans="1:10" x14ac:dyDescent="0.3">
      <c r="A2840">
        <v>6.7614137090468001</v>
      </c>
      <c r="B2840">
        <v>216.53249797922601</v>
      </c>
      <c r="C2840">
        <v>32156.819438954899</v>
      </c>
      <c r="D2840">
        <v>8.7230642119509891</v>
      </c>
      <c r="E2840">
        <v>343.60110432437801</v>
      </c>
      <c r="F2840">
        <v>526.32521371647204</v>
      </c>
      <c r="G2840">
        <v>20.314691468846899</v>
      </c>
      <c r="H2840">
        <v>60.521593038514602</v>
      </c>
      <c r="I2840">
        <v>4.3502068723945904</v>
      </c>
      <c r="J2840">
        <v>1</v>
      </c>
    </row>
    <row r="2841" spans="1:10" x14ac:dyDescent="0.3">
      <c r="A2841">
        <v>7.2434821544024297</v>
      </c>
      <c r="B2841">
        <v>196.98237856</v>
      </c>
      <c r="C2841">
        <v>29772.0192474496</v>
      </c>
      <c r="D2841">
        <v>6.4972008351339898</v>
      </c>
      <c r="F2841">
        <v>322.36523738889599</v>
      </c>
      <c r="G2841">
        <v>14.1549547808991</v>
      </c>
      <c r="H2841">
        <v>50.655000833139603</v>
      </c>
      <c r="I2841">
        <v>4.76357851152913</v>
      </c>
      <c r="J2841">
        <v>1</v>
      </c>
    </row>
    <row r="2842" spans="1:10" x14ac:dyDescent="0.3">
      <c r="A2842">
        <v>7.9906582385333502</v>
      </c>
      <c r="B2842">
        <v>211.28634231028201</v>
      </c>
      <c r="C2842">
        <v>26951.862653076299</v>
      </c>
      <c r="D2842">
        <v>7.5107757267784496</v>
      </c>
      <c r="F2842">
        <v>638.00018229959198</v>
      </c>
      <c r="G2842">
        <v>13.9428123873668</v>
      </c>
      <c r="H2842">
        <v>69.394417752092806</v>
      </c>
      <c r="I2842">
        <v>3.1609174585326598</v>
      </c>
      <c r="J2842">
        <v>1</v>
      </c>
    </row>
    <row r="2843" spans="1:10" x14ac:dyDescent="0.3">
      <c r="A2843">
        <v>7.6125168226318598</v>
      </c>
      <c r="B2843">
        <v>225.49279278281401</v>
      </c>
      <c r="C2843">
        <v>14812.970644801801</v>
      </c>
      <c r="D2843">
        <v>7.9825952164013598</v>
      </c>
      <c r="E2843">
        <v>356.69017362338298</v>
      </c>
      <c r="F2843">
        <v>341.07492458185101</v>
      </c>
      <c r="G2843">
        <v>14.9946623522113</v>
      </c>
      <c r="H2843">
        <v>55.893915507384499</v>
      </c>
      <c r="I2843">
        <v>2.9395934717094701</v>
      </c>
      <c r="J2843">
        <v>1</v>
      </c>
    </row>
    <row r="2844" spans="1:10" x14ac:dyDescent="0.3">
      <c r="A2844">
        <v>6.0809928685716601</v>
      </c>
      <c r="B2844">
        <v>182.41399195845901</v>
      </c>
      <c r="C2844">
        <v>31321.0824263096</v>
      </c>
      <c r="D2844">
        <v>7.6242385830459298</v>
      </c>
      <c r="E2844">
        <v>318.72275070403401</v>
      </c>
      <c r="F2844">
        <v>498.45409867228398</v>
      </c>
      <c r="G2844">
        <v>11.398006898648701</v>
      </c>
      <c r="H2844">
        <v>81.288382207261606</v>
      </c>
      <c r="I2844">
        <v>2.0917868399141399</v>
      </c>
      <c r="J2844">
        <v>1</v>
      </c>
    </row>
    <row r="2845" spans="1:10" x14ac:dyDescent="0.3">
      <c r="A2845">
        <v>7.8884245149360499</v>
      </c>
      <c r="B2845">
        <v>269.57291322748199</v>
      </c>
      <c r="C2845">
        <v>15761.8713662798</v>
      </c>
      <c r="D2845">
        <v>8.1734746876056104</v>
      </c>
      <c r="F2845">
        <v>490.89510899502602</v>
      </c>
      <c r="G2845">
        <v>7.0255362328267097</v>
      </c>
      <c r="H2845">
        <v>78.5022706380865</v>
      </c>
      <c r="I2845">
        <v>2.9980659306684099</v>
      </c>
      <c r="J2845">
        <v>1</v>
      </c>
    </row>
    <row r="2846" spans="1:10" x14ac:dyDescent="0.3">
      <c r="A2846">
        <v>6.6588335716298799</v>
      </c>
      <c r="B2846">
        <v>182.38955917364399</v>
      </c>
      <c r="C2846">
        <v>16828.880596695999</v>
      </c>
      <c r="D2846">
        <v>7.0712991517142099</v>
      </c>
      <c r="E2846">
        <v>355.896890438573</v>
      </c>
      <c r="F2846">
        <v>434.65898101880703</v>
      </c>
      <c r="G2846">
        <v>16.6180527794852</v>
      </c>
      <c r="H2846">
        <v>69.412283822458306</v>
      </c>
      <c r="I2846">
        <v>3.9697404403835099</v>
      </c>
      <c r="J2846">
        <v>1</v>
      </c>
    </row>
    <row r="2847" spans="1:10" x14ac:dyDescent="0.3">
      <c r="B2847">
        <v>208.30383256343799</v>
      </c>
      <c r="C2847">
        <v>23495.307483305602</v>
      </c>
      <c r="D2847">
        <v>5.8003400451492704</v>
      </c>
      <c r="E2847">
        <v>274.97527954788302</v>
      </c>
      <c r="F2847">
        <v>465.33085612511002</v>
      </c>
      <c r="G2847">
        <v>5.9803392059956098</v>
      </c>
      <c r="H2847">
        <v>57.203089216208298</v>
      </c>
      <c r="I2847">
        <v>3.2107526583184698</v>
      </c>
      <c r="J2847">
        <v>1</v>
      </c>
    </row>
    <row r="2848" spans="1:10" x14ac:dyDescent="0.3">
      <c r="A2848">
        <v>7.2229975604064602</v>
      </c>
      <c r="B2848">
        <v>179.56029037435701</v>
      </c>
      <c r="C2848">
        <v>21314.869789312099</v>
      </c>
      <c r="D2848">
        <v>5.8647167089416996</v>
      </c>
      <c r="F2848">
        <v>435.57388777532998</v>
      </c>
      <c r="G2848">
        <v>11.8783704925611</v>
      </c>
      <c r="H2848">
        <v>79.394008348505494</v>
      </c>
      <c r="I2848">
        <v>3.9662585095670302</v>
      </c>
      <c r="J2848">
        <v>1</v>
      </c>
    </row>
    <row r="2849" spans="1:10" x14ac:dyDescent="0.3">
      <c r="B2849">
        <v>194.71396807560299</v>
      </c>
      <c r="C2849">
        <v>40611.713319197799</v>
      </c>
      <c r="D2849">
        <v>7.4231921167934196</v>
      </c>
      <c r="E2849">
        <v>290.33228598693199</v>
      </c>
      <c r="F2849">
        <v>517.62688782817202</v>
      </c>
      <c r="G2849">
        <v>16.340158668491501</v>
      </c>
      <c r="H2849">
        <v>72.0936100086235</v>
      </c>
      <c r="I2849">
        <v>3.1256087009088498</v>
      </c>
      <c r="J2849">
        <v>1</v>
      </c>
    </row>
    <row r="2850" spans="1:10" x14ac:dyDescent="0.3">
      <c r="A2850">
        <v>6.4277205605030403</v>
      </c>
      <c r="B2850">
        <v>166.850236758633</v>
      </c>
      <c r="C2850">
        <v>12215.409082599001</v>
      </c>
      <c r="D2850">
        <v>7.6967513992146603</v>
      </c>
      <c r="E2850">
        <v>376.28261721022301</v>
      </c>
      <c r="F2850">
        <v>352.74536983046102</v>
      </c>
      <c r="G2850">
        <v>20.130482589071502</v>
      </c>
      <c r="H2850">
        <v>66.735044030382795</v>
      </c>
      <c r="I2850">
        <v>2.9044533996755901</v>
      </c>
      <c r="J2850">
        <v>1</v>
      </c>
    </row>
    <row r="2851" spans="1:10" x14ac:dyDescent="0.3">
      <c r="A2851">
        <v>5.0233807838228302</v>
      </c>
      <c r="B2851">
        <v>136.976879057985</v>
      </c>
      <c r="C2851">
        <v>15040.8414776553</v>
      </c>
      <c r="D2851">
        <v>7.5880213402739303</v>
      </c>
      <c r="E2851">
        <v>409.91870170361699</v>
      </c>
      <c r="F2851">
        <v>454.88480905310001</v>
      </c>
      <c r="G2851">
        <v>14.2450913852632</v>
      </c>
      <c r="H2851">
        <v>71.983851400392595</v>
      </c>
      <c r="I2851">
        <v>4.4773514121744702</v>
      </c>
      <c r="J2851">
        <v>1</v>
      </c>
    </row>
    <row r="2852" spans="1:10" x14ac:dyDescent="0.3">
      <c r="B2852">
        <v>192.057661022839</v>
      </c>
      <c r="C2852">
        <v>25795.6936351191</v>
      </c>
      <c r="D2852">
        <v>6.1168633675218302</v>
      </c>
      <c r="E2852">
        <v>318.92656404790603</v>
      </c>
      <c r="F2852">
        <v>509.06283346352302</v>
      </c>
      <c r="G2852">
        <v>13.9391932443373</v>
      </c>
      <c r="H2852">
        <v>84.315400192034105</v>
      </c>
      <c r="I2852">
        <v>3.78919595050015</v>
      </c>
      <c r="J2852">
        <v>1</v>
      </c>
    </row>
    <row r="2853" spans="1:10" x14ac:dyDescent="0.3">
      <c r="A2853">
        <v>8.1639996176202807</v>
      </c>
      <c r="B2853">
        <v>195.21249526095801</v>
      </c>
      <c r="C2853">
        <v>27414.899122937899</v>
      </c>
      <c r="D2853">
        <v>5.4124813846444599</v>
      </c>
      <c r="E2853">
        <v>231.724224786062</v>
      </c>
      <c r="F2853">
        <v>529.68180658255199</v>
      </c>
      <c r="G2853">
        <v>12.4254260100873</v>
      </c>
      <c r="H2853">
        <v>69.990127944954693</v>
      </c>
      <c r="I2853">
        <v>3.6730880938155699</v>
      </c>
      <c r="J2853">
        <v>1</v>
      </c>
    </row>
    <row r="2854" spans="1:10" x14ac:dyDescent="0.3">
      <c r="B2854">
        <v>202.882429455703</v>
      </c>
      <c r="C2854">
        <v>17505.852735168701</v>
      </c>
      <c r="D2854">
        <v>7.1043658186054701</v>
      </c>
      <c r="E2854">
        <v>310.53283662626097</v>
      </c>
      <c r="F2854">
        <v>429.28989543207501</v>
      </c>
      <c r="G2854">
        <v>17.958968013429001</v>
      </c>
      <c r="H2854">
        <v>78.587538314832301</v>
      </c>
      <c r="I2854">
        <v>3.5370407846684699</v>
      </c>
      <c r="J2854">
        <v>1</v>
      </c>
    </row>
    <row r="2855" spans="1:10" x14ac:dyDescent="0.3">
      <c r="A2855">
        <v>5.2721564589080803</v>
      </c>
      <c r="B2855">
        <v>181.73287696976999</v>
      </c>
      <c r="C2855">
        <v>19015.468274866002</v>
      </c>
      <c r="D2855">
        <v>9.0130162176431892</v>
      </c>
      <c r="E2855">
        <v>446.72401618621598</v>
      </c>
      <c r="F2855">
        <v>390.01200334632102</v>
      </c>
      <c r="G2855">
        <v>11.1034665303737</v>
      </c>
      <c r="H2855">
        <v>63.826010016872502</v>
      </c>
      <c r="I2855">
        <v>4.0638258539726699</v>
      </c>
      <c r="J2855">
        <v>1</v>
      </c>
    </row>
    <row r="2856" spans="1:10" x14ac:dyDescent="0.3">
      <c r="A2856">
        <v>6.9030743305288702</v>
      </c>
      <c r="B2856">
        <v>206.922504383887</v>
      </c>
      <c r="C2856">
        <v>17947.9881136406</v>
      </c>
      <c r="D2856">
        <v>7.0480173312834902</v>
      </c>
      <c r="F2856">
        <v>601.985222946627</v>
      </c>
      <c r="G2856">
        <v>11.7751097135287</v>
      </c>
      <c r="H2856">
        <v>58.176255060292902</v>
      </c>
      <c r="I2856">
        <v>4.4738870107665596</v>
      </c>
      <c r="J2856">
        <v>1</v>
      </c>
    </row>
    <row r="2857" spans="1:10" x14ac:dyDescent="0.3">
      <c r="A2857">
        <v>7.4665583576452699</v>
      </c>
      <c r="B2857">
        <v>212.81602950205399</v>
      </c>
      <c r="C2857">
        <v>16679.673622027902</v>
      </c>
      <c r="D2857">
        <v>5.4362641518074399</v>
      </c>
      <c r="E2857">
        <v>366.60134434436799</v>
      </c>
      <c r="F2857">
        <v>358.90958859914502</v>
      </c>
      <c r="G2857">
        <v>6.1342104095710397</v>
      </c>
      <c r="H2857">
        <v>46.655429226212803</v>
      </c>
      <c r="I2857">
        <v>4.9916748707785601</v>
      </c>
      <c r="J2857">
        <v>1</v>
      </c>
    </row>
    <row r="2858" spans="1:10" x14ac:dyDescent="0.3">
      <c r="A2858">
        <v>7.3976506625417704</v>
      </c>
      <c r="B2858">
        <v>260.08338456831399</v>
      </c>
      <c r="C2858">
        <v>26730.6353338849</v>
      </c>
      <c r="D2858">
        <v>8.0769954357902591</v>
      </c>
      <c r="E2858">
        <v>361.11319941063101</v>
      </c>
      <c r="F2858">
        <v>376.48217100413001</v>
      </c>
      <c r="G2858">
        <v>17.8478271038807</v>
      </c>
      <c r="H2858">
        <v>101.466825202546</v>
      </c>
      <c r="I2858">
        <v>3.07847878787882</v>
      </c>
      <c r="J2858">
        <v>1</v>
      </c>
    </row>
    <row r="2859" spans="1:10" x14ac:dyDescent="0.3">
      <c r="B2859">
        <v>154.92597170844701</v>
      </c>
      <c r="C2859">
        <v>30037.221624651898</v>
      </c>
      <c r="D2859">
        <v>5.7965709712757398</v>
      </c>
      <c r="E2859">
        <v>252.06726719561701</v>
      </c>
      <c r="F2859">
        <v>311.750019216976</v>
      </c>
      <c r="G2859">
        <v>13.9046522962285</v>
      </c>
      <c r="H2859">
        <v>77.532041982237104</v>
      </c>
      <c r="I2859">
        <v>4.1135850300896504</v>
      </c>
      <c r="J2859">
        <v>1</v>
      </c>
    </row>
    <row r="2860" spans="1:10" x14ac:dyDescent="0.3">
      <c r="B2860">
        <v>226.31858035622699</v>
      </c>
      <c r="C2860">
        <v>18465.265041715498</v>
      </c>
      <c r="D2860">
        <v>6.0263038611088797</v>
      </c>
      <c r="E2860">
        <v>358.69723017088398</v>
      </c>
      <c r="F2860">
        <v>366.92629341489697</v>
      </c>
      <c r="G2860">
        <v>10.2694017125473</v>
      </c>
      <c r="H2860">
        <v>61.159326653174098</v>
      </c>
      <c r="I2860">
        <v>3.4065631996849199</v>
      </c>
      <c r="J2860">
        <v>1</v>
      </c>
    </row>
    <row r="2861" spans="1:10" x14ac:dyDescent="0.3">
      <c r="A2861">
        <v>5.5395336900238696</v>
      </c>
      <c r="B2861">
        <v>200.71168111573701</v>
      </c>
      <c r="C2861">
        <v>21021.418259170601</v>
      </c>
      <c r="D2861">
        <v>9.8273090492433592</v>
      </c>
      <c r="E2861">
        <v>390.55415582288799</v>
      </c>
      <c r="F2861">
        <v>437.34165520118501</v>
      </c>
      <c r="G2861">
        <v>14.955890404456399</v>
      </c>
      <c r="H2861">
        <v>67.169816269908196</v>
      </c>
      <c r="I2861">
        <v>3.7556601872750401</v>
      </c>
      <c r="J2861">
        <v>1</v>
      </c>
    </row>
    <row r="2862" spans="1:10" x14ac:dyDescent="0.3">
      <c r="A2862">
        <v>7.37616113826674</v>
      </c>
      <c r="B2862">
        <v>199.17015983755101</v>
      </c>
      <c r="C2862">
        <v>17181.008813677399</v>
      </c>
      <c r="D2862">
        <v>6.6024516530343602</v>
      </c>
      <c r="E2862">
        <v>388.02851721724898</v>
      </c>
      <c r="F2862">
        <v>357.37293120052698</v>
      </c>
      <c r="G2862">
        <v>16.948292452808499</v>
      </c>
      <c r="H2862">
        <v>75.886159899781802</v>
      </c>
      <c r="I2862">
        <v>4.01023539378523</v>
      </c>
      <c r="J2862">
        <v>1</v>
      </c>
    </row>
    <row r="2863" spans="1:10" x14ac:dyDescent="0.3">
      <c r="A2863">
        <v>9.3186139156322199</v>
      </c>
      <c r="B2863">
        <v>317.338124055582</v>
      </c>
      <c r="C2863">
        <v>24497.873935207099</v>
      </c>
      <c r="D2863">
        <v>7.5974516753996699</v>
      </c>
      <c r="E2863">
        <v>357.16721675209902</v>
      </c>
      <c r="F2863">
        <v>476.51038447691798</v>
      </c>
      <c r="G2863">
        <v>12.032377106951699</v>
      </c>
      <c r="H2863">
        <v>68.599829789335502</v>
      </c>
      <c r="I2863">
        <v>4.6427192864853701</v>
      </c>
      <c r="J2863">
        <v>1</v>
      </c>
    </row>
    <row r="2864" spans="1:10" x14ac:dyDescent="0.3">
      <c r="A2864">
        <v>6.7019409116882196</v>
      </c>
      <c r="B2864">
        <v>168.745414413953</v>
      </c>
      <c r="C2864">
        <v>17176.8789506549</v>
      </c>
      <c r="D2864">
        <v>6.3909660164428699</v>
      </c>
      <c r="E2864">
        <v>330.674728668932</v>
      </c>
      <c r="F2864">
        <v>404.930726293335</v>
      </c>
      <c r="G2864">
        <v>10.8278402218148</v>
      </c>
      <c r="H2864">
        <v>52.112707156842099</v>
      </c>
      <c r="I2864">
        <v>4.1794495809979404</v>
      </c>
      <c r="J2864">
        <v>1</v>
      </c>
    </row>
    <row r="2865" spans="1:10" x14ac:dyDescent="0.3">
      <c r="A2865">
        <v>5.5475762631029397</v>
      </c>
      <c r="B2865">
        <v>182.64473627031401</v>
      </c>
      <c r="C2865">
        <v>27417.9980429024</v>
      </c>
      <c r="D2865">
        <v>9.58609023103417</v>
      </c>
      <c r="E2865">
        <v>378.526141420778</v>
      </c>
      <c r="F2865">
        <v>596.65049519627405</v>
      </c>
      <c r="G2865">
        <v>11.565242026101799</v>
      </c>
      <c r="H2865">
        <v>78.8786042915644</v>
      </c>
      <c r="I2865">
        <v>4.4486707261241403</v>
      </c>
      <c r="J2865">
        <v>1</v>
      </c>
    </row>
    <row r="2866" spans="1:10" x14ac:dyDescent="0.3">
      <c r="A2866">
        <v>9.0018228652265808</v>
      </c>
      <c r="B2866">
        <v>263.51418820825899</v>
      </c>
      <c r="C2866">
        <v>15379.912762902401</v>
      </c>
      <c r="D2866">
        <v>6.4736738325468099</v>
      </c>
      <c r="E2866">
        <v>355.00642596994999</v>
      </c>
      <c r="F2866">
        <v>561.68700336061897</v>
      </c>
      <c r="G2866">
        <v>22.045456594290801</v>
      </c>
      <c r="H2866">
        <v>61.514341905376703</v>
      </c>
      <c r="I2866">
        <v>3.9768734523912901</v>
      </c>
      <c r="J2866">
        <v>1</v>
      </c>
    </row>
    <row r="2867" spans="1:10" x14ac:dyDescent="0.3">
      <c r="A2867">
        <v>9.1307688868362806</v>
      </c>
      <c r="B2867">
        <v>266.744959227403</v>
      </c>
      <c r="C2867">
        <v>9929.1948098608791</v>
      </c>
      <c r="D2867">
        <v>6.0119642381847402</v>
      </c>
      <c r="E2867">
        <v>352.15321440224199</v>
      </c>
      <c r="F2867">
        <v>542.80678177073105</v>
      </c>
      <c r="G2867">
        <v>10.974207361682399</v>
      </c>
      <c r="H2867">
        <v>65.782453044405003</v>
      </c>
      <c r="I2867">
        <v>4.7714437545344603</v>
      </c>
      <c r="J2867">
        <v>1</v>
      </c>
    </row>
    <row r="2868" spans="1:10" x14ac:dyDescent="0.3">
      <c r="A2868">
        <v>4.07792047015639</v>
      </c>
      <c r="B2868">
        <v>185.85232634405901</v>
      </c>
      <c r="C2868">
        <v>9975.6013339459296</v>
      </c>
      <c r="D2868">
        <v>10.758464391743001</v>
      </c>
      <c r="F2868">
        <v>307.877571001288</v>
      </c>
      <c r="G2868">
        <v>9.7025812907430105</v>
      </c>
      <c r="H2868">
        <v>64.361115826501006</v>
      </c>
      <c r="I2868">
        <v>4.7890520531048901</v>
      </c>
      <c r="J2868">
        <v>1</v>
      </c>
    </row>
    <row r="2869" spans="1:10" x14ac:dyDescent="0.3">
      <c r="A2869">
        <v>7.12521107553055</v>
      </c>
      <c r="B2869">
        <v>209.74677119746499</v>
      </c>
      <c r="C2869">
        <v>16701.5659753447</v>
      </c>
      <c r="D2869">
        <v>7.4587414500536999</v>
      </c>
      <c r="E2869">
        <v>320.50094487053099</v>
      </c>
      <c r="F2869">
        <v>404.70459632538399</v>
      </c>
      <c r="G2869">
        <v>18.952796734160302</v>
      </c>
      <c r="H2869">
        <v>92.347375263155001</v>
      </c>
      <c r="I2869">
        <v>3.9080753459125002</v>
      </c>
      <c r="J2869">
        <v>1</v>
      </c>
    </row>
    <row r="2870" spans="1:10" x14ac:dyDescent="0.3">
      <c r="A2870">
        <v>13.5412402365679</v>
      </c>
      <c r="B2870">
        <v>187.606792008811</v>
      </c>
      <c r="C2870">
        <v>13475.912773031599</v>
      </c>
      <c r="D2870">
        <v>6.7560547976420002</v>
      </c>
      <c r="F2870">
        <v>411.26446498955897</v>
      </c>
      <c r="G2870">
        <v>15.142667441805701</v>
      </c>
      <c r="H2870">
        <v>74.448558896027393</v>
      </c>
      <c r="I2870">
        <v>3.5291909568035398</v>
      </c>
      <c r="J2870">
        <v>0</v>
      </c>
    </row>
    <row r="2871" spans="1:10" x14ac:dyDescent="0.3">
      <c r="A2871">
        <v>7.1712237229099198</v>
      </c>
      <c r="B2871">
        <v>199.16017530273501</v>
      </c>
      <c r="C2871">
        <v>13163.0312783265</v>
      </c>
      <c r="D2871">
        <v>5.7625223980673397</v>
      </c>
      <c r="E2871">
        <v>351.278133593934</v>
      </c>
      <c r="F2871">
        <v>436.60243597030501</v>
      </c>
      <c r="G2871">
        <v>19.103151998811501</v>
      </c>
      <c r="H2871">
        <v>52.5774510874367</v>
      </c>
      <c r="I2871">
        <v>2.2090917998705</v>
      </c>
      <c r="J2871">
        <v>0</v>
      </c>
    </row>
    <row r="2872" spans="1:10" x14ac:dyDescent="0.3">
      <c r="B2872">
        <v>176.38665123198999</v>
      </c>
      <c r="C2872">
        <v>26003.163265455802</v>
      </c>
      <c r="D2872">
        <v>7.8092511562332101</v>
      </c>
      <c r="E2872">
        <v>358.429774292378</v>
      </c>
      <c r="F2872">
        <v>336.14200450094103</v>
      </c>
      <c r="G2872">
        <v>14.4479612697451</v>
      </c>
      <c r="H2872">
        <v>90.224844342860195</v>
      </c>
      <c r="I2872">
        <v>4.4106738782370396</v>
      </c>
      <c r="J2872">
        <v>0</v>
      </c>
    </row>
    <row r="2873" spans="1:10" x14ac:dyDescent="0.3">
      <c r="A2873">
        <v>6.9777440999669302</v>
      </c>
      <c r="B2873">
        <v>166.845574323709</v>
      </c>
      <c r="C2873">
        <v>18622.444795556501</v>
      </c>
      <c r="D2873">
        <v>6.6097062481792097</v>
      </c>
      <c r="E2873">
        <v>353.33991913602199</v>
      </c>
      <c r="F2873">
        <v>333.968567689785</v>
      </c>
      <c r="G2873">
        <v>12.534560005168</v>
      </c>
      <c r="H2873">
        <v>48.463588377522498</v>
      </c>
      <c r="I2873">
        <v>3.5306226939577399</v>
      </c>
      <c r="J2873">
        <v>0</v>
      </c>
    </row>
    <row r="2874" spans="1:10" x14ac:dyDescent="0.3">
      <c r="A2874">
        <v>6.3571667199938702</v>
      </c>
      <c r="B2874">
        <v>191.135511969172</v>
      </c>
      <c r="C2874">
        <v>14782.8042214414</v>
      </c>
      <c r="D2874">
        <v>6.1544479150750799</v>
      </c>
      <c r="F2874">
        <v>527.93263639815905</v>
      </c>
      <c r="G2874">
        <v>18.863094355771</v>
      </c>
      <c r="H2874">
        <v>69.626324992954693</v>
      </c>
      <c r="I2874">
        <v>5.2220772913115603</v>
      </c>
      <c r="J2874">
        <v>0</v>
      </c>
    </row>
    <row r="2875" spans="1:10" x14ac:dyDescent="0.3">
      <c r="B2875">
        <v>231.30512674597099</v>
      </c>
      <c r="C2875">
        <v>15629.762334634999</v>
      </c>
      <c r="D2875">
        <v>7.0180667926159099</v>
      </c>
      <c r="E2875">
        <v>297.748867080222</v>
      </c>
      <c r="F2875">
        <v>406.34042453810099</v>
      </c>
      <c r="G2875">
        <v>11.8355351392849</v>
      </c>
      <c r="H2875">
        <v>49.679696028689399</v>
      </c>
      <c r="I2875">
        <v>4.4642436864291799</v>
      </c>
      <c r="J2875">
        <v>0</v>
      </c>
    </row>
    <row r="2876" spans="1:10" x14ac:dyDescent="0.3">
      <c r="A2876">
        <v>8.3394367568966796</v>
      </c>
      <c r="B2876">
        <v>175.59674225725999</v>
      </c>
      <c r="C2876">
        <v>12629.853049233699</v>
      </c>
      <c r="D2876">
        <v>6.9763135389062096</v>
      </c>
      <c r="F2876">
        <v>452.33752002615898</v>
      </c>
      <c r="G2876">
        <v>17.528839479028601</v>
      </c>
      <c r="H2876">
        <v>101.851393133931</v>
      </c>
      <c r="I2876">
        <v>4.1336961217107397</v>
      </c>
      <c r="J2876">
        <v>0</v>
      </c>
    </row>
    <row r="2877" spans="1:10" x14ac:dyDescent="0.3">
      <c r="A2877">
        <v>6.2769565100978602</v>
      </c>
      <c r="B2877">
        <v>178.263910660459</v>
      </c>
      <c r="C2877">
        <v>25590.680244191699</v>
      </c>
      <c r="D2877">
        <v>6.7487024833600797</v>
      </c>
      <c r="F2877">
        <v>445.18613299462299</v>
      </c>
      <c r="G2877">
        <v>8.56797306728037</v>
      </c>
      <c r="H2877">
        <v>70.765532388082093</v>
      </c>
      <c r="I2877">
        <v>3.2142864971913099</v>
      </c>
      <c r="J2877">
        <v>0</v>
      </c>
    </row>
    <row r="2878" spans="1:10" x14ac:dyDescent="0.3">
      <c r="A2878">
        <v>10.9474726361524</v>
      </c>
      <c r="B2878">
        <v>146.88303822198901</v>
      </c>
      <c r="C2878">
        <v>27671.5226001099</v>
      </c>
      <c r="D2878">
        <v>7.2791371864716199</v>
      </c>
      <c r="F2878">
        <v>376.90382051639801</v>
      </c>
      <c r="G2878">
        <v>17.346504214850899</v>
      </c>
      <c r="H2878">
        <v>85.292924645059202</v>
      </c>
      <c r="I2878">
        <v>3.1123174816441299</v>
      </c>
      <c r="J2878">
        <v>0</v>
      </c>
    </row>
    <row r="2879" spans="1:10" x14ac:dyDescent="0.3">
      <c r="A2879">
        <v>9.8717912323756298</v>
      </c>
      <c r="B2879">
        <v>114.371450340333</v>
      </c>
      <c r="C2879">
        <v>27912.9082626704</v>
      </c>
      <c r="D2879">
        <v>8.6602688254530893</v>
      </c>
      <c r="E2879">
        <v>340.04629760986103</v>
      </c>
      <c r="F2879">
        <v>490.45183473296902</v>
      </c>
      <c r="G2879">
        <v>8.51776230922035</v>
      </c>
      <c r="H2879">
        <v>64.831248352107806</v>
      </c>
      <c r="I2879">
        <v>3.6522638308082298</v>
      </c>
      <c r="J2879">
        <v>0</v>
      </c>
    </row>
    <row r="2880" spans="1:10" x14ac:dyDescent="0.3">
      <c r="A2880">
        <v>4.3171873539419803</v>
      </c>
      <c r="B2880">
        <v>225.51457314126401</v>
      </c>
      <c r="C2880">
        <v>27163.457875605902</v>
      </c>
      <c r="D2880">
        <v>6.8881355381420297</v>
      </c>
      <c r="E2880">
        <v>325.933679389151</v>
      </c>
      <c r="F2880">
        <v>446.34131917394899</v>
      </c>
      <c r="G2880">
        <v>17.152945409797599</v>
      </c>
      <c r="H2880">
        <v>43.385914143162999</v>
      </c>
      <c r="I2880">
        <v>4.0782771447639101</v>
      </c>
      <c r="J2880">
        <v>0</v>
      </c>
    </row>
    <row r="2881" spans="1:10" x14ac:dyDescent="0.3">
      <c r="A2881">
        <v>4.2275373859182004</v>
      </c>
      <c r="B2881">
        <v>201.44748661230801</v>
      </c>
      <c r="C2881">
        <v>13122.329581176</v>
      </c>
      <c r="D2881">
        <v>6.9325579332036202</v>
      </c>
      <c r="E2881">
        <v>374.84353834565502</v>
      </c>
      <c r="F2881">
        <v>402.66077351916903</v>
      </c>
      <c r="G2881">
        <v>22.823293103832</v>
      </c>
      <c r="H2881">
        <v>76.469426484056996</v>
      </c>
      <c r="I2881">
        <v>4.4796283142034596</v>
      </c>
      <c r="J2881">
        <v>0</v>
      </c>
    </row>
    <row r="2882" spans="1:10" x14ac:dyDescent="0.3">
      <c r="A2882">
        <v>4.1400771386923898</v>
      </c>
      <c r="B2882">
        <v>253.59983819569601</v>
      </c>
      <c r="C2882">
        <v>40626.847810230502</v>
      </c>
      <c r="D2882">
        <v>7.7545326210531602</v>
      </c>
      <c r="E2882">
        <v>265.468749385325</v>
      </c>
      <c r="F2882">
        <v>432.51119667877401</v>
      </c>
      <c r="G2882">
        <v>19.1266953893054</v>
      </c>
      <c r="H2882">
        <v>61.520018317168898</v>
      </c>
      <c r="I2882">
        <v>3.1675825705584302</v>
      </c>
      <c r="J2882">
        <v>0</v>
      </c>
    </row>
    <row r="2883" spans="1:10" x14ac:dyDescent="0.3">
      <c r="A2883">
        <v>5.3499972969125897</v>
      </c>
      <c r="B2883">
        <v>193.80812105272199</v>
      </c>
      <c r="C2883">
        <v>31795.625606263198</v>
      </c>
      <c r="D2883">
        <v>8.2178194079002793</v>
      </c>
      <c r="E2883">
        <v>327.23338838007197</v>
      </c>
      <c r="F2883">
        <v>431.47604030792098</v>
      </c>
      <c r="G2883">
        <v>11.7761925298361</v>
      </c>
      <c r="H2883">
        <v>55.816510223500202</v>
      </c>
      <c r="I2883">
        <v>3.8387213854831801</v>
      </c>
      <c r="J2883">
        <v>0</v>
      </c>
    </row>
    <row r="2884" spans="1:10" x14ac:dyDescent="0.3">
      <c r="A2884">
        <v>7.5780143079357796</v>
      </c>
      <c r="B2884">
        <v>204.730482540699</v>
      </c>
      <c r="C2884">
        <v>19944.573111603298</v>
      </c>
      <c r="D2884">
        <v>6.1926529361988703</v>
      </c>
      <c r="F2884">
        <v>517.48305657300398</v>
      </c>
      <c r="G2884">
        <v>13.975825718961801</v>
      </c>
      <c r="H2884">
        <v>54.637704694367699</v>
      </c>
      <c r="I2884">
        <v>3.5038185114325202</v>
      </c>
      <c r="J2884">
        <v>0</v>
      </c>
    </row>
    <row r="2885" spans="1:10" x14ac:dyDescent="0.3">
      <c r="A2885">
        <v>7.7101378908144902</v>
      </c>
      <c r="B2885">
        <v>174.350576613508</v>
      </c>
      <c r="C2885">
        <v>31017.2394176616</v>
      </c>
      <c r="D2885">
        <v>8.2122343080351303</v>
      </c>
      <c r="E2885">
        <v>269.85979890137202</v>
      </c>
      <c r="F2885">
        <v>437.51406607478202</v>
      </c>
      <c r="G2885">
        <v>9.3200401525130001</v>
      </c>
      <c r="H2885">
        <v>51.545334664017901</v>
      </c>
      <c r="I2885">
        <v>3.8986708026972701</v>
      </c>
      <c r="J2885">
        <v>0</v>
      </c>
    </row>
    <row r="2886" spans="1:10" x14ac:dyDescent="0.3">
      <c r="A2886">
        <v>8.3307433189881692</v>
      </c>
      <c r="B2886">
        <v>198.99580005083601</v>
      </c>
      <c r="C2886">
        <v>28919.811775260499</v>
      </c>
      <c r="D2886">
        <v>7.4362137287013397</v>
      </c>
      <c r="E2886">
        <v>304.293847668078</v>
      </c>
      <c r="F2886">
        <v>429.22550020415298</v>
      </c>
      <c r="G2886">
        <v>14.7132293030024</v>
      </c>
      <c r="H2886">
        <v>83.627823626578902</v>
      </c>
      <c r="I2886">
        <v>2.4080491285479302</v>
      </c>
      <c r="J2886">
        <v>0</v>
      </c>
    </row>
    <row r="2887" spans="1:10" x14ac:dyDescent="0.3">
      <c r="A2887">
        <v>6.5109723346657704</v>
      </c>
      <c r="B2887">
        <v>188.882918964651</v>
      </c>
      <c r="C2887">
        <v>20081.745362395599</v>
      </c>
      <c r="D2887">
        <v>6.5596978259116696</v>
      </c>
      <c r="E2887">
        <v>368.98573942241001</v>
      </c>
      <c r="F2887">
        <v>367.93455506000703</v>
      </c>
      <c r="G2887">
        <v>14.807579486368301</v>
      </c>
      <c r="H2887">
        <v>101.248252994936</v>
      </c>
      <c r="I2887">
        <v>3.9625251101758399</v>
      </c>
      <c r="J2887">
        <v>0</v>
      </c>
    </row>
    <row r="2888" spans="1:10" x14ac:dyDescent="0.3">
      <c r="B2888">
        <v>206.03629460945001</v>
      </c>
      <c r="C2888">
        <v>8667.7202390893108</v>
      </c>
      <c r="D2888">
        <v>6.32995209560137</v>
      </c>
      <c r="E2888">
        <v>353.52938148612998</v>
      </c>
      <c r="F2888">
        <v>599.54601913836495</v>
      </c>
      <c r="G2888">
        <v>21.118938477808602</v>
      </c>
      <c r="H2888">
        <v>55.932324254935097</v>
      </c>
      <c r="I2888">
        <v>4.1287461467134703</v>
      </c>
      <c r="J2888">
        <v>0</v>
      </c>
    </row>
    <row r="2889" spans="1:10" x14ac:dyDescent="0.3">
      <c r="A2889">
        <v>6.9343105827538301</v>
      </c>
      <c r="B2889">
        <v>228.19447547612501</v>
      </c>
      <c r="C2889">
        <v>13901.6446810988</v>
      </c>
      <c r="D2889">
        <v>6.0455028701553903</v>
      </c>
      <c r="E2889">
        <v>281.55211646036997</v>
      </c>
      <c r="F2889">
        <v>403.21509071935901</v>
      </c>
      <c r="G2889">
        <v>17.811900339284001</v>
      </c>
      <c r="H2889">
        <v>66.779337622599101</v>
      </c>
      <c r="I2889">
        <v>4.2109752725367997</v>
      </c>
      <c r="J2889">
        <v>0</v>
      </c>
    </row>
    <row r="2890" spans="1:10" x14ac:dyDescent="0.3">
      <c r="A2890">
        <v>8.6186538492498901</v>
      </c>
      <c r="B2890">
        <v>257.59588301856098</v>
      </c>
      <c r="C2890">
        <v>11595.354984878801</v>
      </c>
      <c r="D2890">
        <v>6.3999332503063497</v>
      </c>
      <c r="F2890">
        <v>343.74000719931399</v>
      </c>
      <c r="G2890">
        <v>15.331166459743001</v>
      </c>
      <c r="H2890">
        <v>75.687400599694996</v>
      </c>
      <c r="I2890">
        <v>4.1413418487709901</v>
      </c>
      <c r="J2890">
        <v>0</v>
      </c>
    </row>
    <row r="2891" spans="1:10" x14ac:dyDescent="0.3">
      <c r="A2891">
        <v>8.4609639635874991</v>
      </c>
      <c r="B2891">
        <v>236.83178068661201</v>
      </c>
      <c r="C2891">
        <v>13158.8483624867</v>
      </c>
      <c r="D2891">
        <v>5.4782757042932699</v>
      </c>
      <c r="F2891">
        <v>547.91167993216095</v>
      </c>
      <c r="G2891">
        <v>16.741462790659501</v>
      </c>
      <c r="H2891">
        <v>74.251544251581095</v>
      </c>
      <c r="I2891">
        <v>4.72849382338888</v>
      </c>
      <c r="J2891">
        <v>0</v>
      </c>
    </row>
    <row r="2892" spans="1:10" x14ac:dyDescent="0.3">
      <c r="A2892">
        <v>4.0042483326584</v>
      </c>
      <c r="B2892">
        <v>210.48600879793</v>
      </c>
      <c r="C2892">
        <v>32821.850090980501</v>
      </c>
      <c r="D2892">
        <v>6.8684384071199203</v>
      </c>
      <c r="F2892">
        <v>354.43953128332299</v>
      </c>
      <c r="G2892">
        <v>14.504057713043199</v>
      </c>
      <c r="H2892">
        <v>58.514082310027298</v>
      </c>
      <c r="I2892">
        <v>4.4459464358659204</v>
      </c>
      <c r="J2892">
        <v>0</v>
      </c>
    </row>
    <row r="2893" spans="1:10" x14ac:dyDescent="0.3">
      <c r="A2893">
        <v>3.76209764630643</v>
      </c>
      <c r="B2893">
        <v>196.02425543544101</v>
      </c>
      <c r="C2893">
        <v>45050.002276225699</v>
      </c>
      <c r="D2893">
        <v>8.7255821398400499</v>
      </c>
      <c r="E2893">
        <v>324.14624007730799</v>
      </c>
      <c r="F2893">
        <v>493.22646338720102</v>
      </c>
      <c r="G2893">
        <v>8.6622148258467107</v>
      </c>
      <c r="H2893">
        <v>85.157127365368893</v>
      </c>
      <c r="I2893">
        <v>4.9860693302130503</v>
      </c>
      <c r="J2893">
        <v>0</v>
      </c>
    </row>
    <row r="2894" spans="1:10" x14ac:dyDescent="0.3">
      <c r="A2894">
        <v>3.7951329050426099</v>
      </c>
      <c r="B2894">
        <v>178.43291954529701</v>
      </c>
      <c r="C2894">
        <v>27179.4048197222</v>
      </c>
      <c r="D2894">
        <v>6.48101890783364</v>
      </c>
      <c r="F2894">
        <v>365.491679155496</v>
      </c>
      <c r="G2894">
        <v>12.350038091988701</v>
      </c>
      <c r="H2894">
        <v>73.809576854787494</v>
      </c>
      <c r="I2894">
        <v>3.1850831676181399</v>
      </c>
      <c r="J2894">
        <v>0</v>
      </c>
    </row>
    <row r="2895" spans="1:10" x14ac:dyDescent="0.3">
      <c r="A2895">
        <v>5.6607363110710898</v>
      </c>
      <c r="B2895">
        <v>232.74985369185501</v>
      </c>
      <c r="C2895">
        <v>16488.017512572402</v>
      </c>
      <c r="D2895">
        <v>6.26293286517509</v>
      </c>
      <c r="E2895">
        <v>294.21031700966603</v>
      </c>
      <c r="F2895">
        <v>385.748053333325</v>
      </c>
      <c r="G2895">
        <v>18.875941387359301</v>
      </c>
      <c r="H2895">
        <v>76.982658408213993</v>
      </c>
      <c r="I2895">
        <v>5.01618755886087</v>
      </c>
      <c r="J2895">
        <v>0</v>
      </c>
    </row>
    <row r="2896" spans="1:10" x14ac:dyDescent="0.3">
      <c r="A2896">
        <v>9.3961483994841295</v>
      </c>
      <c r="B2896">
        <v>224.75395676846901</v>
      </c>
      <c r="C2896">
        <v>25825.3870050769</v>
      </c>
      <c r="D2896">
        <v>7.39129931219325</v>
      </c>
      <c r="E2896">
        <v>301.61506382661202</v>
      </c>
      <c r="F2896">
        <v>503.79369087220198</v>
      </c>
      <c r="G2896">
        <v>16.8769269559115</v>
      </c>
      <c r="H2896">
        <v>58.974052941483798</v>
      </c>
      <c r="I2896">
        <v>4.6060580550394796</v>
      </c>
      <c r="J2896">
        <v>0</v>
      </c>
    </row>
    <row r="2897" spans="1:10" x14ac:dyDescent="0.3">
      <c r="A2897">
        <v>13.349888560662199</v>
      </c>
      <c r="B2897">
        <v>152.77645540460901</v>
      </c>
      <c r="C2897">
        <v>18464.900774644299</v>
      </c>
      <c r="D2897">
        <v>6.7179726173080301</v>
      </c>
      <c r="E2897">
        <v>334.864070226607</v>
      </c>
      <c r="F2897">
        <v>450.84636925727898</v>
      </c>
      <c r="G2897">
        <v>17.1925643637334</v>
      </c>
      <c r="H2897">
        <v>85.883523136452794</v>
      </c>
      <c r="I2897">
        <v>2.5310748546478901</v>
      </c>
      <c r="J2897">
        <v>0</v>
      </c>
    </row>
    <row r="2898" spans="1:10" x14ac:dyDescent="0.3">
      <c r="B2898">
        <v>184.68839498670201</v>
      </c>
      <c r="C2898">
        <v>20857.908219265901</v>
      </c>
      <c r="D2898">
        <v>6.4629458412942897</v>
      </c>
      <c r="E2898">
        <v>322.68058239368798</v>
      </c>
      <c r="F2898">
        <v>395.78562300499601</v>
      </c>
      <c r="G2898">
        <v>18.443786368844599</v>
      </c>
      <c r="H2898">
        <v>66.242699377865307</v>
      </c>
      <c r="I2898">
        <v>3.7760997204016702</v>
      </c>
      <c r="J2898">
        <v>0</v>
      </c>
    </row>
    <row r="2899" spans="1:10" x14ac:dyDescent="0.3">
      <c r="A2899">
        <v>7.8179012805146497</v>
      </c>
      <c r="B2899">
        <v>221.08970817902201</v>
      </c>
      <c r="C2899">
        <v>13742.1459651635</v>
      </c>
      <c r="D2899">
        <v>6.3737374320693396</v>
      </c>
      <c r="E2899">
        <v>287.69848092668798</v>
      </c>
      <c r="F2899">
        <v>460.59921421254199</v>
      </c>
      <c r="G2899">
        <v>12.7048271969671</v>
      </c>
      <c r="H2899">
        <v>66.777599536054694</v>
      </c>
      <c r="I2899">
        <v>4.6226676873891899</v>
      </c>
      <c r="J2899">
        <v>0</v>
      </c>
    </row>
    <row r="2900" spans="1:10" x14ac:dyDescent="0.3">
      <c r="B2900">
        <v>220.89270497366201</v>
      </c>
      <c r="C2900">
        <v>7460.2472603386996</v>
      </c>
      <c r="D2900">
        <v>4.9875371470811398</v>
      </c>
      <c r="F2900">
        <v>320.35478089444302</v>
      </c>
      <c r="G2900">
        <v>13.1143646252598</v>
      </c>
      <c r="H2900">
        <v>40.612909003903802</v>
      </c>
      <c r="I2900">
        <v>4.2668690451311502</v>
      </c>
      <c r="J2900">
        <v>0</v>
      </c>
    </row>
    <row r="2901" spans="1:10" x14ac:dyDescent="0.3">
      <c r="A2901">
        <v>1.4317815547427399</v>
      </c>
      <c r="B2901">
        <v>228.13038285522501</v>
      </c>
      <c r="C2901">
        <v>12937.2468907528</v>
      </c>
      <c r="D2901">
        <v>6.2147728323086904</v>
      </c>
      <c r="E2901">
        <v>319.73413645811797</v>
      </c>
      <c r="F2901">
        <v>495.37988269503199</v>
      </c>
      <c r="G2901">
        <v>12.0333439633325</v>
      </c>
      <c r="H2901">
        <v>61.141118640409402</v>
      </c>
      <c r="I2901">
        <v>4.9484425559987804</v>
      </c>
      <c r="J2901">
        <v>0</v>
      </c>
    </row>
    <row r="2902" spans="1:10" x14ac:dyDescent="0.3">
      <c r="A2902">
        <v>6.9700366939821397</v>
      </c>
      <c r="B2902">
        <v>182.88858859190901</v>
      </c>
      <c r="C2902">
        <v>32037.605470521801</v>
      </c>
      <c r="D2902">
        <v>7.4127654111272703</v>
      </c>
      <c r="E2902">
        <v>376.95193247058302</v>
      </c>
      <c r="F2902">
        <v>325.79239956029198</v>
      </c>
      <c r="G2902">
        <v>14.351240654518699</v>
      </c>
      <c r="H2902">
        <v>70.052720182612106</v>
      </c>
      <c r="I2902">
        <v>4.2752877201904198</v>
      </c>
      <c r="J2902">
        <v>0</v>
      </c>
    </row>
    <row r="2903" spans="1:10" x14ac:dyDescent="0.3">
      <c r="A2903">
        <v>10.851860346886699</v>
      </c>
      <c r="B2903">
        <v>166.741949296493</v>
      </c>
      <c r="C2903">
        <v>12887.1937620559</v>
      </c>
      <c r="D2903">
        <v>7.7019317173726298</v>
      </c>
      <c r="F2903">
        <v>589.62810548933396</v>
      </c>
      <c r="G2903">
        <v>15.7864967359515</v>
      </c>
      <c r="I2903">
        <v>4.3450127247585497</v>
      </c>
      <c r="J2903">
        <v>0</v>
      </c>
    </row>
    <row r="2904" spans="1:10" x14ac:dyDescent="0.3">
      <c r="A2904">
        <v>6.58800728960989</v>
      </c>
      <c r="B2904">
        <v>244.94321992785899</v>
      </c>
      <c r="C2904">
        <v>23898.9744767757</v>
      </c>
      <c r="D2904">
        <v>6.7809361151457397</v>
      </c>
      <c r="E2904">
        <v>273.73664392739499</v>
      </c>
      <c r="F2904">
        <v>330.91481993767798</v>
      </c>
      <c r="G2904">
        <v>9.25062752373133</v>
      </c>
      <c r="H2904">
        <v>47.388739796940499</v>
      </c>
      <c r="I2904">
        <v>4.2164544661435999</v>
      </c>
      <c r="J2904">
        <v>0</v>
      </c>
    </row>
    <row r="2905" spans="1:10" x14ac:dyDescent="0.3">
      <c r="A2905">
        <v>9.0043521695148492</v>
      </c>
      <c r="B2905">
        <v>222.48978321941999</v>
      </c>
      <c r="C2905">
        <v>16544.827503746499</v>
      </c>
      <c r="D2905">
        <v>6.1240951735847498</v>
      </c>
      <c r="F2905">
        <v>411.19362105178601</v>
      </c>
      <c r="G2905">
        <v>16.0369142496065</v>
      </c>
      <c r="H2905">
        <v>67.264668782409203</v>
      </c>
      <c r="I2905">
        <v>3.52789347094863</v>
      </c>
      <c r="J2905">
        <v>0</v>
      </c>
    </row>
    <row r="2906" spans="1:10" x14ac:dyDescent="0.3">
      <c r="B2906">
        <v>161.57888859915599</v>
      </c>
      <c r="C2906">
        <v>11582.462584274201</v>
      </c>
      <c r="D2906">
        <v>6.7204732785678196</v>
      </c>
      <c r="F2906">
        <v>393.837750724194</v>
      </c>
      <c r="G2906">
        <v>11.319488368755099</v>
      </c>
      <c r="H2906">
        <v>78.898515074530593</v>
      </c>
      <c r="I2906">
        <v>4.3743325471509698</v>
      </c>
      <c r="J2906">
        <v>0</v>
      </c>
    </row>
    <row r="2907" spans="1:10" x14ac:dyDescent="0.3">
      <c r="A2907">
        <v>4.3282825155868503</v>
      </c>
      <c r="B2907">
        <v>192.166324033954</v>
      </c>
      <c r="C2907">
        <v>30592.548831059601</v>
      </c>
      <c r="D2907">
        <v>7.4258940799338697</v>
      </c>
      <c r="E2907">
        <v>327.30336521697001</v>
      </c>
      <c r="F2907">
        <v>543.71602864593399</v>
      </c>
      <c r="G2907">
        <v>11.1869388083184</v>
      </c>
      <c r="H2907">
        <v>72.566400401913398</v>
      </c>
      <c r="I2907">
        <v>3.70852586324528</v>
      </c>
      <c r="J2907">
        <v>0</v>
      </c>
    </row>
    <row r="2908" spans="1:10" x14ac:dyDescent="0.3">
      <c r="A2908">
        <v>7.4178239266451298</v>
      </c>
      <c r="B2908">
        <v>243.30469095613</v>
      </c>
      <c r="C2908">
        <v>320.94261127435902</v>
      </c>
      <c r="D2908">
        <v>4.5986698522992402</v>
      </c>
      <c r="E2908">
        <v>336.09798106010101</v>
      </c>
      <c r="F2908">
        <v>361.10176943442502</v>
      </c>
      <c r="G2908">
        <v>20.421472044556701</v>
      </c>
      <c r="H2908">
        <v>87.052575953459296</v>
      </c>
      <c r="I2908">
        <v>3.4708120786488399</v>
      </c>
      <c r="J2908">
        <v>0</v>
      </c>
    </row>
    <row r="2909" spans="1:10" x14ac:dyDescent="0.3">
      <c r="A2909">
        <v>3.2616697873910199</v>
      </c>
      <c r="B2909">
        <v>190.95735503823701</v>
      </c>
      <c r="C2909">
        <v>28760.0068440838</v>
      </c>
      <c r="D2909">
        <v>7.9295394815866098</v>
      </c>
      <c r="F2909">
        <v>424.21281009443402</v>
      </c>
      <c r="G2909">
        <v>13.372625122848101</v>
      </c>
      <c r="H2909">
        <v>58.095554641202099</v>
      </c>
      <c r="I2909">
        <v>4.2806693313666004</v>
      </c>
      <c r="J2909">
        <v>0</v>
      </c>
    </row>
    <row r="2910" spans="1:10" x14ac:dyDescent="0.3">
      <c r="B2910">
        <v>239.757928810165</v>
      </c>
      <c r="C2910">
        <v>12318.4038858822</v>
      </c>
      <c r="D2910">
        <v>6.4077330644267896</v>
      </c>
      <c r="E2910">
        <v>259.12213135613899</v>
      </c>
      <c r="F2910">
        <v>481.97993436874401</v>
      </c>
      <c r="G2910">
        <v>14.669447723527799</v>
      </c>
      <c r="H2910">
        <v>78.801371240879007</v>
      </c>
      <c r="I2910">
        <v>4.7421632259879898</v>
      </c>
      <c r="J2910">
        <v>0</v>
      </c>
    </row>
    <row r="2911" spans="1:10" x14ac:dyDescent="0.3">
      <c r="A2911">
        <v>7.9288312888716002</v>
      </c>
      <c r="B2911">
        <v>231.252215838231</v>
      </c>
      <c r="C2911">
        <v>17444.814449921701</v>
      </c>
      <c r="D2911">
        <v>6.29179802668446</v>
      </c>
      <c r="F2911">
        <v>389.005678219103</v>
      </c>
      <c r="G2911">
        <v>13.879724489446501</v>
      </c>
      <c r="H2911">
        <v>95.553054769641804</v>
      </c>
      <c r="I2911">
        <v>3.4135729426922898</v>
      </c>
      <c r="J2911">
        <v>0</v>
      </c>
    </row>
    <row r="2912" spans="1:10" x14ac:dyDescent="0.3">
      <c r="A2912">
        <v>7.9753299010486902</v>
      </c>
      <c r="B2912">
        <v>165.714241780648</v>
      </c>
      <c r="C2912">
        <v>17182.450359071801</v>
      </c>
      <c r="D2912">
        <v>7.0021919944198299</v>
      </c>
      <c r="E2912">
        <v>383.26665538352302</v>
      </c>
      <c r="F2912">
        <v>363.85357883680803</v>
      </c>
      <c r="G2912">
        <v>18.659303789132998</v>
      </c>
      <c r="H2912">
        <v>76.032739449355702</v>
      </c>
      <c r="I2912">
        <v>3.3061290165439101</v>
      </c>
      <c r="J2912">
        <v>0</v>
      </c>
    </row>
    <row r="2913" spans="1:10" x14ac:dyDescent="0.3">
      <c r="A2913">
        <v>9.5041577876797803</v>
      </c>
      <c r="B2913">
        <v>195.109242696314</v>
      </c>
      <c r="C2913">
        <v>19946.264665238199</v>
      </c>
      <c r="D2913">
        <v>7.4676848554514201</v>
      </c>
      <c r="E2913">
        <v>300.67952794259799</v>
      </c>
      <c r="F2913">
        <v>382.47300461779798</v>
      </c>
      <c r="G2913">
        <v>14.359364956440601</v>
      </c>
      <c r="H2913">
        <v>78.306885662022907</v>
      </c>
      <c r="I2913">
        <v>4.34304137269128</v>
      </c>
      <c r="J2913">
        <v>0</v>
      </c>
    </row>
    <row r="2914" spans="1:10" x14ac:dyDescent="0.3">
      <c r="A2914">
        <v>5.1587225681704796</v>
      </c>
      <c r="B2914">
        <v>119.09383996546801</v>
      </c>
      <c r="C2914">
        <v>33892.245950686403</v>
      </c>
      <c r="D2914">
        <v>7.5721753770746201</v>
      </c>
      <c r="E2914">
        <v>407.47684870741301</v>
      </c>
      <c r="F2914">
        <v>325.20256971681198</v>
      </c>
      <c r="G2914">
        <v>16.963981505904901</v>
      </c>
      <c r="H2914">
        <v>73.224832734234397</v>
      </c>
      <c r="I2914">
        <v>4.0946052782062603</v>
      </c>
      <c r="J2914">
        <v>0</v>
      </c>
    </row>
    <row r="2915" spans="1:10" x14ac:dyDescent="0.3">
      <c r="A2915">
        <v>3.9234736330783999</v>
      </c>
      <c r="B2915">
        <v>227.70553814458799</v>
      </c>
      <c r="C2915">
        <v>24200.353482392398</v>
      </c>
      <c r="D2915">
        <v>7.0008754270482099</v>
      </c>
      <c r="F2915">
        <v>292.39015507954798</v>
      </c>
      <c r="G2915">
        <v>19.394334704725999</v>
      </c>
      <c r="H2915">
        <v>61.7856789763674</v>
      </c>
      <c r="I2915">
        <v>4.5829823658651003</v>
      </c>
      <c r="J2915">
        <v>0</v>
      </c>
    </row>
    <row r="2916" spans="1:10" x14ac:dyDescent="0.3">
      <c r="B2916">
        <v>193.46220656833299</v>
      </c>
      <c r="C2916">
        <v>13852.5319032151</v>
      </c>
      <c r="D2916">
        <v>7.1457016592508298</v>
      </c>
      <c r="E2916">
        <v>358.956565005946</v>
      </c>
      <c r="F2916">
        <v>480.31071424886898</v>
      </c>
      <c r="G2916">
        <v>10.256035859688</v>
      </c>
      <c r="I2916">
        <v>3.6732395577842301</v>
      </c>
      <c r="J2916">
        <v>0</v>
      </c>
    </row>
    <row r="2917" spans="1:10" x14ac:dyDescent="0.3">
      <c r="A2917">
        <v>5.8497782853651499</v>
      </c>
      <c r="B2917">
        <v>229.93668686719599</v>
      </c>
      <c r="C2917">
        <v>27435.306560816101</v>
      </c>
      <c r="D2917">
        <v>6.5749575861787601</v>
      </c>
      <c r="E2917">
        <v>277.033018933562</v>
      </c>
      <c r="F2917">
        <v>596.40321569956802</v>
      </c>
      <c r="G2917">
        <v>14.908558310857501</v>
      </c>
      <c r="H2917">
        <v>67.644483824874698</v>
      </c>
      <c r="I2917">
        <v>3.6438158875415598</v>
      </c>
      <c r="J2917">
        <v>0</v>
      </c>
    </row>
    <row r="2918" spans="1:10" x14ac:dyDescent="0.3">
      <c r="A2918">
        <v>5.8908703588208597</v>
      </c>
      <c r="B2918">
        <v>184.055761947365</v>
      </c>
      <c r="C2918">
        <v>34920.039347834398</v>
      </c>
      <c r="D2918">
        <v>7.4013668022222303</v>
      </c>
      <c r="E2918">
        <v>343.79160300515201</v>
      </c>
      <c r="F2918">
        <v>281.54445162396797</v>
      </c>
      <c r="G2918">
        <v>14.728773481703</v>
      </c>
      <c r="H2918">
        <v>62.601684720080897</v>
      </c>
      <c r="I2918">
        <v>4.3707765597458001</v>
      </c>
      <c r="J2918">
        <v>0</v>
      </c>
    </row>
    <row r="2919" spans="1:10" x14ac:dyDescent="0.3">
      <c r="A2919">
        <v>5.9634792050382304</v>
      </c>
      <c r="B2919">
        <v>223.03163757809901</v>
      </c>
      <c r="C2919">
        <v>24435.642080113299</v>
      </c>
      <c r="D2919">
        <v>6.22129199951579</v>
      </c>
      <c r="E2919">
        <v>305.94701245356998</v>
      </c>
      <c r="F2919">
        <v>284.49702613500301</v>
      </c>
      <c r="G2919">
        <v>15.1885569431918</v>
      </c>
      <c r="H2919">
        <v>40.142704891884698</v>
      </c>
      <c r="I2919">
        <v>3.7278133228957002</v>
      </c>
      <c r="J2919">
        <v>0</v>
      </c>
    </row>
    <row r="2920" spans="1:10" x14ac:dyDescent="0.3">
      <c r="A2920">
        <v>6.1067596362890999</v>
      </c>
      <c r="B2920">
        <v>211.45448916965299</v>
      </c>
      <c r="C2920">
        <v>39430.307822718802</v>
      </c>
      <c r="D2920">
        <v>8.3168973736323792</v>
      </c>
      <c r="E2920">
        <v>348.77671883611498</v>
      </c>
      <c r="F2920">
        <v>389.59144009114101</v>
      </c>
      <c r="G2920">
        <v>12.896953107014699</v>
      </c>
      <c r="H2920">
        <v>85.358049173863705</v>
      </c>
      <c r="I2920">
        <v>3.9249670642824399</v>
      </c>
      <c r="J2920">
        <v>0</v>
      </c>
    </row>
    <row r="2921" spans="1:10" x14ac:dyDescent="0.3">
      <c r="A2921">
        <v>6.8989324818498501</v>
      </c>
      <c r="B2921">
        <v>209.636421659832</v>
      </c>
      <c r="C2921">
        <v>15422.2208932053</v>
      </c>
      <c r="D2921">
        <v>6.8849183827986096</v>
      </c>
      <c r="E2921">
        <v>293.56201977789698</v>
      </c>
      <c r="F2921">
        <v>396.81121438578299</v>
      </c>
      <c r="G2921">
        <v>15.671717381038601</v>
      </c>
      <c r="H2921">
        <v>66.597336011899102</v>
      </c>
      <c r="I2921">
        <v>3.6884555533878598</v>
      </c>
      <c r="J2921">
        <v>0</v>
      </c>
    </row>
    <row r="2922" spans="1:10" x14ac:dyDescent="0.3">
      <c r="A2922">
        <v>8.0918123321481907</v>
      </c>
      <c r="B2922">
        <v>200.97330149823799</v>
      </c>
      <c r="C2922">
        <v>26472.691802877602</v>
      </c>
      <c r="D2922">
        <v>6.7256801836809004</v>
      </c>
      <c r="F2922">
        <v>432.18993139666901</v>
      </c>
      <c r="G2922">
        <v>13.798655134703299</v>
      </c>
      <c r="H2922">
        <v>32.6670779896195</v>
      </c>
      <c r="I2922">
        <v>4.3700312383606601</v>
      </c>
      <c r="J2922">
        <v>0</v>
      </c>
    </row>
    <row r="2923" spans="1:10" x14ac:dyDescent="0.3">
      <c r="A2923">
        <v>7.6119823888796398</v>
      </c>
      <c r="B2923">
        <v>190.66280359864101</v>
      </c>
      <c r="C2923">
        <v>9138.0293442565599</v>
      </c>
      <c r="D2923">
        <v>5.2242562998472302</v>
      </c>
      <c r="E2923">
        <v>329.58067891627098</v>
      </c>
      <c r="F2923">
        <v>577.44471274053899</v>
      </c>
      <c r="G2923">
        <v>17.209367371576299</v>
      </c>
      <c r="H2923">
        <v>65.333241190707</v>
      </c>
      <c r="I2923">
        <v>6.4947485559909897</v>
      </c>
      <c r="J2923">
        <v>0</v>
      </c>
    </row>
    <row r="2924" spans="1:10" x14ac:dyDescent="0.3">
      <c r="A2924">
        <v>8.8869793320026709</v>
      </c>
      <c r="B2924">
        <v>180.563965642933</v>
      </c>
      <c r="C2924">
        <v>26062.447216871398</v>
      </c>
      <c r="D2924">
        <v>8.8089633652813202</v>
      </c>
      <c r="E2924">
        <v>327.22357991400497</v>
      </c>
      <c r="F2924">
        <v>378.658921791507</v>
      </c>
      <c r="G2924">
        <v>17.618658018947201</v>
      </c>
      <c r="H2924">
        <v>48.4759821249556</v>
      </c>
      <c r="I2924">
        <v>4.7311950770162596</v>
      </c>
      <c r="J2924">
        <v>0</v>
      </c>
    </row>
    <row r="2925" spans="1:10" x14ac:dyDescent="0.3">
      <c r="A2925">
        <v>6.5320972738623597</v>
      </c>
      <c r="B2925">
        <v>163.39624094615601</v>
      </c>
      <c r="C2925">
        <v>8240.8127093574003</v>
      </c>
      <c r="D2925">
        <v>6.6415434448154302</v>
      </c>
      <c r="E2925">
        <v>402.83681702405698</v>
      </c>
      <c r="F2925">
        <v>601.03298180698005</v>
      </c>
      <c r="G2925">
        <v>17.896127996023001</v>
      </c>
      <c r="H2925">
        <v>55.022407240568</v>
      </c>
      <c r="I2925">
        <v>4.5993240411433796</v>
      </c>
      <c r="J2925">
        <v>0</v>
      </c>
    </row>
    <row r="2926" spans="1:10" x14ac:dyDescent="0.3">
      <c r="A2926">
        <v>7.8339804823343497</v>
      </c>
      <c r="B2926">
        <v>203.16940807403299</v>
      </c>
      <c r="C2926">
        <v>11174.274760041</v>
      </c>
      <c r="D2926">
        <v>6.2465024546383701</v>
      </c>
      <c r="E2926">
        <v>394.89080921262899</v>
      </c>
      <c r="F2926">
        <v>338.23112229523298</v>
      </c>
      <c r="G2926">
        <v>16.276591874417502</v>
      </c>
      <c r="H2926">
        <v>47.931638841726901</v>
      </c>
      <c r="I2926">
        <v>4.2544771770440297</v>
      </c>
      <c r="J2926">
        <v>0</v>
      </c>
    </row>
    <row r="2927" spans="1:10" x14ac:dyDescent="0.3">
      <c r="A2927">
        <v>11.5631690646278</v>
      </c>
      <c r="B2927">
        <v>174.942862038204</v>
      </c>
      <c r="C2927">
        <v>19359.428816294101</v>
      </c>
      <c r="D2927">
        <v>6.4956193385169598</v>
      </c>
      <c r="E2927">
        <v>332.44648979359403</v>
      </c>
      <c r="F2927">
        <v>366.312672099037</v>
      </c>
      <c r="G2927">
        <v>17.529526423098101</v>
      </c>
      <c r="H2927">
        <v>38.431199710638303</v>
      </c>
      <c r="I2927">
        <v>5.1072360139702599</v>
      </c>
      <c r="J2927">
        <v>0</v>
      </c>
    </row>
    <row r="2928" spans="1:10" x14ac:dyDescent="0.3">
      <c r="A2928">
        <v>6.7828685480519697</v>
      </c>
      <c r="B2928">
        <v>196.18255848392201</v>
      </c>
      <c r="C2928">
        <v>25366.797904809799</v>
      </c>
      <c r="D2928">
        <v>7.2003583547719998</v>
      </c>
      <c r="E2928">
        <v>312.426591327251</v>
      </c>
      <c r="F2928">
        <v>435.09457403113902</v>
      </c>
      <c r="G2928">
        <v>12.1184746407388</v>
      </c>
      <c r="H2928">
        <v>76.347994270848702</v>
      </c>
      <c r="I2928">
        <v>5.4685908470628197</v>
      </c>
      <c r="J2928">
        <v>0</v>
      </c>
    </row>
    <row r="2929" spans="1:10" x14ac:dyDescent="0.3">
      <c r="A2929">
        <v>8.2887654599233596</v>
      </c>
      <c r="B2929">
        <v>211.452744269699</v>
      </c>
      <c r="C2929">
        <v>11234.041470723299</v>
      </c>
      <c r="D2929">
        <v>6.3855104637931097</v>
      </c>
      <c r="E2929">
        <v>360.84331146439303</v>
      </c>
      <c r="F2929">
        <v>525.08861071132696</v>
      </c>
      <c r="G2929">
        <v>15.0985705008734</v>
      </c>
      <c r="H2929">
        <v>62.9999988960557</v>
      </c>
      <c r="I2929">
        <v>3.58052346127791</v>
      </c>
      <c r="J2929">
        <v>0</v>
      </c>
    </row>
    <row r="2930" spans="1:10" x14ac:dyDescent="0.3">
      <c r="A2930">
        <v>0.97557798977202204</v>
      </c>
      <c r="B2930">
        <v>221.20411425336201</v>
      </c>
      <c r="C2930">
        <v>31145.1107387146</v>
      </c>
      <c r="D2930">
        <v>7.6155833766556196</v>
      </c>
      <c r="E2930">
        <v>333.67784292546901</v>
      </c>
      <c r="F2930">
        <v>439.11276469250402</v>
      </c>
      <c r="G2930">
        <v>21.145954462369001</v>
      </c>
      <c r="I2930">
        <v>2.53399626991725</v>
      </c>
      <c r="J2930">
        <v>0</v>
      </c>
    </row>
    <row r="2931" spans="1:10" x14ac:dyDescent="0.3">
      <c r="A2931">
        <v>7.5289804052571796</v>
      </c>
      <c r="B2931">
        <v>225.340986276183</v>
      </c>
      <c r="C2931">
        <v>8129.7349192360098</v>
      </c>
      <c r="D2931">
        <v>6.30547231674218</v>
      </c>
      <c r="E2931">
        <v>309.23124664725498</v>
      </c>
      <c r="F2931">
        <v>379.33929307719802</v>
      </c>
      <c r="G2931">
        <v>16.961944370165099</v>
      </c>
      <c r="H2931">
        <v>64.265787159803395</v>
      </c>
      <c r="I2931">
        <v>3.64440976543397</v>
      </c>
      <c r="J2931">
        <v>0</v>
      </c>
    </row>
    <row r="2932" spans="1:10" x14ac:dyDescent="0.3">
      <c r="A2932">
        <v>9.7646581335738798</v>
      </c>
      <c r="B2932">
        <v>119.1640102697</v>
      </c>
      <c r="C2932">
        <v>38781.457421842999</v>
      </c>
      <c r="D2932">
        <v>9.33463209267385</v>
      </c>
      <c r="E2932">
        <v>380.23063391467798</v>
      </c>
      <c r="F2932">
        <v>512.33184628894196</v>
      </c>
      <c r="G2932">
        <v>14.9677330089546</v>
      </c>
      <c r="H2932">
        <v>59.193176374404203</v>
      </c>
      <c r="I2932">
        <v>3.0245711775061399</v>
      </c>
      <c r="J2932">
        <v>0</v>
      </c>
    </row>
    <row r="2933" spans="1:10" x14ac:dyDescent="0.3">
      <c r="A2933">
        <v>10.1916652393188</v>
      </c>
      <c r="B2933">
        <v>211.56690446915499</v>
      </c>
      <c r="C2933">
        <v>13630.0473080803</v>
      </c>
      <c r="D2933">
        <v>6.5244762989977199</v>
      </c>
      <c r="E2933">
        <v>297.04906565566199</v>
      </c>
      <c r="F2933">
        <v>468.37138681578</v>
      </c>
      <c r="G2933">
        <v>17.411746708098299</v>
      </c>
      <c r="H2933">
        <v>72.720572596657206</v>
      </c>
      <c r="I2933">
        <v>3.40342269759826</v>
      </c>
      <c r="J2933">
        <v>0</v>
      </c>
    </row>
    <row r="2934" spans="1:10" x14ac:dyDescent="0.3">
      <c r="A2934">
        <v>2.9251743203390999</v>
      </c>
      <c r="B2934">
        <v>260.45804113718799</v>
      </c>
      <c r="C2934">
        <v>39233.098838853803</v>
      </c>
      <c r="D2934">
        <v>7.6701494862203896</v>
      </c>
      <c r="E2934">
        <v>303.40207845554801</v>
      </c>
      <c r="F2934">
        <v>403.24373517087599</v>
      </c>
      <c r="G2934">
        <v>11.3092103351905</v>
      </c>
      <c r="H2934">
        <v>69.2384446918457</v>
      </c>
      <c r="I2934">
        <v>3.67858822119226</v>
      </c>
      <c r="J2934">
        <v>0</v>
      </c>
    </row>
    <row r="2935" spans="1:10" x14ac:dyDescent="0.3">
      <c r="B2935">
        <v>200.66192543395999</v>
      </c>
      <c r="C2935">
        <v>29513.804859552802</v>
      </c>
      <c r="D2935">
        <v>7.9663002052236704</v>
      </c>
      <c r="E2935">
        <v>347.54141853425102</v>
      </c>
      <c r="F2935">
        <v>476.20158511042399</v>
      </c>
      <c r="G2935">
        <v>19.9500538348424</v>
      </c>
      <c r="I2935">
        <v>3.02794649663283</v>
      </c>
      <c r="J2935">
        <v>0</v>
      </c>
    </row>
    <row r="2936" spans="1:10" x14ac:dyDescent="0.3">
      <c r="A2936">
        <v>6.6577935905060999</v>
      </c>
      <c r="B2936">
        <v>205.54317574982801</v>
      </c>
      <c r="C2936">
        <v>18844.037030605901</v>
      </c>
      <c r="D2936">
        <v>6.7342280682127003</v>
      </c>
      <c r="E2936">
        <v>363.397930057184</v>
      </c>
      <c r="F2936">
        <v>555.89903769067303</v>
      </c>
      <c r="G2936">
        <v>8.0069657598304502</v>
      </c>
      <c r="H2936">
        <v>66.934781707941397</v>
      </c>
      <c r="I2936">
        <v>3.8689257015176799</v>
      </c>
      <c r="J2936">
        <v>0</v>
      </c>
    </row>
    <row r="2937" spans="1:10" x14ac:dyDescent="0.3">
      <c r="A2937">
        <v>7.0052301396913403</v>
      </c>
      <c r="B2937">
        <v>219.921997447884</v>
      </c>
      <c r="C2937">
        <v>26597.5864473742</v>
      </c>
      <c r="D2937">
        <v>7.3510214522831099</v>
      </c>
      <c r="E2937">
        <v>333.58372260341599</v>
      </c>
      <c r="F2937">
        <v>379.59880643064201</v>
      </c>
      <c r="G2937">
        <v>13.284690658476499</v>
      </c>
      <c r="H2937">
        <v>98.965389144671093</v>
      </c>
      <c r="I2937">
        <v>3.5898657604833</v>
      </c>
      <c r="J2937">
        <v>0</v>
      </c>
    </row>
    <row r="2938" spans="1:10" x14ac:dyDescent="0.3">
      <c r="B2938">
        <v>178.080442298555</v>
      </c>
      <c r="C2938">
        <v>35044.371280297099</v>
      </c>
      <c r="D2938">
        <v>7.7600272755053199</v>
      </c>
      <c r="E2938">
        <v>357.08281844877899</v>
      </c>
      <c r="F2938">
        <v>381.645130872057</v>
      </c>
      <c r="G2938">
        <v>17.551381784903899</v>
      </c>
      <c r="H2938">
        <v>71.111181605770597</v>
      </c>
      <c r="I2938">
        <v>3.76163318405884</v>
      </c>
      <c r="J2938">
        <v>0</v>
      </c>
    </row>
    <row r="2939" spans="1:10" x14ac:dyDescent="0.3">
      <c r="A2939">
        <v>6.2278419215981096</v>
      </c>
      <c r="B2939">
        <v>183.3090479533</v>
      </c>
      <c r="C2939">
        <v>38976.035213962197</v>
      </c>
      <c r="D2939">
        <v>8.2473329318272608</v>
      </c>
      <c r="F2939">
        <v>531.63072099726503</v>
      </c>
      <c r="G2939">
        <v>15.8478493743066</v>
      </c>
      <c r="H2939">
        <v>46.643589180731098</v>
      </c>
      <c r="I2939">
        <v>4.5995733265953502</v>
      </c>
      <c r="J2939">
        <v>0</v>
      </c>
    </row>
    <row r="2940" spans="1:10" x14ac:dyDescent="0.3">
      <c r="A2940">
        <v>6.3927604591581897</v>
      </c>
      <c r="B2940">
        <v>216.675543023958</v>
      </c>
      <c r="C2940">
        <v>19323.677250204601</v>
      </c>
      <c r="D2940">
        <v>5.9064054859095396</v>
      </c>
      <c r="E2940">
        <v>283.20551707712599</v>
      </c>
      <c r="F2940">
        <v>358.17449357421998</v>
      </c>
      <c r="G2940">
        <v>14.9826462211695</v>
      </c>
      <c r="H2940">
        <v>41.586605912443602</v>
      </c>
      <c r="I2940">
        <v>4.4215281420536696</v>
      </c>
      <c r="J2940">
        <v>0</v>
      </c>
    </row>
    <row r="2941" spans="1:10" x14ac:dyDescent="0.3">
      <c r="A2941">
        <v>6.0880224891337997</v>
      </c>
      <c r="B2941">
        <v>162.27835703062399</v>
      </c>
      <c r="C2941">
        <v>23567.132875413001</v>
      </c>
      <c r="D2941">
        <v>7.6985817225053399</v>
      </c>
      <c r="E2941">
        <v>372.83508111883498</v>
      </c>
      <c r="F2941">
        <v>387.97063524700502</v>
      </c>
      <c r="G2941">
        <v>13.663607288456801</v>
      </c>
      <c r="H2941">
        <v>75.266064298410797</v>
      </c>
      <c r="I2941">
        <v>4.1730834964326702</v>
      </c>
      <c r="J2941">
        <v>0</v>
      </c>
    </row>
    <row r="2942" spans="1:10" x14ac:dyDescent="0.3">
      <c r="A2942">
        <v>3.9613890465892498</v>
      </c>
      <c r="B2942">
        <v>173.02964060686401</v>
      </c>
      <c r="C2942">
        <v>24028.405405736601</v>
      </c>
      <c r="D2942">
        <v>8.0056310162836297</v>
      </c>
      <c r="E2942">
        <v>391.00229976494199</v>
      </c>
      <c r="F2942">
        <v>444.79427671799198</v>
      </c>
      <c r="G2942">
        <v>19.9452797879479</v>
      </c>
      <c r="H2942">
        <v>59.834540745344199</v>
      </c>
      <c r="I2942">
        <v>4.0929658997216301</v>
      </c>
      <c r="J2942">
        <v>0</v>
      </c>
    </row>
    <row r="2943" spans="1:10" x14ac:dyDescent="0.3">
      <c r="A2943">
        <v>4.2751596729767503</v>
      </c>
      <c r="B2943">
        <v>229.443109057134</v>
      </c>
      <c r="C2943">
        <v>26098.637956382401</v>
      </c>
      <c r="D2943">
        <v>6.5252026570122501</v>
      </c>
      <c r="E2943">
        <v>281.89682715407099</v>
      </c>
      <c r="F2943">
        <v>508.79209779717797</v>
      </c>
      <c r="G2943">
        <v>16.133203200179899</v>
      </c>
      <c r="H2943">
        <v>66.654192782626396</v>
      </c>
      <c r="I2943">
        <v>3.7328560505382899</v>
      </c>
      <c r="J2943">
        <v>0</v>
      </c>
    </row>
    <row r="2944" spans="1:10" x14ac:dyDescent="0.3">
      <c r="A2944">
        <v>7.3019034913475398</v>
      </c>
      <c r="B2944">
        <v>224.46780217218199</v>
      </c>
      <c r="C2944">
        <v>23565.178404409398</v>
      </c>
      <c r="D2944">
        <v>7.55404740138734</v>
      </c>
      <c r="E2944">
        <v>280.1294849034</v>
      </c>
      <c r="F2944">
        <v>487.33332128724101</v>
      </c>
      <c r="G2944">
        <v>8.5248642403783492</v>
      </c>
      <c r="H2944">
        <v>68.940192768293798</v>
      </c>
      <c r="I2944">
        <v>3.4306991879662201</v>
      </c>
      <c r="J2944">
        <v>0</v>
      </c>
    </row>
    <row r="2945" spans="1:10" x14ac:dyDescent="0.3">
      <c r="A2945">
        <v>10.8934847327968</v>
      </c>
      <c r="B2945">
        <v>177.734357283961</v>
      </c>
      <c r="C2945">
        <v>25702.5186730645</v>
      </c>
      <c r="D2945">
        <v>7.6598301089843197</v>
      </c>
      <c r="E2945">
        <v>312.39933537243297</v>
      </c>
      <c r="F2945">
        <v>383.19958491689601</v>
      </c>
      <c r="G2945">
        <v>17.472109258923599</v>
      </c>
      <c r="H2945">
        <v>42.814569558862203</v>
      </c>
      <c r="I2945">
        <v>3.6349703957714299</v>
      </c>
      <c r="J2945">
        <v>0</v>
      </c>
    </row>
    <row r="2946" spans="1:10" x14ac:dyDescent="0.3">
      <c r="A2946">
        <v>6.7980974599299602</v>
      </c>
      <c r="B2946">
        <v>198.116380772356</v>
      </c>
      <c r="C2946">
        <v>35883.780110322499</v>
      </c>
      <c r="D2946">
        <v>7.0518135746111703</v>
      </c>
      <c r="F2946">
        <v>470.49354484761199</v>
      </c>
      <c r="G2946">
        <v>10.888638899272699</v>
      </c>
      <c r="H2946">
        <v>58.473803878216899</v>
      </c>
      <c r="I2946">
        <v>3.57162259922737</v>
      </c>
      <c r="J2946">
        <v>0</v>
      </c>
    </row>
    <row r="2947" spans="1:10" x14ac:dyDescent="0.3">
      <c r="A2947">
        <v>11.4967024526941</v>
      </c>
      <c r="B2947">
        <v>195.98948582281199</v>
      </c>
      <c r="C2947">
        <v>14158.1572826764</v>
      </c>
      <c r="D2947">
        <v>7.2352240384513902</v>
      </c>
      <c r="E2947">
        <v>311.96509325510402</v>
      </c>
      <c r="F2947">
        <v>357.52259941935898</v>
      </c>
      <c r="G2947">
        <v>19.321722436123</v>
      </c>
      <c r="H2947">
        <v>82.350012827247397</v>
      </c>
      <c r="I2947">
        <v>3.1322532960748002</v>
      </c>
      <c r="J2947">
        <v>0</v>
      </c>
    </row>
    <row r="2948" spans="1:10" x14ac:dyDescent="0.3">
      <c r="A2948">
        <v>5.80823863392816</v>
      </c>
      <c r="B2948">
        <v>195.51451585035699</v>
      </c>
      <c r="C2948">
        <v>43110.503721463603</v>
      </c>
      <c r="D2948">
        <v>7.3688191817273703</v>
      </c>
      <c r="E2948">
        <v>281.91891823289802</v>
      </c>
      <c r="F2948">
        <v>325.83135972889198</v>
      </c>
      <c r="G2948">
        <v>15.0470187768193</v>
      </c>
      <c r="H2948">
        <v>51.2947915551498</v>
      </c>
      <c r="I2948">
        <v>4.8190637304799999</v>
      </c>
      <c r="J2948">
        <v>0</v>
      </c>
    </row>
    <row r="2949" spans="1:10" x14ac:dyDescent="0.3">
      <c r="B2949">
        <v>183.52110702614101</v>
      </c>
      <c r="C2949">
        <v>20461.252710219898</v>
      </c>
      <c r="D2949">
        <v>7.3332121775788996</v>
      </c>
      <c r="E2949">
        <v>333.11947587324403</v>
      </c>
      <c r="F2949">
        <v>356.36902241008897</v>
      </c>
      <c r="G2949">
        <v>20.179028868493798</v>
      </c>
      <c r="H2949">
        <v>67.019903222256303</v>
      </c>
      <c r="I2949">
        <v>4.8866337853712096</v>
      </c>
      <c r="J2949">
        <v>0</v>
      </c>
    </row>
    <row r="2950" spans="1:10" x14ac:dyDescent="0.3">
      <c r="A2950">
        <v>5.6793304654069399</v>
      </c>
      <c r="B2950">
        <v>182.14526646251599</v>
      </c>
      <c r="C2950">
        <v>17909.115625700499</v>
      </c>
      <c r="D2950">
        <v>7.53859213029794</v>
      </c>
      <c r="F2950">
        <v>546.89514351576304</v>
      </c>
      <c r="G2950">
        <v>15.219354772260401</v>
      </c>
      <c r="H2950">
        <v>81.555597396171507</v>
      </c>
      <c r="I2950">
        <v>3.2920710947675098</v>
      </c>
      <c r="J2950">
        <v>0</v>
      </c>
    </row>
    <row r="2951" spans="1:10" x14ac:dyDescent="0.3">
      <c r="A2951">
        <v>7.7833056128958704</v>
      </c>
      <c r="B2951">
        <v>196.81595194379301</v>
      </c>
      <c r="C2951">
        <v>24789.354734008801</v>
      </c>
      <c r="D2951">
        <v>6.54849747782505</v>
      </c>
      <c r="E2951">
        <v>331.03677627792803</v>
      </c>
      <c r="F2951">
        <v>372.76498174932101</v>
      </c>
      <c r="G2951">
        <v>12.0661817567157</v>
      </c>
      <c r="H2951">
        <v>14.3431614450111</v>
      </c>
      <c r="I2951">
        <v>5.0456196283820596</v>
      </c>
      <c r="J2951">
        <v>0</v>
      </c>
    </row>
    <row r="2952" spans="1:10" x14ac:dyDescent="0.3">
      <c r="A2952">
        <v>6.3164705214961199</v>
      </c>
      <c r="B2952">
        <v>187.03011599287899</v>
      </c>
      <c r="C2952">
        <v>32651.802764338699</v>
      </c>
      <c r="D2952">
        <v>8.14917752207392</v>
      </c>
      <c r="E2952">
        <v>314.20834631456898</v>
      </c>
      <c r="F2952">
        <v>463.34121661096202</v>
      </c>
      <c r="G2952">
        <v>14.2434206884343</v>
      </c>
      <c r="H2952">
        <v>60.269179854179498</v>
      </c>
      <c r="I2952">
        <v>4.9027354855335501</v>
      </c>
      <c r="J2952">
        <v>0</v>
      </c>
    </row>
    <row r="2953" spans="1:10" x14ac:dyDescent="0.3">
      <c r="A2953">
        <v>8.6053744554701392</v>
      </c>
      <c r="B2953">
        <v>217.04312753358499</v>
      </c>
      <c r="C2953">
        <v>22970.957278860398</v>
      </c>
      <c r="D2953">
        <v>7.4099568129574296</v>
      </c>
      <c r="F2953">
        <v>264.69947346960299</v>
      </c>
      <c r="G2953">
        <v>16.692945826142701</v>
      </c>
      <c r="H2953">
        <v>46.501658445997897</v>
      </c>
      <c r="I2953">
        <v>3.6653233406056001</v>
      </c>
      <c r="J2953">
        <v>0</v>
      </c>
    </row>
    <row r="2954" spans="1:10" x14ac:dyDescent="0.3">
      <c r="B2954">
        <v>162.978559737035</v>
      </c>
      <c r="C2954">
        <v>26281.297812129</v>
      </c>
      <c r="D2954">
        <v>8.5236705761976292</v>
      </c>
      <c r="E2954">
        <v>369.86267151850302</v>
      </c>
      <c r="F2954">
        <v>403.60002429880802</v>
      </c>
      <c r="G2954">
        <v>12.3882443335813</v>
      </c>
      <c r="I2954">
        <v>5.1856419347529696</v>
      </c>
      <c r="J2954">
        <v>0</v>
      </c>
    </row>
    <row r="2955" spans="1:10" x14ac:dyDescent="0.3">
      <c r="A2955">
        <v>7.0575526456139501</v>
      </c>
      <c r="B2955">
        <v>177.67430502796</v>
      </c>
      <c r="C2955">
        <v>13129.1498419409</v>
      </c>
      <c r="D2955">
        <v>7.31235235201504</v>
      </c>
      <c r="E2955">
        <v>367.32853334861102</v>
      </c>
      <c r="F2955">
        <v>393.74049720012101</v>
      </c>
      <c r="G2955">
        <v>16.3563204272156</v>
      </c>
      <c r="H2955">
        <v>53.841796877910397</v>
      </c>
      <c r="I2955">
        <v>4.4864026268857602</v>
      </c>
      <c r="J2955">
        <v>0</v>
      </c>
    </row>
    <row r="2956" spans="1:10" x14ac:dyDescent="0.3">
      <c r="A2956">
        <v>4.8501041714099298</v>
      </c>
      <c r="B2956">
        <v>186.676175841407</v>
      </c>
      <c r="C2956">
        <v>32808.307503166201</v>
      </c>
      <c r="D2956">
        <v>7.4962625127443498</v>
      </c>
      <c r="E2956">
        <v>293.75792693247001</v>
      </c>
      <c r="F2956">
        <v>392.70049313777702</v>
      </c>
      <c r="G2956">
        <v>10.6307691484536</v>
      </c>
      <c r="H2956">
        <v>85.157982970455095</v>
      </c>
      <c r="I2956">
        <v>3.88538551813817</v>
      </c>
      <c r="J2956">
        <v>0</v>
      </c>
    </row>
    <row r="2957" spans="1:10" x14ac:dyDescent="0.3">
      <c r="B2957">
        <v>202.61437228561499</v>
      </c>
      <c r="C2957">
        <v>31606.348826297999</v>
      </c>
      <c r="D2957">
        <v>6.4645811733777201</v>
      </c>
      <c r="F2957">
        <v>380.97467227882402</v>
      </c>
      <c r="G2957">
        <v>13.460448938133</v>
      </c>
      <c r="H2957">
        <v>67.059118496673804</v>
      </c>
      <c r="I2957">
        <v>4.7751209465634998</v>
      </c>
      <c r="J2957">
        <v>0</v>
      </c>
    </row>
    <row r="2958" spans="1:10" x14ac:dyDescent="0.3">
      <c r="A2958">
        <v>4.5609165358431598</v>
      </c>
      <c r="B2958">
        <v>165.77311891837101</v>
      </c>
      <c r="C2958">
        <v>22939.144376705899</v>
      </c>
      <c r="D2958">
        <v>7.9882319179963499</v>
      </c>
      <c r="E2958">
        <v>352.79352781641899</v>
      </c>
      <c r="F2958">
        <v>323.783277066219</v>
      </c>
      <c r="G2958">
        <v>13.5641501231758</v>
      </c>
      <c r="H2958">
        <v>79.316585201163093</v>
      </c>
      <c r="I2958">
        <v>4.1236217363002998</v>
      </c>
      <c r="J2958">
        <v>0</v>
      </c>
    </row>
    <row r="2959" spans="1:10" x14ac:dyDescent="0.3">
      <c r="A2959">
        <v>9.1308281084453498</v>
      </c>
      <c r="B2959">
        <v>209.74304375066899</v>
      </c>
      <c r="C2959">
        <v>11643.663475765001</v>
      </c>
      <c r="D2959">
        <v>6.5946823066304798</v>
      </c>
      <c r="E2959">
        <v>326.394576843766</v>
      </c>
      <c r="F2959">
        <v>509.661781629828</v>
      </c>
      <c r="G2959">
        <v>11.2740647723757</v>
      </c>
      <c r="H2959">
        <v>67.528287899585706</v>
      </c>
      <c r="I2959">
        <v>3.0741343047001801</v>
      </c>
      <c r="J2959">
        <v>0</v>
      </c>
    </row>
    <row r="2960" spans="1:10" x14ac:dyDescent="0.3">
      <c r="B2960">
        <v>185.12199600521799</v>
      </c>
      <c r="C2960">
        <v>16110.183643353401</v>
      </c>
      <c r="D2960">
        <v>6.4444349466360098</v>
      </c>
      <c r="E2960">
        <v>355.56736627227298</v>
      </c>
      <c r="F2960">
        <v>386.508599284198</v>
      </c>
      <c r="G2960">
        <v>11.2156540205726</v>
      </c>
      <c r="H2960">
        <v>38.041515832420998</v>
      </c>
      <c r="I2960">
        <v>2.8408930659831499</v>
      </c>
      <c r="J2960">
        <v>0</v>
      </c>
    </row>
    <row r="2961" spans="1:10" x14ac:dyDescent="0.3">
      <c r="A2961">
        <v>4.2335586170352704</v>
      </c>
      <c r="B2961">
        <v>194.97504391444701</v>
      </c>
      <c r="C2961">
        <v>22185.763962956298</v>
      </c>
      <c r="D2961">
        <v>7.1168092837099604</v>
      </c>
      <c r="E2961">
        <v>377.84690251994601</v>
      </c>
      <c r="F2961">
        <v>355.817097268005</v>
      </c>
      <c r="G2961">
        <v>14.859198260426901</v>
      </c>
      <c r="H2961">
        <v>62.016383171647</v>
      </c>
      <c r="I2961">
        <v>3.51567207882354</v>
      </c>
      <c r="J2961">
        <v>0</v>
      </c>
    </row>
    <row r="2962" spans="1:10" x14ac:dyDescent="0.3">
      <c r="A2962">
        <v>5.5710197113162598</v>
      </c>
      <c r="B2962">
        <v>189.728229150679</v>
      </c>
      <c r="C2962">
        <v>26138.097610454799</v>
      </c>
      <c r="D2962">
        <v>8.8327620297562799</v>
      </c>
      <c r="E2962">
        <v>361.85554862799103</v>
      </c>
      <c r="F2962">
        <v>434.05125330700901</v>
      </c>
      <c r="G2962">
        <v>16.166931044063901</v>
      </c>
      <c r="H2962">
        <v>88.727372657054801</v>
      </c>
      <c r="I2962">
        <v>3.93130674815438</v>
      </c>
      <c r="J2962">
        <v>0</v>
      </c>
    </row>
    <row r="2963" spans="1:10" x14ac:dyDescent="0.3">
      <c r="B2963">
        <v>155.31756160445599</v>
      </c>
      <c r="C2963">
        <v>22911.6144859714</v>
      </c>
      <c r="D2963">
        <v>8.3158159149962199</v>
      </c>
      <c r="E2963">
        <v>409.58637299562997</v>
      </c>
      <c r="F2963">
        <v>424.779663629651</v>
      </c>
      <c r="G2963">
        <v>16.2932288874024</v>
      </c>
      <c r="H2963">
        <v>84.892417585520803</v>
      </c>
      <c r="I2963">
        <v>4.8257017980282004</v>
      </c>
      <c r="J2963">
        <v>0</v>
      </c>
    </row>
    <row r="2964" spans="1:10" x14ac:dyDescent="0.3">
      <c r="A2964">
        <v>8.5271424977310595</v>
      </c>
      <c r="B2964">
        <v>217.39477847982201</v>
      </c>
      <c r="C2964">
        <v>3413.0816334064798</v>
      </c>
      <c r="D2964">
        <v>5.6700274210510102</v>
      </c>
      <c r="E2964">
        <v>337.63107330577702</v>
      </c>
      <c r="F2964">
        <v>615.61116692789199</v>
      </c>
      <c r="G2964">
        <v>14.926750990277</v>
      </c>
      <c r="H2964">
        <v>82.590152045058105</v>
      </c>
      <c r="I2964">
        <v>2.6494239050955999</v>
      </c>
      <c r="J2964">
        <v>0</v>
      </c>
    </row>
    <row r="2965" spans="1:10" x14ac:dyDescent="0.3">
      <c r="A2965">
        <v>4.57085441260688</v>
      </c>
      <c r="B2965">
        <v>194.96794523962001</v>
      </c>
      <c r="C2965">
        <v>44260.191179405098</v>
      </c>
      <c r="D2965">
        <v>8.0304516692960703</v>
      </c>
      <c r="F2965">
        <v>460.77905831549901</v>
      </c>
      <c r="G2965">
        <v>17.942185042252099</v>
      </c>
      <c r="H2965">
        <v>79.008272011036496</v>
      </c>
      <c r="I2965">
        <v>4.4841859870551799</v>
      </c>
      <c r="J2965">
        <v>0</v>
      </c>
    </row>
    <row r="2966" spans="1:10" x14ac:dyDescent="0.3">
      <c r="A2966">
        <v>8.9037337750894796</v>
      </c>
      <c r="B2966">
        <v>194.21627524316699</v>
      </c>
      <c r="C2966">
        <v>13319.4957053406</v>
      </c>
      <c r="D2966">
        <v>5.5668957921077196</v>
      </c>
      <c r="E2966">
        <v>323.424362417699</v>
      </c>
      <c r="F2966">
        <v>317.34924434082598</v>
      </c>
      <c r="G2966">
        <v>17.130157597690602</v>
      </c>
      <c r="H2966">
        <v>61.428790549027802</v>
      </c>
      <c r="I2966">
        <v>4.3651696416440098</v>
      </c>
      <c r="J2966">
        <v>0</v>
      </c>
    </row>
    <row r="2967" spans="1:10" x14ac:dyDescent="0.3">
      <c r="A2967">
        <v>9.4599305099266608</v>
      </c>
      <c r="B2967">
        <v>222.89465932802</v>
      </c>
      <c r="C2967">
        <v>14450.175746881599</v>
      </c>
      <c r="D2967">
        <v>6.7909138937534097</v>
      </c>
      <c r="E2967">
        <v>293.74632054171798</v>
      </c>
      <c r="F2967">
        <v>433.14500491511899</v>
      </c>
      <c r="G2967">
        <v>9.0691614779552197</v>
      </c>
      <c r="H2967">
        <v>67.906812724916506</v>
      </c>
      <c r="I2967">
        <v>3.3228897379538198</v>
      </c>
      <c r="J2967">
        <v>0</v>
      </c>
    </row>
    <row r="2968" spans="1:10" x14ac:dyDescent="0.3">
      <c r="A2968">
        <v>6.0402816621327897</v>
      </c>
      <c r="B2968">
        <v>139.77087229812901</v>
      </c>
      <c r="C2968">
        <v>20472.874587935101</v>
      </c>
      <c r="D2968">
        <v>6.8109777977982198</v>
      </c>
      <c r="E2968">
        <v>357.59327686624198</v>
      </c>
      <c r="F2968">
        <v>488.27493006185301</v>
      </c>
      <c r="G2968">
        <v>15.882251676006099</v>
      </c>
      <c r="H2968">
        <v>53.2790417028259</v>
      </c>
      <c r="I2968">
        <v>5.7615803220339004</v>
      </c>
      <c r="J2968">
        <v>0</v>
      </c>
    </row>
    <row r="2969" spans="1:10" x14ac:dyDescent="0.3">
      <c r="B2969">
        <v>171.16664639773501</v>
      </c>
      <c r="C2969">
        <v>20412.2839077807</v>
      </c>
      <c r="D2969">
        <v>6.8963180146232501</v>
      </c>
      <c r="E2969">
        <v>367.18951416635002</v>
      </c>
      <c r="F2969">
        <v>354.27034481844998</v>
      </c>
      <c r="G2969">
        <v>16.403175242530398</v>
      </c>
      <c r="H2969">
        <v>63.257907143595503</v>
      </c>
      <c r="I2969">
        <v>3.9789326559790901</v>
      </c>
      <c r="J2969">
        <v>0</v>
      </c>
    </row>
    <row r="2970" spans="1:10" x14ac:dyDescent="0.3">
      <c r="A2970">
        <v>4.66349219217203</v>
      </c>
      <c r="B2970">
        <v>170.95182960133201</v>
      </c>
      <c r="C2970">
        <v>41452.625574255202</v>
      </c>
      <c r="D2970">
        <v>8.7257653901915209</v>
      </c>
      <c r="E2970">
        <v>362.41541871734103</v>
      </c>
      <c r="F2970">
        <v>378.14900015553098</v>
      </c>
      <c r="G2970">
        <v>16.274051010453199</v>
      </c>
      <c r="H2970">
        <v>60.618754148074302</v>
      </c>
      <c r="I2970">
        <v>3.7422934542026698</v>
      </c>
      <c r="J2970">
        <v>0</v>
      </c>
    </row>
    <row r="2971" spans="1:10" x14ac:dyDescent="0.3">
      <c r="A2971">
        <v>5.72633621577915</v>
      </c>
      <c r="B2971">
        <v>191.75228971567401</v>
      </c>
      <c r="C2971">
        <v>35899.280308832698</v>
      </c>
      <c r="D2971">
        <v>8.0666540240348308</v>
      </c>
      <c r="E2971">
        <v>378.77460459455602</v>
      </c>
      <c r="F2971">
        <v>307.98755110489702</v>
      </c>
      <c r="G2971">
        <v>12.568720680384301</v>
      </c>
      <c r="H2971">
        <v>60.192350780485697</v>
      </c>
      <c r="I2971">
        <v>3.9122890818469802</v>
      </c>
      <c r="J2971">
        <v>0</v>
      </c>
    </row>
    <row r="2972" spans="1:10" x14ac:dyDescent="0.3">
      <c r="A2972">
        <v>10.9331107235008</v>
      </c>
      <c r="B2972">
        <v>162.424918471719</v>
      </c>
      <c r="C2972">
        <v>18846.6349131965</v>
      </c>
      <c r="D2972">
        <v>7.08526075584893</v>
      </c>
      <c r="F2972">
        <v>593.72576405241603</v>
      </c>
      <c r="G2972">
        <v>14.977233245343401</v>
      </c>
      <c r="H2972">
        <v>60.690579949309203</v>
      </c>
      <c r="I2972">
        <v>3.8949886244332701</v>
      </c>
      <c r="J2972">
        <v>0</v>
      </c>
    </row>
    <row r="2973" spans="1:10" x14ac:dyDescent="0.3">
      <c r="A2973">
        <v>4.2815220886728103</v>
      </c>
      <c r="B2973">
        <v>188.78357657425499</v>
      </c>
      <c r="C2973">
        <v>22330.466787311001</v>
      </c>
      <c r="D2973">
        <v>6.9576761985002999</v>
      </c>
      <c r="E2973">
        <v>325.16081897187598</v>
      </c>
      <c r="F2973">
        <v>306.69250419342802</v>
      </c>
      <c r="G2973">
        <v>16.274856570389701</v>
      </c>
      <c r="H2973">
        <v>82.595222692211607</v>
      </c>
      <c r="I2973">
        <v>4.3711671683417697</v>
      </c>
      <c r="J2973">
        <v>0</v>
      </c>
    </row>
    <row r="2974" spans="1:10" x14ac:dyDescent="0.3">
      <c r="A2974">
        <v>7.9484883721691002</v>
      </c>
      <c r="B2974">
        <v>197.59454209857799</v>
      </c>
      <c r="C2974">
        <v>23602.1878318337</v>
      </c>
      <c r="D2974">
        <v>7.0984582526502598</v>
      </c>
      <c r="F2974">
        <v>394.76798851410399</v>
      </c>
      <c r="G2974">
        <v>14.876693759461601</v>
      </c>
      <c r="H2974">
        <v>78.974226520327093</v>
      </c>
      <c r="I2974">
        <v>3.89112434632648</v>
      </c>
      <c r="J2974">
        <v>0</v>
      </c>
    </row>
    <row r="2975" spans="1:10" x14ac:dyDescent="0.3">
      <c r="A2975">
        <v>6.82564703696272</v>
      </c>
      <c r="B2975">
        <v>176.84106250266501</v>
      </c>
      <c r="C2975">
        <v>12838.9143726037</v>
      </c>
      <c r="D2975">
        <v>5.7924247475392603</v>
      </c>
      <c r="E2975">
        <v>393.79864818971998</v>
      </c>
      <c r="F2975">
        <v>447.28911533409502</v>
      </c>
      <c r="G2975">
        <v>15.8213463137721</v>
      </c>
      <c r="H2975">
        <v>104.230949171406</v>
      </c>
      <c r="I2975">
        <v>2.8044803845141901</v>
      </c>
      <c r="J2975">
        <v>0</v>
      </c>
    </row>
    <row r="2976" spans="1:10" x14ac:dyDescent="0.3">
      <c r="A2976">
        <v>7.28537119108349</v>
      </c>
      <c r="B2976">
        <v>169.14919000536199</v>
      </c>
      <c r="C2976">
        <v>17375.970744803901</v>
      </c>
      <c r="D2976">
        <v>9.4046873072608701</v>
      </c>
      <c r="E2976">
        <v>394.09242399390098</v>
      </c>
      <c r="F2976">
        <v>373.19028214907399</v>
      </c>
      <c r="G2976">
        <v>15.2605098586226</v>
      </c>
      <c r="H2976">
        <v>80.795985270785906</v>
      </c>
      <c r="I2976">
        <v>3.6944820469170399</v>
      </c>
      <c r="J2976">
        <v>0</v>
      </c>
    </row>
    <row r="2977" spans="1:10" x14ac:dyDescent="0.3">
      <c r="A2977">
        <v>5.9849412146503003</v>
      </c>
      <c r="B2977">
        <v>180.776561668764</v>
      </c>
      <c r="C2977">
        <v>33244.555596990598</v>
      </c>
      <c r="D2977">
        <v>8.0865170165639597</v>
      </c>
      <c r="E2977">
        <v>364.70639366222099</v>
      </c>
      <c r="F2977">
        <v>392.97101966926198</v>
      </c>
      <c r="G2977">
        <v>20.471816764150901</v>
      </c>
      <c r="H2977">
        <v>50.141601816496497</v>
      </c>
      <c r="I2977">
        <v>3.4886752740390801</v>
      </c>
      <c r="J2977">
        <v>0</v>
      </c>
    </row>
    <row r="2978" spans="1:10" x14ac:dyDescent="0.3">
      <c r="A2978">
        <v>5.3689883443773398</v>
      </c>
      <c r="B2978">
        <v>250.66091599510901</v>
      </c>
      <c r="C2978">
        <v>15973.6868911971</v>
      </c>
      <c r="D2978">
        <v>6.4162983065822798</v>
      </c>
      <c r="E2978">
        <v>277.15193765979001</v>
      </c>
      <c r="F2978">
        <v>334.81995443651499</v>
      </c>
      <c r="G2978">
        <v>15.6843620164434</v>
      </c>
      <c r="H2978">
        <v>44.0403821682428</v>
      </c>
      <c r="I2978">
        <v>3.7378827799778902</v>
      </c>
      <c r="J2978">
        <v>0</v>
      </c>
    </row>
    <row r="2979" spans="1:10" x14ac:dyDescent="0.3">
      <c r="A2979">
        <v>4.01659023260338</v>
      </c>
      <c r="B2979">
        <v>255.61656877860699</v>
      </c>
      <c r="C2979">
        <v>28612.266106917999</v>
      </c>
      <c r="D2979">
        <v>7.3405950241949496</v>
      </c>
      <c r="E2979">
        <v>290.69066132670599</v>
      </c>
      <c r="F2979">
        <v>442.38511819344399</v>
      </c>
      <c r="G2979">
        <v>9.3057328581455696</v>
      </c>
      <c r="H2979">
        <v>71.342131544938795</v>
      </c>
      <c r="I2979">
        <v>4.41713415255398</v>
      </c>
      <c r="J2979">
        <v>0</v>
      </c>
    </row>
    <row r="2980" spans="1:10" x14ac:dyDescent="0.3">
      <c r="B2980">
        <v>254.12538875006399</v>
      </c>
      <c r="C2980">
        <v>9959.1350153986896</v>
      </c>
      <c r="D2980">
        <v>4.0085841096434098</v>
      </c>
      <c r="F2980">
        <v>364.80627315492899</v>
      </c>
      <c r="G2980">
        <v>11.316645280298699</v>
      </c>
      <c r="H2980">
        <v>59.353221106374598</v>
      </c>
      <c r="I2980">
        <v>3.17054308697191</v>
      </c>
      <c r="J2980">
        <v>0</v>
      </c>
    </row>
    <row r="2981" spans="1:10" x14ac:dyDescent="0.3">
      <c r="A2981">
        <v>7.7190008051370604</v>
      </c>
      <c r="B2981">
        <v>196.00751839185199</v>
      </c>
      <c r="C2981">
        <v>13939.294022009901</v>
      </c>
      <c r="D2981">
        <v>6.9355507148086799</v>
      </c>
      <c r="E2981">
        <v>345.65366218003999</v>
      </c>
      <c r="F2981">
        <v>423.20353345406699</v>
      </c>
      <c r="G2981">
        <v>16.836785518971201</v>
      </c>
      <c r="H2981">
        <v>89.338649456783401</v>
      </c>
      <c r="I2981">
        <v>2.8848187710564202</v>
      </c>
      <c r="J2981">
        <v>0</v>
      </c>
    </row>
    <row r="2982" spans="1:10" x14ac:dyDescent="0.3">
      <c r="A2982">
        <v>5.9837312940398801</v>
      </c>
      <c r="B2982">
        <v>221.55738304212099</v>
      </c>
      <c r="C2982">
        <v>18438.823394600899</v>
      </c>
      <c r="D2982">
        <v>6.6543722960731397</v>
      </c>
      <c r="E2982">
        <v>316.77899896708402</v>
      </c>
      <c r="F2982">
        <v>443.54393404126102</v>
      </c>
      <c r="G2982">
        <v>19.136378721396799</v>
      </c>
      <c r="H2982">
        <v>53.661822987416599</v>
      </c>
      <c r="I2982">
        <v>3.8493827697965601</v>
      </c>
      <c r="J2982">
        <v>0</v>
      </c>
    </row>
    <row r="2983" spans="1:10" x14ac:dyDescent="0.3">
      <c r="A2983">
        <v>7.7326017086352197</v>
      </c>
      <c r="B2983">
        <v>166.986825347207</v>
      </c>
      <c r="C2983">
        <v>18445.743457746801</v>
      </c>
      <c r="D2983">
        <v>7.1728508696667301</v>
      </c>
      <c r="F2983">
        <v>453.385631737773</v>
      </c>
      <c r="G2983">
        <v>13.1114015230681</v>
      </c>
      <c r="H2983">
        <v>77.232126995818305</v>
      </c>
      <c r="I2983">
        <v>3.85499374597874</v>
      </c>
      <c r="J2983">
        <v>0</v>
      </c>
    </row>
    <row r="2984" spans="1:10" x14ac:dyDescent="0.3">
      <c r="A2984">
        <v>8.8478807105650201</v>
      </c>
      <c r="B2984">
        <v>190.700853225016</v>
      </c>
      <c r="C2984">
        <v>11705.0722819699</v>
      </c>
      <c r="D2984">
        <v>6.6633970696422899</v>
      </c>
      <c r="E2984">
        <v>380.592491049302</v>
      </c>
      <c r="F2984">
        <v>386.46415074778099</v>
      </c>
      <c r="G2984">
        <v>16.319104528451302</v>
      </c>
      <c r="H2984">
        <v>85.693649077153907</v>
      </c>
      <c r="I2984">
        <v>4.1434509916140101</v>
      </c>
      <c r="J2984">
        <v>0</v>
      </c>
    </row>
    <row r="2985" spans="1:10" x14ac:dyDescent="0.3">
      <c r="A2985">
        <v>7.5618329477757502</v>
      </c>
      <c r="B2985">
        <v>170.17515725558599</v>
      </c>
      <c r="C2985">
        <v>23254.009619458699</v>
      </c>
      <c r="D2985">
        <v>7.58332675209848</v>
      </c>
      <c r="E2985">
        <v>328.70262970472299</v>
      </c>
      <c r="F2985">
        <v>397.58797433308001</v>
      </c>
      <c r="G2985">
        <v>16.1403172750679</v>
      </c>
      <c r="H2985">
        <v>66.746780592473399</v>
      </c>
      <c r="I2985">
        <v>4.0321503424087597</v>
      </c>
      <c r="J2985">
        <v>0</v>
      </c>
    </row>
    <row r="2986" spans="1:10" x14ac:dyDescent="0.3">
      <c r="A2986">
        <v>8.7585600564501096</v>
      </c>
      <c r="B2986">
        <v>174.72868612181699</v>
      </c>
      <c r="C2986">
        <v>25564.7675636805</v>
      </c>
      <c r="D2986">
        <v>8.0702546369498709</v>
      </c>
      <c r="F2986">
        <v>371.91517082204803</v>
      </c>
      <c r="G2986">
        <v>14.9436992830493</v>
      </c>
      <c r="H2986">
        <v>47.185565754648302</v>
      </c>
      <c r="I2986">
        <v>4.44437564153026</v>
      </c>
      <c r="J2986">
        <v>0</v>
      </c>
    </row>
    <row r="2987" spans="1:10" x14ac:dyDescent="0.3">
      <c r="B2987">
        <v>188.445469480073</v>
      </c>
      <c r="C2987">
        <v>28791.6144162294</v>
      </c>
      <c r="D2987">
        <v>8.0403563512690095</v>
      </c>
      <c r="E2987">
        <v>382.00947663568599</v>
      </c>
      <c r="F2987">
        <v>422.23486057105703</v>
      </c>
      <c r="G2987">
        <v>10.5756900950476</v>
      </c>
      <c r="H2987">
        <v>63.235365039068697</v>
      </c>
      <c r="I2987">
        <v>3.2283792170912999</v>
      </c>
      <c r="J2987">
        <v>0</v>
      </c>
    </row>
    <row r="2988" spans="1:10" x14ac:dyDescent="0.3">
      <c r="A2988">
        <v>3.83291740896356</v>
      </c>
      <c r="B2988">
        <v>218.72383999456599</v>
      </c>
      <c r="C2988">
        <v>23535.0289007381</v>
      </c>
      <c r="D2988">
        <v>6.4754020640916004</v>
      </c>
      <c r="E2988">
        <v>352.50589757517503</v>
      </c>
      <c r="F2988">
        <v>421.18347801492598</v>
      </c>
      <c r="G2988">
        <v>19.273560508946598</v>
      </c>
      <c r="H2988">
        <v>58.903698033016298</v>
      </c>
      <c r="I2988">
        <v>4.7686603974506303</v>
      </c>
      <c r="J2988">
        <v>0</v>
      </c>
    </row>
    <row r="2989" spans="1:10" x14ac:dyDescent="0.3">
      <c r="A2989">
        <v>3.7301280068669702</v>
      </c>
      <c r="B2989">
        <v>230.299455435619</v>
      </c>
      <c r="C2989">
        <v>16892.895661907402</v>
      </c>
      <c r="D2989">
        <v>6.99717160698955</v>
      </c>
      <c r="E2989">
        <v>323.52047054907501</v>
      </c>
      <c r="F2989">
        <v>456.90570350359798</v>
      </c>
      <c r="G2989">
        <v>10.3421456186905</v>
      </c>
      <c r="H2989">
        <v>47.095505769622598</v>
      </c>
      <c r="I2989">
        <v>4.9430321742463903</v>
      </c>
      <c r="J2989">
        <v>0</v>
      </c>
    </row>
    <row r="2990" spans="1:10" x14ac:dyDescent="0.3">
      <c r="A2990">
        <v>5.8015712674276898</v>
      </c>
      <c r="B2990">
        <v>201.89247367266901</v>
      </c>
      <c r="C2990">
        <v>15327.879723449299</v>
      </c>
      <c r="D2990">
        <v>6.8606473723156096</v>
      </c>
      <c r="E2990">
        <v>328.932585368763</v>
      </c>
      <c r="F2990">
        <v>281.085032348548</v>
      </c>
      <c r="G2990">
        <v>19.8124836699855</v>
      </c>
      <c r="H2990">
        <v>55.3975636525551</v>
      </c>
      <c r="I2990">
        <v>4.4253775635864896</v>
      </c>
      <c r="J2990">
        <v>0</v>
      </c>
    </row>
    <row r="2991" spans="1:10" x14ac:dyDescent="0.3">
      <c r="A2991">
        <v>3.6784318072076201</v>
      </c>
      <c r="B2991">
        <v>187.49670356324901</v>
      </c>
      <c r="C2991">
        <v>23103.4104441288</v>
      </c>
      <c r="D2991">
        <v>7.1451448258749499</v>
      </c>
      <c r="F2991">
        <v>350.54047962072502</v>
      </c>
      <c r="G2991">
        <v>10.1400683015589</v>
      </c>
      <c r="H2991">
        <v>67.456180109050393</v>
      </c>
      <c r="I2991">
        <v>4.4801085762050104</v>
      </c>
      <c r="J2991">
        <v>0</v>
      </c>
    </row>
    <row r="2992" spans="1:10" x14ac:dyDescent="0.3">
      <c r="A2992">
        <v>5.1435874800406696</v>
      </c>
      <c r="B2992">
        <v>180.38261854922999</v>
      </c>
      <c r="C2992">
        <v>32740.564661193599</v>
      </c>
      <c r="D2992">
        <v>7.9888925663099197</v>
      </c>
      <c r="E2992">
        <v>328.43743041703698</v>
      </c>
      <c r="F2992">
        <v>389.24214752706098</v>
      </c>
      <c r="G2992">
        <v>13.9431828199781</v>
      </c>
      <c r="I2992">
        <v>3.0961644901713798</v>
      </c>
      <c r="J2992">
        <v>0</v>
      </c>
    </row>
    <row r="2993" spans="1:10" x14ac:dyDescent="0.3">
      <c r="A2993">
        <v>6.6282561973074898</v>
      </c>
      <c r="B2993">
        <v>198.86574302587599</v>
      </c>
      <c r="C2993">
        <v>15911.357508753101</v>
      </c>
      <c r="D2993">
        <v>7.5179058825438103</v>
      </c>
      <c r="E2993">
        <v>342.01592395068798</v>
      </c>
      <c r="F2993">
        <v>437.91862529908298</v>
      </c>
      <c r="G2993">
        <v>15.005741987372399</v>
      </c>
      <c r="H2993">
        <v>38.845957626109097</v>
      </c>
      <c r="I2993">
        <v>4.4644571840967702</v>
      </c>
      <c r="J2993">
        <v>0</v>
      </c>
    </row>
    <row r="2994" spans="1:10" x14ac:dyDescent="0.3">
      <c r="B2994">
        <v>196.08355551258799</v>
      </c>
      <c r="C2994">
        <v>18592.083919582299</v>
      </c>
      <c r="D2994">
        <v>7.2454363624172498</v>
      </c>
      <c r="E2994">
        <v>321.81403250426098</v>
      </c>
      <c r="F2994">
        <v>552.87903366703699</v>
      </c>
      <c r="G2994">
        <v>15.6647861692094</v>
      </c>
      <c r="H2994">
        <v>81.080826263360805</v>
      </c>
      <c r="I2994">
        <v>4.7628717091090804</v>
      </c>
      <c r="J2994">
        <v>0</v>
      </c>
    </row>
    <row r="2995" spans="1:10" x14ac:dyDescent="0.3">
      <c r="A2995">
        <v>3.10207556533955</v>
      </c>
      <c r="B2995">
        <v>198.48865056001699</v>
      </c>
      <c r="C2995">
        <v>45148.808117660199</v>
      </c>
      <c r="D2995">
        <v>7.8216504228765302</v>
      </c>
      <c r="E2995">
        <v>324.64407957923498</v>
      </c>
      <c r="F2995">
        <v>427.21676446601901</v>
      </c>
      <c r="G2995">
        <v>15.530122779716301</v>
      </c>
      <c r="H2995">
        <v>54.5742543042333</v>
      </c>
      <c r="I2995">
        <v>4.2480753693420397</v>
      </c>
      <c r="J2995">
        <v>0</v>
      </c>
    </row>
    <row r="2996" spans="1:10" x14ac:dyDescent="0.3">
      <c r="A2996">
        <v>4.4975851450086504</v>
      </c>
      <c r="B2996">
        <v>193.936514907098</v>
      </c>
      <c r="C2996">
        <v>27768.382870133501</v>
      </c>
      <c r="D2996">
        <v>6.9063478052980098</v>
      </c>
      <c r="E2996">
        <v>330.43070036312599</v>
      </c>
      <c r="F2996">
        <v>556.03292234055903</v>
      </c>
      <c r="G2996">
        <v>22.618411189092001</v>
      </c>
      <c r="H2996">
        <v>81.265816284868393</v>
      </c>
      <c r="I2996">
        <v>4.9657385563480299</v>
      </c>
      <c r="J2996">
        <v>0</v>
      </c>
    </row>
    <row r="2997" spans="1:10" x14ac:dyDescent="0.3">
      <c r="A2997">
        <v>5.5841243580810698</v>
      </c>
      <c r="B2997">
        <v>203.75642576459401</v>
      </c>
      <c r="C2997">
        <v>29999.987005357601</v>
      </c>
      <c r="D2997">
        <v>7.2133286631653597</v>
      </c>
      <c r="E2997">
        <v>310.66028412654902</v>
      </c>
      <c r="F2997">
        <v>366.55813120218102</v>
      </c>
      <c r="G2997">
        <v>14.1830251734384</v>
      </c>
      <c r="H2997">
        <v>65.8812708385787</v>
      </c>
      <c r="I2997">
        <v>3.85273189274842</v>
      </c>
      <c r="J2997">
        <v>0</v>
      </c>
    </row>
    <row r="2998" spans="1:10" x14ac:dyDescent="0.3">
      <c r="B2998">
        <v>205.065879056543</v>
      </c>
      <c r="C2998">
        <v>16034.453699035301</v>
      </c>
      <c r="D2998">
        <v>7.1360081402061999</v>
      </c>
      <c r="E2998">
        <v>397.46967807054699</v>
      </c>
      <c r="F2998">
        <v>459.29837847720898</v>
      </c>
      <c r="G2998">
        <v>19.637892924449002</v>
      </c>
      <c r="H2998">
        <v>70.059834740925595</v>
      </c>
      <c r="I2998">
        <v>4.85816468587318</v>
      </c>
      <c r="J2998">
        <v>0</v>
      </c>
    </row>
    <row r="2999" spans="1:10" x14ac:dyDescent="0.3">
      <c r="A2999">
        <v>10.331273275925099</v>
      </c>
      <c r="B2999">
        <v>166.45977945611901</v>
      </c>
      <c r="C2999">
        <v>15824.822709010999</v>
      </c>
      <c r="D2999">
        <v>6.3963644517314</v>
      </c>
      <c r="E2999">
        <v>361.15617848879401</v>
      </c>
      <c r="F2999">
        <v>376.102103763831</v>
      </c>
      <c r="G2999">
        <v>13.844331102652699</v>
      </c>
      <c r="H2999">
        <v>52.057380603506502</v>
      </c>
      <c r="I2999">
        <v>2.6734408714635198</v>
      </c>
      <c r="J2999">
        <v>0</v>
      </c>
    </row>
    <row r="3000" spans="1:10" x14ac:dyDescent="0.3">
      <c r="A3000">
        <v>9.1307958989025497</v>
      </c>
      <c r="B3000">
        <v>200.03234826624501</v>
      </c>
      <c r="C3000">
        <v>28273.603243437501</v>
      </c>
      <c r="D3000">
        <v>7.4975263768265101</v>
      </c>
      <c r="F3000">
        <v>453.873570721166</v>
      </c>
      <c r="G3000">
        <v>12.860513918176199</v>
      </c>
      <c r="H3000">
        <v>64.178493892125601</v>
      </c>
      <c r="I3000">
        <v>3.02570736928035</v>
      </c>
      <c r="J3000">
        <v>0</v>
      </c>
    </row>
    <row r="3001" spans="1:10" x14ac:dyDescent="0.3">
      <c r="A3001">
        <v>4.6188508466332303</v>
      </c>
      <c r="B3001">
        <v>199.31891291254499</v>
      </c>
      <c r="C3001">
        <v>27174.687637564599</v>
      </c>
      <c r="D3001">
        <v>7.2185878551826201</v>
      </c>
      <c r="E3001">
        <v>371.05686063307002</v>
      </c>
      <c r="F3001">
        <v>312.28138183870499</v>
      </c>
      <c r="G3001">
        <v>14.040786579336499</v>
      </c>
      <c r="I3001">
        <v>4.3221158892089999</v>
      </c>
      <c r="J3001">
        <v>0</v>
      </c>
    </row>
    <row r="3002" spans="1:10" x14ac:dyDescent="0.3">
      <c r="A3002">
        <v>6.9312441781418297</v>
      </c>
      <c r="B3002">
        <v>207.58895345663601</v>
      </c>
      <c r="C3002">
        <v>24359.470414212901</v>
      </c>
      <c r="D3002">
        <v>7.2220042814172398</v>
      </c>
      <c r="E3002">
        <v>313.81971308523202</v>
      </c>
      <c r="F3002">
        <v>477.06297483944098</v>
      </c>
      <c r="G3002">
        <v>16.495091950906801</v>
      </c>
      <c r="H3002">
        <v>75.041913953758595</v>
      </c>
      <c r="I3002">
        <v>4.8979571176510897</v>
      </c>
      <c r="J3002">
        <v>0</v>
      </c>
    </row>
    <row r="3003" spans="1:10" x14ac:dyDescent="0.3">
      <c r="A3003">
        <v>5.6021585851813898</v>
      </c>
      <c r="B3003">
        <v>264.57351508085401</v>
      </c>
      <c r="C3003">
        <v>29860.275777016199</v>
      </c>
      <c r="D3003">
        <v>7.0145282818466397</v>
      </c>
      <c r="F3003">
        <v>530.20476012525501</v>
      </c>
      <c r="G3003">
        <v>16.030179980745299</v>
      </c>
      <c r="H3003">
        <v>29.850948197421499</v>
      </c>
      <c r="I3003">
        <v>4.0670487448236603</v>
      </c>
      <c r="J3003">
        <v>0</v>
      </c>
    </row>
    <row r="3004" spans="1:10" x14ac:dyDescent="0.3">
      <c r="A3004">
        <v>7.5205189266634704</v>
      </c>
      <c r="B3004">
        <v>228.56261145023799</v>
      </c>
      <c r="C3004">
        <v>22160.8196622342</v>
      </c>
      <c r="D3004">
        <v>7.4737985229372104</v>
      </c>
      <c r="F3004">
        <v>545.14665024670398</v>
      </c>
      <c r="G3004">
        <v>16.4606336501291</v>
      </c>
      <c r="H3004">
        <v>90.944943690278706</v>
      </c>
      <c r="I3004">
        <v>4.2277659637721099</v>
      </c>
      <c r="J3004">
        <v>0</v>
      </c>
    </row>
    <row r="3005" spans="1:10" x14ac:dyDescent="0.3">
      <c r="A3005">
        <v>5.5824698199714904</v>
      </c>
      <c r="B3005">
        <v>172.33158423726499</v>
      </c>
      <c r="C3005">
        <v>23512.837957229</v>
      </c>
      <c r="D3005">
        <v>8.0113162097848498</v>
      </c>
      <c r="E3005">
        <v>364.483421619426</v>
      </c>
      <c r="F3005">
        <v>452.08076537785598</v>
      </c>
      <c r="G3005">
        <v>16.4720446850869</v>
      </c>
      <c r="H3005">
        <v>95.045657933856305</v>
      </c>
      <c r="I3005">
        <v>4.0481132581313597</v>
      </c>
      <c r="J3005">
        <v>0</v>
      </c>
    </row>
    <row r="3006" spans="1:10" x14ac:dyDescent="0.3">
      <c r="A3006">
        <v>7.99274961933338</v>
      </c>
      <c r="B3006">
        <v>193.609137653815</v>
      </c>
      <c r="C3006">
        <v>14610.4128321629</v>
      </c>
      <c r="D3006">
        <v>7.2189040242891096</v>
      </c>
      <c r="E3006">
        <v>332.46875544685003</v>
      </c>
      <c r="F3006">
        <v>468.60299810209</v>
      </c>
      <c r="G3006">
        <v>10.877062198437301</v>
      </c>
      <c r="H3006">
        <v>67.181340800057995</v>
      </c>
      <c r="I3006">
        <v>4.0629070430288303</v>
      </c>
      <c r="J3006">
        <v>0</v>
      </c>
    </row>
    <row r="3007" spans="1:10" x14ac:dyDescent="0.3">
      <c r="A3007">
        <v>8.2103579727108205</v>
      </c>
      <c r="B3007">
        <v>210.222112156674</v>
      </c>
      <c r="C3007">
        <v>22619.2399310213</v>
      </c>
      <c r="D3007">
        <v>7.5679877400135398</v>
      </c>
      <c r="F3007">
        <v>361.61439105156501</v>
      </c>
      <c r="G3007">
        <v>14.6501896874652</v>
      </c>
      <c r="H3007">
        <v>70.368048799483503</v>
      </c>
      <c r="I3007">
        <v>3.71666387502124</v>
      </c>
      <c r="J3007">
        <v>0</v>
      </c>
    </row>
    <row r="3008" spans="1:10" x14ac:dyDescent="0.3">
      <c r="A3008">
        <v>9.90193059436392</v>
      </c>
      <c r="B3008">
        <v>206.746469239221</v>
      </c>
      <c r="C3008">
        <v>13180.677800723701</v>
      </c>
      <c r="D3008">
        <v>5.8788346262938296</v>
      </c>
      <c r="F3008">
        <v>426.534807474221</v>
      </c>
      <c r="G3008">
        <v>14.3218737390747</v>
      </c>
      <c r="H3008">
        <v>75.408754125481295</v>
      </c>
      <c r="I3008">
        <v>4.2269495539305604</v>
      </c>
      <c r="J3008">
        <v>0</v>
      </c>
    </row>
    <row r="3009" spans="1:10" x14ac:dyDescent="0.3">
      <c r="B3009">
        <v>191.25865541298401</v>
      </c>
      <c r="C3009">
        <v>14064.899154832399</v>
      </c>
      <c r="D3009">
        <v>7.0369492968434297</v>
      </c>
      <c r="E3009">
        <v>361.15495108942901</v>
      </c>
      <c r="F3009">
        <v>399.83866170262598</v>
      </c>
      <c r="G3009">
        <v>10.845263529339199</v>
      </c>
      <c r="H3009">
        <v>35.5829917832191</v>
      </c>
      <c r="I3009">
        <v>3.732339331231</v>
      </c>
      <c r="J3009">
        <v>0</v>
      </c>
    </row>
    <row r="3010" spans="1:10" x14ac:dyDescent="0.3">
      <c r="A3010">
        <v>9.4058750508048607</v>
      </c>
      <c r="B3010">
        <v>149.30829657309499</v>
      </c>
      <c r="C3010">
        <v>27180.057189222</v>
      </c>
      <c r="D3010">
        <v>7.8673094707885198</v>
      </c>
      <c r="F3010">
        <v>398.80624638275299</v>
      </c>
      <c r="G3010">
        <v>17.364706411850801</v>
      </c>
      <c r="H3010">
        <v>57.962636899453898</v>
      </c>
      <c r="I3010">
        <v>4.0337333172382301</v>
      </c>
      <c r="J3010">
        <v>0</v>
      </c>
    </row>
    <row r="3011" spans="1:10" x14ac:dyDescent="0.3">
      <c r="A3011">
        <v>9.5878950299737706</v>
      </c>
      <c r="B3011">
        <v>195.83710515312799</v>
      </c>
      <c r="C3011">
        <v>11351.8618561776</v>
      </c>
      <c r="D3011">
        <v>6.2674756962624798</v>
      </c>
      <c r="E3011">
        <v>366.42892756901398</v>
      </c>
      <c r="F3011">
        <v>323.794862351424</v>
      </c>
      <c r="G3011">
        <v>13.0682421004069</v>
      </c>
      <c r="H3011">
        <v>37.353080220426101</v>
      </c>
      <c r="I3011">
        <v>4.6669169742768304</v>
      </c>
      <c r="J3011">
        <v>0</v>
      </c>
    </row>
    <row r="3012" spans="1:10" x14ac:dyDescent="0.3">
      <c r="A3012">
        <v>4.6332025164728599</v>
      </c>
      <c r="B3012">
        <v>208.90803605281599</v>
      </c>
      <c r="C3012">
        <v>29307.1289445804</v>
      </c>
      <c r="D3012">
        <v>6.1255852110675999</v>
      </c>
      <c r="E3012">
        <v>304.03177627835299</v>
      </c>
      <c r="F3012">
        <v>456.214828479201</v>
      </c>
      <c r="G3012">
        <v>10.8171581345034</v>
      </c>
      <c r="H3012">
        <v>111.115309657428</v>
      </c>
      <c r="I3012">
        <v>4.7518588152879104</v>
      </c>
      <c r="J3012">
        <v>0</v>
      </c>
    </row>
    <row r="3013" spans="1:10" x14ac:dyDescent="0.3">
      <c r="A3013">
        <v>6.9011110198819097</v>
      </c>
      <c r="B3013">
        <v>154.47409165832599</v>
      </c>
      <c r="C3013">
        <v>21103.303188241101</v>
      </c>
      <c r="D3013">
        <v>7.9287001881139396</v>
      </c>
      <c r="E3013">
        <v>376.00107067789401</v>
      </c>
      <c r="F3013">
        <v>450.25297404391199</v>
      </c>
      <c r="G3013">
        <v>14.6433064879302</v>
      </c>
      <c r="H3013">
        <v>71.321372088514806</v>
      </c>
      <c r="I3013">
        <v>3.6164983416765799</v>
      </c>
      <c r="J3013">
        <v>0</v>
      </c>
    </row>
    <row r="3014" spans="1:10" x14ac:dyDescent="0.3">
      <c r="A3014">
        <v>7.7955576287843797</v>
      </c>
      <c r="B3014">
        <v>136.09067693820501</v>
      </c>
      <c r="C3014">
        <v>26484.515316374102</v>
      </c>
      <c r="D3014">
        <v>7.55532048139181</v>
      </c>
      <c r="E3014">
        <v>426.500022152447</v>
      </c>
      <c r="F3014">
        <v>471.41335648522897</v>
      </c>
      <c r="G3014">
        <v>14.544948395174901</v>
      </c>
      <c r="H3014">
        <v>51.491196837361002</v>
      </c>
      <c r="I3014">
        <v>3.6292522824592299</v>
      </c>
      <c r="J3014">
        <v>0</v>
      </c>
    </row>
    <row r="3015" spans="1:10" x14ac:dyDescent="0.3">
      <c r="B3015">
        <v>215.431919438835</v>
      </c>
      <c r="C3015">
        <v>19909.9388491141</v>
      </c>
      <c r="D3015">
        <v>6.9026281646841099</v>
      </c>
      <c r="E3015">
        <v>299.08641790230399</v>
      </c>
      <c r="F3015">
        <v>371.48291065570601</v>
      </c>
      <c r="G3015">
        <v>10.7663492030521</v>
      </c>
      <c r="H3015">
        <v>85.267181603382895</v>
      </c>
      <c r="I3015">
        <v>4.5925379792401504</v>
      </c>
      <c r="J3015">
        <v>0</v>
      </c>
    </row>
    <row r="3016" spans="1:10" x14ac:dyDescent="0.3">
      <c r="A3016">
        <v>0</v>
      </c>
      <c r="B3016">
        <v>214.84614399470701</v>
      </c>
      <c r="C3016">
        <v>49456.587108423097</v>
      </c>
      <c r="D3016">
        <v>7.8975390367747798</v>
      </c>
      <c r="F3016">
        <v>583.44884930976605</v>
      </c>
      <c r="G3016">
        <v>7.7023282074753103</v>
      </c>
      <c r="H3016">
        <v>77.712891116238296</v>
      </c>
      <c r="I3016">
        <v>4.9288399796507001</v>
      </c>
      <c r="J3016">
        <v>0</v>
      </c>
    </row>
    <row r="3017" spans="1:10" x14ac:dyDescent="0.3">
      <c r="A3017">
        <v>8.3982610602782906</v>
      </c>
      <c r="B3017">
        <v>177.347213667971</v>
      </c>
      <c r="C3017">
        <v>18003.257284633</v>
      </c>
      <c r="D3017">
        <v>7.39092401712103</v>
      </c>
      <c r="F3017">
        <v>498.36537661237497</v>
      </c>
      <c r="G3017">
        <v>10.3512978295216</v>
      </c>
      <c r="H3017">
        <v>55.715660228566499</v>
      </c>
      <c r="I3017">
        <v>2.6278624699669799</v>
      </c>
      <c r="J3017">
        <v>0</v>
      </c>
    </row>
    <row r="3018" spans="1:10" x14ac:dyDescent="0.3">
      <c r="A3018">
        <v>6.2551497489180896</v>
      </c>
      <c r="B3018">
        <v>153.64049344977599</v>
      </c>
      <c r="C3018">
        <v>24316.163339921801</v>
      </c>
      <c r="D3018">
        <v>8.2115950592747495</v>
      </c>
      <c r="E3018">
        <v>367.34453404028397</v>
      </c>
      <c r="F3018">
        <v>295.04249226405898</v>
      </c>
      <c r="G3018">
        <v>12.5036606462451</v>
      </c>
      <c r="H3018">
        <v>91.270792229070494</v>
      </c>
      <c r="I3018">
        <v>3.1464825359962698</v>
      </c>
      <c r="J3018">
        <v>0</v>
      </c>
    </row>
    <row r="3019" spans="1:10" x14ac:dyDescent="0.3">
      <c r="A3019">
        <v>11.496858885301901</v>
      </c>
      <c r="B3019">
        <v>186.12529592533801</v>
      </c>
      <c r="C3019">
        <v>12253.3033886052</v>
      </c>
      <c r="D3019">
        <v>8.0669799007803</v>
      </c>
      <c r="E3019">
        <v>325.40934121797198</v>
      </c>
      <c r="F3019">
        <v>260.53175818559703</v>
      </c>
      <c r="G3019">
        <v>9.6740829137425504</v>
      </c>
      <c r="H3019">
        <v>68.073927897342301</v>
      </c>
      <c r="I3019">
        <v>5.0051931672865404</v>
      </c>
      <c r="J3019">
        <v>0</v>
      </c>
    </row>
    <row r="3020" spans="1:10" x14ac:dyDescent="0.3">
      <c r="B3020">
        <v>200.717206556527</v>
      </c>
      <c r="C3020">
        <v>40581.486801233303</v>
      </c>
      <c r="D3020">
        <v>6.75998071383452</v>
      </c>
      <c r="E3020">
        <v>263.87647075382</v>
      </c>
      <c r="F3020">
        <v>283.17200774067697</v>
      </c>
      <c r="G3020">
        <v>14.9153250616626</v>
      </c>
      <c r="H3020">
        <v>58.879466527049502</v>
      </c>
      <c r="I3020">
        <v>4.0084434718875901</v>
      </c>
      <c r="J3020">
        <v>0</v>
      </c>
    </row>
    <row r="3021" spans="1:10" x14ac:dyDescent="0.3">
      <c r="A3021">
        <v>9.3473446211024704</v>
      </c>
      <c r="B3021">
        <v>201.63283568822899</v>
      </c>
      <c r="C3021">
        <v>13749.5960366239</v>
      </c>
      <c r="D3021">
        <v>7.33374213617153</v>
      </c>
      <c r="E3021">
        <v>322.04466679436598</v>
      </c>
      <c r="F3021">
        <v>512.44630502068298</v>
      </c>
      <c r="G3021">
        <v>12.4347161271118</v>
      </c>
      <c r="H3021">
        <v>43.827118677426597</v>
      </c>
      <c r="I3021">
        <v>3.6151510992576101</v>
      </c>
      <c r="J3021">
        <v>0</v>
      </c>
    </row>
    <row r="3022" spans="1:10" x14ac:dyDescent="0.3">
      <c r="A3022">
        <v>11.6211401344869</v>
      </c>
      <c r="B3022">
        <v>203.730367908814</v>
      </c>
      <c r="C3022">
        <v>15102.2374276585</v>
      </c>
      <c r="D3022">
        <v>7.8164149764599298</v>
      </c>
      <c r="F3022">
        <v>447.04521344142199</v>
      </c>
      <c r="G3022">
        <v>21.632384649348001</v>
      </c>
      <c r="H3022">
        <v>61.801804306489899</v>
      </c>
      <c r="I3022">
        <v>3.4720674615281402</v>
      </c>
      <c r="J3022">
        <v>0</v>
      </c>
    </row>
    <row r="3023" spans="1:10" x14ac:dyDescent="0.3">
      <c r="A3023">
        <v>10.3376708635813</v>
      </c>
      <c r="B3023">
        <v>163.276225175045</v>
      </c>
      <c r="C3023">
        <v>21820.295875084299</v>
      </c>
      <c r="D3023">
        <v>7.8995209221321199</v>
      </c>
      <c r="E3023">
        <v>356.17963732246898</v>
      </c>
      <c r="F3023">
        <v>561.20623768724204</v>
      </c>
      <c r="G3023">
        <v>14.116323805888101</v>
      </c>
      <c r="H3023">
        <v>56.193060622785602</v>
      </c>
      <c r="I3023">
        <v>5.0631089148433803</v>
      </c>
      <c r="J3023">
        <v>0</v>
      </c>
    </row>
    <row r="3024" spans="1:10" x14ac:dyDescent="0.3">
      <c r="B3024">
        <v>196.05174072260201</v>
      </c>
      <c r="C3024">
        <v>21919.470162612</v>
      </c>
      <c r="D3024">
        <v>6.7302765173445396</v>
      </c>
      <c r="E3024">
        <v>359.70135182864999</v>
      </c>
      <c r="F3024">
        <v>401.731338299779</v>
      </c>
      <c r="G3024">
        <v>14.2193033017296</v>
      </c>
      <c r="H3024">
        <v>77.605726493936999</v>
      </c>
      <c r="I3024">
        <v>3.95496429172734</v>
      </c>
      <c r="J3024">
        <v>0</v>
      </c>
    </row>
    <row r="3025" spans="1:10" x14ac:dyDescent="0.3">
      <c r="A3025">
        <v>5.2879828079349203</v>
      </c>
      <c r="B3025">
        <v>245.023461116493</v>
      </c>
      <c r="C3025">
        <v>27733.713098892</v>
      </c>
      <c r="D3025">
        <v>7.1350634416418499</v>
      </c>
      <c r="E3025">
        <v>238.844003687537</v>
      </c>
      <c r="F3025">
        <v>464.07484993773699</v>
      </c>
      <c r="G3025">
        <v>13.452179490174601</v>
      </c>
      <c r="H3025">
        <v>55.642363169526099</v>
      </c>
      <c r="I3025">
        <v>3.31103400472082</v>
      </c>
      <c r="J3025">
        <v>0</v>
      </c>
    </row>
    <row r="3026" spans="1:10" x14ac:dyDescent="0.3">
      <c r="A3026">
        <v>7.61752413423911</v>
      </c>
      <c r="B3026">
        <v>179.59618912885301</v>
      </c>
      <c r="C3026">
        <v>30308.231180576498</v>
      </c>
      <c r="D3026">
        <v>6.95261688920084</v>
      </c>
      <c r="E3026">
        <v>329.42241417964402</v>
      </c>
      <c r="F3026">
        <v>355.42553174605001</v>
      </c>
      <c r="G3026">
        <v>13.400759973148901</v>
      </c>
      <c r="H3026">
        <v>66.223591115622597</v>
      </c>
      <c r="I3026">
        <v>3.6983173972916998</v>
      </c>
      <c r="J3026">
        <v>0</v>
      </c>
    </row>
    <row r="3027" spans="1:10" x14ac:dyDescent="0.3">
      <c r="A3027">
        <v>7.1491245675920796</v>
      </c>
      <c r="B3027">
        <v>202.58254227278599</v>
      </c>
      <c r="C3027">
        <v>23158.389096470401</v>
      </c>
      <c r="D3027">
        <v>6.0678120107025499</v>
      </c>
      <c r="E3027">
        <v>302.002743154754</v>
      </c>
      <c r="F3027">
        <v>301.984239521635</v>
      </c>
      <c r="G3027">
        <v>17.622594764646401</v>
      </c>
      <c r="H3027">
        <v>42.292766499447403</v>
      </c>
      <c r="I3027">
        <v>3.7870334145676701</v>
      </c>
      <c r="J3027">
        <v>0</v>
      </c>
    </row>
    <row r="3028" spans="1:10" x14ac:dyDescent="0.3">
      <c r="A3028">
        <v>8.6513897265693398</v>
      </c>
      <c r="B3028">
        <v>154.54694874856401</v>
      </c>
      <c r="C3028">
        <v>15901.285161146199</v>
      </c>
      <c r="D3028">
        <v>6.5109801126175704</v>
      </c>
      <c r="E3028">
        <v>419.21630452185002</v>
      </c>
      <c r="F3028">
        <v>444.84358402569001</v>
      </c>
      <c r="G3028">
        <v>14.6567254568495</v>
      </c>
      <c r="H3028">
        <v>49.515174989384199</v>
      </c>
      <c r="I3028">
        <v>3.2664097400709</v>
      </c>
      <c r="J3028">
        <v>0</v>
      </c>
    </row>
    <row r="3029" spans="1:10" x14ac:dyDescent="0.3">
      <c r="A3029">
        <v>5.2900043709191698</v>
      </c>
      <c r="B3029">
        <v>174.73842274732601</v>
      </c>
      <c r="C3029">
        <v>28697.004827069999</v>
      </c>
      <c r="D3029">
        <v>8.6067897924858308</v>
      </c>
      <c r="E3029">
        <v>317.01646457447202</v>
      </c>
      <c r="F3029">
        <v>480.68039170217997</v>
      </c>
      <c r="G3029">
        <v>13.7483021846932</v>
      </c>
      <c r="H3029">
        <v>52.475867951784103</v>
      </c>
      <c r="I3029">
        <v>3.5323224982288699</v>
      </c>
      <c r="J3029">
        <v>0</v>
      </c>
    </row>
    <row r="3030" spans="1:10" x14ac:dyDescent="0.3">
      <c r="A3030">
        <v>5.3695841808466298</v>
      </c>
      <c r="B3030">
        <v>170.835192163074</v>
      </c>
      <c r="C3030">
        <v>27199.6419926583</v>
      </c>
      <c r="D3030">
        <v>8.0658857262653694</v>
      </c>
      <c r="E3030">
        <v>376.05563728883499</v>
      </c>
      <c r="F3030">
        <v>401.83303573343898</v>
      </c>
      <c r="G3030">
        <v>14.081980959228</v>
      </c>
      <c r="H3030">
        <v>81.740224523637906</v>
      </c>
      <c r="I3030">
        <v>3.3574844355981002</v>
      </c>
      <c r="J3030">
        <v>0</v>
      </c>
    </row>
    <row r="3031" spans="1:10" x14ac:dyDescent="0.3">
      <c r="A3031">
        <v>8.7472715235378704</v>
      </c>
      <c r="B3031">
        <v>198.712228034226</v>
      </c>
      <c r="C3031">
        <v>30348.243650703102</v>
      </c>
      <c r="D3031">
        <v>7.3244982468537296</v>
      </c>
      <c r="F3031">
        <v>333.639282101557</v>
      </c>
      <c r="G3031">
        <v>13.866073474892699</v>
      </c>
      <c r="H3031">
        <v>94.728128780305994</v>
      </c>
      <c r="I3031">
        <v>4.76470750785953</v>
      </c>
      <c r="J3031">
        <v>0</v>
      </c>
    </row>
    <row r="3032" spans="1:10" x14ac:dyDescent="0.3">
      <c r="A3032">
        <v>8.04039226105197</v>
      </c>
      <c r="B3032">
        <v>200.63757592628599</v>
      </c>
      <c r="C3032">
        <v>12999.1448040167</v>
      </c>
      <c r="D3032">
        <v>6.6963557907041498</v>
      </c>
      <c r="E3032">
        <v>356.87004060414199</v>
      </c>
      <c r="F3032">
        <v>394.017732473124</v>
      </c>
      <c r="G3032">
        <v>11.100406898066501</v>
      </c>
      <c r="H3032">
        <v>43.625910460919201</v>
      </c>
      <c r="I3032">
        <v>3.0177959631141098</v>
      </c>
      <c r="J3032">
        <v>0</v>
      </c>
    </row>
    <row r="3033" spans="1:10" x14ac:dyDescent="0.3">
      <c r="A3033">
        <v>8.5504278148302202</v>
      </c>
      <c r="B3033">
        <v>206.52256592147</v>
      </c>
      <c r="C3033">
        <v>10453.0873232677</v>
      </c>
      <c r="D3033">
        <v>6.4820092811625303</v>
      </c>
      <c r="E3033">
        <v>326.12548223873603</v>
      </c>
      <c r="F3033">
        <v>347.82432822189497</v>
      </c>
      <c r="G3033">
        <v>13.997466157892701</v>
      </c>
      <c r="H3033">
        <v>42.290534949595603</v>
      </c>
      <c r="I3033">
        <v>4.9038696284210204</v>
      </c>
      <c r="J3033">
        <v>0</v>
      </c>
    </row>
    <row r="3034" spans="1:10" x14ac:dyDescent="0.3">
      <c r="A3034">
        <v>7.7393257113031702</v>
      </c>
      <c r="B3034">
        <v>207.76432621408</v>
      </c>
      <c r="C3034">
        <v>30412.372331261198</v>
      </c>
      <c r="D3034">
        <v>7.8139666440392297</v>
      </c>
      <c r="E3034">
        <v>289.41363611779701</v>
      </c>
      <c r="F3034">
        <v>273.69713915492002</v>
      </c>
      <c r="G3034">
        <v>19.1133815613039</v>
      </c>
      <c r="H3034">
        <v>52.281104276835798</v>
      </c>
      <c r="I3034">
        <v>3.6457854951109101</v>
      </c>
      <c r="J3034">
        <v>0</v>
      </c>
    </row>
    <row r="3035" spans="1:10" x14ac:dyDescent="0.3">
      <c r="A3035">
        <v>7.1045948986201104</v>
      </c>
      <c r="B3035">
        <v>201.627117159091</v>
      </c>
      <c r="C3035">
        <v>18093.9721620905</v>
      </c>
      <c r="D3035">
        <v>8.4741231133489396</v>
      </c>
      <c r="E3035">
        <v>361.62918710759902</v>
      </c>
      <c r="F3035">
        <v>348.73293706780498</v>
      </c>
      <c r="G3035">
        <v>8.5824611658240997</v>
      </c>
      <c r="H3035">
        <v>49.382683793107198</v>
      </c>
      <c r="I3035">
        <v>4.76305799060742</v>
      </c>
      <c r="J3035">
        <v>0</v>
      </c>
    </row>
    <row r="3036" spans="1:10" x14ac:dyDescent="0.3">
      <c r="A3036">
        <v>6.9882061547189496</v>
      </c>
      <c r="B3036">
        <v>144.20953523100499</v>
      </c>
      <c r="C3036">
        <v>33357.515862884102</v>
      </c>
      <c r="D3036">
        <v>6.7719445121165798</v>
      </c>
      <c r="F3036">
        <v>409.00678847692598</v>
      </c>
      <c r="G3036">
        <v>17.880331739673</v>
      </c>
      <c r="H3036">
        <v>54.111784962804201</v>
      </c>
      <c r="I3036">
        <v>1.89968300172909</v>
      </c>
      <c r="J3036">
        <v>0</v>
      </c>
    </row>
    <row r="3037" spans="1:10" x14ac:dyDescent="0.3">
      <c r="A3037">
        <v>7.8697818695389099</v>
      </c>
      <c r="B3037">
        <v>184.066169075939</v>
      </c>
      <c r="C3037">
        <v>18608.656297054298</v>
      </c>
      <c r="D3037">
        <v>7.4110347454461003</v>
      </c>
      <c r="F3037">
        <v>364.577603467703</v>
      </c>
      <c r="G3037">
        <v>17.580725627796799</v>
      </c>
      <c r="H3037">
        <v>0.73799999999999899</v>
      </c>
      <c r="I3037">
        <v>4.2195755775871797</v>
      </c>
      <c r="J3037">
        <v>0</v>
      </c>
    </row>
    <row r="3038" spans="1:10" x14ac:dyDescent="0.3">
      <c r="A3038">
        <v>8.8596960402421807</v>
      </c>
      <c r="B3038">
        <v>194.55648173609799</v>
      </c>
      <c r="C3038">
        <v>20231.517645479598</v>
      </c>
      <c r="D3038">
        <v>6.51965850797228</v>
      </c>
      <c r="E3038">
        <v>332.34994857557302</v>
      </c>
      <c r="F3038">
        <v>476.23170981885602</v>
      </c>
      <c r="G3038">
        <v>17.889569257061801</v>
      </c>
      <c r="H3038">
        <v>52.909070575884598</v>
      </c>
      <c r="I3038">
        <v>4.5753311954317697</v>
      </c>
      <c r="J3038">
        <v>0</v>
      </c>
    </row>
    <row r="3039" spans="1:10" x14ac:dyDescent="0.3">
      <c r="A3039">
        <v>7.39754400954393</v>
      </c>
      <c r="B3039">
        <v>184.84092489960699</v>
      </c>
      <c r="C3039">
        <v>19797.108542917402</v>
      </c>
      <c r="D3039">
        <v>8.4220000348256097</v>
      </c>
      <c r="E3039">
        <v>387.19030374472101</v>
      </c>
      <c r="F3039">
        <v>428.414783933465</v>
      </c>
      <c r="G3039">
        <v>13.143443795066901</v>
      </c>
      <c r="H3039">
        <v>62.337976153813102</v>
      </c>
      <c r="I3039">
        <v>3.9471378883607899</v>
      </c>
      <c r="J3039">
        <v>0</v>
      </c>
    </row>
    <row r="3040" spans="1:10" x14ac:dyDescent="0.3">
      <c r="A3040">
        <v>5.1748960318704604</v>
      </c>
      <c r="B3040">
        <v>205.519018557587</v>
      </c>
      <c r="C3040">
        <v>12871.5512198875</v>
      </c>
      <c r="D3040">
        <v>7.0995989462511204</v>
      </c>
      <c r="E3040">
        <v>365.68440062235499</v>
      </c>
      <c r="F3040">
        <v>501.19395002725298</v>
      </c>
      <c r="G3040">
        <v>20.558671832928599</v>
      </c>
      <c r="H3040">
        <v>77.123457322312902</v>
      </c>
      <c r="I3040">
        <v>3.4450280799498798</v>
      </c>
      <c r="J3040">
        <v>0</v>
      </c>
    </row>
    <row r="3041" spans="1:10" x14ac:dyDescent="0.3">
      <c r="B3041">
        <v>184.21824468861399</v>
      </c>
      <c r="C3041">
        <v>32328.538264193801</v>
      </c>
      <c r="D3041">
        <v>8.3812314692071901</v>
      </c>
      <c r="F3041">
        <v>452.89029737240799</v>
      </c>
      <c r="G3041">
        <v>12.1679054462116</v>
      </c>
      <c r="H3041">
        <v>79.937845875698201</v>
      </c>
      <c r="I3041">
        <v>5.0374922156729802</v>
      </c>
      <c r="J3041">
        <v>0</v>
      </c>
    </row>
    <row r="3042" spans="1:10" x14ac:dyDescent="0.3">
      <c r="A3042">
        <v>5.4709818217981798</v>
      </c>
      <c r="B3042">
        <v>191.81304600255001</v>
      </c>
      <c r="C3042">
        <v>36435.793513813704</v>
      </c>
      <c r="D3042">
        <v>7.3696494684157097</v>
      </c>
      <c r="E3042">
        <v>323.12003617206102</v>
      </c>
      <c r="F3042">
        <v>383.87105464133799</v>
      </c>
      <c r="G3042">
        <v>15.8813816630689</v>
      </c>
      <c r="H3042">
        <v>52.765049009659499</v>
      </c>
      <c r="I3042">
        <v>3.8440198708240798</v>
      </c>
      <c r="J3042">
        <v>0</v>
      </c>
    </row>
    <row r="3043" spans="1:10" x14ac:dyDescent="0.3">
      <c r="A3043">
        <v>6.7118146012415503</v>
      </c>
      <c r="B3043">
        <v>232.20642839782201</v>
      </c>
      <c r="C3043">
        <v>23936.2753323121</v>
      </c>
      <c r="D3043">
        <v>6.61908792129885</v>
      </c>
      <c r="F3043">
        <v>463.51029741803097</v>
      </c>
      <c r="G3043">
        <v>13.9118788928764</v>
      </c>
      <c r="H3043">
        <v>78.190897081932803</v>
      </c>
      <c r="I3043">
        <v>3.4136467031611502</v>
      </c>
      <c r="J3043">
        <v>0</v>
      </c>
    </row>
    <row r="3044" spans="1:10" x14ac:dyDescent="0.3">
      <c r="A3044">
        <v>4.9331061382816497</v>
      </c>
      <c r="B3044">
        <v>162.18438167815199</v>
      </c>
      <c r="C3044">
        <v>27771.080133519299</v>
      </c>
      <c r="D3044">
        <v>7.7577016245096697</v>
      </c>
      <c r="E3044">
        <v>317.93541068893501</v>
      </c>
      <c r="F3044">
        <v>493.30406865072399</v>
      </c>
      <c r="G3044">
        <v>14.2617429452078</v>
      </c>
      <c r="H3044">
        <v>77.142103803863705</v>
      </c>
      <c r="I3044">
        <v>1.45</v>
      </c>
      <c r="J3044">
        <v>0</v>
      </c>
    </row>
    <row r="3045" spans="1:10" x14ac:dyDescent="0.3">
      <c r="A3045">
        <v>6.2608916337927996</v>
      </c>
      <c r="B3045">
        <v>188.061805433969</v>
      </c>
      <c r="C3045">
        <v>33809.224700737803</v>
      </c>
      <c r="D3045">
        <v>8.1413011599361091</v>
      </c>
      <c r="E3045">
        <v>341.49804358686703</v>
      </c>
      <c r="F3045">
        <v>522.30123155774902</v>
      </c>
      <c r="G3045">
        <v>14.4675011953703</v>
      </c>
      <c r="H3045">
        <v>47.050155494033099</v>
      </c>
      <c r="I3045">
        <v>4.3973861916141797</v>
      </c>
      <c r="J3045">
        <v>0</v>
      </c>
    </row>
    <row r="3046" spans="1:10" x14ac:dyDescent="0.3">
      <c r="A3046">
        <v>7.6935552346916696</v>
      </c>
      <c r="B3046">
        <v>224.39303652676</v>
      </c>
      <c r="C3046">
        <v>21856.1452125834</v>
      </c>
      <c r="D3046">
        <v>7.0414402961305296</v>
      </c>
      <c r="E3046">
        <v>275.27197042993703</v>
      </c>
      <c r="F3046">
        <v>404.823920788409</v>
      </c>
      <c r="G3046">
        <v>12.848964664042301</v>
      </c>
      <c r="H3046">
        <v>63.154904980545801</v>
      </c>
      <c r="I3046">
        <v>2.7506959054782101</v>
      </c>
      <c r="J3046">
        <v>0</v>
      </c>
    </row>
    <row r="3047" spans="1:10" x14ac:dyDescent="0.3">
      <c r="A3047">
        <v>5.6228071346600599</v>
      </c>
      <c r="B3047">
        <v>194.463238930248</v>
      </c>
      <c r="C3047">
        <v>16119.340190397301</v>
      </c>
      <c r="D3047">
        <v>6.9079870092295099</v>
      </c>
      <c r="E3047">
        <v>336.64820702306099</v>
      </c>
      <c r="F3047">
        <v>408.459081006909</v>
      </c>
      <c r="G3047">
        <v>16.364723814358101</v>
      </c>
      <c r="H3047">
        <v>76.631185570077605</v>
      </c>
      <c r="I3047">
        <v>3.9929569014268198</v>
      </c>
      <c r="J3047">
        <v>0</v>
      </c>
    </row>
    <row r="3048" spans="1:10" x14ac:dyDescent="0.3">
      <c r="A3048">
        <v>6.1748843064316503</v>
      </c>
      <c r="B3048">
        <v>193.02796027128699</v>
      </c>
      <c r="C3048">
        <v>23006.2422232522</v>
      </c>
      <c r="D3048">
        <v>8.0983123264736108</v>
      </c>
      <c r="E3048">
        <v>340.25335416166899</v>
      </c>
      <c r="F3048">
        <v>297.11262112621398</v>
      </c>
      <c r="G3048">
        <v>13.475158486007301</v>
      </c>
      <c r="H3048">
        <v>78.325226683166207</v>
      </c>
      <c r="I3048">
        <v>3.62329779273256</v>
      </c>
      <c r="J3048">
        <v>0</v>
      </c>
    </row>
    <row r="3049" spans="1:10" x14ac:dyDescent="0.3">
      <c r="A3049">
        <v>5.0394067763797796</v>
      </c>
      <c r="B3049">
        <v>194.40417045632199</v>
      </c>
      <c r="C3049">
        <v>19336.608073355699</v>
      </c>
      <c r="D3049">
        <v>7.1947650314668996</v>
      </c>
      <c r="E3049">
        <v>339.23212589398798</v>
      </c>
      <c r="F3049">
        <v>515.80718221940799</v>
      </c>
      <c r="G3049">
        <v>10.7286690041171</v>
      </c>
      <c r="H3049">
        <v>61.129517118698999</v>
      </c>
      <c r="I3049">
        <v>3.1269559002912999</v>
      </c>
      <c r="J3049">
        <v>0</v>
      </c>
    </row>
    <row r="3050" spans="1:10" x14ac:dyDescent="0.3">
      <c r="A3050">
        <v>7.7569391834656001</v>
      </c>
      <c r="B3050">
        <v>219.57621507293001</v>
      </c>
      <c r="C3050">
        <v>16478.071433262499</v>
      </c>
      <c r="D3050">
        <v>6.9505412216176996</v>
      </c>
      <c r="F3050">
        <v>362.74921991884702</v>
      </c>
      <c r="G3050">
        <v>13.0546719370441</v>
      </c>
      <c r="H3050">
        <v>82.100999622659998</v>
      </c>
      <c r="I3050">
        <v>3.8703388472536902</v>
      </c>
      <c r="J3050">
        <v>0</v>
      </c>
    </row>
    <row r="3051" spans="1:10" x14ac:dyDescent="0.3">
      <c r="A3051">
        <v>9.8099963868720295</v>
      </c>
      <c r="B3051">
        <v>139.11870265383899</v>
      </c>
      <c r="C3051">
        <v>16819.4231794478</v>
      </c>
      <c r="D3051">
        <v>7.7919819834792401</v>
      </c>
      <c r="E3051">
        <v>361.02803858302099</v>
      </c>
      <c r="F3051">
        <v>438.179246678987</v>
      </c>
      <c r="G3051">
        <v>10.951138010235599</v>
      </c>
      <c r="H3051">
        <v>34.5374089085037</v>
      </c>
      <c r="I3051">
        <v>5.5382005082273302</v>
      </c>
      <c r="J3051">
        <v>0</v>
      </c>
    </row>
    <row r="3052" spans="1:10" x14ac:dyDescent="0.3">
      <c r="A3052">
        <v>8.4795927987054007</v>
      </c>
      <c r="B3052">
        <v>200.76567902972101</v>
      </c>
      <c r="C3052">
        <v>14901.808143919299</v>
      </c>
      <c r="D3052">
        <v>7.3795060803649601</v>
      </c>
      <c r="F3052">
        <v>485.09316701371102</v>
      </c>
      <c r="G3052">
        <v>16.8063469438132</v>
      </c>
      <c r="H3052">
        <v>53.134170143007402</v>
      </c>
      <c r="I3052">
        <v>4.2212659688876197</v>
      </c>
      <c r="J3052">
        <v>0</v>
      </c>
    </row>
    <row r="3053" spans="1:10" x14ac:dyDescent="0.3">
      <c r="A3053">
        <v>8.8628679311891396</v>
      </c>
      <c r="B3053">
        <v>181.665397898338</v>
      </c>
      <c r="C3053">
        <v>17465.095885843901</v>
      </c>
      <c r="D3053">
        <v>7.1317035122312102</v>
      </c>
      <c r="E3053">
        <v>356.48189007419398</v>
      </c>
      <c r="F3053">
        <v>529.08600263686503</v>
      </c>
      <c r="G3053">
        <v>15.430418183729699</v>
      </c>
      <c r="H3053">
        <v>60.606602912268599</v>
      </c>
      <c r="I3053">
        <v>5.7586757189479796</v>
      </c>
      <c r="J3053">
        <v>0</v>
      </c>
    </row>
    <row r="3054" spans="1:10" x14ac:dyDescent="0.3">
      <c r="A3054">
        <v>6.1557386242486896</v>
      </c>
      <c r="B3054">
        <v>166.29291954859599</v>
      </c>
      <c r="C3054">
        <v>30284.494869139398</v>
      </c>
      <c r="D3054">
        <v>8.9958960284404608</v>
      </c>
      <c r="F3054">
        <v>351.626733511493</v>
      </c>
      <c r="G3054">
        <v>17.404753840472399</v>
      </c>
      <c r="H3054">
        <v>75.336206660351806</v>
      </c>
      <c r="I3054">
        <v>3.6859758284883299</v>
      </c>
      <c r="J3054">
        <v>0</v>
      </c>
    </row>
    <row r="3055" spans="1:10" x14ac:dyDescent="0.3">
      <c r="A3055">
        <v>7.28728637512432</v>
      </c>
      <c r="B3055">
        <v>219.695123334887</v>
      </c>
      <c r="C3055">
        <v>18085.502817623201</v>
      </c>
      <c r="D3055">
        <v>6.0105687659940097</v>
      </c>
      <c r="E3055">
        <v>277.32971312716302</v>
      </c>
      <c r="F3055">
        <v>406.56479354776798</v>
      </c>
      <c r="G3055">
        <v>16.136766000851399</v>
      </c>
      <c r="H3055">
        <v>53.677448553560197</v>
      </c>
      <c r="I3055">
        <v>3.5042650547318499</v>
      </c>
      <c r="J3055">
        <v>0</v>
      </c>
    </row>
    <row r="3056" spans="1:10" x14ac:dyDescent="0.3">
      <c r="A3056">
        <v>9.0658941936869706</v>
      </c>
      <c r="B3056">
        <v>164.67480268723099</v>
      </c>
      <c r="C3056">
        <v>20260.403692156298</v>
      </c>
      <c r="D3056">
        <v>7.5881750189234198</v>
      </c>
      <c r="E3056">
        <v>304.56753698840498</v>
      </c>
      <c r="F3056">
        <v>408.90126962461602</v>
      </c>
      <c r="G3056">
        <v>10.178500057554601</v>
      </c>
      <c r="H3056">
        <v>84.723106557198193</v>
      </c>
      <c r="I3056">
        <v>4.2995025459429996</v>
      </c>
      <c r="J3056">
        <v>0</v>
      </c>
    </row>
    <row r="3057" spans="1:10" x14ac:dyDescent="0.3">
      <c r="A3057">
        <v>9.3145223919082998</v>
      </c>
      <c r="B3057">
        <v>203.34164997521299</v>
      </c>
      <c r="C3057">
        <v>23087.217658651101</v>
      </c>
      <c r="D3057">
        <v>6.4370705220931397</v>
      </c>
      <c r="E3057">
        <v>297.56676422747501</v>
      </c>
      <c r="F3057">
        <v>373.04417185487102</v>
      </c>
      <c r="G3057">
        <v>16.402773463358901</v>
      </c>
      <c r="H3057">
        <v>79.163456439245294</v>
      </c>
      <c r="I3057">
        <v>3.09294047301763</v>
      </c>
      <c r="J3057">
        <v>0</v>
      </c>
    </row>
    <row r="3058" spans="1:10" x14ac:dyDescent="0.3">
      <c r="A3058">
        <v>9.7599377809530807</v>
      </c>
      <c r="B3058">
        <v>182.750799900429</v>
      </c>
      <c r="C3058">
        <v>19945.3683059619</v>
      </c>
      <c r="D3058">
        <v>6.71925658302328</v>
      </c>
      <c r="F3058">
        <v>343.596957931595</v>
      </c>
      <c r="G3058">
        <v>19.863354235103898</v>
      </c>
      <c r="H3058">
        <v>85.702563863552498</v>
      </c>
      <c r="I3058">
        <v>5.3817458818235497</v>
      </c>
      <c r="J3058">
        <v>0</v>
      </c>
    </row>
    <row r="3059" spans="1:10" x14ac:dyDescent="0.3">
      <c r="A3059">
        <v>7.9854063938298898</v>
      </c>
      <c r="B3059">
        <v>200.13469747068501</v>
      </c>
      <c r="C3059">
        <v>17583.080334883802</v>
      </c>
      <c r="D3059">
        <v>6.7717287983285601</v>
      </c>
      <c r="E3059">
        <v>296.569823261767</v>
      </c>
      <c r="F3059">
        <v>377.584203105612</v>
      </c>
      <c r="G3059">
        <v>10.2892881208393</v>
      </c>
      <c r="H3059">
        <v>66.890747022754098</v>
      </c>
      <c r="I3059">
        <v>4.7524517390712999</v>
      </c>
      <c r="J3059">
        <v>0</v>
      </c>
    </row>
    <row r="3060" spans="1:10" x14ac:dyDescent="0.3">
      <c r="A3060">
        <v>8.1083507991168098</v>
      </c>
      <c r="B3060">
        <v>202.51019413930001</v>
      </c>
      <c r="C3060">
        <v>26730.192612963601</v>
      </c>
      <c r="D3060">
        <v>8.3951293932091495</v>
      </c>
      <c r="E3060">
        <v>323.951805432161</v>
      </c>
      <c r="F3060">
        <v>368.45499144377902</v>
      </c>
      <c r="G3060">
        <v>17.3370914802302</v>
      </c>
      <c r="I3060">
        <v>4.7533581835009802</v>
      </c>
      <c r="J3060">
        <v>0</v>
      </c>
    </row>
    <row r="3061" spans="1:10" x14ac:dyDescent="0.3">
      <c r="A3061">
        <v>8.2430909864617607</v>
      </c>
      <c r="B3061">
        <v>214.53299015503001</v>
      </c>
      <c r="C3061">
        <v>29461.0237702005</v>
      </c>
      <c r="D3061">
        <v>8.3151295939932908</v>
      </c>
      <c r="F3061">
        <v>514.49001204224601</v>
      </c>
      <c r="G3061">
        <v>16.301765199882301</v>
      </c>
      <c r="H3061">
        <v>90.0759085756671</v>
      </c>
      <c r="I3061">
        <v>3.5507168314887201</v>
      </c>
      <c r="J3061">
        <v>0</v>
      </c>
    </row>
    <row r="3062" spans="1:10" x14ac:dyDescent="0.3">
      <c r="A3062">
        <v>10.289379606190501</v>
      </c>
      <c r="B3062">
        <v>162.78025206078701</v>
      </c>
      <c r="C3062">
        <v>18869.212089820499</v>
      </c>
      <c r="D3062">
        <v>6.9064965381749897</v>
      </c>
      <c r="E3062">
        <v>344.18761005151703</v>
      </c>
      <c r="F3062">
        <v>585.67958883228596</v>
      </c>
      <c r="G3062">
        <v>18.857141114007899</v>
      </c>
      <c r="H3062">
        <v>74.293778738623004</v>
      </c>
      <c r="I3062">
        <v>3.5001669755779101</v>
      </c>
      <c r="J3062">
        <v>0</v>
      </c>
    </row>
    <row r="3063" spans="1:10" x14ac:dyDescent="0.3">
      <c r="A3063">
        <v>3.9890320783017801</v>
      </c>
      <c r="B3063">
        <v>216.07613788740301</v>
      </c>
      <c r="C3063">
        <v>40175.2060914174</v>
      </c>
      <c r="D3063">
        <v>7.4874227565279003</v>
      </c>
      <c r="E3063">
        <v>309.80079638709702</v>
      </c>
      <c r="F3063">
        <v>399.04718087069199</v>
      </c>
      <c r="G3063">
        <v>11.186738886754901</v>
      </c>
      <c r="H3063">
        <v>86.957463865879802</v>
      </c>
      <c r="I3063">
        <v>4.4094141755632696</v>
      </c>
      <c r="J3063">
        <v>0</v>
      </c>
    </row>
    <row r="3064" spans="1:10" x14ac:dyDescent="0.3">
      <c r="B3064">
        <v>209.531697331928</v>
      </c>
      <c r="C3064">
        <v>44982.734154737598</v>
      </c>
      <c r="D3064">
        <v>8.8980239775828007</v>
      </c>
      <c r="F3064">
        <v>349.38523535374298</v>
      </c>
      <c r="G3064">
        <v>15.6532987011897</v>
      </c>
      <c r="I3064">
        <v>3.8324787029266498</v>
      </c>
      <c r="J3064">
        <v>0</v>
      </c>
    </row>
    <row r="3065" spans="1:10" x14ac:dyDescent="0.3">
      <c r="A3065">
        <v>8.5196390425019803</v>
      </c>
      <c r="B3065">
        <v>190.994957377611</v>
      </c>
      <c r="C3065">
        <v>14578.961311417201</v>
      </c>
      <c r="D3065">
        <v>6.6026934954266903</v>
      </c>
      <c r="F3065">
        <v>498.53357782721599</v>
      </c>
      <c r="G3065">
        <v>11.3166013958005</v>
      </c>
      <c r="H3065">
        <v>57.181587861913499</v>
      </c>
      <c r="I3065">
        <v>3.4272514067406199</v>
      </c>
      <c r="J3065">
        <v>0</v>
      </c>
    </row>
    <row r="3066" spans="1:10" x14ac:dyDescent="0.3">
      <c r="B3066">
        <v>169.54741070567701</v>
      </c>
      <c r="C3066">
        <v>20004.733627551101</v>
      </c>
      <c r="D3066">
        <v>6.4376748690049697</v>
      </c>
      <c r="F3066">
        <v>349.86503636736899</v>
      </c>
      <c r="G3066">
        <v>11.3325176548539</v>
      </c>
      <c r="H3066">
        <v>41.7037659945114</v>
      </c>
      <c r="I3066">
        <v>3.8820039630089398</v>
      </c>
      <c r="J3066">
        <v>0</v>
      </c>
    </row>
    <row r="3067" spans="1:10" x14ac:dyDescent="0.3">
      <c r="B3067">
        <v>223.37668380202101</v>
      </c>
      <c r="C3067">
        <v>20992.281677365299</v>
      </c>
      <c r="D3067">
        <v>7.7604080609970696</v>
      </c>
      <c r="E3067">
        <v>340.36575488856403</v>
      </c>
      <c r="F3067">
        <v>332.48799340628602</v>
      </c>
      <c r="G3067">
        <v>18.0853845385578</v>
      </c>
      <c r="H3067">
        <v>61.016455434704397</v>
      </c>
      <c r="I3067">
        <v>4.64778224578437</v>
      </c>
      <c r="J3067">
        <v>0</v>
      </c>
    </row>
    <row r="3068" spans="1:10" x14ac:dyDescent="0.3">
      <c r="A3068">
        <v>4.4953576789481202</v>
      </c>
      <c r="B3068">
        <v>234.19191634156999</v>
      </c>
      <c r="C3068">
        <v>14080.8337085233</v>
      </c>
      <c r="D3068">
        <v>6.3406824301617597</v>
      </c>
      <c r="E3068">
        <v>296.31421956890802</v>
      </c>
      <c r="F3068">
        <v>382.40807438988401</v>
      </c>
      <c r="G3068">
        <v>17.353544583874701</v>
      </c>
      <c r="H3068">
        <v>59.004349138760404</v>
      </c>
      <c r="I3068">
        <v>4.9628995850625399</v>
      </c>
      <c r="J3068">
        <v>0</v>
      </c>
    </row>
    <row r="3069" spans="1:10" x14ac:dyDescent="0.3">
      <c r="B3069">
        <v>193.09126005208199</v>
      </c>
      <c r="C3069">
        <v>17777.1000861104</v>
      </c>
      <c r="D3069">
        <v>6.0879490542555796</v>
      </c>
      <c r="F3069">
        <v>543.11495253121097</v>
      </c>
      <c r="G3069">
        <v>10.7175882179803</v>
      </c>
      <c r="I3069">
        <v>3.87866415546792</v>
      </c>
      <c r="J3069">
        <v>0</v>
      </c>
    </row>
    <row r="3070" spans="1:10" x14ac:dyDescent="0.3">
      <c r="A3070">
        <v>5.6205334364300299</v>
      </c>
      <c r="B3070">
        <v>226.987836446291</v>
      </c>
      <c r="C3070">
        <v>27852.0974386616</v>
      </c>
      <c r="D3070">
        <v>6.5214708345658297</v>
      </c>
      <c r="E3070">
        <v>309.22809132213098</v>
      </c>
      <c r="F3070">
        <v>414.06154518468202</v>
      </c>
      <c r="G3070">
        <v>16.932911316750001</v>
      </c>
      <c r="H3070">
        <v>78.439251287131896</v>
      </c>
      <c r="I3070">
        <v>3.4394758481933101</v>
      </c>
      <c r="J3070">
        <v>0</v>
      </c>
    </row>
    <row r="3071" spans="1:10" x14ac:dyDescent="0.3">
      <c r="A3071">
        <v>8.5529936647686</v>
      </c>
      <c r="B3071">
        <v>199.59978435801301</v>
      </c>
      <c r="C3071">
        <v>10452.7244143189</v>
      </c>
      <c r="D3071">
        <v>6.5879334537810603</v>
      </c>
      <c r="F3071">
        <v>316.257513383831</v>
      </c>
      <c r="G3071">
        <v>23.042375631311199</v>
      </c>
      <c r="H3071">
        <v>45.253714709312597</v>
      </c>
      <c r="I3071">
        <v>3.1086739072554899</v>
      </c>
      <c r="J3071">
        <v>0</v>
      </c>
    </row>
    <row r="3072" spans="1:10" x14ac:dyDescent="0.3">
      <c r="B3072">
        <v>216.23797501484901</v>
      </c>
      <c r="C3072">
        <v>20886.7865627342</v>
      </c>
      <c r="D3072">
        <v>7.3263700885726797</v>
      </c>
      <c r="E3072">
        <v>303.49867186042502</v>
      </c>
      <c r="F3072">
        <v>269.81753911822199</v>
      </c>
      <c r="G3072">
        <v>15.252780400349501</v>
      </c>
      <c r="H3072">
        <v>104.682553161752</v>
      </c>
      <c r="I3072">
        <v>3.8603476102234899</v>
      </c>
      <c r="J3072">
        <v>0</v>
      </c>
    </row>
    <row r="3073" spans="1:10" x14ac:dyDescent="0.3">
      <c r="A3073">
        <v>10.2099557980313</v>
      </c>
      <c r="B3073">
        <v>148.37923479310501</v>
      </c>
      <c r="C3073">
        <v>18413.0968199864</v>
      </c>
      <c r="D3073">
        <v>7.40796723339409</v>
      </c>
      <c r="E3073">
        <v>390.61901328956702</v>
      </c>
      <c r="F3073">
        <v>410.568171999632</v>
      </c>
      <c r="G3073">
        <v>15.1036243442682</v>
      </c>
      <c r="H3073">
        <v>89.178484514668</v>
      </c>
      <c r="I3073">
        <v>4.1125977516482397</v>
      </c>
      <c r="J3073">
        <v>0</v>
      </c>
    </row>
    <row r="3074" spans="1:10" x14ac:dyDescent="0.3">
      <c r="B3074">
        <v>205.23363448310499</v>
      </c>
      <c r="C3074">
        <v>21829.273148462598</v>
      </c>
      <c r="D3074">
        <v>6.6770570586442899</v>
      </c>
      <c r="E3074">
        <v>331.67464974935098</v>
      </c>
      <c r="F3074">
        <v>338.567757666673</v>
      </c>
      <c r="G3074">
        <v>15.5666550506061</v>
      </c>
      <c r="H3074">
        <v>56.608678987082598</v>
      </c>
      <c r="I3074">
        <v>2.5456313453594399</v>
      </c>
      <c r="J3074">
        <v>0</v>
      </c>
    </row>
    <row r="3075" spans="1:10" x14ac:dyDescent="0.3">
      <c r="A3075">
        <v>6.5882079653224404</v>
      </c>
      <c r="B3075">
        <v>179.699151482952</v>
      </c>
      <c r="C3075">
        <v>35263.612399258003</v>
      </c>
      <c r="D3075">
        <v>7.4453430624988801</v>
      </c>
      <c r="F3075">
        <v>527.44934202773595</v>
      </c>
      <c r="G3075">
        <v>16.1493151711521</v>
      </c>
      <c r="H3075">
        <v>81.503469907433995</v>
      </c>
      <c r="I3075">
        <v>3.9722558564609001</v>
      </c>
      <c r="J3075">
        <v>0</v>
      </c>
    </row>
    <row r="3076" spans="1:10" x14ac:dyDescent="0.3">
      <c r="A3076">
        <v>8.5583887752850103</v>
      </c>
      <c r="B3076">
        <v>198.888867760127</v>
      </c>
      <c r="C3076">
        <v>8535.4029557225804</v>
      </c>
      <c r="D3076">
        <v>4.79666583628517</v>
      </c>
      <c r="E3076">
        <v>321.403476503729</v>
      </c>
      <c r="F3076">
        <v>453.57116262701697</v>
      </c>
      <c r="G3076">
        <v>14.3516244964125</v>
      </c>
      <c r="H3076">
        <v>74.326204432835098</v>
      </c>
      <c r="I3076">
        <v>3.9462277186114698</v>
      </c>
      <c r="J3076">
        <v>0</v>
      </c>
    </row>
    <row r="3077" spans="1:10" x14ac:dyDescent="0.3">
      <c r="A3077">
        <v>8.4269063566753903</v>
      </c>
      <c r="B3077">
        <v>159.690251008719</v>
      </c>
      <c r="C3077">
        <v>19576.530381129101</v>
      </c>
      <c r="D3077">
        <v>7.6643752200299504</v>
      </c>
      <c r="E3077">
        <v>344.14513049090101</v>
      </c>
      <c r="F3077">
        <v>390.69089981896701</v>
      </c>
      <c r="G3077">
        <v>17.7470368036563</v>
      </c>
      <c r="H3077">
        <v>53.631504401123301</v>
      </c>
      <c r="I3077">
        <v>4.2445139274004502</v>
      </c>
      <c r="J3077">
        <v>0</v>
      </c>
    </row>
    <row r="3078" spans="1:10" x14ac:dyDescent="0.3">
      <c r="A3078">
        <v>7.2075386082724204</v>
      </c>
      <c r="B3078">
        <v>174.80516800528699</v>
      </c>
      <c r="C3078">
        <v>15796.399698327899</v>
      </c>
      <c r="D3078">
        <v>6.95404133673249</v>
      </c>
      <c r="F3078">
        <v>555.59621067865601</v>
      </c>
      <c r="G3078">
        <v>14.1711641460516</v>
      </c>
      <c r="H3078">
        <v>60.531269778949898</v>
      </c>
      <c r="I3078">
        <v>4.2951891933079898</v>
      </c>
      <c r="J3078">
        <v>0</v>
      </c>
    </row>
    <row r="3079" spans="1:10" x14ac:dyDescent="0.3">
      <c r="A3079">
        <v>10.2276896942625</v>
      </c>
      <c r="B3079">
        <v>225.919118279743</v>
      </c>
      <c r="C3079">
        <v>9546.1292151546495</v>
      </c>
      <c r="D3079">
        <v>5.89967635664153</v>
      </c>
      <c r="E3079">
        <v>313.98734272068498</v>
      </c>
      <c r="F3079">
        <v>372.53275248078501</v>
      </c>
      <c r="G3079">
        <v>15.2842912590468</v>
      </c>
      <c r="H3079">
        <v>61.258045660994597</v>
      </c>
      <c r="I3079">
        <v>4.7863298203439504</v>
      </c>
      <c r="J3079">
        <v>0</v>
      </c>
    </row>
    <row r="3080" spans="1:10" x14ac:dyDescent="0.3">
      <c r="A3080">
        <v>11.3905431095636</v>
      </c>
      <c r="B3080">
        <v>145.34193656349501</v>
      </c>
      <c r="C3080">
        <v>16175.2219441256</v>
      </c>
      <c r="D3080">
        <v>6.6138646790188496</v>
      </c>
      <c r="F3080">
        <v>553.48892333352603</v>
      </c>
      <c r="G3080">
        <v>12.0911893088048</v>
      </c>
      <c r="H3080">
        <v>69.736230747270099</v>
      </c>
      <c r="I3080">
        <v>2.27735863193762</v>
      </c>
      <c r="J3080">
        <v>0</v>
      </c>
    </row>
    <row r="3081" spans="1:10" x14ac:dyDescent="0.3">
      <c r="B3081">
        <v>199.383090638921</v>
      </c>
      <c r="C3081">
        <v>5576.6282970647198</v>
      </c>
      <c r="D3081">
        <v>4.9988436621587704</v>
      </c>
      <c r="E3081">
        <v>341.08834162591597</v>
      </c>
      <c r="F3081">
        <v>388.24929926147001</v>
      </c>
      <c r="G3081">
        <v>10.7451542633179</v>
      </c>
      <c r="H3081">
        <v>50.747473601818598</v>
      </c>
      <c r="I3081">
        <v>3.2164140024043899</v>
      </c>
      <c r="J3081">
        <v>0</v>
      </c>
    </row>
    <row r="3082" spans="1:10" x14ac:dyDescent="0.3">
      <c r="A3082">
        <v>6.5800432953122403</v>
      </c>
      <c r="B3082">
        <v>220.575466415346</v>
      </c>
      <c r="C3082">
        <v>27668.4857194752</v>
      </c>
      <c r="D3082">
        <v>6.1980690134238801</v>
      </c>
      <c r="F3082">
        <v>474.62769113186198</v>
      </c>
      <c r="G3082">
        <v>11.470226148540499</v>
      </c>
      <c r="H3082">
        <v>53.508042915178002</v>
      </c>
      <c r="I3082">
        <v>4.7564462791223496</v>
      </c>
      <c r="J3082">
        <v>0</v>
      </c>
    </row>
    <row r="3083" spans="1:10" x14ac:dyDescent="0.3">
      <c r="A3083">
        <v>10.817831076432901</v>
      </c>
      <c r="B3083">
        <v>141.48839116355501</v>
      </c>
      <c r="C3083">
        <v>23989.990150725898</v>
      </c>
      <c r="D3083">
        <v>7.9620664633449501</v>
      </c>
      <c r="E3083">
        <v>389.39289728587897</v>
      </c>
      <c r="F3083">
        <v>361.632054682226</v>
      </c>
      <c r="G3083">
        <v>14.908725391507801</v>
      </c>
      <c r="H3083">
        <v>57.164555821594398</v>
      </c>
      <c r="I3083">
        <v>3.5908411283530799</v>
      </c>
      <c r="J3083">
        <v>0</v>
      </c>
    </row>
    <row r="3084" spans="1:10" x14ac:dyDescent="0.3">
      <c r="A3084">
        <v>5.0936751347699696</v>
      </c>
      <c r="B3084">
        <v>251.31377951745799</v>
      </c>
      <c r="C3084">
        <v>30245.956974840799</v>
      </c>
      <c r="D3084">
        <v>6.7188296734823902</v>
      </c>
      <c r="E3084">
        <v>267.02609282740002</v>
      </c>
      <c r="F3084">
        <v>271.63073825352399</v>
      </c>
      <c r="G3084">
        <v>14.882428188643299</v>
      </c>
      <c r="H3084">
        <v>70.778408098880206</v>
      </c>
      <c r="I3084">
        <v>4.5525714418763297</v>
      </c>
      <c r="J3084">
        <v>0</v>
      </c>
    </row>
    <row r="3085" spans="1:10" x14ac:dyDescent="0.3">
      <c r="A3085">
        <v>5.2642838017295102</v>
      </c>
      <c r="B3085">
        <v>142.53412630429801</v>
      </c>
      <c r="C3085">
        <v>25556.0531280375</v>
      </c>
      <c r="D3085">
        <v>6.6007869509501802</v>
      </c>
      <c r="E3085">
        <v>416.26279867348097</v>
      </c>
      <c r="F3085">
        <v>443.75923103638098</v>
      </c>
      <c r="G3085">
        <v>7.4913624695613503</v>
      </c>
      <c r="H3085">
        <v>72.879847778839604</v>
      </c>
      <c r="I3085">
        <v>5.1002396649525901</v>
      </c>
      <c r="J3085">
        <v>0</v>
      </c>
    </row>
    <row r="3086" spans="1:10" x14ac:dyDescent="0.3">
      <c r="A3086">
        <v>7.9712987474493602</v>
      </c>
      <c r="B3086">
        <v>151.03292956434899</v>
      </c>
      <c r="C3086">
        <v>29827.793969254199</v>
      </c>
      <c r="D3086">
        <v>7.6621539356710899</v>
      </c>
      <c r="E3086">
        <v>405.82989379134199</v>
      </c>
      <c r="F3086">
        <v>376.91221168815599</v>
      </c>
      <c r="G3086">
        <v>19.382739124492101</v>
      </c>
      <c r="H3086">
        <v>78.1601332555678</v>
      </c>
      <c r="I3086">
        <v>2.4391400085482502</v>
      </c>
      <c r="J3086">
        <v>0</v>
      </c>
    </row>
    <row r="3087" spans="1:10" x14ac:dyDescent="0.3">
      <c r="A3087">
        <v>8.3503510398453002</v>
      </c>
      <c r="B3087">
        <v>239.81600458044099</v>
      </c>
      <c r="C3087">
        <v>17177.7887828083</v>
      </c>
      <c r="D3087">
        <v>6.1089473659648199</v>
      </c>
      <c r="E3087">
        <v>272.84471465974002</v>
      </c>
      <c r="F3087">
        <v>294.876056269044</v>
      </c>
      <c r="G3087">
        <v>10.603467049677301</v>
      </c>
      <c r="H3087">
        <v>62.852748629129202</v>
      </c>
      <c r="I3087">
        <v>3.5072275811816298</v>
      </c>
      <c r="J3087">
        <v>0</v>
      </c>
    </row>
    <row r="3088" spans="1:10" x14ac:dyDescent="0.3">
      <c r="B3088">
        <v>184.61484764380501</v>
      </c>
      <c r="C3088">
        <v>22289.727086089399</v>
      </c>
      <c r="D3088">
        <v>7.1674047988848502</v>
      </c>
      <c r="E3088">
        <v>392.46219870433299</v>
      </c>
      <c r="F3088">
        <v>409.490998923375</v>
      </c>
      <c r="G3088">
        <v>12.215588200957001</v>
      </c>
      <c r="H3088">
        <v>63.904255706361198</v>
      </c>
      <c r="I3088">
        <v>3.3517669029109598</v>
      </c>
      <c r="J3088">
        <v>0</v>
      </c>
    </row>
    <row r="3089" spans="1:10" x14ac:dyDescent="0.3">
      <c r="A3089">
        <v>4.0320605335611104</v>
      </c>
      <c r="B3089">
        <v>200.06797277285699</v>
      </c>
      <c r="C3089">
        <v>14720.544828979</v>
      </c>
      <c r="D3089">
        <v>6.48267861240023</v>
      </c>
      <c r="F3089">
        <v>519.21337036605405</v>
      </c>
      <c r="G3089">
        <v>16.6007771630135</v>
      </c>
      <c r="H3089">
        <v>77.293940496037706</v>
      </c>
      <c r="I3089">
        <v>4.8142350960662998</v>
      </c>
      <c r="J3089">
        <v>0</v>
      </c>
    </row>
    <row r="3090" spans="1:10" x14ac:dyDescent="0.3">
      <c r="A3090">
        <v>2.1285314339651702</v>
      </c>
      <c r="B3090">
        <v>192.69642195490201</v>
      </c>
      <c r="C3090">
        <v>24905.284521000402</v>
      </c>
      <c r="D3090">
        <v>7.7577697653155901</v>
      </c>
      <c r="E3090">
        <v>383.51989221415101</v>
      </c>
      <c r="F3090">
        <v>473.55006525958203</v>
      </c>
      <c r="G3090">
        <v>14.2864932350329</v>
      </c>
      <c r="H3090">
        <v>56.347829908359401</v>
      </c>
      <c r="I3090">
        <v>3.8421094167663501</v>
      </c>
      <c r="J3090">
        <v>0</v>
      </c>
    </row>
    <row r="3091" spans="1:10" x14ac:dyDescent="0.3">
      <c r="A3091">
        <v>9.84205629359829</v>
      </c>
      <c r="B3091">
        <v>217.89677245522699</v>
      </c>
      <c r="C3091">
        <v>6785.1453026912504</v>
      </c>
      <c r="D3091">
        <v>6.0288982278104397</v>
      </c>
      <c r="E3091">
        <v>333.073545745888</v>
      </c>
      <c r="F3091">
        <v>432.33240557423301</v>
      </c>
      <c r="G3091">
        <v>12.365538069177701</v>
      </c>
      <c r="H3091">
        <v>45.822004105064401</v>
      </c>
      <c r="I3091">
        <v>4.1791977633290998</v>
      </c>
      <c r="J3091">
        <v>0</v>
      </c>
    </row>
    <row r="3092" spans="1:10" x14ac:dyDescent="0.3">
      <c r="A3092">
        <v>7.6646280965516604</v>
      </c>
      <c r="B3092">
        <v>150.667209664811</v>
      </c>
      <c r="C3092">
        <v>33918.040823478099</v>
      </c>
      <c r="D3092">
        <v>8.7462954215400206</v>
      </c>
      <c r="E3092">
        <v>406.47611929545798</v>
      </c>
      <c r="F3092">
        <v>436.33562209678797</v>
      </c>
      <c r="G3092">
        <v>15.216929544811199</v>
      </c>
      <c r="I3092">
        <v>3.4874068798248699</v>
      </c>
      <c r="J3092">
        <v>0</v>
      </c>
    </row>
    <row r="3093" spans="1:10" x14ac:dyDescent="0.3">
      <c r="B3093">
        <v>233.993171894158</v>
      </c>
      <c r="C3093">
        <v>27197.302441002201</v>
      </c>
      <c r="D3093">
        <v>7.2974525036326101</v>
      </c>
      <c r="E3093">
        <v>301.84878612891902</v>
      </c>
      <c r="F3093">
        <v>490.76619055917899</v>
      </c>
      <c r="G3093">
        <v>16.022780228681501</v>
      </c>
      <c r="H3093">
        <v>58.524667176512899</v>
      </c>
      <c r="I3093">
        <v>3.1983438599807599</v>
      </c>
      <c r="J3093">
        <v>0</v>
      </c>
    </row>
    <row r="3094" spans="1:10" x14ac:dyDescent="0.3">
      <c r="A3094">
        <v>7.2603196817661502</v>
      </c>
      <c r="B3094">
        <v>194.24774209542699</v>
      </c>
      <c r="C3094">
        <v>8127.0712539875803</v>
      </c>
      <c r="D3094">
        <v>6.6740317608541302</v>
      </c>
      <c r="E3094">
        <v>394.55583487077701</v>
      </c>
      <c r="F3094">
        <v>312.349017080007</v>
      </c>
      <c r="G3094">
        <v>16.005021528604999</v>
      </c>
      <c r="H3094">
        <v>65.023960127909803</v>
      </c>
      <c r="I3094">
        <v>4.2823147563722799</v>
      </c>
      <c r="J3094">
        <v>0</v>
      </c>
    </row>
    <row r="3095" spans="1:10" x14ac:dyDescent="0.3">
      <c r="A3095">
        <v>9.5378786289683397</v>
      </c>
      <c r="B3095">
        <v>200.55750736637501</v>
      </c>
      <c r="C3095">
        <v>20044.2062523196</v>
      </c>
      <c r="D3095">
        <v>7.0786895149145703</v>
      </c>
      <c r="E3095">
        <v>303.91934120728502</v>
      </c>
      <c r="F3095">
        <v>335.554803199047</v>
      </c>
      <c r="G3095">
        <v>16.6361740090057</v>
      </c>
      <c r="H3095">
        <v>71.309022174794293</v>
      </c>
      <c r="I3095">
        <v>3.0245566409360198</v>
      </c>
      <c r="J3095">
        <v>0</v>
      </c>
    </row>
    <row r="3096" spans="1:10" x14ac:dyDescent="0.3">
      <c r="A3096">
        <v>1.9853833592630401</v>
      </c>
      <c r="B3096">
        <v>216.48002472933399</v>
      </c>
      <c r="C3096">
        <v>23039.328505396799</v>
      </c>
      <c r="D3096">
        <v>6.7692676368691398</v>
      </c>
      <c r="E3096">
        <v>344.01425622019099</v>
      </c>
      <c r="F3096">
        <v>341.078379034161</v>
      </c>
      <c r="G3096">
        <v>11.498236895261901</v>
      </c>
      <c r="H3096">
        <v>78.733441303701596</v>
      </c>
      <c r="I3096">
        <v>3.9230931974367902</v>
      </c>
      <c r="J3096">
        <v>0</v>
      </c>
    </row>
    <row r="3097" spans="1:10" x14ac:dyDescent="0.3">
      <c r="A3097">
        <v>7.2489911980563697</v>
      </c>
      <c r="B3097">
        <v>184.07103372110899</v>
      </c>
      <c r="C3097">
        <v>33123.442979610198</v>
      </c>
      <c r="D3097">
        <v>7.18617331107074</v>
      </c>
      <c r="E3097">
        <v>322.36566111104997</v>
      </c>
      <c r="F3097">
        <v>345.35657568350501</v>
      </c>
      <c r="G3097">
        <v>15.164133941054301</v>
      </c>
      <c r="H3097">
        <v>68.847543992318407</v>
      </c>
      <c r="I3097">
        <v>4.2559796512696302</v>
      </c>
      <c r="J3097">
        <v>0</v>
      </c>
    </row>
    <row r="3098" spans="1:10" x14ac:dyDescent="0.3">
      <c r="A3098">
        <v>6.9682089601058603</v>
      </c>
      <c r="B3098">
        <v>178.21731117902601</v>
      </c>
      <c r="C3098">
        <v>39995.186271847801</v>
      </c>
      <c r="D3098">
        <v>8.93068899500628</v>
      </c>
      <c r="E3098">
        <v>337.06494977222502</v>
      </c>
      <c r="F3098">
        <v>393.67695750254899</v>
      </c>
      <c r="G3098">
        <v>14.2433735285098</v>
      </c>
      <c r="H3098">
        <v>75.375742685762404</v>
      </c>
      <c r="I3098">
        <v>3.6326438895297999</v>
      </c>
      <c r="J3098">
        <v>0</v>
      </c>
    </row>
    <row r="3099" spans="1:10" x14ac:dyDescent="0.3">
      <c r="A3099">
        <v>6.15055301521181</v>
      </c>
      <c r="B3099">
        <v>212.819377438646</v>
      </c>
      <c r="C3099">
        <v>15017.7472811186</v>
      </c>
      <c r="D3099">
        <v>5.5444355298502401</v>
      </c>
      <c r="E3099">
        <v>319.494951919524</v>
      </c>
      <c r="F3099">
        <v>279.44706566597898</v>
      </c>
      <c r="G3099">
        <v>12.850505624337201</v>
      </c>
      <c r="H3099">
        <v>75.028792711351301</v>
      </c>
      <c r="I3099">
        <v>4.8105371794819902</v>
      </c>
      <c r="J3099">
        <v>0</v>
      </c>
    </row>
    <row r="3100" spans="1:10" x14ac:dyDescent="0.3">
      <c r="A3100">
        <v>6.3007555092761196</v>
      </c>
      <c r="B3100">
        <v>179.452792456374</v>
      </c>
      <c r="C3100">
        <v>25668.198954461899</v>
      </c>
      <c r="D3100">
        <v>8.9315307955161707</v>
      </c>
      <c r="E3100">
        <v>341.49302414785001</v>
      </c>
      <c r="F3100">
        <v>458.83540577966897</v>
      </c>
      <c r="G3100">
        <v>14.062955946663401</v>
      </c>
      <c r="I3100">
        <v>5.7081118825668797</v>
      </c>
      <c r="J3100">
        <v>0</v>
      </c>
    </row>
    <row r="3101" spans="1:10" x14ac:dyDescent="0.3">
      <c r="A3101">
        <v>6.92079959936554</v>
      </c>
      <c r="B3101">
        <v>218.09861159127701</v>
      </c>
      <c r="C3101">
        <v>13477.3815856153</v>
      </c>
      <c r="D3101">
        <v>5.6598371383450896</v>
      </c>
      <c r="F3101">
        <v>302.41237432132999</v>
      </c>
      <c r="G3101">
        <v>11.054578085761801</v>
      </c>
      <c r="H3101">
        <v>61.933779087867499</v>
      </c>
      <c r="I3101">
        <v>4.9157334693368098</v>
      </c>
      <c r="J3101">
        <v>0</v>
      </c>
    </row>
    <row r="3102" spans="1:10" x14ac:dyDescent="0.3">
      <c r="A3102">
        <v>6.4818902791671897</v>
      </c>
      <c r="B3102">
        <v>179.91971076115499</v>
      </c>
      <c r="C3102">
        <v>34698.621160449897</v>
      </c>
      <c r="D3102">
        <v>8.5384916770114998</v>
      </c>
      <c r="E3102">
        <v>338.01232321355201</v>
      </c>
      <c r="F3102">
        <v>504.39715216384798</v>
      </c>
      <c r="G3102">
        <v>16.4093638673314</v>
      </c>
      <c r="H3102">
        <v>59.954815166164899</v>
      </c>
      <c r="I3102">
        <v>5.0023605327412799</v>
      </c>
      <c r="J3102">
        <v>0</v>
      </c>
    </row>
    <row r="3103" spans="1:10" x14ac:dyDescent="0.3">
      <c r="B3103">
        <v>208.93145764523399</v>
      </c>
      <c r="C3103">
        <v>16429.907902459901</v>
      </c>
      <c r="D3103">
        <v>5.87327706766043</v>
      </c>
      <c r="E3103">
        <v>310.98563367595801</v>
      </c>
      <c r="F3103">
        <v>364.91949242189901</v>
      </c>
      <c r="G3103">
        <v>17.801564959305399</v>
      </c>
      <c r="H3103">
        <v>107.30634311484</v>
      </c>
      <c r="I3103">
        <v>4.4549643421042102</v>
      </c>
      <c r="J3103">
        <v>0</v>
      </c>
    </row>
    <row r="3104" spans="1:10" x14ac:dyDescent="0.3">
      <c r="A3104">
        <v>7.3095964739799602</v>
      </c>
      <c r="B3104">
        <v>193.47259613719001</v>
      </c>
      <c r="C3104">
        <v>19343.149511401301</v>
      </c>
      <c r="D3104">
        <v>7.6640605665707398</v>
      </c>
      <c r="E3104">
        <v>306.68545533280798</v>
      </c>
      <c r="F3104">
        <v>426.56192762012898</v>
      </c>
      <c r="G3104">
        <v>12.8443655459594</v>
      </c>
      <c r="H3104">
        <v>111.595447695934</v>
      </c>
      <c r="I3104">
        <v>4.0482024628763797</v>
      </c>
      <c r="J3104">
        <v>0</v>
      </c>
    </row>
    <row r="3105" spans="1:10" x14ac:dyDescent="0.3">
      <c r="A3105">
        <v>5.9672742278667403</v>
      </c>
      <c r="B3105">
        <v>187.08508398993499</v>
      </c>
      <c r="C3105">
        <v>30846.5854741232</v>
      </c>
      <c r="D3105">
        <v>7.2811055332260901</v>
      </c>
      <c r="E3105">
        <v>339.06371481092901</v>
      </c>
      <c r="F3105">
        <v>323.96269504944797</v>
      </c>
      <c r="G3105">
        <v>12.651853984752799</v>
      </c>
      <c r="H3105">
        <v>72.273590447292094</v>
      </c>
      <c r="I3105">
        <v>3.9145436114579102</v>
      </c>
      <c r="J3105">
        <v>0</v>
      </c>
    </row>
    <row r="3106" spans="1:10" x14ac:dyDescent="0.3">
      <c r="A3106">
        <v>8.6312700004350802</v>
      </c>
      <c r="B3106">
        <v>164.371169104535</v>
      </c>
      <c r="C3106">
        <v>14880.6517982567</v>
      </c>
      <c r="D3106">
        <v>7.2782631654298697</v>
      </c>
      <c r="E3106">
        <v>350.951581415931</v>
      </c>
      <c r="F3106">
        <v>444.108111653778</v>
      </c>
      <c r="G3106">
        <v>16.8574587892819</v>
      </c>
      <c r="H3106">
        <v>58.177867176230897</v>
      </c>
      <c r="I3106">
        <v>3.6409440031675699</v>
      </c>
      <c r="J3106">
        <v>0</v>
      </c>
    </row>
    <row r="3107" spans="1:10" x14ac:dyDescent="0.3">
      <c r="A3107">
        <v>9.1726245193335991</v>
      </c>
      <c r="B3107">
        <v>165.687547741972</v>
      </c>
      <c r="C3107">
        <v>11319.106232092299</v>
      </c>
      <c r="D3107">
        <v>6.6188527588159296</v>
      </c>
      <c r="E3107">
        <v>372.55471309865101</v>
      </c>
      <c r="F3107">
        <v>420.42910963717401</v>
      </c>
      <c r="G3107">
        <v>13.3532592733022</v>
      </c>
      <c r="H3107">
        <v>72.974050836540002</v>
      </c>
      <c r="I3107">
        <v>3.6863952015541002</v>
      </c>
      <c r="J3107">
        <v>0</v>
      </c>
    </row>
    <row r="3108" spans="1:10" x14ac:dyDescent="0.3">
      <c r="B3108">
        <v>156.773180796145</v>
      </c>
      <c r="C3108">
        <v>23084.066584967699</v>
      </c>
      <c r="D3108">
        <v>7.2697949845776799</v>
      </c>
      <c r="E3108">
        <v>334.956099800814</v>
      </c>
      <c r="F3108">
        <v>378.25386945018602</v>
      </c>
      <c r="G3108">
        <v>19.247141172980601</v>
      </c>
      <c r="H3108">
        <v>81.571554019181505</v>
      </c>
      <c r="I3108">
        <v>5.5649015431792401</v>
      </c>
      <c r="J3108">
        <v>0</v>
      </c>
    </row>
    <row r="3109" spans="1:10" x14ac:dyDescent="0.3">
      <c r="A3109">
        <v>3.3376289979634501</v>
      </c>
      <c r="B3109">
        <v>216.25708651504101</v>
      </c>
      <c r="C3109">
        <v>42310.827498169499</v>
      </c>
      <c r="D3109">
        <v>8.1306632850527603</v>
      </c>
      <c r="F3109">
        <v>352.26407394793898</v>
      </c>
      <c r="G3109">
        <v>14.0296727368069</v>
      </c>
      <c r="H3109">
        <v>52.760960701014902</v>
      </c>
      <c r="I3109">
        <v>3.3001918826882601</v>
      </c>
      <c r="J3109">
        <v>0</v>
      </c>
    </row>
    <row r="3110" spans="1:10" x14ac:dyDescent="0.3">
      <c r="A3110">
        <v>11.449739296302299</v>
      </c>
      <c r="B3110">
        <v>186.65264774501401</v>
      </c>
      <c r="C3110">
        <v>12355.3441072527</v>
      </c>
      <c r="D3110">
        <v>7.0655763034304497</v>
      </c>
      <c r="E3110">
        <v>321.83151256825499</v>
      </c>
      <c r="F3110">
        <v>503.96410999582901</v>
      </c>
      <c r="G3110">
        <v>16.282371267239199</v>
      </c>
      <c r="H3110">
        <v>77.152172750977996</v>
      </c>
      <c r="I3110">
        <v>5.1669034830424101</v>
      </c>
      <c r="J3110">
        <v>0</v>
      </c>
    </row>
    <row r="3111" spans="1:10" x14ac:dyDescent="0.3">
      <c r="A3111">
        <v>6.2836787946345503</v>
      </c>
      <c r="B3111">
        <v>205.37662384086599</v>
      </c>
      <c r="C3111">
        <v>19905.436547735899</v>
      </c>
      <c r="D3111">
        <v>7.0783445555473303</v>
      </c>
      <c r="E3111">
        <v>284.206021481449</v>
      </c>
      <c r="F3111">
        <v>471.904031965613</v>
      </c>
      <c r="G3111">
        <v>18.027159728438999</v>
      </c>
      <c r="H3111">
        <v>64.362608409059305</v>
      </c>
      <c r="I3111">
        <v>4.4807713100948003</v>
      </c>
      <c r="J3111">
        <v>0</v>
      </c>
    </row>
    <row r="3112" spans="1:10" x14ac:dyDescent="0.3">
      <c r="B3112">
        <v>192.40787636598</v>
      </c>
      <c r="C3112">
        <v>25460.300792785401</v>
      </c>
      <c r="D3112">
        <v>8.2314746096834295</v>
      </c>
      <c r="F3112">
        <v>465.88395466644602</v>
      </c>
      <c r="G3112">
        <v>16.657294027037299</v>
      </c>
      <c r="H3112">
        <v>58.3601249098433</v>
      </c>
      <c r="I3112">
        <v>3.5436962990588499</v>
      </c>
      <c r="J3112">
        <v>0</v>
      </c>
    </row>
    <row r="3113" spans="1:10" x14ac:dyDescent="0.3">
      <c r="A3113">
        <v>8.7617684047597599</v>
      </c>
      <c r="B3113">
        <v>212.426951837046</v>
      </c>
      <c r="C3113">
        <v>14168.924869029601</v>
      </c>
      <c r="D3113">
        <v>6.3857326295144503</v>
      </c>
      <c r="F3113">
        <v>488.59954738839002</v>
      </c>
      <c r="G3113">
        <v>12.6018012058154</v>
      </c>
      <c r="H3113">
        <v>60.237073307425703</v>
      </c>
      <c r="I3113">
        <v>4.6735478549126901</v>
      </c>
      <c r="J3113">
        <v>0</v>
      </c>
    </row>
    <row r="3114" spans="1:10" x14ac:dyDescent="0.3">
      <c r="A3114">
        <v>6.6167306904115897</v>
      </c>
      <c r="B3114">
        <v>195.09696752734399</v>
      </c>
      <c r="C3114">
        <v>34277.760399691899</v>
      </c>
      <c r="D3114">
        <v>7.6326385070904603</v>
      </c>
      <c r="F3114">
        <v>417.46508017086302</v>
      </c>
      <c r="G3114">
        <v>13.4325566714512</v>
      </c>
      <c r="H3114">
        <v>47.945936181332897</v>
      </c>
      <c r="I3114">
        <v>3.6223792415742402</v>
      </c>
      <c r="J3114">
        <v>0</v>
      </c>
    </row>
    <row r="3115" spans="1:10" x14ac:dyDescent="0.3">
      <c r="A3115">
        <v>7.7345692033449396</v>
      </c>
      <c r="B3115">
        <v>230.91950587872401</v>
      </c>
      <c r="C3115">
        <v>21776.594455022499</v>
      </c>
      <c r="D3115">
        <v>6.9085909098786402</v>
      </c>
      <c r="F3115">
        <v>395.11496120952597</v>
      </c>
      <c r="G3115">
        <v>15.0335572022703</v>
      </c>
      <c r="H3115">
        <v>92.697368844957595</v>
      </c>
      <c r="I3115">
        <v>3.8214559745649099</v>
      </c>
      <c r="J3115">
        <v>0</v>
      </c>
    </row>
    <row r="3116" spans="1:10" x14ac:dyDescent="0.3">
      <c r="A3116">
        <v>6.9715771819511296</v>
      </c>
      <c r="B3116">
        <v>185.90693756838701</v>
      </c>
      <c r="C3116">
        <v>27959.987873012298</v>
      </c>
      <c r="D3116">
        <v>7.2145102118909703</v>
      </c>
      <c r="E3116">
        <v>349.74387911347497</v>
      </c>
      <c r="F3116">
        <v>414.06735428108902</v>
      </c>
      <c r="G3116">
        <v>19.8829169738787</v>
      </c>
      <c r="H3116">
        <v>36.179002858420397</v>
      </c>
      <c r="I3116">
        <v>3.2263485005753401</v>
      </c>
      <c r="J3116">
        <v>0</v>
      </c>
    </row>
    <row r="3117" spans="1:10" x14ac:dyDescent="0.3">
      <c r="A3117">
        <v>4.70918674718048</v>
      </c>
      <c r="B3117">
        <v>179.14101824258901</v>
      </c>
      <c r="C3117">
        <v>22291.4185773143</v>
      </c>
      <c r="D3117">
        <v>6.7742761211157196</v>
      </c>
      <c r="E3117">
        <v>407.417977243113</v>
      </c>
      <c r="F3117">
        <v>371.26484280956799</v>
      </c>
      <c r="G3117">
        <v>18.1868005369694</v>
      </c>
      <c r="H3117">
        <v>86.528627224484794</v>
      </c>
      <c r="I3117">
        <v>3.8600839516260699</v>
      </c>
      <c r="J3117">
        <v>0</v>
      </c>
    </row>
    <row r="3118" spans="1:10" x14ac:dyDescent="0.3">
      <c r="A3118">
        <v>5.23000318952593</v>
      </c>
      <c r="B3118">
        <v>176.71402344076799</v>
      </c>
      <c r="C3118">
        <v>27971.891806144999</v>
      </c>
      <c r="D3118">
        <v>7.5979805828395603</v>
      </c>
      <c r="E3118">
        <v>413.91400052244501</v>
      </c>
      <c r="F3118">
        <v>440.35537377319099</v>
      </c>
      <c r="G3118">
        <v>14.4236141269885</v>
      </c>
      <c r="H3118">
        <v>72.837370205568405</v>
      </c>
      <c r="I3118">
        <v>3.0456121059343499</v>
      </c>
      <c r="J3118">
        <v>0</v>
      </c>
    </row>
    <row r="3119" spans="1:10" x14ac:dyDescent="0.3">
      <c r="A3119">
        <v>5.2741853895897899</v>
      </c>
      <c r="B3119">
        <v>227.340185984226</v>
      </c>
      <c r="C3119">
        <v>17605.535759032799</v>
      </c>
      <c r="D3119">
        <v>6.3269795034473102</v>
      </c>
      <c r="E3119">
        <v>358.58990296326499</v>
      </c>
      <c r="F3119">
        <v>489.43459061953303</v>
      </c>
      <c r="G3119">
        <v>11.199190929652</v>
      </c>
      <c r="I3119">
        <v>4.3644263917318096</v>
      </c>
      <c r="J3119">
        <v>1</v>
      </c>
    </row>
    <row r="3120" spans="1:10" x14ac:dyDescent="0.3">
      <c r="A3120">
        <v>8.4334431041729196</v>
      </c>
      <c r="B3120">
        <v>224.85608904654001</v>
      </c>
      <c r="C3120">
        <v>12833.461241077701</v>
      </c>
      <c r="D3120">
        <v>6.17949587081955</v>
      </c>
      <c r="E3120">
        <v>327.533276455487</v>
      </c>
      <c r="F3120">
        <v>411.84994946763101</v>
      </c>
      <c r="G3120">
        <v>17.400425875755001</v>
      </c>
      <c r="H3120">
        <v>72.917305284591293</v>
      </c>
      <c r="I3120">
        <v>3.8247341378467099</v>
      </c>
      <c r="J3120">
        <v>1</v>
      </c>
    </row>
    <row r="3121" spans="1:10" x14ac:dyDescent="0.3">
      <c r="A3121">
        <v>6.8478632116929603</v>
      </c>
      <c r="B3121">
        <v>234.94220288926101</v>
      </c>
      <c r="C3121">
        <v>24456.174888097499</v>
      </c>
      <c r="D3121">
        <v>5.5962405072865797</v>
      </c>
      <c r="E3121">
        <v>334.87304622000897</v>
      </c>
      <c r="F3121">
        <v>337.57315116789903</v>
      </c>
      <c r="G3121">
        <v>9.5152921423017407</v>
      </c>
      <c r="H3121">
        <v>77.297300185914096</v>
      </c>
      <c r="I3121">
        <v>4.9211957300136104</v>
      </c>
      <c r="J3121">
        <v>1</v>
      </c>
    </row>
    <row r="3122" spans="1:10" x14ac:dyDescent="0.3">
      <c r="A3122">
        <v>7.2635450702153701</v>
      </c>
      <c r="B3122">
        <v>160.443064831409</v>
      </c>
      <c r="C3122">
        <v>16129.7069232947</v>
      </c>
      <c r="D3122">
        <v>8.0910140046382999</v>
      </c>
      <c r="E3122">
        <v>328.447174470135</v>
      </c>
      <c r="F3122">
        <v>478.51508117236699</v>
      </c>
      <c r="G3122">
        <v>12.814835520863699</v>
      </c>
      <c r="H3122">
        <v>43.592301156286403</v>
      </c>
      <c r="I3122">
        <v>3.9505297370835999</v>
      </c>
      <c r="J3122">
        <v>1</v>
      </c>
    </row>
    <row r="3123" spans="1:10" x14ac:dyDescent="0.3">
      <c r="A3123">
        <v>6.7332668829308302</v>
      </c>
      <c r="B3123">
        <v>191.30562738225001</v>
      </c>
      <c r="C3123">
        <v>6193.3305623244296</v>
      </c>
      <c r="D3123">
        <v>7.7397710303673302</v>
      </c>
      <c r="F3123">
        <v>424.66682170643202</v>
      </c>
      <c r="G3123">
        <v>20.811342475991601</v>
      </c>
      <c r="H3123">
        <v>98.367824775317899</v>
      </c>
      <c r="I3123">
        <v>3.76569364810458</v>
      </c>
      <c r="J3123">
        <v>1</v>
      </c>
    </row>
    <row r="3124" spans="1:10" x14ac:dyDescent="0.3">
      <c r="B3124">
        <v>258.44726516563298</v>
      </c>
      <c r="C3124">
        <v>25498.329539880899</v>
      </c>
      <c r="D3124">
        <v>4.9221668792575599</v>
      </c>
      <c r="E3124">
        <v>341.03958001887298</v>
      </c>
      <c r="F3124">
        <v>425.79701930688901</v>
      </c>
      <c r="G3124">
        <v>18.993663252019399</v>
      </c>
      <c r="H3124">
        <v>67.400673352987894</v>
      </c>
      <c r="I3124">
        <v>3.6919465096394402</v>
      </c>
      <c r="J3124">
        <v>1</v>
      </c>
    </row>
    <row r="3125" spans="1:10" x14ac:dyDescent="0.3">
      <c r="B3125">
        <v>232.94323834023299</v>
      </c>
      <c r="C3125">
        <v>8729.0962174616907</v>
      </c>
      <c r="D3125">
        <v>5.8859921736317604</v>
      </c>
      <c r="F3125">
        <v>400.51766119095498</v>
      </c>
      <c r="G3125">
        <v>8.7727383874216098</v>
      </c>
      <c r="H3125">
        <v>69.723912025954405</v>
      </c>
      <c r="I3125">
        <v>3.3997256160685998</v>
      </c>
      <c r="J3125">
        <v>1</v>
      </c>
    </row>
    <row r="3126" spans="1:10" x14ac:dyDescent="0.3">
      <c r="A3126">
        <v>7.7776653664665902</v>
      </c>
      <c r="B3126">
        <v>233.7615788068</v>
      </c>
      <c r="C3126">
        <v>16780.116146828499</v>
      </c>
      <c r="D3126">
        <v>6.1232974660495998</v>
      </c>
      <c r="E3126">
        <v>323.53805514097502</v>
      </c>
      <c r="F3126">
        <v>520.28509404500301</v>
      </c>
      <c r="G3126">
        <v>17.794740676022499</v>
      </c>
      <c r="H3126">
        <v>60.343890907079</v>
      </c>
      <c r="I3126">
        <v>4.68333481267456</v>
      </c>
      <c r="J3126">
        <v>1</v>
      </c>
    </row>
    <row r="3127" spans="1:10" x14ac:dyDescent="0.3">
      <c r="A3127">
        <v>6.1037313046123396</v>
      </c>
      <c r="B3127">
        <v>184.32869274587401</v>
      </c>
      <c r="C3127">
        <v>17977.525648915602</v>
      </c>
      <c r="D3127">
        <v>7.27553058582075</v>
      </c>
      <c r="F3127">
        <v>334.94973918912598</v>
      </c>
      <c r="G3127">
        <v>7.6553813212042296</v>
      </c>
      <c r="H3127">
        <v>59.000666316546599</v>
      </c>
      <c r="I3127">
        <v>3.3830489196349798</v>
      </c>
      <c r="J3127">
        <v>1</v>
      </c>
    </row>
    <row r="3128" spans="1:10" x14ac:dyDescent="0.3">
      <c r="A3128">
        <v>6.6657742011618701</v>
      </c>
      <c r="B3128">
        <v>155.70967940976001</v>
      </c>
      <c r="C3128">
        <v>30610.047900416499</v>
      </c>
      <c r="D3128">
        <v>8.1725484001733495</v>
      </c>
      <c r="E3128">
        <v>337.17376741140401</v>
      </c>
      <c r="F3128">
        <v>425.691955934448</v>
      </c>
      <c r="G3128">
        <v>15.101532720255999</v>
      </c>
      <c r="H3128">
        <v>79.780466937571106</v>
      </c>
      <c r="I3128">
        <v>4.9035532191561897</v>
      </c>
      <c r="J3128">
        <v>1</v>
      </c>
    </row>
    <row r="3129" spans="1:10" x14ac:dyDescent="0.3">
      <c r="B3129">
        <v>215.940695228057</v>
      </c>
      <c r="C3129">
        <v>10171.7101033278</v>
      </c>
      <c r="D3129">
        <v>6.6222842882159201</v>
      </c>
      <c r="F3129">
        <v>378.317532662411</v>
      </c>
      <c r="G3129">
        <v>13.1908178151165</v>
      </c>
      <c r="H3129">
        <v>82.785352412473799</v>
      </c>
      <c r="I3129">
        <v>3.7577990994895898</v>
      </c>
      <c r="J3129">
        <v>1</v>
      </c>
    </row>
    <row r="3130" spans="1:10" x14ac:dyDescent="0.3">
      <c r="A3130">
        <v>4.9598528111058799</v>
      </c>
      <c r="B3130">
        <v>215.85486927203499</v>
      </c>
      <c r="C3130">
        <v>9887.8307545277694</v>
      </c>
      <c r="D3130">
        <v>6.9542305616020501</v>
      </c>
      <c r="E3130">
        <v>379.50473145847701</v>
      </c>
      <c r="F3130">
        <v>527.47969398052805</v>
      </c>
      <c r="G3130">
        <v>14.326638191120001</v>
      </c>
      <c r="H3130">
        <v>52.388849261593698</v>
      </c>
      <c r="I3130">
        <v>3.4550448183438802</v>
      </c>
      <c r="J3130">
        <v>1</v>
      </c>
    </row>
    <row r="3131" spans="1:10" x14ac:dyDescent="0.3">
      <c r="A3131">
        <v>6.3979050138012701</v>
      </c>
      <c r="B3131">
        <v>249.96924347628499</v>
      </c>
      <c r="C3131">
        <v>22057.051786181899</v>
      </c>
      <c r="D3131">
        <v>4.8927166511746103</v>
      </c>
      <c r="E3131">
        <v>375.49447426750498</v>
      </c>
      <c r="F3131">
        <v>334.26987962874398</v>
      </c>
      <c r="G3131">
        <v>14.150363083793099</v>
      </c>
      <c r="H3131">
        <v>97.030457336879905</v>
      </c>
      <c r="I3131">
        <v>3.9585434513762201</v>
      </c>
      <c r="J3131">
        <v>1</v>
      </c>
    </row>
    <row r="3132" spans="1:10" x14ac:dyDescent="0.3">
      <c r="A3132">
        <v>8.1403444634267004</v>
      </c>
      <c r="B3132">
        <v>153.74817023416301</v>
      </c>
      <c r="C3132">
        <v>50793.898916874001</v>
      </c>
      <c r="D3132">
        <v>7.8434977164547304</v>
      </c>
      <c r="E3132">
        <v>306.218950132305</v>
      </c>
      <c r="F3132">
        <v>423.45590568004599</v>
      </c>
      <c r="G3132">
        <v>14.3220188703975</v>
      </c>
      <c r="H3132">
        <v>65.076609900469606</v>
      </c>
      <c r="I3132">
        <v>4.3627921080709902</v>
      </c>
      <c r="J3132">
        <v>1</v>
      </c>
    </row>
    <row r="3133" spans="1:10" x14ac:dyDescent="0.3">
      <c r="A3133">
        <v>6.8506254182689998</v>
      </c>
      <c r="B3133">
        <v>232.93119602419301</v>
      </c>
      <c r="C3133">
        <v>15338.061641165699</v>
      </c>
      <c r="D3133">
        <v>6.1426179713252802</v>
      </c>
      <c r="F3133">
        <v>438.347327072361</v>
      </c>
      <c r="G3133">
        <v>18.148594938494099</v>
      </c>
      <c r="H3133">
        <v>81.551609713045593</v>
      </c>
      <c r="I3133">
        <v>2.5938336796427</v>
      </c>
      <c r="J3133">
        <v>1</v>
      </c>
    </row>
    <row r="3134" spans="1:10" x14ac:dyDescent="0.3">
      <c r="A3134">
        <v>6.7147768796878804</v>
      </c>
      <c r="B3134">
        <v>185.909302823215</v>
      </c>
      <c r="C3134">
        <v>34558.402667349699</v>
      </c>
      <c r="D3134">
        <v>6.5548576851678302</v>
      </c>
      <c r="E3134">
        <v>360.508236992349</v>
      </c>
      <c r="F3134">
        <v>303.96820269298701</v>
      </c>
      <c r="G3134">
        <v>10.2264704072869</v>
      </c>
      <c r="H3134">
        <v>50.214010888329298</v>
      </c>
      <c r="I3134">
        <v>4.6848534700758799</v>
      </c>
      <c r="J3134">
        <v>1</v>
      </c>
    </row>
    <row r="3135" spans="1:10" x14ac:dyDescent="0.3">
      <c r="A3135">
        <v>4.3371194691206902</v>
      </c>
      <c r="B3135">
        <v>207.361906646378</v>
      </c>
      <c r="C3135">
        <v>34355.618426832298</v>
      </c>
      <c r="D3135">
        <v>6.8091531774055296</v>
      </c>
      <c r="E3135">
        <v>374.07277211083499</v>
      </c>
      <c r="F3135">
        <v>530.06960209935403</v>
      </c>
      <c r="G3135">
        <v>12.622031757768699</v>
      </c>
      <c r="H3135">
        <v>44.750359201802503</v>
      </c>
      <c r="I3135">
        <v>4.4016352597883799</v>
      </c>
      <c r="J3135">
        <v>1</v>
      </c>
    </row>
    <row r="3136" spans="1:10" x14ac:dyDescent="0.3">
      <c r="A3136">
        <v>8.4332908239741506</v>
      </c>
      <c r="B3136">
        <v>161.19528295802101</v>
      </c>
      <c r="C3136">
        <v>15904.2433589559</v>
      </c>
      <c r="D3136">
        <v>8.4237658525029406</v>
      </c>
      <c r="E3136">
        <v>300.11900036140003</v>
      </c>
      <c r="F3136">
        <v>479.99590532930102</v>
      </c>
      <c r="G3136">
        <v>15.303754778234</v>
      </c>
      <c r="H3136">
        <v>71.478500774192398</v>
      </c>
      <c r="I3136">
        <v>3.6315429321752699</v>
      </c>
      <c r="J3136">
        <v>1</v>
      </c>
    </row>
    <row r="3137" spans="1:10" x14ac:dyDescent="0.3">
      <c r="A3137">
        <v>7.2742125667627402</v>
      </c>
      <c r="B3137">
        <v>197.66094852031901</v>
      </c>
      <c r="C3137">
        <v>27198.432590770499</v>
      </c>
      <c r="D3137">
        <v>7.7978400281723301</v>
      </c>
      <c r="E3137">
        <v>304.84997882356299</v>
      </c>
      <c r="F3137">
        <v>300.01991033610602</v>
      </c>
      <c r="G3137">
        <v>14.6116001506094</v>
      </c>
      <c r="H3137">
        <v>66.608891057054905</v>
      </c>
      <c r="I3137">
        <v>4.7102562997626398</v>
      </c>
      <c r="J3137">
        <v>1</v>
      </c>
    </row>
    <row r="3138" spans="1:10" x14ac:dyDescent="0.3">
      <c r="A3138">
        <v>6.57918495103136</v>
      </c>
      <c r="B3138">
        <v>186.98686935800399</v>
      </c>
      <c r="C3138">
        <v>16700.034872558699</v>
      </c>
      <c r="D3138">
        <v>6.4549247719415002</v>
      </c>
      <c r="E3138">
        <v>379.04070878267601</v>
      </c>
      <c r="F3138">
        <v>405.27691187884801</v>
      </c>
      <c r="G3138">
        <v>14.996029476541301</v>
      </c>
      <c r="H3138">
        <v>62.152314529668899</v>
      </c>
      <c r="I3138">
        <v>3.81355632066614</v>
      </c>
      <c r="J3138">
        <v>1</v>
      </c>
    </row>
    <row r="3139" spans="1:10" x14ac:dyDescent="0.3">
      <c r="B3139">
        <v>240.611516650944</v>
      </c>
      <c r="C3139">
        <v>20006.229108879601</v>
      </c>
      <c r="D3139">
        <v>4.9072993074293096</v>
      </c>
      <c r="E3139">
        <v>379.758593949334</v>
      </c>
      <c r="F3139">
        <v>327.30555802920202</v>
      </c>
      <c r="G3139">
        <v>13.285838381508199</v>
      </c>
      <c r="H3139">
        <v>83.184414189337105</v>
      </c>
      <c r="I3139">
        <v>3.4531255004247301</v>
      </c>
      <c r="J3139">
        <v>1</v>
      </c>
    </row>
    <row r="3140" spans="1:10" x14ac:dyDescent="0.3">
      <c r="A3140">
        <v>8.6510233628914701</v>
      </c>
      <c r="B3140">
        <v>188.711636520517</v>
      </c>
      <c r="C3140">
        <v>13207.8609659061</v>
      </c>
      <c r="D3140">
        <v>6.8346733144937399</v>
      </c>
      <c r="E3140">
        <v>335.24478343571502</v>
      </c>
      <c r="F3140">
        <v>399.69106750251598</v>
      </c>
      <c r="G3140">
        <v>10.6893647743236</v>
      </c>
      <c r="H3140">
        <v>43.953313434634303</v>
      </c>
      <c r="I3140">
        <v>3.6442789717938502</v>
      </c>
      <c r="J3140">
        <v>1</v>
      </c>
    </row>
    <row r="3141" spans="1:10" x14ac:dyDescent="0.3">
      <c r="A3141">
        <v>8.3576129931416094</v>
      </c>
      <c r="B3141">
        <v>163.09825445217001</v>
      </c>
      <c r="C3141">
        <v>34989.047080522098</v>
      </c>
      <c r="D3141">
        <v>7.6969426834407404</v>
      </c>
      <c r="E3141">
        <v>317.30168011128399</v>
      </c>
      <c r="F3141">
        <v>404.49261423018999</v>
      </c>
      <c r="G3141">
        <v>8.2718816195957103</v>
      </c>
      <c r="H3141">
        <v>67.598157543271896</v>
      </c>
      <c r="I3141">
        <v>4.3662422277733297</v>
      </c>
      <c r="J3141">
        <v>1</v>
      </c>
    </row>
    <row r="3142" spans="1:10" x14ac:dyDescent="0.3">
      <c r="B3142">
        <v>242.82758823909299</v>
      </c>
      <c r="C3142">
        <v>29298.074261579</v>
      </c>
      <c r="D3142">
        <v>5.8538399882447596</v>
      </c>
      <c r="E3142">
        <v>340.34864524416298</v>
      </c>
      <c r="F3142">
        <v>463.11517430232499</v>
      </c>
      <c r="G3142">
        <v>5.4266499345633799</v>
      </c>
      <c r="I3142">
        <v>3.5225861734964199</v>
      </c>
      <c r="J3142">
        <v>1</v>
      </c>
    </row>
    <row r="3143" spans="1:10" x14ac:dyDescent="0.3">
      <c r="A3143">
        <v>6.6587415580864402</v>
      </c>
      <c r="B3143">
        <v>216.564701961785</v>
      </c>
      <c r="C3143">
        <v>25172.585759335601</v>
      </c>
      <c r="D3143">
        <v>6.7855205117740898</v>
      </c>
      <c r="E3143">
        <v>330.51755844299402</v>
      </c>
      <c r="F3143">
        <v>620.44896348107898</v>
      </c>
      <c r="G3143">
        <v>19.095091489353901</v>
      </c>
      <c r="H3143">
        <v>82.244094831323494</v>
      </c>
      <c r="I3143">
        <v>3.40098761514562</v>
      </c>
      <c r="J3143">
        <v>1</v>
      </c>
    </row>
    <row r="3144" spans="1:10" x14ac:dyDescent="0.3">
      <c r="A3144">
        <v>10.5037865385708</v>
      </c>
      <c r="B3144">
        <v>125.975185274794</v>
      </c>
      <c r="C3144">
        <v>38605.331530042102</v>
      </c>
      <c r="D3144">
        <v>8.7105525034562294</v>
      </c>
      <c r="F3144">
        <v>674.44347588026699</v>
      </c>
      <c r="G3144">
        <v>9.7142197374359398</v>
      </c>
      <c r="H3144">
        <v>51.697893799048998</v>
      </c>
      <c r="I3144">
        <v>5.3704577010275498</v>
      </c>
      <c r="J3144">
        <v>1</v>
      </c>
    </row>
    <row r="3145" spans="1:10" x14ac:dyDescent="0.3">
      <c r="A3145">
        <v>6.3323868663691396</v>
      </c>
      <c r="B3145">
        <v>186.83802792728099</v>
      </c>
      <c r="C3145">
        <v>23073.0639661446</v>
      </c>
      <c r="D3145">
        <v>8.0820039318534302</v>
      </c>
      <c r="E3145">
        <v>326.98047591959801</v>
      </c>
      <c r="F3145">
        <v>233.90796511138899</v>
      </c>
      <c r="G3145">
        <v>9.6414415386054202</v>
      </c>
      <c r="H3145">
        <v>60.940027778228199</v>
      </c>
      <c r="I3145">
        <v>5.1590017494662499</v>
      </c>
      <c r="J3145">
        <v>1</v>
      </c>
    </row>
    <row r="3146" spans="1:10" x14ac:dyDescent="0.3">
      <c r="B3146">
        <v>214.593684882991</v>
      </c>
      <c r="C3146">
        <v>22038.5116208449</v>
      </c>
      <c r="D3146">
        <v>6.1996276103614596</v>
      </c>
      <c r="E3146">
        <v>294.24139203227401</v>
      </c>
      <c r="F3146">
        <v>332.47254202711599</v>
      </c>
      <c r="G3146">
        <v>18.469528166072902</v>
      </c>
      <c r="H3146">
        <v>46.046286515870698</v>
      </c>
      <c r="I3146">
        <v>4.2385351971480496</v>
      </c>
      <c r="J3146">
        <v>1</v>
      </c>
    </row>
    <row r="3147" spans="1:10" x14ac:dyDescent="0.3">
      <c r="A3147">
        <v>6.73042777249659</v>
      </c>
      <c r="B3147">
        <v>183.91529618223501</v>
      </c>
      <c r="C3147">
        <v>9258.7670761482095</v>
      </c>
      <c r="D3147">
        <v>8.0051729472312694</v>
      </c>
      <c r="E3147">
        <v>345.07195437055901</v>
      </c>
      <c r="F3147">
        <v>320.66786536144002</v>
      </c>
      <c r="G3147">
        <v>12.0668079914378</v>
      </c>
      <c r="H3147">
        <v>56.437484989199802</v>
      </c>
      <c r="I3147">
        <v>3.9619420347587999</v>
      </c>
      <c r="J3147">
        <v>1</v>
      </c>
    </row>
    <row r="3148" spans="1:10" x14ac:dyDescent="0.3">
      <c r="A3148">
        <v>8.2977831999916507</v>
      </c>
      <c r="B3148">
        <v>183.6141212366</v>
      </c>
      <c r="C3148">
        <v>20316.426684669201</v>
      </c>
      <c r="D3148">
        <v>7.1088094246892597</v>
      </c>
      <c r="E3148">
        <v>322.09584868920598</v>
      </c>
      <c r="F3148">
        <v>295.65395737211901</v>
      </c>
      <c r="G3148">
        <v>13.5031965131971</v>
      </c>
      <c r="H3148">
        <v>62.230134051103001</v>
      </c>
      <c r="I3148">
        <v>4.2392205718452596</v>
      </c>
      <c r="J3148">
        <v>1</v>
      </c>
    </row>
    <row r="3149" spans="1:10" x14ac:dyDescent="0.3">
      <c r="A3149">
        <v>6.2592675329524798</v>
      </c>
      <c r="B3149">
        <v>130.374271861084</v>
      </c>
      <c r="C3149">
        <v>9734.6771030811597</v>
      </c>
      <c r="D3149">
        <v>10.2823288707053</v>
      </c>
      <c r="E3149">
        <v>320.359765520525</v>
      </c>
      <c r="F3149">
        <v>399.35070886675402</v>
      </c>
      <c r="G3149">
        <v>10.846787074769299</v>
      </c>
      <c r="H3149">
        <v>43.4201951743294</v>
      </c>
      <c r="I3149">
        <v>3.9321419587747299</v>
      </c>
      <c r="J3149">
        <v>1</v>
      </c>
    </row>
    <row r="3150" spans="1:10" x14ac:dyDescent="0.3">
      <c r="A3150">
        <v>8.0761262980963497</v>
      </c>
      <c r="B3150">
        <v>132.67030469853901</v>
      </c>
      <c r="C3150">
        <v>10816.2733665622</v>
      </c>
      <c r="D3150">
        <v>9.5132691162338396</v>
      </c>
      <c r="E3150">
        <v>314.97049471868701</v>
      </c>
      <c r="F3150">
        <v>479.75892351602602</v>
      </c>
      <c r="G3150">
        <v>14.685851003310599</v>
      </c>
      <c r="H3150">
        <v>72.638302950820105</v>
      </c>
      <c r="I3150">
        <v>4.2913552579456304</v>
      </c>
      <c r="J3150">
        <v>1</v>
      </c>
    </row>
    <row r="3151" spans="1:10" x14ac:dyDescent="0.3">
      <c r="A3151">
        <v>5.7310421388707198</v>
      </c>
      <c r="B3151">
        <v>223.70496558825201</v>
      </c>
      <c r="C3151">
        <v>1351.90697909659</v>
      </c>
      <c r="D3151">
        <v>6.4967226279423897</v>
      </c>
      <c r="E3151">
        <v>380.51407882361798</v>
      </c>
      <c r="F3151">
        <v>620.304638913894</v>
      </c>
      <c r="G3151">
        <v>14.6729271030669</v>
      </c>
      <c r="H3151">
        <v>62.0236296221291</v>
      </c>
      <c r="I3151">
        <v>3.67580702732403</v>
      </c>
      <c r="J3151">
        <v>1</v>
      </c>
    </row>
    <row r="3152" spans="1:10" x14ac:dyDescent="0.3">
      <c r="A3152">
        <v>6.5633565968372203</v>
      </c>
      <c r="B3152">
        <v>241.286323082443</v>
      </c>
      <c r="C3152">
        <v>56320.586979158499</v>
      </c>
      <c r="D3152">
        <v>5.3655575797184198</v>
      </c>
      <c r="F3152">
        <v>415.81721891385098</v>
      </c>
      <c r="G3152">
        <v>11.651929332316101</v>
      </c>
      <c r="H3152">
        <v>70.637648311621106</v>
      </c>
      <c r="I3152">
        <v>5.2929501812463897</v>
      </c>
      <c r="J3152">
        <v>1</v>
      </c>
    </row>
    <row r="3153" spans="1:10" x14ac:dyDescent="0.3">
      <c r="A3153">
        <v>5.3037643368661698</v>
      </c>
      <c r="B3153">
        <v>231.018783819102</v>
      </c>
      <c r="C3153">
        <v>6675.6822445936004</v>
      </c>
      <c r="D3153">
        <v>6.1000642953073898</v>
      </c>
      <c r="E3153">
        <v>388.80204477777198</v>
      </c>
      <c r="F3153">
        <v>465.83053937185298</v>
      </c>
      <c r="G3153">
        <v>14.5312452484361</v>
      </c>
      <c r="H3153">
        <v>77.668020274499</v>
      </c>
      <c r="I3153">
        <v>4.0245208507222303</v>
      </c>
      <c r="J3153">
        <v>1</v>
      </c>
    </row>
    <row r="3154" spans="1:10" x14ac:dyDescent="0.3">
      <c r="A3154">
        <v>7.6478715541335696</v>
      </c>
      <c r="B3154">
        <v>160.77435344616401</v>
      </c>
      <c r="C3154">
        <v>29000.5897119254</v>
      </c>
      <c r="D3154">
        <v>7.21740933900504</v>
      </c>
      <c r="F3154">
        <v>438.80096074695501</v>
      </c>
      <c r="G3154">
        <v>13.1825005665003</v>
      </c>
      <c r="H3154">
        <v>67.099969429680698</v>
      </c>
      <c r="I3154">
        <v>3.0786727238215699</v>
      </c>
      <c r="J3154">
        <v>1</v>
      </c>
    </row>
    <row r="3155" spans="1:10" x14ac:dyDescent="0.3">
      <c r="B3155">
        <v>139.16974356873399</v>
      </c>
      <c r="C3155">
        <v>33784.826229801198</v>
      </c>
      <c r="D3155">
        <v>9.6405204752480298</v>
      </c>
      <c r="E3155">
        <v>275.33195962912498</v>
      </c>
      <c r="F3155">
        <v>499.42813315050199</v>
      </c>
      <c r="G3155">
        <v>13.664485342268501</v>
      </c>
      <c r="H3155">
        <v>70.368363721827393</v>
      </c>
      <c r="I3155">
        <v>4.6787450353530797</v>
      </c>
      <c r="J3155">
        <v>1</v>
      </c>
    </row>
    <row r="3156" spans="1:10" x14ac:dyDescent="0.3">
      <c r="A3156">
        <v>7.9514511704914996</v>
      </c>
      <c r="B3156">
        <v>185.42172373148199</v>
      </c>
      <c r="C3156">
        <v>6108.7957342612199</v>
      </c>
      <c r="D3156">
        <v>7.1178585640614198</v>
      </c>
      <c r="E3156">
        <v>344.79568087519698</v>
      </c>
      <c r="F3156">
        <v>283.87727954178399</v>
      </c>
      <c r="G3156">
        <v>18.9043992510775</v>
      </c>
      <c r="H3156">
        <v>85.799758698623904</v>
      </c>
      <c r="I3156">
        <v>3.88688238570648</v>
      </c>
      <c r="J3156">
        <v>1</v>
      </c>
    </row>
    <row r="3157" spans="1:10" x14ac:dyDescent="0.3">
      <c r="A3157">
        <v>8.8321422609049698</v>
      </c>
      <c r="B3157">
        <v>176.80866080582001</v>
      </c>
      <c r="C3157">
        <v>12171.0245490952</v>
      </c>
      <c r="D3157">
        <v>7.4753362078876302</v>
      </c>
      <c r="E3157">
        <v>321.257628091806</v>
      </c>
      <c r="F3157">
        <v>395.38733714198202</v>
      </c>
      <c r="G3157">
        <v>12.4815515201735</v>
      </c>
      <c r="H3157">
        <v>65.8671893740174</v>
      </c>
      <c r="I3157">
        <v>3.91451188535363</v>
      </c>
      <c r="J3157">
        <v>1</v>
      </c>
    </row>
    <row r="3158" spans="1:10" x14ac:dyDescent="0.3">
      <c r="A3158">
        <v>8.2508300090478599</v>
      </c>
      <c r="B3158">
        <v>184.38512440493699</v>
      </c>
      <c r="C3158">
        <v>21616.6338551837</v>
      </c>
      <c r="D3158">
        <v>7.1667336904140599</v>
      </c>
      <c r="E3158">
        <v>305.17742589091802</v>
      </c>
      <c r="F3158">
        <v>412.94711558181899</v>
      </c>
      <c r="G3158">
        <v>13.7913366087072</v>
      </c>
      <c r="H3158">
        <v>71.799129123048999</v>
      </c>
      <c r="I3158">
        <v>2.6047078453451702</v>
      </c>
      <c r="J3158">
        <v>1</v>
      </c>
    </row>
    <row r="3159" spans="1:10" x14ac:dyDescent="0.3">
      <c r="A3159">
        <v>5.8605741548124799</v>
      </c>
      <c r="B3159">
        <v>240.88714438230201</v>
      </c>
      <c r="C3159">
        <v>18321.992317911499</v>
      </c>
      <c r="D3159">
        <v>6.0463854895842601</v>
      </c>
      <c r="E3159">
        <v>351.04979312723202</v>
      </c>
      <c r="F3159">
        <v>491.875418031332</v>
      </c>
      <c r="G3159">
        <v>8.9972263326444502</v>
      </c>
      <c r="H3159">
        <v>44.6156602950117</v>
      </c>
      <c r="I3159">
        <v>4.27724110193948</v>
      </c>
      <c r="J3159">
        <v>1</v>
      </c>
    </row>
    <row r="3160" spans="1:10" x14ac:dyDescent="0.3">
      <c r="A3160">
        <v>8.1821033061744792</v>
      </c>
      <c r="B3160">
        <v>186.67049593504501</v>
      </c>
      <c r="C3160">
        <v>19642.394421052199</v>
      </c>
      <c r="D3160">
        <v>7.71513571672347</v>
      </c>
      <c r="F3160">
        <v>370.32139520457298</v>
      </c>
      <c r="G3160">
        <v>11.5215966858378</v>
      </c>
      <c r="H3160">
        <v>55.493881604669298</v>
      </c>
      <c r="I3160">
        <v>4.6052377621468796</v>
      </c>
      <c r="J3160">
        <v>1</v>
      </c>
    </row>
    <row r="3161" spans="1:10" x14ac:dyDescent="0.3">
      <c r="A3161">
        <v>7.8895793449559601</v>
      </c>
      <c r="B3161">
        <v>153.569738406125</v>
      </c>
      <c r="C3161">
        <v>41210.666980537702</v>
      </c>
      <c r="D3161">
        <v>8.4576386771447591</v>
      </c>
      <c r="E3161">
        <v>294.26007624014898</v>
      </c>
      <c r="F3161">
        <v>354.482689181193</v>
      </c>
      <c r="G3161">
        <v>11.2925749305361</v>
      </c>
      <c r="H3161">
        <v>67.354768729451607</v>
      </c>
      <c r="I3161">
        <v>3.2273600819458799</v>
      </c>
      <c r="J3161">
        <v>1</v>
      </c>
    </row>
    <row r="3162" spans="1:10" x14ac:dyDescent="0.3">
      <c r="A3162">
        <v>8.7134829270932297</v>
      </c>
      <c r="B3162">
        <v>169.578526201486</v>
      </c>
      <c r="C3162">
        <v>23838.817261442699</v>
      </c>
      <c r="D3162">
        <v>8.16268760196232</v>
      </c>
      <c r="F3162">
        <v>478.98301854797199</v>
      </c>
      <c r="G3162">
        <v>14.5209035629894</v>
      </c>
      <c r="H3162">
        <v>63.945269929392801</v>
      </c>
      <c r="I3162">
        <v>2.9221949791916999</v>
      </c>
      <c r="J3162">
        <v>1</v>
      </c>
    </row>
    <row r="3163" spans="1:10" x14ac:dyDescent="0.3">
      <c r="A3163">
        <v>6.1859248920520402</v>
      </c>
      <c r="B3163">
        <v>236.03478264925701</v>
      </c>
      <c r="C3163">
        <v>1198.9436990081699</v>
      </c>
      <c r="D3163">
        <v>6.1400331640311903</v>
      </c>
      <c r="E3163">
        <v>374.09538796904798</v>
      </c>
      <c r="F3163">
        <v>436.23619825357201</v>
      </c>
      <c r="G3163">
        <v>11.093810616624999</v>
      </c>
      <c r="H3163">
        <v>99.775077885389393</v>
      </c>
      <c r="I3163">
        <v>4.0902643819184696</v>
      </c>
      <c r="J3163">
        <v>1</v>
      </c>
    </row>
    <row r="3164" spans="1:10" x14ac:dyDescent="0.3">
      <c r="A3164">
        <v>9.0797151094576201</v>
      </c>
      <c r="B3164">
        <v>222.042631173535</v>
      </c>
      <c r="C3164">
        <v>53735.899193866899</v>
      </c>
      <c r="D3164">
        <v>6.89491542919433</v>
      </c>
      <c r="E3164">
        <v>254.040976851669</v>
      </c>
      <c r="F3164">
        <v>382.89616652081901</v>
      </c>
      <c r="G3164">
        <v>12.7048865900457</v>
      </c>
      <c r="H3164">
        <v>101.615345796252</v>
      </c>
      <c r="I3164">
        <v>4.5517244937557404</v>
      </c>
      <c r="J3164">
        <v>1</v>
      </c>
    </row>
    <row r="3165" spans="1:10" x14ac:dyDescent="0.3">
      <c r="A3165">
        <v>8.3795127032565606</v>
      </c>
      <c r="B3165">
        <v>164.168166445823</v>
      </c>
      <c r="C3165">
        <v>24409.0967947717</v>
      </c>
      <c r="D3165">
        <v>8.1990172316777805</v>
      </c>
      <c r="F3165">
        <v>430.23892060778002</v>
      </c>
      <c r="G3165">
        <v>19.3499817485188</v>
      </c>
      <c r="H3165">
        <v>63.105234273754498</v>
      </c>
      <c r="I3165">
        <v>3.7498180664355201</v>
      </c>
      <c r="J3165">
        <v>1</v>
      </c>
    </row>
    <row r="3166" spans="1:10" x14ac:dyDescent="0.3">
      <c r="A3166">
        <v>9.2219556424455096</v>
      </c>
      <c r="B3166">
        <v>151.45483069268101</v>
      </c>
      <c r="C3166">
        <v>26502.595773820602</v>
      </c>
      <c r="D3166">
        <v>8.0971937411851105</v>
      </c>
      <c r="E3166">
        <v>294.19275445993702</v>
      </c>
      <c r="F3166">
        <v>541.60143768490695</v>
      </c>
      <c r="G3166">
        <v>13.951753432272101</v>
      </c>
      <c r="H3166">
        <v>39.572406828422103</v>
      </c>
      <c r="I3166">
        <v>4.2942519872251497</v>
      </c>
      <c r="J3166">
        <v>1</v>
      </c>
    </row>
    <row r="3167" spans="1:10" x14ac:dyDescent="0.3">
      <c r="A3167">
        <v>9.3706965753575595</v>
      </c>
      <c r="B3167">
        <v>157.71936436169199</v>
      </c>
      <c r="C3167">
        <v>15106.308646718</v>
      </c>
      <c r="D3167">
        <v>7.7628617663301904</v>
      </c>
      <c r="E3167">
        <v>316.39197399236298</v>
      </c>
      <c r="F3167">
        <v>424.915676716044</v>
      </c>
      <c r="G3167">
        <v>15.6459980083315</v>
      </c>
      <c r="H3167">
        <v>108.213981294646</v>
      </c>
      <c r="I3167">
        <v>4.3807969416857597</v>
      </c>
      <c r="J3167">
        <v>1</v>
      </c>
    </row>
    <row r="3168" spans="1:10" x14ac:dyDescent="0.3">
      <c r="A3168">
        <v>7.4875733638811797</v>
      </c>
      <c r="B3168">
        <v>149.76874387954101</v>
      </c>
      <c r="C3168">
        <v>28837.330401279101</v>
      </c>
      <c r="D3168">
        <v>8.5609744852663905</v>
      </c>
      <c r="F3168">
        <v>531.18099785191396</v>
      </c>
      <c r="G3168">
        <v>9.5365366170709596</v>
      </c>
      <c r="H3168">
        <v>57.9494759961079</v>
      </c>
      <c r="I3168">
        <v>1.8013269989752101</v>
      </c>
      <c r="J3168">
        <v>1</v>
      </c>
    </row>
    <row r="3169" spans="1:10" x14ac:dyDescent="0.3">
      <c r="A3169">
        <v>6.0283487850983102</v>
      </c>
      <c r="B3169">
        <v>225.67487155966401</v>
      </c>
      <c r="C3169">
        <v>12145.5445957006</v>
      </c>
      <c r="D3169">
        <v>6.1262700023172902</v>
      </c>
      <c r="E3169">
        <v>365.961711097972</v>
      </c>
      <c r="F3169">
        <v>503.11214735887899</v>
      </c>
      <c r="G3169">
        <v>15.651888435571401</v>
      </c>
      <c r="H3169">
        <v>73.400577925838107</v>
      </c>
      <c r="I3169">
        <v>3.14208395442177</v>
      </c>
      <c r="J3169">
        <v>1</v>
      </c>
    </row>
    <row r="3170" spans="1:10" x14ac:dyDescent="0.3">
      <c r="A3170">
        <v>6.28331858696263</v>
      </c>
      <c r="B3170">
        <v>228.52483859423199</v>
      </c>
      <c r="C3170">
        <v>11601.6423823476</v>
      </c>
      <c r="D3170">
        <v>6.3222191518136004</v>
      </c>
      <c r="F3170">
        <v>414.78444247873102</v>
      </c>
      <c r="G3170">
        <v>11.6796758150795</v>
      </c>
      <c r="H3170">
        <v>88.345940232793694</v>
      </c>
      <c r="I3170">
        <v>4.1539899914616703</v>
      </c>
      <c r="J3170">
        <v>1</v>
      </c>
    </row>
    <row r="3171" spans="1:10" x14ac:dyDescent="0.3">
      <c r="A3171">
        <v>5.6664461454272903</v>
      </c>
      <c r="B3171">
        <v>142.14781059875099</v>
      </c>
      <c r="C3171">
        <v>24383.741538214599</v>
      </c>
      <c r="D3171">
        <v>9.9895512209395001</v>
      </c>
      <c r="E3171">
        <v>320.26428309719398</v>
      </c>
      <c r="F3171">
        <v>511.95400064465298</v>
      </c>
      <c r="G3171">
        <v>23.6042979746641</v>
      </c>
      <c r="H3171">
        <v>77.030487013964304</v>
      </c>
      <c r="I3171">
        <v>3.8368233014506798</v>
      </c>
      <c r="J3171">
        <v>1</v>
      </c>
    </row>
    <row r="3172" spans="1:10" x14ac:dyDescent="0.3">
      <c r="A3172">
        <v>6.9853037374504297</v>
      </c>
      <c r="B3172">
        <v>219.586439866966</v>
      </c>
      <c r="C3172">
        <v>16470.952191630699</v>
      </c>
      <c r="D3172">
        <v>6.4455128529394097</v>
      </c>
      <c r="E3172">
        <v>339.05399154651798</v>
      </c>
      <c r="F3172">
        <v>492.90302145928098</v>
      </c>
      <c r="G3172">
        <v>15.8044489304362</v>
      </c>
      <c r="H3172">
        <v>70.600682587301506</v>
      </c>
      <c r="I3172">
        <v>3.0817990077044701</v>
      </c>
      <c r="J3172">
        <v>1</v>
      </c>
    </row>
    <row r="3173" spans="1:10" x14ac:dyDescent="0.3">
      <c r="A3173">
        <v>7.2733682283155598</v>
      </c>
      <c r="B3173">
        <v>175.01508263685699</v>
      </c>
      <c r="C3173">
        <v>14206.3573229549</v>
      </c>
      <c r="D3173">
        <v>7.8390665721424</v>
      </c>
      <c r="E3173">
        <v>337.64457281285303</v>
      </c>
      <c r="F3173">
        <v>322.49068944775098</v>
      </c>
      <c r="G3173">
        <v>18.107842094624999</v>
      </c>
      <c r="H3173">
        <v>58.181707396244398</v>
      </c>
      <c r="I3173">
        <v>4.19642103632654</v>
      </c>
      <c r="J3173">
        <v>1</v>
      </c>
    </row>
    <row r="3174" spans="1:10" x14ac:dyDescent="0.3">
      <c r="A3174">
        <v>7.4496596859945097</v>
      </c>
      <c r="B3174">
        <v>193.042080504452</v>
      </c>
      <c r="C3174">
        <v>32251.359648458201</v>
      </c>
      <c r="D3174">
        <v>6.0865993735604604</v>
      </c>
      <c r="E3174">
        <v>337.13504601978298</v>
      </c>
      <c r="F3174">
        <v>572.80614293709095</v>
      </c>
      <c r="G3174">
        <v>18.060298237559799</v>
      </c>
      <c r="H3174">
        <v>57.401337096095098</v>
      </c>
      <c r="I3174">
        <v>4.3704044218054197</v>
      </c>
      <c r="J3174">
        <v>1</v>
      </c>
    </row>
    <row r="3175" spans="1:10" x14ac:dyDescent="0.3">
      <c r="A3175">
        <v>7.6181195717052397</v>
      </c>
      <c r="B3175">
        <v>202.71550104813801</v>
      </c>
      <c r="C3175">
        <v>44539.738323258003</v>
      </c>
      <c r="D3175">
        <v>5.8162159761917902</v>
      </c>
      <c r="E3175">
        <v>338.07007012237102</v>
      </c>
      <c r="F3175">
        <v>459.07841982235601</v>
      </c>
      <c r="G3175">
        <v>13.3516519450672</v>
      </c>
      <c r="H3175">
        <v>73.601918183113</v>
      </c>
      <c r="I3175">
        <v>3.7696995372758302</v>
      </c>
      <c r="J3175">
        <v>1</v>
      </c>
    </row>
    <row r="3176" spans="1:10" x14ac:dyDescent="0.3">
      <c r="A3176">
        <v>6.6981538690135096</v>
      </c>
      <c r="B3176">
        <v>198.28626837874401</v>
      </c>
      <c r="C3176">
        <v>34675.862845417301</v>
      </c>
      <c r="D3176">
        <v>6.2636015767595996</v>
      </c>
      <c r="E3176">
        <v>360.23283407272402</v>
      </c>
      <c r="F3176">
        <v>430.935009346551</v>
      </c>
      <c r="G3176">
        <v>12.176678336066001</v>
      </c>
      <c r="I3176">
        <v>3.7581796510150398</v>
      </c>
      <c r="J3176">
        <v>1</v>
      </c>
    </row>
    <row r="3177" spans="1:10" x14ac:dyDescent="0.3">
      <c r="A3177">
        <v>7.0272968603025801</v>
      </c>
      <c r="B3177">
        <v>185.838671353694</v>
      </c>
      <c r="C3177">
        <v>31151.6151790318</v>
      </c>
      <c r="D3177">
        <v>7.6255450808996397</v>
      </c>
      <c r="E3177">
        <v>327.22173355711601</v>
      </c>
      <c r="F3177">
        <v>398.70501678261297</v>
      </c>
      <c r="G3177">
        <v>19.4614635146905</v>
      </c>
      <c r="H3177">
        <v>80.693567653674407</v>
      </c>
      <c r="I3177">
        <v>3.3926664230795098</v>
      </c>
      <c r="J3177">
        <v>1</v>
      </c>
    </row>
    <row r="3178" spans="1:10" x14ac:dyDescent="0.3">
      <c r="A3178">
        <v>8.6109630317307495</v>
      </c>
      <c r="B3178">
        <v>125.158769809125</v>
      </c>
      <c r="C3178">
        <v>32079.774815203898</v>
      </c>
      <c r="D3178">
        <v>9.8449214312754592</v>
      </c>
      <c r="E3178">
        <v>264.052838540621</v>
      </c>
      <c r="F3178">
        <v>342.20525239853299</v>
      </c>
      <c r="G3178">
        <v>12.9473763393638</v>
      </c>
      <c r="H3178">
        <v>53.950269434570799</v>
      </c>
      <c r="I3178">
        <v>4.6144004054147496</v>
      </c>
      <c r="J3178">
        <v>1</v>
      </c>
    </row>
    <row r="3179" spans="1:10" x14ac:dyDescent="0.3">
      <c r="A3179">
        <v>7.4235860116457699</v>
      </c>
      <c r="B3179">
        <v>180.45387128584301</v>
      </c>
      <c r="C3179">
        <v>34451.9842140131</v>
      </c>
      <c r="D3179">
        <v>7.9306510122471696</v>
      </c>
      <c r="E3179">
        <v>303.79013417198701</v>
      </c>
      <c r="F3179">
        <v>429.859998579641</v>
      </c>
      <c r="G3179">
        <v>7.6659233814677901</v>
      </c>
      <c r="H3179">
        <v>66.700475960788793</v>
      </c>
      <c r="I3179">
        <v>3.36539749533764</v>
      </c>
      <c r="J3179">
        <v>1</v>
      </c>
    </row>
    <row r="3180" spans="1:10" x14ac:dyDescent="0.3">
      <c r="A3180">
        <v>5.4566808884538203</v>
      </c>
      <c r="B3180">
        <v>219.519885651707</v>
      </c>
      <c r="C3180">
        <v>20967.840609670799</v>
      </c>
      <c r="D3180">
        <v>6.8267821393772001</v>
      </c>
      <c r="E3180">
        <v>355.08287807554302</v>
      </c>
      <c r="F3180">
        <v>312.01984030817601</v>
      </c>
      <c r="G3180">
        <v>14.0292850496271</v>
      </c>
      <c r="H3180">
        <v>57.852506635528201</v>
      </c>
      <c r="I3180">
        <v>3.7994725485537302</v>
      </c>
      <c r="J3180">
        <v>1</v>
      </c>
    </row>
    <row r="3181" spans="1:10" x14ac:dyDescent="0.3">
      <c r="A3181">
        <v>9.6128989643109701</v>
      </c>
      <c r="B3181">
        <v>94.908977128083094</v>
      </c>
      <c r="C3181">
        <v>16598.577510904099</v>
      </c>
      <c r="D3181">
        <v>9.1430460466871999</v>
      </c>
      <c r="E3181">
        <v>311.29615742129101</v>
      </c>
      <c r="F3181">
        <v>535.69870051978899</v>
      </c>
      <c r="G3181">
        <v>12.312031748869501</v>
      </c>
      <c r="H3181">
        <v>67.426954775752506</v>
      </c>
      <c r="I3181">
        <v>4.0164095624581204</v>
      </c>
      <c r="J3181">
        <v>1</v>
      </c>
    </row>
    <row r="3182" spans="1:10" x14ac:dyDescent="0.3">
      <c r="A3182">
        <v>8.2469198705654296</v>
      </c>
      <c r="B3182">
        <v>119.0282154864</v>
      </c>
      <c r="C3182">
        <v>7747.5772633861097</v>
      </c>
      <c r="D3182">
        <v>9.1242252214944504</v>
      </c>
      <c r="F3182">
        <v>579.24767358479301</v>
      </c>
      <c r="G3182">
        <v>13.0012285626697</v>
      </c>
      <c r="H3182">
        <v>72.803733906126595</v>
      </c>
      <c r="I3182">
        <v>4.0966196670043296</v>
      </c>
      <c r="J3182">
        <v>1</v>
      </c>
    </row>
    <row r="3183" spans="1:10" x14ac:dyDescent="0.3">
      <c r="A3183">
        <v>6.6411741161553204</v>
      </c>
      <c r="B3183">
        <v>191.91689889568099</v>
      </c>
      <c r="C3183">
        <v>10220.7123587563</v>
      </c>
      <c r="D3183">
        <v>6.6750806291682601</v>
      </c>
      <c r="E3183">
        <v>380.363590241098</v>
      </c>
      <c r="F3183">
        <v>421.41735184001601</v>
      </c>
      <c r="G3183">
        <v>12.243252469105499</v>
      </c>
      <c r="H3183">
        <v>65.179927243974106</v>
      </c>
      <c r="I3183">
        <v>3.1547011218912</v>
      </c>
      <c r="J3183">
        <v>1</v>
      </c>
    </row>
    <row r="3184" spans="1:10" x14ac:dyDescent="0.3">
      <c r="A3184">
        <v>6.64606726976952</v>
      </c>
      <c r="B3184">
        <v>197.222066436056</v>
      </c>
      <c r="C3184">
        <v>16863.438725084899</v>
      </c>
      <c r="D3184">
        <v>6.7939292490755196</v>
      </c>
      <c r="F3184">
        <v>505.29592235011</v>
      </c>
      <c r="G3184">
        <v>16.712366824747299</v>
      </c>
      <c r="H3184">
        <v>45.660417778429498</v>
      </c>
      <c r="I3184">
        <v>3.0539831208747499</v>
      </c>
      <c r="J3184">
        <v>1</v>
      </c>
    </row>
    <row r="3185" spans="1:10" x14ac:dyDescent="0.3">
      <c r="A3185">
        <v>7.1644782953995101</v>
      </c>
      <c r="B3185">
        <v>213.00244111177801</v>
      </c>
      <c r="C3185">
        <v>32751.9289627299</v>
      </c>
      <c r="D3185">
        <v>6.2921483468505102</v>
      </c>
      <c r="F3185">
        <v>490.933120949743</v>
      </c>
      <c r="G3185">
        <v>12.6837666200096</v>
      </c>
      <c r="H3185">
        <v>58.252612832126701</v>
      </c>
      <c r="I3185">
        <v>4.9982034349518099</v>
      </c>
      <c r="J3185">
        <v>1</v>
      </c>
    </row>
    <row r="3186" spans="1:10" x14ac:dyDescent="0.3">
      <c r="A3186">
        <v>8.2850715273713007</v>
      </c>
      <c r="B3186">
        <v>151.573777994382</v>
      </c>
      <c r="C3186">
        <v>14402.7266960741</v>
      </c>
      <c r="D3186">
        <v>9.0500802199690096</v>
      </c>
      <c r="E3186">
        <v>303.08183839259902</v>
      </c>
      <c r="F3186">
        <v>322.521815378979</v>
      </c>
      <c r="G3186">
        <v>13.6526526792443</v>
      </c>
      <c r="H3186">
        <v>114.034945702318</v>
      </c>
      <c r="I3186">
        <v>4.2746613334344996</v>
      </c>
      <c r="J3186">
        <v>1</v>
      </c>
    </row>
    <row r="3187" spans="1:10" x14ac:dyDescent="0.3">
      <c r="A3187">
        <v>6.1100222059515499</v>
      </c>
      <c r="B3187">
        <v>234.80095696250399</v>
      </c>
      <c r="C3187">
        <v>16663.539073694999</v>
      </c>
      <c r="D3187">
        <v>5.9845361260941798</v>
      </c>
      <c r="E3187">
        <v>348.055211419133</v>
      </c>
      <c r="F3187">
        <v>437.89211472668597</v>
      </c>
      <c r="G3187">
        <v>10.059522924967601</v>
      </c>
      <c r="I3187">
        <v>2.8177804581844201</v>
      </c>
      <c r="J3187">
        <v>1</v>
      </c>
    </row>
    <row r="3188" spans="1:10" x14ac:dyDescent="0.3">
      <c r="A3188">
        <v>8.3166637220700803</v>
      </c>
      <c r="B3188">
        <v>110.903597747164</v>
      </c>
      <c r="C3188">
        <v>24814.485805110198</v>
      </c>
      <c r="D3188">
        <v>9.4895656613168704</v>
      </c>
      <c r="F3188">
        <v>480.47230587906699</v>
      </c>
      <c r="G3188">
        <v>14.2712466505886</v>
      </c>
      <c r="H3188">
        <v>77.854499338203098</v>
      </c>
      <c r="I3188">
        <v>2.6957996970028901</v>
      </c>
      <c r="J3188">
        <v>1</v>
      </c>
    </row>
    <row r="3189" spans="1:10" x14ac:dyDescent="0.3">
      <c r="B3189">
        <v>184.99369843857301</v>
      </c>
      <c r="C3189">
        <v>14875.956507959399</v>
      </c>
      <c r="D3189">
        <v>7.49821012711958</v>
      </c>
      <c r="E3189">
        <v>367.32658558892501</v>
      </c>
      <c r="F3189">
        <v>435.603000909245</v>
      </c>
      <c r="G3189">
        <v>19.839907380872699</v>
      </c>
      <c r="H3189">
        <v>75.199481888774699</v>
      </c>
      <c r="I3189">
        <v>1.9223768826368799</v>
      </c>
      <c r="J3189">
        <v>1</v>
      </c>
    </row>
    <row r="3190" spans="1:10" x14ac:dyDescent="0.3">
      <c r="A3190">
        <v>9.0046806133928801</v>
      </c>
      <c r="B3190">
        <v>173.73933012873201</v>
      </c>
      <c r="C3190">
        <v>28311.291842210801</v>
      </c>
      <c r="D3190">
        <v>8.4750833706704007</v>
      </c>
      <c r="F3190">
        <v>531.521444439633</v>
      </c>
      <c r="G3190">
        <v>12.8388128199474</v>
      </c>
      <c r="H3190">
        <v>37.764798277672497</v>
      </c>
      <c r="I3190">
        <v>3.7750149839256801</v>
      </c>
      <c r="J3190">
        <v>1</v>
      </c>
    </row>
    <row r="3191" spans="1:10" x14ac:dyDescent="0.3">
      <c r="A3191">
        <v>6.8865126033551096</v>
      </c>
      <c r="B3191">
        <v>211.45441737453999</v>
      </c>
      <c r="C3191">
        <v>35018.325600026197</v>
      </c>
      <c r="D3191">
        <v>6.0675968931204203</v>
      </c>
      <c r="F3191">
        <v>549.99705777077497</v>
      </c>
      <c r="G3191">
        <v>8.4451270662728408</v>
      </c>
      <c r="H3191">
        <v>27.663173782690698</v>
      </c>
      <c r="I3191">
        <v>3.5997564926270802</v>
      </c>
      <c r="J3191">
        <v>1</v>
      </c>
    </row>
    <row r="3192" spans="1:10" x14ac:dyDescent="0.3">
      <c r="A3192">
        <v>9.2936216133376703</v>
      </c>
      <c r="B3192">
        <v>193.06172251419301</v>
      </c>
      <c r="C3192">
        <v>50166.533322594099</v>
      </c>
      <c r="D3192">
        <v>6.30188415177191</v>
      </c>
      <c r="F3192">
        <v>365.43920229417199</v>
      </c>
      <c r="G3192">
        <v>14.2259174632858</v>
      </c>
      <c r="H3192">
        <v>98.625457143682695</v>
      </c>
      <c r="I3192">
        <v>3.6618822135288198</v>
      </c>
      <c r="J3192">
        <v>1</v>
      </c>
    </row>
    <row r="3193" spans="1:10" x14ac:dyDescent="0.3">
      <c r="A3193">
        <v>6.9851922020081298</v>
      </c>
      <c r="B3193">
        <v>133.43213240057401</v>
      </c>
      <c r="C3193">
        <v>21944.6418296675</v>
      </c>
      <c r="D3193">
        <v>8.5776545007632201</v>
      </c>
      <c r="E3193">
        <v>341.23990709516198</v>
      </c>
      <c r="F3193">
        <v>536.27715266497501</v>
      </c>
      <c r="G3193">
        <v>16.1766864744333</v>
      </c>
      <c r="H3193">
        <v>91.708813366005899</v>
      </c>
      <c r="I3193">
        <v>4.2462015948965899</v>
      </c>
      <c r="J3193">
        <v>1</v>
      </c>
    </row>
    <row r="3194" spans="1:10" x14ac:dyDescent="0.3">
      <c r="A3194">
        <v>5.0941643608551397</v>
      </c>
      <c r="B3194">
        <v>223.16712546145499</v>
      </c>
      <c r="C3194">
        <v>22957.653402544602</v>
      </c>
      <c r="D3194">
        <v>6.9774209002962104</v>
      </c>
      <c r="E3194">
        <v>350.101275372327</v>
      </c>
      <c r="F3194">
        <v>476.62454969360698</v>
      </c>
      <c r="G3194">
        <v>13.0346378915355</v>
      </c>
      <c r="H3194">
        <v>78.075923244727406</v>
      </c>
      <c r="I3194">
        <v>4.7109364840503201</v>
      </c>
      <c r="J3194">
        <v>1</v>
      </c>
    </row>
    <row r="3195" spans="1:10" x14ac:dyDescent="0.3">
      <c r="A3195">
        <v>6.1500344008868701</v>
      </c>
      <c r="B3195">
        <v>188.413055447528</v>
      </c>
      <c r="C3195">
        <v>8406.7232436780105</v>
      </c>
      <c r="D3195">
        <v>7.7447136111404999</v>
      </c>
      <c r="E3195">
        <v>358.59173782346602</v>
      </c>
      <c r="F3195">
        <v>449.35881226955701</v>
      </c>
      <c r="G3195">
        <v>13.2202946547427</v>
      </c>
      <c r="H3195">
        <v>52.956631784787596</v>
      </c>
      <c r="I3195">
        <v>3.4444424918515</v>
      </c>
      <c r="J3195">
        <v>1</v>
      </c>
    </row>
    <row r="3196" spans="1:10" x14ac:dyDescent="0.3">
      <c r="A3196">
        <v>6.1896992603915999</v>
      </c>
      <c r="B3196">
        <v>224.432949297091</v>
      </c>
      <c r="C3196">
        <v>15229.702868706499</v>
      </c>
      <c r="D3196">
        <v>5.8791838453484804</v>
      </c>
      <c r="E3196">
        <v>366.50111794347902</v>
      </c>
      <c r="F3196">
        <v>649.805764565971</v>
      </c>
      <c r="G3196">
        <v>10.2575147123097</v>
      </c>
      <c r="H3196">
        <v>71.780949258257905</v>
      </c>
      <c r="I3196">
        <v>3.0273714801466198</v>
      </c>
      <c r="J3196">
        <v>1</v>
      </c>
    </row>
    <row r="3197" spans="1:10" x14ac:dyDescent="0.3">
      <c r="A3197">
        <v>7.4979878148881598</v>
      </c>
      <c r="B3197">
        <v>185.81028084371599</v>
      </c>
      <c r="C3197">
        <v>30927.394282089201</v>
      </c>
      <c r="D3197">
        <v>7.5793773449488597</v>
      </c>
      <c r="F3197">
        <v>476.38714941735498</v>
      </c>
      <c r="G3197">
        <v>15.1242864541502</v>
      </c>
      <c r="H3197">
        <v>72.928420774185597</v>
      </c>
      <c r="I3197">
        <v>5.7389910249934903</v>
      </c>
      <c r="J3197">
        <v>1</v>
      </c>
    </row>
    <row r="3198" spans="1:10" x14ac:dyDescent="0.3">
      <c r="A3198">
        <v>6.9652798717606501</v>
      </c>
      <c r="B3198">
        <v>162.699449893636</v>
      </c>
      <c r="C3198">
        <v>24312.037798260601</v>
      </c>
      <c r="D3198">
        <v>9.1297549315339808</v>
      </c>
      <c r="E3198">
        <v>307.75921070146501</v>
      </c>
      <c r="F3198">
        <v>490.81552141116202</v>
      </c>
      <c r="G3198">
        <v>15.512058813845201</v>
      </c>
      <c r="H3198">
        <v>102.69586775988</v>
      </c>
      <c r="I3198">
        <v>3.9693182959365201</v>
      </c>
      <c r="J3198">
        <v>1</v>
      </c>
    </row>
    <row r="3199" spans="1:10" x14ac:dyDescent="0.3">
      <c r="A3199">
        <v>5.4121195445242396</v>
      </c>
      <c r="B3199">
        <v>272.51468516297501</v>
      </c>
      <c r="C3199">
        <v>2835.3031650450998</v>
      </c>
      <c r="D3199">
        <v>5.77801026294014</v>
      </c>
      <c r="F3199">
        <v>347.80441586791301</v>
      </c>
      <c r="G3199">
        <v>15.307746094487999</v>
      </c>
      <c r="H3199">
        <v>66.661478870393196</v>
      </c>
      <c r="I3199">
        <v>5.6803465867533296</v>
      </c>
      <c r="J3199">
        <v>1</v>
      </c>
    </row>
    <row r="3200" spans="1:10" x14ac:dyDescent="0.3">
      <c r="A3200">
        <v>7.5030857651083602</v>
      </c>
      <c r="B3200">
        <v>186.713329030224</v>
      </c>
      <c r="C3200">
        <v>32000.178936298798</v>
      </c>
      <c r="D3200">
        <v>7.6417764669359602</v>
      </c>
      <c r="E3200">
        <v>315.97414706420898</v>
      </c>
      <c r="F3200">
        <v>473.53161105327501</v>
      </c>
      <c r="G3200">
        <v>12.049130600518801</v>
      </c>
      <c r="H3200">
        <v>43.280476456681498</v>
      </c>
      <c r="I3200">
        <v>4.3055136249311996</v>
      </c>
      <c r="J3200">
        <v>1</v>
      </c>
    </row>
    <row r="3201" spans="1:10" x14ac:dyDescent="0.3">
      <c r="B3201">
        <v>209.14998884741399</v>
      </c>
      <c r="C3201">
        <v>27030.754999256402</v>
      </c>
      <c r="D3201">
        <v>6.0937504447816497</v>
      </c>
      <c r="E3201">
        <v>350.06034739197599</v>
      </c>
      <c r="F3201">
        <v>407.91064510135402</v>
      </c>
      <c r="G3201">
        <v>11.046946146678801</v>
      </c>
      <c r="H3201">
        <v>81.757851324287103</v>
      </c>
      <c r="I3201">
        <v>3.99312574177348</v>
      </c>
      <c r="J3201">
        <v>1</v>
      </c>
    </row>
    <row r="3202" spans="1:10" x14ac:dyDescent="0.3">
      <c r="A3202">
        <v>8.58104282070917</v>
      </c>
      <c r="B3202">
        <v>153.70909247805201</v>
      </c>
      <c r="C3202">
        <v>19970.4342944778</v>
      </c>
      <c r="D3202">
        <v>7.6616872842968098</v>
      </c>
      <c r="E3202">
        <v>312.88512715213301</v>
      </c>
      <c r="F3202">
        <v>520.80835907153403</v>
      </c>
      <c r="G3202">
        <v>14.781584491433099</v>
      </c>
      <c r="H3202">
        <v>74.127792987153398</v>
      </c>
      <c r="I3202">
        <v>2.8831453767775499</v>
      </c>
      <c r="J3202">
        <v>1</v>
      </c>
    </row>
    <row r="3203" spans="1:10" x14ac:dyDescent="0.3">
      <c r="A3203">
        <v>5.5300550211655697</v>
      </c>
      <c r="B3203">
        <v>207.998220241491</v>
      </c>
      <c r="C3203">
        <v>38918.778073174901</v>
      </c>
      <c r="D3203">
        <v>6.5431344762820904</v>
      </c>
      <c r="E3203">
        <v>360.070714702749</v>
      </c>
      <c r="F3203">
        <v>427.66430223708198</v>
      </c>
      <c r="G3203">
        <v>18.813080462269902</v>
      </c>
      <c r="H3203">
        <v>61.214979492422003</v>
      </c>
      <c r="I3203">
        <v>3.3274721394344899</v>
      </c>
      <c r="J3203">
        <v>1</v>
      </c>
    </row>
    <row r="3204" spans="1:10" x14ac:dyDescent="0.3">
      <c r="A3204">
        <v>8.7439585446611794</v>
      </c>
      <c r="B3204">
        <v>197.749325368277</v>
      </c>
      <c r="C3204">
        <v>40843.616550551997</v>
      </c>
      <c r="D3204">
        <v>6.3688620186817104</v>
      </c>
      <c r="E3204">
        <v>310.67719973418099</v>
      </c>
      <c r="F3204">
        <v>326.25332574517699</v>
      </c>
      <c r="G3204">
        <v>12.503203348123099</v>
      </c>
      <c r="H3204">
        <v>66.421883561920495</v>
      </c>
      <c r="I3204">
        <v>4.1189730801806403</v>
      </c>
      <c r="J3204">
        <v>1</v>
      </c>
    </row>
    <row r="3205" spans="1:10" x14ac:dyDescent="0.3">
      <c r="A3205">
        <v>9.0523836897906502</v>
      </c>
      <c r="B3205">
        <v>120.02172614502101</v>
      </c>
      <c r="C3205">
        <v>22203.487258876899</v>
      </c>
      <c r="D3205">
        <v>9.3683397717288699</v>
      </c>
      <c r="E3205">
        <v>285.23352758073901</v>
      </c>
      <c r="F3205">
        <v>372.27523221436599</v>
      </c>
      <c r="G3205">
        <v>14.5384458610114</v>
      </c>
      <c r="H3205">
        <v>64.132426035213797</v>
      </c>
      <c r="I3205">
        <v>4.2597194519581096</v>
      </c>
      <c r="J3205">
        <v>1</v>
      </c>
    </row>
    <row r="3206" spans="1:10" x14ac:dyDescent="0.3">
      <c r="A3206">
        <v>8.0772608855864902</v>
      </c>
      <c r="B3206">
        <v>125.302719403635</v>
      </c>
      <c r="C3206">
        <v>23931.2828331319</v>
      </c>
      <c r="D3206">
        <v>8.7731619307619599</v>
      </c>
      <c r="E3206">
        <v>317.69333118735699</v>
      </c>
      <c r="F3206">
        <v>398.32878874006701</v>
      </c>
      <c r="G3206">
        <v>15.2795826792476</v>
      </c>
      <c r="H3206">
        <v>62.6683561822013</v>
      </c>
      <c r="I3206">
        <v>4.2798713023199397</v>
      </c>
      <c r="J3206">
        <v>1</v>
      </c>
    </row>
    <row r="3207" spans="1:10" x14ac:dyDescent="0.3">
      <c r="A3207">
        <v>6.6820973587514398</v>
      </c>
      <c r="B3207">
        <v>228.303185649234</v>
      </c>
      <c r="C3207">
        <v>7705.2986047596296</v>
      </c>
      <c r="D3207">
        <v>5.9473503501534397</v>
      </c>
      <c r="E3207">
        <v>363.53698354429599</v>
      </c>
      <c r="F3207">
        <v>254.39230575023299</v>
      </c>
      <c r="G3207">
        <v>13.140440459865101</v>
      </c>
      <c r="H3207">
        <v>64.7839535912982</v>
      </c>
      <c r="I3207">
        <v>3.4498294696957101</v>
      </c>
      <c r="J3207">
        <v>1</v>
      </c>
    </row>
    <row r="3208" spans="1:10" x14ac:dyDescent="0.3">
      <c r="A3208">
        <v>4.7313200759937404</v>
      </c>
      <c r="B3208">
        <v>230.93869346540899</v>
      </c>
      <c r="C3208">
        <v>15517.391122228601</v>
      </c>
      <c r="D3208">
        <v>6.6147051318145804</v>
      </c>
      <c r="F3208">
        <v>384.80673025189401</v>
      </c>
      <c r="G3208">
        <v>16.620932987040799</v>
      </c>
      <c r="H3208">
        <v>64.038259981664197</v>
      </c>
      <c r="I3208">
        <v>5.4578922244876402</v>
      </c>
      <c r="J3208">
        <v>1</v>
      </c>
    </row>
    <row r="3209" spans="1:10" x14ac:dyDescent="0.3">
      <c r="A3209">
        <v>9.2414199735579601</v>
      </c>
      <c r="B3209">
        <v>127.91882621440099</v>
      </c>
      <c r="C3209">
        <v>39566.754352265503</v>
      </c>
      <c r="D3209">
        <v>8.8608183572787897</v>
      </c>
      <c r="E3209">
        <v>281.99563963477402</v>
      </c>
      <c r="F3209">
        <v>487.33916928887402</v>
      </c>
      <c r="G3209">
        <v>9.5344990795978699</v>
      </c>
      <c r="H3209">
        <v>65.516668044526497</v>
      </c>
      <c r="I3209">
        <v>4.7188508712011199</v>
      </c>
      <c r="J3209">
        <v>1</v>
      </c>
    </row>
    <row r="3210" spans="1:10" x14ac:dyDescent="0.3">
      <c r="A3210">
        <v>5.6283132716232904</v>
      </c>
      <c r="B3210">
        <v>192.34074368162601</v>
      </c>
      <c r="C3210">
        <v>22856.742901309899</v>
      </c>
      <c r="D3210">
        <v>7.7646925732486798</v>
      </c>
      <c r="E3210">
        <v>343.03950926631501</v>
      </c>
      <c r="F3210">
        <v>439.05475866035601</v>
      </c>
      <c r="G3210">
        <v>15.199905597375899</v>
      </c>
      <c r="H3210">
        <v>50.229943663058997</v>
      </c>
      <c r="I3210">
        <v>4.0616446608220604</v>
      </c>
      <c r="J3210">
        <v>1</v>
      </c>
    </row>
    <row r="3211" spans="1:10" x14ac:dyDescent="0.3">
      <c r="A3211">
        <v>4.8578026239790404</v>
      </c>
      <c r="B3211">
        <v>222.39999014607099</v>
      </c>
      <c r="C3211">
        <v>15668.273617605</v>
      </c>
      <c r="D3211">
        <v>7.9007901056845897</v>
      </c>
      <c r="E3211">
        <v>320.39452944768402</v>
      </c>
      <c r="F3211">
        <v>417.80406337151999</v>
      </c>
      <c r="G3211">
        <v>15.530563359834099</v>
      </c>
      <c r="H3211">
        <v>84.228773794960404</v>
      </c>
      <c r="I3211">
        <v>3.9665708445243899</v>
      </c>
      <c r="J3211">
        <v>1</v>
      </c>
    </row>
    <row r="3212" spans="1:10" x14ac:dyDescent="0.3">
      <c r="A3212">
        <v>8.43047166196415</v>
      </c>
      <c r="B3212">
        <v>195.71729349668701</v>
      </c>
      <c r="C3212">
        <v>35254.026046595398</v>
      </c>
      <c r="D3212">
        <v>6.7035385643004402</v>
      </c>
      <c r="E3212">
        <v>314.72783547165699</v>
      </c>
      <c r="F3212">
        <v>282.59991842744199</v>
      </c>
      <c r="G3212">
        <v>12.2691779481195</v>
      </c>
      <c r="H3212">
        <v>46.4879495105884</v>
      </c>
      <c r="I3212">
        <v>3.2539204326522699</v>
      </c>
      <c r="J3212">
        <v>1</v>
      </c>
    </row>
    <row r="3213" spans="1:10" x14ac:dyDescent="0.3">
      <c r="A3213">
        <v>6.8176083800563401</v>
      </c>
      <c r="B3213">
        <v>219.33742881033001</v>
      </c>
      <c r="C3213">
        <v>27548.614177338099</v>
      </c>
      <c r="D3213">
        <v>6.29812134713878</v>
      </c>
      <c r="E3213">
        <v>340.93761375552401</v>
      </c>
      <c r="F3213">
        <v>530.71002550396202</v>
      </c>
      <c r="G3213">
        <v>19.4867909841232</v>
      </c>
      <c r="H3213">
        <v>68.568791181607097</v>
      </c>
      <c r="I3213">
        <v>3.04829206016788</v>
      </c>
      <c r="J3213">
        <v>1</v>
      </c>
    </row>
    <row r="3214" spans="1:10" x14ac:dyDescent="0.3">
      <c r="A3214">
        <v>5.91375531986853</v>
      </c>
      <c r="B3214">
        <v>175.32606186941899</v>
      </c>
      <c r="C3214">
        <v>12044.624691463099</v>
      </c>
      <c r="D3214">
        <v>8.3687854862522695</v>
      </c>
      <c r="E3214">
        <v>347.88037185456199</v>
      </c>
      <c r="F3214">
        <v>380.96716581065601</v>
      </c>
      <c r="G3214">
        <v>12.530826997198</v>
      </c>
      <c r="H3214">
        <v>65.194053212065896</v>
      </c>
      <c r="I3214">
        <v>4.0237759016250001</v>
      </c>
      <c r="J3214">
        <v>1</v>
      </c>
    </row>
    <row r="3215" spans="1:10" x14ac:dyDescent="0.3">
      <c r="B3215">
        <v>257.23543269585502</v>
      </c>
      <c r="C3215">
        <v>28149.052685047402</v>
      </c>
      <c r="D3215">
        <v>5.9945560233044501</v>
      </c>
      <c r="E3215">
        <v>336.06244571646499</v>
      </c>
      <c r="F3215">
        <v>551.850090233694</v>
      </c>
      <c r="G3215">
        <v>14.2528983695495</v>
      </c>
      <c r="H3215">
        <v>68.403833097329297</v>
      </c>
      <c r="I3215">
        <v>2.6740400123446202</v>
      </c>
      <c r="J3215">
        <v>1</v>
      </c>
    </row>
    <row r="3216" spans="1:10" x14ac:dyDescent="0.3">
      <c r="A3216">
        <v>5.5002765751548797</v>
      </c>
      <c r="B3216">
        <v>263.683159723465</v>
      </c>
      <c r="C3216">
        <v>19911.2248998385</v>
      </c>
      <c r="D3216">
        <v>4.7553121786564203</v>
      </c>
      <c r="E3216">
        <v>366.942743254449</v>
      </c>
      <c r="F3216">
        <v>435.86569603369298</v>
      </c>
      <c r="G3216">
        <v>12.761184481099599</v>
      </c>
      <c r="H3216">
        <v>51.439893880283101</v>
      </c>
      <c r="I3216">
        <v>5.1475359114390997</v>
      </c>
      <c r="J3216">
        <v>1</v>
      </c>
    </row>
    <row r="3217" spans="1:10" x14ac:dyDescent="0.3">
      <c r="A3217">
        <v>5.6086231524583496</v>
      </c>
      <c r="B3217">
        <v>271.88221902082802</v>
      </c>
      <c r="C3217">
        <v>43680.222520886098</v>
      </c>
      <c r="D3217">
        <v>4.1573352993730603</v>
      </c>
      <c r="E3217">
        <v>366.86653313121201</v>
      </c>
      <c r="F3217">
        <v>450.89605258556099</v>
      </c>
      <c r="G3217">
        <v>16.442753140535299</v>
      </c>
      <c r="H3217">
        <v>61.249761879925401</v>
      </c>
      <c r="I3217">
        <v>3.7775082665636601</v>
      </c>
      <c r="J3217">
        <v>1</v>
      </c>
    </row>
    <row r="3218" spans="1:10" x14ac:dyDescent="0.3">
      <c r="A3218">
        <v>5.6092353589411497</v>
      </c>
      <c r="B3218">
        <v>216.122673358599</v>
      </c>
      <c r="C3218">
        <v>14825.934501735301</v>
      </c>
      <c r="D3218">
        <v>7.0017881013583896</v>
      </c>
      <c r="E3218">
        <v>355.21167848806601</v>
      </c>
      <c r="F3218">
        <v>330.092674208689</v>
      </c>
      <c r="G3218">
        <v>9.7795177096825796</v>
      </c>
      <c r="H3218">
        <v>41.249976853328498</v>
      </c>
      <c r="I3218">
        <v>3.2246755179341799</v>
      </c>
      <c r="J3218">
        <v>1</v>
      </c>
    </row>
    <row r="3219" spans="1:10" x14ac:dyDescent="0.3">
      <c r="B3219">
        <v>98.367914895660306</v>
      </c>
      <c r="C3219">
        <v>28415.575832140501</v>
      </c>
      <c r="D3219">
        <v>10.5589499984679</v>
      </c>
      <c r="E3219">
        <v>296.84320779247798</v>
      </c>
      <c r="F3219">
        <v>505.24026927891401</v>
      </c>
      <c r="G3219">
        <v>12.882614472289299</v>
      </c>
      <c r="H3219">
        <v>85.329955340512896</v>
      </c>
      <c r="I3219">
        <v>4.1190873003289701</v>
      </c>
      <c r="J3219">
        <v>1</v>
      </c>
    </row>
    <row r="3220" spans="1:10" x14ac:dyDescent="0.3">
      <c r="A3220">
        <v>5.85982210356027</v>
      </c>
      <c r="B3220">
        <v>287.97554020213602</v>
      </c>
      <c r="C3220">
        <v>3640.73431981457</v>
      </c>
      <c r="D3220">
        <v>4.0726262629147296</v>
      </c>
      <c r="E3220">
        <v>391.69738484950199</v>
      </c>
      <c r="F3220">
        <v>447.121861309618</v>
      </c>
      <c r="G3220">
        <v>6.3631748295788304</v>
      </c>
      <c r="H3220">
        <v>49.155290511294801</v>
      </c>
      <c r="I3220">
        <v>3.4266340746155701</v>
      </c>
      <c r="J3220">
        <v>1</v>
      </c>
    </row>
    <row r="3221" spans="1:10" x14ac:dyDescent="0.3">
      <c r="A3221">
        <v>6.4177160468743102</v>
      </c>
      <c r="B3221">
        <v>209.70242522523199</v>
      </c>
      <c r="C3221">
        <v>31974.481631319901</v>
      </c>
      <c r="D3221">
        <v>7.2634252592223403</v>
      </c>
      <c r="E3221">
        <v>321.38212404024398</v>
      </c>
      <c r="F3221">
        <v>289.45011830901399</v>
      </c>
      <c r="G3221">
        <v>11.369071070552399</v>
      </c>
      <c r="I3221">
        <v>4.2103270614286004</v>
      </c>
      <c r="J3221">
        <v>1</v>
      </c>
    </row>
    <row r="3222" spans="1:10" x14ac:dyDescent="0.3">
      <c r="A3222">
        <v>6.1705261394169302</v>
      </c>
      <c r="B3222">
        <v>193.335517352278</v>
      </c>
      <c r="C3222">
        <v>16206.219671450201</v>
      </c>
      <c r="D3222">
        <v>7.1239664993376701</v>
      </c>
      <c r="F3222">
        <v>528.09609071884904</v>
      </c>
      <c r="G3222">
        <v>20.532277484776898</v>
      </c>
      <c r="H3222">
        <v>75.067706234953505</v>
      </c>
      <c r="I3222">
        <v>3.6522074963114299</v>
      </c>
      <c r="J3222">
        <v>1</v>
      </c>
    </row>
    <row r="3223" spans="1:10" x14ac:dyDescent="0.3">
      <c r="A3223">
        <v>4.0340634114377698</v>
      </c>
      <c r="B3223">
        <v>303.702626726473</v>
      </c>
      <c r="C3223">
        <v>33219.074545432501</v>
      </c>
      <c r="D3223">
        <v>4.4255593043675496</v>
      </c>
      <c r="F3223">
        <v>494.32090708411101</v>
      </c>
      <c r="G3223">
        <v>13.4152304627771</v>
      </c>
      <c r="H3223">
        <v>72.012641986025301</v>
      </c>
      <c r="I3223">
        <v>5.0247423065599701</v>
      </c>
      <c r="J3223">
        <v>1</v>
      </c>
    </row>
    <row r="3224" spans="1:10" x14ac:dyDescent="0.3">
      <c r="A3224">
        <v>4.9794688114833203</v>
      </c>
      <c r="B3224">
        <v>240.813474586837</v>
      </c>
      <c r="C3224">
        <v>24167.842881816399</v>
      </c>
      <c r="D3224">
        <v>5.5938304203016003</v>
      </c>
      <c r="F3224">
        <v>398.028960937813</v>
      </c>
      <c r="G3224">
        <v>6.0912265884803602</v>
      </c>
      <c r="H3224">
        <v>62.419529289106798</v>
      </c>
      <c r="I3224">
        <v>3.4390216508979599</v>
      </c>
      <c r="J3224">
        <v>1</v>
      </c>
    </row>
    <row r="3225" spans="1:10" x14ac:dyDescent="0.3">
      <c r="A3225">
        <v>8.0974537707317609</v>
      </c>
      <c r="B3225">
        <v>218.992436141892</v>
      </c>
      <c r="C3225">
        <v>18112.284446510701</v>
      </c>
      <c r="D3225">
        <v>6.1969473939342796</v>
      </c>
      <c r="F3225">
        <v>376.569803373333</v>
      </c>
      <c r="G3225">
        <v>17.7462635237124</v>
      </c>
      <c r="H3225">
        <v>59.909940872345601</v>
      </c>
      <c r="I3225">
        <v>4.2790824038059299</v>
      </c>
      <c r="J3225">
        <v>1</v>
      </c>
    </row>
    <row r="3226" spans="1:10" x14ac:dyDescent="0.3">
      <c r="B3226">
        <v>198.218699853385</v>
      </c>
      <c r="C3226">
        <v>31081.735264310799</v>
      </c>
      <c r="D3226">
        <v>7.4191064042486401</v>
      </c>
      <c r="F3226">
        <v>517.925945678625</v>
      </c>
      <c r="G3226">
        <v>11.7114193115187</v>
      </c>
      <c r="H3226">
        <v>85.428784970351202</v>
      </c>
      <c r="I3226">
        <v>3.3455433554790699</v>
      </c>
      <c r="J3226">
        <v>1</v>
      </c>
    </row>
    <row r="3227" spans="1:10" x14ac:dyDescent="0.3">
      <c r="A3227">
        <v>8.4687410629075899</v>
      </c>
      <c r="B3227">
        <v>132.45648354840699</v>
      </c>
      <c r="C3227">
        <v>21038.4426126734</v>
      </c>
      <c r="D3227">
        <v>8.0013778248743694</v>
      </c>
      <c r="E3227">
        <v>345.000734669194</v>
      </c>
      <c r="F3227">
        <v>360.57558643814701</v>
      </c>
      <c r="G3227">
        <v>10.742960445080801</v>
      </c>
      <c r="H3227">
        <v>64.508934072803996</v>
      </c>
      <c r="I3227">
        <v>2.87699563056715</v>
      </c>
      <c r="J3227">
        <v>1</v>
      </c>
    </row>
    <row r="3228" spans="1:10" x14ac:dyDescent="0.3">
      <c r="A3228">
        <v>7.8708534123719502</v>
      </c>
      <c r="B3228">
        <v>210.62782461717899</v>
      </c>
      <c r="C3228">
        <v>51731.820553241101</v>
      </c>
      <c r="D3228">
        <v>6.19096336736634</v>
      </c>
      <c r="F3228">
        <v>533.29126222434604</v>
      </c>
      <c r="G3228">
        <v>15.0298990966317</v>
      </c>
      <c r="H3228">
        <v>84.335058074149103</v>
      </c>
      <c r="I3228">
        <v>4.2216139514764199</v>
      </c>
      <c r="J3228">
        <v>1</v>
      </c>
    </row>
    <row r="3229" spans="1:10" x14ac:dyDescent="0.3">
      <c r="A3229">
        <v>7.6795950963001198</v>
      </c>
      <c r="B3229">
        <v>200.07292840413001</v>
      </c>
      <c r="C3229">
        <v>32000.843911386099</v>
      </c>
      <c r="D3229">
        <v>7.6337252496752903</v>
      </c>
      <c r="E3229">
        <v>290.740337313552</v>
      </c>
      <c r="F3229">
        <v>583.60839781302502</v>
      </c>
      <c r="G3229">
        <v>16.844509003917</v>
      </c>
      <c r="H3229">
        <v>39.367056448118497</v>
      </c>
      <c r="I3229">
        <v>3.29752523433705</v>
      </c>
      <c r="J3229">
        <v>1</v>
      </c>
    </row>
    <row r="3230" spans="1:10" x14ac:dyDescent="0.3">
      <c r="A3230">
        <v>7.2265927114282302</v>
      </c>
      <c r="B3230">
        <v>207.83222909914701</v>
      </c>
      <c r="C3230">
        <v>22097.413222679599</v>
      </c>
      <c r="D3230">
        <v>5.8627172735769797</v>
      </c>
      <c r="E3230">
        <v>354.70838202091699</v>
      </c>
      <c r="F3230">
        <v>353.654046055621</v>
      </c>
      <c r="G3230">
        <v>10.4010563096229</v>
      </c>
      <c r="H3230">
        <v>66.864140327046997</v>
      </c>
      <c r="I3230">
        <v>4.3371168985317397</v>
      </c>
      <c r="J3230">
        <v>1</v>
      </c>
    </row>
    <row r="3231" spans="1:10" x14ac:dyDescent="0.3">
      <c r="B3231">
        <v>203.20465896932001</v>
      </c>
      <c r="C3231">
        <v>10643.186770521001</v>
      </c>
      <c r="D3231">
        <v>6.8289363701155601</v>
      </c>
      <c r="F3231">
        <v>384.59771123641798</v>
      </c>
      <c r="G3231">
        <v>16.011328389346598</v>
      </c>
      <c r="H3231">
        <v>72.911573077124203</v>
      </c>
      <c r="I3231">
        <v>3.0659103715095299</v>
      </c>
      <c r="J3231">
        <v>1</v>
      </c>
    </row>
    <row r="3232" spans="1:10" x14ac:dyDescent="0.3">
      <c r="A3232">
        <v>8.6591130268302798</v>
      </c>
      <c r="B3232">
        <v>114.807578384856</v>
      </c>
      <c r="C3232">
        <v>23514.636647413299</v>
      </c>
      <c r="D3232">
        <v>8.7353153434672102</v>
      </c>
      <c r="E3232">
        <v>333.02720473912501</v>
      </c>
      <c r="F3232">
        <v>318.64067926297099</v>
      </c>
      <c r="G3232">
        <v>16.559076271475099</v>
      </c>
      <c r="H3232">
        <v>52.866373117128198</v>
      </c>
      <c r="I3232">
        <v>2.8957742797571502</v>
      </c>
      <c r="J3232">
        <v>1</v>
      </c>
    </row>
    <row r="3233" spans="1:10" x14ac:dyDescent="0.3">
      <c r="B3233">
        <v>225.75410943088201</v>
      </c>
      <c r="C3233">
        <v>28194.452646493901</v>
      </c>
      <c r="D3233">
        <v>5.8928299943147104</v>
      </c>
      <c r="E3233">
        <v>366.20158342765598</v>
      </c>
      <c r="F3233">
        <v>418.27290097063701</v>
      </c>
      <c r="G3233">
        <v>17.3068317090326</v>
      </c>
      <c r="H3233">
        <v>103.912547613228</v>
      </c>
      <c r="I3233">
        <v>3.8558949871464701</v>
      </c>
      <c r="J3233">
        <v>1</v>
      </c>
    </row>
    <row r="3234" spans="1:10" x14ac:dyDescent="0.3">
      <c r="A3234">
        <v>6.3601958191610501</v>
      </c>
      <c r="B3234">
        <v>198.91144907669701</v>
      </c>
      <c r="C3234">
        <v>13742.1394866182</v>
      </c>
      <c r="D3234">
        <v>7.4414865159767398</v>
      </c>
      <c r="E3234">
        <v>338.40957635257899</v>
      </c>
      <c r="F3234">
        <v>423.62564856437302</v>
      </c>
      <c r="G3234">
        <v>11.9158999224396</v>
      </c>
      <c r="H3234">
        <v>57.713149357035398</v>
      </c>
      <c r="I3234">
        <v>2.71324837864013</v>
      </c>
      <c r="J3234">
        <v>1</v>
      </c>
    </row>
    <row r="3235" spans="1:10" x14ac:dyDescent="0.3">
      <c r="A3235">
        <v>10.4856036472057</v>
      </c>
      <c r="B3235">
        <v>136.577381155794</v>
      </c>
      <c r="C3235">
        <v>32872.380565779902</v>
      </c>
      <c r="D3235">
        <v>8.3994352994690296</v>
      </c>
      <c r="E3235">
        <v>276.92183480609299</v>
      </c>
      <c r="F3235">
        <v>416.18854590710703</v>
      </c>
      <c r="G3235">
        <v>18.884624647945198</v>
      </c>
      <c r="H3235">
        <v>60.078412782809501</v>
      </c>
      <c r="I3235">
        <v>4.6692398583060797</v>
      </c>
      <c r="J3235">
        <v>1</v>
      </c>
    </row>
    <row r="3236" spans="1:10" x14ac:dyDescent="0.3">
      <c r="A3236">
        <v>6.6034165233033804</v>
      </c>
      <c r="B3236">
        <v>190.837307961959</v>
      </c>
      <c r="C3236">
        <v>19468.790095389901</v>
      </c>
      <c r="D3236">
        <v>6.3756319879461696</v>
      </c>
      <c r="E3236">
        <v>380.73190107021497</v>
      </c>
      <c r="F3236">
        <v>456.31546041862202</v>
      </c>
      <c r="G3236">
        <v>5.9345883214238597</v>
      </c>
      <c r="H3236">
        <v>83.559326483670404</v>
      </c>
      <c r="I3236">
        <v>4.2708166039158399</v>
      </c>
      <c r="J3236">
        <v>1</v>
      </c>
    </row>
    <row r="3237" spans="1:10" x14ac:dyDescent="0.3">
      <c r="A3237">
        <v>5.7133229209590599</v>
      </c>
      <c r="B3237">
        <v>196.245705672919</v>
      </c>
      <c r="C3237">
        <v>11356.580481155501</v>
      </c>
      <c r="D3237">
        <v>8.0278194375262792</v>
      </c>
      <c r="E3237">
        <v>347.58758333116998</v>
      </c>
      <c r="F3237">
        <v>300.12512540116398</v>
      </c>
      <c r="G3237">
        <v>18.4300839488428</v>
      </c>
      <c r="H3237">
        <v>44.860351484357899</v>
      </c>
      <c r="I3237">
        <v>4.5711278661124402</v>
      </c>
      <c r="J3237">
        <v>1</v>
      </c>
    </row>
    <row r="3238" spans="1:10" x14ac:dyDescent="0.3">
      <c r="A3238">
        <v>4.7674724547564402</v>
      </c>
      <c r="B3238">
        <v>256.44991715219902</v>
      </c>
      <c r="C3238">
        <v>48007.868134322802</v>
      </c>
      <c r="D3238">
        <v>5.7731798533629499</v>
      </c>
      <c r="F3238">
        <v>590.429550437584</v>
      </c>
      <c r="G3238">
        <v>16.5415609816434</v>
      </c>
      <c r="H3238">
        <v>44.9385857539027</v>
      </c>
      <c r="I3238">
        <v>3.8933778076897898</v>
      </c>
      <c r="J3238">
        <v>1</v>
      </c>
    </row>
    <row r="3239" spans="1:10" x14ac:dyDescent="0.3">
      <c r="A3239">
        <v>9.6098343645088509</v>
      </c>
      <c r="B3239">
        <v>227.366949219513</v>
      </c>
      <c r="C3239">
        <v>22690.0458709431</v>
      </c>
      <c r="D3239">
        <v>5.38543992959052</v>
      </c>
      <c r="E3239">
        <v>314.31748108981998</v>
      </c>
      <c r="F3239">
        <v>394.73156352152802</v>
      </c>
      <c r="G3239">
        <v>16.9883563098278</v>
      </c>
      <c r="H3239">
        <v>75.339694277611599</v>
      </c>
      <c r="I3239">
        <v>4.3083575892855297</v>
      </c>
      <c r="J3239">
        <v>1</v>
      </c>
    </row>
    <row r="3240" spans="1:10" x14ac:dyDescent="0.3">
      <c r="A3240">
        <v>9.1864533770632999</v>
      </c>
      <c r="B3240">
        <v>169.11980512402801</v>
      </c>
      <c r="C3240">
        <v>27055.6962608842</v>
      </c>
      <c r="D3240">
        <v>7.4424796841667504</v>
      </c>
      <c r="F3240">
        <v>498.63532233400298</v>
      </c>
      <c r="G3240">
        <v>10.247444234540099</v>
      </c>
      <c r="H3240">
        <v>50.401160288997097</v>
      </c>
      <c r="I3240">
        <v>3.4538614564722598</v>
      </c>
      <c r="J3240">
        <v>1</v>
      </c>
    </row>
    <row r="3241" spans="1:10" x14ac:dyDescent="0.3">
      <c r="A3241">
        <v>9.9606898575331702</v>
      </c>
      <c r="B3241">
        <v>169.925248450071</v>
      </c>
      <c r="C3241">
        <v>15835.1228177128</v>
      </c>
      <c r="D3241">
        <v>7.1439066559087703</v>
      </c>
      <c r="E3241">
        <v>301.777252634756</v>
      </c>
      <c r="F3241">
        <v>388.89715877728702</v>
      </c>
      <c r="G3241">
        <v>13.563992252894099</v>
      </c>
      <c r="H3241">
        <v>71.593865755157097</v>
      </c>
      <c r="I3241">
        <v>3.4345384628517901</v>
      </c>
      <c r="J3241">
        <v>1</v>
      </c>
    </row>
    <row r="3242" spans="1:10" x14ac:dyDescent="0.3">
      <c r="A3242">
        <v>6.1023067939086699</v>
      </c>
      <c r="B3242">
        <v>205.99903803832501</v>
      </c>
      <c r="C3242">
        <v>23406.859160145501</v>
      </c>
      <c r="D3242">
        <v>8.0618635493674908</v>
      </c>
      <c r="F3242">
        <v>380.305004711283</v>
      </c>
      <c r="G3242">
        <v>15.4923969627528</v>
      </c>
      <c r="H3242">
        <v>69.110815371711595</v>
      </c>
      <c r="I3242">
        <v>4.2807664777466403</v>
      </c>
      <c r="J3242">
        <v>1</v>
      </c>
    </row>
    <row r="3243" spans="1:10" x14ac:dyDescent="0.3">
      <c r="A3243">
        <v>6.7926550981668203</v>
      </c>
      <c r="B3243">
        <v>241.72445271011401</v>
      </c>
      <c r="C3243">
        <v>9094.31330041615</v>
      </c>
      <c r="D3243">
        <v>6.4358091980820697</v>
      </c>
      <c r="E3243">
        <v>338.521176296558</v>
      </c>
      <c r="F3243">
        <v>361.10753650906298</v>
      </c>
      <c r="G3243">
        <v>14.5024642548233</v>
      </c>
      <c r="H3243">
        <v>45.428096504423202</v>
      </c>
      <c r="I3243">
        <v>1.9177543925715299</v>
      </c>
      <c r="J3243">
        <v>1</v>
      </c>
    </row>
    <row r="3244" spans="1:10" x14ac:dyDescent="0.3">
      <c r="A3244">
        <v>5.9105397377275297</v>
      </c>
      <c r="B3244">
        <v>241.140746255408</v>
      </c>
      <c r="C3244">
        <v>25721.8338661653</v>
      </c>
      <c r="D3244">
        <v>4.80675901959762</v>
      </c>
      <c r="E3244">
        <v>385.88746827004599</v>
      </c>
      <c r="F3244">
        <v>462.61252998225302</v>
      </c>
      <c r="G3244">
        <v>14.3168214473797</v>
      </c>
      <c r="H3244">
        <v>60.5903585563143</v>
      </c>
      <c r="I3244">
        <v>4.0075081478143497</v>
      </c>
      <c r="J3244">
        <v>1</v>
      </c>
    </row>
    <row r="3245" spans="1:10" x14ac:dyDescent="0.3">
      <c r="A3245">
        <v>6.1258103254298497</v>
      </c>
      <c r="B3245">
        <v>241.443534585669</v>
      </c>
      <c r="C3245">
        <v>8810.8958100765904</v>
      </c>
      <c r="D3245">
        <v>5.7403211729314103</v>
      </c>
      <c r="E3245">
        <v>369.02271504593602</v>
      </c>
      <c r="F3245">
        <v>367.96794323588898</v>
      </c>
      <c r="G3245">
        <v>16.8165068475402</v>
      </c>
      <c r="H3245">
        <v>47.661727169450202</v>
      </c>
      <c r="I3245">
        <v>4.9530576907486603</v>
      </c>
      <c r="J3245">
        <v>1</v>
      </c>
    </row>
    <row r="3246" spans="1:10" x14ac:dyDescent="0.3">
      <c r="A3246">
        <v>5.8361045250944903</v>
      </c>
      <c r="B3246">
        <v>277.06571277680598</v>
      </c>
      <c r="C3246">
        <v>17711.4877737487</v>
      </c>
      <c r="D3246">
        <v>3.4581916819703098</v>
      </c>
      <c r="E3246">
        <v>400.16759862891399</v>
      </c>
      <c r="F3246">
        <v>456.73286197733</v>
      </c>
      <c r="G3246">
        <v>17.5522941135964</v>
      </c>
      <c r="H3246">
        <v>72.059865793875801</v>
      </c>
      <c r="I3246">
        <v>3.7389908292912</v>
      </c>
      <c r="J3246">
        <v>1</v>
      </c>
    </row>
    <row r="3247" spans="1:10" x14ac:dyDescent="0.3">
      <c r="B3247">
        <v>188.53660845841799</v>
      </c>
      <c r="C3247">
        <v>24711.414927377999</v>
      </c>
      <c r="D3247">
        <v>7.1295202684691201</v>
      </c>
      <c r="F3247">
        <v>555.54853393518999</v>
      </c>
      <c r="G3247">
        <v>16.9592689011278</v>
      </c>
      <c r="H3247">
        <v>56.03870185281</v>
      </c>
      <c r="I3247">
        <v>4.3316909034515003</v>
      </c>
      <c r="J3247">
        <v>1</v>
      </c>
    </row>
    <row r="3248" spans="1:10" x14ac:dyDescent="0.3">
      <c r="A3248">
        <v>10.6673639341578</v>
      </c>
      <c r="B3248">
        <v>173.38194536496599</v>
      </c>
      <c r="C3248">
        <v>28912.202201016698</v>
      </c>
      <c r="D3248">
        <v>7.07129449336023</v>
      </c>
      <c r="E3248">
        <v>276.63439102605503</v>
      </c>
      <c r="F3248">
        <v>286.06339440843101</v>
      </c>
      <c r="G3248">
        <v>17.685650942924799</v>
      </c>
      <c r="H3248">
        <v>55.147363656627697</v>
      </c>
      <c r="I3248">
        <v>4.1355689094836201</v>
      </c>
      <c r="J3248">
        <v>1</v>
      </c>
    </row>
    <row r="3249" spans="1:10" x14ac:dyDescent="0.3">
      <c r="A3249">
        <v>8.6283010740666608</v>
      </c>
      <c r="B3249">
        <v>185.92672305816501</v>
      </c>
      <c r="C3249">
        <v>31548.0064636959</v>
      </c>
      <c r="D3249">
        <v>7.0794622974344898</v>
      </c>
      <c r="F3249">
        <v>342.35569745032802</v>
      </c>
      <c r="G3249">
        <v>18.248367893304501</v>
      </c>
      <c r="H3249">
        <v>62.188687054721797</v>
      </c>
      <c r="I3249">
        <v>5.10085785413614</v>
      </c>
      <c r="J3249">
        <v>1</v>
      </c>
    </row>
    <row r="3250" spans="1:10" x14ac:dyDescent="0.3">
      <c r="A3250">
        <v>6.2601112899358</v>
      </c>
      <c r="B3250">
        <v>211.594112479302</v>
      </c>
      <c r="C3250">
        <v>18577.623968980199</v>
      </c>
      <c r="D3250">
        <v>7.1548906939810202</v>
      </c>
      <c r="E3250">
        <v>340.79257395146601</v>
      </c>
      <c r="F3250">
        <v>357.098395487142</v>
      </c>
      <c r="G3250">
        <v>7.9922099713519899</v>
      </c>
      <c r="H3250">
        <v>82.365378259158604</v>
      </c>
      <c r="I3250">
        <v>5.4036148918304701</v>
      </c>
      <c r="J3250">
        <v>1</v>
      </c>
    </row>
    <row r="3251" spans="1:10" x14ac:dyDescent="0.3">
      <c r="A3251">
        <v>10.8081569388427</v>
      </c>
      <c r="B3251">
        <v>198.59675077781901</v>
      </c>
      <c r="C3251">
        <v>29614.348790081</v>
      </c>
      <c r="D3251">
        <v>5.78241774603931</v>
      </c>
      <c r="E3251">
        <v>304.62206120445302</v>
      </c>
      <c r="F3251">
        <v>383.26941036068399</v>
      </c>
      <c r="G3251">
        <v>14.9028203379521</v>
      </c>
      <c r="H3251">
        <v>47.896406489715197</v>
      </c>
      <c r="I3251">
        <v>4.36254222666002</v>
      </c>
      <c r="J3251">
        <v>1</v>
      </c>
    </row>
    <row r="3252" spans="1:10" x14ac:dyDescent="0.3">
      <c r="A3252">
        <v>7.3719141559067403</v>
      </c>
      <c r="B3252">
        <v>148.19369756144999</v>
      </c>
      <c r="C3252">
        <v>42059.380417177497</v>
      </c>
      <c r="D3252">
        <v>7.9667104385750198</v>
      </c>
      <c r="E3252">
        <v>324.546262055505</v>
      </c>
      <c r="F3252">
        <v>544.84843182535997</v>
      </c>
      <c r="G3252">
        <v>17.166503848542</v>
      </c>
      <c r="H3252">
        <v>62.677756321840803</v>
      </c>
      <c r="I3252">
        <v>4.3389573258796901</v>
      </c>
      <c r="J3252">
        <v>1</v>
      </c>
    </row>
    <row r="3253" spans="1:10" x14ac:dyDescent="0.3">
      <c r="A3253">
        <v>4.8255914581546202</v>
      </c>
      <c r="B3253">
        <v>234.78390381561201</v>
      </c>
      <c r="C3253">
        <v>11142.3926320551</v>
      </c>
      <c r="D3253">
        <v>6.4427692921509898</v>
      </c>
      <c r="E3253">
        <v>370.41683102859503</v>
      </c>
      <c r="F3253">
        <v>370.18894805413601</v>
      </c>
      <c r="G3253">
        <v>13.0463545770815</v>
      </c>
      <c r="H3253">
        <v>46.315992189045502</v>
      </c>
      <c r="I3253">
        <v>3.4630971535736301</v>
      </c>
      <c r="J3253">
        <v>1</v>
      </c>
    </row>
    <row r="3254" spans="1:10" x14ac:dyDescent="0.3">
      <c r="A3254">
        <v>4.8688271354053096</v>
      </c>
      <c r="B3254">
        <v>258.67895883782398</v>
      </c>
      <c r="C3254">
        <v>13400.3855320645</v>
      </c>
      <c r="D3254">
        <v>4.8809103387274</v>
      </c>
      <c r="F3254">
        <v>328.76452943351399</v>
      </c>
      <c r="G3254">
        <v>17.352080412554301</v>
      </c>
      <c r="H3254">
        <v>55.968216701382502</v>
      </c>
      <c r="I3254">
        <v>3.2556001735668598</v>
      </c>
      <c r="J3254">
        <v>1</v>
      </c>
    </row>
    <row r="3255" spans="1:10" x14ac:dyDescent="0.3">
      <c r="A3255">
        <v>7.3954508468862503</v>
      </c>
      <c r="B3255">
        <v>190.477891696097</v>
      </c>
      <c r="C3255">
        <v>22561.5083113986</v>
      </c>
      <c r="D3255">
        <v>8.3101949977630394</v>
      </c>
      <c r="E3255">
        <v>294.03039494556901</v>
      </c>
      <c r="F3255">
        <v>413.91029295943798</v>
      </c>
      <c r="G3255">
        <v>13.301373637328901</v>
      </c>
      <c r="H3255">
        <v>63.410178136523399</v>
      </c>
      <c r="I3255">
        <v>4.9902356333779698</v>
      </c>
      <c r="J3255">
        <v>1</v>
      </c>
    </row>
    <row r="3256" spans="1:10" x14ac:dyDescent="0.3">
      <c r="A3256">
        <v>8.8621127096332799</v>
      </c>
      <c r="B3256">
        <v>131.635176547594</v>
      </c>
      <c r="C3256">
        <v>17433.601852796801</v>
      </c>
      <c r="D3256">
        <v>7.6395728869496899</v>
      </c>
      <c r="E3256">
        <v>340.133165330167</v>
      </c>
      <c r="F3256">
        <v>399.46284357341102</v>
      </c>
      <c r="G3256">
        <v>16.712206324208001</v>
      </c>
      <c r="H3256">
        <v>53.594103522317099</v>
      </c>
      <c r="I3256">
        <v>4.95508179266014</v>
      </c>
      <c r="J3256">
        <v>1</v>
      </c>
    </row>
    <row r="3257" spans="1:10" x14ac:dyDescent="0.3">
      <c r="A3257">
        <v>6.0089736099995301</v>
      </c>
      <c r="B3257">
        <v>225.08023382786899</v>
      </c>
      <c r="C3257">
        <v>5100.0941726993196</v>
      </c>
      <c r="D3257">
        <v>7.45223618975675</v>
      </c>
      <c r="E3257">
        <v>336.11899995503398</v>
      </c>
      <c r="F3257">
        <v>325.13449216678998</v>
      </c>
      <c r="G3257">
        <v>11.0799515485892</v>
      </c>
      <c r="H3257">
        <v>36.341011834916202</v>
      </c>
      <c r="I3257">
        <v>4.0123403833527904</v>
      </c>
      <c r="J3257">
        <v>1</v>
      </c>
    </row>
    <row r="3258" spans="1:10" x14ac:dyDescent="0.3">
      <c r="A3258">
        <v>7.60722391123549</v>
      </c>
      <c r="B3258">
        <v>160.56525304772001</v>
      </c>
      <c r="C3258">
        <v>39184.846719643101</v>
      </c>
      <c r="D3258">
        <v>7.8264110490998897</v>
      </c>
      <c r="E3258">
        <v>312.05606645941998</v>
      </c>
      <c r="F3258">
        <v>503.15807853477799</v>
      </c>
      <c r="G3258">
        <v>13.3669944901728</v>
      </c>
      <c r="H3258">
        <v>62.022307891818997</v>
      </c>
      <c r="I3258">
        <v>3.5250271306094501</v>
      </c>
      <c r="J3258">
        <v>1</v>
      </c>
    </row>
    <row r="3259" spans="1:10" x14ac:dyDescent="0.3">
      <c r="A3259">
        <v>6.6833676967207998</v>
      </c>
      <c r="B3259">
        <v>272.11169845272298</v>
      </c>
      <c r="C3259">
        <v>18989.316768242701</v>
      </c>
      <c r="D3259">
        <v>5.3362019935642699</v>
      </c>
      <c r="E3259">
        <v>336.55510014378302</v>
      </c>
      <c r="F3259">
        <v>307.72500903710397</v>
      </c>
      <c r="G3259">
        <v>20.178716181851399</v>
      </c>
      <c r="H3259">
        <v>75.402260283618702</v>
      </c>
      <c r="I3259">
        <v>5.2080611341648799</v>
      </c>
      <c r="J3259">
        <v>1</v>
      </c>
    </row>
    <row r="3260" spans="1:10" x14ac:dyDescent="0.3">
      <c r="A3260">
        <v>6.6384114492334003</v>
      </c>
      <c r="B3260">
        <v>180.826667436929</v>
      </c>
      <c r="C3260">
        <v>9772.5048141796597</v>
      </c>
      <c r="D3260">
        <v>8.2959830924168791</v>
      </c>
      <c r="F3260">
        <v>401.11114339978502</v>
      </c>
      <c r="G3260">
        <v>12.6015173314394</v>
      </c>
      <c r="H3260">
        <v>61.051889247919497</v>
      </c>
      <c r="I3260">
        <v>5.16405662030368</v>
      </c>
      <c r="J3260">
        <v>1</v>
      </c>
    </row>
    <row r="3261" spans="1:10" x14ac:dyDescent="0.3">
      <c r="A3261">
        <v>9.2713554467677692</v>
      </c>
      <c r="B3261">
        <v>181.25961724022201</v>
      </c>
      <c r="C3261">
        <v>16540.979048004101</v>
      </c>
      <c r="D3261">
        <v>7.0224991785142201</v>
      </c>
      <c r="E3261">
        <v>309.23886511461501</v>
      </c>
      <c r="F3261">
        <v>487.69278784471499</v>
      </c>
      <c r="G3261">
        <v>13.228440998934699</v>
      </c>
      <c r="I3261">
        <v>4.3339528975309296</v>
      </c>
      <c r="J3261">
        <v>1</v>
      </c>
    </row>
    <row r="3262" spans="1:10" x14ac:dyDescent="0.3">
      <c r="B3262">
        <v>134.73685568990101</v>
      </c>
      <c r="C3262">
        <v>9000.0255911892309</v>
      </c>
      <c r="D3262">
        <v>9.0262927229750201</v>
      </c>
      <c r="F3262">
        <v>428.213986992993</v>
      </c>
      <c r="G3262">
        <v>8.6686721820234407</v>
      </c>
      <c r="H3262">
        <v>74.773392406571205</v>
      </c>
      <c r="I3262">
        <v>3.6995580484850401</v>
      </c>
      <c r="J3262">
        <v>1</v>
      </c>
    </row>
    <row r="3263" spans="1:10" x14ac:dyDescent="0.3">
      <c r="A3263">
        <v>3.6299220648807098</v>
      </c>
      <c r="B3263">
        <v>244.18739150014099</v>
      </c>
      <c r="C3263">
        <v>24856.633209372201</v>
      </c>
      <c r="D3263">
        <v>6.6180710662198701</v>
      </c>
      <c r="E3263">
        <v>366.96787330342198</v>
      </c>
      <c r="F3263">
        <v>442.076336615998</v>
      </c>
      <c r="G3263">
        <v>13.302880139674</v>
      </c>
      <c r="H3263">
        <v>59.4892935071274</v>
      </c>
      <c r="I3263">
        <v>4.7548263932198402</v>
      </c>
      <c r="J3263">
        <v>1</v>
      </c>
    </row>
    <row r="3264" spans="1:10" x14ac:dyDescent="0.3">
      <c r="A3264">
        <v>8.3781080228903697</v>
      </c>
      <c r="B3264">
        <v>198.51121267769699</v>
      </c>
      <c r="C3264">
        <v>28474.202580362598</v>
      </c>
      <c r="D3264">
        <v>6.4770567542507003</v>
      </c>
      <c r="E3264">
        <v>319.47718727518298</v>
      </c>
      <c r="F3264">
        <v>499.86699387859801</v>
      </c>
      <c r="G3264">
        <v>15.389083407099401</v>
      </c>
      <c r="H3264">
        <v>35.221200414087299</v>
      </c>
      <c r="I3264">
        <v>4.5246929697770497</v>
      </c>
      <c r="J3264">
        <v>1</v>
      </c>
    </row>
    <row r="3265" spans="1:10" x14ac:dyDescent="0.3">
      <c r="A3265">
        <v>6.9236360144236002</v>
      </c>
      <c r="B3265">
        <v>260.59315434818802</v>
      </c>
      <c r="C3265">
        <v>24792.525622664001</v>
      </c>
      <c r="D3265">
        <v>5.5011640433813698</v>
      </c>
      <c r="E3265">
        <v>332.23217745927701</v>
      </c>
      <c r="F3265">
        <v>607.77356727420204</v>
      </c>
      <c r="G3265">
        <v>15.483026737237999</v>
      </c>
      <c r="H3265">
        <v>51.535867081372899</v>
      </c>
      <c r="I3265">
        <v>4.0133388007039104</v>
      </c>
      <c r="J3265">
        <v>1</v>
      </c>
    </row>
    <row r="3266" spans="1:10" x14ac:dyDescent="0.3">
      <c r="A3266">
        <v>5.8931034075262296</v>
      </c>
      <c r="B3266">
        <v>239.269481464877</v>
      </c>
      <c r="C3266">
        <v>20526.6661555635</v>
      </c>
      <c r="D3266">
        <v>6.3495608678905198</v>
      </c>
      <c r="E3266">
        <v>341.25636203379599</v>
      </c>
      <c r="F3266">
        <v>403.61755996197502</v>
      </c>
      <c r="G3266">
        <v>18.963706756360601</v>
      </c>
      <c r="H3266">
        <v>63.846319317342697</v>
      </c>
      <c r="I3266">
        <v>4.3907016037980204</v>
      </c>
      <c r="J3266">
        <v>1</v>
      </c>
    </row>
    <row r="3267" spans="1:10" x14ac:dyDescent="0.3">
      <c r="A3267">
        <v>8.1973533693848601</v>
      </c>
      <c r="B3267">
        <v>203.10509143464</v>
      </c>
      <c r="C3267">
        <v>27701.794054691101</v>
      </c>
      <c r="D3267">
        <v>6.47291428558764</v>
      </c>
      <c r="E3267">
        <v>328.88683761881799</v>
      </c>
      <c r="F3267">
        <v>444.61272362232501</v>
      </c>
      <c r="G3267">
        <v>14.250875081519601</v>
      </c>
      <c r="H3267">
        <v>62.906205183052997</v>
      </c>
      <c r="I3267">
        <v>3.3618333238544502</v>
      </c>
      <c r="J3267">
        <v>1</v>
      </c>
    </row>
    <row r="3268" spans="1:10" x14ac:dyDescent="0.3">
      <c r="A3268">
        <v>8.3729102847671406</v>
      </c>
      <c r="B3268">
        <v>169.08705216090601</v>
      </c>
      <c r="C3268">
        <v>14622.745494434101</v>
      </c>
      <c r="D3268">
        <v>7.5479840183938398</v>
      </c>
      <c r="F3268">
        <v>464.525552357322</v>
      </c>
      <c r="G3268">
        <v>11.083026574437801</v>
      </c>
      <c r="H3268">
        <v>38.435150778704497</v>
      </c>
      <c r="I3268">
        <v>4.9063582413635398</v>
      </c>
      <c r="J3268">
        <v>1</v>
      </c>
    </row>
    <row r="3269" spans="1:10" x14ac:dyDescent="0.3">
      <c r="A3269">
        <v>8.9899000905570805</v>
      </c>
      <c r="B3269">
        <v>215.04735789310999</v>
      </c>
      <c r="C3269">
        <v>15921.412017954201</v>
      </c>
      <c r="D3269">
        <v>6.29731152709713</v>
      </c>
      <c r="E3269">
        <v>312.93102150370697</v>
      </c>
      <c r="F3269">
        <v>390.41023063320398</v>
      </c>
      <c r="G3269">
        <v>9.8991153902053295</v>
      </c>
      <c r="H3269">
        <v>55.069303926430401</v>
      </c>
      <c r="I3269">
        <v>4.6138428480131397</v>
      </c>
      <c r="J3269">
        <v>1</v>
      </c>
    </row>
    <row r="3270" spans="1:10" x14ac:dyDescent="0.3">
      <c r="A3270">
        <v>6.7025465531038204</v>
      </c>
      <c r="B3270">
        <v>207.32108565039201</v>
      </c>
      <c r="C3270">
        <v>17246.9203474842</v>
      </c>
      <c r="D3270">
        <v>7.7081169977554396</v>
      </c>
      <c r="E3270">
        <v>304.51023012856098</v>
      </c>
      <c r="F3270">
        <v>329.26600176073202</v>
      </c>
      <c r="G3270">
        <v>16.2173029479404</v>
      </c>
      <c r="H3270">
        <v>28.8786013418758</v>
      </c>
      <c r="I3270">
        <v>3.4429830351681701</v>
      </c>
      <c r="J3270">
        <v>1</v>
      </c>
    </row>
    <row r="3271" spans="1:10" x14ac:dyDescent="0.3">
      <c r="A3271">
        <v>11.4910109083914</v>
      </c>
      <c r="B3271">
        <v>94.812545217833502</v>
      </c>
      <c r="C3271">
        <v>37188.826021934001</v>
      </c>
      <c r="D3271">
        <v>9.2631661609445199</v>
      </c>
      <c r="E3271">
        <v>258.93060041152103</v>
      </c>
      <c r="F3271">
        <v>439.89361791681898</v>
      </c>
      <c r="G3271">
        <v>16.1727554449695</v>
      </c>
      <c r="H3271">
        <v>41.558500717666902</v>
      </c>
      <c r="I3271">
        <v>4.3692643144378804</v>
      </c>
      <c r="J3271">
        <v>1</v>
      </c>
    </row>
    <row r="3272" spans="1:10" x14ac:dyDescent="0.3">
      <c r="A3272">
        <v>6.0696157570576901</v>
      </c>
      <c r="B3272">
        <v>186.65903974703801</v>
      </c>
      <c r="C3272">
        <v>26138.7801906639</v>
      </c>
      <c r="D3272">
        <v>7.7475474812942799</v>
      </c>
      <c r="E3272">
        <v>345.70025733716398</v>
      </c>
      <c r="F3272">
        <v>415.88695451631401</v>
      </c>
      <c r="G3272">
        <v>12.0676195653436</v>
      </c>
      <c r="H3272">
        <v>60.419921084974</v>
      </c>
      <c r="I3272">
        <v>3.66971170364199</v>
      </c>
      <c r="J3272">
        <v>1</v>
      </c>
    </row>
    <row r="3273" spans="1:10" x14ac:dyDescent="0.3">
      <c r="A3273">
        <v>4.66810168740591</v>
      </c>
      <c r="B3273">
        <v>193.681735475078</v>
      </c>
      <c r="C3273">
        <v>47580.9916033353</v>
      </c>
      <c r="D3273">
        <v>7.1666389354825304</v>
      </c>
      <c r="E3273">
        <v>359.94857436695997</v>
      </c>
      <c r="F3273">
        <v>526.42417092235905</v>
      </c>
      <c r="G3273">
        <v>13.894418518194501</v>
      </c>
      <c r="H3273">
        <v>66.687694785396999</v>
      </c>
      <c r="I3273">
        <v>4.4358209095097996</v>
      </c>
      <c r="J3273">
        <v>1</v>
      </c>
    </row>
    <row r="3274" spans="1:10" x14ac:dyDescent="0.3">
      <c r="A3274">
        <v>7.8088560175574102</v>
      </c>
      <c r="B3274">
        <v>193.55321164822601</v>
      </c>
      <c r="C3274">
        <v>17329.8021601033</v>
      </c>
      <c r="D3274">
        <v>8.0613619878495602</v>
      </c>
      <c r="F3274">
        <v>392.449579565384</v>
      </c>
      <c r="G3274">
        <v>19.903225183459501</v>
      </c>
      <c r="I3274">
        <v>2.7982428424180501</v>
      </c>
      <c r="J3274">
        <v>1</v>
      </c>
    </row>
    <row r="3275" spans="1:10" x14ac:dyDescent="0.3">
      <c r="A3275">
        <v>9.4195103164132092</v>
      </c>
      <c r="B3275">
        <v>175.762646296295</v>
      </c>
      <c r="C3275">
        <v>33155.578218312199</v>
      </c>
      <c r="D3275">
        <v>7.3502332332144098</v>
      </c>
      <c r="F3275">
        <v>432.04478304536701</v>
      </c>
      <c r="G3275">
        <v>11.039069688154299</v>
      </c>
      <c r="H3275">
        <v>69.845400292051394</v>
      </c>
      <c r="I3275">
        <v>3.2988754986465501</v>
      </c>
      <c r="J3275">
        <v>1</v>
      </c>
    </row>
    <row r="3276" spans="1:10" x14ac:dyDescent="0.3">
      <c r="A3276">
        <v>5.1267629233515297</v>
      </c>
      <c r="B3276">
        <v>230.603757508461</v>
      </c>
      <c r="C3276">
        <v>11983.869376336301</v>
      </c>
      <c r="D3276">
        <v>6.3033565342491</v>
      </c>
      <c r="F3276">
        <v>402.88311312178098</v>
      </c>
      <c r="G3276">
        <v>11.168946221056499</v>
      </c>
      <c r="H3276">
        <v>77.488213102754699</v>
      </c>
      <c r="I3276">
        <v>4.7086584675266501</v>
      </c>
      <c r="J3276">
        <v>1</v>
      </c>
    </row>
    <row r="3277" spans="1:10" x14ac:dyDescent="0.3">
      <c r="A3277">
        <v>7.8746713577912804</v>
      </c>
      <c r="B3277">
        <v>195.10229858610899</v>
      </c>
      <c r="C3277">
        <v>17404.177061050599</v>
      </c>
      <c r="D3277">
        <v>7.5093058569278996</v>
      </c>
      <c r="F3277">
        <v>327.45976046107199</v>
      </c>
      <c r="G3277">
        <v>16.140367626166299</v>
      </c>
      <c r="H3277">
        <v>78.698446325494999</v>
      </c>
      <c r="I3277">
        <v>2.30914905663492</v>
      </c>
      <c r="J3277">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4EA73-9027-4FD9-BA5B-19242C66074F}">
  <sheetPr>
    <tabColor rgb="FFFF0000"/>
  </sheetPr>
  <dimension ref="A1:S3278"/>
  <sheetViews>
    <sheetView topLeftCell="D1" workbookViewId="0">
      <selection activeCell="M2" sqref="M2"/>
    </sheetView>
  </sheetViews>
  <sheetFormatPr defaultRowHeight="14.4" x14ac:dyDescent="0.3"/>
  <cols>
    <col min="1" max="1" width="10.5546875" customWidth="1"/>
    <col min="3" max="3" width="11" customWidth="1"/>
    <col min="5" max="5" width="13.5546875" customWidth="1"/>
    <col min="6" max="6" width="9.109375" customWidth="1"/>
    <col min="7" max="7" width="13.44140625" customWidth="1"/>
    <col min="8" max="8" width="16.6640625" customWidth="1"/>
    <col min="9" max="9" width="17.44140625" customWidth="1"/>
    <col min="10" max="10" width="10.6640625" customWidth="1"/>
    <col min="13" max="13" width="13.21875" bestFit="1" customWidth="1"/>
    <col min="14" max="14" width="18.5546875" bestFit="1" customWidth="1"/>
    <col min="15" max="15" width="6.88671875" bestFit="1" customWidth="1"/>
    <col min="16" max="16" width="10.77734375" bestFit="1" customWidth="1"/>
    <col min="17" max="18" width="12.5546875" bestFit="1" customWidth="1"/>
    <col min="19" max="19" width="11.5546875" bestFit="1" customWidth="1"/>
    <col min="20" max="20" width="10.77734375" bestFit="1" customWidth="1"/>
    <col min="21" max="21" width="15.33203125" bestFit="1" customWidth="1"/>
    <col min="22" max="22" width="12.33203125" bestFit="1" customWidth="1"/>
    <col min="23" max="26" width="15.33203125" bestFit="1" customWidth="1"/>
    <col min="27" max="27" width="13.77734375" bestFit="1" customWidth="1"/>
    <col min="28" max="31" width="15.33203125" bestFit="1" customWidth="1"/>
    <col min="32" max="32" width="16.44140625" bestFit="1" customWidth="1"/>
    <col min="33" max="37" width="15.44140625" bestFit="1" customWidth="1"/>
    <col min="38" max="38" width="18.21875" bestFit="1" customWidth="1"/>
    <col min="39" max="42" width="15.33203125" bestFit="1" customWidth="1"/>
    <col min="43" max="43" width="11.88671875" bestFit="1" customWidth="1"/>
    <col min="44" max="44" width="10.77734375" bestFit="1" customWidth="1"/>
  </cols>
  <sheetData>
    <row r="1" spans="1:19" x14ac:dyDescent="0.3">
      <c r="A1" s="6" t="s">
        <v>13</v>
      </c>
      <c r="B1" s="6" t="s">
        <v>0</v>
      </c>
      <c r="C1" s="6" t="s">
        <v>1</v>
      </c>
      <c r="D1" s="6" t="s">
        <v>2</v>
      </c>
      <c r="E1" s="6" t="s">
        <v>3</v>
      </c>
      <c r="F1" s="6" t="s">
        <v>4</v>
      </c>
      <c r="G1" s="6" t="s">
        <v>5</v>
      </c>
      <c r="H1" s="6" t="s">
        <v>6</v>
      </c>
      <c r="I1" s="6" t="s">
        <v>7</v>
      </c>
      <c r="J1" s="6" t="s">
        <v>8</v>
      </c>
      <c r="M1" s="44" t="s">
        <v>57</v>
      </c>
      <c r="N1" s="44"/>
    </row>
    <row r="2" spans="1:19" x14ac:dyDescent="0.3">
      <c r="A2" s="4" t="s">
        <v>0</v>
      </c>
      <c r="B2" s="4">
        <v>1</v>
      </c>
      <c r="C2" s="4"/>
      <c r="D2" s="4"/>
      <c r="E2" s="4"/>
      <c r="F2" s="4"/>
      <c r="G2" s="4"/>
      <c r="H2" s="4"/>
      <c r="I2" s="4"/>
      <c r="J2" s="4"/>
      <c r="M2" s="13" t="s">
        <v>44</v>
      </c>
      <c r="N2" s="13" t="s">
        <v>45</v>
      </c>
    </row>
    <row r="3" spans="1:19" x14ac:dyDescent="0.3">
      <c r="A3" s="4" t="s">
        <v>1</v>
      </c>
      <c r="B3" s="4">
        <v>8.2096406866037072E-2</v>
      </c>
      <c r="C3" s="4">
        <v>1</v>
      </c>
      <c r="D3" s="4"/>
      <c r="E3" s="4"/>
      <c r="F3" s="4"/>
      <c r="G3" s="4"/>
      <c r="H3" s="4"/>
      <c r="I3" s="4"/>
      <c r="J3" s="4"/>
      <c r="M3">
        <f ca="1">OFFSET('Water Data'!A2,,MATCH('Correlation'!$R$4,DataTable[#Headers],0))</f>
        <v>7.080794504276815</v>
      </c>
      <c r="N3">
        <f ca="1">OFFSET('Water Data'!A2,,MATCH('Correlation'!$R$16,DataTable[#Headers],0))</f>
        <v>7.080794504276815</v>
      </c>
      <c r="Q3" s="14" t="s">
        <v>36</v>
      </c>
    </row>
    <row r="4" spans="1:19" x14ac:dyDescent="0.3">
      <c r="A4" s="4" t="s">
        <v>2</v>
      </c>
      <c r="B4" s="4">
        <v>-8.9288250119824386E-2</v>
      </c>
      <c r="C4" s="4">
        <v>-4.6899365488177636E-2</v>
      </c>
      <c r="D4" s="4">
        <v>1</v>
      </c>
      <c r="E4" s="4"/>
      <c r="F4" s="4"/>
      <c r="G4" s="4"/>
      <c r="H4" s="4"/>
      <c r="I4" s="4"/>
      <c r="J4" s="4"/>
      <c r="M4">
        <f ca="1">OFFSET('Water Data'!A3,,MATCH('Correlation'!$R$4,DataTable[#Headers],0))</f>
        <v>3.7160800753869898</v>
      </c>
      <c r="N4">
        <f ca="1">OFFSET('Water Data'!A3,,MATCH('Correlation'!$R$16,DataTable[#Headers],0))</f>
        <v>3.7160800753869898</v>
      </c>
      <c r="Q4" s="15" t="s">
        <v>10</v>
      </c>
      <c r="R4" s="43" t="str">
        <f>Q4</f>
        <v>pH</v>
      </c>
      <c r="S4" s="43"/>
    </row>
    <row r="5" spans="1:19" x14ac:dyDescent="0.3">
      <c r="A5" s="4" t="s">
        <v>3</v>
      </c>
      <c r="B5" s="4">
        <v>-3.4349865310688253E-2</v>
      </c>
      <c r="C5" s="4">
        <v>-3.0054238563768994E-2</v>
      </c>
      <c r="D5" s="4">
        <v>-7.0147579832607915E-2</v>
      </c>
      <c r="E5" s="4">
        <v>1</v>
      </c>
      <c r="F5" s="4"/>
      <c r="G5" s="4"/>
      <c r="H5" s="4"/>
      <c r="I5" s="4"/>
      <c r="J5" s="4"/>
      <c r="M5">
        <f ca="1">OFFSET('Water Data'!A4,,MATCH('Correlation'!$R$4,DataTable[#Headers],0))</f>
        <v>8.0991241892983901</v>
      </c>
      <c r="N5">
        <f ca="1">OFFSET('Water Data'!A4,,MATCH('Correlation'!$R$16,DataTable[#Headers],0))</f>
        <v>8.0991241892983901</v>
      </c>
      <c r="Q5" s="15" t="s">
        <v>37</v>
      </c>
    </row>
    <row r="6" spans="1:19" x14ac:dyDescent="0.3">
      <c r="A6" s="4" t="s">
        <v>4</v>
      </c>
      <c r="B6" s="4">
        <v>1.8203101178235339E-2</v>
      </c>
      <c r="C6" s="4">
        <v>-0.10692345399851405</v>
      </c>
      <c r="D6" s="4">
        <v>-0.17180427470199283</v>
      </c>
      <c r="E6" s="4">
        <v>2.7244272214812171E-2</v>
      </c>
      <c r="F6" s="4">
        <v>1</v>
      </c>
      <c r="G6" s="4"/>
      <c r="H6" s="4"/>
      <c r="I6" s="4"/>
      <c r="J6" s="4"/>
      <c r="M6">
        <f ca="1">OFFSET('Water Data'!A5,,MATCH('Correlation'!$R$4,DataTable[#Headers],0))</f>
        <v>8.3167658842146697</v>
      </c>
      <c r="N6">
        <f ca="1">OFFSET('Water Data'!A5,,MATCH('Correlation'!$R$16,DataTable[#Headers],0))</f>
        <v>8.3167658842146697</v>
      </c>
    </row>
    <row r="7" spans="1:19" x14ac:dyDescent="0.3">
      <c r="A7" s="4" t="s">
        <v>5</v>
      </c>
      <c r="B7" s="4">
        <v>1.86142095036217E-2</v>
      </c>
      <c r="C7" s="4">
        <v>-2.3914599662821695E-2</v>
      </c>
      <c r="D7" s="4">
        <v>1.3830898324440398E-2</v>
      </c>
      <c r="E7" s="4">
        <v>-2.0486409208364392E-2</v>
      </c>
      <c r="F7" s="4">
        <v>-1.6120564484978211E-2</v>
      </c>
      <c r="G7" s="4">
        <v>1</v>
      </c>
      <c r="H7" s="4"/>
      <c r="I7" s="4"/>
      <c r="J7" s="4"/>
      <c r="M7">
        <f ca="1">OFFSET('Water Data'!A6,,MATCH('Correlation'!$R$4,DataTable[#Headers],0))</f>
        <v>9.0922234562909594</v>
      </c>
      <c r="N7">
        <f ca="1">OFFSET('Water Data'!A6,,MATCH('Correlation'!$R$16,DataTable[#Headers],0))</f>
        <v>9.0922234562909594</v>
      </c>
    </row>
    <row r="8" spans="1:19" x14ac:dyDescent="0.3">
      <c r="A8" s="4" t="s">
        <v>6</v>
      </c>
      <c r="B8" s="4">
        <v>4.3503341282389703E-2</v>
      </c>
      <c r="C8" s="4">
        <v>3.6100403237356985E-3</v>
      </c>
      <c r="D8" s="4">
        <v>1.0242342969767998E-2</v>
      </c>
      <c r="E8" s="4">
        <v>-1.2653471042452536E-2</v>
      </c>
      <c r="F8" s="4">
        <v>3.0831171226977327E-2</v>
      </c>
      <c r="G8" s="4">
        <v>2.0966360660054868E-2</v>
      </c>
      <c r="H8" s="4">
        <v>1</v>
      </c>
      <c r="I8" s="4"/>
      <c r="J8" s="4"/>
      <c r="M8">
        <f ca="1">OFFSET('Water Data'!A7,,MATCH('Correlation'!$R$4,DataTable[#Headers],0))</f>
        <v>5.5840866384560801</v>
      </c>
      <c r="N8">
        <f ca="1">OFFSET('Water Data'!A7,,MATCH('Correlation'!$R$16,DataTable[#Headers],0))</f>
        <v>5.5840866384560801</v>
      </c>
    </row>
    <row r="9" spans="1:19" x14ac:dyDescent="0.3">
      <c r="A9" s="4" t="s">
        <v>7</v>
      </c>
      <c r="B9" s="4">
        <v>3.3541703101400131E-3</v>
      </c>
      <c r="C9" s="4">
        <v>-1.3013215587152798E-2</v>
      </c>
      <c r="D9" s="4">
        <v>-9.1432530459475206E-3</v>
      </c>
      <c r="E9" s="4">
        <v>1.7084026231936996E-2</v>
      </c>
      <c r="F9" s="4">
        <v>-3.0274061877576919E-2</v>
      </c>
      <c r="G9" s="4">
        <v>1.2852360715532093E-3</v>
      </c>
      <c r="H9" s="4">
        <v>-1.3274179089299771E-2</v>
      </c>
      <c r="I9" s="4">
        <v>1</v>
      </c>
      <c r="J9" s="4"/>
      <c r="M9">
        <f ca="1">OFFSET('Water Data'!A8,,MATCH('Correlation'!$R$4,DataTable[#Headers],0))</f>
        <v>10.2238621645287</v>
      </c>
      <c r="N9">
        <f ca="1">OFFSET('Water Data'!A8,,MATCH('Correlation'!$R$16,DataTable[#Headers],0))</f>
        <v>10.2238621645287</v>
      </c>
    </row>
    <row r="10" spans="1:19" ht="15" thickBot="1" x14ac:dyDescent="0.35">
      <c r="A10" s="5" t="s">
        <v>8</v>
      </c>
      <c r="B10" s="5">
        <v>-3.9056666136640515E-2</v>
      </c>
      <c r="C10" s="5">
        <v>-1.4449129313291708E-2</v>
      </c>
      <c r="D10" s="5">
        <v>1.9546144182463508E-2</v>
      </c>
      <c r="E10" s="5">
        <v>2.3633210684488341E-3</v>
      </c>
      <c r="F10" s="5">
        <v>-1.1186961299773398E-2</v>
      </c>
      <c r="G10" s="5">
        <v>5.7981677485764898E-3</v>
      </c>
      <c r="H10" s="5">
        <v>-2.7308113024473758E-2</v>
      </c>
      <c r="I10" s="5">
        <v>-2.2144966846641446E-2</v>
      </c>
      <c r="J10" s="5">
        <v>1</v>
      </c>
      <c r="M10">
        <f ca="1">OFFSET('Water Data'!A9,,MATCH('Correlation'!$R$4,DataTable[#Headers],0))</f>
        <v>8.6358487185007302</v>
      </c>
      <c r="N10">
        <f ca="1">OFFSET('Water Data'!A9,,MATCH('Correlation'!$R$16,DataTable[#Headers],0))</f>
        <v>8.6358487185007302</v>
      </c>
    </row>
    <row r="11" spans="1:19" x14ac:dyDescent="0.3">
      <c r="A11" s="4" t="s">
        <v>12</v>
      </c>
      <c r="B11">
        <f>MAX(B3:B10)</f>
        <v>8.2096406866037072E-2</v>
      </c>
      <c r="C11">
        <f>MAX(C4:C10)</f>
        <v>3.6100403237356985E-3</v>
      </c>
      <c r="D11">
        <f>MAX(D5:D10)</f>
        <v>1.9546144182463508E-2</v>
      </c>
      <c r="E11">
        <f>MAX(E6:E10)</f>
        <v>2.7244272214812171E-2</v>
      </c>
      <c r="F11">
        <f>MAX(F7:F10)</f>
        <v>3.0831171226977327E-2</v>
      </c>
      <c r="G11">
        <f>MAX(G8:G10)</f>
        <v>2.0966360660054868E-2</v>
      </c>
      <c r="H11">
        <f>MAX(H9:H10)</f>
        <v>-1.3274179089299771E-2</v>
      </c>
      <c r="I11">
        <f>MAX(I10:I10)</f>
        <v>-2.2144966846641446E-2</v>
      </c>
      <c r="J11">
        <f>MAX(J3:J10)</f>
        <v>1</v>
      </c>
      <c r="M11">
        <f ca="1">OFFSET('Water Data'!A10,,MATCH('Correlation'!$R$4,DataTable[#Headers],0))</f>
        <v>7.080794504276815</v>
      </c>
      <c r="N11">
        <f ca="1">OFFSET('Water Data'!A10,,MATCH('Correlation'!$R$16,DataTable[#Headers],0))</f>
        <v>7.080794504276815</v>
      </c>
    </row>
    <row r="12" spans="1:19" x14ac:dyDescent="0.3">
      <c r="A12" s="4" t="s">
        <v>14</v>
      </c>
      <c r="B12">
        <f>MIN(B4:B11)</f>
        <v>-8.9288250119824386E-2</v>
      </c>
      <c r="C12">
        <f>MIN(C5:C11)</f>
        <v>-0.10692345399851405</v>
      </c>
      <c r="D12">
        <f>MIN(D6:D11)</f>
        <v>-0.17180427470199283</v>
      </c>
      <c r="E12">
        <f t="shared" ref="E12:J12" si="0">MIN(E6:E11)</f>
        <v>-2.0486409208364392E-2</v>
      </c>
      <c r="F12">
        <f t="shared" si="0"/>
        <v>-3.0274061877576919E-2</v>
      </c>
      <c r="G12">
        <f t="shared" si="0"/>
        <v>1.2852360715532093E-3</v>
      </c>
      <c r="H12">
        <f t="shared" si="0"/>
        <v>-2.7308113024473758E-2</v>
      </c>
      <c r="I12">
        <f t="shared" si="0"/>
        <v>-2.2144966846641446E-2</v>
      </c>
      <c r="J12">
        <f t="shared" si="0"/>
        <v>1</v>
      </c>
      <c r="M12">
        <f ca="1">OFFSET('Water Data'!A11,,MATCH('Correlation'!$R$4,DataTable[#Headers],0))</f>
        <v>11.180284470721499</v>
      </c>
      <c r="N12">
        <f ca="1">OFFSET('Water Data'!A11,,MATCH('Correlation'!$R$16,DataTable[#Headers],0))</f>
        <v>11.180284470721499</v>
      </c>
    </row>
    <row r="13" spans="1:19" x14ac:dyDescent="0.3">
      <c r="M13">
        <f ca="1">OFFSET('Water Data'!A12,,MATCH('Correlation'!$R$4,DataTable[#Headers],0))</f>
        <v>7.3606401058382502</v>
      </c>
      <c r="N13">
        <f ca="1">OFFSET('Water Data'!A12,,MATCH('Correlation'!$R$16,DataTable[#Headers],0))</f>
        <v>7.3606401058382502</v>
      </c>
    </row>
    <row r="14" spans="1:19" x14ac:dyDescent="0.3">
      <c r="M14">
        <f ca="1">OFFSET('Water Data'!A13,,MATCH('Correlation'!$R$4,DataTable[#Headers],0))</f>
        <v>7.9745216489238597</v>
      </c>
      <c r="N14">
        <f ca="1">OFFSET('Water Data'!A13,,MATCH('Correlation'!$R$16,DataTable[#Headers],0))</f>
        <v>7.9745216489238597</v>
      </c>
    </row>
    <row r="15" spans="1:19" x14ac:dyDescent="0.3">
      <c r="M15">
        <f ca="1">OFFSET('Water Data'!A14,,MATCH('Correlation'!$R$4,DataTable[#Headers],0))</f>
        <v>7.1198243842645503</v>
      </c>
      <c r="N15">
        <f ca="1">OFFSET('Water Data'!A14,,MATCH('Correlation'!$R$16,DataTable[#Headers],0))</f>
        <v>7.1198243842645503</v>
      </c>
      <c r="Q15" s="14" t="s">
        <v>36</v>
      </c>
    </row>
    <row r="16" spans="1:19" x14ac:dyDescent="0.3">
      <c r="M16">
        <f ca="1">OFFSET('Water Data'!A15,,MATCH('Correlation'!$R$4,DataTable[#Headers],0))</f>
        <v>7.080794504276815</v>
      </c>
      <c r="N16">
        <f ca="1">OFFSET('Water Data'!A15,,MATCH('Correlation'!$R$16,DataTable[#Headers],0))</f>
        <v>7.080794504276815</v>
      </c>
      <c r="Q16" s="15" t="s">
        <v>10</v>
      </c>
      <c r="R16" s="42" t="str">
        <f>Q16</f>
        <v>pH</v>
      </c>
      <c r="S16" s="42"/>
    </row>
    <row r="17" spans="13:17" x14ac:dyDescent="0.3">
      <c r="M17">
        <f ca="1">OFFSET('Water Data'!A16,,MATCH('Correlation'!$R$4,DataTable[#Headers],0))</f>
        <v>7.4962322079733603</v>
      </c>
      <c r="N17">
        <f ca="1">OFFSET('Water Data'!A16,,MATCH('Correlation'!$R$16,DataTable[#Headers],0))</f>
        <v>7.4962322079733603</v>
      </c>
      <c r="Q17" s="15" t="s">
        <v>37</v>
      </c>
    </row>
    <row r="18" spans="13:17" x14ac:dyDescent="0.3">
      <c r="M18">
        <f ca="1">OFFSET('Water Data'!A17,,MATCH('Correlation'!$R$4,DataTable[#Headers],0))</f>
        <v>6.3472717605393099</v>
      </c>
      <c r="N18">
        <f ca="1">OFFSET('Water Data'!A17,,MATCH('Correlation'!$R$16,DataTable[#Headers],0))</f>
        <v>6.3472717605393099</v>
      </c>
    </row>
    <row r="19" spans="13:17" x14ac:dyDescent="0.3">
      <c r="M19">
        <f ca="1">OFFSET('Water Data'!A18,,MATCH('Correlation'!$R$4,DataTable[#Headers],0))</f>
        <v>7.0517858000168401</v>
      </c>
      <c r="N19">
        <f ca="1">OFFSET('Water Data'!A18,,MATCH('Correlation'!$R$16,DataTable[#Headers],0))</f>
        <v>7.0517858000168401</v>
      </c>
    </row>
    <row r="20" spans="13:17" x14ac:dyDescent="0.3">
      <c r="M20">
        <f ca="1">OFFSET('Water Data'!A19,,MATCH('Correlation'!$R$4,DataTable[#Headers],0))</f>
        <v>9.1815600071515302</v>
      </c>
      <c r="N20">
        <f ca="1">OFFSET('Water Data'!A19,,MATCH('Correlation'!$R$16,DataTable[#Headers],0))</f>
        <v>9.1815600071515302</v>
      </c>
    </row>
    <row r="21" spans="13:17" x14ac:dyDescent="0.3">
      <c r="M21">
        <f ca="1">OFFSET('Water Data'!A20,,MATCH('Correlation'!$R$4,DataTable[#Headers],0))</f>
        <v>8.9754643475339595</v>
      </c>
      <c r="N21">
        <f ca="1">OFFSET('Water Data'!A20,,MATCH('Correlation'!$R$16,DataTable[#Headers],0))</f>
        <v>8.9754643475339595</v>
      </c>
    </row>
    <row r="22" spans="13:17" x14ac:dyDescent="0.3">
      <c r="M22">
        <f ca="1">OFFSET('Water Data'!A21,,MATCH('Correlation'!$R$4,DataTable[#Headers],0))</f>
        <v>7.3710503024295297</v>
      </c>
      <c r="N22">
        <f ca="1">OFFSET('Water Data'!A21,,MATCH('Correlation'!$R$16,DataTable[#Headers],0))</f>
        <v>7.3710503024295297</v>
      </c>
    </row>
    <row r="23" spans="13:17" x14ac:dyDescent="0.3">
      <c r="M23">
        <f ca="1">OFFSET('Water Data'!A22,,MATCH('Correlation'!$R$4,DataTable[#Headers],0))</f>
        <v>7.080794504276815</v>
      </c>
      <c r="N23">
        <f ca="1">OFFSET('Water Data'!A22,,MATCH('Correlation'!$R$16,DataTable[#Headers],0))</f>
        <v>7.080794504276815</v>
      </c>
    </row>
    <row r="24" spans="13:17" x14ac:dyDescent="0.3">
      <c r="M24">
        <f ca="1">OFFSET('Water Data'!A23,,MATCH('Correlation'!$R$4,DataTable[#Headers],0))</f>
        <v>6.6602120261181001</v>
      </c>
      <c r="N24">
        <f ca="1">OFFSET('Water Data'!A23,,MATCH('Correlation'!$R$16,DataTable[#Headers],0))</f>
        <v>6.6602120261181001</v>
      </c>
    </row>
    <row r="25" spans="13:17" x14ac:dyDescent="0.3">
      <c r="M25">
        <f ca="1">OFFSET('Water Data'!A24,,MATCH('Correlation'!$R$4,DataTable[#Headers],0))</f>
        <v>7.080794504276815</v>
      </c>
      <c r="N25">
        <f ca="1">OFFSET('Water Data'!A24,,MATCH('Correlation'!$R$16,DataTable[#Headers],0))</f>
        <v>7.080794504276815</v>
      </c>
    </row>
    <row r="26" spans="13:17" x14ac:dyDescent="0.3">
      <c r="M26">
        <f ca="1">OFFSET('Water Data'!A25,,MATCH('Correlation'!$R$4,DataTable[#Headers],0))</f>
        <v>3.90247568591509</v>
      </c>
      <c r="N26">
        <f ca="1">OFFSET('Water Data'!A25,,MATCH('Correlation'!$R$16,DataTable[#Headers],0))</f>
        <v>3.90247568591509</v>
      </c>
    </row>
    <row r="27" spans="13:17" x14ac:dyDescent="0.3">
      <c r="M27">
        <f ca="1">OFFSET('Water Data'!A26,,MATCH('Correlation'!$R$4,DataTable[#Headers],0))</f>
        <v>5.4003017807294604</v>
      </c>
      <c r="N27">
        <f ca="1">OFFSET('Water Data'!A26,,MATCH('Correlation'!$R$16,DataTable[#Headers],0))</f>
        <v>5.4003017807294604</v>
      </c>
    </row>
    <row r="28" spans="13:17" x14ac:dyDescent="0.3">
      <c r="M28">
        <f ca="1">OFFSET('Water Data'!A27,,MATCH('Correlation'!$R$4,DataTable[#Headers],0))</f>
        <v>6.51441509325167</v>
      </c>
      <c r="N28">
        <f ca="1">OFFSET('Water Data'!A27,,MATCH('Correlation'!$R$16,DataTable[#Headers],0))</f>
        <v>6.51441509325167</v>
      </c>
    </row>
    <row r="29" spans="13:17" x14ac:dyDescent="0.3">
      <c r="M29">
        <f ca="1">OFFSET('Water Data'!A28,,MATCH('Correlation'!$R$4,DataTable[#Headers],0))</f>
        <v>3.44506186438521</v>
      </c>
      <c r="N29">
        <f ca="1">OFFSET('Water Data'!A28,,MATCH('Correlation'!$R$16,DataTable[#Headers],0))</f>
        <v>3.44506186438521</v>
      </c>
    </row>
    <row r="30" spans="13:17" x14ac:dyDescent="0.3">
      <c r="M30">
        <f ca="1">OFFSET('Water Data'!A29,,MATCH('Correlation'!$R$4,DataTable[#Headers],0))</f>
        <v>7.080794504276815</v>
      </c>
      <c r="N30">
        <f ca="1">OFFSET('Water Data'!A29,,MATCH('Correlation'!$R$16,DataTable[#Headers],0))</f>
        <v>7.080794504276815</v>
      </c>
    </row>
    <row r="31" spans="13:17" x14ac:dyDescent="0.3">
      <c r="M31">
        <f ca="1">OFFSET('Water Data'!A30,,MATCH('Correlation'!$R$4,DataTable[#Headers],0))</f>
        <v>7.080794504276815</v>
      </c>
      <c r="N31">
        <f ca="1">OFFSET('Water Data'!A30,,MATCH('Correlation'!$R$16,DataTable[#Headers],0))</f>
        <v>7.080794504276815</v>
      </c>
    </row>
    <row r="32" spans="13:17" x14ac:dyDescent="0.3">
      <c r="M32">
        <f ca="1">OFFSET('Water Data'!A31,,MATCH('Correlation'!$R$4,DataTable[#Headers],0))</f>
        <v>7.080794504276815</v>
      </c>
      <c r="N32">
        <f ca="1">OFFSET('Water Data'!A31,,MATCH('Correlation'!$R$16,DataTable[#Headers],0))</f>
        <v>7.080794504276815</v>
      </c>
    </row>
    <row r="33" spans="13:14" x14ac:dyDescent="0.3">
      <c r="M33">
        <f ca="1">OFFSET('Water Data'!A32,,MATCH('Correlation'!$R$4,DataTable[#Headers],0))</f>
        <v>7.1814485808291701</v>
      </c>
      <c r="N33">
        <f ca="1">OFFSET('Water Data'!A32,,MATCH('Correlation'!$R$16,DataTable[#Headers],0))</f>
        <v>7.1814485808291701</v>
      </c>
    </row>
    <row r="34" spans="13:14" x14ac:dyDescent="0.3">
      <c r="M34">
        <f ca="1">OFFSET('Water Data'!A33,,MATCH('Correlation'!$R$4,DataTable[#Headers],0))</f>
        <v>9.82548990813439</v>
      </c>
      <c r="N34">
        <f ca="1">OFFSET('Water Data'!A33,,MATCH('Correlation'!$R$16,DataTable[#Headers],0))</f>
        <v>9.82548990813439</v>
      </c>
    </row>
    <row r="35" spans="13:14" x14ac:dyDescent="0.3">
      <c r="M35">
        <f ca="1">OFFSET('Water Data'!A34,,MATCH('Correlation'!$R$4,DataTable[#Headers],0))</f>
        <v>10.4332909828043</v>
      </c>
      <c r="N35">
        <f ca="1">OFFSET('Water Data'!A34,,MATCH('Correlation'!$R$16,DataTable[#Headers],0))</f>
        <v>10.4332909828043</v>
      </c>
    </row>
    <row r="36" spans="13:14" x14ac:dyDescent="0.3">
      <c r="M36">
        <f ca="1">OFFSET('Water Data'!A35,,MATCH('Correlation'!$R$4,DataTable[#Headers],0))</f>
        <v>7.4141481963362397</v>
      </c>
      <c r="N36">
        <f ca="1">OFFSET('Water Data'!A35,,MATCH('Correlation'!$R$16,DataTable[#Headers],0))</f>
        <v>7.4141481963362397</v>
      </c>
    </row>
    <row r="37" spans="13:14" x14ac:dyDescent="0.3">
      <c r="M37">
        <f ca="1">OFFSET('Water Data'!A36,,MATCH('Correlation'!$R$4,DataTable[#Headers],0))</f>
        <v>7.080794504276815</v>
      </c>
      <c r="N37">
        <f ca="1">OFFSET('Water Data'!A36,,MATCH('Correlation'!$R$16,DataTable[#Headers],0))</f>
        <v>7.080794504276815</v>
      </c>
    </row>
    <row r="38" spans="13:14" x14ac:dyDescent="0.3">
      <c r="M38">
        <f ca="1">OFFSET('Water Data'!A37,,MATCH('Correlation'!$R$4,DataTable[#Headers],0))</f>
        <v>5.1158170637712104</v>
      </c>
      <c r="N38">
        <f ca="1">OFFSET('Water Data'!A37,,MATCH('Correlation'!$R$16,DataTable[#Headers],0))</f>
        <v>5.1158170637712104</v>
      </c>
    </row>
    <row r="39" spans="13:14" x14ac:dyDescent="0.3">
      <c r="M39">
        <f ca="1">OFFSET('Water Data'!A38,,MATCH('Correlation'!$R$4,DataTable[#Headers],0))</f>
        <v>3.6416297774733799</v>
      </c>
      <c r="N39">
        <f ca="1">OFFSET('Water Data'!A38,,MATCH('Correlation'!$R$16,DataTable[#Headers],0))</f>
        <v>3.6416297774733799</v>
      </c>
    </row>
    <row r="40" spans="13:14" x14ac:dyDescent="0.3">
      <c r="M40">
        <f ca="1">OFFSET('Water Data'!A39,,MATCH('Correlation'!$R$4,DataTable[#Headers],0))</f>
        <v>5.6180644059091396</v>
      </c>
      <c r="N40">
        <f ca="1">OFFSET('Water Data'!A39,,MATCH('Correlation'!$R$16,DataTable[#Headers],0))</f>
        <v>5.6180644059091396</v>
      </c>
    </row>
    <row r="41" spans="13:14" x14ac:dyDescent="0.3">
      <c r="M41">
        <f ca="1">OFFSET('Water Data'!A40,,MATCH('Correlation'!$R$4,DataTable[#Headers],0))</f>
        <v>7.080794504276815</v>
      </c>
      <c r="N41">
        <f ca="1">OFFSET('Water Data'!A40,,MATCH('Correlation'!$R$16,DataTable[#Headers],0))</f>
        <v>7.080794504276815</v>
      </c>
    </row>
    <row r="42" spans="13:14" x14ac:dyDescent="0.3">
      <c r="M42">
        <f ca="1">OFFSET('Water Data'!A41,,MATCH('Correlation'!$R$4,DataTable[#Headers],0))</f>
        <v>9.2671875307635396</v>
      </c>
      <c r="N42">
        <f ca="1">OFFSET('Water Data'!A41,,MATCH('Correlation'!$R$16,DataTable[#Headers],0))</f>
        <v>9.2671875307635396</v>
      </c>
    </row>
    <row r="43" spans="13:14" x14ac:dyDescent="0.3">
      <c r="M43">
        <f ca="1">OFFSET('Water Data'!A42,,MATCH('Correlation'!$R$4,DataTable[#Headers],0))</f>
        <v>7.080794504276815</v>
      </c>
      <c r="N43">
        <f ca="1">OFFSET('Water Data'!A42,,MATCH('Correlation'!$R$16,DataTable[#Headers],0))</f>
        <v>7.080794504276815</v>
      </c>
    </row>
    <row r="44" spans="13:14" x14ac:dyDescent="0.3">
      <c r="M44">
        <f ca="1">OFFSET('Water Data'!A43,,MATCH('Correlation'!$R$4,DataTable[#Headers],0))</f>
        <v>5.3319404790185301</v>
      </c>
      <c r="N44">
        <f ca="1">OFFSET('Water Data'!A43,,MATCH('Correlation'!$R$16,DataTable[#Headers],0))</f>
        <v>5.3319404790185301</v>
      </c>
    </row>
    <row r="45" spans="13:14" x14ac:dyDescent="0.3">
      <c r="M45">
        <f ca="1">OFFSET('Water Data'!A44,,MATCH('Correlation'!$R$4,DataTable[#Headers],0))</f>
        <v>7.1457715452188202</v>
      </c>
      <c r="N45">
        <f ca="1">OFFSET('Water Data'!A44,,MATCH('Correlation'!$R$16,DataTable[#Headers],0))</f>
        <v>7.1457715452188202</v>
      </c>
    </row>
    <row r="46" spans="13:14" x14ac:dyDescent="0.3">
      <c r="M46">
        <f ca="1">OFFSET('Water Data'!A45,,MATCH('Correlation'!$R$4,DataTable[#Headers],0))</f>
        <v>9.9206910587681492</v>
      </c>
      <c r="N46">
        <f ca="1">OFFSET('Water Data'!A45,,MATCH('Correlation'!$R$16,DataTable[#Headers],0))</f>
        <v>9.9206910587681492</v>
      </c>
    </row>
    <row r="47" spans="13:14" x14ac:dyDescent="0.3">
      <c r="M47">
        <f ca="1">OFFSET('Water Data'!A46,,MATCH('Correlation'!$R$4,DataTable[#Headers],0))</f>
        <v>4.7584394246714696</v>
      </c>
      <c r="N47">
        <f ca="1">OFFSET('Water Data'!A46,,MATCH('Correlation'!$R$16,DataTable[#Headers],0))</f>
        <v>4.7584394246714696</v>
      </c>
    </row>
    <row r="48" spans="13:14" x14ac:dyDescent="0.3">
      <c r="M48">
        <f ca="1">OFFSET('Water Data'!A47,,MATCH('Correlation'!$R$4,DataTable[#Headers],0))</f>
        <v>5.7029259768247202</v>
      </c>
      <c r="N48">
        <f ca="1">OFFSET('Water Data'!A47,,MATCH('Correlation'!$R$16,DataTable[#Headers],0))</f>
        <v>5.7029259768247202</v>
      </c>
    </row>
    <row r="49" spans="13:14" x14ac:dyDescent="0.3">
      <c r="M49">
        <f ca="1">OFFSET('Water Data'!A48,,MATCH('Correlation'!$R$4,DataTable[#Headers],0))</f>
        <v>6.9538642255110501</v>
      </c>
      <c r="N49">
        <f ca="1">OFFSET('Water Data'!A48,,MATCH('Correlation'!$R$16,DataTable[#Headers],0))</f>
        <v>6.9538642255110501</v>
      </c>
    </row>
    <row r="50" spans="13:14" x14ac:dyDescent="0.3">
      <c r="M50">
        <f ca="1">OFFSET('Water Data'!A49,,MATCH('Correlation'!$R$4,DataTable[#Headers],0))</f>
        <v>10.682966425805899</v>
      </c>
      <c r="N50">
        <f ca="1">OFFSET('Water Data'!A49,,MATCH('Correlation'!$R$16,DataTable[#Headers],0))</f>
        <v>10.682966425805899</v>
      </c>
    </row>
    <row r="51" spans="13:14" x14ac:dyDescent="0.3">
      <c r="M51">
        <f ca="1">OFFSET('Water Data'!A50,,MATCH('Correlation'!$R$4,DataTable[#Headers],0))</f>
        <v>7.080794504276815</v>
      </c>
      <c r="N51">
        <f ca="1">OFFSET('Water Data'!A50,,MATCH('Correlation'!$R$16,DataTable[#Headers],0))</f>
        <v>7.080794504276815</v>
      </c>
    </row>
    <row r="52" spans="13:14" x14ac:dyDescent="0.3">
      <c r="M52">
        <f ca="1">OFFSET('Water Data'!A51,,MATCH('Correlation'!$R$4,DataTable[#Headers],0))</f>
        <v>8.7572573974409895</v>
      </c>
      <c r="N52">
        <f ca="1">OFFSET('Water Data'!A51,,MATCH('Correlation'!$R$16,DataTable[#Headers],0))</f>
        <v>8.7572573974409895</v>
      </c>
    </row>
    <row r="53" spans="13:14" x14ac:dyDescent="0.3">
      <c r="M53">
        <f ca="1">OFFSET('Water Data'!A52,,MATCH('Correlation'!$R$4,DataTable[#Headers],0))</f>
        <v>7.080794504276815</v>
      </c>
      <c r="N53">
        <f ca="1">OFFSET('Water Data'!A52,,MATCH('Correlation'!$R$16,DataTable[#Headers],0))</f>
        <v>7.080794504276815</v>
      </c>
    </row>
    <row r="54" spans="13:14" x14ac:dyDescent="0.3">
      <c r="M54">
        <f ca="1">OFFSET('Water Data'!A53,,MATCH('Correlation'!$R$4,DataTable[#Headers],0))</f>
        <v>7.8096318980194104</v>
      </c>
      <c r="N54">
        <f ca="1">OFFSET('Water Data'!A53,,MATCH('Correlation'!$R$16,DataTable[#Headers],0))</f>
        <v>7.8096318980194104</v>
      </c>
    </row>
    <row r="55" spans="13:14" x14ac:dyDescent="0.3">
      <c r="M55">
        <f ca="1">OFFSET('Water Data'!A54,,MATCH('Correlation'!$R$4,DataTable[#Headers],0))</f>
        <v>6.6524880908556998</v>
      </c>
      <c r="N55">
        <f ca="1">OFFSET('Water Data'!A54,,MATCH('Correlation'!$R$16,DataTable[#Headers],0))</f>
        <v>6.6524880908556998</v>
      </c>
    </row>
    <row r="56" spans="13:14" x14ac:dyDescent="0.3">
      <c r="M56">
        <f ca="1">OFFSET('Water Data'!A55,,MATCH('Correlation'!$R$4,DataTable[#Headers],0))</f>
        <v>9.1471970553369193</v>
      </c>
      <c r="N56">
        <f ca="1">OFFSET('Water Data'!A55,,MATCH('Correlation'!$R$16,DataTable[#Headers],0))</f>
        <v>9.1471970553369193</v>
      </c>
    </row>
    <row r="57" spans="13:14" x14ac:dyDescent="0.3">
      <c r="M57">
        <f ca="1">OFFSET('Water Data'!A56,,MATCH('Correlation'!$R$4,DataTable[#Headers],0))</f>
        <v>10.5607446362181</v>
      </c>
      <c r="N57">
        <f ca="1">OFFSET('Water Data'!A56,,MATCH('Correlation'!$R$16,DataTable[#Headers],0))</f>
        <v>10.5607446362181</v>
      </c>
    </row>
    <row r="58" spans="13:14" x14ac:dyDescent="0.3">
      <c r="M58">
        <f ca="1">OFFSET('Water Data'!A57,,MATCH('Correlation'!$R$4,DataTable[#Headers],0))</f>
        <v>7.4842548377274598</v>
      </c>
      <c r="N58">
        <f ca="1">OFFSET('Water Data'!A57,,MATCH('Correlation'!$R$16,DataTable[#Headers],0))</f>
        <v>7.4842548377274598</v>
      </c>
    </row>
    <row r="59" spans="13:14" x14ac:dyDescent="0.3">
      <c r="M59">
        <f ca="1">OFFSET('Water Data'!A58,,MATCH('Correlation'!$R$4,DataTable[#Headers],0))</f>
        <v>8.5208065729703009</v>
      </c>
      <c r="N59">
        <f ca="1">OFFSET('Water Data'!A58,,MATCH('Correlation'!$R$16,DataTable[#Headers],0))</f>
        <v>8.5208065729703009</v>
      </c>
    </row>
    <row r="60" spans="13:14" x14ac:dyDescent="0.3">
      <c r="M60">
        <f ca="1">OFFSET('Water Data'!A59,,MATCH('Correlation'!$R$4,DataTable[#Headers],0))</f>
        <v>4.9994138107969102</v>
      </c>
      <c r="N60">
        <f ca="1">OFFSET('Water Data'!A59,,MATCH('Correlation'!$R$16,DataTable[#Headers],0))</f>
        <v>4.9994138107969102</v>
      </c>
    </row>
    <row r="61" spans="13:14" x14ac:dyDescent="0.3">
      <c r="M61">
        <f ca="1">OFFSET('Water Data'!A60,,MATCH('Correlation'!$R$4,DataTable[#Headers],0))</f>
        <v>7.080794504276815</v>
      </c>
      <c r="N61">
        <f ca="1">OFFSET('Water Data'!A60,,MATCH('Correlation'!$R$16,DataTable[#Headers],0))</f>
        <v>7.080794504276815</v>
      </c>
    </row>
    <row r="62" spans="13:14" x14ac:dyDescent="0.3">
      <c r="M62">
        <f ca="1">OFFSET('Water Data'!A61,,MATCH('Correlation'!$R$4,DataTable[#Headers],0))</f>
        <v>7.080794504276815</v>
      </c>
      <c r="N62">
        <f ca="1">OFFSET('Water Data'!A61,,MATCH('Correlation'!$R$16,DataTable[#Headers],0))</f>
        <v>7.080794504276815</v>
      </c>
    </row>
    <row r="63" spans="13:14" x14ac:dyDescent="0.3">
      <c r="M63">
        <f ca="1">OFFSET('Water Data'!A62,,MATCH('Correlation'!$R$4,DataTable[#Headers],0))</f>
        <v>3.90607835495616</v>
      </c>
      <c r="N63">
        <f ca="1">OFFSET('Water Data'!A62,,MATCH('Correlation'!$R$16,DataTable[#Headers],0))</f>
        <v>3.90607835495616</v>
      </c>
    </row>
    <row r="64" spans="13:14" x14ac:dyDescent="0.3">
      <c r="M64">
        <f ca="1">OFFSET('Water Data'!A63,,MATCH('Correlation'!$R$4,DataTable[#Headers],0))</f>
        <v>6.3913536238321802</v>
      </c>
      <c r="N64">
        <f ca="1">OFFSET('Water Data'!A63,,MATCH('Correlation'!$R$16,DataTable[#Headers],0))</f>
        <v>6.3913536238321802</v>
      </c>
    </row>
    <row r="65" spans="13:14" x14ac:dyDescent="0.3">
      <c r="M65">
        <f ca="1">OFFSET('Water Data'!A64,,MATCH('Correlation'!$R$4,DataTable[#Headers],0))</f>
        <v>7.080794504276815</v>
      </c>
      <c r="N65">
        <f ca="1">OFFSET('Water Data'!A64,,MATCH('Correlation'!$R$16,DataTable[#Headers],0))</f>
        <v>7.080794504276815</v>
      </c>
    </row>
    <row r="66" spans="13:14" x14ac:dyDescent="0.3">
      <c r="M66">
        <f ca="1">OFFSET('Water Data'!A65,,MATCH('Correlation'!$R$4,DataTable[#Headers],0))</f>
        <v>8.6920920127080397</v>
      </c>
      <c r="N66">
        <f ca="1">OFFSET('Water Data'!A65,,MATCH('Correlation'!$R$16,DataTable[#Headers],0))</f>
        <v>8.6920920127080397</v>
      </c>
    </row>
    <row r="67" spans="13:14" x14ac:dyDescent="0.3">
      <c r="M67">
        <f ca="1">OFFSET('Water Data'!A66,,MATCH('Correlation'!$R$4,DataTable[#Headers],0))</f>
        <v>8.0857598008822098</v>
      </c>
      <c r="N67">
        <f ca="1">OFFSET('Water Data'!A66,,MATCH('Correlation'!$R$16,DataTable[#Headers],0))</f>
        <v>8.0857598008822098</v>
      </c>
    </row>
    <row r="68" spans="13:14" x14ac:dyDescent="0.3">
      <c r="M68">
        <f ca="1">OFFSET('Water Data'!A67,,MATCH('Correlation'!$R$4,DataTable[#Headers],0))</f>
        <v>6.2039777022783396</v>
      </c>
      <c r="N68">
        <f ca="1">OFFSET('Water Data'!A67,,MATCH('Correlation'!$R$16,DataTable[#Headers],0))</f>
        <v>6.2039777022783396</v>
      </c>
    </row>
    <row r="69" spans="13:14" x14ac:dyDescent="0.3">
      <c r="M69">
        <f ca="1">OFFSET('Water Data'!A68,,MATCH('Correlation'!$R$4,DataTable[#Headers],0))</f>
        <v>5.0581088685651299</v>
      </c>
      <c r="N69">
        <f ca="1">OFFSET('Water Data'!A68,,MATCH('Correlation'!$R$16,DataTable[#Headers],0))</f>
        <v>5.0581088685651299</v>
      </c>
    </row>
    <row r="70" spans="13:14" x14ac:dyDescent="0.3">
      <c r="M70">
        <f ca="1">OFFSET('Water Data'!A69,,MATCH('Correlation'!$R$4,DataTable[#Headers],0))</f>
        <v>7.080794504276815</v>
      </c>
      <c r="N70">
        <f ca="1">OFFSET('Water Data'!A69,,MATCH('Correlation'!$R$16,DataTable[#Headers],0))</f>
        <v>7.080794504276815</v>
      </c>
    </row>
    <row r="71" spans="13:14" x14ac:dyDescent="0.3">
      <c r="M71">
        <f ca="1">OFFSET('Water Data'!A70,,MATCH('Correlation'!$R$4,DataTable[#Headers],0))</f>
        <v>7.080794504276815</v>
      </c>
      <c r="N71">
        <f ca="1">OFFSET('Water Data'!A70,,MATCH('Correlation'!$R$16,DataTable[#Headers],0))</f>
        <v>7.080794504276815</v>
      </c>
    </row>
    <row r="72" spans="13:14" x14ac:dyDescent="0.3">
      <c r="M72">
        <f ca="1">OFFSET('Water Data'!A71,,MATCH('Correlation'!$R$4,DataTable[#Headers],0))</f>
        <v>7.2615505220707099</v>
      </c>
      <c r="N72">
        <f ca="1">OFFSET('Water Data'!A71,,MATCH('Correlation'!$R$16,DataTable[#Headers],0))</f>
        <v>7.2615505220707099</v>
      </c>
    </row>
    <row r="73" spans="13:14" x14ac:dyDescent="0.3">
      <c r="M73">
        <f ca="1">OFFSET('Water Data'!A72,,MATCH('Correlation'!$R$4,DataTable[#Headers],0))</f>
        <v>7.1604672308087398</v>
      </c>
      <c r="N73">
        <f ca="1">OFFSET('Water Data'!A72,,MATCH('Correlation'!$R$16,DataTable[#Headers],0))</f>
        <v>7.1604672308087398</v>
      </c>
    </row>
    <row r="74" spans="13:14" x14ac:dyDescent="0.3">
      <c r="M74">
        <f ca="1">OFFSET('Water Data'!A73,,MATCH('Correlation'!$R$4,DataTable[#Headers],0))</f>
        <v>5.7047647762130103</v>
      </c>
      <c r="N74">
        <f ca="1">OFFSET('Water Data'!A73,,MATCH('Correlation'!$R$16,DataTable[#Headers],0))</f>
        <v>5.7047647762130103</v>
      </c>
    </row>
    <row r="75" spans="13:14" x14ac:dyDescent="0.3">
      <c r="M75">
        <f ca="1">OFFSET('Water Data'!A74,,MATCH('Correlation'!$R$4,DataTable[#Headers],0))</f>
        <v>6.2172731351603403</v>
      </c>
      <c r="N75">
        <f ca="1">OFFSET('Water Data'!A74,,MATCH('Correlation'!$R$16,DataTable[#Headers],0))</f>
        <v>6.2172731351603403</v>
      </c>
    </row>
    <row r="76" spans="13:14" x14ac:dyDescent="0.3">
      <c r="M76">
        <f ca="1">OFFSET('Water Data'!A75,,MATCH('Correlation'!$R$4,DataTable[#Headers],0))</f>
        <v>8.6799349699641795</v>
      </c>
      <c r="N76">
        <f ca="1">OFFSET('Water Data'!A75,,MATCH('Correlation'!$R$16,DataTable[#Headers],0))</f>
        <v>8.6799349699641795</v>
      </c>
    </row>
    <row r="77" spans="13:14" x14ac:dyDescent="0.3">
      <c r="M77">
        <f ca="1">OFFSET('Water Data'!A76,,MATCH('Correlation'!$R$4,DataTable[#Headers],0))</f>
        <v>7.080794504276815</v>
      </c>
      <c r="N77">
        <f ca="1">OFFSET('Water Data'!A76,,MATCH('Correlation'!$R$16,DataTable[#Headers],0))</f>
        <v>7.080794504276815</v>
      </c>
    </row>
    <row r="78" spans="13:14" x14ac:dyDescent="0.3">
      <c r="M78">
        <f ca="1">OFFSET('Water Data'!A77,,MATCH('Correlation'!$R$4,DataTable[#Headers],0))</f>
        <v>6.8973221411001902</v>
      </c>
      <c r="N78">
        <f ca="1">OFFSET('Water Data'!A77,,MATCH('Correlation'!$R$16,DataTable[#Headers],0))</f>
        <v>6.8973221411001902</v>
      </c>
    </row>
    <row r="79" spans="13:14" x14ac:dyDescent="0.3">
      <c r="M79">
        <f ca="1">OFFSET('Water Data'!A78,,MATCH('Correlation'!$R$4,DataTable[#Headers],0))</f>
        <v>3.5145455287452698</v>
      </c>
      <c r="N79">
        <f ca="1">OFFSET('Water Data'!A78,,MATCH('Correlation'!$R$16,DataTable[#Headers],0))</f>
        <v>3.5145455287452698</v>
      </c>
    </row>
    <row r="80" spans="13:14" x14ac:dyDescent="0.3">
      <c r="M80">
        <f ca="1">OFFSET('Water Data'!A79,,MATCH('Correlation'!$R$4,DataTable[#Headers],0))</f>
        <v>3.7225004859337201</v>
      </c>
      <c r="N80">
        <f ca="1">OFFSET('Water Data'!A79,,MATCH('Correlation'!$R$16,DataTable[#Headers],0))</f>
        <v>3.7225004859337201</v>
      </c>
    </row>
    <row r="81" spans="13:14" x14ac:dyDescent="0.3">
      <c r="M81">
        <f ca="1">OFFSET('Water Data'!A80,,MATCH('Correlation'!$R$4,DataTable[#Headers],0))</f>
        <v>6.4550047974967102</v>
      </c>
      <c r="N81">
        <f ca="1">OFFSET('Water Data'!A80,,MATCH('Correlation'!$R$16,DataTable[#Headers],0))</f>
        <v>6.4550047974967102</v>
      </c>
    </row>
    <row r="82" spans="13:14" x14ac:dyDescent="0.3">
      <c r="M82">
        <f ca="1">OFFSET('Water Data'!A81,,MATCH('Correlation'!$R$4,DataTable[#Headers],0))</f>
        <v>7.31680475388091</v>
      </c>
      <c r="N82">
        <f ca="1">OFFSET('Water Data'!A81,,MATCH('Correlation'!$R$16,DataTable[#Headers],0))</f>
        <v>7.31680475388091</v>
      </c>
    </row>
    <row r="83" spans="13:14" x14ac:dyDescent="0.3">
      <c r="M83">
        <f ca="1">OFFSET('Water Data'!A82,,MATCH('Correlation'!$R$4,DataTable[#Headers],0))</f>
        <v>1.84453836649884</v>
      </c>
      <c r="N83">
        <f ca="1">OFFSET('Water Data'!A82,,MATCH('Correlation'!$R$16,DataTable[#Headers],0))</f>
        <v>1.84453836649884</v>
      </c>
    </row>
    <row r="84" spans="13:14" x14ac:dyDescent="0.3">
      <c r="M84">
        <f ca="1">OFFSET('Water Data'!A83,,MATCH('Correlation'!$R$4,DataTable[#Headers],0))</f>
        <v>5.5191256564376001</v>
      </c>
      <c r="N84">
        <f ca="1">OFFSET('Water Data'!A83,,MATCH('Correlation'!$R$16,DataTable[#Headers],0))</f>
        <v>5.5191256564376001</v>
      </c>
    </row>
    <row r="85" spans="13:14" x14ac:dyDescent="0.3">
      <c r="M85">
        <f ca="1">OFFSET('Water Data'!A84,,MATCH('Correlation'!$R$4,DataTable[#Headers],0))</f>
        <v>7.4089854669246096</v>
      </c>
      <c r="N85">
        <f ca="1">OFFSET('Water Data'!A84,,MATCH('Correlation'!$R$16,DataTable[#Headers],0))</f>
        <v>7.4089854669246096</v>
      </c>
    </row>
    <row r="86" spans="13:14" x14ac:dyDescent="0.3">
      <c r="M86">
        <f ca="1">OFFSET('Water Data'!A85,,MATCH('Correlation'!$R$4,DataTable[#Headers],0))</f>
        <v>5.97676961808759</v>
      </c>
      <c r="N86">
        <f ca="1">OFFSET('Water Data'!A85,,MATCH('Correlation'!$R$16,DataTable[#Headers],0))</f>
        <v>5.97676961808759</v>
      </c>
    </row>
    <row r="87" spans="13:14" x14ac:dyDescent="0.3">
      <c r="M87">
        <f ca="1">OFFSET('Water Data'!A86,,MATCH('Correlation'!$R$4,DataTable[#Headers],0))</f>
        <v>6.3953591316710598</v>
      </c>
      <c r="N87">
        <f ca="1">OFFSET('Water Data'!A86,,MATCH('Correlation'!$R$16,DataTable[#Headers],0))</f>
        <v>6.3953591316710598</v>
      </c>
    </row>
    <row r="88" spans="13:14" x14ac:dyDescent="0.3">
      <c r="M88">
        <f ca="1">OFFSET('Water Data'!A87,,MATCH('Correlation'!$R$4,DataTable[#Headers],0))</f>
        <v>6.2096422597084802</v>
      </c>
      <c r="N88">
        <f ca="1">OFFSET('Water Data'!A87,,MATCH('Correlation'!$R$16,DataTable[#Headers],0))</f>
        <v>6.2096422597084802</v>
      </c>
    </row>
    <row r="89" spans="13:14" x14ac:dyDescent="0.3">
      <c r="M89">
        <f ca="1">OFFSET('Water Data'!A88,,MATCH('Correlation'!$R$4,DataTable[#Headers],0))</f>
        <v>6.7628325218917302</v>
      </c>
      <c r="N89">
        <f ca="1">OFFSET('Water Data'!A88,,MATCH('Correlation'!$R$16,DataTable[#Headers],0))</f>
        <v>6.7628325218917302</v>
      </c>
    </row>
    <row r="90" spans="13:14" x14ac:dyDescent="0.3">
      <c r="M90">
        <f ca="1">OFFSET('Water Data'!A89,,MATCH('Correlation'!$R$4,DataTable[#Headers],0))</f>
        <v>9.9187170638541708</v>
      </c>
      <c r="N90">
        <f ca="1">OFFSET('Water Data'!A89,,MATCH('Correlation'!$R$16,DataTable[#Headers],0))</f>
        <v>9.9187170638541708</v>
      </c>
    </row>
    <row r="91" spans="13:14" x14ac:dyDescent="0.3">
      <c r="M91">
        <f ca="1">OFFSET('Water Data'!A90,,MATCH('Correlation'!$R$4,DataTable[#Headers],0))</f>
        <v>10.155440170221899</v>
      </c>
      <c r="N91">
        <f ca="1">OFFSET('Water Data'!A90,,MATCH('Correlation'!$R$16,DataTable[#Headers],0))</f>
        <v>10.155440170221899</v>
      </c>
    </row>
    <row r="92" spans="13:14" x14ac:dyDescent="0.3">
      <c r="M92">
        <f ca="1">OFFSET('Water Data'!A91,,MATCH('Correlation'!$R$4,DataTable[#Headers],0))</f>
        <v>8.7217267106205796</v>
      </c>
      <c r="N92">
        <f ca="1">OFFSET('Water Data'!A91,,MATCH('Correlation'!$R$16,DataTable[#Headers],0))</f>
        <v>8.7217267106205796</v>
      </c>
    </row>
    <row r="93" spans="13:14" x14ac:dyDescent="0.3">
      <c r="M93">
        <f ca="1">OFFSET('Water Data'!A92,,MATCH('Correlation'!$R$4,DataTable[#Headers],0))</f>
        <v>7.080794504276815</v>
      </c>
      <c r="N93">
        <f ca="1">OFFSET('Water Data'!A92,,MATCH('Correlation'!$R$16,DataTable[#Headers],0))</f>
        <v>7.080794504276815</v>
      </c>
    </row>
    <row r="94" spans="13:14" x14ac:dyDescent="0.3">
      <c r="M94">
        <f ca="1">OFFSET('Water Data'!A93,,MATCH('Correlation'!$R$4,DataTable[#Headers],0))</f>
        <v>7.080794504276815</v>
      </c>
      <c r="N94">
        <f ca="1">OFFSET('Water Data'!A93,,MATCH('Correlation'!$R$16,DataTable[#Headers],0))</f>
        <v>7.080794504276815</v>
      </c>
    </row>
    <row r="95" spans="13:14" x14ac:dyDescent="0.3">
      <c r="M95">
        <f ca="1">OFFSET('Water Data'!A94,,MATCH('Correlation'!$R$4,DataTable[#Headers],0))</f>
        <v>6.0996467054683796</v>
      </c>
      <c r="N95">
        <f ca="1">OFFSET('Water Data'!A94,,MATCH('Correlation'!$R$16,DataTable[#Headers],0))</f>
        <v>6.0996467054683796</v>
      </c>
    </row>
    <row r="96" spans="13:14" x14ac:dyDescent="0.3">
      <c r="M96">
        <f ca="1">OFFSET('Water Data'!A95,,MATCH('Correlation'!$R$4,DataTable[#Headers],0))</f>
        <v>9.0267877195116295</v>
      </c>
      <c r="N96">
        <f ca="1">OFFSET('Water Data'!A95,,MATCH('Correlation'!$R$16,DataTable[#Headers],0))</f>
        <v>9.0267877195116295</v>
      </c>
    </row>
    <row r="97" spans="13:14" x14ac:dyDescent="0.3">
      <c r="M97">
        <f ca="1">OFFSET('Water Data'!A96,,MATCH('Correlation'!$R$4,DataTable[#Headers],0))</f>
        <v>6.9533716033895399</v>
      </c>
      <c r="N97">
        <f ca="1">OFFSET('Water Data'!A96,,MATCH('Correlation'!$R$16,DataTable[#Headers],0))</f>
        <v>6.9533716033895399</v>
      </c>
    </row>
    <row r="98" spans="13:14" x14ac:dyDescent="0.3">
      <c r="M98">
        <f ca="1">OFFSET('Water Data'!A97,,MATCH('Correlation'!$R$4,DataTable[#Headers],0))</f>
        <v>6.14087755694786</v>
      </c>
      <c r="N98">
        <f ca="1">OFFSET('Water Data'!A97,,MATCH('Correlation'!$R$16,DataTable[#Headers],0))</f>
        <v>6.14087755694786</v>
      </c>
    </row>
    <row r="99" spans="13:14" x14ac:dyDescent="0.3">
      <c r="M99">
        <f ca="1">OFFSET('Water Data'!A98,,MATCH('Correlation'!$R$4,DataTable[#Headers],0))</f>
        <v>7.0778740065304504</v>
      </c>
      <c r="N99">
        <f ca="1">OFFSET('Water Data'!A98,,MATCH('Correlation'!$R$16,DataTable[#Headers],0))</f>
        <v>7.0778740065304504</v>
      </c>
    </row>
    <row r="100" spans="13:14" x14ac:dyDescent="0.3">
      <c r="M100">
        <f ca="1">OFFSET('Water Data'!A99,,MATCH('Correlation'!$R$4,DataTable[#Headers],0))</f>
        <v>5.4883143090125097</v>
      </c>
      <c r="N100">
        <f ca="1">OFFSET('Water Data'!A99,,MATCH('Correlation'!$R$16,DataTable[#Headers],0))</f>
        <v>5.4883143090125097</v>
      </c>
    </row>
    <row r="101" spans="13:14" x14ac:dyDescent="0.3">
      <c r="M101">
        <f ca="1">OFFSET('Water Data'!A100,,MATCH('Correlation'!$R$4,DataTable[#Headers],0))</f>
        <v>7.2055591745887204</v>
      </c>
      <c r="N101">
        <f ca="1">OFFSET('Water Data'!A100,,MATCH('Correlation'!$R$16,DataTable[#Headers],0))</f>
        <v>7.2055591745887204</v>
      </c>
    </row>
    <row r="102" spans="13:14" x14ac:dyDescent="0.3">
      <c r="M102">
        <f ca="1">OFFSET('Water Data'!A101,,MATCH('Correlation'!$R$4,DataTable[#Headers],0))</f>
        <v>9.1778698658924291</v>
      </c>
      <c r="N102">
        <f ca="1">OFFSET('Water Data'!A101,,MATCH('Correlation'!$R$16,DataTable[#Headers],0))</f>
        <v>9.1778698658924291</v>
      </c>
    </row>
    <row r="103" spans="13:14" x14ac:dyDescent="0.3">
      <c r="M103">
        <f ca="1">OFFSET('Water Data'!A102,,MATCH('Correlation'!$R$4,DataTable[#Headers],0))</f>
        <v>4.2707161947337298</v>
      </c>
      <c r="N103">
        <f ca="1">OFFSET('Water Data'!A102,,MATCH('Correlation'!$R$16,DataTable[#Headers],0))</f>
        <v>4.2707161947337298</v>
      </c>
    </row>
    <row r="104" spans="13:14" x14ac:dyDescent="0.3">
      <c r="M104">
        <f ca="1">OFFSET('Water Data'!A103,,MATCH('Correlation'!$R$4,DataTable[#Headers],0))</f>
        <v>7.3488445115506096</v>
      </c>
      <c r="N104">
        <f ca="1">OFFSET('Water Data'!A103,,MATCH('Correlation'!$R$16,DataTable[#Headers],0))</f>
        <v>7.3488445115506096</v>
      </c>
    </row>
    <row r="105" spans="13:14" x14ac:dyDescent="0.3">
      <c r="M105">
        <f ca="1">OFFSET('Water Data'!A104,,MATCH('Correlation'!$R$4,DataTable[#Headers],0))</f>
        <v>8.5261698697777799</v>
      </c>
      <c r="N105">
        <f ca="1">OFFSET('Water Data'!A104,,MATCH('Correlation'!$R$16,DataTable[#Headers],0))</f>
        <v>8.5261698697777799</v>
      </c>
    </row>
    <row r="106" spans="13:14" x14ac:dyDescent="0.3">
      <c r="M106">
        <f ca="1">OFFSET('Water Data'!A105,,MATCH('Correlation'!$R$4,DataTable[#Headers],0))</f>
        <v>7.080794504276815</v>
      </c>
      <c r="N106">
        <f ca="1">OFFSET('Water Data'!A105,,MATCH('Correlation'!$R$16,DataTable[#Headers],0))</f>
        <v>7.080794504276815</v>
      </c>
    </row>
    <row r="107" spans="13:14" x14ac:dyDescent="0.3">
      <c r="M107">
        <f ca="1">OFFSET('Water Data'!A106,,MATCH('Correlation'!$R$4,DataTable[#Headers],0))</f>
        <v>2.6120359148172598</v>
      </c>
      <c r="N107">
        <f ca="1">OFFSET('Water Data'!A106,,MATCH('Correlation'!$R$16,DataTable[#Headers],0))</f>
        <v>2.6120359148172598</v>
      </c>
    </row>
    <row r="108" spans="13:14" x14ac:dyDescent="0.3">
      <c r="M108">
        <f ca="1">OFFSET('Water Data'!A107,,MATCH('Correlation'!$R$4,DataTable[#Headers],0))</f>
        <v>8.4905715620277302</v>
      </c>
      <c r="N108">
        <f ca="1">OFFSET('Water Data'!A107,,MATCH('Correlation'!$R$16,DataTable[#Headers],0))</f>
        <v>8.4905715620277302</v>
      </c>
    </row>
    <row r="109" spans="13:14" x14ac:dyDescent="0.3">
      <c r="M109">
        <f ca="1">OFFSET('Water Data'!A108,,MATCH('Correlation'!$R$4,DataTable[#Headers],0))</f>
        <v>7.080794504276815</v>
      </c>
      <c r="N109">
        <f ca="1">OFFSET('Water Data'!A108,,MATCH('Correlation'!$R$16,DataTable[#Headers],0))</f>
        <v>7.080794504276815</v>
      </c>
    </row>
    <row r="110" spans="13:14" x14ac:dyDescent="0.3">
      <c r="M110">
        <f ca="1">OFFSET('Water Data'!A109,,MATCH('Correlation'!$R$4,DataTable[#Headers],0))</f>
        <v>8.8584015312004603</v>
      </c>
      <c r="N110">
        <f ca="1">OFFSET('Water Data'!A109,,MATCH('Correlation'!$R$16,DataTable[#Headers],0))</f>
        <v>8.8584015312004603</v>
      </c>
    </row>
    <row r="111" spans="13:14" x14ac:dyDescent="0.3">
      <c r="M111">
        <f ca="1">OFFSET('Water Data'!A110,,MATCH('Correlation'!$R$4,DataTable[#Headers],0))</f>
        <v>6.09815652147278</v>
      </c>
      <c r="N111">
        <f ca="1">OFFSET('Water Data'!A110,,MATCH('Correlation'!$R$16,DataTable[#Headers],0))</f>
        <v>6.09815652147278</v>
      </c>
    </row>
    <row r="112" spans="13:14" x14ac:dyDescent="0.3">
      <c r="M112">
        <f ca="1">OFFSET('Water Data'!A111,,MATCH('Correlation'!$R$4,DataTable[#Headers],0))</f>
        <v>8.4199706821289908</v>
      </c>
      <c r="N112">
        <f ca="1">OFFSET('Water Data'!A111,,MATCH('Correlation'!$R$16,DataTable[#Headers],0))</f>
        <v>8.4199706821289908</v>
      </c>
    </row>
    <row r="113" spans="13:14" x14ac:dyDescent="0.3">
      <c r="M113">
        <f ca="1">OFFSET('Water Data'!A112,,MATCH('Correlation'!$R$4,DataTable[#Headers],0))</f>
        <v>9.2861550214323696</v>
      </c>
      <c r="N113">
        <f ca="1">OFFSET('Water Data'!A112,,MATCH('Correlation'!$R$16,DataTable[#Headers],0))</f>
        <v>9.2861550214323696</v>
      </c>
    </row>
    <row r="114" spans="13:14" x14ac:dyDescent="0.3">
      <c r="M114">
        <f ca="1">OFFSET('Water Data'!A113,,MATCH('Correlation'!$R$4,DataTable[#Headers],0))</f>
        <v>7.8758951354817803</v>
      </c>
      <c r="N114">
        <f ca="1">OFFSET('Water Data'!A113,,MATCH('Correlation'!$R$16,DataTable[#Headers],0))</f>
        <v>7.8758951354817803</v>
      </c>
    </row>
    <row r="115" spans="13:14" x14ac:dyDescent="0.3">
      <c r="M115">
        <f ca="1">OFFSET('Water Data'!A114,,MATCH('Correlation'!$R$4,DataTable[#Headers],0))</f>
        <v>7.7253329080747504</v>
      </c>
      <c r="N115">
        <f ca="1">OFFSET('Water Data'!A114,,MATCH('Correlation'!$R$16,DataTable[#Headers],0))</f>
        <v>7.7253329080747504</v>
      </c>
    </row>
    <row r="116" spans="13:14" x14ac:dyDescent="0.3">
      <c r="M116">
        <f ca="1">OFFSET('Water Data'!A115,,MATCH('Correlation'!$R$4,DataTable[#Headers],0))</f>
        <v>3.3880906105238902</v>
      </c>
      <c r="N116">
        <f ca="1">OFFSET('Water Data'!A115,,MATCH('Correlation'!$R$16,DataTable[#Headers],0))</f>
        <v>3.3880906105238902</v>
      </c>
    </row>
    <row r="117" spans="13:14" x14ac:dyDescent="0.3">
      <c r="M117">
        <f ca="1">OFFSET('Water Data'!A116,,MATCH('Correlation'!$R$4,DataTable[#Headers],0))</f>
        <v>6.7453067150809503</v>
      </c>
      <c r="N117">
        <f ca="1">OFFSET('Water Data'!A116,,MATCH('Correlation'!$R$16,DataTable[#Headers],0))</f>
        <v>6.7453067150809503</v>
      </c>
    </row>
    <row r="118" spans="13:14" x14ac:dyDescent="0.3">
      <c r="M118">
        <f ca="1">OFFSET('Water Data'!A117,,MATCH('Correlation'!$R$4,DataTable[#Headers],0))</f>
        <v>7.080794504276815</v>
      </c>
      <c r="N118">
        <f ca="1">OFFSET('Water Data'!A117,,MATCH('Correlation'!$R$16,DataTable[#Headers],0))</f>
        <v>7.080794504276815</v>
      </c>
    </row>
    <row r="119" spans="13:14" x14ac:dyDescent="0.3">
      <c r="M119">
        <f ca="1">OFFSET('Water Data'!A118,,MATCH('Correlation'!$R$4,DataTable[#Headers],0))</f>
        <v>7.1838257233931797</v>
      </c>
      <c r="N119">
        <f ca="1">OFFSET('Water Data'!A118,,MATCH('Correlation'!$R$16,DataTable[#Headers],0))</f>
        <v>7.1838257233931797</v>
      </c>
    </row>
    <row r="120" spans="13:14" x14ac:dyDescent="0.3">
      <c r="M120">
        <f ca="1">OFFSET('Water Data'!A119,,MATCH('Correlation'!$R$4,DataTable[#Headers],0))</f>
        <v>10.111976704648599</v>
      </c>
      <c r="N120">
        <f ca="1">OFFSET('Water Data'!A119,,MATCH('Correlation'!$R$16,DataTable[#Headers],0))</f>
        <v>10.111976704648599</v>
      </c>
    </row>
    <row r="121" spans="13:14" x14ac:dyDescent="0.3">
      <c r="M121">
        <f ca="1">OFFSET('Water Data'!A120,,MATCH('Correlation'!$R$4,DataTable[#Headers],0))</f>
        <v>7.3974132985434098</v>
      </c>
      <c r="N121">
        <f ca="1">OFFSET('Water Data'!A120,,MATCH('Correlation'!$R$16,DataTable[#Headers],0))</f>
        <v>7.3974132985434098</v>
      </c>
    </row>
    <row r="122" spans="13:14" x14ac:dyDescent="0.3">
      <c r="M122">
        <f ca="1">OFFSET('Water Data'!A121,,MATCH('Correlation'!$R$4,DataTable[#Headers],0))</f>
        <v>7.8128043883103002</v>
      </c>
      <c r="N122">
        <f ca="1">OFFSET('Water Data'!A121,,MATCH('Correlation'!$R$16,DataTable[#Headers],0))</f>
        <v>7.8128043883103002</v>
      </c>
    </row>
    <row r="123" spans="13:14" x14ac:dyDescent="0.3">
      <c r="M123">
        <f ca="1">OFFSET('Water Data'!A122,,MATCH('Correlation'!$R$4,DataTable[#Headers],0))</f>
        <v>6.8774569325767096</v>
      </c>
      <c r="N123">
        <f ca="1">OFFSET('Water Data'!A122,,MATCH('Correlation'!$R$16,DataTable[#Headers],0))</f>
        <v>6.8774569325767096</v>
      </c>
    </row>
    <row r="124" spans="13:14" x14ac:dyDescent="0.3">
      <c r="M124">
        <f ca="1">OFFSET('Water Data'!A123,,MATCH('Correlation'!$R$4,DataTable[#Headers],0))</f>
        <v>7.080794504276815</v>
      </c>
      <c r="N124">
        <f ca="1">OFFSET('Water Data'!A123,,MATCH('Correlation'!$R$16,DataTable[#Headers],0))</f>
        <v>7.080794504276815</v>
      </c>
    </row>
    <row r="125" spans="13:14" x14ac:dyDescent="0.3">
      <c r="M125">
        <f ca="1">OFFSET('Water Data'!A124,,MATCH('Correlation'!$R$4,DataTable[#Headers],0))</f>
        <v>7.080794504276815</v>
      </c>
      <c r="N125">
        <f ca="1">OFFSET('Water Data'!A124,,MATCH('Correlation'!$R$16,DataTable[#Headers],0))</f>
        <v>7.080794504276815</v>
      </c>
    </row>
    <row r="126" spans="13:14" x14ac:dyDescent="0.3">
      <c r="M126">
        <f ca="1">OFFSET('Water Data'!A125,,MATCH('Correlation'!$R$4,DataTable[#Headers],0))</f>
        <v>7.5210516786721699</v>
      </c>
      <c r="N126">
        <f ca="1">OFFSET('Water Data'!A125,,MATCH('Correlation'!$R$16,DataTable[#Headers],0))</f>
        <v>7.5210516786721699</v>
      </c>
    </row>
    <row r="127" spans="13:14" x14ac:dyDescent="0.3">
      <c r="M127">
        <f ca="1">OFFSET('Water Data'!A126,,MATCH('Correlation'!$R$4,DataTable[#Headers],0))</f>
        <v>8.5508754692893305</v>
      </c>
      <c r="N127">
        <f ca="1">OFFSET('Water Data'!A126,,MATCH('Correlation'!$R$16,DataTable[#Headers],0))</f>
        <v>8.5508754692893305</v>
      </c>
    </row>
    <row r="128" spans="13:14" x14ac:dyDescent="0.3">
      <c r="M128">
        <f ca="1">OFFSET('Water Data'!A127,,MATCH('Correlation'!$R$4,DataTable[#Headers],0))</f>
        <v>10.3084776568137</v>
      </c>
      <c r="N128">
        <f ca="1">OFFSET('Water Data'!A127,,MATCH('Correlation'!$R$16,DataTable[#Headers],0))</f>
        <v>10.3084776568137</v>
      </c>
    </row>
    <row r="129" spans="13:14" x14ac:dyDescent="0.3">
      <c r="M129">
        <f ca="1">OFFSET('Water Data'!A128,,MATCH('Correlation'!$R$4,DataTable[#Headers],0))</f>
        <v>7.080794504276815</v>
      </c>
      <c r="N129">
        <f ca="1">OFFSET('Water Data'!A128,,MATCH('Correlation'!$R$16,DataTable[#Headers],0))</f>
        <v>7.080794504276815</v>
      </c>
    </row>
    <row r="130" spans="13:14" x14ac:dyDescent="0.3">
      <c r="M130">
        <f ca="1">OFFSET('Water Data'!A129,,MATCH('Correlation'!$R$4,DataTable[#Headers],0))</f>
        <v>7.3710850732095601</v>
      </c>
      <c r="N130">
        <f ca="1">OFFSET('Water Data'!A129,,MATCH('Correlation'!$R$16,DataTable[#Headers],0))</f>
        <v>7.3710850732095601</v>
      </c>
    </row>
    <row r="131" spans="13:14" x14ac:dyDescent="0.3">
      <c r="M131">
        <f ca="1">OFFSET('Water Data'!A130,,MATCH('Correlation'!$R$4,DataTable[#Headers],0))</f>
        <v>11.1806946644619</v>
      </c>
      <c r="N131">
        <f ca="1">OFFSET('Water Data'!A130,,MATCH('Correlation'!$R$16,DataTable[#Headers],0))</f>
        <v>11.1806946644619</v>
      </c>
    </row>
    <row r="132" spans="13:14" x14ac:dyDescent="0.3">
      <c r="M132">
        <f ca="1">OFFSET('Water Data'!A131,,MATCH('Correlation'!$R$4,DataTable[#Headers],0))</f>
        <v>6.5064877665024596</v>
      </c>
      <c r="N132">
        <f ca="1">OFFSET('Water Data'!A131,,MATCH('Correlation'!$R$16,DataTable[#Headers],0))</f>
        <v>6.5064877665024596</v>
      </c>
    </row>
    <row r="133" spans="13:14" x14ac:dyDescent="0.3">
      <c r="M133">
        <f ca="1">OFFSET('Water Data'!A132,,MATCH('Correlation'!$R$4,DataTable[#Headers],0))</f>
        <v>6.6439357746622996</v>
      </c>
      <c r="N133">
        <f ca="1">OFFSET('Water Data'!A132,,MATCH('Correlation'!$R$16,DataTable[#Headers],0))</f>
        <v>6.6439357746622996</v>
      </c>
    </row>
    <row r="134" spans="13:14" x14ac:dyDescent="0.3">
      <c r="M134">
        <f ca="1">OFFSET('Water Data'!A133,,MATCH('Correlation'!$R$4,DataTable[#Headers],0))</f>
        <v>5.0337739897516602</v>
      </c>
      <c r="N134">
        <f ca="1">OFFSET('Water Data'!A133,,MATCH('Correlation'!$R$16,DataTable[#Headers],0))</f>
        <v>5.0337739897516602</v>
      </c>
    </row>
    <row r="135" spans="13:14" x14ac:dyDescent="0.3">
      <c r="M135">
        <f ca="1">OFFSET('Water Data'!A134,,MATCH('Correlation'!$R$4,DataTable[#Headers],0))</f>
        <v>6.9126075619898399</v>
      </c>
      <c r="N135">
        <f ca="1">OFFSET('Water Data'!A134,,MATCH('Correlation'!$R$16,DataTable[#Headers],0))</f>
        <v>6.9126075619898399</v>
      </c>
    </row>
    <row r="136" spans="13:14" x14ac:dyDescent="0.3">
      <c r="M136">
        <f ca="1">OFFSET('Water Data'!A135,,MATCH('Correlation'!$R$4,DataTable[#Headers],0))</f>
        <v>7.9776359908804899</v>
      </c>
      <c r="N136">
        <f ca="1">OFFSET('Water Data'!A135,,MATCH('Correlation'!$R$16,DataTable[#Headers],0))</f>
        <v>7.9776359908804899</v>
      </c>
    </row>
    <row r="137" spans="13:14" x14ac:dyDescent="0.3">
      <c r="M137">
        <f ca="1">OFFSET('Water Data'!A136,,MATCH('Correlation'!$R$4,DataTable[#Headers],0))</f>
        <v>6.0783358365092699</v>
      </c>
      <c r="N137">
        <f ca="1">OFFSET('Water Data'!A136,,MATCH('Correlation'!$R$16,DataTable[#Headers],0))</f>
        <v>6.0783358365092699</v>
      </c>
    </row>
    <row r="138" spans="13:14" x14ac:dyDescent="0.3">
      <c r="M138">
        <f ca="1">OFFSET('Water Data'!A137,,MATCH('Correlation'!$R$4,DataTable[#Headers],0))</f>
        <v>6.2424144841038398</v>
      </c>
      <c r="N138">
        <f ca="1">OFFSET('Water Data'!A137,,MATCH('Correlation'!$R$16,DataTable[#Headers],0))</f>
        <v>6.2424144841038398</v>
      </c>
    </row>
    <row r="139" spans="13:14" x14ac:dyDescent="0.3">
      <c r="M139">
        <f ca="1">OFFSET('Water Data'!A138,,MATCH('Correlation'!$R$4,DataTable[#Headers],0))</f>
        <v>6.0633547898910702</v>
      </c>
      <c r="N139">
        <f ca="1">OFFSET('Water Data'!A138,,MATCH('Correlation'!$R$16,DataTable[#Headers],0))</f>
        <v>6.0633547898910702</v>
      </c>
    </row>
    <row r="140" spans="13:14" x14ac:dyDescent="0.3">
      <c r="M140">
        <f ca="1">OFFSET('Water Data'!A139,,MATCH('Correlation'!$R$4,DataTable[#Headers],0))</f>
        <v>8.1295855139667204</v>
      </c>
      <c r="N140">
        <f ca="1">OFFSET('Water Data'!A139,,MATCH('Correlation'!$R$16,DataTable[#Headers],0))</f>
        <v>8.1295855139667204</v>
      </c>
    </row>
    <row r="141" spans="13:14" x14ac:dyDescent="0.3">
      <c r="M141">
        <f ca="1">OFFSET('Water Data'!A140,,MATCH('Correlation'!$R$4,DataTable[#Headers],0))</f>
        <v>9.5624059437895195</v>
      </c>
      <c r="N141">
        <f ca="1">OFFSET('Water Data'!A140,,MATCH('Correlation'!$R$16,DataTable[#Headers],0))</f>
        <v>9.5624059437895195</v>
      </c>
    </row>
    <row r="142" spans="13:14" x14ac:dyDescent="0.3">
      <c r="M142">
        <f ca="1">OFFSET('Water Data'!A141,,MATCH('Correlation'!$R$4,DataTable[#Headers],0))</f>
        <v>8.1677926323082506</v>
      </c>
      <c r="N142">
        <f ca="1">OFFSET('Water Data'!A141,,MATCH('Correlation'!$R$16,DataTable[#Headers],0))</f>
        <v>8.1677926323082506</v>
      </c>
    </row>
    <row r="143" spans="13:14" x14ac:dyDescent="0.3">
      <c r="M143">
        <f ca="1">OFFSET('Water Data'!A142,,MATCH('Correlation'!$R$4,DataTable[#Headers],0))</f>
        <v>8.5944161352064707</v>
      </c>
      <c r="N143">
        <f ca="1">OFFSET('Water Data'!A142,,MATCH('Correlation'!$R$16,DataTable[#Headers],0))</f>
        <v>8.5944161352064707</v>
      </c>
    </row>
    <row r="144" spans="13:14" x14ac:dyDescent="0.3">
      <c r="M144">
        <f ca="1">OFFSET('Water Data'!A143,,MATCH('Correlation'!$R$4,DataTable[#Headers],0))</f>
        <v>7.080794504276815</v>
      </c>
      <c r="N144">
        <f ca="1">OFFSET('Water Data'!A143,,MATCH('Correlation'!$R$16,DataTable[#Headers],0))</f>
        <v>7.080794504276815</v>
      </c>
    </row>
    <row r="145" spans="13:14" x14ac:dyDescent="0.3">
      <c r="M145">
        <f ca="1">OFFSET('Water Data'!A144,,MATCH('Correlation'!$R$4,DataTable[#Headers],0))</f>
        <v>6.8254679006303904</v>
      </c>
      <c r="N145">
        <f ca="1">OFFSET('Water Data'!A144,,MATCH('Correlation'!$R$16,DataTable[#Headers],0))</f>
        <v>6.8254679006303904</v>
      </c>
    </row>
    <row r="146" spans="13:14" x14ac:dyDescent="0.3">
      <c r="M146">
        <f ca="1">OFFSET('Water Data'!A145,,MATCH('Correlation'!$R$4,DataTable[#Headers],0))</f>
        <v>7.8611777009985602</v>
      </c>
      <c r="N146">
        <f ca="1">OFFSET('Water Data'!A145,,MATCH('Correlation'!$R$16,DataTable[#Headers],0))</f>
        <v>7.8611777009985602</v>
      </c>
    </row>
    <row r="147" spans="13:14" x14ac:dyDescent="0.3">
      <c r="M147">
        <f ca="1">OFFSET('Water Data'!A146,,MATCH('Correlation'!$R$4,DataTable[#Headers],0))</f>
        <v>4.9657735596449601</v>
      </c>
      <c r="N147">
        <f ca="1">OFFSET('Water Data'!A146,,MATCH('Correlation'!$R$16,DataTable[#Headers],0))</f>
        <v>4.9657735596449601</v>
      </c>
    </row>
    <row r="148" spans="13:14" x14ac:dyDescent="0.3">
      <c r="M148">
        <f ca="1">OFFSET('Water Data'!A147,,MATCH('Correlation'!$R$4,DataTable[#Headers],0))</f>
        <v>6.20743296761471</v>
      </c>
      <c r="N148">
        <f ca="1">OFFSET('Water Data'!A147,,MATCH('Correlation'!$R$16,DataTable[#Headers],0))</f>
        <v>6.20743296761471</v>
      </c>
    </row>
    <row r="149" spans="13:14" x14ac:dyDescent="0.3">
      <c r="M149">
        <f ca="1">OFFSET('Water Data'!A148,,MATCH('Correlation'!$R$4,DataTable[#Headers],0))</f>
        <v>7.080794504276815</v>
      </c>
      <c r="N149">
        <f ca="1">OFFSET('Water Data'!A148,,MATCH('Correlation'!$R$16,DataTable[#Headers],0))</f>
        <v>7.080794504276815</v>
      </c>
    </row>
    <row r="150" spans="13:14" x14ac:dyDescent="0.3">
      <c r="M150">
        <f ca="1">OFFSET('Water Data'!A149,,MATCH('Correlation'!$R$4,DataTable[#Headers],0))</f>
        <v>9.7692510060868401</v>
      </c>
      <c r="N150">
        <f ca="1">OFFSET('Water Data'!A149,,MATCH('Correlation'!$R$16,DataTable[#Headers],0))</f>
        <v>9.7692510060868401</v>
      </c>
    </row>
    <row r="151" spans="13:14" x14ac:dyDescent="0.3">
      <c r="M151">
        <f ca="1">OFFSET('Water Data'!A150,,MATCH('Correlation'!$R$4,DataTable[#Headers],0))</f>
        <v>9.6306654799033407</v>
      </c>
      <c r="N151">
        <f ca="1">OFFSET('Water Data'!A150,,MATCH('Correlation'!$R$16,DataTable[#Headers],0))</f>
        <v>9.6306654799033407</v>
      </c>
    </row>
    <row r="152" spans="13:14" x14ac:dyDescent="0.3">
      <c r="M152">
        <f ca="1">OFFSET('Water Data'!A151,,MATCH('Correlation'!$R$4,DataTable[#Headers],0))</f>
        <v>5.1874716054363699</v>
      </c>
      <c r="N152">
        <f ca="1">OFFSET('Water Data'!A151,,MATCH('Correlation'!$R$16,DataTable[#Headers],0))</f>
        <v>5.1874716054363699</v>
      </c>
    </row>
    <row r="153" spans="13:14" x14ac:dyDescent="0.3">
      <c r="M153">
        <f ca="1">OFFSET('Water Data'!A152,,MATCH('Correlation'!$R$4,DataTable[#Headers],0))</f>
        <v>7.6335700876775503</v>
      </c>
      <c r="N153">
        <f ca="1">OFFSET('Water Data'!A152,,MATCH('Correlation'!$R$16,DataTable[#Headers],0))</f>
        <v>7.6335700876775503</v>
      </c>
    </row>
    <row r="154" spans="13:14" x14ac:dyDescent="0.3">
      <c r="M154">
        <f ca="1">OFFSET('Water Data'!A153,,MATCH('Correlation'!$R$4,DataTable[#Headers],0))</f>
        <v>5.7711990498136796</v>
      </c>
      <c r="N154">
        <f ca="1">OFFSET('Water Data'!A153,,MATCH('Correlation'!$R$16,DataTable[#Headers],0))</f>
        <v>5.7711990498136796</v>
      </c>
    </row>
    <row r="155" spans="13:14" x14ac:dyDescent="0.3">
      <c r="M155">
        <f ca="1">OFFSET('Water Data'!A154,,MATCH('Correlation'!$R$4,DataTable[#Headers],0))</f>
        <v>6.5799693294015498</v>
      </c>
      <c r="N155">
        <f ca="1">OFFSET('Water Data'!A154,,MATCH('Correlation'!$R$16,DataTable[#Headers],0))</f>
        <v>6.5799693294015498</v>
      </c>
    </row>
    <row r="156" spans="13:14" x14ac:dyDescent="0.3">
      <c r="M156">
        <f ca="1">OFFSET('Water Data'!A155,,MATCH('Correlation'!$R$4,DataTable[#Headers],0))</f>
        <v>4.8011543680758599</v>
      </c>
      <c r="N156">
        <f ca="1">OFFSET('Water Data'!A155,,MATCH('Correlation'!$R$16,DataTable[#Headers],0))</f>
        <v>4.8011543680758599</v>
      </c>
    </row>
    <row r="157" spans="13:14" x14ac:dyDescent="0.3">
      <c r="M157">
        <f ca="1">OFFSET('Water Data'!A156,,MATCH('Correlation'!$R$4,DataTable[#Headers],0))</f>
        <v>7.9488157181515602</v>
      </c>
      <c r="N157">
        <f ca="1">OFFSET('Water Data'!A156,,MATCH('Correlation'!$R$16,DataTable[#Headers],0))</f>
        <v>7.9488157181515602</v>
      </c>
    </row>
    <row r="158" spans="13:14" x14ac:dyDescent="0.3">
      <c r="M158">
        <f ca="1">OFFSET('Water Data'!A157,,MATCH('Correlation'!$R$4,DataTable[#Headers],0))</f>
        <v>6.90699217181165</v>
      </c>
      <c r="N158">
        <f ca="1">OFFSET('Water Data'!A157,,MATCH('Correlation'!$R$16,DataTable[#Headers],0))</f>
        <v>6.90699217181165</v>
      </c>
    </row>
    <row r="159" spans="13:14" x14ac:dyDescent="0.3">
      <c r="M159">
        <f ca="1">OFFSET('Water Data'!A158,,MATCH('Correlation'!$R$4,DataTable[#Headers],0))</f>
        <v>7.080794504276815</v>
      </c>
      <c r="N159">
        <f ca="1">OFFSET('Water Data'!A158,,MATCH('Correlation'!$R$16,DataTable[#Headers],0))</f>
        <v>7.080794504276815</v>
      </c>
    </row>
    <row r="160" spans="13:14" x14ac:dyDescent="0.3">
      <c r="M160">
        <f ca="1">OFFSET('Water Data'!A159,,MATCH('Correlation'!$R$4,DataTable[#Headers],0))</f>
        <v>7.080794504276815</v>
      </c>
      <c r="N160">
        <f ca="1">OFFSET('Water Data'!A159,,MATCH('Correlation'!$R$16,DataTable[#Headers],0))</f>
        <v>7.080794504276815</v>
      </c>
    </row>
    <row r="161" spans="13:14" x14ac:dyDescent="0.3">
      <c r="M161">
        <f ca="1">OFFSET('Water Data'!A160,,MATCH('Correlation'!$R$4,DataTable[#Headers],0))</f>
        <v>8.4613308740017903</v>
      </c>
      <c r="N161">
        <f ca="1">OFFSET('Water Data'!A160,,MATCH('Correlation'!$R$16,DataTable[#Headers],0))</f>
        <v>8.4613308740017903</v>
      </c>
    </row>
    <row r="162" spans="13:14" x14ac:dyDescent="0.3">
      <c r="M162">
        <f ca="1">OFFSET('Water Data'!A161,,MATCH('Correlation'!$R$4,DataTable[#Headers],0))</f>
        <v>7.7261348079024996</v>
      </c>
      <c r="N162">
        <f ca="1">OFFSET('Water Data'!A161,,MATCH('Correlation'!$R$16,DataTable[#Headers],0))</f>
        <v>7.7261348079024996</v>
      </c>
    </row>
    <row r="163" spans="13:14" x14ac:dyDescent="0.3">
      <c r="M163">
        <f ca="1">OFFSET('Water Data'!A162,,MATCH('Correlation'!$R$4,DataTable[#Headers],0))</f>
        <v>7.080794504276815</v>
      </c>
      <c r="N163">
        <f ca="1">OFFSET('Water Data'!A162,,MATCH('Correlation'!$R$16,DataTable[#Headers],0))</f>
        <v>7.080794504276815</v>
      </c>
    </row>
    <row r="164" spans="13:14" x14ac:dyDescent="0.3">
      <c r="M164">
        <f ca="1">OFFSET('Water Data'!A163,,MATCH('Correlation'!$R$4,DataTable[#Headers],0))</f>
        <v>8.9270781483017405</v>
      </c>
      <c r="N164">
        <f ca="1">OFFSET('Water Data'!A163,,MATCH('Correlation'!$R$16,DataTable[#Headers],0))</f>
        <v>8.9270781483017405</v>
      </c>
    </row>
    <row r="165" spans="13:14" x14ac:dyDescent="0.3">
      <c r="M165">
        <f ca="1">OFFSET('Water Data'!A164,,MATCH('Correlation'!$R$4,DataTable[#Headers],0))</f>
        <v>6.2080155397190202</v>
      </c>
      <c r="N165">
        <f ca="1">OFFSET('Water Data'!A164,,MATCH('Correlation'!$R$16,DataTable[#Headers],0))</f>
        <v>6.2080155397190202</v>
      </c>
    </row>
    <row r="166" spans="13:14" x14ac:dyDescent="0.3">
      <c r="M166">
        <f ca="1">OFFSET('Water Data'!A165,,MATCH('Correlation'!$R$4,DataTable[#Headers],0))</f>
        <v>6.1284256352959101</v>
      </c>
      <c r="N166">
        <f ca="1">OFFSET('Water Data'!A165,,MATCH('Correlation'!$R$16,DataTable[#Headers],0))</f>
        <v>6.1284256352959101</v>
      </c>
    </row>
    <row r="167" spans="13:14" x14ac:dyDescent="0.3">
      <c r="M167">
        <f ca="1">OFFSET('Water Data'!A166,,MATCH('Correlation'!$R$4,DataTable[#Headers],0))</f>
        <v>7.080794504276815</v>
      </c>
      <c r="N167">
        <f ca="1">OFFSET('Water Data'!A166,,MATCH('Correlation'!$R$16,DataTable[#Headers],0))</f>
        <v>7.080794504276815</v>
      </c>
    </row>
    <row r="168" spans="13:14" x14ac:dyDescent="0.3">
      <c r="M168">
        <f ca="1">OFFSET('Water Data'!A167,,MATCH('Correlation'!$R$4,DataTable[#Headers],0))</f>
        <v>7.3080488482755701</v>
      </c>
      <c r="N168">
        <f ca="1">OFFSET('Water Data'!A167,,MATCH('Correlation'!$R$16,DataTable[#Headers],0))</f>
        <v>7.3080488482755701</v>
      </c>
    </row>
    <row r="169" spans="13:14" x14ac:dyDescent="0.3">
      <c r="M169">
        <f ca="1">OFFSET('Water Data'!A168,,MATCH('Correlation'!$R$4,DataTable[#Headers],0))</f>
        <v>7.080794504276815</v>
      </c>
      <c r="N169">
        <f ca="1">OFFSET('Water Data'!A168,,MATCH('Correlation'!$R$16,DataTable[#Headers],0))</f>
        <v>7.080794504276815</v>
      </c>
    </row>
    <row r="170" spans="13:14" x14ac:dyDescent="0.3">
      <c r="M170">
        <f ca="1">OFFSET('Water Data'!A169,,MATCH('Correlation'!$R$4,DataTable[#Headers],0))</f>
        <v>8.6408864089094806</v>
      </c>
      <c r="N170">
        <f ca="1">OFFSET('Water Data'!A169,,MATCH('Correlation'!$R$16,DataTable[#Headers],0))</f>
        <v>8.6408864089094806</v>
      </c>
    </row>
    <row r="171" spans="13:14" x14ac:dyDescent="0.3">
      <c r="M171">
        <f ca="1">OFFSET('Water Data'!A170,,MATCH('Correlation'!$R$4,DataTable[#Headers],0))</f>
        <v>7.080794504276815</v>
      </c>
      <c r="N171">
        <f ca="1">OFFSET('Water Data'!A170,,MATCH('Correlation'!$R$16,DataTable[#Headers],0))</f>
        <v>7.080794504276815</v>
      </c>
    </row>
    <row r="172" spans="13:14" x14ac:dyDescent="0.3">
      <c r="M172">
        <f ca="1">OFFSET('Water Data'!A171,,MATCH('Correlation'!$R$4,DataTable[#Headers],0))</f>
        <v>8.1532100752721508</v>
      </c>
      <c r="N172">
        <f ca="1">OFFSET('Water Data'!A171,,MATCH('Correlation'!$R$16,DataTable[#Headers],0))</f>
        <v>8.1532100752721508</v>
      </c>
    </row>
    <row r="173" spans="13:14" x14ac:dyDescent="0.3">
      <c r="M173">
        <f ca="1">OFFSET('Water Data'!A172,,MATCH('Correlation'!$R$4,DataTable[#Headers],0))</f>
        <v>8.2937201103888594</v>
      </c>
      <c r="N173">
        <f ca="1">OFFSET('Water Data'!A172,,MATCH('Correlation'!$R$16,DataTable[#Headers],0))</f>
        <v>8.2937201103888594</v>
      </c>
    </row>
    <row r="174" spans="13:14" x14ac:dyDescent="0.3">
      <c r="M174">
        <f ca="1">OFFSET('Water Data'!A173,,MATCH('Correlation'!$R$4,DataTable[#Headers],0))</f>
        <v>7.080794504276815</v>
      </c>
      <c r="N174">
        <f ca="1">OFFSET('Water Data'!A173,,MATCH('Correlation'!$R$16,DataTable[#Headers],0))</f>
        <v>7.080794504276815</v>
      </c>
    </row>
    <row r="175" spans="13:14" x14ac:dyDescent="0.3">
      <c r="M175">
        <f ca="1">OFFSET('Water Data'!A174,,MATCH('Correlation'!$R$4,DataTable[#Headers],0))</f>
        <v>7.080794504276815</v>
      </c>
      <c r="N175">
        <f ca="1">OFFSET('Water Data'!A174,,MATCH('Correlation'!$R$16,DataTable[#Headers],0))</f>
        <v>7.080794504276815</v>
      </c>
    </row>
    <row r="176" spans="13:14" x14ac:dyDescent="0.3">
      <c r="M176">
        <f ca="1">OFFSET('Water Data'!A175,,MATCH('Correlation'!$R$4,DataTable[#Headers],0))</f>
        <v>9.4899728783258492</v>
      </c>
      <c r="N176">
        <f ca="1">OFFSET('Water Data'!A175,,MATCH('Correlation'!$R$16,DataTable[#Headers],0))</f>
        <v>9.4899728783258492</v>
      </c>
    </row>
    <row r="177" spans="13:14" x14ac:dyDescent="0.3">
      <c r="M177">
        <f ca="1">OFFSET('Water Data'!A176,,MATCH('Correlation'!$R$4,DataTable[#Headers],0))</f>
        <v>7.8309763433816197</v>
      </c>
      <c r="N177">
        <f ca="1">OFFSET('Water Data'!A176,,MATCH('Correlation'!$R$16,DataTable[#Headers],0))</f>
        <v>7.8309763433816197</v>
      </c>
    </row>
    <row r="178" spans="13:14" x14ac:dyDescent="0.3">
      <c r="M178">
        <f ca="1">OFFSET('Water Data'!A177,,MATCH('Correlation'!$R$4,DataTable[#Headers],0))</f>
        <v>4.4302812115465402</v>
      </c>
      <c r="N178">
        <f ca="1">OFFSET('Water Data'!A177,,MATCH('Correlation'!$R$16,DataTable[#Headers],0))</f>
        <v>4.4302812115465402</v>
      </c>
    </row>
    <row r="179" spans="13:14" x14ac:dyDescent="0.3">
      <c r="M179">
        <f ca="1">OFFSET('Water Data'!A178,,MATCH('Correlation'!$R$4,DataTable[#Headers],0))</f>
        <v>7.2407396388877601</v>
      </c>
      <c r="N179">
        <f ca="1">OFFSET('Water Data'!A178,,MATCH('Correlation'!$R$16,DataTable[#Headers],0))</f>
        <v>7.2407396388877601</v>
      </c>
    </row>
    <row r="180" spans="13:14" x14ac:dyDescent="0.3">
      <c r="M180">
        <f ca="1">OFFSET('Water Data'!A179,,MATCH('Correlation'!$R$4,DataTable[#Headers],0))</f>
        <v>7.080794504276815</v>
      </c>
      <c r="N180">
        <f ca="1">OFFSET('Water Data'!A179,,MATCH('Correlation'!$R$16,DataTable[#Headers],0))</f>
        <v>7.080794504276815</v>
      </c>
    </row>
    <row r="181" spans="13:14" x14ac:dyDescent="0.3">
      <c r="M181">
        <f ca="1">OFFSET('Water Data'!A180,,MATCH('Correlation'!$R$4,DataTable[#Headers],0))</f>
        <v>6.8673013217991299</v>
      </c>
      <c r="N181">
        <f ca="1">OFFSET('Water Data'!A180,,MATCH('Correlation'!$R$16,DataTable[#Headers],0))</f>
        <v>6.8673013217991299</v>
      </c>
    </row>
    <row r="182" spans="13:14" x14ac:dyDescent="0.3">
      <c r="M182">
        <f ca="1">OFFSET('Water Data'!A181,,MATCH('Correlation'!$R$4,DataTable[#Headers],0))</f>
        <v>6.1296370148137402</v>
      </c>
      <c r="N182">
        <f ca="1">OFFSET('Water Data'!A181,,MATCH('Correlation'!$R$16,DataTable[#Headers],0))</f>
        <v>6.1296370148137402</v>
      </c>
    </row>
    <row r="183" spans="13:14" x14ac:dyDescent="0.3">
      <c r="M183">
        <f ca="1">OFFSET('Water Data'!A182,,MATCH('Correlation'!$R$4,DataTable[#Headers],0))</f>
        <v>7.9170494431778797</v>
      </c>
      <c r="N183">
        <f ca="1">OFFSET('Water Data'!A182,,MATCH('Correlation'!$R$16,DataTable[#Headers],0))</f>
        <v>7.9170494431778797</v>
      </c>
    </row>
    <row r="184" spans="13:14" x14ac:dyDescent="0.3">
      <c r="M184">
        <f ca="1">OFFSET('Water Data'!A183,,MATCH('Correlation'!$R$4,DataTable[#Headers],0))</f>
        <v>6.5116180752418096</v>
      </c>
      <c r="N184">
        <f ca="1">OFFSET('Water Data'!A183,,MATCH('Correlation'!$R$16,DataTable[#Headers],0))</f>
        <v>6.5116180752418096</v>
      </c>
    </row>
    <row r="185" spans="13:14" x14ac:dyDescent="0.3">
      <c r="M185">
        <f ca="1">OFFSET('Water Data'!A184,,MATCH('Correlation'!$R$4,DataTable[#Headers],0))</f>
        <v>5.3238155843083899</v>
      </c>
      <c r="N185">
        <f ca="1">OFFSET('Water Data'!A184,,MATCH('Correlation'!$R$16,DataTable[#Headers],0))</f>
        <v>5.3238155843083899</v>
      </c>
    </row>
    <row r="186" spans="13:14" x14ac:dyDescent="0.3">
      <c r="M186">
        <f ca="1">OFFSET('Water Data'!A185,,MATCH('Correlation'!$R$4,DataTable[#Headers],0))</f>
        <v>6.7695728686567902</v>
      </c>
      <c r="N186">
        <f ca="1">OFFSET('Water Data'!A185,,MATCH('Correlation'!$R$16,DataTable[#Headers],0))</f>
        <v>6.7695728686567902</v>
      </c>
    </row>
    <row r="187" spans="13:14" x14ac:dyDescent="0.3">
      <c r="M187">
        <f ca="1">OFFSET('Water Data'!A186,,MATCH('Correlation'!$R$4,DataTable[#Headers],0))</f>
        <v>5.8779740404404697</v>
      </c>
      <c r="N187">
        <f ca="1">OFFSET('Water Data'!A186,,MATCH('Correlation'!$R$16,DataTable[#Headers],0))</f>
        <v>5.8779740404404697</v>
      </c>
    </row>
    <row r="188" spans="13:14" x14ac:dyDescent="0.3">
      <c r="M188">
        <f ca="1">OFFSET('Water Data'!A187,,MATCH('Correlation'!$R$4,DataTable[#Headers],0))</f>
        <v>9.5340217161641903</v>
      </c>
      <c r="N188">
        <f ca="1">OFFSET('Water Data'!A187,,MATCH('Correlation'!$R$16,DataTable[#Headers],0))</f>
        <v>9.5340217161641903</v>
      </c>
    </row>
    <row r="189" spans="13:14" x14ac:dyDescent="0.3">
      <c r="M189">
        <f ca="1">OFFSET('Water Data'!A188,,MATCH('Correlation'!$R$4,DataTable[#Headers],0))</f>
        <v>6.34002762804759</v>
      </c>
      <c r="N189">
        <f ca="1">OFFSET('Water Data'!A188,,MATCH('Correlation'!$R$16,DataTable[#Headers],0))</f>
        <v>6.34002762804759</v>
      </c>
    </row>
    <row r="190" spans="13:14" x14ac:dyDescent="0.3">
      <c r="M190">
        <f ca="1">OFFSET('Water Data'!A189,,MATCH('Correlation'!$R$4,DataTable[#Headers],0))</f>
        <v>8.6615924299591196</v>
      </c>
      <c r="N190">
        <f ca="1">OFFSET('Water Data'!A189,,MATCH('Correlation'!$R$16,DataTable[#Headers],0))</f>
        <v>8.6615924299591196</v>
      </c>
    </row>
    <row r="191" spans="13:14" x14ac:dyDescent="0.3">
      <c r="M191">
        <f ca="1">OFFSET('Water Data'!A190,,MATCH('Correlation'!$R$4,DataTable[#Headers],0))</f>
        <v>5.6535061347932301</v>
      </c>
      <c r="N191">
        <f ca="1">OFFSET('Water Data'!A190,,MATCH('Correlation'!$R$16,DataTable[#Headers],0))</f>
        <v>5.6535061347932301</v>
      </c>
    </row>
    <row r="192" spans="13:14" x14ac:dyDescent="0.3">
      <c r="M192">
        <f ca="1">OFFSET('Water Data'!A191,,MATCH('Correlation'!$R$4,DataTable[#Headers],0))</f>
        <v>6.6260121840753001</v>
      </c>
      <c r="N192">
        <f ca="1">OFFSET('Water Data'!A191,,MATCH('Correlation'!$R$16,DataTable[#Headers],0))</f>
        <v>6.6260121840753001</v>
      </c>
    </row>
    <row r="193" spans="13:14" x14ac:dyDescent="0.3">
      <c r="M193">
        <f ca="1">OFFSET('Water Data'!A192,,MATCH('Correlation'!$R$4,DataTable[#Headers],0))</f>
        <v>7.7938335729935497</v>
      </c>
      <c r="N193">
        <f ca="1">OFFSET('Water Data'!A192,,MATCH('Correlation'!$R$16,DataTable[#Headers],0))</f>
        <v>7.7938335729935497</v>
      </c>
    </row>
    <row r="194" spans="13:14" x14ac:dyDescent="0.3">
      <c r="M194">
        <f ca="1">OFFSET('Water Data'!A193,,MATCH('Correlation'!$R$4,DataTable[#Headers],0))</f>
        <v>7.59312765027759</v>
      </c>
      <c r="N194">
        <f ca="1">OFFSET('Water Data'!A193,,MATCH('Correlation'!$R$16,DataTable[#Headers],0))</f>
        <v>7.59312765027759</v>
      </c>
    </row>
    <row r="195" spans="13:14" x14ac:dyDescent="0.3">
      <c r="M195">
        <f ca="1">OFFSET('Water Data'!A194,,MATCH('Correlation'!$R$4,DataTable[#Headers],0))</f>
        <v>7.3627365019497804</v>
      </c>
      <c r="N195">
        <f ca="1">OFFSET('Water Data'!A194,,MATCH('Correlation'!$R$16,DataTable[#Headers],0))</f>
        <v>7.3627365019497804</v>
      </c>
    </row>
    <row r="196" spans="13:14" x14ac:dyDescent="0.3">
      <c r="M196">
        <f ca="1">OFFSET('Water Data'!A195,,MATCH('Correlation'!$R$4,DataTable[#Headers],0))</f>
        <v>9.3203054452950092</v>
      </c>
      <c r="N196">
        <f ca="1">OFFSET('Water Data'!A195,,MATCH('Correlation'!$R$16,DataTable[#Headers],0))</f>
        <v>9.3203054452950092</v>
      </c>
    </row>
    <row r="197" spans="13:14" x14ac:dyDescent="0.3">
      <c r="M197">
        <f ca="1">OFFSET('Water Data'!A196,,MATCH('Correlation'!$R$4,DataTable[#Headers],0))</f>
        <v>3.7197916443719201</v>
      </c>
      <c r="N197">
        <f ca="1">OFFSET('Water Data'!A196,,MATCH('Correlation'!$R$16,DataTable[#Headers],0))</f>
        <v>3.7197916443719201</v>
      </c>
    </row>
    <row r="198" spans="13:14" x14ac:dyDescent="0.3">
      <c r="M198">
        <f ca="1">OFFSET('Water Data'!A197,,MATCH('Correlation'!$R$4,DataTable[#Headers],0))</f>
        <v>6.6556050258189599</v>
      </c>
      <c r="N198">
        <f ca="1">OFFSET('Water Data'!A197,,MATCH('Correlation'!$R$16,DataTable[#Headers],0))</f>
        <v>6.6556050258189599</v>
      </c>
    </row>
    <row r="199" spans="13:14" x14ac:dyDescent="0.3">
      <c r="M199">
        <f ca="1">OFFSET('Water Data'!A198,,MATCH('Correlation'!$R$4,DataTable[#Headers],0))</f>
        <v>9.8688778806624704</v>
      </c>
      <c r="N199">
        <f ca="1">OFFSET('Water Data'!A198,,MATCH('Correlation'!$R$16,DataTable[#Headers],0))</f>
        <v>9.8688778806624704</v>
      </c>
    </row>
    <row r="200" spans="13:14" x14ac:dyDescent="0.3">
      <c r="M200">
        <f ca="1">OFFSET('Water Data'!A199,,MATCH('Correlation'!$R$4,DataTable[#Headers],0))</f>
        <v>5.5906144358662502</v>
      </c>
      <c r="N200">
        <f ca="1">OFFSET('Water Data'!A199,,MATCH('Correlation'!$R$16,DataTable[#Headers],0))</f>
        <v>5.5906144358662502</v>
      </c>
    </row>
    <row r="201" spans="13:14" x14ac:dyDescent="0.3">
      <c r="M201">
        <f ca="1">OFFSET('Water Data'!A200,,MATCH('Correlation'!$R$4,DataTable[#Headers],0))</f>
        <v>5.5544365111568101</v>
      </c>
      <c r="N201">
        <f ca="1">OFFSET('Water Data'!A200,,MATCH('Correlation'!$R$16,DataTable[#Headers],0))</f>
        <v>5.5544365111568101</v>
      </c>
    </row>
    <row r="202" spans="13:14" x14ac:dyDescent="0.3">
      <c r="M202">
        <f ca="1">OFFSET('Water Data'!A201,,MATCH('Correlation'!$R$4,DataTable[#Headers],0))</f>
        <v>4.1265287151002203</v>
      </c>
      <c r="N202">
        <f ca="1">OFFSET('Water Data'!A201,,MATCH('Correlation'!$R$16,DataTable[#Headers],0))</f>
        <v>4.1265287151002203</v>
      </c>
    </row>
    <row r="203" spans="13:14" x14ac:dyDescent="0.3">
      <c r="M203">
        <f ca="1">OFFSET('Water Data'!A202,,MATCH('Correlation'!$R$4,DataTable[#Headers],0))</f>
        <v>5.9700356569429198</v>
      </c>
      <c r="N203">
        <f ca="1">OFFSET('Water Data'!A202,,MATCH('Correlation'!$R$16,DataTable[#Headers],0))</f>
        <v>5.9700356569429198</v>
      </c>
    </row>
    <row r="204" spans="13:14" x14ac:dyDescent="0.3">
      <c r="M204">
        <f ca="1">OFFSET('Water Data'!A203,,MATCH('Correlation'!$R$4,DataTable[#Headers],0))</f>
        <v>7.080794504276815</v>
      </c>
      <c r="N204">
        <f ca="1">OFFSET('Water Data'!A203,,MATCH('Correlation'!$R$16,DataTable[#Headers],0))</f>
        <v>7.080794504276815</v>
      </c>
    </row>
    <row r="205" spans="13:14" x14ac:dyDescent="0.3">
      <c r="M205">
        <f ca="1">OFFSET('Water Data'!A204,,MATCH('Correlation'!$R$4,DataTable[#Headers],0))</f>
        <v>8.3691543536999493</v>
      </c>
      <c r="N205">
        <f ca="1">OFFSET('Water Data'!A204,,MATCH('Correlation'!$R$16,DataTable[#Headers],0))</f>
        <v>8.3691543536999493</v>
      </c>
    </row>
    <row r="206" spans="13:14" x14ac:dyDescent="0.3">
      <c r="M206">
        <f ca="1">OFFSET('Water Data'!A205,,MATCH('Correlation'!$R$4,DataTable[#Headers],0))</f>
        <v>6.2842482422544199</v>
      </c>
      <c r="N206">
        <f ca="1">OFFSET('Water Data'!A205,,MATCH('Correlation'!$R$16,DataTable[#Headers],0))</f>
        <v>6.2842482422544199</v>
      </c>
    </row>
    <row r="207" spans="13:14" x14ac:dyDescent="0.3">
      <c r="M207">
        <f ca="1">OFFSET('Water Data'!A206,,MATCH('Correlation'!$R$4,DataTable[#Headers],0))</f>
        <v>11.267828384714001</v>
      </c>
      <c r="N207">
        <f ca="1">OFFSET('Water Data'!A206,,MATCH('Correlation'!$R$16,DataTable[#Headers],0))</f>
        <v>11.267828384714001</v>
      </c>
    </row>
    <row r="208" spans="13:14" x14ac:dyDescent="0.3">
      <c r="M208">
        <f ca="1">OFFSET('Water Data'!A207,,MATCH('Correlation'!$R$4,DataTable[#Headers],0))</f>
        <v>9.29801800809601</v>
      </c>
      <c r="N208">
        <f ca="1">OFFSET('Water Data'!A207,,MATCH('Correlation'!$R$16,DataTable[#Headers],0))</f>
        <v>9.29801800809601</v>
      </c>
    </row>
    <row r="209" spans="13:14" x14ac:dyDescent="0.3">
      <c r="M209">
        <f ca="1">OFFSET('Water Data'!A208,,MATCH('Correlation'!$R$4,DataTable[#Headers],0))</f>
        <v>7.8954692459424498</v>
      </c>
      <c r="N209">
        <f ca="1">OFFSET('Water Data'!A208,,MATCH('Correlation'!$R$16,DataTable[#Headers],0))</f>
        <v>7.8954692459424498</v>
      </c>
    </row>
    <row r="210" spans="13:14" x14ac:dyDescent="0.3">
      <c r="M210">
        <f ca="1">OFFSET('Water Data'!A209,,MATCH('Correlation'!$R$4,DataTable[#Headers],0))</f>
        <v>7.9474857857257399</v>
      </c>
      <c r="N210">
        <f ca="1">OFFSET('Water Data'!A209,,MATCH('Correlation'!$R$16,DataTable[#Headers],0))</f>
        <v>7.9474857857257399</v>
      </c>
    </row>
    <row r="211" spans="13:14" x14ac:dyDescent="0.3">
      <c r="M211">
        <f ca="1">OFFSET('Water Data'!A210,,MATCH('Correlation'!$R$4,DataTable[#Headers],0))</f>
        <v>10.026159156427401</v>
      </c>
      <c r="N211">
        <f ca="1">OFFSET('Water Data'!A210,,MATCH('Correlation'!$R$16,DataTable[#Headers],0))</f>
        <v>10.026159156427401</v>
      </c>
    </row>
    <row r="212" spans="13:14" x14ac:dyDescent="0.3">
      <c r="M212">
        <f ca="1">OFFSET('Water Data'!A211,,MATCH('Correlation'!$R$4,DataTable[#Headers],0))</f>
        <v>6.4881932396152102</v>
      </c>
      <c r="N212">
        <f ca="1">OFFSET('Water Data'!A211,,MATCH('Correlation'!$R$16,DataTable[#Headers],0))</f>
        <v>6.4881932396152102</v>
      </c>
    </row>
    <row r="213" spans="13:14" x14ac:dyDescent="0.3">
      <c r="M213">
        <f ca="1">OFFSET('Water Data'!A212,,MATCH('Correlation'!$R$4,DataTable[#Headers],0))</f>
        <v>5.8697367553375202</v>
      </c>
      <c r="N213">
        <f ca="1">OFFSET('Water Data'!A212,,MATCH('Correlation'!$R$16,DataTable[#Headers],0))</f>
        <v>5.8697367553375202</v>
      </c>
    </row>
    <row r="214" spans="13:14" x14ac:dyDescent="0.3">
      <c r="M214">
        <f ca="1">OFFSET('Water Data'!A213,,MATCH('Correlation'!$R$4,DataTable[#Headers],0))</f>
        <v>7.080794504276815</v>
      </c>
      <c r="N214">
        <f ca="1">OFFSET('Water Data'!A213,,MATCH('Correlation'!$R$16,DataTable[#Headers],0))</f>
        <v>7.080794504276815</v>
      </c>
    </row>
    <row r="215" spans="13:14" x14ac:dyDescent="0.3">
      <c r="M215">
        <f ca="1">OFFSET('Water Data'!A214,,MATCH('Correlation'!$R$4,DataTable[#Headers],0))</f>
        <v>5.3041426602159003</v>
      </c>
      <c r="N215">
        <f ca="1">OFFSET('Water Data'!A214,,MATCH('Correlation'!$R$16,DataTable[#Headers],0))</f>
        <v>5.3041426602159003</v>
      </c>
    </row>
    <row r="216" spans="13:14" x14ac:dyDescent="0.3">
      <c r="M216">
        <f ca="1">OFFSET('Water Data'!A215,,MATCH('Correlation'!$R$4,DataTable[#Headers],0))</f>
        <v>7.5336148229929201</v>
      </c>
      <c r="N216">
        <f ca="1">OFFSET('Water Data'!A215,,MATCH('Correlation'!$R$16,DataTable[#Headers],0))</f>
        <v>7.5336148229929201</v>
      </c>
    </row>
    <row r="217" spans="13:14" x14ac:dyDescent="0.3">
      <c r="M217">
        <f ca="1">OFFSET('Water Data'!A216,,MATCH('Correlation'!$R$4,DataTable[#Headers],0))</f>
        <v>4.0776077245659703</v>
      </c>
      <c r="N217">
        <f ca="1">OFFSET('Water Data'!A216,,MATCH('Correlation'!$R$16,DataTable[#Headers],0))</f>
        <v>4.0776077245659703</v>
      </c>
    </row>
    <row r="218" spans="13:14" x14ac:dyDescent="0.3">
      <c r="M218">
        <f ca="1">OFFSET('Water Data'!A217,,MATCH('Correlation'!$R$4,DataTable[#Headers],0))</f>
        <v>7.080794504276815</v>
      </c>
      <c r="N218">
        <f ca="1">OFFSET('Water Data'!A217,,MATCH('Correlation'!$R$16,DataTable[#Headers],0))</f>
        <v>7.080794504276815</v>
      </c>
    </row>
    <row r="219" spans="13:14" x14ac:dyDescent="0.3">
      <c r="M219">
        <f ca="1">OFFSET('Water Data'!A218,,MATCH('Correlation'!$R$4,DataTable[#Headers],0))</f>
        <v>7.0861684008432997</v>
      </c>
      <c r="N219">
        <f ca="1">OFFSET('Water Data'!A218,,MATCH('Correlation'!$R$16,DataTable[#Headers],0))</f>
        <v>7.0861684008432997</v>
      </c>
    </row>
    <row r="220" spans="13:14" x14ac:dyDescent="0.3">
      <c r="M220">
        <f ca="1">OFFSET('Water Data'!A219,,MATCH('Correlation'!$R$4,DataTable[#Headers],0))</f>
        <v>6.2710121710645597</v>
      </c>
      <c r="N220">
        <f ca="1">OFFSET('Water Data'!A219,,MATCH('Correlation'!$R$16,DataTable[#Headers],0))</f>
        <v>6.2710121710645597</v>
      </c>
    </row>
    <row r="221" spans="13:14" x14ac:dyDescent="0.3">
      <c r="M221">
        <f ca="1">OFFSET('Water Data'!A220,,MATCH('Correlation'!$R$4,DataTable[#Headers],0))</f>
        <v>7.9577683439961504</v>
      </c>
      <c r="N221">
        <f ca="1">OFFSET('Water Data'!A220,,MATCH('Correlation'!$R$16,DataTable[#Headers],0))</f>
        <v>7.9577683439961504</v>
      </c>
    </row>
    <row r="222" spans="13:14" x14ac:dyDescent="0.3">
      <c r="M222">
        <f ca="1">OFFSET('Water Data'!A221,,MATCH('Correlation'!$R$4,DataTable[#Headers],0))</f>
        <v>8.8756422784544409</v>
      </c>
      <c r="N222">
        <f ca="1">OFFSET('Water Data'!A221,,MATCH('Correlation'!$R$16,DataTable[#Headers],0))</f>
        <v>8.8756422784544409</v>
      </c>
    </row>
    <row r="223" spans="13:14" x14ac:dyDescent="0.3">
      <c r="M223">
        <f ca="1">OFFSET('Water Data'!A222,,MATCH('Correlation'!$R$4,DataTable[#Headers],0))</f>
        <v>7.080794504276815</v>
      </c>
      <c r="N223">
        <f ca="1">OFFSET('Water Data'!A222,,MATCH('Correlation'!$R$16,DataTable[#Headers],0))</f>
        <v>7.080794504276815</v>
      </c>
    </row>
    <row r="224" spans="13:14" x14ac:dyDescent="0.3">
      <c r="M224">
        <f ca="1">OFFSET('Water Data'!A223,,MATCH('Correlation'!$R$4,DataTable[#Headers],0))</f>
        <v>6.6137091176418403</v>
      </c>
      <c r="N224">
        <f ca="1">OFFSET('Water Data'!A223,,MATCH('Correlation'!$R$16,DataTable[#Headers],0))</f>
        <v>6.6137091176418403</v>
      </c>
    </row>
    <row r="225" spans="13:14" x14ac:dyDescent="0.3">
      <c r="M225">
        <f ca="1">OFFSET('Water Data'!A224,,MATCH('Correlation'!$R$4,DataTable[#Headers],0))</f>
        <v>7.7357050217516496</v>
      </c>
      <c r="N225">
        <f ca="1">OFFSET('Water Data'!A224,,MATCH('Correlation'!$R$16,DataTable[#Headers],0))</f>
        <v>7.7357050217516496</v>
      </c>
    </row>
    <row r="226" spans="13:14" x14ac:dyDescent="0.3">
      <c r="M226">
        <f ca="1">OFFSET('Water Data'!A225,,MATCH('Correlation'!$R$4,DataTable[#Headers],0))</f>
        <v>9.9250413284290993</v>
      </c>
      <c r="N226">
        <f ca="1">OFFSET('Water Data'!A225,,MATCH('Correlation'!$R$16,DataTable[#Headers],0))</f>
        <v>9.9250413284290993</v>
      </c>
    </row>
    <row r="227" spans="13:14" x14ac:dyDescent="0.3">
      <c r="M227">
        <f ca="1">OFFSET('Water Data'!A226,,MATCH('Correlation'!$R$4,DataTable[#Headers],0))</f>
        <v>9.0025831096511109</v>
      </c>
      <c r="N227">
        <f ca="1">OFFSET('Water Data'!A226,,MATCH('Correlation'!$R$16,DataTable[#Headers],0))</f>
        <v>9.0025831096511109</v>
      </c>
    </row>
    <row r="228" spans="13:14" x14ac:dyDescent="0.3">
      <c r="M228">
        <f ca="1">OFFSET('Water Data'!A227,,MATCH('Correlation'!$R$4,DataTable[#Headers],0))</f>
        <v>5.0957664649358803</v>
      </c>
      <c r="N228">
        <f ca="1">OFFSET('Water Data'!A227,,MATCH('Correlation'!$R$16,DataTable[#Headers],0))</f>
        <v>5.0957664649358803</v>
      </c>
    </row>
    <row r="229" spans="13:14" x14ac:dyDescent="0.3">
      <c r="M229">
        <f ca="1">OFFSET('Water Data'!A228,,MATCH('Correlation'!$R$4,DataTable[#Headers],0))</f>
        <v>8.5946771083626707</v>
      </c>
      <c r="N229">
        <f ca="1">OFFSET('Water Data'!A228,,MATCH('Correlation'!$R$16,DataTable[#Headers],0))</f>
        <v>8.5946771083626707</v>
      </c>
    </row>
    <row r="230" spans="13:14" x14ac:dyDescent="0.3">
      <c r="M230">
        <f ca="1">OFFSET('Water Data'!A229,,MATCH('Correlation'!$R$4,DataTable[#Headers],0))</f>
        <v>7.0837790605073696</v>
      </c>
      <c r="N230">
        <f ca="1">OFFSET('Water Data'!A229,,MATCH('Correlation'!$R$16,DataTable[#Headers],0))</f>
        <v>7.0837790605073696</v>
      </c>
    </row>
    <row r="231" spans="13:14" x14ac:dyDescent="0.3">
      <c r="M231">
        <f ca="1">OFFSET('Water Data'!A230,,MATCH('Correlation'!$R$4,DataTable[#Headers],0))</f>
        <v>7.6828724980725198</v>
      </c>
      <c r="N231">
        <f ca="1">OFFSET('Water Data'!A230,,MATCH('Correlation'!$R$16,DataTable[#Headers],0))</f>
        <v>7.6828724980725198</v>
      </c>
    </row>
    <row r="232" spans="13:14" x14ac:dyDescent="0.3">
      <c r="M232">
        <f ca="1">OFFSET('Water Data'!A231,,MATCH('Correlation'!$R$4,DataTable[#Headers],0))</f>
        <v>7.080794504276815</v>
      </c>
      <c r="N232">
        <f ca="1">OFFSET('Water Data'!A231,,MATCH('Correlation'!$R$16,DataTable[#Headers],0))</f>
        <v>7.080794504276815</v>
      </c>
    </row>
    <row r="233" spans="13:14" x14ac:dyDescent="0.3">
      <c r="M233">
        <f ca="1">OFFSET('Water Data'!A232,,MATCH('Correlation'!$R$4,DataTable[#Headers],0))</f>
        <v>6.4197724735125101</v>
      </c>
      <c r="N233">
        <f ca="1">OFFSET('Water Data'!A232,,MATCH('Correlation'!$R$16,DataTable[#Headers],0))</f>
        <v>6.4197724735125101</v>
      </c>
    </row>
    <row r="234" spans="13:14" x14ac:dyDescent="0.3">
      <c r="M234">
        <f ca="1">OFFSET('Water Data'!A233,,MATCH('Correlation'!$R$4,DataTable[#Headers],0))</f>
        <v>4.4432388991431004</v>
      </c>
      <c r="N234">
        <f ca="1">OFFSET('Water Data'!A233,,MATCH('Correlation'!$R$16,DataTable[#Headers],0))</f>
        <v>4.4432388991431004</v>
      </c>
    </row>
    <row r="235" spans="13:14" x14ac:dyDescent="0.3">
      <c r="M235">
        <f ca="1">OFFSET('Water Data'!A234,,MATCH('Correlation'!$R$4,DataTable[#Headers],0))</f>
        <v>6.97866426237381</v>
      </c>
      <c r="N235">
        <f ca="1">OFFSET('Water Data'!A234,,MATCH('Correlation'!$R$16,DataTable[#Headers],0))</f>
        <v>6.97866426237381</v>
      </c>
    </row>
    <row r="236" spans="13:14" x14ac:dyDescent="0.3">
      <c r="M236">
        <f ca="1">OFFSET('Water Data'!A235,,MATCH('Correlation'!$R$4,DataTable[#Headers],0))</f>
        <v>6.6236135657451198</v>
      </c>
      <c r="N236">
        <f ca="1">OFFSET('Water Data'!A235,,MATCH('Correlation'!$R$16,DataTable[#Headers],0))</f>
        <v>6.6236135657451198</v>
      </c>
    </row>
    <row r="237" spans="13:14" x14ac:dyDescent="0.3">
      <c r="M237">
        <f ca="1">OFFSET('Water Data'!A236,,MATCH('Correlation'!$R$4,DataTable[#Headers],0))</f>
        <v>3.66471056171939</v>
      </c>
      <c r="N237">
        <f ca="1">OFFSET('Water Data'!A236,,MATCH('Correlation'!$R$16,DataTable[#Headers],0))</f>
        <v>3.66471056171939</v>
      </c>
    </row>
    <row r="238" spans="13:14" x14ac:dyDescent="0.3">
      <c r="M238">
        <f ca="1">OFFSET('Water Data'!A237,,MATCH('Correlation'!$R$4,DataTable[#Headers],0))</f>
        <v>4.8141356208896697</v>
      </c>
      <c r="N238">
        <f ca="1">OFFSET('Water Data'!A237,,MATCH('Correlation'!$R$16,DataTable[#Headers],0))</f>
        <v>4.8141356208896697</v>
      </c>
    </row>
    <row r="239" spans="13:14" x14ac:dyDescent="0.3">
      <c r="M239">
        <f ca="1">OFFSET('Water Data'!A238,,MATCH('Correlation'!$R$4,DataTable[#Headers],0))</f>
        <v>5.7796737051752096</v>
      </c>
      <c r="N239">
        <f ca="1">OFFSET('Water Data'!A238,,MATCH('Correlation'!$R$16,DataTable[#Headers],0))</f>
        <v>5.7796737051752096</v>
      </c>
    </row>
    <row r="240" spans="13:14" x14ac:dyDescent="0.3">
      <c r="M240">
        <f ca="1">OFFSET('Water Data'!A239,,MATCH('Correlation'!$R$4,DataTable[#Headers],0))</f>
        <v>6.9378187833790097</v>
      </c>
      <c r="N240">
        <f ca="1">OFFSET('Water Data'!A239,,MATCH('Correlation'!$R$16,DataTable[#Headers],0))</f>
        <v>6.9378187833790097</v>
      </c>
    </row>
    <row r="241" spans="13:14" x14ac:dyDescent="0.3">
      <c r="M241">
        <f ca="1">OFFSET('Water Data'!A240,,MATCH('Correlation'!$R$4,DataTable[#Headers],0))</f>
        <v>7.4367826093455296</v>
      </c>
      <c r="N241">
        <f ca="1">OFFSET('Water Data'!A240,,MATCH('Correlation'!$R$16,DataTable[#Headers],0))</f>
        <v>7.4367826093455296</v>
      </c>
    </row>
    <row r="242" spans="13:14" x14ac:dyDescent="0.3">
      <c r="M242">
        <f ca="1">OFFSET('Water Data'!A241,,MATCH('Correlation'!$R$4,DataTable[#Headers],0))</f>
        <v>4.7233125732505199</v>
      </c>
      <c r="N242">
        <f ca="1">OFFSET('Water Data'!A241,,MATCH('Correlation'!$R$16,DataTable[#Headers],0))</f>
        <v>4.7233125732505199</v>
      </c>
    </row>
    <row r="243" spans="13:14" x14ac:dyDescent="0.3">
      <c r="M243">
        <f ca="1">OFFSET('Water Data'!A242,,MATCH('Correlation'!$R$4,DataTable[#Headers],0))</f>
        <v>9.3806580507883197</v>
      </c>
      <c r="N243">
        <f ca="1">OFFSET('Water Data'!A242,,MATCH('Correlation'!$R$16,DataTable[#Headers],0))</f>
        <v>9.3806580507883197</v>
      </c>
    </row>
    <row r="244" spans="13:14" x14ac:dyDescent="0.3">
      <c r="M244">
        <f ca="1">OFFSET('Water Data'!A243,,MATCH('Correlation'!$R$4,DataTable[#Headers],0))</f>
        <v>7.8101449331968302</v>
      </c>
      <c r="N244">
        <f ca="1">OFFSET('Water Data'!A243,,MATCH('Correlation'!$R$16,DataTable[#Headers],0))</f>
        <v>7.8101449331968302</v>
      </c>
    </row>
    <row r="245" spans="13:14" x14ac:dyDescent="0.3">
      <c r="M245">
        <f ca="1">OFFSET('Water Data'!A244,,MATCH('Correlation'!$R$4,DataTable[#Headers],0))</f>
        <v>9.4366371642514402</v>
      </c>
      <c r="N245">
        <f ca="1">OFFSET('Water Data'!A244,,MATCH('Correlation'!$R$16,DataTable[#Headers],0))</f>
        <v>9.4366371642514402</v>
      </c>
    </row>
    <row r="246" spans="13:14" x14ac:dyDescent="0.3">
      <c r="M246">
        <f ca="1">OFFSET('Water Data'!A245,,MATCH('Correlation'!$R$4,DataTable[#Headers],0))</f>
        <v>9.4063257528982795</v>
      </c>
      <c r="N246">
        <f ca="1">OFFSET('Water Data'!A245,,MATCH('Correlation'!$R$16,DataTable[#Headers],0))</f>
        <v>9.4063257528982795</v>
      </c>
    </row>
    <row r="247" spans="13:14" x14ac:dyDescent="0.3">
      <c r="M247">
        <f ca="1">OFFSET('Water Data'!A246,,MATCH('Correlation'!$R$4,DataTable[#Headers],0))</f>
        <v>6.3212593152229903</v>
      </c>
      <c r="N247">
        <f ca="1">OFFSET('Water Data'!A246,,MATCH('Correlation'!$R$16,DataTable[#Headers],0))</f>
        <v>6.3212593152229903</v>
      </c>
    </row>
    <row r="248" spans="13:14" x14ac:dyDescent="0.3">
      <c r="M248">
        <f ca="1">OFFSET('Water Data'!A247,,MATCH('Correlation'!$R$4,DataTable[#Headers],0))</f>
        <v>7.080794504276815</v>
      </c>
      <c r="N248">
        <f ca="1">OFFSET('Water Data'!A247,,MATCH('Correlation'!$R$16,DataTable[#Headers],0))</f>
        <v>7.080794504276815</v>
      </c>
    </row>
    <row r="249" spans="13:14" x14ac:dyDescent="0.3">
      <c r="M249">
        <f ca="1">OFFSET('Water Data'!A248,,MATCH('Correlation'!$R$4,DataTable[#Headers],0))</f>
        <v>4.7053564957746996</v>
      </c>
      <c r="N249">
        <f ca="1">OFFSET('Water Data'!A248,,MATCH('Correlation'!$R$16,DataTable[#Headers],0))</f>
        <v>4.7053564957746996</v>
      </c>
    </row>
    <row r="250" spans="13:14" x14ac:dyDescent="0.3">
      <c r="M250">
        <f ca="1">OFFSET('Water Data'!A249,,MATCH('Correlation'!$R$4,DataTable[#Headers],0))</f>
        <v>8.8964189883017895</v>
      </c>
      <c r="N250">
        <f ca="1">OFFSET('Water Data'!A249,,MATCH('Correlation'!$R$16,DataTable[#Headers],0))</f>
        <v>8.8964189883017895</v>
      </c>
    </row>
    <row r="251" spans="13:14" x14ac:dyDescent="0.3">
      <c r="M251">
        <f ca="1">OFFSET('Water Data'!A250,,MATCH('Correlation'!$R$4,DataTable[#Headers],0))</f>
        <v>6.5818782015489603</v>
      </c>
      <c r="N251">
        <f ca="1">OFFSET('Water Data'!A250,,MATCH('Correlation'!$R$16,DataTable[#Headers],0))</f>
        <v>6.5818782015489603</v>
      </c>
    </row>
    <row r="252" spans="13:14" x14ac:dyDescent="0.3">
      <c r="M252">
        <f ca="1">OFFSET('Water Data'!A251,,MATCH('Correlation'!$R$4,DataTable[#Headers],0))</f>
        <v>6.7551459015516198</v>
      </c>
      <c r="N252">
        <f ca="1">OFFSET('Water Data'!A251,,MATCH('Correlation'!$R$16,DataTable[#Headers],0))</f>
        <v>6.7551459015516198</v>
      </c>
    </row>
    <row r="253" spans="13:14" x14ac:dyDescent="0.3">
      <c r="M253">
        <f ca="1">OFFSET('Water Data'!A252,,MATCH('Correlation'!$R$4,DataTable[#Headers],0))</f>
        <v>9.4451298378686506</v>
      </c>
      <c r="N253">
        <f ca="1">OFFSET('Water Data'!A252,,MATCH('Correlation'!$R$16,DataTable[#Headers],0))</f>
        <v>9.4451298378686506</v>
      </c>
    </row>
    <row r="254" spans="13:14" x14ac:dyDescent="0.3">
      <c r="M254">
        <f ca="1">OFFSET('Water Data'!A253,,MATCH('Correlation'!$R$4,DataTable[#Headers],0))</f>
        <v>9.0248450374174993</v>
      </c>
      <c r="N254">
        <f ca="1">OFFSET('Water Data'!A253,,MATCH('Correlation'!$R$16,DataTable[#Headers],0))</f>
        <v>9.0248450374174993</v>
      </c>
    </row>
    <row r="255" spans="13:14" x14ac:dyDescent="0.3">
      <c r="M255">
        <f ca="1">OFFSET('Water Data'!A254,,MATCH('Correlation'!$R$4,DataTable[#Headers],0))</f>
        <v>7.080794504276815</v>
      </c>
      <c r="N255">
        <f ca="1">OFFSET('Water Data'!A254,,MATCH('Correlation'!$R$16,DataTable[#Headers],0))</f>
        <v>7.080794504276815</v>
      </c>
    </row>
    <row r="256" spans="13:14" x14ac:dyDescent="0.3">
      <c r="M256">
        <f ca="1">OFFSET('Water Data'!A255,,MATCH('Correlation'!$R$4,DataTable[#Headers],0))</f>
        <v>6.8001190903158699</v>
      </c>
      <c r="N256">
        <f ca="1">OFFSET('Water Data'!A255,,MATCH('Correlation'!$R$16,DataTable[#Headers],0))</f>
        <v>6.8001190903158699</v>
      </c>
    </row>
    <row r="257" spans="13:14" x14ac:dyDescent="0.3">
      <c r="M257">
        <f ca="1">OFFSET('Water Data'!A256,,MATCH('Correlation'!$R$4,DataTable[#Headers],0))</f>
        <v>7.1741351628079899</v>
      </c>
      <c r="N257">
        <f ca="1">OFFSET('Water Data'!A256,,MATCH('Correlation'!$R$16,DataTable[#Headers],0))</f>
        <v>7.1741351628079899</v>
      </c>
    </row>
    <row r="258" spans="13:14" x14ac:dyDescent="0.3">
      <c r="M258">
        <f ca="1">OFFSET('Water Data'!A257,,MATCH('Correlation'!$R$4,DataTable[#Headers],0))</f>
        <v>7.6579912369982504</v>
      </c>
      <c r="N258">
        <f ca="1">OFFSET('Water Data'!A257,,MATCH('Correlation'!$R$16,DataTable[#Headers],0))</f>
        <v>7.6579912369982504</v>
      </c>
    </row>
    <row r="259" spans="13:14" x14ac:dyDescent="0.3">
      <c r="M259">
        <f ca="1">OFFSET('Water Data'!A258,,MATCH('Correlation'!$R$4,DataTable[#Headers],0))</f>
        <v>8.3229866724022905</v>
      </c>
      <c r="N259">
        <f ca="1">OFFSET('Water Data'!A258,,MATCH('Correlation'!$R$16,DataTable[#Headers],0))</f>
        <v>8.3229866724022905</v>
      </c>
    </row>
    <row r="260" spans="13:14" x14ac:dyDescent="0.3">
      <c r="M260">
        <f ca="1">OFFSET('Water Data'!A259,,MATCH('Correlation'!$R$4,DataTable[#Headers],0))</f>
        <v>5.9342790930943403</v>
      </c>
      <c r="N260">
        <f ca="1">OFFSET('Water Data'!A259,,MATCH('Correlation'!$R$16,DataTable[#Headers],0))</f>
        <v>5.9342790930943403</v>
      </c>
    </row>
    <row r="261" spans="13:14" x14ac:dyDescent="0.3">
      <c r="M261">
        <f ca="1">OFFSET('Water Data'!A260,,MATCH('Correlation'!$R$4,DataTable[#Headers],0))</f>
        <v>9.8027207823257108</v>
      </c>
      <c r="N261">
        <f ca="1">OFFSET('Water Data'!A260,,MATCH('Correlation'!$R$16,DataTable[#Headers],0))</f>
        <v>9.8027207823257108</v>
      </c>
    </row>
    <row r="262" spans="13:14" x14ac:dyDescent="0.3">
      <c r="M262">
        <f ca="1">OFFSET('Water Data'!A261,,MATCH('Correlation'!$R$4,DataTable[#Headers],0))</f>
        <v>6.1019552307489002</v>
      </c>
      <c r="N262">
        <f ca="1">OFFSET('Water Data'!A261,,MATCH('Correlation'!$R$16,DataTable[#Headers],0))</f>
        <v>6.1019552307489002</v>
      </c>
    </row>
    <row r="263" spans="13:14" x14ac:dyDescent="0.3">
      <c r="M263">
        <f ca="1">OFFSET('Water Data'!A262,,MATCH('Correlation'!$R$4,DataTable[#Headers],0))</f>
        <v>4.9977706012836798</v>
      </c>
      <c r="N263">
        <f ca="1">OFFSET('Water Data'!A262,,MATCH('Correlation'!$R$16,DataTable[#Headers],0))</f>
        <v>4.9977706012836798</v>
      </c>
    </row>
    <row r="264" spans="13:14" x14ac:dyDescent="0.3">
      <c r="M264">
        <f ca="1">OFFSET('Water Data'!A263,,MATCH('Correlation'!$R$4,DataTable[#Headers],0))</f>
        <v>4.8157667907170696</v>
      </c>
      <c r="N264">
        <f ca="1">OFFSET('Water Data'!A263,,MATCH('Correlation'!$R$16,DataTable[#Headers],0))</f>
        <v>4.8157667907170696</v>
      </c>
    </row>
    <row r="265" spans="13:14" x14ac:dyDescent="0.3">
      <c r="M265">
        <f ca="1">OFFSET('Water Data'!A264,,MATCH('Correlation'!$R$4,DataTable[#Headers],0))</f>
        <v>6.5480205581308297</v>
      </c>
      <c r="N265">
        <f ca="1">OFFSET('Water Data'!A264,,MATCH('Correlation'!$R$16,DataTable[#Headers],0))</f>
        <v>6.5480205581308297</v>
      </c>
    </row>
    <row r="266" spans="13:14" x14ac:dyDescent="0.3">
      <c r="M266">
        <f ca="1">OFFSET('Water Data'!A265,,MATCH('Correlation'!$R$4,DataTable[#Headers],0))</f>
        <v>13.175401724233</v>
      </c>
      <c r="N266">
        <f ca="1">OFFSET('Water Data'!A265,,MATCH('Correlation'!$R$16,DataTable[#Headers],0))</f>
        <v>13.175401724233</v>
      </c>
    </row>
    <row r="267" spans="13:14" x14ac:dyDescent="0.3">
      <c r="M267">
        <f ca="1">OFFSET('Water Data'!A266,,MATCH('Correlation'!$R$4,DataTable[#Headers],0))</f>
        <v>6.6180109055846597</v>
      </c>
      <c r="N267">
        <f ca="1">OFFSET('Water Data'!A266,,MATCH('Correlation'!$R$16,DataTable[#Headers],0))</f>
        <v>6.6180109055846597</v>
      </c>
    </row>
    <row r="268" spans="13:14" x14ac:dyDescent="0.3">
      <c r="M268">
        <f ca="1">OFFSET('Water Data'!A267,,MATCH('Correlation'!$R$4,DataTable[#Headers],0))</f>
        <v>7.7880547326052003</v>
      </c>
      <c r="N268">
        <f ca="1">OFFSET('Water Data'!A267,,MATCH('Correlation'!$R$16,DataTable[#Headers],0))</f>
        <v>7.7880547326052003</v>
      </c>
    </row>
    <row r="269" spans="13:14" x14ac:dyDescent="0.3">
      <c r="M269">
        <f ca="1">OFFSET('Water Data'!A268,,MATCH('Correlation'!$R$4,DataTable[#Headers],0))</f>
        <v>5.1918343271406204</v>
      </c>
      <c r="N269">
        <f ca="1">OFFSET('Water Data'!A268,,MATCH('Correlation'!$R$16,DataTable[#Headers],0))</f>
        <v>5.1918343271406204</v>
      </c>
    </row>
    <row r="270" spans="13:14" x14ac:dyDescent="0.3">
      <c r="M270">
        <f ca="1">OFFSET('Water Data'!A269,,MATCH('Correlation'!$R$4,DataTable[#Headers],0))</f>
        <v>5.6263395281259498</v>
      </c>
      <c r="N270">
        <f ca="1">OFFSET('Water Data'!A269,,MATCH('Correlation'!$R$16,DataTable[#Headers],0))</f>
        <v>5.6263395281259498</v>
      </c>
    </row>
    <row r="271" spans="13:14" x14ac:dyDescent="0.3">
      <c r="M271">
        <f ca="1">OFFSET('Water Data'!A270,,MATCH('Correlation'!$R$4,DataTable[#Headers],0))</f>
        <v>6.8696389414590904</v>
      </c>
      <c r="N271">
        <f ca="1">OFFSET('Water Data'!A270,,MATCH('Correlation'!$R$16,DataTable[#Headers],0))</f>
        <v>6.8696389414590904</v>
      </c>
    </row>
    <row r="272" spans="13:14" x14ac:dyDescent="0.3">
      <c r="M272">
        <f ca="1">OFFSET('Water Data'!A271,,MATCH('Correlation'!$R$4,DataTable[#Headers],0))</f>
        <v>9.0586284240726798</v>
      </c>
      <c r="N272">
        <f ca="1">OFFSET('Water Data'!A271,,MATCH('Correlation'!$R$16,DataTable[#Headers],0))</f>
        <v>9.0586284240726798</v>
      </c>
    </row>
    <row r="273" spans="13:14" x14ac:dyDescent="0.3">
      <c r="M273">
        <f ca="1">OFFSET('Water Data'!A272,,MATCH('Correlation'!$R$4,DataTable[#Headers],0))</f>
        <v>7.29188832527326</v>
      </c>
      <c r="N273">
        <f ca="1">OFFSET('Water Data'!A272,,MATCH('Correlation'!$R$16,DataTable[#Headers],0))</f>
        <v>7.29188832527326</v>
      </c>
    </row>
    <row r="274" spans="13:14" x14ac:dyDescent="0.3">
      <c r="M274">
        <f ca="1">OFFSET('Water Data'!A273,,MATCH('Correlation'!$R$4,DataTable[#Headers],0))</f>
        <v>7.27590877368399</v>
      </c>
      <c r="N274">
        <f ca="1">OFFSET('Water Data'!A273,,MATCH('Correlation'!$R$16,DataTable[#Headers],0))</f>
        <v>7.27590877368399</v>
      </c>
    </row>
    <row r="275" spans="13:14" x14ac:dyDescent="0.3">
      <c r="M275">
        <f ca="1">OFFSET('Water Data'!A274,,MATCH('Correlation'!$R$4,DataTable[#Headers],0))</f>
        <v>6.5127371239801199</v>
      </c>
      <c r="N275">
        <f ca="1">OFFSET('Water Data'!A274,,MATCH('Correlation'!$R$16,DataTable[#Headers],0))</f>
        <v>6.5127371239801199</v>
      </c>
    </row>
    <row r="276" spans="13:14" x14ac:dyDescent="0.3">
      <c r="M276">
        <f ca="1">OFFSET('Water Data'!A275,,MATCH('Correlation'!$R$4,DataTable[#Headers],0))</f>
        <v>7.2078867813439</v>
      </c>
      <c r="N276">
        <f ca="1">OFFSET('Water Data'!A275,,MATCH('Correlation'!$R$16,DataTable[#Headers],0))</f>
        <v>7.2078867813439</v>
      </c>
    </row>
    <row r="277" spans="13:14" x14ac:dyDescent="0.3">
      <c r="M277">
        <f ca="1">OFFSET('Water Data'!A276,,MATCH('Correlation'!$R$4,DataTable[#Headers],0))</f>
        <v>7.080794504276815</v>
      </c>
      <c r="N277">
        <f ca="1">OFFSET('Water Data'!A276,,MATCH('Correlation'!$R$16,DataTable[#Headers],0))</f>
        <v>7.080794504276815</v>
      </c>
    </row>
    <row r="278" spans="13:14" x14ac:dyDescent="0.3">
      <c r="M278">
        <f ca="1">OFFSET('Water Data'!A277,,MATCH('Correlation'!$R$4,DataTable[#Headers],0))</f>
        <v>5.3249418556116499</v>
      </c>
      <c r="N278">
        <f ca="1">OFFSET('Water Data'!A277,,MATCH('Correlation'!$R$16,DataTable[#Headers],0))</f>
        <v>5.3249418556116499</v>
      </c>
    </row>
    <row r="279" spans="13:14" x14ac:dyDescent="0.3">
      <c r="M279">
        <f ca="1">OFFSET('Water Data'!A278,,MATCH('Correlation'!$R$4,DataTable[#Headers],0))</f>
        <v>7.0823006491748002</v>
      </c>
      <c r="N279">
        <f ca="1">OFFSET('Water Data'!A278,,MATCH('Correlation'!$R$16,DataTable[#Headers],0))</f>
        <v>7.0823006491748002</v>
      </c>
    </row>
    <row r="280" spans="13:14" x14ac:dyDescent="0.3">
      <c r="M280">
        <f ca="1">OFFSET('Water Data'!A279,,MATCH('Correlation'!$R$4,DataTable[#Headers],0))</f>
        <v>5.3341835796027999</v>
      </c>
      <c r="N280">
        <f ca="1">OFFSET('Water Data'!A279,,MATCH('Correlation'!$R$16,DataTable[#Headers],0))</f>
        <v>5.3341835796027999</v>
      </c>
    </row>
    <row r="281" spans="13:14" x14ac:dyDescent="0.3">
      <c r="M281">
        <f ca="1">OFFSET('Water Data'!A280,,MATCH('Correlation'!$R$4,DataTable[#Headers],0))</f>
        <v>10.761897799889301</v>
      </c>
      <c r="N281">
        <f ca="1">OFFSET('Water Data'!A280,,MATCH('Correlation'!$R$16,DataTable[#Headers],0))</f>
        <v>10.761897799889301</v>
      </c>
    </row>
    <row r="282" spans="13:14" x14ac:dyDescent="0.3">
      <c r="M282">
        <f ca="1">OFFSET('Water Data'!A281,,MATCH('Correlation'!$R$4,DataTable[#Headers],0))</f>
        <v>6.2868069484369702</v>
      </c>
      <c r="N282">
        <f ca="1">OFFSET('Water Data'!A281,,MATCH('Correlation'!$R$16,DataTable[#Headers],0))</f>
        <v>6.2868069484369702</v>
      </c>
    </row>
    <row r="283" spans="13:14" x14ac:dyDescent="0.3">
      <c r="M283">
        <f ca="1">OFFSET('Water Data'!A282,,MATCH('Correlation'!$R$4,DataTable[#Headers],0))</f>
        <v>9.79455869937693</v>
      </c>
      <c r="N283">
        <f ca="1">OFFSET('Water Data'!A282,,MATCH('Correlation'!$R$16,DataTable[#Headers],0))</f>
        <v>9.79455869937693</v>
      </c>
    </row>
    <row r="284" spans="13:14" x14ac:dyDescent="0.3">
      <c r="M284">
        <f ca="1">OFFSET('Water Data'!A283,,MATCH('Correlation'!$R$4,DataTable[#Headers],0))</f>
        <v>8.2104435651437093</v>
      </c>
      <c r="N284">
        <f ca="1">OFFSET('Water Data'!A283,,MATCH('Correlation'!$R$16,DataTable[#Headers],0))</f>
        <v>8.2104435651437093</v>
      </c>
    </row>
    <row r="285" spans="13:14" x14ac:dyDescent="0.3">
      <c r="M285">
        <f ca="1">OFFSET('Water Data'!A284,,MATCH('Correlation'!$R$4,DataTable[#Headers],0))</f>
        <v>6.9417194379777003</v>
      </c>
      <c r="N285">
        <f ca="1">OFFSET('Water Data'!A284,,MATCH('Correlation'!$R$16,DataTable[#Headers],0))</f>
        <v>6.9417194379777003</v>
      </c>
    </row>
    <row r="286" spans="13:14" x14ac:dyDescent="0.3">
      <c r="M286">
        <f ca="1">OFFSET('Water Data'!A285,,MATCH('Correlation'!$R$4,DataTable[#Headers],0))</f>
        <v>10.3561188272083</v>
      </c>
      <c r="N286">
        <f ca="1">OFFSET('Water Data'!A285,,MATCH('Correlation'!$R$16,DataTable[#Headers],0))</f>
        <v>10.3561188272083</v>
      </c>
    </row>
    <row r="287" spans="13:14" x14ac:dyDescent="0.3">
      <c r="M287">
        <f ca="1">OFFSET('Water Data'!A286,,MATCH('Correlation'!$R$4,DataTable[#Headers],0))</f>
        <v>7.95898429188418</v>
      </c>
      <c r="N287">
        <f ca="1">OFFSET('Water Data'!A286,,MATCH('Correlation'!$R$16,DataTable[#Headers],0))</f>
        <v>7.95898429188418</v>
      </c>
    </row>
    <row r="288" spans="13:14" x14ac:dyDescent="0.3">
      <c r="M288">
        <f ca="1">OFFSET('Water Data'!A287,,MATCH('Correlation'!$R$4,DataTable[#Headers],0))</f>
        <v>3.8826310813137899</v>
      </c>
      <c r="N288">
        <f ca="1">OFFSET('Water Data'!A287,,MATCH('Correlation'!$R$16,DataTable[#Headers],0))</f>
        <v>3.8826310813137899</v>
      </c>
    </row>
    <row r="289" spans="13:14" x14ac:dyDescent="0.3">
      <c r="M289">
        <f ca="1">OFFSET('Water Data'!A288,,MATCH('Correlation'!$R$4,DataTable[#Headers],0))</f>
        <v>5.6717738330956102</v>
      </c>
      <c r="N289">
        <f ca="1">OFFSET('Water Data'!A288,,MATCH('Correlation'!$R$16,DataTable[#Headers],0))</f>
        <v>5.6717738330956102</v>
      </c>
    </row>
    <row r="290" spans="13:14" x14ac:dyDescent="0.3">
      <c r="M290">
        <f ca="1">OFFSET('Water Data'!A289,,MATCH('Correlation'!$R$4,DataTable[#Headers],0))</f>
        <v>10.003300539211899</v>
      </c>
      <c r="N290">
        <f ca="1">OFFSET('Water Data'!A289,,MATCH('Correlation'!$R$16,DataTable[#Headers],0))</f>
        <v>10.003300539211899</v>
      </c>
    </row>
    <row r="291" spans="13:14" x14ac:dyDescent="0.3">
      <c r="M291">
        <f ca="1">OFFSET('Water Data'!A290,,MATCH('Correlation'!$R$4,DataTable[#Headers],0))</f>
        <v>6.5528474743749703</v>
      </c>
      <c r="N291">
        <f ca="1">OFFSET('Water Data'!A290,,MATCH('Correlation'!$R$16,DataTable[#Headers],0))</f>
        <v>6.5528474743749703</v>
      </c>
    </row>
    <row r="292" spans="13:14" x14ac:dyDescent="0.3">
      <c r="M292">
        <f ca="1">OFFSET('Water Data'!A291,,MATCH('Correlation'!$R$4,DataTable[#Headers],0))</f>
        <v>7.6285527231438497</v>
      </c>
      <c r="N292">
        <f ca="1">OFFSET('Water Data'!A291,,MATCH('Correlation'!$R$16,DataTable[#Headers],0))</f>
        <v>7.6285527231438497</v>
      </c>
    </row>
    <row r="293" spans="13:14" x14ac:dyDescent="0.3">
      <c r="M293">
        <f ca="1">OFFSET('Water Data'!A292,,MATCH('Correlation'!$R$4,DataTable[#Headers],0))</f>
        <v>4.79084054024307</v>
      </c>
      <c r="N293">
        <f ca="1">OFFSET('Water Data'!A292,,MATCH('Correlation'!$R$16,DataTable[#Headers],0))</f>
        <v>4.79084054024307</v>
      </c>
    </row>
    <row r="294" spans="13:14" x14ac:dyDescent="0.3">
      <c r="M294">
        <f ca="1">OFFSET('Water Data'!A293,,MATCH('Correlation'!$R$4,DataTable[#Headers],0))</f>
        <v>7.71095993884484</v>
      </c>
      <c r="N294">
        <f ca="1">OFFSET('Water Data'!A293,,MATCH('Correlation'!$R$16,DataTable[#Headers],0))</f>
        <v>7.71095993884484</v>
      </c>
    </row>
    <row r="295" spans="13:14" x14ac:dyDescent="0.3">
      <c r="M295">
        <f ca="1">OFFSET('Water Data'!A294,,MATCH('Correlation'!$R$4,DataTable[#Headers],0))</f>
        <v>8.2912990059681402</v>
      </c>
      <c r="N295">
        <f ca="1">OFFSET('Water Data'!A294,,MATCH('Correlation'!$R$16,DataTable[#Headers],0))</f>
        <v>8.2912990059681402</v>
      </c>
    </row>
    <row r="296" spans="13:14" x14ac:dyDescent="0.3">
      <c r="M296">
        <f ca="1">OFFSET('Water Data'!A295,,MATCH('Correlation'!$R$4,DataTable[#Headers],0))</f>
        <v>6.19317010120505</v>
      </c>
      <c r="N296">
        <f ca="1">OFFSET('Water Data'!A295,,MATCH('Correlation'!$R$16,DataTable[#Headers],0))</f>
        <v>6.19317010120505</v>
      </c>
    </row>
    <row r="297" spans="13:14" x14ac:dyDescent="0.3">
      <c r="M297">
        <f ca="1">OFFSET('Water Data'!A296,,MATCH('Correlation'!$R$4,DataTable[#Headers],0))</f>
        <v>9.0326605791446806</v>
      </c>
      <c r="N297">
        <f ca="1">OFFSET('Water Data'!A296,,MATCH('Correlation'!$R$16,DataTable[#Headers],0))</f>
        <v>9.0326605791446806</v>
      </c>
    </row>
    <row r="298" spans="13:14" x14ac:dyDescent="0.3">
      <c r="M298">
        <f ca="1">OFFSET('Water Data'!A297,,MATCH('Correlation'!$R$4,DataTable[#Headers],0))</f>
        <v>6.1394937408956904</v>
      </c>
      <c r="N298">
        <f ca="1">OFFSET('Water Data'!A297,,MATCH('Correlation'!$R$16,DataTable[#Headers],0))</f>
        <v>6.1394937408956904</v>
      </c>
    </row>
    <row r="299" spans="13:14" x14ac:dyDescent="0.3">
      <c r="M299">
        <f ca="1">OFFSET('Water Data'!A298,,MATCH('Correlation'!$R$4,DataTable[#Headers],0))</f>
        <v>7.1294247304629801</v>
      </c>
      <c r="N299">
        <f ca="1">OFFSET('Water Data'!A298,,MATCH('Correlation'!$R$16,DataTable[#Headers],0))</f>
        <v>7.1294247304629801</v>
      </c>
    </row>
    <row r="300" spans="13:14" x14ac:dyDescent="0.3">
      <c r="M300">
        <f ca="1">OFFSET('Water Data'!A299,,MATCH('Correlation'!$R$4,DataTable[#Headers],0))</f>
        <v>7.080794504276815</v>
      </c>
      <c r="N300">
        <f ca="1">OFFSET('Water Data'!A299,,MATCH('Correlation'!$R$16,DataTable[#Headers],0))</f>
        <v>7.080794504276815</v>
      </c>
    </row>
    <row r="301" spans="13:14" x14ac:dyDescent="0.3">
      <c r="M301">
        <f ca="1">OFFSET('Water Data'!A300,,MATCH('Correlation'!$R$4,DataTable[#Headers],0))</f>
        <v>5.4185037630255204</v>
      </c>
      <c r="N301">
        <f ca="1">OFFSET('Water Data'!A300,,MATCH('Correlation'!$R$16,DataTable[#Headers],0))</f>
        <v>5.4185037630255204</v>
      </c>
    </row>
    <row r="302" spans="13:14" x14ac:dyDescent="0.3">
      <c r="M302">
        <f ca="1">OFFSET('Water Data'!A301,,MATCH('Correlation'!$R$4,DataTable[#Headers],0))</f>
        <v>8.0754945078990996</v>
      </c>
      <c r="N302">
        <f ca="1">OFFSET('Water Data'!A301,,MATCH('Correlation'!$R$16,DataTable[#Headers],0))</f>
        <v>8.0754945078990996</v>
      </c>
    </row>
    <row r="303" spans="13:14" x14ac:dyDescent="0.3">
      <c r="M303">
        <f ca="1">OFFSET('Water Data'!A302,,MATCH('Correlation'!$R$4,DataTable[#Headers],0))</f>
        <v>7.080794504276815</v>
      </c>
      <c r="N303">
        <f ca="1">OFFSET('Water Data'!A302,,MATCH('Correlation'!$R$16,DataTable[#Headers],0))</f>
        <v>7.080794504276815</v>
      </c>
    </row>
    <row r="304" spans="13:14" x14ac:dyDescent="0.3">
      <c r="M304">
        <f ca="1">OFFSET('Water Data'!A303,,MATCH('Correlation'!$R$4,DataTable[#Headers],0))</f>
        <v>10.0496737184564</v>
      </c>
      <c r="N304">
        <f ca="1">OFFSET('Water Data'!A303,,MATCH('Correlation'!$R$16,DataTable[#Headers],0))</f>
        <v>10.0496737184564</v>
      </c>
    </row>
    <row r="305" spans="13:14" x14ac:dyDescent="0.3">
      <c r="M305">
        <f ca="1">OFFSET('Water Data'!A304,,MATCH('Correlation'!$R$4,DataTable[#Headers],0))</f>
        <v>5.6676506466431897</v>
      </c>
      <c r="N305">
        <f ca="1">OFFSET('Water Data'!A304,,MATCH('Correlation'!$R$16,DataTable[#Headers],0))</f>
        <v>5.6676506466431897</v>
      </c>
    </row>
    <row r="306" spans="13:14" x14ac:dyDescent="0.3">
      <c r="M306">
        <f ca="1">OFFSET('Water Data'!A305,,MATCH('Correlation'!$R$4,DataTable[#Headers],0))</f>
        <v>7.080794504276815</v>
      </c>
      <c r="N306">
        <f ca="1">OFFSET('Water Data'!A305,,MATCH('Correlation'!$R$16,DataTable[#Headers],0))</f>
        <v>7.080794504276815</v>
      </c>
    </row>
    <row r="307" spans="13:14" x14ac:dyDescent="0.3">
      <c r="M307">
        <f ca="1">OFFSET('Water Data'!A306,,MATCH('Correlation'!$R$4,DataTable[#Headers],0))</f>
        <v>8.9239806077387094</v>
      </c>
      <c r="N307">
        <f ca="1">OFFSET('Water Data'!A306,,MATCH('Correlation'!$R$16,DataTable[#Headers],0))</f>
        <v>8.9239806077387094</v>
      </c>
    </row>
    <row r="308" spans="13:14" x14ac:dyDescent="0.3">
      <c r="M308">
        <f ca="1">OFFSET('Water Data'!A307,,MATCH('Correlation'!$R$4,DataTable[#Headers],0))</f>
        <v>6.4288663131883901</v>
      </c>
      <c r="N308">
        <f ca="1">OFFSET('Water Data'!A307,,MATCH('Correlation'!$R$16,DataTable[#Headers],0))</f>
        <v>6.4288663131883901</v>
      </c>
    </row>
    <row r="309" spans="13:14" x14ac:dyDescent="0.3">
      <c r="M309">
        <f ca="1">OFFSET('Water Data'!A308,,MATCH('Correlation'!$R$4,DataTable[#Headers],0))</f>
        <v>6.9606035016885004</v>
      </c>
      <c r="N309">
        <f ca="1">OFFSET('Water Data'!A308,,MATCH('Correlation'!$R$16,DataTable[#Headers],0))</f>
        <v>6.9606035016885004</v>
      </c>
    </row>
    <row r="310" spans="13:14" x14ac:dyDescent="0.3">
      <c r="M310">
        <f ca="1">OFFSET('Water Data'!A309,,MATCH('Correlation'!$R$4,DataTable[#Headers],0))</f>
        <v>5.8736758458289904</v>
      </c>
      <c r="N310">
        <f ca="1">OFFSET('Water Data'!A309,,MATCH('Correlation'!$R$16,DataTable[#Headers],0))</f>
        <v>5.8736758458289904</v>
      </c>
    </row>
    <row r="311" spans="13:14" x14ac:dyDescent="0.3">
      <c r="M311">
        <f ca="1">OFFSET('Water Data'!A310,,MATCH('Correlation'!$R$4,DataTable[#Headers],0))</f>
        <v>6.7954690098422601</v>
      </c>
      <c r="N311">
        <f ca="1">OFFSET('Water Data'!A310,,MATCH('Correlation'!$R$16,DataTable[#Headers],0))</f>
        <v>6.7954690098422601</v>
      </c>
    </row>
    <row r="312" spans="13:14" x14ac:dyDescent="0.3">
      <c r="M312">
        <f ca="1">OFFSET('Water Data'!A311,,MATCH('Correlation'!$R$4,DataTable[#Headers],0))</f>
        <v>10.041027974912501</v>
      </c>
      <c r="N312">
        <f ca="1">OFFSET('Water Data'!A311,,MATCH('Correlation'!$R$16,DataTable[#Headers],0))</f>
        <v>10.041027974912501</v>
      </c>
    </row>
    <row r="313" spans="13:14" x14ac:dyDescent="0.3">
      <c r="M313">
        <f ca="1">OFFSET('Water Data'!A312,,MATCH('Correlation'!$R$4,DataTable[#Headers],0))</f>
        <v>7.080794504276815</v>
      </c>
      <c r="N313">
        <f ca="1">OFFSET('Water Data'!A312,,MATCH('Correlation'!$R$16,DataTable[#Headers],0))</f>
        <v>7.080794504276815</v>
      </c>
    </row>
    <row r="314" spans="13:14" x14ac:dyDescent="0.3">
      <c r="M314">
        <f ca="1">OFFSET('Water Data'!A313,,MATCH('Correlation'!$R$4,DataTable[#Headers],0))</f>
        <v>7.2960377339011702</v>
      </c>
      <c r="N314">
        <f ca="1">OFFSET('Water Data'!A313,,MATCH('Correlation'!$R$16,DataTable[#Headers],0))</f>
        <v>7.2960377339011702</v>
      </c>
    </row>
    <row r="315" spans="13:14" x14ac:dyDescent="0.3">
      <c r="M315">
        <f ca="1">OFFSET('Water Data'!A314,,MATCH('Correlation'!$R$4,DataTable[#Headers],0))</f>
        <v>7.080794504276815</v>
      </c>
      <c r="N315">
        <f ca="1">OFFSET('Water Data'!A314,,MATCH('Correlation'!$R$16,DataTable[#Headers],0))</f>
        <v>7.080794504276815</v>
      </c>
    </row>
    <row r="316" spans="13:14" x14ac:dyDescent="0.3">
      <c r="M316">
        <f ca="1">OFFSET('Water Data'!A315,,MATCH('Correlation'!$R$4,DataTable[#Headers],0))</f>
        <v>5.8626412328458599</v>
      </c>
      <c r="N316">
        <f ca="1">OFFSET('Water Data'!A315,,MATCH('Correlation'!$R$16,DataTable[#Headers],0))</f>
        <v>5.8626412328458599</v>
      </c>
    </row>
    <row r="317" spans="13:14" x14ac:dyDescent="0.3">
      <c r="M317">
        <f ca="1">OFFSET('Water Data'!A316,,MATCH('Correlation'!$R$4,DataTable[#Headers],0))</f>
        <v>7.2921418051592202</v>
      </c>
      <c r="N317">
        <f ca="1">OFFSET('Water Data'!A316,,MATCH('Correlation'!$R$16,DataTable[#Headers],0))</f>
        <v>7.2921418051592202</v>
      </c>
    </row>
    <row r="318" spans="13:14" x14ac:dyDescent="0.3">
      <c r="M318">
        <f ca="1">OFFSET('Water Data'!A317,,MATCH('Correlation'!$R$4,DataTable[#Headers],0))</f>
        <v>8.0628056430244701</v>
      </c>
      <c r="N318">
        <f ca="1">OFFSET('Water Data'!A317,,MATCH('Correlation'!$R$16,DataTable[#Headers],0))</f>
        <v>8.0628056430244701</v>
      </c>
    </row>
    <row r="319" spans="13:14" x14ac:dyDescent="0.3">
      <c r="M319">
        <f ca="1">OFFSET('Water Data'!A318,,MATCH('Correlation'!$R$4,DataTable[#Headers],0))</f>
        <v>7.8219709401560102</v>
      </c>
      <c r="N319">
        <f ca="1">OFFSET('Water Data'!A318,,MATCH('Correlation'!$R$16,DataTable[#Headers],0))</f>
        <v>7.8219709401560102</v>
      </c>
    </row>
    <row r="320" spans="13:14" x14ac:dyDescent="0.3">
      <c r="M320">
        <f ca="1">OFFSET('Water Data'!A319,,MATCH('Correlation'!$R$4,DataTable[#Headers],0))</f>
        <v>11.301793996392201</v>
      </c>
      <c r="N320">
        <f ca="1">OFFSET('Water Data'!A319,,MATCH('Correlation'!$R$16,DataTable[#Headers],0))</f>
        <v>11.301793996392201</v>
      </c>
    </row>
    <row r="321" spans="13:14" x14ac:dyDescent="0.3">
      <c r="M321">
        <f ca="1">OFFSET('Water Data'!A320,,MATCH('Correlation'!$R$4,DataTable[#Headers],0))</f>
        <v>6.5937643132894399</v>
      </c>
      <c r="N321">
        <f ca="1">OFFSET('Water Data'!A320,,MATCH('Correlation'!$R$16,DataTable[#Headers],0))</f>
        <v>6.5937643132894399</v>
      </c>
    </row>
    <row r="322" spans="13:14" x14ac:dyDescent="0.3">
      <c r="M322">
        <f ca="1">OFFSET('Water Data'!A321,,MATCH('Correlation'!$R$4,DataTable[#Headers],0))</f>
        <v>9.1610886128848303</v>
      </c>
      <c r="N322">
        <f ca="1">OFFSET('Water Data'!A321,,MATCH('Correlation'!$R$16,DataTable[#Headers],0))</f>
        <v>9.1610886128848303</v>
      </c>
    </row>
    <row r="323" spans="13:14" x14ac:dyDescent="0.3">
      <c r="M323">
        <f ca="1">OFFSET('Water Data'!A322,,MATCH('Correlation'!$R$4,DataTable[#Headers],0))</f>
        <v>7.080794504276815</v>
      </c>
      <c r="N323">
        <f ca="1">OFFSET('Water Data'!A322,,MATCH('Correlation'!$R$16,DataTable[#Headers],0))</f>
        <v>7.080794504276815</v>
      </c>
    </row>
    <row r="324" spans="13:14" x14ac:dyDescent="0.3">
      <c r="M324">
        <f ca="1">OFFSET('Water Data'!A323,,MATCH('Correlation'!$R$4,DataTable[#Headers],0))</f>
        <v>4.6429530522379601</v>
      </c>
      <c r="N324">
        <f ca="1">OFFSET('Water Data'!A323,,MATCH('Correlation'!$R$16,DataTable[#Headers],0))</f>
        <v>4.6429530522379601</v>
      </c>
    </row>
    <row r="325" spans="13:14" x14ac:dyDescent="0.3">
      <c r="M325">
        <f ca="1">OFFSET('Water Data'!A324,,MATCH('Correlation'!$R$4,DataTable[#Headers],0))</f>
        <v>7.79845367620121</v>
      </c>
      <c r="N325">
        <f ca="1">OFFSET('Water Data'!A324,,MATCH('Correlation'!$R$16,DataTable[#Headers],0))</f>
        <v>7.79845367620121</v>
      </c>
    </row>
    <row r="326" spans="13:14" x14ac:dyDescent="0.3">
      <c r="M326">
        <f ca="1">OFFSET('Water Data'!A325,,MATCH('Correlation'!$R$4,DataTable[#Headers],0))</f>
        <v>5.5643424906303496</v>
      </c>
      <c r="N326">
        <f ca="1">OFFSET('Water Data'!A325,,MATCH('Correlation'!$R$16,DataTable[#Headers],0))</f>
        <v>5.5643424906303496</v>
      </c>
    </row>
    <row r="327" spans="13:14" x14ac:dyDescent="0.3">
      <c r="M327">
        <f ca="1">OFFSET('Water Data'!A326,,MATCH('Correlation'!$R$4,DataTable[#Headers],0))</f>
        <v>7.8865912273286796</v>
      </c>
      <c r="N327">
        <f ca="1">OFFSET('Water Data'!A326,,MATCH('Correlation'!$R$16,DataTable[#Headers],0))</f>
        <v>7.8865912273286796</v>
      </c>
    </row>
    <row r="328" spans="13:14" x14ac:dyDescent="0.3">
      <c r="M328">
        <f ca="1">OFFSET('Water Data'!A327,,MATCH('Correlation'!$R$4,DataTable[#Headers],0))</f>
        <v>7.4431890142926704</v>
      </c>
      <c r="N328">
        <f ca="1">OFFSET('Water Data'!A327,,MATCH('Correlation'!$R$16,DataTable[#Headers],0))</f>
        <v>7.4431890142926704</v>
      </c>
    </row>
    <row r="329" spans="13:14" x14ac:dyDescent="0.3">
      <c r="M329">
        <f ca="1">OFFSET('Water Data'!A328,,MATCH('Correlation'!$R$4,DataTable[#Headers],0))</f>
        <v>3.6571231325667299</v>
      </c>
      <c r="N329">
        <f ca="1">OFFSET('Water Data'!A328,,MATCH('Correlation'!$R$16,DataTable[#Headers],0))</f>
        <v>3.6571231325667299</v>
      </c>
    </row>
    <row r="330" spans="13:14" x14ac:dyDescent="0.3">
      <c r="M330">
        <f ca="1">OFFSET('Water Data'!A329,,MATCH('Correlation'!$R$4,DataTable[#Headers],0))</f>
        <v>9.5971918568781707</v>
      </c>
      <c r="N330">
        <f ca="1">OFFSET('Water Data'!A329,,MATCH('Correlation'!$R$16,DataTable[#Headers],0))</f>
        <v>9.5971918568781707</v>
      </c>
    </row>
    <row r="331" spans="13:14" x14ac:dyDescent="0.3">
      <c r="M331">
        <f ca="1">OFFSET('Water Data'!A330,,MATCH('Correlation'!$R$4,DataTable[#Headers],0))</f>
        <v>6.9642259425787296</v>
      </c>
      <c r="N331">
        <f ca="1">OFFSET('Water Data'!A330,,MATCH('Correlation'!$R$16,DataTable[#Headers],0))</f>
        <v>6.9642259425787296</v>
      </c>
    </row>
    <row r="332" spans="13:14" x14ac:dyDescent="0.3">
      <c r="M332">
        <f ca="1">OFFSET('Water Data'!A331,,MATCH('Correlation'!$R$4,DataTable[#Headers],0))</f>
        <v>7.6729095229438</v>
      </c>
      <c r="N332">
        <f ca="1">OFFSET('Water Data'!A331,,MATCH('Correlation'!$R$16,DataTable[#Headers],0))</f>
        <v>7.6729095229438</v>
      </c>
    </row>
    <row r="333" spans="13:14" x14ac:dyDescent="0.3">
      <c r="M333">
        <f ca="1">OFFSET('Water Data'!A332,,MATCH('Correlation'!$R$4,DataTable[#Headers],0))</f>
        <v>6.7370040722130504</v>
      </c>
      <c r="N333">
        <f ca="1">OFFSET('Water Data'!A332,,MATCH('Correlation'!$R$16,DataTable[#Headers],0))</f>
        <v>6.7370040722130504</v>
      </c>
    </row>
    <row r="334" spans="13:14" x14ac:dyDescent="0.3">
      <c r="M334">
        <f ca="1">OFFSET('Water Data'!A333,,MATCH('Correlation'!$R$4,DataTable[#Headers],0))</f>
        <v>7.080794504276815</v>
      </c>
      <c r="N334">
        <f ca="1">OFFSET('Water Data'!A333,,MATCH('Correlation'!$R$16,DataTable[#Headers],0))</f>
        <v>7.080794504276815</v>
      </c>
    </row>
    <row r="335" spans="13:14" x14ac:dyDescent="0.3">
      <c r="M335">
        <f ca="1">OFFSET('Water Data'!A334,,MATCH('Correlation'!$R$4,DataTable[#Headers],0))</f>
        <v>5.3824890394716398</v>
      </c>
      <c r="N335">
        <f ca="1">OFFSET('Water Data'!A334,,MATCH('Correlation'!$R$16,DataTable[#Headers],0))</f>
        <v>5.3824890394716398</v>
      </c>
    </row>
    <row r="336" spans="13:14" x14ac:dyDescent="0.3">
      <c r="M336">
        <f ca="1">OFFSET('Water Data'!A335,,MATCH('Correlation'!$R$4,DataTable[#Headers],0))</f>
        <v>7.0229521134292998</v>
      </c>
      <c r="N336">
        <f ca="1">OFFSET('Water Data'!A335,,MATCH('Correlation'!$R$16,DataTable[#Headers],0))</f>
        <v>7.0229521134292998</v>
      </c>
    </row>
    <row r="337" spans="13:14" x14ac:dyDescent="0.3">
      <c r="M337">
        <f ca="1">OFFSET('Water Data'!A336,,MATCH('Correlation'!$R$4,DataTable[#Headers],0))</f>
        <v>7.080794504276815</v>
      </c>
      <c r="N337">
        <f ca="1">OFFSET('Water Data'!A336,,MATCH('Correlation'!$R$16,DataTable[#Headers],0))</f>
        <v>7.080794504276815</v>
      </c>
    </row>
    <row r="338" spans="13:14" x14ac:dyDescent="0.3">
      <c r="M338">
        <f ca="1">OFFSET('Water Data'!A337,,MATCH('Correlation'!$R$4,DataTable[#Headers],0))</f>
        <v>10.026223807942101</v>
      </c>
      <c r="N338">
        <f ca="1">OFFSET('Water Data'!A337,,MATCH('Correlation'!$R$16,DataTable[#Headers],0))</f>
        <v>10.026223807942101</v>
      </c>
    </row>
    <row r="339" spans="13:14" x14ac:dyDescent="0.3">
      <c r="M339">
        <f ca="1">OFFSET('Water Data'!A338,,MATCH('Correlation'!$R$4,DataTable[#Headers],0))</f>
        <v>5.5838329984766597</v>
      </c>
      <c r="N339">
        <f ca="1">OFFSET('Water Data'!A338,,MATCH('Correlation'!$R$16,DataTable[#Headers],0))</f>
        <v>5.5838329984766597</v>
      </c>
    </row>
    <row r="340" spans="13:14" x14ac:dyDescent="0.3">
      <c r="M340">
        <f ca="1">OFFSET('Water Data'!A339,,MATCH('Correlation'!$R$4,DataTable[#Headers],0))</f>
        <v>7.9529291155722399</v>
      </c>
      <c r="N340">
        <f ca="1">OFFSET('Water Data'!A339,,MATCH('Correlation'!$R$16,DataTable[#Headers],0))</f>
        <v>7.9529291155722399</v>
      </c>
    </row>
    <row r="341" spans="13:14" x14ac:dyDescent="0.3">
      <c r="M341">
        <f ca="1">OFFSET('Water Data'!A340,,MATCH('Correlation'!$R$4,DataTable[#Headers],0))</f>
        <v>5.5001866409041797</v>
      </c>
      <c r="N341">
        <f ca="1">OFFSET('Water Data'!A340,,MATCH('Correlation'!$R$16,DataTable[#Headers],0))</f>
        <v>5.5001866409041797</v>
      </c>
    </row>
    <row r="342" spans="13:14" x14ac:dyDescent="0.3">
      <c r="M342">
        <f ca="1">OFFSET('Water Data'!A341,,MATCH('Correlation'!$R$4,DataTable[#Headers],0))</f>
        <v>7.5437004660569098</v>
      </c>
      <c r="N342">
        <f ca="1">OFFSET('Water Data'!A341,,MATCH('Correlation'!$R$16,DataTable[#Headers],0))</f>
        <v>7.5437004660569098</v>
      </c>
    </row>
    <row r="343" spans="13:14" x14ac:dyDescent="0.3">
      <c r="M343">
        <f ca="1">OFFSET('Water Data'!A342,,MATCH('Correlation'!$R$4,DataTable[#Headers],0))</f>
        <v>6.8483315590494396</v>
      </c>
      <c r="N343">
        <f ca="1">OFFSET('Water Data'!A342,,MATCH('Correlation'!$R$16,DataTable[#Headers],0))</f>
        <v>6.8483315590494396</v>
      </c>
    </row>
    <row r="344" spans="13:14" x14ac:dyDescent="0.3">
      <c r="M344">
        <f ca="1">OFFSET('Water Data'!A343,,MATCH('Correlation'!$R$4,DataTable[#Headers],0))</f>
        <v>7.080794504276815</v>
      </c>
      <c r="N344">
        <f ca="1">OFFSET('Water Data'!A343,,MATCH('Correlation'!$R$16,DataTable[#Headers],0))</f>
        <v>7.080794504276815</v>
      </c>
    </row>
    <row r="345" spans="13:14" x14ac:dyDescent="0.3">
      <c r="M345">
        <f ca="1">OFFSET('Water Data'!A344,,MATCH('Correlation'!$R$4,DataTable[#Headers],0))</f>
        <v>5.9102517293372001</v>
      </c>
      <c r="N345">
        <f ca="1">OFFSET('Water Data'!A344,,MATCH('Correlation'!$R$16,DataTable[#Headers],0))</f>
        <v>5.9102517293372001</v>
      </c>
    </row>
    <row r="346" spans="13:14" x14ac:dyDescent="0.3">
      <c r="M346">
        <f ca="1">OFFSET('Water Data'!A345,,MATCH('Correlation'!$R$4,DataTable[#Headers],0))</f>
        <v>8.7168203337723806</v>
      </c>
      <c r="N346">
        <f ca="1">OFFSET('Water Data'!A345,,MATCH('Correlation'!$R$16,DataTable[#Headers],0))</f>
        <v>8.7168203337723806</v>
      </c>
    </row>
    <row r="347" spans="13:14" x14ac:dyDescent="0.3">
      <c r="M347">
        <f ca="1">OFFSET('Water Data'!A346,,MATCH('Correlation'!$R$4,DataTable[#Headers],0))</f>
        <v>6.0168891356533898</v>
      </c>
      <c r="N347">
        <f ca="1">OFFSET('Water Data'!A346,,MATCH('Correlation'!$R$16,DataTable[#Headers],0))</f>
        <v>6.0168891356533898</v>
      </c>
    </row>
    <row r="348" spans="13:14" x14ac:dyDescent="0.3">
      <c r="M348">
        <f ca="1">OFFSET('Water Data'!A347,,MATCH('Correlation'!$R$4,DataTable[#Headers],0))</f>
        <v>9.5678227262804398</v>
      </c>
      <c r="N348">
        <f ca="1">OFFSET('Water Data'!A347,,MATCH('Correlation'!$R$16,DataTable[#Headers],0))</f>
        <v>9.5678227262804398</v>
      </c>
    </row>
    <row r="349" spans="13:14" x14ac:dyDescent="0.3">
      <c r="M349">
        <f ca="1">OFFSET('Water Data'!A348,,MATCH('Correlation'!$R$4,DataTable[#Headers],0))</f>
        <v>4.2962470237280703</v>
      </c>
      <c r="N349">
        <f ca="1">OFFSET('Water Data'!A348,,MATCH('Correlation'!$R$16,DataTable[#Headers],0))</f>
        <v>4.2962470237280703</v>
      </c>
    </row>
    <row r="350" spans="13:14" x14ac:dyDescent="0.3">
      <c r="M350">
        <f ca="1">OFFSET('Water Data'!A349,,MATCH('Correlation'!$R$4,DataTable[#Headers],0))</f>
        <v>3.5515791769671501</v>
      </c>
      <c r="N350">
        <f ca="1">OFFSET('Water Data'!A349,,MATCH('Correlation'!$R$16,DataTable[#Headers],0))</f>
        <v>3.5515791769671501</v>
      </c>
    </row>
    <row r="351" spans="13:14" x14ac:dyDescent="0.3">
      <c r="M351">
        <f ca="1">OFFSET('Water Data'!A350,,MATCH('Correlation'!$R$4,DataTable[#Headers],0))</f>
        <v>8.5296693476335701</v>
      </c>
      <c r="N351">
        <f ca="1">OFFSET('Water Data'!A350,,MATCH('Correlation'!$R$16,DataTable[#Headers],0))</f>
        <v>8.5296693476335701</v>
      </c>
    </row>
    <row r="352" spans="13:14" x14ac:dyDescent="0.3">
      <c r="M352">
        <f ca="1">OFFSET('Water Data'!A351,,MATCH('Correlation'!$R$4,DataTable[#Headers],0))</f>
        <v>8.0653390361042092</v>
      </c>
      <c r="N352">
        <f ca="1">OFFSET('Water Data'!A351,,MATCH('Correlation'!$R$16,DataTable[#Headers],0))</f>
        <v>8.0653390361042092</v>
      </c>
    </row>
    <row r="353" spans="13:14" x14ac:dyDescent="0.3">
      <c r="M353">
        <f ca="1">OFFSET('Water Data'!A352,,MATCH('Correlation'!$R$4,DataTable[#Headers],0))</f>
        <v>9.1584451632619999</v>
      </c>
      <c r="N353">
        <f ca="1">OFFSET('Water Data'!A352,,MATCH('Correlation'!$R$16,DataTable[#Headers],0))</f>
        <v>9.1584451632619999</v>
      </c>
    </row>
    <row r="354" spans="13:14" x14ac:dyDescent="0.3">
      <c r="M354">
        <f ca="1">OFFSET('Water Data'!A353,,MATCH('Correlation'!$R$4,DataTable[#Headers],0))</f>
        <v>8.8485862829290394</v>
      </c>
      <c r="N354">
        <f ca="1">OFFSET('Water Data'!A353,,MATCH('Correlation'!$R$16,DataTable[#Headers],0))</f>
        <v>8.8485862829290394</v>
      </c>
    </row>
    <row r="355" spans="13:14" x14ac:dyDescent="0.3">
      <c r="M355">
        <f ca="1">OFFSET('Water Data'!A354,,MATCH('Correlation'!$R$4,DataTable[#Headers],0))</f>
        <v>9.4954563819417803</v>
      </c>
      <c r="N355">
        <f ca="1">OFFSET('Water Data'!A354,,MATCH('Correlation'!$R$16,DataTable[#Headers],0))</f>
        <v>9.4954563819417803</v>
      </c>
    </row>
    <row r="356" spans="13:14" x14ac:dyDescent="0.3">
      <c r="M356">
        <f ca="1">OFFSET('Water Data'!A355,,MATCH('Correlation'!$R$4,DataTable[#Headers],0))</f>
        <v>8.0528939164594693</v>
      </c>
      <c r="N356">
        <f ca="1">OFFSET('Water Data'!A355,,MATCH('Correlation'!$R$16,DataTable[#Headers],0))</f>
        <v>8.0528939164594693</v>
      </c>
    </row>
    <row r="357" spans="13:14" x14ac:dyDescent="0.3">
      <c r="M357">
        <f ca="1">OFFSET('Water Data'!A356,,MATCH('Correlation'!$R$4,DataTable[#Headers],0))</f>
        <v>2.7985490988627699</v>
      </c>
      <c r="N357">
        <f ca="1">OFFSET('Water Data'!A356,,MATCH('Correlation'!$R$16,DataTable[#Headers],0))</f>
        <v>2.7985490988627699</v>
      </c>
    </row>
    <row r="358" spans="13:14" x14ac:dyDescent="0.3">
      <c r="M358">
        <f ca="1">OFFSET('Water Data'!A357,,MATCH('Correlation'!$R$4,DataTable[#Headers],0))</f>
        <v>6.4258738662756896</v>
      </c>
      <c r="N358">
        <f ca="1">OFFSET('Water Data'!A357,,MATCH('Correlation'!$R$16,DataTable[#Headers],0))</f>
        <v>6.4258738662756896</v>
      </c>
    </row>
    <row r="359" spans="13:14" x14ac:dyDescent="0.3">
      <c r="M359">
        <f ca="1">OFFSET('Water Data'!A358,,MATCH('Correlation'!$R$4,DataTable[#Headers],0))</f>
        <v>7.7572696656682796</v>
      </c>
      <c r="N359">
        <f ca="1">OFFSET('Water Data'!A358,,MATCH('Correlation'!$R$16,DataTable[#Headers],0))</f>
        <v>7.7572696656682796</v>
      </c>
    </row>
    <row r="360" spans="13:14" x14ac:dyDescent="0.3">
      <c r="M360">
        <f ca="1">OFFSET('Water Data'!A359,,MATCH('Correlation'!$R$4,DataTable[#Headers],0))</f>
        <v>7.7486547064925402</v>
      </c>
      <c r="N360">
        <f ca="1">OFFSET('Water Data'!A359,,MATCH('Correlation'!$R$16,DataTable[#Headers],0))</f>
        <v>7.7486547064925402</v>
      </c>
    </row>
    <row r="361" spans="13:14" x14ac:dyDescent="0.3">
      <c r="M361">
        <f ca="1">OFFSET('Water Data'!A360,,MATCH('Correlation'!$R$4,DataTable[#Headers],0))</f>
        <v>5.11739030262423</v>
      </c>
      <c r="N361">
        <f ca="1">OFFSET('Water Data'!A360,,MATCH('Correlation'!$R$16,DataTable[#Headers],0))</f>
        <v>5.11739030262423</v>
      </c>
    </row>
    <row r="362" spans="13:14" x14ac:dyDescent="0.3">
      <c r="M362">
        <f ca="1">OFFSET('Water Data'!A361,,MATCH('Correlation'!$R$4,DataTable[#Headers],0))</f>
        <v>7.4815353620944398</v>
      </c>
      <c r="N362">
        <f ca="1">OFFSET('Water Data'!A361,,MATCH('Correlation'!$R$16,DataTable[#Headers],0))</f>
        <v>7.4815353620944398</v>
      </c>
    </row>
    <row r="363" spans="13:14" x14ac:dyDescent="0.3">
      <c r="M363">
        <f ca="1">OFFSET('Water Data'!A362,,MATCH('Correlation'!$R$4,DataTable[#Headers],0))</f>
        <v>5.3742225847088596</v>
      </c>
      <c r="N363">
        <f ca="1">OFFSET('Water Data'!A362,,MATCH('Correlation'!$R$16,DataTable[#Headers],0))</f>
        <v>5.3742225847088596</v>
      </c>
    </row>
    <row r="364" spans="13:14" x14ac:dyDescent="0.3">
      <c r="M364">
        <f ca="1">OFFSET('Water Data'!A363,,MATCH('Correlation'!$R$4,DataTable[#Headers],0))</f>
        <v>7.06364697562225</v>
      </c>
      <c r="N364">
        <f ca="1">OFFSET('Water Data'!A363,,MATCH('Correlation'!$R$16,DataTable[#Headers],0))</f>
        <v>7.06364697562225</v>
      </c>
    </row>
    <row r="365" spans="13:14" x14ac:dyDescent="0.3">
      <c r="M365">
        <f ca="1">OFFSET('Water Data'!A364,,MATCH('Correlation'!$R$4,DataTable[#Headers],0))</f>
        <v>6.8764510428826497</v>
      </c>
      <c r="N365">
        <f ca="1">OFFSET('Water Data'!A364,,MATCH('Correlation'!$R$16,DataTable[#Headers],0))</f>
        <v>6.8764510428826497</v>
      </c>
    </row>
    <row r="366" spans="13:14" x14ac:dyDescent="0.3">
      <c r="M366">
        <f ca="1">OFFSET('Water Data'!A365,,MATCH('Correlation'!$R$4,DataTable[#Headers],0))</f>
        <v>4.81243365216746</v>
      </c>
      <c r="N366">
        <f ca="1">OFFSET('Water Data'!A365,,MATCH('Correlation'!$R$16,DataTable[#Headers],0))</f>
        <v>4.81243365216746</v>
      </c>
    </row>
    <row r="367" spans="13:14" x14ac:dyDescent="0.3">
      <c r="M367">
        <f ca="1">OFFSET('Water Data'!A366,,MATCH('Correlation'!$R$4,DataTable[#Headers],0))</f>
        <v>4.9935307341400499</v>
      </c>
      <c r="N367">
        <f ca="1">OFFSET('Water Data'!A366,,MATCH('Correlation'!$R$16,DataTable[#Headers],0))</f>
        <v>4.9935307341400499</v>
      </c>
    </row>
    <row r="368" spans="13:14" x14ac:dyDescent="0.3">
      <c r="M368">
        <f ca="1">OFFSET('Water Data'!A367,,MATCH('Correlation'!$R$4,DataTable[#Headers],0))</f>
        <v>4.7888610624981496</v>
      </c>
      <c r="N368">
        <f ca="1">OFFSET('Water Data'!A367,,MATCH('Correlation'!$R$16,DataTable[#Headers],0))</f>
        <v>4.7888610624981496</v>
      </c>
    </row>
    <row r="369" spans="13:14" x14ac:dyDescent="0.3">
      <c r="M369">
        <f ca="1">OFFSET('Water Data'!A368,,MATCH('Correlation'!$R$4,DataTable[#Headers],0))</f>
        <v>4.0372877393507798</v>
      </c>
      <c r="N369">
        <f ca="1">OFFSET('Water Data'!A368,,MATCH('Correlation'!$R$16,DataTable[#Headers],0))</f>
        <v>4.0372877393507798</v>
      </c>
    </row>
    <row r="370" spans="13:14" x14ac:dyDescent="0.3">
      <c r="M370">
        <f ca="1">OFFSET('Water Data'!A369,,MATCH('Correlation'!$R$4,DataTable[#Headers],0))</f>
        <v>6.5058725093635799</v>
      </c>
      <c r="N370">
        <f ca="1">OFFSET('Water Data'!A369,,MATCH('Correlation'!$R$16,DataTable[#Headers],0))</f>
        <v>6.5058725093635799</v>
      </c>
    </row>
    <row r="371" spans="13:14" x14ac:dyDescent="0.3">
      <c r="M371">
        <f ca="1">OFFSET('Water Data'!A370,,MATCH('Correlation'!$R$4,DataTable[#Headers],0))</f>
        <v>6.77977396685122</v>
      </c>
      <c r="N371">
        <f ca="1">OFFSET('Water Data'!A370,,MATCH('Correlation'!$R$16,DataTable[#Headers],0))</f>
        <v>6.77977396685122</v>
      </c>
    </row>
    <row r="372" spans="13:14" x14ac:dyDescent="0.3">
      <c r="M372">
        <f ca="1">OFFSET('Water Data'!A371,,MATCH('Correlation'!$R$4,DataTable[#Headers],0))</f>
        <v>6.9525116735960202</v>
      </c>
      <c r="N372">
        <f ca="1">OFFSET('Water Data'!A371,,MATCH('Correlation'!$R$16,DataTable[#Headers],0))</f>
        <v>6.9525116735960202</v>
      </c>
    </row>
    <row r="373" spans="13:14" x14ac:dyDescent="0.3">
      <c r="M373">
        <f ca="1">OFFSET('Water Data'!A372,,MATCH('Correlation'!$R$4,DataTable[#Headers],0))</f>
        <v>5.6284069194306898</v>
      </c>
      <c r="N373">
        <f ca="1">OFFSET('Water Data'!A372,,MATCH('Correlation'!$R$16,DataTable[#Headers],0))</f>
        <v>5.6284069194306898</v>
      </c>
    </row>
    <row r="374" spans="13:14" x14ac:dyDescent="0.3">
      <c r="M374">
        <f ca="1">OFFSET('Water Data'!A373,,MATCH('Correlation'!$R$4,DataTable[#Headers],0))</f>
        <v>5.9660004887903497</v>
      </c>
      <c r="N374">
        <f ca="1">OFFSET('Water Data'!A373,,MATCH('Correlation'!$R$16,DataTable[#Headers],0))</f>
        <v>5.9660004887903497</v>
      </c>
    </row>
    <row r="375" spans="13:14" x14ac:dyDescent="0.3">
      <c r="M375">
        <f ca="1">OFFSET('Water Data'!A374,,MATCH('Correlation'!$R$4,DataTable[#Headers],0))</f>
        <v>6.3194315449597296</v>
      </c>
      <c r="N375">
        <f ca="1">OFFSET('Water Data'!A374,,MATCH('Correlation'!$R$16,DataTable[#Headers],0))</f>
        <v>6.3194315449597296</v>
      </c>
    </row>
    <row r="376" spans="13:14" x14ac:dyDescent="0.3">
      <c r="M376">
        <f ca="1">OFFSET('Water Data'!A375,,MATCH('Correlation'!$R$4,DataTable[#Headers],0))</f>
        <v>8.0272478699500596</v>
      </c>
      <c r="N376">
        <f ca="1">OFFSET('Water Data'!A375,,MATCH('Correlation'!$R$16,DataTable[#Headers],0))</f>
        <v>8.0272478699500596</v>
      </c>
    </row>
    <row r="377" spans="13:14" x14ac:dyDescent="0.3">
      <c r="M377">
        <f ca="1">OFFSET('Water Data'!A376,,MATCH('Correlation'!$R$4,DataTable[#Headers],0))</f>
        <v>8.8826844522924002</v>
      </c>
      <c r="N377">
        <f ca="1">OFFSET('Water Data'!A376,,MATCH('Correlation'!$R$16,DataTable[#Headers],0))</f>
        <v>8.8826844522924002</v>
      </c>
    </row>
    <row r="378" spans="13:14" x14ac:dyDescent="0.3">
      <c r="M378">
        <f ca="1">OFFSET('Water Data'!A377,,MATCH('Correlation'!$R$4,DataTable[#Headers],0))</f>
        <v>5.99128347536689</v>
      </c>
      <c r="N378">
        <f ca="1">OFFSET('Water Data'!A377,,MATCH('Correlation'!$R$16,DataTable[#Headers],0))</f>
        <v>5.99128347536689</v>
      </c>
    </row>
    <row r="379" spans="13:14" x14ac:dyDescent="0.3">
      <c r="M379">
        <f ca="1">OFFSET('Water Data'!A378,,MATCH('Correlation'!$R$4,DataTable[#Headers],0))</f>
        <v>10.272444272154299</v>
      </c>
      <c r="N379">
        <f ca="1">OFFSET('Water Data'!A378,,MATCH('Correlation'!$R$16,DataTable[#Headers],0))</f>
        <v>10.272444272154299</v>
      </c>
    </row>
    <row r="380" spans="13:14" x14ac:dyDescent="0.3">
      <c r="M380">
        <f ca="1">OFFSET('Water Data'!A379,,MATCH('Correlation'!$R$4,DataTable[#Headers],0))</f>
        <v>7.080794504276815</v>
      </c>
      <c r="N380">
        <f ca="1">OFFSET('Water Data'!A379,,MATCH('Correlation'!$R$16,DataTable[#Headers],0))</f>
        <v>7.080794504276815</v>
      </c>
    </row>
    <row r="381" spans="13:14" x14ac:dyDescent="0.3">
      <c r="M381">
        <f ca="1">OFFSET('Water Data'!A380,,MATCH('Correlation'!$R$4,DataTable[#Headers],0))</f>
        <v>6.1051401350435501</v>
      </c>
      <c r="N381">
        <f ca="1">OFFSET('Water Data'!A380,,MATCH('Correlation'!$R$16,DataTable[#Headers],0))</f>
        <v>6.1051401350435501</v>
      </c>
    </row>
    <row r="382" spans="13:14" x14ac:dyDescent="0.3">
      <c r="M382">
        <f ca="1">OFFSET('Water Data'!A381,,MATCH('Correlation'!$R$4,DataTable[#Headers],0))</f>
        <v>9.4433588841461198</v>
      </c>
      <c r="N382">
        <f ca="1">OFFSET('Water Data'!A381,,MATCH('Correlation'!$R$16,DataTable[#Headers],0))</f>
        <v>9.4433588841461198</v>
      </c>
    </row>
    <row r="383" spans="13:14" x14ac:dyDescent="0.3">
      <c r="M383">
        <f ca="1">OFFSET('Water Data'!A382,,MATCH('Correlation'!$R$4,DataTable[#Headers],0))</f>
        <v>6.8874143711295304</v>
      </c>
      <c r="N383">
        <f ca="1">OFFSET('Water Data'!A382,,MATCH('Correlation'!$R$16,DataTable[#Headers],0))</f>
        <v>6.8874143711295304</v>
      </c>
    </row>
    <row r="384" spans="13:14" x14ac:dyDescent="0.3">
      <c r="M384">
        <f ca="1">OFFSET('Water Data'!A383,,MATCH('Correlation'!$R$4,DataTable[#Headers],0))</f>
        <v>6.51290083326617</v>
      </c>
      <c r="N384">
        <f ca="1">OFFSET('Water Data'!A383,,MATCH('Correlation'!$R$16,DataTable[#Headers],0))</f>
        <v>6.51290083326617</v>
      </c>
    </row>
    <row r="385" spans="13:14" x14ac:dyDescent="0.3">
      <c r="M385">
        <f ca="1">OFFSET('Water Data'!A384,,MATCH('Correlation'!$R$4,DataTable[#Headers],0))</f>
        <v>5.77271809485182</v>
      </c>
      <c r="N385">
        <f ca="1">OFFSET('Water Data'!A384,,MATCH('Correlation'!$R$16,DataTable[#Headers],0))</f>
        <v>5.77271809485182</v>
      </c>
    </row>
    <row r="386" spans="13:14" x14ac:dyDescent="0.3">
      <c r="M386">
        <f ca="1">OFFSET('Water Data'!A385,,MATCH('Correlation'!$R$4,DataTable[#Headers],0))</f>
        <v>4.9125572620094404</v>
      </c>
      <c r="N386">
        <f ca="1">OFFSET('Water Data'!A385,,MATCH('Correlation'!$R$16,DataTable[#Headers],0))</f>
        <v>4.9125572620094404</v>
      </c>
    </row>
    <row r="387" spans="13:14" x14ac:dyDescent="0.3">
      <c r="M387">
        <f ca="1">OFFSET('Water Data'!A386,,MATCH('Correlation'!$R$4,DataTable[#Headers],0))</f>
        <v>9.7395619489699108</v>
      </c>
      <c r="N387">
        <f ca="1">OFFSET('Water Data'!A386,,MATCH('Correlation'!$R$16,DataTable[#Headers],0))</f>
        <v>9.7395619489699108</v>
      </c>
    </row>
    <row r="388" spans="13:14" x14ac:dyDescent="0.3">
      <c r="M388">
        <f ca="1">OFFSET('Water Data'!A387,,MATCH('Correlation'!$R$4,DataTable[#Headers],0))</f>
        <v>5.5419790193089202</v>
      </c>
      <c r="N388">
        <f ca="1">OFFSET('Water Data'!A387,,MATCH('Correlation'!$R$16,DataTable[#Headers],0))</f>
        <v>5.5419790193089202</v>
      </c>
    </row>
    <row r="389" spans="13:14" x14ac:dyDescent="0.3">
      <c r="M389">
        <f ca="1">OFFSET('Water Data'!A388,,MATCH('Correlation'!$R$4,DataTable[#Headers],0))</f>
        <v>7.080794504276815</v>
      </c>
      <c r="N389">
        <f ca="1">OFFSET('Water Data'!A388,,MATCH('Correlation'!$R$16,DataTable[#Headers],0))</f>
        <v>7.080794504276815</v>
      </c>
    </row>
    <row r="390" spans="13:14" x14ac:dyDescent="0.3">
      <c r="M390">
        <f ca="1">OFFSET('Water Data'!A389,,MATCH('Correlation'!$R$4,DataTable[#Headers],0))</f>
        <v>7.080794504276815</v>
      </c>
      <c r="N390">
        <f ca="1">OFFSET('Water Data'!A389,,MATCH('Correlation'!$R$16,DataTable[#Headers],0))</f>
        <v>7.080794504276815</v>
      </c>
    </row>
    <row r="391" spans="13:14" x14ac:dyDescent="0.3">
      <c r="M391">
        <f ca="1">OFFSET('Water Data'!A390,,MATCH('Correlation'!$R$4,DataTable[#Headers],0))</f>
        <v>6.4489310334090701</v>
      </c>
      <c r="N391">
        <f ca="1">OFFSET('Water Data'!A390,,MATCH('Correlation'!$R$16,DataTable[#Headers],0))</f>
        <v>6.4489310334090701</v>
      </c>
    </row>
    <row r="392" spans="13:14" x14ac:dyDescent="0.3">
      <c r="M392">
        <f ca="1">OFFSET('Water Data'!A391,,MATCH('Correlation'!$R$4,DataTable[#Headers],0))</f>
        <v>5.4779122945460497</v>
      </c>
      <c r="N392">
        <f ca="1">OFFSET('Water Data'!A391,,MATCH('Correlation'!$R$16,DataTable[#Headers],0))</f>
        <v>5.4779122945460497</v>
      </c>
    </row>
    <row r="393" spans="13:14" x14ac:dyDescent="0.3">
      <c r="M393">
        <f ca="1">OFFSET('Water Data'!A392,,MATCH('Correlation'!$R$4,DataTable[#Headers],0))</f>
        <v>8.5447086616730399</v>
      </c>
      <c r="N393">
        <f ca="1">OFFSET('Water Data'!A392,,MATCH('Correlation'!$R$16,DataTable[#Headers],0))</f>
        <v>8.5447086616730399</v>
      </c>
    </row>
    <row r="394" spans="13:14" x14ac:dyDescent="0.3">
      <c r="M394">
        <f ca="1">OFFSET('Water Data'!A393,,MATCH('Correlation'!$R$4,DataTable[#Headers],0))</f>
        <v>7.3785970162586603</v>
      </c>
      <c r="N394">
        <f ca="1">OFFSET('Water Data'!A393,,MATCH('Correlation'!$R$16,DataTable[#Headers],0))</f>
        <v>7.3785970162586603</v>
      </c>
    </row>
    <row r="395" spans="13:14" x14ac:dyDescent="0.3">
      <c r="M395">
        <f ca="1">OFFSET('Water Data'!A394,,MATCH('Correlation'!$R$4,DataTable[#Headers],0))</f>
        <v>6.66400305000335</v>
      </c>
      <c r="N395">
        <f ca="1">OFFSET('Water Data'!A394,,MATCH('Correlation'!$R$16,DataTable[#Headers],0))</f>
        <v>6.66400305000335</v>
      </c>
    </row>
    <row r="396" spans="13:14" x14ac:dyDescent="0.3">
      <c r="M396">
        <f ca="1">OFFSET('Water Data'!A395,,MATCH('Correlation'!$R$4,DataTable[#Headers],0))</f>
        <v>6.7755828124050801</v>
      </c>
      <c r="N396">
        <f ca="1">OFFSET('Water Data'!A395,,MATCH('Correlation'!$R$16,DataTable[#Headers],0))</f>
        <v>6.7755828124050801</v>
      </c>
    </row>
    <row r="397" spans="13:14" x14ac:dyDescent="0.3">
      <c r="M397">
        <f ca="1">OFFSET('Water Data'!A396,,MATCH('Correlation'!$R$4,DataTable[#Headers],0))</f>
        <v>8.7363712109152107</v>
      </c>
      <c r="N397">
        <f ca="1">OFFSET('Water Data'!A396,,MATCH('Correlation'!$R$16,DataTable[#Headers],0))</f>
        <v>8.7363712109152107</v>
      </c>
    </row>
    <row r="398" spans="13:14" x14ac:dyDescent="0.3">
      <c r="M398">
        <f ca="1">OFFSET('Water Data'!A397,,MATCH('Correlation'!$R$4,DataTable[#Headers],0))</f>
        <v>7.1469762961265397</v>
      </c>
      <c r="N398">
        <f ca="1">OFFSET('Water Data'!A397,,MATCH('Correlation'!$R$16,DataTable[#Headers],0))</f>
        <v>7.1469762961265397</v>
      </c>
    </row>
    <row r="399" spans="13:14" x14ac:dyDescent="0.3">
      <c r="M399">
        <f ca="1">OFFSET('Water Data'!A398,,MATCH('Correlation'!$R$4,DataTable[#Headers],0))</f>
        <v>7.080794504276815</v>
      </c>
      <c r="N399">
        <f ca="1">OFFSET('Water Data'!A398,,MATCH('Correlation'!$R$16,DataTable[#Headers],0))</f>
        <v>7.080794504276815</v>
      </c>
    </row>
    <row r="400" spans="13:14" x14ac:dyDescent="0.3">
      <c r="M400">
        <f ca="1">OFFSET('Water Data'!A399,,MATCH('Correlation'!$R$4,DataTable[#Headers],0))</f>
        <v>5.0403316923958901</v>
      </c>
      <c r="N400">
        <f ca="1">OFFSET('Water Data'!A399,,MATCH('Correlation'!$R$16,DataTable[#Headers],0))</f>
        <v>5.0403316923958901</v>
      </c>
    </row>
    <row r="401" spans="13:14" x14ac:dyDescent="0.3">
      <c r="M401">
        <f ca="1">OFFSET('Water Data'!A400,,MATCH('Correlation'!$R$4,DataTable[#Headers],0))</f>
        <v>7.080794504276815</v>
      </c>
      <c r="N401">
        <f ca="1">OFFSET('Water Data'!A400,,MATCH('Correlation'!$R$16,DataTable[#Headers],0))</f>
        <v>7.080794504276815</v>
      </c>
    </row>
    <row r="402" spans="13:14" x14ac:dyDescent="0.3">
      <c r="M402">
        <f ca="1">OFFSET('Water Data'!A401,,MATCH('Correlation'!$R$4,DataTable[#Headers],0))</f>
        <v>7.7454991281790502</v>
      </c>
      <c r="N402">
        <f ca="1">OFFSET('Water Data'!A401,,MATCH('Correlation'!$R$16,DataTable[#Headers],0))</f>
        <v>7.7454991281790502</v>
      </c>
    </row>
    <row r="403" spans="13:14" x14ac:dyDescent="0.3">
      <c r="M403">
        <f ca="1">OFFSET('Water Data'!A402,,MATCH('Correlation'!$R$4,DataTable[#Headers],0))</f>
        <v>6.2596516027400497</v>
      </c>
      <c r="N403">
        <f ca="1">OFFSET('Water Data'!A402,,MATCH('Correlation'!$R$16,DataTable[#Headers],0))</f>
        <v>6.2596516027400497</v>
      </c>
    </row>
    <row r="404" spans="13:14" x14ac:dyDescent="0.3">
      <c r="M404">
        <f ca="1">OFFSET('Water Data'!A403,,MATCH('Correlation'!$R$4,DataTable[#Headers],0))</f>
        <v>8.5963911795527093</v>
      </c>
      <c r="N404">
        <f ca="1">OFFSET('Water Data'!A403,,MATCH('Correlation'!$R$16,DataTable[#Headers],0))</f>
        <v>8.5963911795527093</v>
      </c>
    </row>
    <row r="405" spans="13:14" x14ac:dyDescent="0.3">
      <c r="M405">
        <f ca="1">OFFSET('Water Data'!A404,,MATCH('Correlation'!$R$4,DataTable[#Headers],0))</f>
        <v>5.7673495968656603</v>
      </c>
      <c r="N405">
        <f ca="1">OFFSET('Water Data'!A404,,MATCH('Correlation'!$R$16,DataTable[#Headers],0))</f>
        <v>5.7673495968656603</v>
      </c>
    </row>
    <row r="406" spans="13:14" x14ac:dyDescent="0.3">
      <c r="M406">
        <f ca="1">OFFSET('Water Data'!A405,,MATCH('Correlation'!$R$4,DataTable[#Headers],0))</f>
        <v>7.0889406421502201</v>
      </c>
      <c r="N406">
        <f ca="1">OFFSET('Water Data'!A405,,MATCH('Correlation'!$R$16,DataTable[#Headers],0))</f>
        <v>7.0889406421502201</v>
      </c>
    </row>
    <row r="407" spans="13:14" x14ac:dyDescent="0.3">
      <c r="M407">
        <f ca="1">OFFSET('Water Data'!A406,,MATCH('Correlation'!$R$4,DataTable[#Headers],0))</f>
        <v>8.0291816127543392</v>
      </c>
      <c r="N407">
        <f ca="1">OFFSET('Water Data'!A406,,MATCH('Correlation'!$R$16,DataTable[#Headers],0))</f>
        <v>8.0291816127543392</v>
      </c>
    </row>
    <row r="408" spans="13:14" x14ac:dyDescent="0.3">
      <c r="M408">
        <f ca="1">OFFSET('Water Data'!A407,,MATCH('Correlation'!$R$4,DataTable[#Headers],0))</f>
        <v>7.080794504276815</v>
      </c>
      <c r="N408">
        <f ca="1">OFFSET('Water Data'!A407,,MATCH('Correlation'!$R$16,DataTable[#Headers],0))</f>
        <v>7.080794504276815</v>
      </c>
    </row>
    <row r="409" spans="13:14" x14ac:dyDescent="0.3">
      <c r="M409">
        <f ca="1">OFFSET('Water Data'!A408,,MATCH('Correlation'!$R$4,DataTable[#Headers],0))</f>
        <v>4.7257855649307698</v>
      </c>
      <c r="N409">
        <f ca="1">OFFSET('Water Data'!A408,,MATCH('Correlation'!$R$16,DataTable[#Headers],0))</f>
        <v>4.7257855649307698</v>
      </c>
    </row>
    <row r="410" spans="13:14" x14ac:dyDescent="0.3">
      <c r="M410">
        <f ca="1">OFFSET('Water Data'!A409,,MATCH('Correlation'!$R$4,DataTable[#Headers],0))</f>
        <v>8.1957653598955904</v>
      </c>
      <c r="N410">
        <f ca="1">OFFSET('Water Data'!A409,,MATCH('Correlation'!$R$16,DataTable[#Headers],0))</f>
        <v>8.1957653598955904</v>
      </c>
    </row>
    <row r="411" spans="13:14" x14ac:dyDescent="0.3">
      <c r="M411">
        <f ca="1">OFFSET('Water Data'!A410,,MATCH('Correlation'!$R$4,DataTable[#Headers],0))</f>
        <v>6.4437536684450496</v>
      </c>
      <c r="N411">
        <f ca="1">OFFSET('Water Data'!A410,,MATCH('Correlation'!$R$16,DataTable[#Headers],0))</f>
        <v>6.4437536684450496</v>
      </c>
    </row>
    <row r="412" spans="13:14" x14ac:dyDescent="0.3">
      <c r="M412">
        <f ca="1">OFFSET('Water Data'!A411,,MATCH('Correlation'!$R$4,DataTable[#Headers],0))</f>
        <v>7.0390943210898298</v>
      </c>
      <c r="N412">
        <f ca="1">OFFSET('Water Data'!A411,,MATCH('Correlation'!$R$16,DataTable[#Headers],0))</f>
        <v>7.0390943210898298</v>
      </c>
    </row>
    <row r="413" spans="13:14" x14ac:dyDescent="0.3">
      <c r="M413">
        <f ca="1">OFFSET('Water Data'!A412,,MATCH('Correlation'!$R$4,DataTable[#Headers],0))</f>
        <v>7.080794504276815</v>
      </c>
      <c r="N413">
        <f ca="1">OFFSET('Water Data'!A412,,MATCH('Correlation'!$R$16,DataTable[#Headers],0))</f>
        <v>7.080794504276815</v>
      </c>
    </row>
    <row r="414" spans="13:14" x14ac:dyDescent="0.3">
      <c r="M414">
        <f ca="1">OFFSET('Water Data'!A413,,MATCH('Correlation'!$R$4,DataTable[#Headers],0))</f>
        <v>7.080794504276815</v>
      </c>
      <c r="N414">
        <f ca="1">OFFSET('Water Data'!A413,,MATCH('Correlation'!$R$16,DataTable[#Headers],0))</f>
        <v>7.080794504276815</v>
      </c>
    </row>
    <row r="415" spans="13:14" x14ac:dyDescent="0.3">
      <c r="M415">
        <f ca="1">OFFSET('Water Data'!A414,,MATCH('Correlation'!$R$4,DataTable[#Headers],0))</f>
        <v>6.9452240923448096</v>
      </c>
      <c r="N415">
        <f ca="1">OFFSET('Water Data'!A414,,MATCH('Correlation'!$R$16,DataTable[#Headers],0))</f>
        <v>6.9452240923448096</v>
      </c>
    </row>
    <row r="416" spans="13:14" x14ac:dyDescent="0.3">
      <c r="M416">
        <f ca="1">OFFSET('Water Data'!A415,,MATCH('Correlation'!$R$4,DataTable[#Headers],0))</f>
        <v>5.7421104074371101</v>
      </c>
      <c r="N416">
        <f ca="1">OFFSET('Water Data'!A415,,MATCH('Correlation'!$R$16,DataTable[#Headers],0))</f>
        <v>5.7421104074371101</v>
      </c>
    </row>
    <row r="417" spans="13:14" x14ac:dyDescent="0.3">
      <c r="M417">
        <f ca="1">OFFSET('Water Data'!A416,,MATCH('Correlation'!$R$4,DataTable[#Headers],0))</f>
        <v>5.5966278497364597</v>
      </c>
      <c r="N417">
        <f ca="1">OFFSET('Water Data'!A416,,MATCH('Correlation'!$R$16,DataTable[#Headers],0))</f>
        <v>5.5966278497364597</v>
      </c>
    </row>
    <row r="418" spans="13:14" x14ac:dyDescent="0.3">
      <c r="M418">
        <f ca="1">OFFSET('Water Data'!A417,,MATCH('Correlation'!$R$4,DataTable[#Headers],0))</f>
        <v>7.3503789866846896</v>
      </c>
      <c r="N418">
        <f ca="1">OFFSET('Water Data'!A417,,MATCH('Correlation'!$R$16,DataTable[#Headers],0))</f>
        <v>7.3503789866846896</v>
      </c>
    </row>
    <row r="419" spans="13:14" x14ac:dyDescent="0.3">
      <c r="M419">
        <f ca="1">OFFSET('Water Data'!A418,,MATCH('Correlation'!$R$4,DataTable[#Headers],0))</f>
        <v>6.2627988674538697</v>
      </c>
      <c r="N419">
        <f ca="1">OFFSET('Water Data'!A418,,MATCH('Correlation'!$R$16,DataTable[#Headers],0))</f>
        <v>6.2627988674538697</v>
      </c>
    </row>
    <row r="420" spans="13:14" x14ac:dyDescent="0.3">
      <c r="M420">
        <f ca="1">OFFSET('Water Data'!A419,,MATCH('Correlation'!$R$4,DataTable[#Headers],0))</f>
        <v>9.9270237232245204</v>
      </c>
      <c r="N420">
        <f ca="1">OFFSET('Water Data'!A419,,MATCH('Correlation'!$R$16,DataTable[#Headers],0))</f>
        <v>9.9270237232245204</v>
      </c>
    </row>
    <row r="421" spans="13:14" x14ac:dyDescent="0.3">
      <c r="M421">
        <f ca="1">OFFSET('Water Data'!A420,,MATCH('Correlation'!$R$4,DataTable[#Headers],0))</f>
        <v>5.3814075190929698</v>
      </c>
      <c r="N421">
        <f ca="1">OFFSET('Water Data'!A420,,MATCH('Correlation'!$R$16,DataTable[#Headers],0))</f>
        <v>5.3814075190929698</v>
      </c>
    </row>
    <row r="422" spans="13:14" x14ac:dyDescent="0.3">
      <c r="M422">
        <f ca="1">OFFSET('Water Data'!A421,,MATCH('Correlation'!$R$4,DataTable[#Headers],0))</f>
        <v>4.9613527283846004</v>
      </c>
      <c r="N422">
        <f ca="1">OFFSET('Water Data'!A421,,MATCH('Correlation'!$R$16,DataTable[#Headers],0))</f>
        <v>4.9613527283846004</v>
      </c>
    </row>
    <row r="423" spans="13:14" x14ac:dyDescent="0.3">
      <c r="M423">
        <f ca="1">OFFSET('Water Data'!A422,,MATCH('Correlation'!$R$4,DataTable[#Headers],0))</f>
        <v>6.4570975247378897</v>
      </c>
      <c r="N423">
        <f ca="1">OFFSET('Water Data'!A422,,MATCH('Correlation'!$R$16,DataTable[#Headers],0))</f>
        <v>6.4570975247378897</v>
      </c>
    </row>
    <row r="424" spans="13:14" x14ac:dyDescent="0.3">
      <c r="M424">
        <f ca="1">OFFSET('Water Data'!A423,,MATCH('Correlation'!$R$4,DataTable[#Headers],0))</f>
        <v>6.5393695103734197</v>
      </c>
      <c r="N424">
        <f ca="1">OFFSET('Water Data'!A423,,MATCH('Correlation'!$R$16,DataTable[#Headers],0))</f>
        <v>6.5393695103734197</v>
      </c>
    </row>
    <row r="425" spans="13:14" x14ac:dyDescent="0.3">
      <c r="M425">
        <f ca="1">OFFSET('Water Data'!A424,,MATCH('Correlation'!$R$4,DataTable[#Headers],0))</f>
        <v>6.2524100046497297</v>
      </c>
      <c r="N425">
        <f ca="1">OFFSET('Water Data'!A424,,MATCH('Correlation'!$R$16,DataTable[#Headers],0))</f>
        <v>6.2524100046497297</v>
      </c>
    </row>
    <row r="426" spans="13:14" x14ac:dyDescent="0.3">
      <c r="M426">
        <f ca="1">OFFSET('Water Data'!A425,,MATCH('Correlation'!$R$4,DataTable[#Headers],0))</f>
        <v>7.9673448231111097</v>
      </c>
      <c r="N426">
        <f ca="1">OFFSET('Water Data'!A425,,MATCH('Correlation'!$R$16,DataTable[#Headers],0))</f>
        <v>7.9673448231111097</v>
      </c>
    </row>
    <row r="427" spans="13:14" x14ac:dyDescent="0.3">
      <c r="M427">
        <f ca="1">OFFSET('Water Data'!A426,,MATCH('Correlation'!$R$4,DataTable[#Headers],0))</f>
        <v>7.080794504276815</v>
      </c>
      <c r="N427">
        <f ca="1">OFFSET('Water Data'!A426,,MATCH('Correlation'!$R$16,DataTable[#Headers],0))</f>
        <v>7.080794504276815</v>
      </c>
    </row>
    <row r="428" spans="13:14" x14ac:dyDescent="0.3">
      <c r="M428">
        <f ca="1">OFFSET('Water Data'!A427,,MATCH('Correlation'!$R$4,DataTable[#Headers],0))</f>
        <v>7.6095211901247399</v>
      </c>
      <c r="N428">
        <f ca="1">OFFSET('Water Data'!A427,,MATCH('Correlation'!$R$16,DataTable[#Headers],0))</f>
        <v>7.6095211901247399</v>
      </c>
    </row>
    <row r="429" spans="13:14" x14ac:dyDescent="0.3">
      <c r="M429">
        <f ca="1">OFFSET('Water Data'!A428,,MATCH('Correlation'!$R$4,DataTable[#Headers],0))</f>
        <v>6.8878639438948603</v>
      </c>
      <c r="N429">
        <f ca="1">OFFSET('Water Data'!A428,,MATCH('Correlation'!$R$16,DataTable[#Headers],0))</f>
        <v>6.8878639438948603</v>
      </c>
    </row>
    <row r="430" spans="13:14" x14ac:dyDescent="0.3">
      <c r="M430">
        <f ca="1">OFFSET('Water Data'!A429,,MATCH('Correlation'!$R$4,DataTable[#Headers],0))</f>
        <v>9.8790712575708</v>
      </c>
      <c r="N430">
        <f ca="1">OFFSET('Water Data'!A429,,MATCH('Correlation'!$R$16,DataTable[#Headers],0))</f>
        <v>9.8790712575708</v>
      </c>
    </row>
    <row r="431" spans="13:14" x14ac:dyDescent="0.3">
      <c r="M431">
        <f ca="1">OFFSET('Water Data'!A430,,MATCH('Correlation'!$R$4,DataTable[#Headers],0))</f>
        <v>7.6387617704500901</v>
      </c>
      <c r="N431">
        <f ca="1">OFFSET('Water Data'!A430,,MATCH('Correlation'!$R$16,DataTable[#Headers],0))</f>
        <v>7.6387617704500901</v>
      </c>
    </row>
    <row r="432" spans="13:14" x14ac:dyDescent="0.3">
      <c r="M432">
        <f ca="1">OFFSET('Water Data'!A431,,MATCH('Correlation'!$R$4,DataTable[#Headers],0))</f>
        <v>6.9618916860039199</v>
      </c>
      <c r="N432">
        <f ca="1">OFFSET('Water Data'!A431,,MATCH('Correlation'!$R$16,DataTable[#Headers],0))</f>
        <v>6.9618916860039199</v>
      </c>
    </row>
    <row r="433" spans="13:14" x14ac:dyDescent="0.3">
      <c r="M433">
        <f ca="1">OFFSET('Water Data'!A432,,MATCH('Correlation'!$R$4,DataTable[#Headers],0))</f>
        <v>8.0606096236308105</v>
      </c>
      <c r="N433">
        <f ca="1">OFFSET('Water Data'!A432,,MATCH('Correlation'!$R$16,DataTable[#Headers],0))</f>
        <v>8.0606096236308105</v>
      </c>
    </row>
    <row r="434" spans="13:14" x14ac:dyDescent="0.3">
      <c r="M434">
        <f ca="1">OFFSET('Water Data'!A433,,MATCH('Correlation'!$R$4,DataTable[#Headers],0))</f>
        <v>7.2402717911029901</v>
      </c>
      <c r="N434">
        <f ca="1">OFFSET('Water Data'!A433,,MATCH('Correlation'!$R$16,DataTable[#Headers],0))</f>
        <v>7.2402717911029901</v>
      </c>
    </row>
    <row r="435" spans="13:14" x14ac:dyDescent="0.3">
      <c r="M435">
        <f ca="1">OFFSET('Water Data'!A434,,MATCH('Correlation'!$R$4,DataTable[#Headers],0))</f>
        <v>7.4867797085282497</v>
      </c>
      <c r="N435">
        <f ca="1">OFFSET('Water Data'!A434,,MATCH('Correlation'!$R$16,DataTable[#Headers],0))</f>
        <v>7.4867797085282497</v>
      </c>
    </row>
    <row r="436" spans="13:14" x14ac:dyDescent="0.3">
      <c r="M436">
        <f ca="1">OFFSET('Water Data'!A435,,MATCH('Correlation'!$R$4,DataTable[#Headers],0))</f>
        <v>8.4104606428662496</v>
      </c>
      <c r="N436">
        <f ca="1">OFFSET('Water Data'!A435,,MATCH('Correlation'!$R$16,DataTable[#Headers],0))</f>
        <v>8.4104606428662496</v>
      </c>
    </row>
    <row r="437" spans="13:14" x14ac:dyDescent="0.3">
      <c r="M437">
        <f ca="1">OFFSET('Water Data'!A436,,MATCH('Correlation'!$R$4,DataTable[#Headers],0))</f>
        <v>6.1439214541436904</v>
      </c>
      <c r="N437">
        <f ca="1">OFFSET('Water Data'!A436,,MATCH('Correlation'!$R$16,DataTable[#Headers],0))</f>
        <v>6.1439214541436904</v>
      </c>
    </row>
    <row r="438" spans="13:14" x14ac:dyDescent="0.3">
      <c r="M438">
        <f ca="1">OFFSET('Water Data'!A437,,MATCH('Correlation'!$R$4,DataTable[#Headers],0))</f>
        <v>6.0961798898848096</v>
      </c>
      <c r="N438">
        <f ca="1">OFFSET('Water Data'!A437,,MATCH('Correlation'!$R$16,DataTable[#Headers],0))</f>
        <v>6.0961798898848096</v>
      </c>
    </row>
    <row r="439" spans="13:14" x14ac:dyDescent="0.3">
      <c r="M439">
        <f ca="1">OFFSET('Water Data'!A438,,MATCH('Correlation'!$R$4,DataTable[#Headers],0))</f>
        <v>6.3848240094579003</v>
      </c>
      <c r="N439">
        <f ca="1">OFFSET('Water Data'!A438,,MATCH('Correlation'!$R$16,DataTable[#Headers],0))</f>
        <v>6.3848240094579003</v>
      </c>
    </row>
    <row r="440" spans="13:14" x14ac:dyDescent="0.3">
      <c r="M440">
        <f ca="1">OFFSET('Water Data'!A439,,MATCH('Correlation'!$R$4,DataTable[#Headers],0))</f>
        <v>9.4626660169985293</v>
      </c>
      <c r="N440">
        <f ca="1">OFFSET('Water Data'!A439,,MATCH('Correlation'!$R$16,DataTable[#Headers],0))</f>
        <v>9.4626660169985293</v>
      </c>
    </row>
    <row r="441" spans="13:14" x14ac:dyDescent="0.3">
      <c r="M441">
        <f ca="1">OFFSET('Water Data'!A440,,MATCH('Correlation'!$R$4,DataTable[#Headers],0))</f>
        <v>7.8681470864636598</v>
      </c>
      <c r="N441">
        <f ca="1">OFFSET('Water Data'!A440,,MATCH('Correlation'!$R$16,DataTable[#Headers],0))</f>
        <v>7.8681470864636598</v>
      </c>
    </row>
    <row r="442" spans="13:14" x14ac:dyDescent="0.3">
      <c r="M442">
        <f ca="1">OFFSET('Water Data'!A441,,MATCH('Correlation'!$R$4,DataTable[#Headers],0))</f>
        <v>5.8731571370667801</v>
      </c>
      <c r="N442">
        <f ca="1">OFFSET('Water Data'!A441,,MATCH('Correlation'!$R$16,DataTable[#Headers],0))</f>
        <v>5.8731571370667801</v>
      </c>
    </row>
    <row r="443" spans="13:14" x14ac:dyDescent="0.3">
      <c r="M443">
        <f ca="1">OFFSET('Water Data'!A442,,MATCH('Correlation'!$R$4,DataTable[#Headers],0))</f>
        <v>7.080794504276815</v>
      </c>
      <c r="N443">
        <f ca="1">OFFSET('Water Data'!A442,,MATCH('Correlation'!$R$16,DataTable[#Headers],0))</f>
        <v>7.080794504276815</v>
      </c>
    </row>
    <row r="444" spans="13:14" x14ac:dyDescent="0.3">
      <c r="M444">
        <f ca="1">OFFSET('Water Data'!A443,,MATCH('Correlation'!$R$4,DataTable[#Headers],0))</f>
        <v>6.5293044481003699</v>
      </c>
      <c r="N444">
        <f ca="1">OFFSET('Water Data'!A443,,MATCH('Correlation'!$R$16,DataTable[#Headers],0))</f>
        <v>6.5293044481003699</v>
      </c>
    </row>
    <row r="445" spans="13:14" x14ac:dyDescent="0.3">
      <c r="M445">
        <f ca="1">OFFSET('Water Data'!A444,,MATCH('Correlation'!$R$4,DataTable[#Headers],0))</f>
        <v>5.1522037218769601</v>
      </c>
      <c r="N445">
        <f ca="1">OFFSET('Water Data'!A444,,MATCH('Correlation'!$R$16,DataTable[#Headers],0))</f>
        <v>5.1522037218769601</v>
      </c>
    </row>
    <row r="446" spans="13:14" x14ac:dyDescent="0.3">
      <c r="M446">
        <f ca="1">OFFSET('Water Data'!A445,,MATCH('Correlation'!$R$4,DataTable[#Headers],0))</f>
        <v>7.8586627788448196</v>
      </c>
      <c r="N446">
        <f ca="1">OFFSET('Water Data'!A445,,MATCH('Correlation'!$R$16,DataTable[#Headers],0))</f>
        <v>7.8586627788448196</v>
      </c>
    </row>
    <row r="447" spans="13:14" x14ac:dyDescent="0.3">
      <c r="M447">
        <f ca="1">OFFSET('Water Data'!A446,,MATCH('Correlation'!$R$4,DataTable[#Headers],0))</f>
        <v>7.7044102523138402</v>
      </c>
      <c r="N447">
        <f ca="1">OFFSET('Water Data'!A446,,MATCH('Correlation'!$R$16,DataTable[#Headers],0))</f>
        <v>7.7044102523138402</v>
      </c>
    </row>
    <row r="448" spans="13:14" x14ac:dyDescent="0.3">
      <c r="M448">
        <f ca="1">OFFSET('Water Data'!A447,,MATCH('Correlation'!$R$4,DataTable[#Headers],0))</f>
        <v>6.7280043856533798</v>
      </c>
      <c r="N448">
        <f ca="1">OFFSET('Water Data'!A447,,MATCH('Correlation'!$R$16,DataTable[#Headers],0))</f>
        <v>6.7280043856533798</v>
      </c>
    </row>
    <row r="449" spans="13:14" x14ac:dyDescent="0.3">
      <c r="M449">
        <f ca="1">OFFSET('Water Data'!A448,,MATCH('Correlation'!$R$4,DataTable[#Headers],0))</f>
        <v>10.4645024772603</v>
      </c>
      <c r="N449">
        <f ca="1">OFFSET('Water Data'!A448,,MATCH('Correlation'!$R$16,DataTable[#Headers],0))</f>
        <v>10.4645024772603</v>
      </c>
    </row>
    <row r="450" spans="13:14" x14ac:dyDescent="0.3">
      <c r="M450">
        <f ca="1">OFFSET('Water Data'!A449,,MATCH('Correlation'!$R$4,DataTable[#Headers],0))</f>
        <v>9.1127862503147803</v>
      </c>
      <c r="N450">
        <f ca="1">OFFSET('Water Data'!A449,,MATCH('Correlation'!$R$16,DataTable[#Headers],0))</f>
        <v>9.1127862503147803</v>
      </c>
    </row>
    <row r="451" spans="13:14" x14ac:dyDescent="0.3">
      <c r="M451">
        <f ca="1">OFFSET('Water Data'!A450,,MATCH('Correlation'!$R$4,DataTable[#Headers],0))</f>
        <v>8.0798083581532705</v>
      </c>
      <c r="N451">
        <f ca="1">OFFSET('Water Data'!A450,,MATCH('Correlation'!$R$16,DataTable[#Headers],0))</f>
        <v>8.0798083581532705</v>
      </c>
    </row>
    <row r="452" spans="13:14" x14ac:dyDescent="0.3">
      <c r="M452">
        <f ca="1">OFFSET('Water Data'!A451,,MATCH('Correlation'!$R$4,DataTable[#Headers],0))</f>
        <v>7.0786594193779599</v>
      </c>
      <c r="N452">
        <f ca="1">OFFSET('Water Data'!A451,,MATCH('Correlation'!$R$16,DataTable[#Headers],0))</f>
        <v>7.0786594193779599</v>
      </c>
    </row>
    <row r="453" spans="13:14" x14ac:dyDescent="0.3">
      <c r="M453">
        <f ca="1">OFFSET('Water Data'!A452,,MATCH('Correlation'!$R$4,DataTable[#Headers],0))</f>
        <v>7.080794504276815</v>
      </c>
      <c r="N453">
        <f ca="1">OFFSET('Water Data'!A452,,MATCH('Correlation'!$R$16,DataTable[#Headers],0))</f>
        <v>7.080794504276815</v>
      </c>
    </row>
    <row r="454" spans="13:14" x14ac:dyDescent="0.3">
      <c r="M454">
        <f ca="1">OFFSET('Water Data'!A453,,MATCH('Correlation'!$R$4,DataTable[#Headers],0))</f>
        <v>8.0438892990988595</v>
      </c>
      <c r="N454">
        <f ca="1">OFFSET('Water Data'!A453,,MATCH('Correlation'!$R$16,DataTable[#Headers],0))</f>
        <v>8.0438892990988595</v>
      </c>
    </row>
    <row r="455" spans="13:14" x14ac:dyDescent="0.3">
      <c r="M455">
        <f ca="1">OFFSET('Water Data'!A454,,MATCH('Correlation'!$R$4,DataTable[#Headers],0))</f>
        <v>7.0402449784305503</v>
      </c>
      <c r="N455">
        <f ca="1">OFFSET('Water Data'!A454,,MATCH('Correlation'!$R$16,DataTable[#Headers],0))</f>
        <v>7.0402449784305503</v>
      </c>
    </row>
    <row r="456" spans="13:14" x14ac:dyDescent="0.3">
      <c r="M456">
        <f ca="1">OFFSET('Water Data'!A455,,MATCH('Correlation'!$R$4,DataTable[#Headers],0))</f>
        <v>5.4839741088013403</v>
      </c>
      <c r="N456">
        <f ca="1">OFFSET('Water Data'!A455,,MATCH('Correlation'!$R$16,DataTable[#Headers],0))</f>
        <v>5.4839741088013403</v>
      </c>
    </row>
    <row r="457" spans="13:14" x14ac:dyDescent="0.3">
      <c r="M457">
        <f ca="1">OFFSET('Water Data'!A456,,MATCH('Correlation'!$R$4,DataTable[#Headers],0))</f>
        <v>8.5344068795699499</v>
      </c>
      <c r="N457">
        <f ca="1">OFFSET('Water Data'!A456,,MATCH('Correlation'!$R$16,DataTable[#Headers],0))</f>
        <v>8.5344068795699499</v>
      </c>
    </row>
    <row r="458" spans="13:14" x14ac:dyDescent="0.3">
      <c r="M458">
        <f ca="1">OFFSET('Water Data'!A457,,MATCH('Correlation'!$R$4,DataTable[#Headers],0))</f>
        <v>7.2665945347472798</v>
      </c>
      <c r="N458">
        <f ca="1">OFFSET('Water Data'!A457,,MATCH('Correlation'!$R$16,DataTable[#Headers],0))</f>
        <v>7.2665945347472798</v>
      </c>
    </row>
    <row r="459" spans="13:14" x14ac:dyDescent="0.3">
      <c r="M459">
        <f ca="1">OFFSET('Water Data'!A458,,MATCH('Correlation'!$R$4,DataTable[#Headers],0))</f>
        <v>6.2566511479269096</v>
      </c>
      <c r="N459">
        <f ca="1">OFFSET('Water Data'!A458,,MATCH('Correlation'!$R$16,DataTable[#Headers],0))</f>
        <v>6.2566511479269096</v>
      </c>
    </row>
    <row r="460" spans="13:14" x14ac:dyDescent="0.3">
      <c r="M460">
        <f ca="1">OFFSET('Water Data'!A459,,MATCH('Correlation'!$R$4,DataTable[#Headers],0))</f>
        <v>7.24035100574247</v>
      </c>
      <c r="N460">
        <f ca="1">OFFSET('Water Data'!A459,,MATCH('Correlation'!$R$16,DataTable[#Headers],0))</f>
        <v>7.24035100574247</v>
      </c>
    </row>
    <row r="461" spans="13:14" x14ac:dyDescent="0.3">
      <c r="M461">
        <f ca="1">OFFSET('Water Data'!A460,,MATCH('Correlation'!$R$4,DataTable[#Headers],0))</f>
        <v>8.6921153220472096</v>
      </c>
      <c r="N461">
        <f ca="1">OFFSET('Water Data'!A460,,MATCH('Correlation'!$R$16,DataTable[#Headers],0))</f>
        <v>8.6921153220472096</v>
      </c>
    </row>
    <row r="462" spans="13:14" x14ac:dyDescent="0.3">
      <c r="M462">
        <f ca="1">OFFSET('Water Data'!A461,,MATCH('Correlation'!$R$4,DataTable[#Headers],0))</f>
        <v>8.6395409779986991</v>
      </c>
      <c r="N462">
        <f ca="1">OFFSET('Water Data'!A461,,MATCH('Correlation'!$R$16,DataTable[#Headers],0))</f>
        <v>8.6395409779986991</v>
      </c>
    </row>
    <row r="463" spans="13:14" x14ac:dyDescent="0.3">
      <c r="M463">
        <f ca="1">OFFSET('Water Data'!A462,,MATCH('Correlation'!$R$4,DataTable[#Headers],0))</f>
        <v>7.1798641485340999</v>
      </c>
      <c r="N463">
        <f ca="1">OFFSET('Water Data'!A462,,MATCH('Correlation'!$R$16,DataTable[#Headers],0))</f>
        <v>7.1798641485340999</v>
      </c>
    </row>
    <row r="464" spans="13:14" x14ac:dyDescent="0.3">
      <c r="M464">
        <f ca="1">OFFSET('Water Data'!A463,,MATCH('Correlation'!$R$4,DataTable[#Headers],0))</f>
        <v>7.1639992225743798</v>
      </c>
      <c r="N464">
        <f ca="1">OFFSET('Water Data'!A463,,MATCH('Correlation'!$R$16,DataTable[#Headers],0))</f>
        <v>7.1639992225743798</v>
      </c>
    </row>
    <row r="465" spans="13:14" x14ac:dyDescent="0.3">
      <c r="M465">
        <f ca="1">OFFSET('Water Data'!A464,,MATCH('Correlation'!$R$4,DataTable[#Headers],0))</f>
        <v>8.9261131430927794</v>
      </c>
      <c r="N465">
        <f ca="1">OFFSET('Water Data'!A464,,MATCH('Correlation'!$R$16,DataTable[#Headers],0))</f>
        <v>8.9261131430927794</v>
      </c>
    </row>
    <row r="466" spans="13:14" x14ac:dyDescent="0.3">
      <c r="M466">
        <f ca="1">OFFSET('Water Data'!A465,,MATCH('Correlation'!$R$4,DataTable[#Headers],0))</f>
        <v>6.3531103018294601</v>
      </c>
      <c r="N466">
        <f ca="1">OFFSET('Water Data'!A465,,MATCH('Correlation'!$R$16,DataTable[#Headers],0))</f>
        <v>6.3531103018294601</v>
      </c>
    </row>
    <row r="467" spans="13:14" x14ac:dyDescent="0.3">
      <c r="M467">
        <f ca="1">OFFSET('Water Data'!A466,,MATCH('Correlation'!$R$4,DataTable[#Headers],0))</f>
        <v>6.68155356754274</v>
      </c>
      <c r="N467">
        <f ca="1">OFFSET('Water Data'!A466,,MATCH('Correlation'!$R$16,DataTable[#Headers],0))</f>
        <v>6.68155356754274</v>
      </c>
    </row>
    <row r="468" spans="13:14" x14ac:dyDescent="0.3">
      <c r="M468">
        <f ca="1">OFFSET('Water Data'!A467,,MATCH('Correlation'!$R$4,DataTable[#Headers],0))</f>
        <v>5.4453259806691099</v>
      </c>
      <c r="N468">
        <f ca="1">OFFSET('Water Data'!A467,,MATCH('Correlation'!$R$16,DataTable[#Headers],0))</f>
        <v>5.4453259806691099</v>
      </c>
    </row>
    <row r="469" spans="13:14" x14ac:dyDescent="0.3">
      <c r="M469">
        <f ca="1">OFFSET('Water Data'!A468,,MATCH('Correlation'!$R$4,DataTable[#Headers],0))</f>
        <v>7.53988189284384</v>
      </c>
      <c r="N469">
        <f ca="1">OFFSET('Water Data'!A468,,MATCH('Correlation'!$R$16,DataTable[#Headers],0))</f>
        <v>7.53988189284384</v>
      </c>
    </row>
    <row r="470" spans="13:14" x14ac:dyDescent="0.3">
      <c r="M470">
        <f ca="1">OFFSET('Water Data'!A469,,MATCH('Correlation'!$R$4,DataTable[#Headers],0))</f>
        <v>7.080794504276815</v>
      </c>
      <c r="N470">
        <f ca="1">OFFSET('Water Data'!A469,,MATCH('Correlation'!$R$16,DataTable[#Headers],0))</f>
        <v>7.080794504276815</v>
      </c>
    </row>
    <row r="471" spans="13:14" x14ac:dyDescent="0.3">
      <c r="M471">
        <f ca="1">OFFSET('Water Data'!A470,,MATCH('Correlation'!$R$4,DataTable[#Headers],0))</f>
        <v>4.3704765802587904</v>
      </c>
      <c r="N471">
        <f ca="1">OFFSET('Water Data'!A470,,MATCH('Correlation'!$R$16,DataTable[#Headers],0))</f>
        <v>4.3704765802587904</v>
      </c>
    </row>
    <row r="472" spans="13:14" x14ac:dyDescent="0.3">
      <c r="M472">
        <f ca="1">OFFSET('Water Data'!A471,,MATCH('Correlation'!$R$4,DataTable[#Headers],0))</f>
        <v>10.3164003845531</v>
      </c>
      <c r="N472">
        <f ca="1">OFFSET('Water Data'!A471,,MATCH('Correlation'!$R$16,DataTable[#Headers],0))</f>
        <v>10.3164003845531</v>
      </c>
    </row>
    <row r="473" spans="13:14" x14ac:dyDescent="0.3">
      <c r="M473">
        <f ca="1">OFFSET('Water Data'!A472,,MATCH('Correlation'!$R$4,DataTable[#Headers],0))</f>
        <v>6.5995938189538004</v>
      </c>
      <c r="N473">
        <f ca="1">OFFSET('Water Data'!A472,,MATCH('Correlation'!$R$16,DataTable[#Headers],0))</f>
        <v>6.5995938189538004</v>
      </c>
    </row>
    <row r="474" spans="13:14" x14ac:dyDescent="0.3">
      <c r="M474">
        <f ca="1">OFFSET('Water Data'!A473,,MATCH('Correlation'!$R$4,DataTable[#Headers],0))</f>
        <v>4.1975835894150304</v>
      </c>
      <c r="N474">
        <f ca="1">OFFSET('Water Data'!A473,,MATCH('Correlation'!$R$16,DataTable[#Headers],0))</f>
        <v>4.1975835894150304</v>
      </c>
    </row>
    <row r="475" spans="13:14" x14ac:dyDescent="0.3">
      <c r="M475">
        <f ca="1">OFFSET('Water Data'!A474,,MATCH('Correlation'!$R$4,DataTable[#Headers],0))</f>
        <v>7.9207945643732298</v>
      </c>
      <c r="N475">
        <f ca="1">OFFSET('Water Data'!A474,,MATCH('Correlation'!$R$16,DataTable[#Headers],0))</f>
        <v>7.9207945643732298</v>
      </c>
    </row>
    <row r="476" spans="13:14" x14ac:dyDescent="0.3">
      <c r="M476">
        <f ca="1">OFFSET('Water Data'!A475,,MATCH('Correlation'!$R$4,DataTable[#Headers],0))</f>
        <v>6.3307327654463998</v>
      </c>
      <c r="N476">
        <f ca="1">OFFSET('Water Data'!A475,,MATCH('Correlation'!$R$16,DataTable[#Headers],0))</f>
        <v>6.3307327654463998</v>
      </c>
    </row>
    <row r="477" spans="13:14" x14ac:dyDescent="0.3">
      <c r="M477">
        <f ca="1">OFFSET('Water Data'!A476,,MATCH('Correlation'!$R$4,DataTable[#Headers],0))</f>
        <v>7.080794504276815</v>
      </c>
      <c r="N477">
        <f ca="1">OFFSET('Water Data'!A476,,MATCH('Correlation'!$R$16,DataTable[#Headers],0))</f>
        <v>7.080794504276815</v>
      </c>
    </row>
    <row r="478" spans="13:14" x14ac:dyDescent="0.3">
      <c r="M478">
        <f ca="1">OFFSET('Water Data'!A477,,MATCH('Correlation'!$R$4,DataTable[#Headers],0))</f>
        <v>7.76414261000218</v>
      </c>
      <c r="N478">
        <f ca="1">OFFSET('Water Data'!A477,,MATCH('Correlation'!$R$16,DataTable[#Headers],0))</f>
        <v>7.76414261000218</v>
      </c>
    </row>
    <row r="479" spans="13:14" x14ac:dyDescent="0.3">
      <c r="M479">
        <f ca="1">OFFSET('Water Data'!A478,,MATCH('Correlation'!$R$4,DataTable[#Headers],0))</f>
        <v>8.23714263389701</v>
      </c>
      <c r="N479">
        <f ca="1">OFFSET('Water Data'!A478,,MATCH('Correlation'!$R$16,DataTable[#Headers],0))</f>
        <v>8.23714263389701</v>
      </c>
    </row>
    <row r="480" spans="13:14" x14ac:dyDescent="0.3">
      <c r="M480">
        <f ca="1">OFFSET('Water Data'!A479,,MATCH('Correlation'!$R$4,DataTable[#Headers],0))</f>
        <v>5.6792341150880796</v>
      </c>
      <c r="N480">
        <f ca="1">OFFSET('Water Data'!A479,,MATCH('Correlation'!$R$16,DataTable[#Headers],0))</f>
        <v>5.6792341150880796</v>
      </c>
    </row>
    <row r="481" spans="13:14" x14ac:dyDescent="0.3">
      <c r="M481">
        <f ca="1">OFFSET('Water Data'!A480,,MATCH('Correlation'!$R$4,DataTable[#Headers],0))</f>
        <v>7.4175703683004999</v>
      </c>
      <c r="N481">
        <f ca="1">OFFSET('Water Data'!A480,,MATCH('Correlation'!$R$16,DataTable[#Headers],0))</f>
        <v>7.4175703683004999</v>
      </c>
    </row>
    <row r="482" spans="13:14" x14ac:dyDescent="0.3">
      <c r="M482">
        <f ca="1">OFFSET('Water Data'!A481,,MATCH('Correlation'!$R$4,DataTable[#Headers],0))</f>
        <v>4.7759834385065201</v>
      </c>
      <c r="N482">
        <f ca="1">OFFSET('Water Data'!A481,,MATCH('Correlation'!$R$16,DataTable[#Headers],0))</f>
        <v>4.7759834385065201</v>
      </c>
    </row>
    <row r="483" spans="13:14" x14ac:dyDescent="0.3">
      <c r="M483">
        <f ca="1">OFFSET('Water Data'!A482,,MATCH('Correlation'!$R$4,DataTable[#Headers],0))</f>
        <v>7.8650949704307997</v>
      </c>
      <c r="N483">
        <f ca="1">OFFSET('Water Data'!A482,,MATCH('Correlation'!$R$16,DataTable[#Headers],0))</f>
        <v>7.8650949704307997</v>
      </c>
    </row>
    <row r="484" spans="13:14" x14ac:dyDescent="0.3">
      <c r="M484">
        <f ca="1">OFFSET('Water Data'!A483,,MATCH('Correlation'!$R$4,DataTable[#Headers],0))</f>
        <v>5.9034657150915901</v>
      </c>
      <c r="N484">
        <f ca="1">OFFSET('Water Data'!A483,,MATCH('Correlation'!$R$16,DataTable[#Headers],0))</f>
        <v>5.9034657150915901</v>
      </c>
    </row>
    <row r="485" spans="13:14" x14ac:dyDescent="0.3">
      <c r="M485">
        <f ca="1">OFFSET('Water Data'!A484,,MATCH('Correlation'!$R$4,DataTable[#Headers],0))</f>
        <v>7.7057110063139698</v>
      </c>
      <c r="N485">
        <f ca="1">OFFSET('Water Data'!A484,,MATCH('Correlation'!$R$16,DataTable[#Headers],0))</f>
        <v>7.7057110063139698</v>
      </c>
    </row>
    <row r="486" spans="13:14" x14ac:dyDescent="0.3">
      <c r="M486">
        <f ca="1">OFFSET('Water Data'!A485,,MATCH('Correlation'!$R$4,DataTable[#Headers],0))</f>
        <v>7.8151217778281499</v>
      </c>
      <c r="N486">
        <f ca="1">OFFSET('Water Data'!A485,,MATCH('Correlation'!$R$16,DataTable[#Headers],0))</f>
        <v>7.8151217778281499</v>
      </c>
    </row>
    <row r="487" spans="13:14" x14ac:dyDescent="0.3">
      <c r="M487">
        <f ca="1">OFFSET('Water Data'!A486,,MATCH('Correlation'!$R$4,DataTable[#Headers],0))</f>
        <v>6.13974303173437</v>
      </c>
      <c r="N487">
        <f ca="1">OFFSET('Water Data'!A486,,MATCH('Correlation'!$R$16,DataTable[#Headers],0))</f>
        <v>6.13974303173437</v>
      </c>
    </row>
    <row r="488" spans="13:14" x14ac:dyDescent="0.3">
      <c r="M488">
        <f ca="1">OFFSET('Water Data'!A487,,MATCH('Correlation'!$R$4,DataTable[#Headers],0))</f>
        <v>5.0414050278910301</v>
      </c>
      <c r="N488">
        <f ca="1">OFFSET('Water Data'!A487,,MATCH('Correlation'!$R$16,DataTable[#Headers],0))</f>
        <v>5.0414050278910301</v>
      </c>
    </row>
    <row r="489" spans="13:14" x14ac:dyDescent="0.3">
      <c r="M489">
        <f ca="1">OFFSET('Water Data'!A488,,MATCH('Correlation'!$R$4,DataTable[#Headers],0))</f>
        <v>8.6751926916791806</v>
      </c>
      <c r="N489">
        <f ca="1">OFFSET('Water Data'!A488,,MATCH('Correlation'!$R$16,DataTable[#Headers],0))</f>
        <v>8.6751926916791806</v>
      </c>
    </row>
    <row r="490" spans="13:14" x14ac:dyDescent="0.3">
      <c r="M490">
        <f ca="1">OFFSET('Water Data'!A489,,MATCH('Correlation'!$R$4,DataTable[#Headers],0))</f>
        <v>7.6893580036123703</v>
      </c>
      <c r="N490">
        <f ca="1">OFFSET('Water Data'!A489,,MATCH('Correlation'!$R$16,DataTable[#Headers],0))</f>
        <v>7.6893580036123703</v>
      </c>
    </row>
    <row r="491" spans="13:14" x14ac:dyDescent="0.3">
      <c r="M491">
        <f ca="1">OFFSET('Water Data'!A490,,MATCH('Correlation'!$R$4,DataTable[#Headers],0))</f>
        <v>8.5701291206628198</v>
      </c>
      <c r="N491">
        <f ca="1">OFFSET('Water Data'!A490,,MATCH('Correlation'!$R$16,DataTable[#Headers],0))</f>
        <v>8.5701291206628198</v>
      </c>
    </row>
    <row r="492" spans="13:14" x14ac:dyDescent="0.3">
      <c r="M492">
        <f ca="1">OFFSET('Water Data'!A491,,MATCH('Correlation'!$R$4,DataTable[#Headers],0))</f>
        <v>5.6717623259348002</v>
      </c>
      <c r="N492">
        <f ca="1">OFFSET('Water Data'!A491,,MATCH('Correlation'!$R$16,DataTable[#Headers],0))</f>
        <v>5.6717623259348002</v>
      </c>
    </row>
    <row r="493" spans="13:14" x14ac:dyDescent="0.3">
      <c r="M493">
        <f ca="1">OFFSET('Water Data'!A492,,MATCH('Correlation'!$R$4,DataTable[#Headers],0))</f>
        <v>6.6248064278043799</v>
      </c>
      <c r="N493">
        <f ca="1">OFFSET('Water Data'!A492,,MATCH('Correlation'!$R$16,DataTable[#Headers],0))</f>
        <v>6.6248064278043799</v>
      </c>
    </row>
    <row r="494" spans="13:14" x14ac:dyDescent="0.3">
      <c r="M494">
        <f ca="1">OFFSET('Water Data'!A493,,MATCH('Correlation'!$R$4,DataTable[#Headers],0))</f>
        <v>6.5410076990138402</v>
      </c>
      <c r="N494">
        <f ca="1">OFFSET('Water Data'!A493,,MATCH('Correlation'!$R$16,DataTable[#Headers],0))</f>
        <v>6.5410076990138402</v>
      </c>
    </row>
    <row r="495" spans="13:14" x14ac:dyDescent="0.3">
      <c r="M495">
        <f ca="1">OFFSET('Water Data'!A494,,MATCH('Correlation'!$R$4,DataTable[#Headers],0))</f>
        <v>7.080794504276815</v>
      </c>
      <c r="N495">
        <f ca="1">OFFSET('Water Data'!A494,,MATCH('Correlation'!$R$16,DataTable[#Headers],0))</f>
        <v>7.080794504276815</v>
      </c>
    </row>
    <row r="496" spans="13:14" x14ac:dyDescent="0.3">
      <c r="M496">
        <f ca="1">OFFSET('Water Data'!A495,,MATCH('Correlation'!$R$4,DataTable[#Headers],0))</f>
        <v>9.2411975633632295</v>
      </c>
      <c r="N496">
        <f ca="1">OFFSET('Water Data'!A495,,MATCH('Correlation'!$R$16,DataTable[#Headers],0))</f>
        <v>9.2411975633632295</v>
      </c>
    </row>
    <row r="497" spans="13:14" x14ac:dyDescent="0.3">
      <c r="M497">
        <f ca="1">OFFSET('Water Data'!A496,,MATCH('Correlation'!$R$4,DataTable[#Headers],0))</f>
        <v>7.080794504276815</v>
      </c>
      <c r="N497">
        <f ca="1">OFFSET('Water Data'!A496,,MATCH('Correlation'!$R$16,DataTable[#Headers],0))</f>
        <v>7.080794504276815</v>
      </c>
    </row>
    <row r="498" spans="13:14" x14ac:dyDescent="0.3">
      <c r="M498">
        <f ca="1">OFFSET('Water Data'!A497,,MATCH('Correlation'!$R$4,DataTable[#Headers],0))</f>
        <v>6.3408090222258702</v>
      </c>
      <c r="N498">
        <f ca="1">OFFSET('Water Data'!A497,,MATCH('Correlation'!$R$16,DataTable[#Headers],0))</f>
        <v>6.3408090222258702</v>
      </c>
    </row>
    <row r="499" spans="13:14" x14ac:dyDescent="0.3">
      <c r="M499">
        <f ca="1">OFFSET('Water Data'!A498,,MATCH('Correlation'!$R$4,DataTable[#Headers],0))</f>
        <v>5.9803572267639096</v>
      </c>
      <c r="N499">
        <f ca="1">OFFSET('Water Data'!A498,,MATCH('Correlation'!$R$16,DataTable[#Headers],0))</f>
        <v>5.9803572267639096</v>
      </c>
    </row>
    <row r="500" spans="13:14" x14ac:dyDescent="0.3">
      <c r="M500">
        <f ca="1">OFFSET('Water Data'!A499,,MATCH('Correlation'!$R$4,DataTable[#Headers],0))</f>
        <v>7.6059788302525</v>
      </c>
      <c r="N500">
        <f ca="1">OFFSET('Water Data'!A499,,MATCH('Correlation'!$R$16,DataTable[#Headers],0))</f>
        <v>7.6059788302525</v>
      </c>
    </row>
    <row r="501" spans="13:14" x14ac:dyDescent="0.3">
      <c r="M501">
        <f ca="1">OFFSET('Water Data'!A500,,MATCH('Correlation'!$R$4,DataTable[#Headers],0))</f>
        <v>6.4275124428414898</v>
      </c>
      <c r="N501">
        <f ca="1">OFFSET('Water Data'!A500,,MATCH('Correlation'!$R$16,DataTable[#Headers],0))</f>
        <v>6.4275124428414898</v>
      </c>
    </row>
    <row r="502" spans="13:14" x14ac:dyDescent="0.3">
      <c r="M502">
        <f ca="1">OFFSET('Water Data'!A501,,MATCH('Correlation'!$R$4,DataTable[#Headers],0))</f>
        <v>7.080794504276815</v>
      </c>
      <c r="N502">
        <f ca="1">OFFSET('Water Data'!A501,,MATCH('Correlation'!$R$16,DataTable[#Headers],0))</f>
        <v>7.080794504276815</v>
      </c>
    </row>
    <row r="503" spans="13:14" x14ac:dyDescent="0.3">
      <c r="M503">
        <f ca="1">OFFSET('Water Data'!A502,,MATCH('Correlation'!$R$4,DataTable[#Headers],0))</f>
        <v>6.1090733115096603</v>
      </c>
      <c r="N503">
        <f ca="1">OFFSET('Water Data'!A502,,MATCH('Correlation'!$R$16,DataTable[#Headers],0))</f>
        <v>6.1090733115096603</v>
      </c>
    </row>
    <row r="504" spans="13:14" x14ac:dyDescent="0.3">
      <c r="M504">
        <f ca="1">OFFSET('Water Data'!A503,,MATCH('Correlation'!$R$4,DataTable[#Headers],0))</f>
        <v>5.8429330809156204</v>
      </c>
      <c r="N504">
        <f ca="1">OFFSET('Water Data'!A503,,MATCH('Correlation'!$R$16,DataTable[#Headers],0))</f>
        <v>5.8429330809156204</v>
      </c>
    </row>
    <row r="505" spans="13:14" x14ac:dyDescent="0.3">
      <c r="M505">
        <f ca="1">OFFSET('Water Data'!A504,,MATCH('Correlation'!$R$4,DataTable[#Headers],0))</f>
        <v>5.3675464904405796</v>
      </c>
      <c r="N505">
        <f ca="1">OFFSET('Water Data'!A504,,MATCH('Correlation'!$R$16,DataTable[#Headers],0))</f>
        <v>5.3675464904405796</v>
      </c>
    </row>
    <row r="506" spans="13:14" x14ac:dyDescent="0.3">
      <c r="M506">
        <f ca="1">OFFSET('Water Data'!A505,,MATCH('Correlation'!$R$4,DataTable[#Headers],0))</f>
        <v>5.3458871467538103</v>
      </c>
      <c r="N506">
        <f ca="1">OFFSET('Water Data'!A505,,MATCH('Correlation'!$R$16,DataTable[#Headers],0))</f>
        <v>5.3458871467538103</v>
      </c>
    </row>
    <row r="507" spans="13:14" x14ac:dyDescent="0.3">
      <c r="M507">
        <f ca="1">OFFSET('Water Data'!A506,,MATCH('Correlation'!$R$4,DataTable[#Headers],0))</f>
        <v>5.3863073521016203</v>
      </c>
      <c r="N507">
        <f ca="1">OFFSET('Water Data'!A506,,MATCH('Correlation'!$R$16,DataTable[#Headers],0))</f>
        <v>5.3863073521016203</v>
      </c>
    </row>
    <row r="508" spans="13:14" x14ac:dyDescent="0.3">
      <c r="M508">
        <f ca="1">OFFSET('Water Data'!A507,,MATCH('Correlation'!$R$4,DataTable[#Headers],0))</f>
        <v>9.9194784255570294</v>
      </c>
      <c r="N508">
        <f ca="1">OFFSET('Water Data'!A507,,MATCH('Correlation'!$R$16,DataTable[#Headers],0))</f>
        <v>9.9194784255570294</v>
      </c>
    </row>
    <row r="509" spans="13:14" x14ac:dyDescent="0.3">
      <c r="M509">
        <f ca="1">OFFSET('Water Data'!A508,,MATCH('Correlation'!$R$4,DataTable[#Headers],0))</f>
        <v>7.080794504276815</v>
      </c>
      <c r="N509">
        <f ca="1">OFFSET('Water Data'!A508,,MATCH('Correlation'!$R$16,DataTable[#Headers],0))</f>
        <v>7.080794504276815</v>
      </c>
    </row>
    <row r="510" spans="13:14" x14ac:dyDescent="0.3">
      <c r="M510">
        <f ca="1">OFFSET('Water Data'!A509,,MATCH('Correlation'!$R$4,DataTable[#Headers],0))</f>
        <v>7.1214584346333103</v>
      </c>
      <c r="N510">
        <f ca="1">OFFSET('Water Data'!A509,,MATCH('Correlation'!$R$16,DataTable[#Headers],0))</f>
        <v>7.1214584346333103</v>
      </c>
    </row>
    <row r="511" spans="13:14" x14ac:dyDescent="0.3">
      <c r="M511">
        <f ca="1">OFFSET('Water Data'!A510,,MATCH('Correlation'!$R$4,DataTable[#Headers],0))</f>
        <v>9.4182961217901493</v>
      </c>
      <c r="N511">
        <f ca="1">OFFSET('Water Data'!A510,,MATCH('Correlation'!$R$16,DataTable[#Headers],0))</f>
        <v>9.4182961217901493</v>
      </c>
    </row>
    <row r="512" spans="13:14" x14ac:dyDescent="0.3">
      <c r="M512">
        <f ca="1">OFFSET('Water Data'!A511,,MATCH('Correlation'!$R$4,DataTable[#Headers],0))</f>
        <v>7.4571647584143097</v>
      </c>
      <c r="N512">
        <f ca="1">OFFSET('Water Data'!A511,,MATCH('Correlation'!$R$16,DataTable[#Headers],0))</f>
        <v>7.4571647584143097</v>
      </c>
    </row>
    <row r="513" spans="13:14" x14ac:dyDescent="0.3">
      <c r="M513">
        <f ca="1">OFFSET('Water Data'!A512,,MATCH('Correlation'!$R$4,DataTable[#Headers],0))</f>
        <v>5.2722275601977104</v>
      </c>
      <c r="N513">
        <f ca="1">OFFSET('Water Data'!A512,,MATCH('Correlation'!$R$16,DataTable[#Headers],0))</f>
        <v>5.2722275601977104</v>
      </c>
    </row>
    <row r="514" spans="13:14" x14ac:dyDescent="0.3">
      <c r="M514">
        <f ca="1">OFFSET('Water Data'!A513,,MATCH('Correlation'!$R$4,DataTable[#Headers],0))</f>
        <v>7.2919570395975999</v>
      </c>
      <c r="N514">
        <f ca="1">OFFSET('Water Data'!A513,,MATCH('Correlation'!$R$16,DataTable[#Headers],0))</f>
        <v>7.2919570395975999</v>
      </c>
    </row>
    <row r="515" spans="13:14" x14ac:dyDescent="0.3">
      <c r="M515">
        <f ca="1">OFFSET('Water Data'!A514,,MATCH('Correlation'!$R$4,DataTable[#Headers],0))</f>
        <v>7.8038332206977001</v>
      </c>
      <c r="N515">
        <f ca="1">OFFSET('Water Data'!A514,,MATCH('Correlation'!$R$16,DataTable[#Headers],0))</f>
        <v>7.8038332206977001</v>
      </c>
    </row>
    <row r="516" spans="13:14" x14ac:dyDescent="0.3">
      <c r="M516">
        <f ca="1">OFFSET('Water Data'!A515,,MATCH('Correlation'!$R$4,DataTable[#Headers],0))</f>
        <v>6.8443509110567398</v>
      </c>
      <c r="N516">
        <f ca="1">OFFSET('Water Data'!A515,,MATCH('Correlation'!$R$16,DataTable[#Headers],0))</f>
        <v>6.8443509110567398</v>
      </c>
    </row>
    <row r="517" spans="13:14" x14ac:dyDescent="0.3">
      <c r="M517">
        <f ca="1">OFFSET('Water Data'!A516,,MATCH('Correlation'!$R$4,DataTable[#Headers],0))</f>
        <v>5.60874523181357</v>
      </c>
      <c r="N517">
        <f ca="1">OFFSET('Water Data'!A516,,MATCH('Correlation'!$R$16,DataTable[#Headers],0))</f>
        <v>5.60874523181357</v>
      </c>
    </row>
    <row r="518" spans="13:14" x14ac:dyDescent="0.3">
      <c r="M518">
        <f ca="1">OFFSET('Water Data'!A517,,MATCH('Correlation'!$R$4,DataTable[#Headers],0))</f>
        <v>5.7011546449116102</v>
      </c>
      <c r="N518">
        <f ca="1">OFFSET('Water Data'!A517,,MATCH('Correlation'!$R$16,DataTable[#Headers],0))</f>
        <v>5.7011546449116102</v>
      </c>
    </row>
    <row r="519" spans="13:14" x14ac:dyDescent="0.3">
      <c r="M519">
        <f ca="1">OFFSET('Water Data'!A518,,MATCH('Correlation'!$R$4,DataTable[#Headers],0))</f>
        <v>5.4127624975958302</v>
      </c>
      <c r="N519">
        <f ca="1">OFFSET('Water Data'!A518,,MATCH('Correlation'!$R$16,DataTable[#Headers],0))</f>
        <v>5.4127624975958302</v>
      </c>
    </row>
    <row r="520" spans="13:14" x14ac:dyDescent="0.3">
      <c r="M520">
        <f ca="1">OFFSET('Water Data'!A519,,MATCH('Correlation'!$R$4,DataTable[#Headers],0))</f>
        <v>7.080794504276815</v>
      </c>
      <c r="N520">
        <f ca="1">OFFSET('Water Data'!A519,,MATCH('Correlation'!$R$16,DataTable[#Headers],0))</f>
        <v>7.080794504276815</v>
      </c>
    </row>
    <row r="521" spans="13:14" x14ac:dyDescent="0.3">
      <c r="M521">
        <f ca="1">OFFSET('Water Data'!A520,,MATCH('Correlation'!$R$4,DataTable[#Headers],0))</f>
        <v>5.0181323842682302</v>
      </c>
      <c r="N521">
        <f ca="1">OFFSET('Water Data'!A520,,MATCH('Correlation'!$R$16,DataTable[#Headers],0))</f>
        <v>5.0181323842682302</v>
      </c>
    </row>
    <row r="522" spans="13:14" x14ac:dyDescent="0.3">
      <c r="M522">
        <f ca="1">OFFSET('Water Data'!A521,,MATCH('Correlation'!$R$4,DataTable[#Headers],0))</f>
        <v>4.5522384105427198</v>
      </c>
      <c r="N522">
        <f ca="1">OFFSET('Water Data'!A521,,MATCH('Correlation'!$R$16,DataTable[#Headers],0))</f>
        <v>4.5522384105427198</v>
      </c>
    </row>
    <row r="523" spans="13:14" x14ac:dyDescent="0.3">
      <c r="M523">
        <f ca="1">OFFSET('Water Data'!A522,,MATCH('Correlation'!$R$4,DataTable[#Headers],0))</f>
        <v>7.080794504276815</v>
      </c>
      <c r="N523">
        <f ca="1">OFFSET('Water Data'!A522,,MATCH('Correlation'!$R$16,DataTable[#Headers],0))</f>
        <v>7.080794504276815</v>
      </c>
    </row>
    <row r="524" spans="13:14" x14ac:dyDescent="0.3">
      <c r="M524">
        <f ca="1">OFFSET('Water Data'!A523,,MATCH('Correlation'!$R$4,DataTable[#Headers],0))</f>
        <v>7.02530594168935</v>
      </c>
      <c r="N524">
        <f ca="1">OFFSET('Water Data'!A523,,MATCH('Correlation'!$R$16,DataTable[#Headers],0))</f>
        <v>7.02530594168935</v>
      </c>
    </row>
    <row r="525" spans="13:14" x14ac:dyDescent="0.3">
      <c r="M525">
        <f ca="1">OFFSET('Water Data'!A524,,MATCH('Correlation'!$R$4,DataTable[#Headers],0))</f>
        <v>5.77062096910565</v>
      </c>
      <c r="N525">
        <f ca="1">OFFSET('Water Data'!A524,,MATCH('Correlation'!$R$16,DataTable[#Headers],0))</f>
        <v>5.77062096910565</v>
      </c>
    </row>
    <row r="526" spans="13:14" x14ac:dyDescent="0.3">
      <c r="M526">
        <f ca="1">OFFSET('Water Data'!A525,,MATCH('Correlation'!$R$4,DataTable[#Headers],0))</f>
        <v>8.4378759830216197</v>
      </c>
      <c r="N526">
        <f ca="1">OFFSET('Water Data'!A525,,MATCH('Correlation'!$R$16,DataTable[#Headers],0))</f>
        <v>8.4378759830216197</v>
      </c>
    </row>
    <row r="527" spans="13:14" x14ac:dyDescent="0.3">
      <c r="M527">
        <f ca="1">OFFSET('Water Data'!A526,,MATCH('Correlation'!$R$4,DataTable[#Headers],0))</f>
        <v>5.9070782686667203</v>
      </c>
      <c r="N527">
        <f ca="1">OFFSET('Water Data'!A526,,MATCH('Correlation'!$R$16,DataTable[#Headers],0))</f>
        <v>5.9070782686667203</v>
      </c>
    </row>
    <row r="528" spans="13:14" x14ac:dyDescent="0.3">
      <c r="M528">
        <f ca="1">OFFSET('Water Data'!A527,,MATCH('Correlation'!$R$4,DataTable[#Headers],0))</f>
        <v>6.8983413301771597</v>
      </c>
      <c r="N528">
        <f ca="1">OFFSET('Water Data'!A527,,MATCH('Correlation'!$R$16,DataTable[#Headers],0))</f>
        <v>6.8983413301771597</v>
      </c>
    </row>
    <row r="529" spans="13:14" x14ac:dyDescent="0.3">
      <c r="M529">
        <f ca="1">OFFSET('Water Data'!A528,,MATCH('Correlation'!$R$4,DataTable[#Headers],0))</f>
        <v>10.2527343684777</v>
      </c>
      <c r="N529">
        <f ca="1">OFFSET('Water Data'!A528,,MATCH('Correlation'!$R$16,DataTable[#Headers],0))</f>
        <v>10.2527343684777</v>
      </c>
    </row>
    <row r="530" spans="13:14" x14ac:dyDescent="0.3">
      <c r="M530">
        <f ca="1">OFFSET('Water Data'!A529,,MATCH('Correlation'!$R$4,DataTable[#Headers],0))</f>
        <v>8.2064999378091894</v>
      </c>
      <c r="N530">
        <f ca="1">OFFSET('Water Data'!A529,,MATCH('Correlation'!$R$16,DataTable[#Headers],0))</f>
        <v>8.2064999378091894</v>
      </c>
    </row>
    <row r="531" spans="13:14" x14ac:dyDescent="0.3">
      <c r="M531">
        <f ca="1">OFFSET('Water Data'!A530,,MATCH('Correlation'!$R$4,DataTable[#Headers],0))</f>
        <v>7.2861673880398099</v>
      </c>
      <c r="N531">
        <f ca="1">OFFSET('Water Data'!A530,,MATCH('Correlation'!$R$16,DataTable[#Headers],0))</f>
        <v>7.2861673880398099</v>
      </c>
    </row>
    <row r="532" spans="13:14" x14ac:dyDescent="0.3">
      <c r="M532">
        <f ca="1">OFFSET('Water Data'!A531,,MATCH('Correlation'!$R$4,DataTable[#Headers],0))</f>
        <v>8.8092964317759606</v>
      </c>
      <c r="N532">
        <f ca="1">OFFSET('Water Data'!A531,,MATCH('Correlation'!$R$16,DataTable[#Headers],0))</f>
        <v>8.8092964317759606</v>
      </c>
    </row>
    <row r="533" spans="13:14" x14ac:dyDescent="0.3">
      <c r="M533">
        <f ca="1">OFFSET('Water Data'!A532,,MATCH('Correlation'!$R$4,DataTable[#Headers],0))</f>
        <v>6.6415006872809697</v>
      </c>
      <c r="N533">
        <f ca="1">OFFSET('Water Data'!A532,,MATCH('Correlation'!$R$16,DataTable[#Headers],0))</f>
        <v>6.6415006872809697</v>
      </c>
    </row>
    <row r="534" spans="13:14" x14ac:dyDescent="0.3">
      <c r="M534">
        <f ca="1">OFFSET('Water Data'!A533,,MATCH('Correlation'!$R$4,DataTable[#Headers],0))</f>
        <v>6.1451483605741499</v>
      </c>
      <c r="N534">
        <f ca="1">OFFSET('Water Data'!A533,,MATCH('Correlation'!$R$16,DataTable[#Headers],0))</f>
        <v>6.1451483605741499</v>
      </c>
    </row>
    <row r="535" spans="13:14" x14ac:dyDescent="0.3">
      <c r="M535">
        <f ca="1">OFFSET('Water Data'!A534,,MATCH('Correlation'!$R$4,DataTable[#Headers],0))</f>
        <v>5.9064417645820502</v>
      </c>
      <c r="N535">
        <f ca="1">OFFSET('Water Data'!A534,,MATCH('Correlation'!$R$16,DataTable[#Headers],0))</f>
        <v>5.9064417645820502</v>
      </c>
    </row>
    <row r="536" spans="13:14" x14ac:dyDescent="0.3">
      <c r="M536">
        <f ca="1">OFFSET('Water Data'!A535,,MATCH('Correlation'!$R$4,DataTable[#Headers],0))</f>
        <v>5.3898459304911599</v>
      </c>
      <c r="N536">
        <f ca="1">OFFSET('Water Data'!A535,,MATCH('Correlation'!$R$16,DataTable[#Headers],0))</f>
        <v>5.3898459304911599</v>
      </c>
    </row>
    <row r="537" spans="13:14" x14ac:dyDescent="0.3">
      <c r="M537">
        <f ca="1">OFFSET('Water Data'!A536,,MATCH('Correlation'!$R$4,DataTable[#Headers],0))</f>
        <v>5.00656297926378</v>
      </c>
      <c r="N537">
        <f ca="1">OFFSET('Water Data'!A536,,MATCH('Correlation'!$R$16,DataTable[#Headers],0))</f>
        <v>5.00656297926378</v>
      </c>
    </row>
    <row r="538" spans="13:14" x14ac:dyDescent="0.3">
      <c r="M538">
        <f ca="1">OFFSET('Water Data'!A537,,MATCH('Correlation'!$R$4,DataTable[#Headers],0))</f>
        <v>6.5036382004515598</v>
      </c>
      <c r="N538">
        <f ca="1">OFFSET('Water Data'!A537,,MATCH('Correlation'!$R$16,DataTable[#Headers],0))</f>
        <v>6.5036382004515598</v>
      </c>
    </row>
    <row r="539" spans="13:14" x14ac:dyDescent="0.3">
      <c r="M539">
        <f ca="1">OFFSET('Water Data'!A538,,MATCH('Correlation'!$R$4,DataTable[#Headers],0))</f>
        <v>9.6068588961218992</v>
      </c>
      <c r="N539">
        <f ca="1">OFFSET('Water Data'!A538,,MATCH('Correlation'!$R$16,DataTable[#Headers],0))</f>
        <v>9.6068588961218992</v>
      </c>
    </row>
    <row r="540" spans="13:14" x14ac:dyDescent="0.3">
      <c r="M540">
        <f ca="1">OFFSET('Water Data'!A539,,MATCH('Correlation'!$R$4,DataTable[#Headers],0))</f>
        <v>8.7422298818279707</v>
      </c>
      <c r="N540">
        <f ca="1">OFFSET('Water Data'!A539,,MATCH('Correlation'!$R$16,DataTable[#Headers],0))</f>
        <v>8.7422298818279707</v>
      </c>
    </row>
    <row r="541" spans="13:14" x14ac:dyDescent="0.3">
      <c r="M541">
        <f ca="1">OFFSET('Water Data'!A540,,MATCH('Correlation'!$R$4,DataTable[#Headers],0))</f>
        <v>8.39439741175722</v>
      </c>
      <c r="N541">
        <f ca="1">OFFSET('Water Data'!A540,,MATCH('Correlation'!$R$16,DataTable[#Headers],0))</f>
        <v>8.39439741175722</v>
      </c>
    </row>
    <row r="542" spans="13:14" x14ac:dyDescent="0.3">
      <c r="M542">
        <f ca="1">OFFSET('Water Data'!A541,,MATCH('Correlation'!$R$4,DataTable[#Headers],0))</f>
        <v>7.080794504276815</v>
      </c>
      <c r="N542">
        <f ca="1">OFFSET('Water Data'!A541,,MATCH('Correlation'!$R$16,DataTable[#Headers],0))</f>
        <v>7.080794504276815</v>
      </c>
    </row>
    <row r="543" spans="13:14" x14ac:dyDescent="0.3">
      <c r="M543">
        <f ca="1">OFFSET('Water Data'!A542,,MATCH('Correlation'!$R$4,DataTable[#Headers],0))</f>
        <v>3.8412050380451599</v>
      </c>
      <c r="N543">
        <f ca="1">OFFSET('Water Data'!A542,,MATCH('Correlation'!$R$16,DataTable[#Headers],0))</f>
        <v>3.8412050380451599</v>
      </c>
    </row>
    <row r="544" spans="13:14" x14ac:dyDescent="0.3">
      <c r="M544">
        <f ca="1">OFFSET('Water Data'!A543,,MATCH('Correlation'!$R$4,DataTable[#Headers],0))</f>
        <v>4.3013734671273403</v>
      </c>
      <c r="N544">
        <f ca="1">OFFSET('Water Data'!A543,,MATCH('Correlation'!$R$16,DataTable[#Headers],0))</f>
        <v>4.3013734671273403</v>
      </c>
    </row>
    <row r="545" spans="13:14" x14ac:dyDescent="0.3">
      <c r="M545">
        <f ca="1">OFFSET('Water Data'!A544,,MATCH('Correlation'!$R$4,DataTable[#Headers],0))</f>
        <v>9.8958892129505305</v>
      </c>
      <c r="N545">
        <f ca="1">OFFSET('Water Data'!A544,,MATCH('Correlation'!$R$16,DataTable[#Headers],0))</f>
        <v>9.8958892129505305</v>
      </c>
    </row>
    <row r="546" spans="13:14" x14ac:dyDescent="0.3">
      <c r="M546">
        <f ca="1">OFFSET('Water Data'!A545,,MATCH('Correlation'!$R$4,DataTable[#Headers],0))</f>
        <v>4.3194406725876799</v>
      </c>
      <c r="N546">
        <f ca="1">OFFSET('Water Data'!A545,,MATCH('Correlation'!$R$16,DataTable[#Headers],0))</f>
        <v>4.3194406725876799</v>
      </c>
    </row>
    <row r="547" spans="13:14" x14ac:dyDescent="0.3">
      <c r="M547">
        <f ca="1">OFFSET('Water Data'!A546,,MATCH('Correlation'!$R$4,DataTable[#Headers],0))</f>
        <v>8.31377360432176</v>
      </c>
      <c r="N547">
        <f ca="1">OFFSET('Water Data'!A546,,MATCH('Correlation'!$R$16,DataTable[#Headers],0))</f>
        <v>8.31377360432176</v>
      </c>
    </row>
    <row r="548" spans="13:14" x14ac:dyDescent="0.3">
      <c r="M548">
        <f ca="1">OFFSET('Water Data'!A547,,MATCH('Correlation'!$R$4,DataTable[#Headers],0))</f>
        <v>7.080794504276815</v>
      </c>
      <c r="N548">
        <f ca="1">OFFSET('Water Data'!A547,,MATCH('Correlation'!$R$16,DataTable[#Headers],0))</f>
        <v>7.080794504276815</v>
      </c>
    </row>
    <row r="549" spans="13:14" x14ac:dyDescent="0.3">
      <c r="M549">
        <f ca="1">OFFSET('Water Data'!A548,,MATCH('Correlation'!$R$4,DataTable[#Headers],0))</f>
        <v>3.4103596707392398</v>
      </c>
      <c r="N549">
        <f ca="1">OFFSET('Water Data'!A548,,MATCH('Correlation'!$R$16,DataTable[#Headers],0))</f>
        <v>3.4103596707392398</v>
      </c>
    </row>
    <row r="550" spans="13:14" x14ac:dyDescent="0.3">
      <c r="M550">
        <f ca="1">OFFSET('Water Data'!A549,,MATCH('Correlation'!$R$4,DataTable[#Headers],0))</f>
        <v>7.5109433421274403</v>
      </c>
      <c r="N550">
        <f ca="1">OFFSET('Water Data'!A549,,MATCH('Correlation'!$R$16,DataTable[#Headers],0))</f>
        <v>7.5109433421274403</v>
      </c>
    </row>
    <row r="551" spans="13:14" x14ac:dyDescent="0.3">
      <c r="M551">
        <f ca="1">OFFSET('Water Data'!A550,,MATCH('Correlation'!$R$4,DataTable[#Headers],0))</f>
        <v>6.9782908676135902</v>
      </c>
      <c r="N551">
        <f ca="1">OFFSET('Water Data'!A550,,MATCH('Correlation'!$R$16,DataTable[#Headers],0))</f>
        <v>6.9782908676135902</v>
      </c>
    </row>
    <row r="552" spans="13:14" x14ac:dyDescent="0.3">
      <c r="M552">
        <f ca="1">OFFSET('Water Data'!A551,,MATCH('Correlation'!$R$4,DataTable[#Headers],0))</f>
        <v>7.080794504276815</v>
      </c>
      <c r="N552">
        <f ca="1">OFFSET('Water Data'!A551,,MATCH('Correlation'!$R$16,DataTable[#Headers],0))</f>
        <v>7.080794504276815</v>
      </c>
    </row>
    <row r="553" spans="13:14" x14ac:dyDescent="0.3">
      <c r="M553">
        <f ca="1">OFFSET('Water Data'!A552,,MATCH('Correlation'!$R$4,DataTable[#Headers],0))</f>
        <v>7.4607272201980699</v>
      </c>
      <c r="N553">
        <f ca="1">OFFSET('Water Data'!A552,,MATCH('Correlation'!$R$16,DataTable[#Headers],0))</f>
        <v>7.4607272201980699</v>
      </c>
    </row>
    <row r="554" spans="13:14" x14ac:dyDescent="0.3">
      <c r="M554">
        <f ca="1">OFFSET('Water Data'!A553,,MATCH('Correlation'!$R$4,DataTable[#Headers],0))</f>
        <v>7.080794504276815</v>
      </c>
      <c r="N554">
        <f ca="1">OFFSET('Water Data'!A553,,MATCH('Correlation'!$R$16,DataTable[#Headers],0))</f>
        <v>7.080794504276815</v>
      </c>
    </row>
    <row r="555" spans="13:14" x14ac:dyDescent="0.3">
      <c r="M555">
        <f ca="1">OFFSET('Water Data'!A554,,MATCH('Correlation'!$R$4,DataTable[#Headers],0))</f>
        <v>7.2201655534465399</v>
      </c>
      <c r="N555">
        <f ca="1">OFFSET('Water Data'!A554,,MATCH('Correlation'!$R$16,DataTable[#Headers],0))</f>
        <v>7.2201655534465399</v>
      </c>
    </row>
    <row r="556" spans="13:14" x14ac:dyDescent="0.3">
      <c r="M556">
        <f ca="1">OFFSET('Water Data'!A555,,MATCH('Correlation'!$R$4,DataTable[#Headers],0))</f>
        <v>8.7908511889480501</v>
      </c>
      <c r="N556">
        <f ca="1">OFFSET('Water Data'!A555,,MATCH('Correlation'!$R$16,DataTable[#Headers],0))</f>
        <v>8.7908511889480501</v>
      </c>
    </row>
    <row r="557" spans="13:14" x14ac:dyDescent="0.3">
      <c r="M557">
        <f ca="1">OFFSET('Water Data'!A556,,MATCH('Correlation'!$R$4,DataTable[#Headers],0))</f>
        <v>7.080794504276815</v>
      </c>
      <c r="N557">
        <f ca="1">OFFSET('Water Data'!A556,,MATCH('Correlation'!$R$16,DataTable[#Headers],0))</f>
        <v>7.080794504276815</v>
      </c>
    </row>
    <row r="558" spans="13:14" x14ac:dyDescent="0.3">
      <c r="M558">
        <f ca="1">OFFSET('Water Data'!A557,,MATCH('Correlation'!$R$4,DataTable[#Headers],0))</f>
        <v>7.080794504276815</v>
      </c>
      <c r="N558">
        <f ca="1">OFFSET('Water Data'!A557,,MATCH('Correlation'!$R$16,DataTable[#Headers],0))</f>
        <v>7.080794504276815</v>
      </c>
    </row>
    <row r="559" spans="13:14" x14ac:dyDescent="0.3">
      <c r="M559">
        <f ca="1">OFFSET('Water Data'!A558,,MATCH('Correlation'!$R$4,DataTable[#Headers],0))</f>
        <v>9.0491660542978405</v>
      </c>
      <c r="N559">
        <f ca="1">OFFSET('Water Data'!A558,,MATCH('Correlation'!$R$16,DataTable[#Headers],0))</f>
        <v>9.0491660542978405</v>
      </c>
    </row>
    <row r="560" spans="13:14" x14ac:dyDescent="0.3">
      <c r="M560">
        <f ca="1">OFFSET('Water Data'!A559,,MATCH('Correlation'!$R$4,DataTable[#Headers],0))</f>
        <v>9.5151406152444196</v>
      </c>
      <c r="N560">
        <f ca="1">OFFSET('Water Data'!A559,,MATCH('Correlation'!$R$16,DataTable[#Headers],0))</f>
        <v>9.5151406152444196</v>
      </c>
    </row>
    <row r="561" spans="13:14" x14ac:dyDescent="0.3">
      <c r="M561">
        <f ca="1">OFFSET('Water Data'!A560,,MATCH('Correlation'!$R$4,DataTable[#Headers],0))</f>
        <v>6.1452429396754003</v>
      </c>
      <c r="N561">
        <f ca="1">OFFSET('Water Data'!A560,,MATCH('Correlation'!$R$16,DataTable[#Headers],0))</f>
        <v>6.1452429396754003</v>
      </c>
    </row>
    <row r="562" spans="13:14" x14ac:dyDescent="0.3">
      <c r="M562">
        <f ca="1">OFFSET('Water Data'!A561,,MATCH('Correlation'!$R$4,DataTable[#Headers],0))</f>
        <v>7.4942120469660702</v>
      </c>
      <c r="N562">
        <f ca="1">OFFSET('Water Data'!A561,,MATCH('Correlation'!$R$16,DataTable[#Headers],0))</f>
        <v>7.4942120469660702</v>
      </c>
    </row>
    <row r="563" spans="13:14" x14ac:dyDescent="0.3">
      <c r="M563">
        <f ca="1">OFFSET('Water Data'!A562,,MATCH('Correlation'!$R$4,DataTable[#Headers],0))</f>
        <v>7.0918858169666601</v>
      </c>
      <c r="N563">
        <f ca="1">OFFSET('Water Data'!A562,,MATCH('Correlation'!$R$16,DataTable[#Headers],0))</f>
        <v>7.0918858169666601</v>
      </c>
    </row>
    <row r="564" spans="13:14" x14ac:dyDescent="0.3">
      <c r="M564">
        <f ca="1">OFFSET('Water Data'!A563,,MATCH('Correlation'!$R$4,DataTable[#Headers],0))</f>
        <v>6.6245725276527896</v>
      </c>
      <c r="N564">
        <f ca="1">OFFSET('Water Data'!A563,,MATCH('Correlation'!$R$16,DataTable[#Headers],0))</f>
        <v>6.6245725276527896</v>
      </c>
    </row>
    <row r="565" spans="13:14" x14ac:dyDescent="0.3">
      <c r="M565">
        <f ca="1">OFFSET('Water Data'!A564,,MATCH('Correlation'!$R$4,DataTable[#Headers],0))</f>
        <v>6.0321889028999198</v>
      </c>
      <c r="N565">
        <f ca="1">OFFSET('Water Data'!A564,,MATCH('Correlation'!$R$16,DataTable[#Headers],0))</f>
        <v>6.0321889028999198</v>
      </c>
    </row>
    <row r="566" spans="13:14" x14ac:dyDescent="0.3">
      <c r="M566">
        <f ca="1">OFFSET('Water Data'!A565,,MATCH('Correlation'!$R$4,DataTable[#Headers],0))</f>
        <v>6.3440954250018597</v>
      </c>
      <c r="N566">
        <f ca="1">OFFSET('Water Data'!A565,,MATCH('Correlation'!$R$16,DataTable[#Headers],0))</f>
        <v>6.3440954250018597</v>
      </c>
    </row>
    <row r="567" spans="13:14" x14ac:dyDescent="0.3">
      <c r="M567">
        <f ca="1">OFFSET('Water Data'!A566,,MATCH('Correlation'!$R$4,DataTable[#Headers],0))</f>
        <v>7.080794504276815</v>
      </c>
      <c r="N567">
        <f ca="1">OFFSET('Water Data'!A566,,MATCH('Correlation'!$R$16,DataTable[#Headers],0))</f>
        <v>7.080794504276815</v>
      </c>
    </row>
    <row r="568" spans="13:14" x14ac:dyDescent="0.3">
      <c r="M568">
        <f ca="1">OFFSET('Water Data'!A567,,MATCH('Correlation'!$R$4,DataTable[#Headers],0))</f>
        <v>7.4591448594856997</v>
      </c>
      <c r="N568">
        <f ca="1">OFFSET('Water Data'!A567,,MATCH('Correlation'!$R$16,DataTable[#Headers],0))</f>
        <v>7.4591448594856997</v>
      </c>
    </row>
    <row r="569" spans="13:14" x14ac:dyDescent="0.3">
      <c r="M569">
        <f ca="1">OFFSET('Water Data'!A568,,MATCH('Correlation'!$R$4,DataTable[#Headers],0))</f>
        <v>6.3616668025878997</v>
      </c>
      <c r="N569">
        <f ca="1">OFFSET('Water Data'!A568,,MATCH('Correlation'!$R$16,DataTable[#Headers],0))</f>
        <v>6.3616668025878997</v>
      </c>
    </row>
    <row r="570" spans="13:14" x14ac:dyDescent="0.3">
      <c r="M570">
        <f ca="1">OFFSET('Water Data'!A569,,MATCH('Correlation'!$R$4,DataTable[#Headers],0))</f>
        <v>9.0115887536002592</v>
      </c>
      <c r="N570">
        <f ca="1">OFFSET('Water Data'!A569,,MATCH('Correlation'!$R$16,DataTable[#Headers],0))</f>
        <v>9.0115887536002592</v>
      </c>
    </row>
    <row r="571" spans="13:14" x14ac:dyDescent="0.3">
      <c r="M571">
        <f ca="1">OFFSET('Water Data'!A570,,MATCH('Correlation'!$R$4,DataTable[#Headers],0))</f>
        <v>7.4662131324522498</v>
      </c>
      <c r="N571">
        <f ca="1">OFFSET('Water Data'!A570,,MATCH('Correlation'!$R$16,DataTable[#Headers],0))</f>
        <v>7.4662131324522498</v>
      </c>
    </row>
    <row r="572" spans="13:14" x14ac:dyDescent="0.3">
      <c r="M572">
        <f ca="1">OFFSET('Water Data'!A571,,MATCH('Correlation'!$R$4,DataTable[#Headers],0))</f>
        <v>5.7398163326022003</v>
      </c>
      <c r="N572">
        <f ca="1">OFFSET('Water Data'!A571,,MATCH('Correlation'!$R$16,DataTable[#Headers],0))</f>
        <v>5.7398163326022003</v>
      </c>
    </row>
    <row r="573" spans="13:14" x14ac:dyDescent="0.3">
      <c r="M573">
        <f ca="1">OFFSET('Water Data'!A572,,MATCH('Correlation'!$R$4,DataTable[#Headers],0))</f>
        <v>7.7851066730598104</v>
      </c>
      <c r="N573">
        <f ca="1">OFFSET('Water Data'!A572,,MATCH('Correlation'!$R$16,DataTable[#Headers],0))</f>
        <v>7.7851066730598104</v>
      </c>
    </row>
    <row r="574" spans="13:14" x14ac:dyDescent="0.3">
      <c r="M574">
        <f ca="1">OFFSET('Water Data'!A573,,MATCH('Correlation'!$R$4,DataTable[#Headers],0))</f>
        <v>7.1385867813316199</v>
      </c>
      <c r="N574">
        <f ca="1">OFFSET('Water Data'!A573,,MATCH('Correlation'!$R$16,DataTable[#Headers],0))</f>
        <v>7.1385867813316199</v>
      </c>
    </row>
    <row r="575" spans="13:14" x14ac:dyDescent="0.3">
      <c r="M575">
        <f ca="1">OFFSET('Water Data'!A574,,MATCH('Correlation'!$R$4,DataTable[#Headers],0))</f>
        <v>8.8051777452649205</v>
      </c>
      <c r="N575">
        <f ca="1">OFFSET('Water Data'!A574,,MATCH('Correlation'!$R$16,DataTable[#Headers],0))</f>
        <v>8.8051777452649205</v>
      </c>
    </row>
    <row r="576" spans="13:14" x14ac:dyDescent="0.3">
      <c r="M576">
        <f ca="1">OFFSET('Water Data'!A575,,MATCH('Correlation'!$R$4,DataTable[#Headers],0))</f>
        <v>8.0030314850909203</v>
      </c>
      <c r="N576">
        <f ca="1">OFFSET('Water Data'!A575,,MATCH('Correlation'!$R$16,DataTable[#Headers],0))</f>
        <v>8.0030314850909203</v>
      </c>
    </row>
    <row r="577" spans="13:14" x14ac:dyDescent="0.3">
      <c r="M577">
        <f ca="1">OFFSET('Water Data'!A576,,MATCH('Correlation'!$R$4,DataTable[#Headers],0))</f>
        <v>7.1573378640262302</v>
      </c>
      <c r="N577">
        <f ca="1">OFFSET('Water Data'!A576,,MATCH('Correlation'!$R$16,DataTable[#Headers],0))</f>
        <v>7.1573378640262302</v>
      </c>
    </row>
    <row r="578" spans="13:14" x14ac:dyDescent="0.3">
      <c r="M578">
        <f ca="1">OFFSET('Water Data'!A577,,MATCH('Correlation'!$R$4,DataTable[#Headers],0))</f>
        <v>6.4273651444755098</v>
      </c>
      <c r="N578">
        <f ca="1">OFFSET('Water Data'!A577,,MATCH('Correlation'!$R$16,DataTable[#Headers],0))</f>
        <v>6.4273651444755098</v>
      </c>
    </row>
    <row r="579" spans="13:14" x14ac:dyDescent="0.3">
      <c r="M579">
        <f ca="1">OFFSET('Water Data'!A578,,MATCH('Correlation'!$R$4,DataTable[#Headers],0))</f>
        <v>6.12467227096983</v>
      </c>
      <c r="N579">
        <f ca="1">OFFSET('Water Data'!A578,,MATCH('Correlation'!$R$16,DataTable[#Headers],0))</f>
        <v>6.12467227096983</v>
      </c>
    </row>
    <row r="580" spans="13:14" x14ac:dyDescent="0.3">
      <c r="M580">
        <f ca="1">OFFSET('Water Data'!A579,,MATCH('Correlation'!$R$4,DataTable[#Headers],0))</f>
        <v>8.4579010369103091</v>
      </c>
      <c r="N580">
        <f ca="1">OFFSET('Water Data'!A579,,MATCH('Correlation'!$R$16,DataTable[#Headers],0))</f>
        <v>8.4579010369103091</v>
      </c>
    </row>
    <row r="581" spans="13:14" x14ac:dyDescent="0.3">
      <c r="M581">
        <f ca="1">OFFSET('Water Data'!A580,,MATCH('Correlation'!$R$4,DataTable[#Headers],0))</f>
        <v>5.7721973935687796</v>
      </c>
      <c r="N581">
        <f ca="1">OFFSET('Water Data'!A580,,MATCH('Correlation'!$R$16,DataTable[#Headers],0))</f>
        <v>5.7721973935687796</v>
      </c>
    </row>
    <row r="582" spans="13:14" x14ac:dyDescent="0.3">
      <c r="M582">
        <f ca="1">OFFSET('Water Data'!A581,,MATCH('Correlation'!$R$4,DataTable[#Headers],0))</f>
        <v>7.080794504276815</v>
      </c>
      <c r="N582">
        <f ca="1">OFFSET('Water Data'!A581,,MATCH('Correlation'!$R$16,DataTable[#Headers],0))</f>
        <v>7.080794504276815</v>
      </c>
    </row>
    <row r="583" spans="13:14" x14ac:dyDescent="0.3">
      <c r="M583">
        <f ca="1">OFFSET('Water Data'!A582,,MATCH('Correlation'!$R$4,DataTable[#Headers],0))</f>
        <v>6.76079052306899</v>
      </c>
      <c r="N583">
        <f ca="1">OFFSET('Water Data'!A582,,MATCH('Correlation'!$R$16,DataTable[#Headers],0))</f>
        <v>6.76079052306899</v>
      </c>
    </row>
    <row r="584" spans="13:14" x14ac:dyDescent="0.3">
      <c r="M584">
        <f ca="1">OFFSET('Water Data'!A583,,MATCH('Correlation'!$R$4,DataTable[#Headers],0))</f>
        <v>7.8950456621463196</v>
      </c>
      <c r="N584">
        <f ca="1">OFFSET('Water Data'!A583,,MATCH('Correlation'!$R$16,DataTable[#Headers],0))</f>
        <v>7.8950456621463196</v>
      </c>
    </row>
    <row r="585" spans="13:14" x14ac:dyDescent="0.3">
      <c r="M585">
        <f ca="1">OFFSET('Water Data'!A584,,MATCH('Correlation'!$R$4,DataTable[#Headers],0))</f>
        <v>8.5767399284048391</v>
      </c>
      <c r="N585">
        <f ca="1">OFFSET('Water Data'!A584,,MATCH('Correlation'!$R$16,DataTable[#Headers],0))</f>
        <v>8.5767399284048391</v>
      </c>
    </row>
    <row r="586" spans="13:14" x14ac:dyDescent="0.3">
      <c r="M586">
        <f ca="1">OFFSET('Water Data'!A585,,MATCH('Correlation'!$R$4,DataTable[#Headers],0))</f>
        <v>5.5967298175757998</v>
      </c>
      <c r="N586">
        <f ca="1">OFFSET('Water Data'!A585,,MATCH('Correlation'!$R$16,DataTable[#Headers],0))</f>
        <v>5.5967298175757998</v>
      </c>
    </row>
    <row r="587" spans="13:14" x14ac:dyDescent="0.3">
      <c r="M587">
        <f ca="1">OFFSET('Water Data'!A586,,MATCH('Correlation'!$R$4,DataTable[#Headers],0))</f>
        <v>8.1456323742549603</v>
      </c>
      <c r="N587">
        <f ca="1">OFFSET('Water Data'!A586,,MATCH('Correlation'!$R$16,DataTable[#Headers],0))</f>
        <v>8.1456323742549603</v>
      </c>
    </row>
    <row r="588" spans="13:14" x14ac:dyDescent="0.3">
      <c r="M588">
        <f ca="1">OFFSET('Water Data'!A587,,MATCH('Correlation'!$R$4,DataTable[#Headers],0))</f>
        <v>6.6654950682768996</v>
      </c>
      <c r="N588">
        <f ca="1">OFFSET('Water Data'!A587,,MATCH('Correlation'!$R$16,DataTable[#Headers],0))</f>
        <v>6.6654950682768996</v>
      </c>
    </row>
    <row r="589" spans="13:14" x14ac:dyDescent="0.3">
      <c r="M589">
        <f ca="1">OFFSET('Water Data'!A588,,MATCH('Correlation'!$R$4,DataTable[#Headers],0))</f>
        <v>6.4990679978223298</v>
      </c>
      <c r="N589">
        <f ca="1">OFFSET('Water Data'!A588,,MATCH('Correlation'!$R$16,DataTable[#Headers],0))</f>
        <v>6.4990679978223298</v>
      </c>
    </row>
    <row r="590" spans="13:14" x14ac:dyDescent="0.3">
      <c r="M590">
        <f ca="1">OFFSET('Water Data'!A589,,MATCH('Correlation'!$R$4,DataTable[#Headers],0))</f>
        <v>9.7358893878110404</v>
      </c>
      <c r="N590">
        <f ca="1">OFFSET('Water Data'!A589,,MATCH('Correlation'!$R$16,DataTable[#Headers],0))</f>
        <v>9.7358893878110404</v>
      </c>
    </row>
    <row r="591" spans="13:14" x14ac:dyDescent="0.3">
      <c r="M591">
        <f ca="1">OFFSET('Water Data'!A590,,MATCH('Correlation'!$R$4,DataTable[#Headers],0))</f>
        <v>9.2682818946417793</v>
      </c>
      <c r="N591">
        <f ca="1">OFFSET('Water Data'!A590,,MATCH('Correlation'!$R$16,DataTable[#Headers],0))</f>
        <v>9.2682818946417793</v>
      </c>
    </row>
    <row r="592" spans="13:14" x14ac:dyDescent="0.3">
      <c r="M592">
        <f ca="1">OFFSET('Water Data'!A591,,MATCH('Correlation'!$R$4,DataTable[#Headers],0))</f>
        <v>7.080794504276815</v>
      </c>
      <c r="N592">
        <f ca="1">OFFSET('Water Data'!A591,,MATCH('Correlation'!$R$16,DataTable[#Headers],0))</f>
        <v>7.080794504276815</v>
      </c>
    </row>
    <row r="593" spans="13:14" x14ac:dyDescent="0.3">
      <c r="M593">
        <f ca="1">OFFSET('Water Data'!A592,,MATCH('Correlation'!$R$4,DataTable[#Headers],0))</f>
        <v>10.0596420985127</v>
      </c>
      <c r="N593">
        <f ca="1">OFFSET('Water Data'!A592,,MATCH('Correlation'!$R$16,DataTable[#Headers],0))</f>
        <v>10.0596420985127</v>
      </c>
    </row>
    <row r="594" spans="13:14" x14ac:dyDescent="0.3">
      <c r="M594">
        <f ca="1">OFFSET('Water Data'!A593,,MATCH('Correlation'!$R$4,DataTable[#Headers],0))</f>
        <v>6.4758853986095497</v>
      </c>
      <c r="N594">
        <f ca="1">OFFSET('Water Data'!A593,,MATCH('Correlation'!$R$16,DataTable[#Headers],0))</f>
        <v>6.4758853986095497</v>
      </c>
    </row>
    <row r="595" spans="13:14" x14ac:dyDescent="0.3">
      <c r="M595">
        <f ca="1">OFFSET('Water Data'!A594,,MATCH('Correlation'!$R$4,DataTable[#Headers],0))</f>
        <v>6.0961283475006098</v>
      </c>
      <c r="N595">
        <f ca="1">OFFSET('Water Data'!A594,,MATCH('Correlation'!$R$16,DataTable[#Headers],0))</f>
        <v>6.0961283475006098</v>
      </c>
    </row>
    <row r="596" spans="13:14" x14ac:dyDescent="0.3">
      <c r="M596">
        <f ca="1">OFFSET('Water Data'!A595,,MATCH('Correlation'!$R$4,DataTable[#Headers],0))</f>
        <v>6.2978456340027602</v>
      </c>
      <c r="N596">
        <f ca="1">OFFSET('Water Data'!A595,,MATCH('Correlation'!$R$16,DataTable[#Headers],0))</f>
        <v>6.2978456340027602</v>
      </c>
    </row>
    <row r="597" spans="13:14" x14ac:dyDescent="0.3">
      <c r="M597">
        <f ca="1">OFFSET('Water Data'!A596,,MATCH('Correlation'!$R$4,DataTable[#Headers],0))</f>
        <v>5.2840966874291597</v>
      </c>
      <c r="N597">
        <f ca="1">OFFSET('Water Data'!A596,,MATCH('Correlation'!$R$16,DataTable[#Headers],0))</f>
        <v>5.2840966874291597</v>
      </c>
    </row>
    <row r="598" spans="13:14" x14ac:dyDescent="0.3">
      <c r="M598">
        <f ca="1">OFFSET('Water Data'!A597,,MATCH('Correlation'!$R$4,DataTable[#Headers],0))</f>
        <v>8.2699447097323304</v>
      </c>
      <c r="N598">
        <f ca="1">OFFSET('Water Data'!A597,,MATCH('Correlation'!$R$16,DataTable[#Headers],0))</f>
        <v>8.2699447097323304</v>
      </c>
    </row>
    <row r="599" spans="13:14" x14ac:dyDescent="0.3">
      <c r="M599">
        <f ca="1">OFFSET('Water Data'!A598,,MATCH('Correlation'!$R$4,DataTable[#Headers],0))</f>
        <v>6.0395677903077898</v>
      </c>
      <c r="N599">
        <f ca="1">OFFSET('Water Data'!A598,,MATCH('Correlation'!$R$16,DataTable[#Headers],0))</f>
        <v>6.0395677903077898</v>
      </c>
    </row>
    <row r="600" spans="13:14" x14ac:dyDescent="0.3">
      <c r="M600">
        <f ca="1">OFFSET('Water Data'!A599,,MATCH('Correlation'!$R$4,DataTable[#Headers],0))</f>
        <v>6.24327900422215</v>
      </c>
      <c r="N600">
        <f ca="1">OFFSET('Water Data'!A599,,MATCH('Correlation'!$R$16,DataTable[#Headers],0))</f>
        <v>6.24327900422215</v>
      </c>
    </row>
    <row r="601" spans="13:14" x14ac:dyDescent="0.3">
      <c r="M601">
        <f ca="1">OFFSET('Water Data'!A600,,MATCH('Correlation'!$R$4,DataTable[#Headers],0))</f>
        <v>8.2140997644519498</v>
      </c>
      <c r="N601">
        <f ca="1">OFFSET('Water Data'!A600,,MATCH('Correlation'!$R$16,DataTable[#Headers],0))</f>
        <v>8.2140997644519498</v>
      </c>
    </row>
    <row r="602" spans="13:14" x14ac:dyDescent="0.3">
      <c r="M602">
        <f ca="1">OFFSET('Water Data'!A601,,MATCH('Correlation'!$R$4,DataTable[#Headers],0))</f>
        <v>7.080794504276815</v>
      </c>
      <c r="N602">
        <f ca="1">OFFSET('Water Data'!A601,,MATCH('Correlation'!$R$16,DataTable[#Headers],0))</f>
        <v>7.080794504276815</v>
      </c>
    </row>
    <row r="603" spans="13:14" x14ac:dyDescent="0.3">
      <c r="M603">
        <f ca="1">OFFSET('Water Data'!A602,,MATCH('Correlation'!$R$4,DataTable[#Headers],0))</f>
        <v>7.080794504276815</v>
      </c>
      <c r="N603">
        <f ca="1">OFFSET('Water Data'!A602,,MATCH('Correlation'!$R$16,DataTable[#Headers],0))</f>
        <v>7.080794504276815</v>
      </c>
    </row>
    <row r="604" spans="13:14" x14ac:dyDescent="0.3">
      <c r="M604">
        <f ca="1">OFFSET('Water Data'!A603,,MATCH('Correlation'!$R$4,DataTable[#Headers],0))</f>
        <v>7.080794504276815</v>
      </c>
      <c r="N604">
        <f ca="1">OFFSET('Water Data'!A603,,MATCH('Correlation'!$R$16,DataTable[#Headers],0))</f>
        <v>7.080794504276815</v>
      </c>
    </row>
    <row r="605" spans="13:14" x14ac:dyDescent="0.3">
      <c r="M605">
        <f ca="1">OFFSET('Water Data'!A604,,MATCH('Correlation'!$R$4,DataTable[#Headers],0))</f>
        <v>9.8360305471264091</v>
      </c>
      <c r="N605">
        <f ca="1">OFFSET('Water Data'!A604,,MATCH('Correlation'!$R$16,DataTable[#Headers],0))</f>
        <v>9.8360305471264091</v>
      </c>
    </row>
    <row r="606" spans="13:14" x14ac:dyDescent="0.3">
      <c r="M606">
        <f ca="1">OFFSET('Water Data'!A605,,MATCH('Correlation'!$R$4,DataTable[#Headers],0))</f>
        <v>8.7197643315431801</v>
      </c>
      <c r="N606">
        <f ca="1">OFFSET('Water Data'!A605,,MATCH('Correlation'!$R$16,DataTable[#Headers],0))</f>
        <v>8.7197643315431801</v>
      </c>
    </row>
    <row r="607" spans="13:14" x14ac:dyDescent="0.3">
      <c r="M607">
        <f ca="1">OFFSET('Water Data'!A606,,MATCH('Correlation'!$R$4,DataTable[#Headers],0))</f>
        <v>7.00960169429269</v>
      </c>
      <c r="N607">
        <f ca="1">OFFSET('Water Data'!A606,,MATCH('Correlation'!$R$16,DataTable[#Headers],0))</f>
        <v>7.00960169429269</v>
      </c>
    </row>
    <row r="608" spans="13:14" x14ac:dyDescent="0.3">
      <c r="M608">
        <f ca="1">OFFSET('Water Data'!A607,,MATCH('Correlation'!$R$4,DataTable[#Headers],0))</f>
        <v>6.4926388461538496</v>
      </c>
      <c r="N608">
        <f ca="1">OFFSET('Water Data'!A607,,MATCH('Correlation'!$R$16,DataTable[#Headers],0))</f>
        <v>6.4926388461538496</v>
      </c>
    </row>
    <row r="609" spans="13:14" x14ac:dyDescent="0.3">
      <c r="M609">
        <f ca="1">OFFSET('Water Data'!A608,,MATCH('Correlation'!$R$4,DataTable[#Headers],0))</f>
        <v>7.8145243207535504</v>
      </c>
      <c r="N609">
        <f ca="1">OFFSET('Water Data'!A608,,MATCH('Correlation'!$R$16,DataTable[#Headers],0))</f>
        <v>7.8145243207535504</v>
      </c>
    </row>
    <row r="610" spans="13:14" x14ac:dyDescent="0.3">
      <c r="M610">
        <f ca="1">OFFSET('Water Data'!A609,,MATCH('Correlation'!$R$4,DataTable[#Headers],0))</f>
        <v>9.6525629350219209</v>
      </c>
      <c r="N610">
        <f ca="1">OFFSET('Water Data'!A609,,MATCH('Correlation'!$R$16,DataTable[#Headers],0))</f>
        <v>9.6525629350219209</v>
      </c>
    </row>
    <row r="611" spans="13:14" x14ac:dyDescent="0.3">
      <c r="M611">
        <f ca="1">OFFSET('Water Data'!A610,,MATCH('Correlation'!$R$4,DataTable[#Headers],0))</f>
        <v>8.0075412195542501</v>
      </c>
      <c r="N611">
        <f ca="1">OFFSET('Water Data'!A610,,MATCH('Correlation'!$R$16,DataTable[#Headers],0))</f>
        <v>8.0075412195542501</v>
      </c>
    </row>
    <row r="612" spans="13:14" x14ac:dyDescent="0.3">
      <c r="M612">
        <f ca="1">OFFSET('Water Data'!A611,,MATCH('Correlation'!$R$4,DataTable[#Headers],0))</f>
        <v>7.080794504276815</v>
      </c>
      <c r="N612">
        <f ca="1">OFFSET('Water Data'!A611,,MATCH('Correlation'!$R$16,DataTable[#Headers],0))</f>
        <v>7.080794504276815</v>
      </c>
    </row>
    <row r="613" spans="13:14" x14ac:dyDescent="0.3">
      <c r="M613">
        <f ca="1">OFFSET('Water Data'!A612,,MATCH('Correlation'!$R$4,DataTable[#Headers],0))</f>
        <v>7.080794504276815</v>
      </c>
      <c r="N613">
        <f ca="1">OFFSET('Water Data'!A612,,MATCH('Correlation'!$R$16,DataTable[#Headers],0))</f>
        <v>7.080794504276815</v>
      </c>
    </row>
    <row r="614" spans="13:14" x14ac:dyDescent="0.3">
      <c r="M614">
        <f ca="1">OFFSET('Water Data'!A613,,MATCH('Correlation'!$R$4,DataTable[#Headers],0))</f>
        <v>7.3868376964275999</v>
      </c>
      <c r="N614">
        <f ca="1">OFFSET('Water Data'!A613,,MATCH('Correlation'!$R$16,DataTable[#Headers],0))</f>
        <v>7.3868376964275999</v>
      </c>
    </row>
    <row r="615" spans="13:14" x14ac:dyDescent="0.3">
      <c r="M615">
        <f ca="1">OFFSET('Water Data'!A614,,MATCH('Correlation'!$R$4,DataTable[#Headers],0))</f>
        <v>5.4975803214518004</v>
      </c>
      <c r="N615">
        <f ca="1">OFFSET('Water Data'!A614,,MATCH('Correlation'!$R$16,DataTable[#Headers],0))</f>
        <v>5.4975803214518004</v>
      </c>
    </row>
    <row r="616" spans="13:14" x14ac:dyDescent="0.3">
      <c r="M616">
        <f ca="1">OFFSET('Water Data'!A615,,MATCH('Correlation'!$R$4,DataTable[#Headers],0))</f>
        <v>6.0578281137195296</v>
      </c>
      <c r="N616">
        <f ca="1">OFFSET('Water Data'!A615,,MATCH('Correlation'!$R$16,DataTable[#Headers],0))</f>
        <v>6.0578281137195296</v>
      </c>
    </row>
    <row r="617" spans="13:14" x14ac:dyDescent="0.3">
      <c r="M617">
        <f ca="1">OFFSET('Water Data'!A616,,MATCH('Correlation'!$R$4,DataTable[#Headers],0))</f>
        <v>7.080794504276815</v>
      </c>
      <c r="N617">
        <f ca="1">OFFSET('Water Data'!A616,,MATCH('Correlation'!$R$16,DataTable[#Headers],0))</f>
        <v>7.080794504276815</v>
      </c>
    </row>
    <row r="618" spans="13:14" x14ac:dyDescent="0.3">
      <c r="M618">
        <f ca="1">OFFSET('Water Data'!A617,,MATCH('Correlation'!$R$4,DataTable[#Headers],0))</f>
        <v>6.2689533366349499</v>
      </c>
      <c r="N618">
        <f ca="1">OFFSET('Water Data'!A617,,MATCH('Correlation'!$R$16,DataTable[#Headers],0))</f>
        <v>6.2689533366349499</v>
      </c>
    </row>
    <row r="619" spans="13:14" x14ac:dyDescent="0.3">
      <c r="M619">
        <f ca="1">OFFSET('Water Data'!A618,,MATCH('Correlation'!$R$4,DataTable[#Headers],0))</f>
        <v>7.080794504276815</v>
      </c>
      <c r="N619">
        <f ca="1">OFFSET('Water Data'!A618,,MATCH('Correlation'!$R$16,DataTable[#Headers],0))</f>
        <v>7.080794504276815</v>
      </c>
    </row>
    <row r="620" spans="13:14" x14ac:dyDescent="0.3">
      <c r="M620">
        <f ca="1">OFFSET('Water Data'!A619,,MATCH('Correlation'!$R$4,DataTable[#Headers],0))</f>
        <v>6.2849848224523797</v>
      </c>
      <c r="N620">
        <f ca="1">OFFSET('Water Data'!A619,,MATCH('Correlation'!$R$16,DataTable[#Headers],0))</f>
        <v>6.2849848224523797</v>
      </c>
    </row>
    <row r="621" spans="13:14" x14ac:dyDescent="0.3">
      <c r="M621">
        <f ca="1">OFFSET('Water Data'!A620,,MATCH('Correlation'!$R$4,DataTable[#Headers],0))</f>
        <v>9.0430956317015205</v>
      </c>
      <c r="N621">
        <f ca="1">OFFSET('Water Data'!A620,,MATCH('Correlation'!$R$16,DataTable[#Headers],0))</f>
        <v>9.0430956317015205</v>
      </c>
    </row>
    <row r="622" spans="13:14" x14ac:dyDescent="0.3">
      <c r="M622">
        <f ca="1">OFFSET('Water Data'!A621,,MATCH('Correlation'!$R$4,DataTable[#Headers],0))</f>
        <v>8.5230620787564302</v>
      </c>
      <c r="N622">
        <f ca="1">OFFSET('Water Data'!A621,,MATCH('Correlation'!$R$16,DataTable[#Headers],0))</f>
        <v>8.5230620787564302</v>
      </c>
    </row>
    <row r="623" spans="13:14" x14ac:dyDescent="0.3">
      <c r="M623">
        <f ca="1">OFFSET('Water Data'!A622,,MATCH('Correlation'!$R$4,DataTable[#Headers],0))</f>
        <v>7.080794504276815</v>
      </c>
      <c r="N623">
        <f ca="1">OFFSET('Water Data'!A622,,MATCH('Correlation'!$R$16,DataTable[#Headers],0))</f>
        <v>7.080794504276815</v>
      </c>
    </row>
    <row r="624" spans="13:14" x14ac:dyDescent="0.3">
      <c r="M624">
        <f ca="1">OFFSET('Water Data'!A623,,MATCH('Correlation'!$R$4,DataTable[#Headers],0))</f>
        <v>7.080794504276815</v>
      </c>
      <c r="N624">
        <f ca="1">OFFSET('Water Data'!A623,,MATCH('Correlation'!$R$16,DataTable[#Headers],0))</f>
        <v>7.080794504276815</v>
      </c>
    </row>
    <row r="625" spans="13:14" x14ac:dyDescent="0.3">
      <c r="M625">
        <f ca="1">OFFSET('Water Data'!A624,,MATCH('Correlation'!$R$4,DataTable[#Headers],0))</f>
        <v>4.0290527099378597</v>
      </c>
      <c r="N625">
        <f ca="1">OFFSET('Water Data'!A624,,MATCH('Correlation'!$R$16,DataTable[#Headers],0))</f>
        <v>4.0290527099378597</v>
      </c>
    </row>
    <row r="626" spans="13:14" x14ac:dyDescent="0.3">
      <c r="M626">
        <f ca="1">OFFSET('Water Data'!A625,,MATCH('Correlation'!$R$4,DataTable[#Headers],0))</f>
        <v>6.4127070417540502</v>
      </c>
      <c r="N626">
        <f ca="1">OFFSET('Water Data'!A625,,MATCH('Correlation'!$R$16,DataTable[#Headers],0))</f>
        <v>6.4127070417540502</v>
      </c>
    </row>
    <row r="627" spans="13:14" x14ac:dyDescent="0.3">
      <c r="M627">
        <f ca="1">OFFSET('Water Data'!A626,,MATCH('Correlation'!$R$4,DataTable[#Headers],0))</f>
        <v>6.2762949899815803</v>
      </c>
      <c r="N627">
        <f ca="1">OFFSET('Water Data'!A626,,MATCH('Correlation'!$R$16,DataTable[#Headers],0))</f>
        <v>6.2762949899815803</v>
      </c>
    </row>
    <row r="628" spans="13:14" x14ac:dyDescent="0.3">
      <c r="M628">
        <f ca="1">OFFSET('Water Data'!A627,,MATCH('Correlation'!$R$4,DataTable[#Headers],0))</f>
        <v>7.6488779277035297</v>
      </c>
      <c r="N628">
        <f ca="1">OFFSET('Water Data'!A627,,MATCH('Correlation'!$R$16,DataTable[#Headers],0))</f>
        <v>7.6488779277035297</v>
      </c>
    </row>
    <row r="629" spans="13:14" x14ac:dyDescent="0.3">
      <c r="M629">
        <f ca="1">OFFSET('Water Data'!A628,,MATCH('Correlation'!$R$4,DataTable[#Headers],0))</f>
        <v>5.5481818491157702</v>
      </c>
      <c r="N629">
        <f ca="1">OFFSET('Water Data'!A628,,MATCH('Correlation'!$R$16,DataTable[#Headers],0))</f>
        <v>5.5481818491157702</v>
      </c>
    </row>
    <row r="630" spans="13:14" x14ac:dyDescent="0.3">
      <c r="M630">
        <f ca="1">OFFSET('Water Data'!A629,,MATCH('Correlation'!$R$4,DataTable[#Headers],0))</f>
        <v>7.080794504276815</v>
      </c>
      <c r="N630">
        <f ca="1">OFFSET('Water Data'!A629,,MATCH('Correlation'!$R$16,DataTable[#Headers],0))</f>
        <v>7.080794504276815</v>
      </c>
    </row>
    <row r="631" spans="13:14" x14ac:dyDescent="0.3">
      <c r="M631">
        <f ca="1">OFFSET('Water Data'!A630,,MATCH('Correlation'!$R$4,DataTable[#Headers],0))</f>
        <v>7.4686170188765697</v>
      </c>
      <c r="N631">
        <f ca="1">OFFSET('Water Data'!A630,,MATCH('Correlation'!$R$16,DataTable[#Headers],0))</f>
        <v>7.4686170188765697</v>
      </c>
    </row>
    <row r="632" spans="13:14" x14ac:dyDescent="0.3">
      <c r="M632">
        <f ca="1">OFFSET('Water Data'!A631,,MATCH('Correlation'!$R$4,DataTable[#Headers],0))</f>
        <v>7.080794504276815</v>
      </c>
      <c r="N632">
        <f ca="1">OFFSET('Water Data'!A631,,MATCH('Correlation'!$R$16,DataTable[#Headers],0))</f>
        <v>7.080794504276815</v>
      </c>
    </row>
    <row r="633" spans="13:14" x14ac:dyDescent="0.3">
      <c r="M633">
        <f ca="1">OFFSET('Water Data'!A632,,MATCH('Correlation'!$R$4,DataTable[#Headers],0))</f>
        <v>7.9181504708531296</v>
      </c>
      <c r="N633">
        <f ca="1">OFFSET('Water Data'!A632,,MATCH('Correlation'!$R$16,DataTable[#Headers],0))</f>
        <v>7.9181504708531296</v>
      </c>
    </row>
    <row r="634" spans="13:14" x14ac:dyDescent="0.3">
      <c r="M634">
        <f ca="1">OFFSET('Water Data'!A633,,MATCH('Correlation'!$R$4,DataTable[#Headers],0))</f>
        <v>7.080794504276815</v>
      </c>
      <c r="N634">
        <f ca="1">OFFSET('Water Data'!A633,,MATCH('Correlation'!$R$16,DataTable[#Headers],0))</f>
        <v>7.080794504276815</v>
      </c>
    </row>
    <row r="635" spans="13:14" x14ac:dyDescent="0.3">
      <c r="M635">
        <f ca="1">OFFSET('Water Data'!A634,,MATCH('Correlation'!$R$4,DataTable[#Headers],0))</f>
        <v>7.080794504276815</v>
      </c>
      <c r="N635">
        <f ca="1">OFFSET('Water Data'!A634,,MATCH('Correlation'!$R$16,DataTable[#Headers],0))</f>
        <v>7.080794504276815</v>
      </c>
    </row>
    <row r="636" spans="13:14" x14ac:dyDescent="0.3">
      <c r="M636">
        <f ca="1">OFFSET('Water Data'!A635,,MATCH('Correlation'!$R$4,DataTable[#Headers],0))</f>
        <v>5.4332421165126297</v>
      </c>
      <c r="N636">
        <f ca="1">OFFSET('Water Data'!A635,,MATCH('Correlation'!$R$16,DataTable[#Headers],0))</f>
        <v>5.4332421165126297</v>
      </c>
    </row>
    <row r="637" spans="13:14" x14ac:dyDescent="0.3">
      <c r="M637">
        <f ca="1">OFFSET('Water Data'!A636,,MATCH('Correlation'!$R$4,DataTable[#Headers],0))</f>
        <v>8.3395116100347497</v>
      </c>
      <c r="N637">
        <f ca="1">OFFSET('Water Data'!A636,,MATCH('Correlation'!$R$16,DataTable[#Headers],0))</f>
        <v>8.3395116100347497</v>
      </c>
    </row>
    <row r="638" spans="13:14" x14ac:dyDescent="0.3">
      <c r="M638">
        <f ca="1">OFFSET('Water Data'!A637,,MATCH('Correlation'!$R$4,DataTable[#Headers],0))</f>
        <v>6.7157190879797897</v>
      </c>
      <c r="N638">
        <f ca="1">OFFSET('Water Data'!A637,,MATCH('Correlation'!$R$16,DataTable[#Headers],0))</f>
        <v>6.7157190879797897</v>
      </c>
    </row>
    <row r="639" spans="13:14" x14ac:dyDescent="0.3">
      <c r="M639">
        <f ca="1">OFFSET('Water Data'!A638,,MATCH('Correlation'!$R$4,DataTable[#Headers],0))</f>
        <v>6.0980120899463204</v>
      </c>
      <c r="N639">
        <f ca="1">OFFSET('Water Data'!A638,,MATCH('Correlation'!$R$16,DataTable[#Headers],0))</f>
        <v>6.0980120899463204</v>
      </c>
    </row>
    <row r="640" spans="13:14" x14ac:dyDescent="0.3">
      <c r="M640">
        <f ca="1">OFFSET('Water Data'!A639,,MATCH('Correlation'!$R$4,DataTable[#Headers],0))</f>
        <v>6.5768453230811401</v>
      </c>
      <c r="N640">
        <f ca="1">OFFSET('Water Data'!A639,,MATCH('Correlation'!$R$16,DataTable[#Headers],0))</f>
        <v>6.5768453230811401</v>
      </c>
    </row>
    <row r="641" spans="13:14" x14ac:dyDescent="0.3">
      <c r="M641">
        <f ca="1">OFFSET('Water Data'!A640,,MATCH('Correlation'!$R$4,DataTable[#Headers],0))</f>
        <v>4.6810987602356704</v>
      </c>
      <c r="N641">
        <f ca="1">OFFSET('Water Data'!A640,,MATCH('Correlation'!$R$16,DataTable[#Headers],0))</f>
        <v>4.6810987602356704</v>
      </c>
    </row>
    <row r="642" spans="13:14" x14ac:dyDescent="0.3">
      <c r="M642">
        <f ca="1">OFFSET('Water Data'!A641,,MATCH('Correlation'!$R$4,DataTable[#Headers],0))</f>
        <v>8.1512153104236607</v>
      </c>
      <c r="N642">
        <f ca="1">OFFSET('Water Data'!A641,,MATCH('Correlation'!$R$16,DataTable[#Headers],0))</f>
        <v>8.1512153104236607</v>
      </c>
    </row>
    <row r="643" spans="13:14" x14ac:dyDescent="0.3">
      <c r="M643">
        <f ca="1">OFFSET('Water Data'!A642,,MATCH('Correlation'!$R$4,DataTable[#Headers],0))</f>
        <v>7.080794504276815</v>
      </c>
      <c r="N643">
        <f ca="1">OFFSET('Water Data'!A642,,MATCH('Correlation'!$R$16,DataTable[#Headers],0))</f>
        <v>7.080794504276815</v>
      </c>
    </row>
    <row r="644" spans="13:14" x14ac:dyDescent="0.3">
      <c r="M644">
        <f ca="1">OFFSET('Water Data'!A643,,MATCH('Correlation'!$R$4,DataTable[#Headers],0))</f>
        <v>7.080794504276815</v>
      </c>
      <c r="N644">
        <f ca="1">OFFSET('Water Data'!A643,,MATCH('Correlation'!$R$16,DataTable[#Headers],0))</f>
        <v>7.080794504276815</v>
      </c>
    </row>
    <row r="645" spans="13:14" x14ac:dyDescent="0.3">
      <c r="M645">
        <f ca="1">OFFSET('Water Data'!A644,,MATCH('Correlation'!$R$4,DataTable[#Headers],0))</f>
        <v>5.6696895663494304</v>
      </c>
      <c r="N645">
        <f ca="1">OFFSET('Water Data'!A644,,MATCH('Correlation'!$R$16,DataTable[#Headers],0))</f>
        <v>5.6696895663494304</v>
      </c>
    </row>
    <row r="646" spans="13:14" x14ac:dyDescent="0.3">
      <c r="M646">
        <f ca="1">OFFSET('Water Data'!A645,,MATCH('Correlation'!$R$4,DataTable[#Headers],0))</f>
        <v>6.62494359986957</v>
      </c>
      <c r="N646">
        <f ca="1">OFFSET('Water Data'!A645,,MATCH('Correlation'!$R$16,DataTable[#Headers],0))</f>
        <v>6.62494359986957</v>
      </c>
    </row>
    <row r="647" spans="13:14" x14ac:dyDescent="0.3">
      <c r="M647">
        <f ca="1">OFFSET('Water Data'!A646,,MATCH('Correlation'!$R$4,DataTable[#Headers],0))</f>
        <v>8.2736435843359004</v>
      </c>
      <c r="N647">
        <f ca="1">OFFSET('Water Data'!A646,,MATCH('Correlation'!$R$16,DataTable[#Headers],0))</f>
        <v>8.2736435843359004</v>
      </c>
    </row>
    <row r="648" spans="13:14" x14ac:dyDescent="0.3">
      <c r="M648">
        <f ca="1">OFFSET('Water Data'!A647,,MATCH('Correlation'!$R$4,DataTable[#Headers],0))</f>
        <v>7.080794504276815</v>
      </c>
      <c r="N648">
        <f ca="1">OFFSET('Water Data'!A647,,MATCH('Correlation'!$R$16,DataTable[#Headers],0))</f>
        <v>7.080794504276815</v>
      </c>
    </row>
    <row r="649" spans="13:14" x14ac:dyDescent="0.3">
      <c r="M649">
        <f ca="1">OFFSET('Water Data'!A648,,MATCH('Correlation'!$R$4,DataTable[#Headers],0))</f>
        <v>7.080794504276815</v>
      </c>
      <c r="N649">
        <f ca="1">OFFSET('Water Data'!A648,,MATCH('Correlation'!$R$16,DataTable[#Headers],0))</f>
        <v>7.080794504276815</v>
      </c>
    </row>
    <row r="650" spans="13:14" x14ac:dyDescent="0.3">
      <c r="M650">
        <f ca="1">OFFSET('Water Data'!A649,,MATCH('Correlation'!$R$4,DataTable[#Headers],0))</f>
        <v>10.5096686293071</v>
      </c>
      <c r="N650">
        <f ca="1">OFFSET('Water Data'!A649,,MATCH('Correlation'!$R$16,DataTable[#Headers],0))</f>
        <v>10.5096686293071</v>
      </c>
    </row>
    <row r="651" spans="13:14" x14ac:dyDescent="0.3">
      <c r="M651">
        <f ca="1">OFFSET('Water Data'!A650,,MATCH('Correlation'!$R$4,DataTable[#Headers],0))</f>
        <v>5.1714340940560799</v>
      </c>
      <c r="N651">
        <f ca="1">OFFSET('Water Data'!A650,,MATCH('Correlation'!$R$16,DataTable[#Headers],0))</f>
        <v>5.1714340940560799</v>
      </c>
    </row>
    <row r="652" spans="13:14" x14ac:dyDescent="0.3">
      <c r="M652">
        <f ca="1">OFFSET('Water Data'!A651,,MATCH('Correlation'!$R$4,DataTable[#Headers],0))</f>
        <v>6.9641982997675997</v>
      </c>
      <c r="N652">
        <f ca="1">OFFSET('Water Data'!A651,,MATCH('Correlation'!$R$16,DataTable[#Headers],0))</f>
        <v>6.9641982997675997</v>
      </c>
    </row>
    <row r="653" spans="13:14" x14ac:dyDescent="0.3">
      <c r="M653">
        <f ca="1">OFFSET('Water Data'!A652,,MATCH('Correlation'!$R$4,DataTable[#Headers],0))</f>
        <v>6.5487965205969898</v>
      </c>
      <c r="N653">
        <f ca="1">OFFSET('Water Data'!A652,,MATCH('Correlation'!$R$16,DataTable[#Headers],0))</f>
        <v>6.5487965205969898</v>
      </c>
    </row>
    <row r="654" spans="13:14" x14ac:dyDescent="0.3">
      <c r="M654">
        <f ca="1">OFFSET('Water Data'!A653,,MATCH('Correlation'!$R$4,DataTable[#Headers],0))</f>
        <v>6.5554392643843196</v>
      </c>
      <c r="N654">
        <f ca="1">OFFSET('Water Data'!A653,,MATCH('Correlation'!$R$16,DataTable[#Headers],0))</f>
        <v>6.5554392643843196</v>
      </c>
    </row>
    <row r="655" spans="13:14" x14ac:dyDescent="0.3">
      <c r="M655">
        <f ca="1">OFFSET('Water Data'!A654,,MATCH('Correlation'!$R$4,DataTable[#Headers],0))</f>
        <v>9.0425828660499601</v>
      </c>
      <c r="N655">
        <f ca="1">OFFSET('Water Data'!A654,,MATCH('Correlation'!$R$16,DataTable[#Headers],0))</f>
        <v>9.0425828660499601</v>
      </c>
    </row>
    <row r="656" spans="13:14" x14ac:dyDescent="0.3">
      <c r="M656">
        <f ca="1">OFFSET('Water Data'!A655,,MATCH('Correlation'!$R$4,DataTable[#Headers],0))</f>
        <v>5.9705789077906903</v>
      </c>
      <c r="N656">
        <f ca="1">OFFSET('Water Data'!A655,,MATCH('Correlation'!$R$16,DataTable[#Headers],0))</f>
        <v>5.9705789077906903</v>
      </c>
    </row>
    <row r="657" spans="13:14" x14ac:dyDescent="0.3">
      <c r="M657">
        <f ca="1">OFFSET('Water Data'!A656,,MATCH('Correlation'!$R$4,DataTable[#Headers],0))</f>
        <v>6.2738057815512702</v>
      </c>
      <c r="N657">
        <f ca="1">OFFSET('Water Data'!A656,,MATCH('Correlation'!$R$16,DataTable[#Headers],0))</f>
        <v>6.2738057815512702</v>
      </c>
    </row>
    <row r="658" spans="13:14" x14ac:dyDescent="0.3">
      <c r="M658">
        <f ca="1">OFFSET('Water Data'!A657,,MATCH('Correlation'!$R$4,DataTable[#Headers],0))</f>
        <v>6.6040079886385703</v>
      </c>
      <c r="N658">
        <f ca="1">OFFSET('Water Data'!A657,,MATCH('Correlation'!$R$16,DataTable[#Headers],0))</f>
        <v>6.6040079886385703</v>
      </c>
    </row>
    <row r="659" spans="13:14" x14ac:dyDescent="0.3">
      <c r="M659">
        <f ca="1">OFFSET('Water Data'!A658,,MATCH('Correlation'!$R$4,DataTable[#Headers],0))</f>
        <v>7.14394199014904</v>
      </c>
      <c r="N659">
        <f ca="1">OFFSET('Water Data'!A658,,MATCH('Correlation'!$R$16,DataTable[#Headers],0))</f>
        <v>7.14394199014904</v>
      </c>
    </row>
    <row r="660" spans="13:14" x14ac:dyDescent="0.3">
      <c r="M660">
        <f ca="1">OFFSET('Water Data'!A659,,MATCH('Correlation'!$R$4,DataTable[#Headers],0))</f>
        <v>8.1164465703464792</v>
      </c>
      <c r="N660">
        <f ca="1">OFFSET('Water Data'!A659,,MATCH('Correlation'!$R$16,DataTable[#Headers],0))</f>
        <v>8.1164465703464792</v>
      </c>
    </row>
    <row r="661" spans="13:14" x14ac:dyDescent="0.3">
      <c r="M661">
        <f ca="1">OFFSET('Water Data'!A660,,MATCH('Correlation'!$R$4,DataTable[#Headers],0))</f>
        <v>7.6651877804308999</v>
      </c>
      <c r="N661">
        <f ca="1">OFFSET('Water Data'!A660,,MATCH('Correlation'!$R$16,DataTable[#Headers],0))</f>
        <v>7.6651877804308999</v>
      </c>
    </row>
    <row r="662" spans="13:14" x14ac:dyDescent="0.3">
      <c r="M662">
        <f ca="1">OFFSET('Water Data'!A661,,MATCH('Correlation'!$R$4,DataTable[#Headers],0))</f>
        <v>5.5553529727921802</v>
      </c>
      <c r="N662">
        <f ca="1">OFFSET('Water Data'!A661,,MATCH('Correlation'!$R$16,DataTable[#Headers],0))</f>
        <v>5.5553529727921802</v>
      </c>
    </row>
    <row r="663" spans="13:14" x14ac:dyDescent="0.3">
      <c r="M663">
        <f ca="1">OFFSET('Water Data'!A662,,MATCH('Correlation'!$R$4,DataTable[#Headers],0))</f>
        <v>7.5439313045082201</v>
      </c>
      <c r="N663">
        <f ca="1">OFFSET('Water Data'!A662,,MATCH('Correlation'!$R$16,DataTable[#Headers],0))</f>
        <v>7.5439313045082201</v>
      </c>
    </row>
    <row r="664" spans="13:14" x14ac:dyDescent="0.3">
      <c r="M664">
        <f ca="1">OFFSET('Water Data'!A663,,MATCH('Correlation'!$R$4,DataTable[#Headers],0))</f>
        <v>7.080794504276815</v>
      </c>
      <c r="N664">
        <f ca="1">OFFSET('Water Data'!A663,,MATCH('Correlation'!$R$16,DataTable[#Headers],0))</f>
        <v>7.080794504276815</v>
      </c>
    </row>
    <row r="665" spans="13:14" x14ac:dyDescent="0.3">
      <c r="M665">
        <f ca="1">OFFSET('Water Data'!A664,,MATCH('Correlation'!$R$4,DataTable[#Headers],0))</f>
        <v>7.3401708843321503</v>
      </c>
      <c r="N665">
        <f ca="1">OFFSET('Water Data'!A664,,MATCH('Correlation'!$R$16,DataTable[#Headers],0))</f>
        <v>7.3401708843321503</v>
      </c>
    </row>
    <row r="666" spans="13:14" x14ac:dyDescent="0.3">
      <c r="M666">
        <f ca="1">OFFSET('Water Data'!A665,,MATCH('Correlation'!$R$4,DataTable[#Headers],0))</f>
        <v>10.0151890624676</v>
      </c>
      <c r="N666">
        <f ca="1">OFFSET('Water Data'!A665,,MATCH('Correlation'!$R$16,DataTable[#Headers],0))</f>
        <v>10.0151890624676</v>
      </c>
    </row>
    <row r="667" spans="13:14" x14ac:dyDescent="0.3">
      <c r="M667">
        <f ca="1">OFFSET('Water Data'!A666,,MATCH('Correlation'!$R$4,DataTable[#Headers],0))</f>
        <v>7.080794504276815</v>
      </c>
      <c r="N667">
        <f ca="1">OFFSET('Water Data'!A666,,MATCH('Correlation'!$R$16,DataTable[#Headers],0))</f>
        <v>7.080794504276815</v>
      </c>
    </row>
    <row r="668" spans="13:14" x14ac:dyDescent="0.3">
      <c r="M668">
        <f ca="1">OFFSET('Water Data'!A667,,MATCH('Correlation'!$R$4,DataTable[#Headers],0))</f>
        <v>7.8464633408237701</v>
      </c>
      <c r="N668">
        <f ca="1">OFFSET('Water Data'!A667,,MATCH('Correlation'!$R$16,DataTable[#Headers],0))</f>
        <v>7.8464633408237701</v>
      </c>
    </row>
    <row r="669" spans="13:14" x14ac:dyDescent="0.3">
      <c r="M669">
        <f ca="1">OFFSET('Water Data'!A668,,MATCH('Correlation'!$R$4,DataTable[#Headers],0))</f>
        <v>7.080794504276815</v>
      </c>
      <c r="N669">
        <f ca="1">OFFSET('Water Data'!A668,,MATCH('Correlation'!$R$16,DataTable[#Headers],0))</f>
        <v>7.080794504276815</v>
      </c>
    </row>
    <row r="670" spans="13:14" x14ac:dyDescent="0.3">
      <c r="M670">
        <f ca="1">OFFSET('Water Data'!A669,,MATCH('Correlation'!$R$4,DataTable[#Headers],0))</f>
        <v>6.3341627755632697</v>
      </c>
      <c r="N670">
        <f ca="1">OFFSET('Water Data'!A669,,MATCH('Correlation'!$R$16,DataTable[#Headers],0))</f>
        <v>6.3341627755632697</v>
      </c>
    </row>
    <row r="671" spans="13:14" x14ac:dyDescent="0.3">
      <c r="M671">
        <f ca="1">OFFSET('Water Data'!A670,,MATCH('Correlation'!$R$4,DataTable[#Headers],0))</f>
        <v>9.6160957034480496</v>
      </c>
      <c r="N671">
        <f ca="1">OFFSET('Water Data'!A670,,MATCH('Correlation'!$R$16,DataTable[#Headers],0))</f>
        <v>9.6160957034480496</v>
      </c>
    </row>
    <row r="672" spans="13:14" x14ac:dyDescent="0.3">
      <c r="M672">
        <f ca="1">OFFSET('Water Data'!A671,,MATCH('Correlation'!$R$4,DataTable[#Headers],0))</f>
        <v>7.080794504276815</v>
      </c>
      <c r="N672">
        <f ca="1">OFFSET('Water Data'!A671,,MATCH('Correlation'!$R$16,DataTable[#Headers],0))</f>
        <v>7.080794504276815</v>
      </c>
    </row>
    <row r="673" spans="13:14" x14ac:dyDescent="0.3">
      <c r="M673">
        <f ca="1">OFFSET('Water Data'!A672,,MATCH('Correlation'!$R$4,DataTable[#Headers],0))</f>
        <v>8.8929984792151107</v>
      </c>
      <c r="N673">
        <f ca="1">OFFSET('Water Data'!A672,,MATCH('Correlation'!$R$16,DataTable[#Headers],0))</f>
        <v>8.8929984792151107</v>
      </c>
    </row>
    <row r="674" spans="13:14" x14ac:dyDescent="0.3">
      <c r="M674">
        <f ca="1">OFFSET('Water Data'!A673,,MATCH('Correlation'!$R$4,DataTable[#Headers],0))</f>
        <v>7.080794504276815</v>
      </c>
      <c r="N674">
        <f ca="1">OFFSET('Water Data'!A673,,MATCH('Correlation'!$R$16,DataTable[#Headers],0))</f>
        <v>7.080794504276815</v>
      </c>
    </row>
    <row r="675" spans="13:14" x14ac:dyDescent="0.3">
      <c r="M675">
        <f ca="1">OFFSET('Water Data'!A674,,MATCH('Correlation'!$R$4,DataTable[#Headers],0))</f>
        <v>8.1414298997663099</v>
      </c>
      <c r="N675">
        <f ca="1">OFFSET('Water Data'!A674,,MATCH('Correlation'!$R$16,DataTable[#Headers],0))</f>
        <v>8.1414298997663099</v>
      </c>
    </row>
    <row r="676" spans="13:14" x14ac:dyDescent="0.3">
      <c r="M676">
        <f ca="1">OFFSET('Water Data'!A675,,MATCH('Correlation'!$R$4,DataTable[#Headers],0))</f>
        <v>8.1657149327590002</v>
      </c>
      <c r="N676">
        <f ca="1">OFFSET('Water Data'!A675,,MATCH('Correlation'!$R$16,DataTable[#Headers],0))</f>
        <v>8.1657149327590002</v>
      </c>
    </row>
    <row r="677" spans="13:14" x14ac:dyDescent="0.3">
      <c r="M677">
        <f ca="1">OFFSET('Water Data'!A676,,MATCH('Correlation'!$R$4,DataTable[#Headers],0))</f>
        <v>4.93195844523449</v>
      </c>
      <c r="N677">
        <f ca="1">OFFSET('Water Data'!A676,,MATCH('Correlation'!$R$16,DataTable[#Headers],0))</f>
        <v>4.93195844523449</v>
      </c>
    </row>
    <row r="678" spans="13:14" x14ac:dyDescent="0.3">
      <c r="M678">
        <f ca="1">OFFSET('Water Data'!A677,,MATCH('Correlation'!$R$4,DataTable[#Headers],0))</f>
        <v>8.9778218831093</v>
      </c>
      <c r="N678">
        <f ca="1">OFFSET('Water Data'!A677,,MATCH('Correlation'!$R$16,DataTable[#Headers],0))</f>
        <v>8.9778218831093</v>
      </c>
    </row>
    <row r="679" spans="13:14" x14ac:dyDescent="0.3">
      <c r="M679">
        <f ca="1">OFFSET('Water Data'!A678,,MATCH('Correlation'!$R$4,DataTable[#Headers],0))</f>
        <v>7.3726117958249597</v>
      </c>
      <c r="N679">
        <f ca="1">OFFSET('Water Data'!A678,,MATCH('Correlation'!$R$16,DataTable[#Headers],0))</f>
        <v>7.3726117958249597</v>
      </c>
    </row>
    <row r="680" spans="13:14" x14ac:dyDescent="0.3">
      <c r="M680">
        <f ca="1">OFFSET('Water Data'!A679,,MATCH('Correlation'!$R$4,DataTable[#Headers],0))</f>
        <v>9.1073303834617594</v>
      </c>
      <c r="N680">
        <f ca="1">OFFSET('Water Data'!A679,,MATCH('Correlation'!$R$16,DataTable[#Headers],0))</f>
        <v>9.1073303834617594</v>
      </c>
    </row>
    <row r="681" spans="13:14" x14ac:dyDescent="0.3">
      <c r="M681">
        <f ca="1">OFFSET('Water Data'!A680,,MATCH('Correlation'!$R$4,DataTable[#Headers],0))</f>
        <v>4.1682484613674999</v>
      </c>
      <c r="N681">
        <f ca="1">OFFSET('Water Data'!A680,,MATCH('Correlation'!$R$16,DataTable[#Headers],0))</f>
        <v>4.1682484613674999</v>
      </c>
    </row>
    <row r="682" spans="13:14" x14ac:dyDescent="0.3">
      <c r="M682">
        <f ca="1">OFFSET('Water Data'!A681,,MATCH('Correlation'!$R$4,DataTable[#Headers],0))</f>
        <v>7.8069090233498404</v>
      </c>
      <c r="N682">
        <f ca="1">OFFSET('Water Data'!A681,,MATCH('Correlation'!$R$16,DataTable[#Headers],0))</f>
        <v>7.8069090233498404</v>
      </c>
    </row>
    <row r="683" spans="13:14" x14ac:dyDescent="0.3">
      <c r="M683">
        <f ca="1">OFFSET('Water Data'!A682,,MATCH('Correlation'!$R$4,DataTable[#Headers],0))</f>
        <v>6.7046354257784699</v>
      </c>
      <c r="N683">
        <f ca="1">OFFSET('Water Data'!A682,,MATCH('Correlation'!$R$16,DataTable[#Headers],0))</f>
        <v>6.7046354257784699</v>
      </c>
    </row>
    <row r="684" spans="13:14" x14ac:dyDescent="0.3">
      <c r="M684">
        <f ca="1">OFFSET('Water Data'!A683,,MATCH('Correlation'!$R$4,DataTable[#Headers],0))</f>
        <v>3.6231658482586502</v>
      </c>
      <c r="N684">
        <f ca="1">OFFSET('Water Data'!A683,,MATCH('Correlation'!$R$16,DataTable[#Headers],0))</f>
        <v>3.6231658482586502</v>
      </c>
    </row>
    <row r="685" spans="13:14" x14ac:dyDescent="0.3">
      <c r="M685">
        <f ca="1">OFFSET('Water Data'!A684,,MATCH('Correlation'!$R$4,DataTable[#Headers],0))</f>
        <v>7.9668568239825799</v>
      </c>
      <c r="N685">
        <f ca="1">OFFSET('Water Data'!A684,,MATCH('Correlation'!$R$16,DataTable[#Headers],0))</f>
        <v>7.9668568239825799</v>
      </c>
    </row>
    <row r="686" spans="13:14" x14ac:dyDescent="0.3">
      <c r="M686">
        <f ca="1">OFFSET('Water Data'!A685,,MATCH('Correlation'!$R$4,DataTable[#Headers],0))</f>
        <v>4.5956077558097697</v>
      </c>
      <c r="N686">
        <f ca="1">OFFSET('Water Data'!A685,,MATCH('Correlation'!$R$16,DataTable[#Headers],0))</f>
        <v>4.5956077558097697</v>
      </c>
    </row>
    <row r="687" spans="13:14" x14ac:dyDescent="0.3">
      <c r="M687">
        <f ca="1">OFFSET('Water Data'!A686,,MATCH('Correlation'!$R$4,DataTable[#Headers],0))</f>
        <v>7.080794504276815</v>
      </c>
      <c r="N687">
        <f ca="1">OFFSET('Water Data'!A686,,MATCH('Correlation'!$R$16,DataTable[#Headers],0))</f>
        <v>7.080794504276815</v>
      </c>
    </row>
    <row r="688" spans="13:14" x14ac:dyDescent="0.3">
      <c r="M688">
        <f ca="1">OFFSET('Water Data'!A687,,MATCH('Correlation'!$R$4,DataTable[#Headers],0))</f>
        <v>3.99449760595349</v>
      </c>
      <c r="N688">
        <f ca="1">OFFSET('Water Data'!A687,,MATCH('Correlation'!$R$16,DataTable[#Headers],0))</f>
        <v>3.99449760595349</v>
      </c>
    </row>
    <row r="689" spans="13:14" x14ac:dyDescent="0.3">
      <c r="M689">
        <f ca="1">OFFSET('Water Data'!A688,,MATCH('Correlation'!$R$4,DataTable[#Headers],0))</f>
        <v>8.9079871175612499</v>
      </c>
      <c r="N689">
        <f ca="1">OFFSET('Water Data'!A688,,MATCH('Correlation'!$R$16,DataTable[#Headers],0))</f>
        <v>8.9079871175612499</v>
      </c>
    </row>
    <row r="690" spans="13:14" x14ac:dyDescent="0.3">
      <c r="M690">
        <f ca="1">OFFSET('Water Data'!A689,,MATCH('Correlation'!$R$4,DataTable[#Headers],0))</f>
        <v>5.8987263248059696</v>
      </c>
      <c r="N690">
        <f ca="1">OFFSET('Water Data'!A689,,MATCH('Correlation'!$R$16,DataTable[#Headers],0))</f>
        <v>5.8987263248059696</v>
      </c>
    </row>
    <row r="691" spans="13:14" x14ac:dyDescent="0.3">
      <c r="M691">
        <f ca="1">OFFSET('Water Data'!A690,,MATCH('Correlation'!$R$4,DataTable[#Headers],0))</f>
        <v>9.5146266221028792</v>
      </c>
      <c r="N691">
        <f ca="1">OFFSET('Water Data'!A690,,MATCH('Correlation'!$R$16,DataTable[#Headers],0))</f>
        <v>9.5146266221028792</v>
      </c>
    </row>
    <row r="692" spans="13:14" x14ac:dyDescent="0.3">
      <c r="M692">
        <f ca="1">OFFSET('Water Data'!A691,,MATCH('Correlation'!$R$4,DataTable[#Headers],0))</f>
        <v>8.8424636558971894</v>
      </c>
      <c r="N692">
        <f ca="1">OFFSET('Water Data'!A691,,MATCH('Correlation'!$R$16,DataTable[#Headers],0))</f>
        <v>8.8424636558971894</v>
      </c>
    </row>
    <row r="693" spans="13:14" x14ac:dyDescent="0.3">
      <c r="M693">
        <f ca="1">OFFSET('Water Data'!A692,,MATCH('Correlation'!$R$4,DataTable[#Headers],0))</f>
        <v>7.7210784936174504</v>
      </c>
      <c r="N693">
        <f ca="1">OFFSET('Water Data'!A692,,MATCH('Correlation'!$R$16,DataTable[#Headers],0))</f>
        <v>7.7210784936174504</v>
      </c>
    </row>
    <row r="694" spans="13:14" x14ac:dyDescent="0.3">
      <c r="M694">
        <f ca="1">OFFSET('Water Data'!A693,,MATCH('Correlation'!$R$4,DataTable[#Headers],0))</f>
        <v>9.0894210984220898</v>
      </c>
      <c r="N694">
        <f ca="1">OFFSET('Water Data'!A693,,MATCH('Correlation'!$R$16,DataTable[#Headers],0))</f>
        <v>9.0894210984220898</v>
      </c>
    </row>
    <row r="695" spans="13:14" x14ac:dyDescent="0.3">
      <c r="M695">
        <f ca="1">OFFSET('Water Data'!A694,,MATCH('Correlation'!$R$4,DataTable[#Headers],0))</f>
        <v>1.75703711549078</v>
      </c>
      <c r="N695">
        <f ca="1">OFFSET('Water Data'!A694,,MATCH('Correlation'!$R$16,DataTable[#Headers],0))</f>
        <v>1.75703711549078</v>
      </c>
    </row>
    <row r="696" spans="13:14" x14ac:dyDescent="0.3">
      <c r="M696">
        <f ca="1">OFFSET('Water Data'!A695,,MATCH('Correlation'!$R$4,DataTable[#Headers],0))</f>
        <v>7.7251920994936096</v>
      </c>
      <c r="N696">
        <f ca="1">OFFSET('Water Data'!A695,,MATCH('Correlation'!$R$16,DataTable[#Headers],0))</f>
        <v>7.7251920994936096</v>
      </c>
    </row>
    <row r="697" spans="13:14" x14ac:dyDescent="0.3">
      <c r="M697">
        <f ca="1">OFFSET('Water Data'!A696,,MATCH('Correlation'!$R$4,DataTable[#Headers],0))</f>
        <v>6.7291914894228801</v>
      </c>
      <c r="N697">
        <f ca="1">OFFSET('Water Data'!A696,,MATCH('Correlation'!$R$16,DataTable[#Headers],0))</f>
        <v>6.7291914894228801</v>
      </c>
    </row>
    <row r="698" spans="13:14" x14ac:dyDescent="0.3">
      <c r="M698">
        <f ca="1">OFFSET('Water Data'!A697,,MATCH('Correlation'!$R$4,DataTable[#Headers],0))</f>
        <v>5.0854293528334997</v>
      </c>
      <c r="N698">
        <f ca="1">OFFSET('Water Data'!A697,,MATCH('Correlation'!$R$16,DataTable[#Headers],0))</f>
        <v>5.0854293528334997</v>
      </c>
    </row>
    <row r="699" spans="13:14" x14ac:dyDescent="0.3">
      <c r="M699">
        <f ca="1">OFFSET('Water Data'!A698,,MATCH('Correlation'!$R$4,DataTable[#Headers],0))</f>
        <v>9.5452705212490105</v>
      </c>
      <c r="N699">
        <f ca="1">OFFSET('Water Data'!A698,,MATCH('Correlation'!$R$16,DataTable[#Headers],0))</f>
        <v>9.5452705212490105</v>
      </c>
    </row>
    <row r="700" spans="13:14" x14ac:dyDescent="0.3">
      <c r="M700">
        <f ca="1">OFFSET('Water Data'!A699,,MATCH('Correlation'!$R$4,DataTable[#Headers],0))</f>
        <v>7.080794504276815</v>
      </c>
      <c r="N700">
        <f ca="1">OFFSET('Water Data'!A699,,MATCH('Correlation'!$R$16,DataTable[#Headers],0))</f>
        <v>7.080794504276815</v>
      </c>
    </row>
    <row r="701" spans="13:14" x14ac:dyDescent="0.3">
      <c r="M701">
        <f ca="1">OFFSET('Water Data'!A700,,MATCH('Correlation'!$R$4,DataTable[#Headers],0))</f>
        <v>6.24626405379483</v>
      </c>
      <c r="N701">
        <f ca="1">OFFSET('Water Data'!A700,,MATCH('Correlation'!$R$16,DataTable[#Headers],0))</f>
        <v>6.24626405379483</v>
      </c>
    </row>
    <row r="702" spans="13:14" x14ac:dyDescent="0.3">
      <c r="M702">
        <f ca="1">OFFSET('Water Data'!A701,,MATCH('Correlation'!$R$4,DataTable[#Headers],0))</f>
        <v>7.3764491048464</v>
      </c>
      <c r="N702">
        <f ca="1">OFFSET('Water Data'!A701,,MATCH('Correlation'!$R$16,DataTable[#Headers],0))</f>
        <v>7.3764491048464</v>
      </c>
    </row>
    <row r="703" spans="13:14" x14ac:dyDescent="0.3">
      <c r="M703">
        <f ca="1">OFFSET('Water Data'!A702,,MATCH('Correlation'!$R$4,DataTable[#Headers],0))</f>
        <v>7.8024260841215796</v>
      </c>
      <c r="N703">
        <f ca="1">OFFSET('Water Data'!A702,,MATCH('Correlation'!$R$16,DataTable[#Headers],0))</f>
        <v>7.8024260841215796</v>
      </c>
    </row>
    <row r="704" spans="13:14" x14ac:dyDescent="0.3">
      <c r="M704">
        <f ca="1">OFFSET('Water Data'!A703,,MATCH('Correlation'!$R$4,DataTable[#Headers],0))</f>
        <v>8.5967672123447798</v>
      </c>
      <c r="N704">
        <f ca="1">OFFSET('Water Data'!A703,,MATCH('Correlation'!$R$16,DataTable[#Headers],0))</f>
        <v>8.5967672123447798</v>
      </c>
    </row>
    <row r="705" spans="13:14" x14ac:dyDescent="0.3">
      <c r="M705">
        <f ca="1">OFFSET('Water Data'!A704,,MATCH('Correlation'!$R$4,DataTable[#Headers],0))</f>
        <v>6.4364444960902301</v>
      </c>
      <c r="N705">
        <f ca="1">OFFSET('Water Data'!A704,,MATCH('Correlation'!$R$16,DataTable[#Headers],0))</f>
        <v>6.4364444960902301</v>
      </c>
    </row>
    <row r="706" spans="13:14" x14ac:dyDescent="0.3">
      <c r="M706">
        <f ca="1">OFFSET('Water Data'!A705,,MATCH('Correlation'!$R$4,DataTable[#Headers],0))</f>
        <v>7.3334777260267199</v>
      </c>
      <c r="N706">
        <f ca="1">OFFSET('Water Data'!A705,,MATCH('Correlation'!$R$16,DataTable[#Headers],0))</f>
        <v>7.3334777260267199</v>
      </c>
    </row>
    <row r="707" spans="13:14" x14ac:dyDescent="0.3">
      <c r="M707">
        <f ca="1">OFFSET('Water Data'!A706,,MATCH('Correlation'!$R$4,DataTable[#Headers],0))</f>
        <v>6.1447590376621504</v>
      </c>
      <c r="N707">
        <f ca="1">OFFSET('Water Data'!A706,,MATCH('Correlation'!$R$16,DataTable[#Headers],0))</f>
        <v>6.1447590376621504</v>
      </c>
    </row>
    <row r="708" spans="13:14" x14ac:dyDescent="0.3">
      <c r="M708">
        <f ca="1">OFFSET('Water Data'!A707,,MATCH('Correlation'!$R$4,DataTable[#Headers],0))</f>
        <v>4.72599772059825</v>
      </c>
      <c r="N708">
        <f ca="1">OFFSET('Water Data'!A707,,MATCH('Correlation'!$R$16,DataTable[#Headers],0))</f>
        <v>4.72599772059825</v>
      </c>
    </row>
    <row r="709" spans="13:14" x14ac:dyDescent="0.3">
      <c r="M709">
        <f ca="1">OFFSET('Water Data'!A708,,MATCH('Correlation'!$R$4,DataTable[#Headers],0))</f>
        <v>5.3933459144232598</v>
      </c>
      <c r="N709">
        <f ca="1">OFFSET('Water Data'!A708,,MATCH('Correlation'!$R$16,DataTable[#Headers],0))</f>
        <v>5.3933459144232598</v>
      </c>
    </row>
    <row r="710" spans="13:14" x14ac:dyDescent="0.3">
      <c r="M710">
        <f ca="1">OFFSET('Water Data'!A709,,MATCH('Correlation'!$R$4,DataTable[#Headers],0))</f>
        <v>5.6248199964023904</v>
      </c>
      <c r="N710">
        <f ca="1">OFFSET('Water Data'!A709,,MATCH('Correlation'!$R$16,DataTable[#Headers],0))</f>
        <v>5.6248199964023904</v>
      </c>
    </row>
    <row r="711" spans="13:14" x14ac:dyDescent="0.3">
      <c r="M711">
        <f ca="1">OFFSET('Water Data'!A710,,MATCH('Correlation'!$R$4,DataTable[#Headers],0))</f>
        <v>5.7688680310922296</v>
      </c>
      <c r="N711">
        <f ca="1">OFFSET('Water Data'!A710,,MATCH('Correlation'!$R$16,DataTable[#Headers],0))</f>
        <v>5.7688680310922296</v>
      </c>
    </row>
    <row r="712" spans="13:14" x14ac:dyDescent="0.3">
      <c r="M712">
        <f ca="1">OFFSET('Water Data'!A711,,MATCH('Correlation'!$R$4,DataTable[#Headers],0))</f>
        <v>7.080794504276815</v>
      </c>
      <c r="N712">
        <f ca="1">OFFSET('Water Data'!A711,,MATCH('Correlation'!$R$16,DataTable[#Headers],0))</f>
        <v>7.080794504276815</v>
      </c>
    </row>
    <row r="713" spans="13:14" x14ac:dyDescent="0.3">
      <c r="M713">
        <f ca="1">OFFSET('Water Data'!A712,,MATCH('Correlation'!$R$4,DataTable[#Headers],0))</f>
        <v>5.2513538154758201</v>
      </c>
      <c r="N713">
        <f ca="1">OFFSET('Water Data'!A712,,MATCH('Correlation'!$R$16,DataTable[#Headers],0))</f>
        <v>5.2513538154758201</v>
      </c>
    </row>
    <row r="714" spans="13:14" x14ac:dyDescent="0.3">
      <c r="M714">
        <f ca="1">OFFSET('Water Data'!A713,,MATCH('Correlation'!$R$4,DataTable[#Headers],0))</f>
        <v>7.6887859160913701</v>
      </c>
      <c r="N714">
        <f ca="1">OFFSET('Water Data'!A713,,MATCH('Correlation'!$R$16,DataTable[#Headers],0))</f>
        <v>7.6887859160913701</v>
      </c>
    </row>
    <row r="715" spans="13:14" x14ac:dyDescent="0.3">
      <c r="M715">
        <f ca="1">OFFSET('Water Data'!A714,,MATCH('Correlation'!$R$4,DataTable[#Headers],0))</f>
        <v>3.6810762705488198</v>
      </c>
      <c r="N715">
        <f ca="1">OFFSET('Water Data'!A714,,MATCH('Correlation'!$R$16,DataTable[#Headers],0))</f>
        <v>3.6810762705488198</v>
      </c>
    </row>
    <row r="716" spans="13:14" x14ac:dyDescent="0.3">
      <c r="M716">
        <f ca="1">OFFSET('Water Data'!A715,,MATCH('Correlation'!$R$4,DataTable[#Headers],0))</f>
        <v>4.89769170650258</v>
      </c>
      <c r="N716">
        <f ca="1">OFFSET('Water Data'!A715,,MATCH('Correlation'!$R$16,DataTable[#Headers],0))</f>
        <v>4.89769170650258</v>
      </c>
    </row>
    <row r="717" spans="13:14" x14ac:dyDescent="0.3">
      <c r="M717">
        <f ca="1">OFFSET('Water Data'!A716,,MATCH('Correlation'!$R$4,DataTable[#Headers],0))</f>
        <v>5.8427546011896903</v>
      </c>
      <c r="N717">
        <f ca="1">OFFSET('Water Data'!A716,,MATCH('Correlation'!$R$16,DataTable[#Headers],0))</f>
        <v>5.8427546011896903</v>
      </c>
    </row>
    <row r="718" spans="13:14" x14ac:dyDescent="0.3">
      <c r="M718">
        <f ca="1">OFFSET('Water Data'!A717,,MATCH('Correlation'!$R$4,DataTable[#Headers],0))</f>
        <v>7.080794504276815</v>
      </c>
      <c r="N718">
        <f ca="1">OFFSET('Water Data'!A717,,MATCH('Correlation'!$R$16,DataTable[#Headers],0))</f>
        <v>7.080794504276815</v>
      </c>
    </row>
    <row r="719" spans="13:14" x14ac:dyDescent="0.3">
      <c r="M719">
        <f ca="1">OFFSET('Water Data'!A718,,MATCH('Correlation'!$R$4,DataTable[#Headers],0))</f>
        <v>5.0383167831432498</v>
      </c>
      <c r="N719">
        <f ca="1">OFFSET('Water Data'!A718,,MATCH('Correlation'!$R$16,DataTable[#Headers],0))</f>
        <v>5.0383167831432498</v>
      </c>
    </row>
    <row r="720" spans="13:14" x14ac:dyDescent="0.3">
      <c r="M720">
        <f ca="1">OFFSET('Water Data'!A719,,MATCH('Correlation'!$R$4,DataTable[#Headers],0))</f>
        <v>9.9612477090498608</v>
      </c>
      <c r="N720">
        <f ca="1">OFFSET('Water Data'!A719,,MATCH('Correlation'!$R$16,DataTable[#Headers],0))</f>
        <v>9.9612477090498608</v>
      </c>
    </row>
    <row r="721" spans="13:14" x14ac:dyDescent="0.3">
      <c r="M721">
        <f ca="1">OFFSET('Water Data'!A720,,MATCH('Correlation'!$R$4,DataTable[#Headers],0))</f>
        <v>7.4175026366890702</v>
      </c>
      <c r="N721">
        <f ca="1">OFFSET('Water Data'!A720,,MATCH('Correlation'!$R$16,DataTable[#Headers],0))</f>
        <v>7.4175026366890702</v>
      </c>
    </row>
    <row r="722" spans="13:14" x14ac:dyDescent="0.3">
      <c r="M722">
        <f ca="1">OFFSET('Water Data'!A721,,MATCH('Correlation'!$R$4,DataTable[#Headers],0))</f>
        <v>7.080794504276815</v>
      </c>
      <c r="N722">
        <f ca="1">OFFSET('Water Data'!A721,,MATCH('Correlation'!$R$16,DataTable[#Headers],0))</f>
        <v>7.080794504276815</v>
      </c>
    </row>
    <row r="723" spans="13:14" x14ac:dyDescent="0.3">
      <c r="M723">
        <f ca="1">OFFSET('Water Data'!A722,,MATCH('Correlation'!$R$4,DataTable[#Headers],0))</f>
        <v>5.0999320050346499</v>
      </c>
      <c r="N723">
        <f ca="1">OFFSET('Water Data'!A722,,MATCH('Correlation'!$R$16,DataTable[#Headers],0))</f>
        <v>5.0999320050346499</v>
      </c>
    </row>
    <row r="724" spans="13:14" x14ac:dyDescent="0.3">
      <c r="M724">
        <f ca="1">OFFSET('Water Data'!A723,,MATCH('Correlation'!$R$4,DataTable[#Headers],0))</f>
        <v>3.63316282886252</v>
      </c>
      <c r="N724">
        <f ca="1">OFFSET('Water Data'!A723,,MATCH('Correlation'!$R$16,DataTable[#Headers],0))</f>
        <v>3.63316282886252</v>
      </c>
    </row>
    <row r="725" spans="13:14" x14ac:dyDescent="0.3">
      <c r="M725">
        <f ca="1">OFFSET('Water Data'!A724,,MATCH('Correlation'!$R$4,DataTable[#Headers],0))</f>
        <v>8.8604508539271993</v>
      </c>
      <c r="N725">
        <f ca="1">OFFSET('Water Data'!A724,,MATCH('Correlation'!$R$16,DataTable[#Headers],0))</f>
        <v>8.8604508539271993</v>
      </c>
    </row>
    <row r="726" spans="13:14" x14ac:dyDescent="0.3">
      <c r="M726">
        <f ca="1">OFFSET('Water Data'!A725,,MATCH('Correlation'!$R$4,DataTable[#Headers],0))</f>
        <v>10.1379322882611</v>
      </c>
      <c r="N726">
        <f ca="1">OFFSET('Water Data'!A725,,MATCH('Correlation'!$R$16,DataTable[#Headers],0))</f>
        <v>10.1379322882611</v>
      </c>
    </row>
    <row r="727" spans="13:14" x14ac:dyDescent="0.3">
      <c r="M727">
        <f ca="1">OFFSET('Water Data'!A726,,MATCH('Correlation'!$R$4,DataTable[#Headers],0))</f>
        <v>9.9008148400382492</v>
      </c>
      <c r="N727">
        <f ca="1">OFFSET('Water Data'!A726,,MATCH('Correlation'!$R$16,DataTable[#Headers],0))</f>
        <v>9.9008148400382492</v>
      </c>
    </row>
    <row r="728" spans="13:14" x14ac:dyDescent="0.3">
      <c r="M728">
        <f ca="1">OFFSET('Water Data'!A727,,MATCH('Correlation'!$R$4,DataTable[#Headers],0))</f>
        <v>10.2684305011633</v>
      </c>
      <c r="N728">
        <f ca="1">OFFSET('Water Data'!A727,,MATCH('Correlation'!$R$16,DataTable[#Headers],0))</f>
        <v>10.2684305011633</v>
      </c>
    </row>
    <row r="729" spans="13:14" x14ac:dyDescent="0.3">
      <c r="M729">
        <f ca="1">OFFSET('Water Data'!A728,,MATCH('Correlation'!$R$4,DataTable[#Headers],0))</f>
        <v>0.22749905020219799</v>
      </c>
      <c r="N729">
        <f ca="1">OFFSET('Water Data'!A728,,MATCH('Correlation'!$R$16,DataTable[#Headers],0))</f>
        <v>0.22749905020219799</v>
      </c>
    </row>
    <row r="730" spans="13:14" x14ac:dyDescent="0.3">
      <c r="M730">
        <f ca="1">OFFSET('Water Data'!A729,,MATCH('Correlation'!$R$4,DataTable[#Headers],0))</f>
        <v>6.0172609236891299</v>
      </c>
      <c r="N730">
        <f ca="1">OFFSET('Water Data'!A729,,MATCH('Correlation'!$R$16,DataTable[#Headers],0))</f>
        <v>6.0172609236891299</v>
      </c>
    </row>
    <row r="731" spans="13:14" x14ac:dyDescent="0.3">
      <c r="M731">
        <f ca="1">OFFSET('Water Data'!A730,,MATCH('Correlation'!$R$4,DataTable[#Headers],0))</f>
        <v>7.1108451380332198</v>
      </c>
      <c r="N731">
        <f ca="1">OFFSET('Water Data'!A730,,MATCH('Correlation'!$R$16,DataTable[#Headers],0))</f>
        <v>7.1108451380332198</v>
      </c>
    </row>
    <row r="732" spans="13:14" x14ac:dyDescent="0.3">
      <c r="M732">
        <f ca="1">OFFSET('Water Data'!A731,,MATCH('Correlation'!$R$4,DataTable[#Headers],0))</f>
        <v>6.3502904720553204</v>
      </c>
      <c r="N732">
        <f ca="1">OFFSET('Water Data'!A731,,MATCH('Correlation'!$R$16,DataTable[#Headers],0))</f>
        <v>6.3502904720553204</v>
      </c>
    </row>
    <row r="733" spans="13:14" x14ac:dyDescent="0.3">
      <c r="M733">
        <f ca="1">OFFSET('Water Data'!A732,,MATCH('Correlation'!$R$4,DataTable[#Headers],0))</f>
        <v>8.1293417202371803</v>
      </c>
      <c r="N733">
        <f ca="1">OFFSET('Water Data'!A732,,MATCH('Correlation'!$R$16,DataTable[#Headers],0))</f>
        <v>8.1293417202371803</v>
      </c>
    </row>
    <row r="734" spans="13:14" x14ac:dyDescent="0.3">
      <c r="M734">
        <f ca="1">OFFSET('Water Data'!A733,,MATCH('Correlation'!$R$4,DataTable[#Headers],0))</f>
        <v>10.252816232929399</v>
      </c>
      <c r="N734">
        <f ca="1">OFFSET('Water Data'!A733,,MATCH('Correlation'!$R$16,DataTable[#Headers],0))</f>
        <v>10.252816232929399</v>
      </c>
    </row>
    <row r="735" spans="13:14" x14ac:dyDescent="0.3">
      <c r="M735">
        <f ca="1">OFFSET('Water Data'!A734,,MATCH('Correlation'!$R$4,DataTable[#Headers],0))</f>
        <v>5.4623559347061503</v>
      </c>
      <c r="N735">
        <f ca="1">OFFSET('Water Data'!A734,,MATCH('Correlation'!$R$16,DataTable[#Headers],0))</f>
        <v>5.4623559347061503</v>
      </c>
    </row>
    <row r="736" spans="13:14" x14ac:dyDescent="0.3">
      <c r="M736">
        <f ca="1">OFFSET('Water Data'!A735,,MATCH('Correlation'!$R$4,DataTable[#Headers],0))</f>
        <v>9.2394403610603995</v>
      </c>
      <c r="N736">
        <f ca="1">OFFSET('Water Data'!A735,,MATCH('Correlation'!$R$16,DataTable[#Headers],0))</f>
        <v>9.2394403610603995</v>
      </c>
    </row>
    <row r="737" spans="13:14" x14ac:dyDescent="0.3">
      <c r="M737">
        <f ca="1">OFFSET('Water Data'!A736,,MATCH('Correlation'!$R$4,DataTable[#Headers],0))</f>
        <v>7.0713141922178604</v>
      </c>
      <c r="N737">
        <f ca="1">OFFSET('Water Data'!A736,,MATCH('Correlation'!$R$16,DataTable[#Headers],0))</f>
        <v>7.0713141922178604</v>
      </c>
    </row>
    <row r="738" spans="13:14" x14ac:dyDescent="0.3">
      <c r="M738">
        <f ca="1">OFFSET('Water Data'!A737,,MATCH('Correlation'!$R$4,DataTable[#Headers],0))</f>
        <v>7.1158952656720897</v>
      </c>
      <c r="N738">
        <f ca="1">OFFSET('Water Data'!A737,,MATCH('Correlation'!$R$16,DataTable[#Headers],0))</f>
        <v>7.1158952656720897</v>
      </c>
    </row>
    <row r="739" spans="13:14" x14ac:dyDescent="0.3">
      <c r="M739">
        <f ca="1">OFFSET('Water Data'!A738,,MATCH('Correlation'!$R$4,DataTable[#Headers],0))</f>
        <v>8.2389965968890699</v>
      </c>
      <c r="N739">
        <f ca="1">OFFSET('Water Data'!A738,,MATCH('Correlation'!$R$16,DataTable[#Headers],0))</f>
        <v>8.2389965968890699</v>
      </c>
    </row>
    <row r="740" spans="13:14" x14ac:dyDescent="0.3">
      <c r="M740">
        <f ca="1">OFFSET('Water Data'!A739,,MATCH('Correlation'!$R$4,DataTable[#Headers],0))</f>
        <v>6.4462520315632004</v>
      </c>
      <c r="N740">
        <f ca="1">OFFSET('Water Data'!A739,,MATCH('Correlation'!$R$16,DataTable[#Headers],0))</f>
        <v>6.4462520315632004</v>
      </c>
    </row>
    <row r="741" spans="13:14" x14ac:dyDescent="0.3">
      <c r="M741">
        <f ca="1">OFFSET('Water Data'!A740,,MATCH('Correlation'!$R$4,DataTable[#Headers],0))</f>
        <v>6.1617794994620398</v>
      </c>
      <c r="N741">
        <f ca="1">OFFSET('Water Data'!A740,,MATCH('Correlation'!$R$16,DataTable[#Headers],0))</f>
        <v>6.1617794994620398</v>
      </c>
    </row>
    <row r="742" spans="13:14" x14ac:dyDescent="0.3">
      <c r="M742">
        <f ca="1">OFFSET('Water Data'!A741,,MATCH('Correlation'!$R$4,DataTable[#Headers],0))</f>
        <v>6.7721565377294501</v>
      </c>
      <c r="N742">
        <f ca="1">OFFSET('Water Data'!A741,,MATCH('Correlation'!$R$16,DataTable[#Headers],0))</f>
        <v>6.7721565377294501</v>
      </c>
    </row>
    <row r="743" spans="13:14" x14ac:dyDescent="0.3">
      <c r="M743">
        <f ca="1">OFFSET('Water Data'!A742,,MATCH('Correlation'!$R$4,DataTable[#Headers],0))</f>
        <v>7.06184551971681</v>
      </c>
      <c r="N743">
        <f ca="1">OFFSET('Water Data'!A742,,MATCH('Correlation'!$R$16,DataTable[#Headers],0))</f>
        <v>7.06184551971681</v>
      </c>
    </row>
    <row r="744" spans="13:14" x14ac:dyDescent="0.3">
      <c r="M744">
        <f ca="1">OFFSET('Water Data'!A743,,MATCH('Correlation'!$R$4,DataTable[#Headers],0))</f>
        <v>4.6382502585541303</v>
      </c>
      <c r="N744">
        <f ca="1">OFFSET('Water Data'!A743,,MATCH('Correlation'!$R$16,DataTable[#Headers],0))</f>
        <v>4.6382502585541303</v>
      </c>
    </row>
    <row r="745" spans="13:14" x14ac:dyDescent="0.3">
      <c r="M745">
        <f ca="1">OFFSET('Water Data'!A744,,MATCH('Correlation'!$R$4,DataTable[#Headers],0))</f>
        <v>7.6789668886831999</v>
      </c>
      <c r="N745">
        <f ca="1">OFFSET('Water Data'!A744,,MATCH('Correlation'!$R$16,DataTable[#Headers],0))</f>
        <v>7.6789668886831999</v>
      </c>
    </row>
    <row r="746" spans="13:14" x14ac:dyDescent="0.3">
      <c r="M746">
        <f ca="1">OFFSET('Water Data'!A745,,MATCH('Correlation'!$R$4,DataTable[#Headers],0))</f>
        <v>8.1377130631072792</v>
      </c>
      <c r="N746">
        <f ca="1">OFFSET('Water Data'!A745,,MATCH('Correlation'!$R$16,DataTable[#Headers],0))</f>
        <v>8.1377130631072792</v>
      </c>
    </row>
    <row r="747" spans="13:14" x14ac:dyDescent="0.3">
      <c r="M747">
        <f ca="1">OFFSET('Water Data'!A746,,MATCH('Correlation'!$R$4,DataTable[#Headers],0))</f>
        <v>7.4813977719166296</v>
      </c>
      <c r="N747">
        <f ca="1">OFFSET('Water Data'!A746,,MATCH('Correlation'!$R$16,DataTable[#Headers],0))</f>
        <v>7.4813977719166296</v>
      </c>
    </row>
    <row r="748" spans="13:14" x14ac:dyDescent="0.3">
      <c r="M748">
        <f ca="1">OFFSET('Water Data'!A747,,MATCH('Correlation'!$R$4,DataTable[#Headers],0))</f>
        <v>8.0821480764538798</v>
      </c>
      <c r="N748">
        <f ca="1">OFFSET('Water Data'!A747,,MATCH('Correlation'!$R$16,DataTable[#Headers],0))</f>
        <v>8.0821480764538798</v>
      </c>
    </row>
    <row r="749" spans="13:14" x14ac:dyDescent="0.3">
      <c r="M749">
        <f ca="1">OFFSET('Water Data'!A748,,MATCH('Correlation'!$R$4,DataTable[#Headers],0))</f>
        <v>7.080794504276815</v>
      </c>
      <c r="N749">
        <f ca="1">OFFSET('Water Data'!A748,,MATCH('Correlation'!$R$16,DataTable[#Headers],0))</f>
        <v>7.080794504276815</v>
      </c>
    </row>
    <row r="750" spans="13:14" x14ac:dyDescent="0.3">
      <c r="M750">
        <f ca="1">OFFSET('Water Data'!A749,,MATCH('Correlation'!$R$4,DataTable[#Headers],0))</f>
        <v>7.7021830991871303</v>
      </c>
      <c r="N750">
        <f ca="1">OFFSET('Water Data'!A749,,MATCH('Correlation'!$R$16,DataTable[#Headers],0))</f>
        <v>7.7021830991871303</v>
      </c>
    </row>
    <row r="751" spans="13:14" x14ac:dyDescent="0.3">
      <c r="M751">
        <f ca="1">OFFSET('Water Data'!A750,,MATCH('Correlation'!$R$4,DataTable[#Headers],0))</f>
        <v>6.7507611860201102</v>
      </c>
      <c r="N751">
        <f ca="1">OFFSET('Water Data'!A750,,MATCH('Correlation'!$R$16,DataTable[#Headers],0))</f>
        <v>6.7507611860201102</v>
      </c>
    </row>
    <row r="752" spans="13:14" x14ac:dyDescent="0.3">
      <c r="M752">
        <f ca="1">OFFSET('Water Data'!A751,,MATCH('Correlation'!$R$4,DataTable[#Headers],0))</f>
        <v>7.080794504276815</v>
      </c>
      <c r="N752">
        <f ca="1">OFFSET('Water Data'!A751,,MATCH('Correlation'!$R$16,DataTable[#Headers],0))</f>
        <v>7.080794504276815</v>
      </c>
    </row>
    <row r="753" spans="13:14" x14ac:dyDescent="0.3">
      <c r="M753">
        <f ca="1">OFFSET('Water Data'!A752,,MATCH('Correlation'!$R$4,DataTable[#Headers],0))</f>
        <v>6.3239420725695803</v>
      </c>
      <c r="N753">
        <f ca="1">OFFSET('Water Data'!A752,,MATCH('Correlation'!$R$16,DataTable[#Headers],0))</f>
        <v>6.3239420725695803</v>
      </c>
    </row>
    <row r="754" spans="13:14" x14ac:dyDescent="0.3">
      <c r="M754">
        <f ca="1">OFFSET('Water Data'!A753,,MATCH('Correlation'!$R$4,DataTable[#Headers],0))</f>
        <v>5.4038836922267004</v>
      </c>
      <c r="N754">
        <f ca="1">OFFSET('Water Data'!A753,,MATCH('Correlation'!$R$16,DataTable[#Headers],0))</f>
        <v>5.4038836922267004</v>
      </c>
    </row>
    <row r="755" spans="13:14" x14ac:dyDescent="0.3">
      <c r="M755">
        <f ca="1">OFFSET('Water Data'!A754,,MATCH('Correlation'!$R$4,DataTable[#Headers],0))</f>
        <v>5.6998734884045099</v>
      </c>
      <c r="N755">
        <f ca="1">OFFSET('Water Data'!A754,,MATCH('Correlation'!$R$16,DataTable[#Headers],0))</f>
        <v>5.6998734884045099</v>
      </c>
    </row>
    <row r="756" spans="13:14" x14ac:dyDescent="0.3">
      <c r="M756">
        <f ca="1">OFFSET('Water Data'!A755,,MATCH('Correlation'!$R$4,DataTable[#Headers],0))</f>
        <v>7.6942645819715398</v>
      </c>
      <c r="N756">
        <f ca="1">OFFSET('Water Data'!A755,,MATCH('Correlation'!$R$16,DataTable[#Headers],0))</f>
        <v>7.6942645819715398</v>
      </c>
    </row>
    <row r="757" spans="13:14" x14ac:dyDescent="0.3">
      <c r="M757">
        <f ca="1">OFFSET('Water Data'!A756,,MATCH('Correlation'!$R$4,DataTable[#Headers],0))</f>
        <v>8.5814286937060391</v>
      </c>
      <c r="N757">
        <f ca="1">OFFSET('Water Data'!A756,,MATCH('Correlation'!$R$16,DataTable[#Headers],0))</f>
        <v>8.5814286937060391</v>
      </c>
    </row>
    <row r="758" spans="13:14" x14ac:dyDescent="0.3">
      <c r="M758">
        <f ca="1">OFFSET('Water Data'!A757,,MATCH('Correlation'!$R$4,DataTable[#Headers],0))</f>
        <v>9.8889414013115697</v>
      </c>
      <c r="N758">
        <f ca="1">OFFSET('Water Data'!A757,,MATCH('Correlation'!$R$16,DataTable[#Headers],0))</f>
        <v>9.8889414013115697</v>
      </c>
    </row>
    <row r="759" spans="13:14" x14ac:dyDescent="0.3">
      <c r="M759">
        <f ca="1">OFFSET('Water Data'!A758,,MATCH('Correlation'!$R$4,DataTable[#Headers],0))</f>
        <v>3.4264503676355602</v>
      </c>
      <c r="N759">
        <f ca="1">OFFSET('Water Data'!A758,,MATCH('Correlation'!$R$16,DataTable[#Headers],0))</f>
        <v>3.4264503676355602</v>
      </c>
    </row>
    <row r="760" spans="13:14" x14ac:dyDescent="0.3">
      <c r="M760">
        <f ca="1">OFFSET('Water Data'!A759,,MATCH('Correlation'!$R$4,DataTable[#Headers],0))</f>
        <v>8.3704404893386197</v>
      </c>
      <c r="N760">
        <f ca="1">OFFSET('Water Data'!A759,,MATCH('Correlation'!$R$16,DataTable[#Headers],0))</f>
        <v>8.3704404893386197</v>
      </c>
    </row>
    <row r="761" spans="13:14" x14ac:dyDescent="0.3">
      <c r="M761">
        <f ca="1">OFFSET('Water Data'!A760,,MATCH('Correlation'!$R$4,DataTable[#Headers],0))</f>
        <v>7.080794504276815</v>
      </c>
      <c r="N761">
        <f ca="1">OFFSET('Water Data'!A760,,MATCH('Correlation'!$R$16,DataTable[#Headers],0))</f>
        <v>7.080794504276815</v>
      </c>
    </row>
    <row r="762" spans="13:14" x14ac:dyDescent="0.3">
      <c r="M762">
        <f ca="1">OFFSET('Water Data'!A761,,MATCH('Correlation'!$R$4,DataTable[#Headers],0))</f>
        <v>8.3905005718954992</v>
      </c>
      <c r="N762">
        <f ca="1">OFFSET('Water Data'!A761,,MATCH('Correlation'!$R$16,DataTable[#Headers],0))</f>
        <v>8.3905005718954992</v>
      </c>
    </row>
    <row r="763" spans="13:14" x14ac:dyDescent="0.3">
      <c r="M763">
        <f ca="1">OFFSET('Water Data'!A762,,MATCH('Correlation'!$R$4,DataTable[#Headers],0))</f>
        <v>7.58194467965673</v>
      </c>
      <c r="N763">
        <f ca="1">OFFSET('Water Data'!A762,,MATCH('Correlation'!$R$16,DataTable[#Headers],0))</f>
        <v>7.58194467965673</v>
      </c>
    </row>
    <row r="764" spans="13:14" x14ac:dyDescent="0.3">
      <c r="M764">
        <f ca="1">OFFSET('Water Data'!A763,,MATCH('Correlation'!$R$4,DataTable[#Headers],0))</f>
        <v>9.85005468740043</v>
      </c>
      <c r="N764">
        <f ca="1">OFFSET('Water Data'!A763,,MATCH('Correlation'!$R$16,DataTable[#Headers],0))</f>
        <v>9.85005468740043</v>
      </c>
    </row>
    <row r="765" spans="13:14" x14ac:dyDescent="0.3">
      <c r="M765">
        <f ca="1">OFFSET('Water Data'!A764,,MATCH('Correlation'!$R$4,DataTable[#Headers],0))</f>
        <v>5.2256838068990499</v>
      </c>
      <c r="N765">
        <f ca="1">OFFSET('Water Data'!A764,,MATCH('Correlation'!$R$16,DataTable[#Headers],0))</f>
        <v>5.2256838068990499</v>
      </c>
    </row>
    <row r="766" spans="13:14" x14ac:dyDescent="0.3">
      <c r="M766">
        <f ca="1">OFFSET('Water Data'!A765,,MATCH('Correlation'!$R$4,DataTable[#Headers],0))</f>
        <v>9.66365319639762</v>
      </c>
      <c r="N766">
        <f ca="1">OFFSET('Water Data'!A765,,MATCH('Correlation'!$R$16,DataTable[#Headers],0))</f>
        <v>9.66365319639762</v>
      </c>
    </row>
    <row r="767" spans="13:14" x14ac:dyDescent="0.3">
      <c r="M767">
        <f ca="1">OFFSET('Water Data'!A766,,MATCH('Correlation'!$R$4,DataTable[#Headers],0))</f>
        <v>7.080794504276815</v>
      </c>
      <c r="N767">
        <f ca="1">OFFSET('Water Data'!A766,,MATCH('Correlation'!$R$16,DataTable[#Headers],0))</f>
        <v>7.080794504276815</v>
      </c>
    </row>
    <row r="768" spans="13:14" x14ac:dyDescent="0.3">
      <c r="M768">
        <f ca="1">OFFSET('Water Data'!A767,,MATCH('Correlation'!$R$4,DataTable[#Headers],0))</f>
        <v>7.9356073251130699</v>
      </c>
      <c r="N768">
        <f ca="1">OFFSET('Water Data'!A767,,MATCH('Correlation'!$R$16,DataTable[#Headers],0))</f>
        <v>7.9356073251130699</v>
      </c>
    </row>
    <row r="769" spans="13:14" x14ac:dyDescent="0.3">
      <c r="M769">
        <f ca="1">OFFSET('Water Data'!A768,,MATCH('Correlation'!$R$4,DataTable[#Headers],0))</f>
        <v>8.92814208020976</v>
      </c>
      <c r="N769">
        <f ca="1">OFFSET('Water Data'!A768,,MATCH('Correlation'!$R$16,DataTable[#Headers],0))</f>
        <v>8.92814208020976</v>
      </c>
    </row>
    <row r="770" spans="13:14" x14ac:dyDescent="0.3">
      <c r="M770">
        <f ca="1">OFFSET('Water Data'!A769,,MATCH('Correlation'!$R$4,DataTable[#Headers],0))</f>
        <v>6.9203428985128701</v>
      </c>
      <c r="N770">
        <f ca="1">OFFSET('Water Data'!A769,,MATCH('Correlation'!$R$16,DataTable[#Headers],0))</f>
        <v>6.9203428985128701</v>
      </c>
    </row>
    <row r="771" spans="13:14" x14ac:dyDescent="0.3">
      <c r="M771">
        <f ca="1">OFFSET('Water Data'!A770,,MATCH('Correlation'!$R$4,DataTable[#Headers],0))</f>
        <v>10.5380984427724</v>
      </c>
      <c r="N771">
        <f ca="1">OFFSET('Water Data'!A770,,MATCH('Correlation'!$R$16,DataTable[#Headers],0))</f>
        <v>10.5380984427724</v>
      </c>
    </row>
    <row r="772" spans="13:14" x14ac:dyDescent="0.3">
      <c r="M772">
        <f ca="1">OFFSET('Water Data'!A771,,MATCH('Correlation'!$R$4,DataTable[#Headers],0))</f>
        <v>5.72930291193782</v>
      </c>
      <c r="N772">
        <f ca="1">OFFSET('Water Data'!A771,,MATCH('Correlation'!$R$16,DataTable[#Headers],0))</f>
        <v>5.72930291193782</v>
      </c>
    </row>
    <row r="773" spans="13:14" x14ac:dyDescent="0.3">
      <c r="M773">
        <f ca="1">OFFSET('Water Data'!A772,,MATCH('Correlation'!$R$4,DataTable[#Headers],0))</f>
        <v>5.3356888089335301</v>
      </c>
      <c r="N773">
        <f ca="1">OFFSET('Water Data'!A772,,MATCH('Correlation'!$R$16,DataTable[#Headers],0))</f>
        <v>5.3356888089335301</v>
      </c>
    </row>
    <row r="774" spans="13:14" x14ac:dyDescent="0.3">
      <c r="M774">
        <f ca="1">OFFSET('Water Data'!A773,,MATCH('Correlation'!$R$4,DataTable[#Headers],0))</f>
        <v>7.080794504276815</v>
      </c>
      <c r="N774">
        <f ca="1">OFFSET('Water Data'!A773,,MATCH('Correlation'!$R$16,DataTable[#Headers],0))</f>
        <v>7.080794504276815</v>
      </c>
    </row>
    <row r="775" spans="13:14" x14ac:dyDescent="0.3">
      <c r="M775">
        <f ca="1">OFFSET('Water Data'!A774,,MATCH('Correlation'!$R$4,DataTable[#Headers],0))</f>
        <v>6.7698348808135798</v>
      </c>
      <c r="N775">
        <f ca="1">OFFSET('Water Data'!A774,,MATCH('Correlation'!$R$16,DataTable[#Headers],0))</f>
        <v>6.7698348808135798</v>
      </c>
    </row>
    <row r="776" spans="13:14" x14ac:dyDescent="0.3">
      <c r="M776">
        <f ca="1">OFFSET('Water Data'!A775,,MATCH('Correlation'!$R$4,DataTable[#Headers],0))</f>
        <v>6.8483296013224599</v>
      </c>
      <c r="N776">
        <f ca="1">OFFSET('Water Data'!A775,,MATCH('Correlation'!$R$16,DataTable[#Headers],0))</f>
        <v>6.8483296013224599</v>
      </c>
    </row>
    <row r="777" spans="13:14" x14ac:dyDescent="0.3">
      <c r="M777">
        <f ca="1">OFFSET('Water Data'!A776,,MATCH('Correlation'!$R$4,DataTable[#Headers],0))</f>
        <v>7.080794504276815</v>
      </c>
      <c r="N777">
        <f ca="1">OFFSET('Water Data'!A776,,MATCH('Correlation'!$R$16,DataTable[#Headers],0))</f>
        <v>7.080794504276815</v>
      </c>
    </row>
    <row r="778" spans="13:14" x14ac:dyDescent="0.3">
      <c r="M778">
        <f ca="1">OFFSET('Water Data'!A777,,MATCH('Correlation'!$R$4,DataTable[#Headers],0))</f>
        <v>7.080794504276815</v>
      </c>
      <c r="N778">
        <f ca="1">OFFSET('Water Data'!A777,,MATCH('Correlation'!$R$16,DataTable[#Headers],0))</f>
        <v>7.080794504276815</v>
      </c>
    </row>
    <row r="779" spans="13:14" x14ac:dyDescent="0.3">
      <c r="M779">
        <f ca="1">OFFSET('Water Data'!A778,,MATCH('Correlation'!$R$4,DataTable[#Headers],0))</f>
        <v>7.080794504276815</v>
      </c>
      <c r="N779">
        <f ca="1">OFFSET('Water Data'!A778,,MATCH('Correlation'!$R$16,DataTable[#Headers],0))</f>
        <v>7.080794504276815</v>
      </c>
    </row>
    <row r="780" spans="13:14" x14ac:dyDescent="0.3">
      <c r="M780">
        <f ca="1">OFFSET('Water Data'!A779,,MATCH('Correlation'!$R$4,DataTable[#Headers],0))</f>
        <v>8.58920234365414</v>
      </c>
      <c r="N780">
        <f ca="1">OFFSET('Water Data'!A779,,MATCH('Correlation'!$R$16,DataTable[#Headers],0))</f>
        <v>8.58920234365414</v>
      </c>
    </row>
    <row r="781" spans="13:14" x14ac:dyDescent="0.3">
      <c r="M781">
        <f ca="1">OFFSET('Water Data'!A780,,MATCH('Correlation'!$R$4,DataTable[#Headers],0))</f>
        <v>8.4736493228467396</v>
      </c>
      <c r="N781">
        <f ca="1">OFFSET('Water Data'!A780,,MATCH('Correlation'!$R$16,DataTable[#Headers],0))</f>
        <v>8.4736493228467396</v>
      </c>
    </row>
    <row r="782" spans="13:14" x14ac:dyDescent="0.3">
      <c r="M782">
        <f ca="1">OFFSET('Water Data'!A781,,MATCH('Correlation'!$R$4,DataTable[#Headers],0))</f>
        <v>7.5913460935401398</v>
      </c>
      <c r="N782">
        <f ca="1">OFFSET('Water Data'!A781,,MATCH('Correlation'!$R$16,DataTable[#Headers],0))</f>
        <v>7.5913460935401398</v>
      </c>
    </row>
    <row r="783" spans="13:14" x14ac:dyDescent="0.3">
      <c r="M783">
        <f ca="1">OFFSET('Water Data'!A782,,MATCH('Correlation'!$R$4,DataTable[#Headers],0))</f>
        <v>8.13776788309249</v>
      </c>
      <c r="N783">
        <f ca="1">OFFSET('Water Data'!A782,,MATCH('Correlation'!$R$16,DataTable[#Headers],0))</f>
        <v>8.13776788309249</v>
      </c>
    </row>
    <row r="784" spans="13:14" x14ac:dyDescent="0.3">
      <c r="M784">
        <f ca="1">OFFSET('Water Data'!A783,,MATCH('Correlation'!$R$4,DataTable[#Headers],0))</f>
        <v>5.3525659797147496</v>
      </c>
      <c r="N784">
        <f ca="1">OFFSET('Water Data'!A783,,MATCH('Correlation'!$R$16,DataTable[#Headers],0))</f>
        <v>5.3525659797147496</v>
      </c>
    </row>
    <row r="785" spans="13:14" x14ac:dyDescent="0.3">
      <c r="M785">
        <f ca="1">OFFSET('Water Data'!A784,,MATCH('Correlation'!$R$4,DataTable[#Headers],0))</f>
        <v>7.9980902539413101</v>
      </c>
      <c r="N785">
        <f ca="1">OFFSET('Water Data'!A784,,MATCH('Correlation'!$R$16,DataTable[#Headers],0))</f>
        <v>7.9980902539413101</v>
      </c>
    </row>
    <row r="786" spans="13:14" x14ac:dyDescent="0.3">
      <c r="M786">
        <f ca="1">OFFSET('Water Data'!A785,,MATCH('Correlation'!$R$4,DataTable[#Headers],0))</f>
        <v>11.898078029740301</v>
      </c>
      <c r="N786">
        <f ca="1">OFFSET('Water Data'!A785,,MATCH('Correlation'!$R$16,DataTable[#Headers],0))</f>
        <v>11.898078029740301</v>
      </c>
    </row>
    <row r="787" spans="13:14" x14ac:dyDescent="0.3">
      <c r="M787">
        <f ca="1">OFFSET('Water Data'!A786,,MATCH('Correlation'!$R$4,DataTable[#Headers],0))</f>
        <v>7.4425364753277199</v>
      </c>
      <c r="N787">
        <f ca="1">OFFSET('Water Data'!A786,,MATCH('Correlation'!$R$16,DataTable[#Headers],0))</f>
        <v>7.4425364753277199</v>
      </c>
    </row>
    <row r="788" spans="13:14" x14ac:dyDescent="0.3">
      <c r="M788">
        <f ca="1">OFFSET('Water Data'!A787,,MATCH('Correlation'!$R$4,DataTable[#Headers],0))</f>
        <v>5.1408005276963298</v>
      </c>
      <c r="N788">
        <f ca="1">OFFSET('Water Data'!A787,,MATCH('Correlation'!$R$16,DataTable[#Headers],0))</f>
        <v>5.1408005276963298</v>
      </c>
    </row>
    <row r="789" spans="13:14" x14ac:dyDescent="0.3">
      <c r="M789">
        <f ca="1">OFFSET('Water Data'!A788,,MATCH('Correlation'!$R$4,DataTable[#Headers],0))</f>
        <v>7.080794504276815</v>
      </c>
      <c r="N789">
        <f ca="1">OFFSET('Water Data'!A788,,MATCH('Correlation'!$R$16,DataTable[#Headers],0))</f>
        <v>7.080794504276815</v>
      </c>
    </row>
    <row r="790" spans="13:14" x14ac:dyDescent="0.3">
      <c r="M790">
        <f ca="1">OFFSET('Water Data'!A789,,MATCH('Correlation'!$R$4,DataTable[#Headers],0))</f>
        <v>6.9479155338739798</v>
      </c>
      <c r="N790">
        <f ca="1">OFFSET('Water Data'!A789,,MATCH('Correlation'!$R$16,DataTable[#Headers],0))</f>
        <v>6.9479155338739798</v>
      </c>
    </row>
    <row r="791" spans="13:14" x14ac:dyDescent="0.3">
      <c r="M791">
        <f ca="1">OFFSET('Water Data'!A790,,MATCH('Correlation'!$R$4,DataTable[#Headers],0))</f>
        <v>9.6221059870248098</v>
      </c>
      <c r="N791">
        <f ca="1">OFFSET('Water Data'!A790,,MATCH('Correlation'!$R$16,DataTable[#Headers],0))</f>
        <v>9.6221059870248098</v>
      </c>
    </row>
    <row r="792" spans="13:14" x14ac:dyDescent="0.3">
      <c r="M792">
        <f ca="1">OFFSET('Water Data'!A791,,MATCH('Correlation'!$R$4,DataTable[#Headers],0))</f>
        <v>5.3612116660984599</v>
      </c>
      <c r="N792">
        <f ca="1">OFFSET('Water Data'!A791,,MATCH('Correlation'!$R$16,DataTable[#Headers],0))</f>
        <v>5.3612116660984599</v>
      </c>
    </row>
    <row r="793" spans="13:14" x14ac:dyDescent="0.3">
      <c r="M793">
        <f ca="1">OFFSET('Water Data'!A792,,MATCH('Correlation'!$R$4,DataTable[#Headers],0))</f>
        <v>4.9095189830251096</v>
      </c>
      <c r="N793">
        <f ca="1">OFFSET('Water Data'!A792,,MATCH('Correlation'!$R$16,DataTable[#Headers],0))</f>
        <v>4.9095189830251096</v>
      </c>
    </row>
    <row r="794" spans="13:14" x14ac:dyDescent="0.3">
      <c r="M794">
        <f ca="1">OFFSET('Water Data'!A793,,MATCH('Correlation'!$R$4,DataTable[#Headers],0))</f>
        <v>6.3764084344865504</v>
      </c>
      <c r="N794">
        <f ca="1">OFFSET('Water Data'!A793,,MATCH('Correlation'!$R$16,DataTable[#Headers],0))</f>
        <v>6.3764084344865504</v>
      </c>
    </row>
    <row r="795" spans="13:14" x14ac:dyDescent="0.3">
      <c r="M795">
        <f ca="1">OFFSET('Water Data'!A794,,MATCH('Correlation'!$R$4,DataTable[#Headers],0))</f>
        <v>3.9401254598978102</v>
      </c>
      <c r="N795">
        <f ca="1">OFFSET('Water Data'!A794,,MATCH('Correlation'!$R$16,DataTable[#Headers],0))</f>
        <v>3.9401254598978102</v>
      </c>
    </row>
    <row r="796" spans="13:14" x14ac:dyDescent="0.3">
      <c r="M796">
        <f ca="1">OFFSET('Water Data'!A795,,MATCH('Correlation'!$R$4,DataTable[#Headers],0))</f>
        <v>6.9168259732214503</v>
      </c>
      <c r="N796">
        <f ca="1">OFFSET('Water Data'!A795,,MATCH('Correlation'!$R$16,DataTable[#Headers],0))</f>
        <v>6.9168259732214503</v>
      </c>
    </row>
    <row r="797" spans="13:14" x14ac:dyDescent="0.3">
      <c r="M797">
        <f ca="1">OFFSET('Water Data'!A796,,MATCH('Correlation'!$R$4,DataTable[#Headers],0))</f>
        <v>9.1465575558940007</v>
      </c>
      <c r="N797">
        <f ca="1">OFFSET('Water Data'!A796,,MATCH('Correlation'!$R$16,DataTable[#Headers],0))</f>
        <v>9.1465575558940007</v>
      </c>
    </row>
    <row r="798" spans="13:14" x14ac:dyDescent="0.3">
      <c r="M798">
        <f ca="1">OFFSET('Water Data'!A797,,MATCH('Correlation'!$R$4,DataTable[#Headers],0))</f>
        <v>10.268414718941299</v>
      </c>
      <c r="N798">
        <f ca="1">OFFSET('Water Data'!A797,,MATCH('Correlation'!$R$16,DataTable[#Headers],0))</f>
        <v>10.268414718941299</v>
      </c>
    </row>
    <row r="799" spans="13:14" x14ac:dyDescent="0.3">
      <c r="M799">
        <f ca="1">OFFSET('Water Data'!A798,,MATCH('Correlation'!$R$4,DataTable[#Headers],0))</f>
        <v>8.7876679405864593</v>
      </c>
      <c r="N799">
        <f ca="1">OFFSET('Water Data'!A798,,MATCH('Correlation'!$R$16,DataTable[#Headers],0))</f>
        <v>8.7876679405864593</v>
      </c>
    </row>
    <row r="800" spans="13:14" x14ac:dyDescent="0.3">
      <c r="M800">
        <f ca="1">OFFSET('Water Data'!A799,,MATCH('Correlation'!$R$4,DataTable[#Headers],0))</f>
        <v>7.3687685302948198</v>
      </c>
      <c r="N800">
        <f ca="1">OFFSET('Water Data'!A799,,MATCH('Correlation'!$R$16,DataTable[#Headers],0))</f>
        <v>7.3687685302948198</v>
      </c>
    </row>
    <row r="801" spans="13:14" x14ac:dyDescent="0.3">
      <c r="M801">
        <f ca="1">OFFSET('Water Data'!A800,,MATCH('Correlation'!$R$4,DataTable[#Headers],0))</f>
        <v>9.3527197529605601</v>
      </c>
      <c r="N801">
        <f ca="1">OFFSET('Water Data'!A800,,MATCH('Correlation'!$R$16,DataTable[#Headers],0))</f>
        <v>9.3527197529605601</v>
      </c>
    </row>
    <row r="802" spans="13:14" x14ac:dyDescent="0.3">
      <c r="M802">
        <f ca="1">OFFSET('Water Data'!A801,,MATCH('Correlation'!$R$4,DataTable[#Headers],0))</f>
        <v>9.3931484415490605</v>
      </c>
      <c r="N802">
        <f ca="1">OFFSET('Water Data'!A801,,MATCH('Correlation'!$R$16,DataTable[#Headers],0))</f>
        <v>9.3931484415490605</v>
      </c>
    </row>
    <row r="803" spans="13:14" x14ac:dyDescent="0.3">
      <c r="M803">
        <f ca="1">OFFSET('Water Data'!A802,,MATCH('Correlation'!$R$4,DataTable[#Headers],0))</f>
        <v>7.2965728754660804</v>
      </c>
      <c r="N803">
        <f ca="1">OFFSET('Water Data'!A802,,MATCH('Correlation'!$R$16,DataTable[#Headers],0))</f>
        <v>7.2965728754660804</v>
      </c>
    </row>
    <row r="804" spans="13:14" x14ac:dyDescent="0.3">
      <c r="M804">
        <f ca="1">OFFSET('Water Data'!A803,,MATCH('Correlation'!$R$4,DataTable[#Headers],0))</f>
        <v>8.9008646966019906</v>
      </c>
      <c r="N804">
        <f ca="1">OFFSET('Water Data'!A803,,MATCH('Correlation'!$R$16,DataTable[#Headers],0))</f>
        <v>8.9008646966019906</v>
      </c>
    </row>
    <row r="805" spans="13:14" x14ac:dyDescent="0.3">
      <c r="M805">
        <f ca="1">OFFSET('Water Data'!A804,,MATCH('Correlation'!$R$4,DataTable[#Headers],0))</f>
        <v>8.1072443128184908</v>
      </c>
      <c r="N805">
        <f ca="1">OFFSET('Water Data'!A804,,MATCH('Correlation'!$R$16,DataTable[#Headers],0))</f>
        <v>8.1072443128184908</v>
      </c>
    </row>
    <row r="806" spans="13:14" x14ac:dyDescent="0.3">
      <c r="M806">
        <f ca="1">OFFSET('Water Data'!A805,,MATCH('Correlation'!$R$4,DataTable[#Headers],0))</f>
        <v>7.8043688739437203</v>
      </c>
      <c r="N806">
        <f ca="1">OFFSET('Water Data'!A805,,MATCH('Correlation'!$R$16,DataTable[#Headers],0))</f>
        <v>7.8043688739437203</v>
      </c>
    </row>
    <row r="807" spans="13:14" x14ac:dyDescent="0.3">
      <c r="M807">
        <f ca="1">OFFSET('Water Data'!A806,,MATCH('Correlation'!$R$4,DataTable[#Headers],0))</f>
        <v>4.6661481309147996</v>
      </c>
      <c r="N807">
        <f ca="1">OFFSET('Water Data'!A806,,MATCH('Correlation'!$R$16,DataTable[#Headers],0))</f>
        <v>4.6661481309147996</v>
      </c>
    </row>
    <row r="808" spans="13:14" x14ac:dyDescent="0.3">
      <c r="M808">
        <f ca="1">OFFSET('Water Data'!A807,,MATCH('Correlation'!$R$4,DataTable[#Headers],0))</f>
        <v>10.905076410065501</v>
      </c>
      <c r="N808">
        <f ca="1">OFFSET('Water Data'!A807,,MATCH('Correlation'!$R$16,DataTable[#Headers],0))</f>
        <v>10.905076410065501</v>
      </c>
    </row>
    <row r="809" spans="13:14" x14ac:dyDescent="0.3">
      <c r="M809">
        <f ca="1">OFFSET('Water Data'!A808,,MATCH('Correlation'!$R$4,DataTable[#Headers],0))</f>
        <v>4.7395487670029803</v>
      </c>
      <c r="N809">
        <f ca="1">OFFSET('Water Data'!A808,,MATCH('Correlation'!$R$16,DataTable[#Headers],0))</f>
        <v>4.7395487670029803</v>
      </c>
    </row>
    <row r="810" spans="13:14" x14ac:dyDescent="0.3">
      <c r="M810">
        <f ca="1">OFFSET('Water Data'!A809,,MATCH('Correlation'!$R$4,DataTable[#Headers],0))</f>
        <v>9.8692319349890507</v>
      </c>
      <c r="N810">
        <f ca="1">OFFSET('Water Data'!A809,,MATCH('Correlation'!$R$16,DataTable[#Headers],0))</f>
        <v>9.8692319349890507</v>
      </c>
    </row>
    <row r="811" spans="13:14" x14ac:dyDescent="0.3">
      <c r="M811">
        <f ca="1">OFFSET('Water Data'!A810,,MATCH('Correlation'!$R$4,DataTable[#Headers],0))</f>
        <v>7.080794504276815</v>
      </c>
      <c r="N811">
        <f ca="1">OFFSET('Water Data'!A810,,MATCH('Correlation'!$R$16,DataTable[#Headers],0))</f>
        <v>7.080794504276815</v>
      </c>
    </row>
    <row r="812" spans="13:14" x14ac:dyDescent="0.3">
      <c r="M812">
        <f ca="1">OFFSET('Water Data'!A811,,MATCH('Correlation'!$R$4,DataTable[#Headers],0))</f>
        <v>5.82754121154277</v>
      </c>
      <c r="N812">
        <f ca="1">OFFSET('Water Data'!A811,,MATCH('Correlation'!$R$16,DataTable[#Headers],0))</f>
        <v>5.82754121154277</v>
      </c>
    </row>
    <row r="813" spans="13:14" x14ac:dyDescent="0.3">
      <c r="M813">
        <f ca="1">OFFSET('Water Data'!A812,,MATCH('Correlation'!$R$4,DataTable[#Headers],0))</f>
        <v>0.989912212879138</v>
      </c>
      <c r="N813">
        <f ca="1">OFFSET('Water Data'!A812,,MATCH('Correlation'!$R$16,DataTable[#Headers],0))</f>
        <v>0.989912212879138</v>
      </c>
    </row>
    <row r="814" spans="13:14" x14ac:dyDescent="0.3">
      <c r="M814">
        <f ca="1">OFFSET('Water Data'!A813,,MATCH('Correlation'!$R$4,DataTable[#Headers],0))</f>
        <v>7.080794504276815</v>
      </c>
      <c r="N814">
        <f ca="1">OFFSET('Water Data'!A813,,MATCH('Correlation'!$R$16,DataTable[#Headers],0))</f>
        <v>7.080794504276815</v>
      </c>
    </row>
    <row r="815" spans="13:14" x14ac:dyDescent="0.3">
      <c r="M815">
        <f ca="1">OFFSET('Water Data'!A814,,MATCH('Correlation'!$R$4,DataTable[#Headers],0))</f>
        <v>9.4858328734028508</v>
      </c>
      <c r="N815">
        <f ca="1">OFFSET('Water Data'!A814,,MATCH('Correlation'!$R$16,DataTable[#Headers],0))</f>
        <v>9.4858328734028508</v>
      </c>
    </row>
    <row r="816" spans="13:14" x14ac:dyDescent="0.3">
      <c r="M816">
        <f ca="1">OFFSET('Water Data'!A815,,MATCH('Correlation'!$R$4,DataTable[#Headers],0))</f>
        <v>6.43572271694911</v>
      </c>
      <c r="N816">
        <f ca="1">OFFSET('Water Data'!A815,,MATCH('Correlation'!$R$16,DataTable[#Headers],0))</f>
        <v>6.43572271694911</v>
      </c>
    </row>
    <row r="817" spans="13:14" x14ac:dyDescent="0.3">
      <c r="M817">
        <f ca="1">OFFSET('Water Data'!A816,,MATCH('Correlation'!$R$4,DataTable[#Headers],0))</f>
        <v>6.3654972410521804</v>
      </c>
      <c r="N817">
        <f ca="1">OFFSET('Water Data'!A816,,MATCH('Correlation'!$R$16,DataTable[#Headers],0))</f>
        <v>6.3654972410521804</v>
      </c>
    </row>
    <row r="818" spans="13:14" x14ac:dyDescent="0.3">
      <c r="M818">
        <f ca="1">OFFSET('Water Data'!A817,,MATCH('Correlation'!$R$4,DataTable[#Headers],0))</f>
        <v>7.080794504276815</v>
      </c>
      <c r="N818">
        <f ca="1">OFFSET('Water Data'!A817,,MATCH('Correlation'!$R$16,DataTable[#Headers],0))</f>
        <v>7.080794504276815</v>
      </c>
    </row>
    <row r="819" spans="13:14" x14ac:dyDescent="0.3">
      <c r="M819">
        <f ca="1">OFFSET('Water Data'!A818,,MATCH('Correlation'!$R$4,DataTable[#Headers],0))</f>
        <v>5.45221492616741</v>
      </c>
      <c r="N819">
        <f ca="1">OFFSET('Water Data'!A818,,MATCH('Correlation'!$R$16,DataTable[#Headers],0))</f>
        <v>5.45221492616741</v>
      </c>
    </row>
    <row r="820" spans="13:14" x14ac:dyDescent="0.3">
      <c r="M820">
        <f ca="1">OFFSET('Water Data'!A819,,MATCH('Correlation'!$R$4,DataTable[#Headers],0))</f>
        <v>7.080794504276815</v>
      </c>
      <c r="N820">
        <f ca="1">OFFSET('Water Data'!A819,,MATCH('Correlation'!$R$16,DataTable[#Headers],0))</f>
        <v>7.080794504276815</v>
      </c>
    </row>
    <row r="821" spans="13:14" x14ac:dyDescent="0.3">
      <c r="M821">
        <f ca="1">OFFSET('Water Data'!A820,,MATCH('Correlation'!$R$4,DataTable[#Headers],0))</f>
        <v>5.4334662389735602</v>
      </c>
      <c r="N821">
        <f ca="1">OFFSET('Water Data'!A820,,MATCH('Correlation'!$R$16,DataTable[#Headers],0))</f>
        <v>5.4334662389735602</v>
      </c>
    </row>
    <row r="822" spans="13:14" x14ac:dyDescent="0.3">
      <c r="M822">
        <f ca="1">OFFSET('Water Data'!A821,,MATCH('Correlation'!$R$4,DataTable[#Headers],0))</f>
        <v>7.3747754136566703</v>
      </c>
      <c r="N822">
        <f ca="1">OFFSET('Water Data'!A821,,MATCH('Correlation'!$R$16,DataTable[#Headers],0))</f>
        <v>7.3747754136566703</v>
      </c>
    </row>
    <row r="823" spans="13:14" x14ac:dyDescent="0.3">
      <c r="M823">
        <f ca="1">OFFSET('Water Data'!A822,,MATCH('Correlation'!$R$4,DataTable[#Headers],0))</f>
        <v>7.080794504276815</v>
      </c>
      <c r="N823">
        <f ca="1">OFFSET('Water Data'!A822,,MATCH('Correlation'!$R$16,DataTable[#Headers],0))</f>
        <v>7.080794504276815</v>
      </c>
    </row>
    <row r="824" spans="13:14" x14ac:dyDescent="0.3">
      <c r="M824">
        <f ca="1">OFFSET('Water Data'!A823,,MATCH('Correlation'!$R$4,DataTable[#Headers],0))</f>
        <v>5.2269418842729003</v>
      </c>
      <c r="N824">
        <f ca="1">OFFSET('Water Data'!A823,,MATCH('Correlation'!$R$16,DataTable[#Headers],0))</f>
        <v>5.2269418842729003</v>
      </c>
    </row>
    <row r="825" spans="13:14" x14ac:dyDescent="0.3">
      <c r="M825">
        <f ca="1">OFFSET('Water Data'!A824,,MATCH('Correlation'!$R$4,DataTable[#Headers],0))</f>
        <v>4.5942091643543899</v>
      </c>
      <c r="N825">
        <f ca="1">OFFSET('Water Data'!A824,,MATCH('Correlation'!$R$16,DataTable[#Headers],0))</f>
        <v>4.5942091643543899</v>
      </c>
    </row>
    <row r="826" spans="13:14" x14ac:dyDescent="0.3">
      <c r="M826">
        <f ca="1">OFFSET('Water Data'!A825,,MATCH('Correlation'!$R$4,DataTable[#Headers],0))</f>
        <v>6.7841330237508597</v>
      </c>
      <c r="N826">
        <f ca="1">OFFSET('Water Data'!A825,,MATCH('Correlation'!$R$16,DataTable[#Headers],0))</f>
        <v>6.7841330237508597</v>
      </c>
    </row>
    <row r="827" spans="13:14" x14ac:dyDescent="0.3">
      <c r="M827">
        <f ca="1">OFFSET('Water Data'!A826,,MATCH('Correlation'!$R$4,DataTable[#Headers],0))</f>
        <v>6.4002561642295097</v>
      </c>
      <c r="N827">
        <f ca="1">OFFSET('Water Data'!A826,,MATCH('Correlation'!$R$16,DataTable[#Headers],0))</f>
        <v>6.4002561642295097</v>
      </c>
    </row>
    <row r="828" spans="13:14" x14ac:dyDescent="0.3">
      <c r="M828">
        <f ca="1">OFFSET('Water Data'!A827,,MATCH('Correlation'!$R$4,DataTable[#Headers],0))</f>
        <v>6.83941589797905</v>
      </c>
      <c r="N828">
        <f ca="1">OFFSET('Water Data'!A827,,MATCH('Correlation'!$R$16,DataTable[#Headers],0))</f>
        <v>6.83941589797905</v>
      </c>
    </row>
    <row r="829" spans="13:14" x14ac:dyDescent="0.3">
      <c r="M829">
        <f ca="1">OFFSET('Water Data'!A828,,MATCH('Correlation'!$R$4,DataTable[#Headers],0))</f>
        <v>6.9018634487360604</v>
      </c>
      <c r="N829">
        <f ca="1">OFFSET('Water Data'!A828,,MATCH('Correlation'!$R$16,DataTable[#Headers],0))</f>
        <v>6.9018634487360604</v>
      </c>
    </row>
    <row r="830" spans="13:14" x14ac:dyDescent="0.3">
      <c r="M830">
        <f ca="1">OFFSET('Water Data'!A829,,MATCH('Correlation'!$R$4,DataTable[#Headers],0))</f>
        <v>7.080794504276815</v>
      </c>
      <c r="N830">
        <f ca="1">OFFSET('Water Data'!A829,,MATCH('Correlation'!$R$16,DataTable[#Headers],0))</f>
        <v>7.080794504276815</v>
      </c>
    </row>
    <row r="831" spans="13:14" x14ac:dyDescent="0.3">
      <c r="M831">
        <f ca="1">OFFSET('Water Data'!A830,,MATCH('Correlation'!$R$4,DataTable[#Headers],0))</f>
        <v>7.8888435740595204</v>
      </c>
      <c r="N831">
        <f ca="1">OFFSET('Water Data'!A830,,MATCH('Correlation'!$R$16,DataTable[#Headers],0))</f>
        <v>7.8888435740595204</v>
      </c>
    </row>
    <row r="832" spans="13:14" x14ac:dyDescent="0.3">
      <c r="M832">
        <f ca="1">OFFSET('Water Data'!A831,,MATCH('Correlation'!$R$4,DataTable[#Headers],0))</f>
        <v>5.52763348250771</v>
      </c>
      <c r="N832">
        <f ca="1">OFFSET('Water Data'!A831,,MATCH('Correlation'!$R$16,DataTable[#Headers],0))</f>
        <v>5.52763348250771</v>
      </c>
    </row>
    <row r="833" spans="13:14" x14ac:dyDescent="0.3">
      <c r="M833">
        <f ca="1">OFFSET('Water Data'!A832,,MATCH('Correlation'!$R$4,DataTable[#Headers],0))</f>
        <v>6.4924031219562499</v>
      </c>
      <c r="N833">
        <f ca="1">OFFSET('Water Data'!A832,,MATCH('Correlation'!$R$16,DataTable[#Headers],0))</f>
        <v>6.4924031219562499</v>
      </c>
    </row>
    <row r="834" spans="13:14" x14ac:dyDescent="0.3">
      <c r="M834">
        <f ca="1">OFFSET('Water Data'!A833,,MATCH('Correlation'!$R$4,DataTable[#Headers],0))</f>
        <v>6.6846997367489696</v>
      </c>
      <c r="N834">
        <f ca="1">OFFSET('Water Data'!A833,,MATCH('Correlation'!$R$16,DataTable[#Headers],0))</f>
        <v>6.6846997367489696</v>
      </c>
    </row>
    <row r="835" spans="13:14" x14ac:dyDescent="0.3">
      <c r="M835">
        <f ca="1">OFFSET('Water Data'!A834,,MATCH('Correlation'!$R$4,DataTable[#Headers],0))</f>
        <v>7.080794504276815</v>
      </c>
      <c r="N835">
        <f ca="1">OFFSET('Water Data'!A834,,MATCH('Correlation'!$R$16,DataTable[#Headers],0))</f>
        <v>7.080794504276815</v>
      </c>
    </row>
    <row r="836" spans="13:14" x14ac:dyDescent="0.3">
      <c r="M836">
        <f ca="1">OFFSET('Water Data'!A835,,MATCH('Correlation'!$R$4,DataTable[#Headers],0))</f>
        <v>6.2236777749990901</v>
      </c>
      <c r="N836">
        <f ca="1">OFFSET('Water Data'!A835,,MATCH('Correlation'!$R$16,DataTable[#Headers],0))</f>
        <v>6.2236777749990901</v>
      </c>
    </row>
    <row r="837" spans="13:14" x14ac:dyDescent="0.3">
      <c r="M837">
        <f ca="1">OFFSET('Water Data'!A836,,MATCH('Correlation'!$R$4,DataTable[#Headers],0))</f>
        <v>4.7586483467686396</v>
      </c>
      <c r="N837">
        <f ca="1">OFFSET('Water Data'!A836,,MATCH('Correlation'!$R$16,DataTable[#Headers],0))</f>
        <v>4.7586483467686396</v>
      </c>
    </row>
    <row r="838" spans="13:14" x14ac:dyDescent="0.3">
      <c r="M838">
        <f ca="1">OFFSET('Water Data'!A837,,MATCH('Correlation'!$R$4,DataTable[#Headers],0))</f>
        <v>7.4408250310613102</v>
      </c>
      <c r="N838">
        <f ca="1">OFFSET('Water Data'!A837,,MATCH('Correlation'!$R$16,DataTable[#Headers],0))</f>
        <v>7.4408250310613102</v>
      </c>
    </row>
    <row r="839" spans="13:14" x14ac:dyDescent="0.3">
      <c r="M839">
        <f ca="1">OFFSET('Water Data'!A838,,MATCH('Correlation'!$R$4,DataTable[#Headers],0))</f>
        <v>8.0548857440731592</v>
      </c>
      <c r="N839">
        <f ca="1">OFFSET('Water Data'!A838,,MATCH('Correlation'!$R$16,DataTable[#Headers],0))</f>
        <v>8.0548857440731592</v>
      </c>
    </row>
    <row r="840" spans="13:14" x14ac:dyDescent="0.3">
      <c r="M840">
        <f ca="1">OFFSET('Water Data'!A839,,MATCH('Correlation'!$R$4,DataTable[#Headers],0))</f>
        <v>7.0618309721818804</v>
      </c>
      <c r="N840">
        <f ca="1">OFFSET('Water Data'!A839,,MATCH('Correlation'!$R$16,DataTable[#Headers],0))</f>
        <v>7.0618309721818804</v>
      </c>
    </row>
    <row r="841" spans="13:14" x14ac:dyDescent="0.3">
      <c r="M841">
        <f ca="1">OFFSET('Water Data'!A840,,MATCH('Correlation'!$R$4,DataTable[#Headers],0))</f>
        <v>7.080794504276815</v>
      </c>
      <c r="N841">
        <f ca="1">OFFSET('Water Data'!A840,,MATCH('Correlation'!$R$16,DataTable[#Headers],0))</f>
        <v>7.080794504276815</v>
      </c>
    </row>
    <row r="842" spans="13:14" x14ac:dyDescent="0.3">
      <c r="M842">
        <f ca="1">OFFSET('Water Data'!A841,,MATCH('Correlation'!$R$4,DataTable[#Headers],0))</f>
        <v>7.6116098171814297</v>
      </c>
      <c r="N842">
        <f ca="1">OFFSET('Water Data'!A841,,MATCH('Correlation'!$R$16,DataTable[#Headers],0))</f>
        <v>7.6116098171814297</v>
      </c>
    </row>
    <row r="843" spans="13:14" x14ac:dyDescent="0.3">
      <c r="M843">
        <f ca="1">OFFSET('Water Data'!A842,,MATCH('Correlation'!$R$4,DataTable[#Headers],0))</f>
        <v>4.6914383151202097</v>
      </c>
      <c r="N843">
        <f ca="1">OFFSET('Water Data'!A842,,MATCH('Correlation'!$R$16,DataTable[#Headers],0))</f>
        <v>4.6914383151202097</v>
      </c>
    </row>
    <row r="844" spans="13:14" x14ac:dyDescent="0.3">
      <c r="M844">
        <f ca="1">OFFSET('Water Data'!A843,,MATCH('Correlation'!$R$4,DataTable[#Headers],0))</f>
        <v>8.0641701372365606</v>
      </c>
      <c r="N844">
        <f ca="1">OFFSET('Water Data'!A843,,MATCH('Correlation'!$R$16,DataTable[#Headers],0))</f>
        <v>8.0641701372365606</v>
      </c>
    </row>
    <row r="845" spans="13:14" x14ac:dyDescent="0.3">
      <c r="M845">
        <f ca="1">OFFSET('Water Data'!A844,,MATCH('Correlation'!$R$4,DataTable[#Headers],0))</f>
        <v>4.2929668581496498</v>
      </c>
      <c r="N845">
        <f ca="1">OFFSET('Water Data'!A844,,MATCH('Correlation'!$R$16,DataTable[#Headers],0))</f>
        <v>4.2929668581496498</v>
      </c>
    </row>
    <row r="846" spans="13:14" x14ac:dyDescent="0.3">
      <c r="M846">
        <f ca="1">OFFSET('Water Data'!A845,,MATCH('Correlation'!$R$4,DataTable[#Headers],0))</f>
        <v>7.8657569540923404</v>
      </c>
      <c r="N846">
        <f ca="1">OFFSET('Water Data'!A845,,MATCH('Correlation'!$R$16,DataTable[#Headers],0))</f>
        <v>7.8657569540923404</v>
      </c>
    </row>
    <row r="847" spans="13:14" x14ac:dyDescent="0.3">
      <c r="M847">
        <f ca="1">OFFSET('Water Data'!A846,,MATCH('Correlation'!$R$4,DataTable[#Headers],0))</f>
        <v>9.0856371016938802</v>
      </c>
      <c r="N847">
        <f ca="1">OFFSET('Water Data'!A846,,MATCH('Correlation'!$R$16,DataTable[#Headers],0))</f>
        <v>9.0856371016938802</v>
      </c>
    </row>
    <row r="848" spans="13:14" x14ac:dyDescent="0.3">
      <c r="M848">
        <f ca="1">OFFSET('Water Data'!A847,,MATCH('Correlation'!$R$4,DataTable[#Headers],0))</f>
        <v>6.5924425077852904</v>
      </c>
      <c r="N848">
        <f ca="1">OFFSET('Water Data'!A847,,MATCH('Correlation'!$R$16,DataTable[#Headers],0))</f>
        <v>6.5924425077852904</v>
      </c>
    </row>
    <row r="849" spans="13:14" x14ac:dyDescent="0.3">
      <c r="M849">
        <f ca="1">OFFSET('Water Data'!A848,,MATCH('Correlation'!$R$4,DataTable[#Headers],0))</f>
        <v>7.0328187262222297</v>
      </c>
      <c r="N849">
        <f ca="1">OFFSET('Water Data'!A848,,MATCH('Correlation'!$R$16,DataTable[#Headers],0))</f>
        <v>7.0328187262222297</v>
      </c>
    </row>
    <row r="850" spans="13:14" x14ac:dyDescent="0.3">
      <c r="M850">
        <f ca="1">OFFSET('Water Data'!A849,,MATCH('Correlation'!$R$4,DataTable[#Headers],0))</f>
        <v>8.9903172337046495</v>
      </c>
      <c r="N850">
        <f ca="1">OFFSET('Water Data'!A849,,MATCH('Correlation'!$R$16,DataTable[#Headers],0))</f>
        <v>8.9903172337046495</v>
      </c>
    </row>
    <row r="851" spans="13:14" x14ac:dyDescent="0.3">
      <c r="M851">
        <f ca="1">OFFSET('Water Data'!A850,,MATCH('Correlation'!$R$4,DataTable[#Headers],0))</f>
        <v>8.5612189244577994</v>
      </c>
      <c r="N851">
        <f ca="1">OFFSET('Water Data'!A850,,MATCH('Correlation'!$R$16,DataTable[#Headers],0))</f>
        <v>8.5612189244577994</v>
      </c>
    </row>
    <row r="852" spans="13:14" x14ac:dyDescent="0.3">
      <c r="M852">
        <f ca="1">OFFSET('Water Data'!A851,,MATCH('Correlation'!$R$4,DataTable[#Headers],0))</f>
        <v>6.73915769202205</v>
      </c>
      <c r="N852">
        <f ca="1">OFFSET('Water Data'!A851,,MATCH('Correlation'!$R$16,DataTable[#Headers],0))</f>
        <v>6.73915769202205</v>
      </c>
    </row>
    <row r="853" spans="13:14" x14ac:dyDescent="0.3">
      <c r="M853">
        <f ca="1">OFFSET('Water Data'!A852,,MATCH('Correlation'!$R$4,DataTable[#Headers],0))</f>
        <v>7.080794504276815</v>
      </c>
      <c r="N853">
        <f ca="1">OFFSET('Water Data'!A852,,MATCH('Correlation'!$R$16,DataTable[#Headers],0))</f>
        <v>7.080794504276815</v>
      </c>
    </row>
    <row r="854" spans="13:14" x14ac:dyDescent="0.3">
      <c r="M854">
        <f ca="1">OFFSET('Water Data'!A853,,MATCH('Correlation'!$R$4,DataTable[#Headers],0))</f>
        <v>6.4926271573653702</v>
      </c>
      <c r="N854">
        <f ca="1">OFFSET('Water Data'!A853,,MATCH('Correlation'!$R$16,DataTable[#Headers],0))</f>
        <v>6.4926271573653702</v>
      </c>
    </row>
    <row r="855" spans="13:14" x14ac:dyDescent="0.3">
      <c r="M855">
        <f ca="1">OFFSET('Water Data'!A854,,MATCH('Correlation'!$R$4,DataTable[#Headers],0))</f>
        <v>6.7531283528604797</v>
      </c>
      <c r="N855">
        <f ca="1">OFFSET('Water Data'!A854,,MATCH('Correlation'!$R$16,DataTable[#Headers],0))</f>
        <v>6.7531283528604797</v>
      </c>
    </row>
    <row r="856" spans="13:14" x14ac:dyDescent="0.3">
      <c r="M856">
        <f ca="1">OFFSET('Water Data'!A855,,MATCH('Correlation'!$R$4,DataTable[#Headers],0))</f>
        <v>5.0393736087027197</v>
      </c>
      <c r="N856">
        <f ca="1">OFFSET('Water Data'!A855,,MATCH('Correlation'!$R$16,DataTable[#Headers],0))</f>
        <v>5.0393736087027197</v>
      </c>
    </row>
    <row r="857" spans="13:14" x14ac:dyDescent="0.3">
      <c r="M857">
        <f ca="1">OFFSET('Water Data'!A856,,MATCH('Correlation'!$R$4,DataTable[#Headers],0))</f>
        <v>8.2963440555892696</v>
      </c>
      <c r="N857">
        <f ca="1">OFFSET('Water Data'!A856,,MATCH('Correlation'!$R$16,DataTable[#Headers],0))</f>
        <v>8.2963440555892696</v>
      </c>
    </row>
    <row r="858" spans="13:14" x14ac:dyDescent="0.3">
      <c r="M858">
        <f ca="1">OFFSET('Water Data'!A857,,MATCH('Correlation'!$R$4,DataTable[#Headers],0))</f>
        <v>5.4555993516430501</v>
      </c>
      <c r="N858">
        <f ca="1">OFFSET('Water Data'!A857,,MATCH('Correlation'!$R$16,DataTable[#Headers],0))</f>
        <v>5.4555993516430501</v>
      </c>
    </row>
    <row r="859" spans="13:14" x14ac:dyDescent="0.3">
      <c r="M859">
        <f ca="1">OFFSET('Water Data'!A858,,MATCH('Correlation'!$R$4,DataTable[#Headers],0))</f>
        <v>7.9181833208614902</v>
      </c>
      <c r="N859">
        <f ca="1">OFFSET('Water Data'!A858,,MATCH('Correlation'!$R$16,DataTable[#Headers],0))</f>
        <v>7.9181833208614902</v>
      </c>
    </row>
    <row r="860" spans="13:14" x14ac:dyDescent="0.3">
      <c r="M860">
        <f ca="1">OFFSET('Water Data'!A859,,MATCH('Correlation'!$R$4,DataTable[#Headers],0))</f>
        <v>5.0180458703839204</v>
      </c>
      <c r="N860">
        <f ca="1">OFFSET('Water Data'!A859,,MATCH('Correlation'!$R$16,DataTable[#Headers],0))</f>
        <v>5.0180458703839204</v>
      </c>
    </row>
    <row r="861" spans="13:14" x14ac:dyDescent="0.3">
      <c r="M861">
        <f ca="1">OFFSET('Water Data'!A860,,MATCH('Correlation'!$R$4,DataTable[#Headers],0))</f>
        <v>6.49543528521599</v>
      </c>
      <c r="N861">
        <f ca="1">OFFSET('Water Data'!A860,,MATCH('Correlation'!$R$16,DataTable[#Headers],0))</f>
        <v>6.49543528521599</v>
      </c>
    </row>
    <row r="862" spans="13:14" x14ac:dyDescent="0.3">
      <c r="M862">
        <f ca="1">OFFSET('Water Data'!A861,,MATCH('Correlation'!$R$4,DataTable[#Headers],0))</f>
        <v>7.080794504276815</v>
      </c>
      <c r="N862">
        <f ca="1">OFFSET('Water Data'!A861,,MATCH('Correlation'!$R$16,DataTable[#Headers],0))</f>
        <v>7.080794504276815</v>
      </c>
    </row>
    <row r="863" spans="13:14" x14ac:dyDescent="0.3">
      <c r="M863">
        <f ca="1">OFFSET('Water Data'!A862,,MATCH('Correlation'!$R$4,DataTable[#Headers],0))</f>
        <v>8.78316762390563</v>
      </c>
      <c r="N863">
        <f ca="1">OFFSET('Water Data'!A862,,MATCH('Correlation'!$R$16,DataTable[#Headers],0))</f>
        <v>8.78316762390563</v>
      </c>
    </row>
    <row r="864" spans="13:14" x14ac:dyDescent="0.3">
      <c r="M864">
        <f ca="1">OFFSET('Water Data'!A863,,MATCH('Correlation'!$R$4,DataTable[#Headers],0))</f>
        <v>7.080794504276815</v>
      </c>
      <c r="N864">
        <f ca="1">OFFSET('Water Data'!A863,,MATCH('Correlation'!$R$16,DataTable[#Headers],0))</f>
        <v>7.080794504276815</v>
      </c>
    </row>
    <row r="865" spans="13:14" x14ac:dyDescent="0.3">
      <c r="M865">
        <f ca="1">OFFSET('Water Data'!A864,,MATCH('Correlation'!$R$4,DataTable[#Headers],0))</f>
        <v>8.1596667041849393</v>
      </c>
      <c r="N865">
        <f ca="1">OFFSET('Water Data'!A864,,MATCH('Correlation'!$R$16,DataTable[#Headers],0))</f>
        <v>8.1596667041849393</v>
      </c>
    </row>
    <row r="866" spans="13:14" x14ac:dyDescent="0.3">
      <c r="M866">
        <f ca="1">OFFSET('Water Data'!A865,,MATCH('Correlation'!$R$4,DataTable[#Headers],0))</f>
        <v>7.6853968433158402</v>
      </c>
      <c r="N866">
        <f ca="1">OFFSET('Water Data'!A865,,MATCH('Correlation'!$R$16,DataTable[#Headers],0))</f>
        <v>7.6853968433158402</v>
      </c>
    </row>
    <row r="867" spans="13:14" x14ac:dyDescent="0.3">
      <c r="M867">
        <f ca="1">OFFSET('Water Data'!A866,,MATCH('Correlation'!$R$4,DataTable[#Headers],0))</f>
        <v>7.7620207445167502</v>
      </c>
      <c r="N867">
        <f ca="1">OFFSET('Water Data'!A866,,MATCH('Correlation'!$R$16,DataTable[#Headers],0))</f>
        <v>7.7620207445167502</v>
      </c>
    </row>
    <row r="868" spans="13:14" x14ac:dyDescent="0.3">
      <c r="M868">
        <f ca="1">OFFSET('Water Data'!A867,,MATCH('Correlation'!$R$4,DataTable[#Headers],0))</f>
        <v>7.2079310974309703</v>
      </c>
      <c r="N868">
        <f ca="1">OFFSET('Water Data'!A867,,MATCH('Correlation'!$R$16,DataTable[#Headers],0))</f>
        <v>7.2079310974309703</v>
      </c>
    </row>
    <row r="869" spans="13:14" x14ac:dyDescent="0.3">
      <c r="M869">
        <f ca="1">OFFSET('Water Data'!A868,,MATCH('Correlation'!$R$4,DataTable[#Headers],0))</f>
        <v>6.9870415002899096</v>
      </c>
      <c r="N869">
        <f ca="1">OFFSET('Water Data'!A868,,MATCH('Correlation'!$R$16,DataTable[#Headers],0))</f>
        <v>6.9870415002899096</v>
      </c>
    </row>
    <row r="870" spans="13:14" x14ac:dyDescent="0.3">
      <c r="M870">
        <f ca="1">OFFSET('Water Data'!A869,,MATCH('Correlation'!$R$4,DataTable[#Headers],0))</f>
        <v>4.6921965634929697</v>
      </c>
      <c r="N870">
        <f ca="1">OFFSET('Water Data'!A869,,MATCH('Correlation'!$R$16,DataTable[#Headers],0))</f>
        <v>4.6921965634929697</v>
      </c>
    </row>
    <row r="871" spans="13:14" x14ac:dyDescent="0.3">
      <c r="M871">
        <f ca="1">OFFSET('Water Data'!A870,,MATCH('Correlation'!$R$4,DataTable[#Headers],0))</f>
        <v>7.080794504276815</v>
      </c>
      <c r="N871">
        <f ca="1">OFFSET('Water Data'!A870,,MATCH('Correlation'!$R$16,DataTable[#Headers],0))</f>
        <v>7.080794504276815</v>
      </c>
    </row>
    <row r="872" spans="13:14" x14ac:dyDescent="0.3">
      <c r="M872">
        <f ca="1">OFFSET('Water Data'!A871,,MATCH('Correlation'!$R$4,DataTable[#Headers],0))</f>
        <v>4.0594314680291701</v>
      </c>
      <c r="N872">
        <f ca="1">OFFSET('Water Data'!A871,,MATCH('Correlation'!$R$16,DataTable[#Headers],0))</f>
        <v>4.0594314680291701</v>
      </c>
    </row>
    <row r="873" spans="13:14" x14ac:dyDescent="0.3">
      <c r="M873">
        <f ca="1">OFFSET('Water Data'!A872,,MATCH('Correlation'!$R$4,DataTable[#Headers],0))</f>
        <v>8.3899456587712908</v>
      </c>
      <c r="N873">
        <f ca="1">OFFSET('Water Data'!A872,,MATCH('Correlation'!$R$16,DataTable[#Headers],0))</f>
        <v>8.3899456587712908</v>
      </c>
    </row>
    <row r="874" spans="13:14" x14ac:dyDescent="0.3">
      <c r="M874">
        <f ca="1">OFFSET('Water Data'!A873,,MATCH('Correlation'!$R$4,DataTable[#Headers],0))</f>
        <v>10.695532491586199</v>
      </c>
      <c r="N874">
        <f ca="1">OFFSET('Water Data'!A873,,MATCH('Correlation'!$R$16,DataTable[#Headers],0))</f>
        <v>10.695532491586199</v>
      </c>
    </row>
    <row r="875" spans="13:14" x14ac:dyDescent="0.3">
      <c r="M875">
        <f ca="1">OFFSET('Water Data'!A874,,MATCH('Correlation'!$R$4,DataTable[#Headers],0))</f>
        <v>6.7916969068947504</v>
      </c>
      <c r="N875">
        <f ca="1">OFFSET('Water Data'!A874,,MATCH('Correlation'!$R$16,DataTable[#Headers],0))</f>
        <v>6.7916969068947504</v>
      </c>
    </row>
    <row r="876" spans="13:14" x14ac:dyDescent="0.3">
      <c r="M876">
        <f ca="1">OFFSET('Water Data'!A875,,MATCH('Correlation'!$R$4,DataTable[#Headers],0))</f>
        <v>9.9539521115561094</v>
      </c>
      <c r="N876">
        <f ca="1">OFFSET('Water Data'!A875,,MATCH('Correlation'!$R$16,DataTable[#Headers],0))</f>
        <v>9.9539521115561094</v>
      </c>
    </row>
    <row r="877" spans="13:14" x14ac:dyDescent="0.3">
      <c r="M877">
        <f ca="1">OFFSET('Water Data'!A876,,MATCH('Correlation'!$R$4,DataTable[#Headers],0))</f>
        <v>7.080794504276815</v>
      </c>
      <c r="N877">
        <f ca="1">OFFSET('Water Data'!A876,,MATCH('Correlation'!$R$16,DataTable[#Headers],0))</f>
        <v>7.080794504276815</v>
      </c>
    </row>
    <row r="878" spans="13:14" x14ac:dyDescent="0.3">
      <c r="M878">
        <f ca="1">OFFSET('Water Data'!A877,,MATCH('Correlation'!$R$4,DataTable[#Headers],0))</f>
        <v>4.4897837961991698</v>
      </c>
      <c r="N878">
        <f ca="1">OFFSET('Water Data'!A877,,MATCH('Correlation'!$R$16,DataTable[#Headers],0))</f>
        <v>4.4897837961991698</v>
      </c>
    </row>
    <row r="879" spans="13:14" x14ac:dyDescent="0.3">
      <c r="M879">
        <f ca="1">OFFSET('Water Data'!A878,,MATCH('Correlation'!$R$4,DataTable[#Headers],0))</f>
        <v>8.0208691028714707</v>
      </c>
      <c r="N879">
        <f ca="1">OFFSET('Water Data'!A878,,MATCH('Correlation'!$R$16,DataTable[#Headers],0))</f>
        <v>8.0208691028714707</v>
      </c>
    </row>
    <row r="880" spans="13:14" x14ac:dyDescent="0.3">
      <c r="M880">
        <f ca="1">OFFSET('Water Data'!A879,,MATCH('Correlation'!$R$4,DataTable[#Headers],0))</f>
        <v>5.0900353321672904</v>
      </c>
      <c r="N880">
        <f ca="1">OFFSET('Water Data'!A879,,MATCH('Correlation'!$R$16,DataTable[#Headers],0))</f>
        <v>5.0900353321672904</v>
      </c>
    </row>
    <row r="881" spans="13:14" x14ac:dyDescent="0.3">
      <c r="M881">
        <f ca="1">OFFSET('Water Data'!A880,,MATCH('Correlation'!$R$4,DataTable[#Headers],0))</f>
        <v>6.4668747089298604</v>
      </c>
      <c r="N881">
        <f ca="1">OFFSET('Water Data'!A880,,MATCH('Correlation'!$R$16,DataTable[#Headers],0))</f>
        <v>6.4668747089298604</v>
      </c>
    </row>
    <row r="882" spans="13:14" x14ac:dyDescent="0.3">
      <c r="M882">
        <f ca="1">OFFSET('Water Data'!A881,,MATCH('Correlation'!$R$4,DataTable[#Headers],0))</f>
        <v>6.70249621624402</v>
      </c>
      <c r="N882">
        <f ca="1">OFFSET('Water Data'!A881,,MATCH('Correlation'!$R$16,DataTable[#Headers],0))</f>
        <v>6.70249621624402</v>
      </c>
    </row>
    <row r="883" spans="13:14" x14ac:dyDescent="0.3">
      <c r="M883">
        <f ca="1">OFFSET('Water Data'!A882,,MATCH('Correlation'!$R$4,DataTable[#Headers],0))</f>
        <v>5.7662041335616196</v>
      </c>
      <c r="N883">
        <f ca="1">OFFSET('Water Data'!A882,,MATCH('Correlation'!$R$16,DataTable[#Headers],0))</f>
        <v>5.7662041335616196</v>
      </c>
    </row>
    <row r="884" spans="13:14" x14ac:dyDescent="0.3">
      <c r="M884">
        <f ca="1">OFFSET('Water Data'!A883,,MATCH('Correlation'!$R$4,DataTable[#Headers],0))</f>
        <v>6.5710992165074797</v>
      </c>
      <c r="N884">
        <f ca="1">OFFSET('Water Data'!A883,,MATCH('Correlation'!$R$16,DataTable[#Headers],0))</f>
        <v>6.5710992165074797</v>
      </c>
    </row>
    <row r="885" spans="13:14" x14ac:dyDescent="0.3">
      <c r="M885">
        <f ca="1">OFFSET('Water Data'!A884,,MATCH('Correlation'!$R$4,DataTable[#Headers],0))</f>
        <v>8.5092200489215895</v>
      </c>
      <c r="N885">
        <f ca="1">OFFSET('Water Data'!A884,,MATCH('Correlation'!$R$16,DataTable[#Headers],0))</f>
        <v>8.5092200489215895</v>
      </c>
    </row>
    <row r="886" spans="13:14" x14ac:dyDescent="0.3">
      <c r="M886">
        <f ca="1">OFFSET('Water Data'!A885,,MATCH('Correlation'!$R$4,DataTable[#Headers],0))</f>
        <v>5.9539818781347797</v>
      </c>
      <c r="N886">
        <f ca="1">OFFSET('Water Data'!A885,,MATCH('Correlation'!$R$16,DataTable[#Headers],0))</f>
        <v>5.9539818781347797</v>
      </c>
    </row>
    <row r="887" spans="13:14" x14ac:dyDescent="0.3">
      <c r="M887">
        <f ca="1">OFFSET('Water Data'!A886,,MATCH('Correlation'!$R$4,DataTable[#Headers],0))</f>
        <v>5.4031964917049597</v>
      </c>
      <c r="N887">
        <f ca="1">OFFSET('Water Data'!A886,,MATCH('Correlation'!$R$16,DataTable[#Headers],0))</f>
        <v>5.4031964917049597</v>
      </c>
    </row>
    <row r="888" spans="13:14" x14ac:dyDescent="0.3">
      <c r="M888">
        <f ca="1">OFFSET('Water Data'!A887,,MATCH('Correlation'!$R$4,DataTable[#Headers],0))</f>
        <v>5.5969299513157997</v>
      </c>
      <c r="N888">
        <f ca="1">OFFSET('Water Data'!A887,,MATCH('Correlation'!$R$16,DataTable[#Headers],0))</f>
        <v>5.5969299513157997</v>
      </c>
    </row>
    <row r="889" spans="13:14" x14ac:dyDescent="0.3">
      <c r="M889">
        <f ca="1">OFFSET('Water Data'!A888,,MATCH('Correlation'!$R$4,DataTable[#Headers],0))</f>
        <v>10.6329096060715</v>
      </c>
      <c r="N889">
        <f ca="1">OFFSET('Water Data'!A888,,MATCH('Correlation'!$R$16,DataTable[#Headers],0))</f>
        <v>10.6329096060715</v>
      </c>
    </row>
    <row r="890" spans="13:14" x14ac:dyDescent="0.3">
      <c r="M890">
        <f ca="1">OFFSET('Water Data'!A889,,MATCH('Correlation'!$R$4,DataTable[#Headers],0))</f>
        <v>4.9168192288167401</v>
      </c>
      <c r="N890">
        <f ca="1">OFFSET('Water Data'!A889,,MATCH('Correlation'!$R$16,DataTable[#Headers],0))</f>
        <v>4.9168192288167401</v>
      </c>
    </row>
    <row r="891" spans="13:14" x14ac:dyDescent="0.3">
      <c r="M891">
        <f ca="1">OFFSET('Water Data'!A890,,MATCH('Correlation'!$R$4,DataTable[#Headers],0))</f>
        <v>7.1830959315085403</v>
      </c>
      <c r="N891">
        <f ca="1">OFFSET('Water Data'!A890,,MATCH('Correlation'!$R$16,DataTable[#Headers],0))</f>
        <v>7.1830959315085403</v>
      </c>
    </row>
    <row r="892" spans="13:14" x14ac:dyDescent="0.3">
      <c r="M892">
        <f ca="1">OFFSET('Water Data'!A891,,MATCH('Correlation'!$R$4,DataTable[#Headers],0))</f>
        <v>5.9234414145714798</v>
      </c>
      <c r="N892">
        <f ca="1">OFFSET('Water Data'!A891,,MATCH('Correlation'!$R$16,DataTable[#Headers],0))</f>
        <v>5.9234414145714798</v>
      </c>
    </row>
    <row r="893" spans="13:14" x14ac:dyDescent="0.3">
      <c r="M893">
        <f ca="1">OFFSET('Water Data'!A892,,MATCH('Correlation'!$R$4,DataTable[#Headers],0))</f>
        <v>7.3770365037690198</v>
      </c>
      <c r="N893">
        <f ca="1">OFFSET('Water Data'!A892,,MATCH('Correlation'!$R$16,DataTable[#Headers],0))</f>
        <v>7.3770365037690198</v>
      </c>
    </row>
    <row r="894" spans="13:14" x14ac:dyDescent="0.3">
      <c r="M894">
        <f ca="1">OFFSET('Water Data'!A893,,MATCH('Correlation'!$R$4,DataTable[#Headers],0))</f>
        <v>7.8334958810647297</v>
      </c>
      <c r="N894">
        <f ca="1">OFFSET('Water Data'!A893,,MATCH('Correlation'!$R$16,DataTable[#Headers],0))</f>
        <v>7.8334958810647297</v>
      </c>
    </row>
    <row r="895" spans="13:14" x14ac:dyDescent="0.3">
      <c r="M895">
        <f ca="1">OFFSET('Water Data'!A894,,MATCH('Correlation'!$R$4,DataTable[#Headers],0))</f>
        <v>4.7457643714811502</v>
      </c>
      <c r="N895">
        <f ca="1">OFFSET('Water Data'!A894,,MATCH('Correlation'!$R$16,DataTable[#Headers],0))</f>
        <v>4.7457643714811502</v>
      </c>
    </row>
    <row r="896" spans="13:14" x14ac:dyDescent="0.3">
      <c r="M896">
        <f ca="1">OFFSET('Water Data'!A895,,MATCH('Correlation'!$R$4,DataTable[#Headers],0))</f>
        <v>9.0558257846775003</v>
      </c>
      <c r="N896">
        <f ca="1">OFFSET('Water Data'!A895,,MATCH('Correlation'!$R$16,DataTable[#Headers],0))</f>
        <v>9.0558257846775003</v>
      </c>
    </row>
    <row r="897" spans="13:14" x14ac:dyDescent="0.3">
      <c r="M897">
        <f ca="1">OFFSET('Water Data'!A896,,MATCH('Correlation'!$R$4,DataTable[#Headers],0))</f>
        <v>5.4921559829578301</v>
      </c>
      <c r="N897">
        <f ca="1">OFFSET('Water Data'!A896,,MATCH('Correlation'!$R$16,DataTable[#Headers],0))</f>
        <v>5.4921559829578301</v>
      </c>
    </row>
    <row r="898" spans="13:14" x14ac:dyDescent="0.3">
      <c r="M898">
        <f ca="1">OFFSET('Water Data'!A897,,MATCH('Correlation'!$R$4,DataTable[#Headers],0))</f>
        <v>4.48751747901093</v>
      </c>
      <c r="N898">
        <f ca="1">OFFSET('Water Data'!A897,,MATCH('Correlation'!$R$16,DataTable[#Headers],0))</f>
        <v>4.48751747901093</v>
      </c>
    </row>
    <row r="899" spans="13:14" x14ac:dyDescent="0.3">
      <c r="M899">
        <f ca="1">OFFSET('Water Data'!A898,,MATCH('Correlation'!$R$4,DataTable[#Headers],0))</f>
        <v>7.0271856592718702</v>
      </c>
      <c r="N899">
        <f ca="1">OFFSET('Water Data'!A898,,MATCH('Correlation'!$R$16,DataTable[#Headers],0))</f>
        <v>7.0271856592718702</v>
      </c>
    </row>
    <row r="900" spans="13:14" x14ac:dyDescent="0.3">
      <c r="M900">
        <f ca="1">OFFSET('Water Data'!A899,,MATCH('Correlation'!$R$4,DataTable[#Headers],0))</f>
        <v>10.2006445084421</v>
      </c>
      <c r="N900">
        <f ca="1">OFFSET('Water Data'!A899,,MATCH('Correlation'!$R$16,DataTable[#Headers],0))</f>
        <v>10.2006445084421</v>
      </c>
    </row>
    <row r="901" spans="13:14" x14ac:dyDescent="0.3">
      <c r="M901">
        <f ca="1">OFFSET('Water Data'!A900,,MATCH('Correlation'!$R$4,DataTable[#Headers],0))</f>
        <v>6.78427932930036</v>
      </c>
      <c r="N901">
        <f ca="1">OFFSET('Water Data'!A900,,MATCH('Correlation'!$R$16,DataTable[#Headers],0))</f>
        <v>6.78427932930036</v>
      </c>
    </row>
    <row r="902" spans="13:14" x14ac:dyDescent="0.3">
      <c r="M902">
        <f ca="1">OFFSET('Water Data'!A901,,MATCH('Correlation'!$R$4,DataTable[#Headers],0))</f>
        <v>8.0804152439823902</v>
      </c>
      <c r="N902">
        <f ca="1">OFFSET('Water Data'!A901,,MATCH('Correlation'!$R$16,DataTable[#Headers],0))</f>
        <v>8.0804152439823902</v>
      </c>
    </row>
    <row r="903" spans="13:14" x14ac:dyDescent="0.3">
      <c r="M903">
        <f ca="1">OFFSET('Water Data'!A902,,MATCH('Correlation'!$R$4,DataTable[#Headers],0))</f>
        <v>7.080794504276815</v>
      </c>
      <c r="N903">
        <f ca="1">OFFSET('Water Data'!A902,,MATCH('Correlation'!$R$16,DataTable[#Headers],0))</f>
        <v>7.080794504276815</v>
      </c>
    </row>
    <row r="904" spans="13:14" x14ac:dyDescent="0.3">
      <c r="M904">
        <f ca="1">OFFSET('Water Data'!A903,,MATCH('Correlation'!$R$4,DataTable[#Headers],0))</f>
        <v>7.34497586904636</v>
      </c>
      <c r="N904">
        <f ca="1">OFFSET('Water Data'!A903,,MATCH('Correlation'!$R$16,DataTable[#Headers],0))</f>
        <v>7.34497586904636</v>
      </c>
    </row>
    <row r="905" spans="13:14" x14ac:dyDescent="0.3">
      <c r="M905">
        <f ca="1">OFFSET('Water Data'!A904,,MATCH('Correlation'!$R$4,DataTable[#Headers],0))</f>
        <v>5.9237399546900402</v>
      </c>
      <c r="N905">
        <f ca="1">OFFSET('Water Data'!A904,,MATCH('Correlation'!$R$16,DataTable[#Headers],0))</f>
        <v>5.9237399546900402</v>
      </c>
    </row>
    <row r="906" spans="13:14" x14ac:dyDescent="0.3">
      <c r="M906">
        <f ca="1">OFFSET('Water Data'!A905,,MATCH('Correlation'!$R$4,DataTable[#Headers],0))</f>
        <v>8.2853952749080104</v>
      </c>
      <c r="N906">
        <f ca="1">OFFSET('Water Data'!A905,,MATCH('Correlation'!$R$16,DataTable[#Headers],0))</f>
        <v>8.2853952749080104</v>
      </c>
    </row>
    <row r="907" spans="13:14" x14ac:dyDescent="0.3">
      <c r="M907">
        <f ca="1">OFFSET('Water Data'!A906,,MATCH('Correlation'!$R$4,DataTable[#Headers],0))</f>
        <v>5.9495187640611498</v>
      </c>
      <c r="N907">
        <f ca="1">OFFSET('Water Data'!A906,,MATCH('Correlation'!$R$16,DataTable[#Headers],0))</f>
        <v>5.9495187640611498</v>
      </c>
    </row>
    <row r="908" spans="13:14" x14ac:dyDescent="0.3">
      <c r="M908">
        <f ca="1">OFFSET('Water Data'!A907,,MATCH('Correlation'!$R$4,DataTable[#Headers],0))</f>
        <v>7.080794504276815</v>
      </c>
      <c r="N908">
        <f ca="1">OFFSET('Water Data'!A907,,MATCH('Correlation'!$R$16,DataTable[#Headers],0))</f>
        <v>7.080794504276815</v>
      </c>
    </row>
    <row r="909" spans="13:14" x14ac:dyDescent="0.3">
      <c r="M909">
        <f ca="1">OFFSET('Water Data'!A908,,MATCH('Correlation'!$R$4,DataTable[#Headers],0))</f>
        <v>7.080794504276815</v>
      </c>
      <c r="N909">
        <f ca="1">OFFSET('Water Data'!A908,,MATCH('Correlation'!$R$16,DataTable[#Headers],0))</f>
        <v>7.080794504276815</v>
      </c>
    </row>
    <row r="910" spans="13:14" x14ac:dyDescent="0.3">
      <c r="M910">
        <f ca="1">OFFSET('Water Data'!A909,,MATCH('Correlation'!$R$4,DataTable[#Headers],0))</f>
        <v>5.2965788038102302</v>
      </c>
      <c r="N910">
        <f ca="1">OFFSET('Water Data'!A909,,MATCH('Correlation'!$R$16,DataTable[#Headers],0))</f>
        <v>5.2965788038102302</v>
      </c>
    </row>
    <row r="911" spans="13:14" x14ac:dyDescent="0.3">
      <c r="M911">
        <f ca="1">OFFSET('Water Data'!A910,,MATCH('Correlation'!$R$4,DataTable[#Headers],0))</f>
        <v>10.2820679748947</v>
      </c>
      <c r="N911">
        <f ca="1">OFFSET('Water Data'!A910,,MATCH('Correlation'!$R$16,DataTable[#Headers],0))</f>
        <v>10.2820679748947</v>
      </c>
    </row>
    <row r="912" spans="13:14" x14ac:dyDescent="0.3">
      <c r="M912">
        <f ca="1">OFFSET('Water Data'!A911,,MATCH('Correlation'!$R$4,DataTable[#Headers],0))</f>
        <v>7.0168361132545796</v>
      </c>
      <c r="N912">
        <f ca="1">OFFSET('Water Data'!A911,,MATCH('Correlation'!$R$16,DataTable[#Headers],0))</f>
        <v>7.0168361132545796</v>
      </c>
    </row>
    <row r="913" spans="13:14" x14ac:dyDescent="0.3">
      <c r="M913">
        <f ca="1">OFFSET('Water Data'!A912,,MATCH('Correlation'!$R$4,DataTable[#Headers],0))</f>
        <v>6.8716072450149603</v>
      </c>
      <c r="N913">
        <f ca="1">OFFSET('Water Data'!A912,,MATCH('Correlation'!$R$16,DataTable[#Headers],0))</f>
        <v>6.8716072450149603</v>
      </c>
    </row>
    <row r="914" spans="13:14" x14ac:dyDescent="0.3">
      <c r="M914">
        <f ca="1">OFFSET('Water Data'!A913,,MATCH('Correlation'!$R$4,DataTable[#Headers],0))</f>
        <v>7.080794504276815</v>
      </c>
      <c r="N914">
        <f ca="1">OFFSET('Water Data'!A913,,MATCH('Correlation'!$R$16,DataTable[#Headers],0))</f>
        <v>7.080794504276815</v>
      </c>
    </row>
    <row r="915" spans="13:14" x14ac:dyDescent="0.3">
      <c r="M915">
        <f ca="1">OFFSET('Water Data'!A914,,MATCH('Correlation'!$R$4,DataTable[#Headers],0))</f>
        <v>8.2740690586978598</v>
      </c>
      <c r="N915">
        <f ca="1">OFFSET('Water Data'!A914,,MATCH('Correlation'!$R$16,DataTable[#Headers],0))</f>
        <v>8.2740690586978598</v>
      </c>
    </row>
    <row r="916" spans="13:14" x14ac:dyDescent="0.3">
      <c r="M916">
        <f ca="1">OFFSET('Water Data'!A915,,MATCH('Correlation'!$R$4,DataTable[#Headers],0))</f>
        <v>8.2388789894452703</v>
      </c>
      <c r="N916">
        <f ca="1">OFFSET('Water Data'!A915,,MATCH('Correlation'!$R$16,DataTable[#Headers],0))</f>
        <v>8.2388789894452703</v>
      </c>
    </row>
    <row r="917" spans="13:14" x14ac:dyDescent="0.3">
      <c r="M917">
        <f ca="1">OFFSET('Water Data'!A916,,MATCH('Correlation'!$R$4,DataTable[#Headers],0))</f>
        <v>5.7911543734533701</v>
      </c>
      <c r="N917">
        <f ca="1">OFFSET('Water Data'!A916,,MATCH('Correlation'!$R$16,DataTable[#Headers],0))</f>
        <v>5.7911543734533701</v>
      </c>
    </row>
    <row r="918" spans="13:14" x14ac:dyDescent="0.3">
      <c r="M918">
        <f ca="1">OFFSET('Water Data'!A917,,MATCH('Correlation'!$R$4,DataTable[#Headers],0))</f>
        <v>6.1533689567288601</v>
      </c>
      <c r="N918">
        <f ca="1">OFFSET('Water Data'!A917,,MATCH('Correlation'!$R$16,DataTable[#Headers],0))</f>
        <v>6.1533689567288601</v>
      </c>
    </row>
    <row r="919" spans="13:14" x14ac:dyDescent="0.3">
      <c r="M919">
        <f ca="1">OFFSET('Water Data'!A918,,MATCH('Correlation'!$R$4,DataTable[#Headers],0))</f>
        <v>7.3030519063283101</v>
      </c>
      <c r="N919">
        <f ca="1">OFFSET('Water Data'!A918,,MATCH('Correlation'!$R$16,DataTable[#Headers],0))</f>
        <v>7.3030519063283101</v>
      </c>
    </row>
    <row r="920" spans="13:14" x14ac:dyDescent="0.3">
      <c r="M920">
        <f ca="1">OFFSET('Water Data'!A919,,MATCH('Correlation'!$R$4,DataTable[#Headers],0))</f>
        <v>7.5926723000754803</v>
      </c>
      <c r="N920">
        <f ca="1">OFFSET('Water Data'!A919,,MATCH('Correlation'!$R$16,DataTable[#Headers],0))</f>
        <v>7.5926723000754803</v>
      </c>
    </row>
    <row r="921" spans="13:14" x14ac:dyDescent="0.3">
      <c r="M921">
        <f ca="1">OFFSET('Water Data'!A920,,MATCH('Correlation'!$R$4,DataTable[#Headers],0))</f>
        <v>6.7841161148075102</v>
      </c>
      <c r="N921">
        <f ca="1">OFFSET('Water Data'!A920,,MATCH('Correlation'!$R$16,DataTable[#Headers],0))</f>
        <v>6.7841161148075102</v>
      </c>
    </row>
    <row r="922" spans="13:14" x14ac:dyDescent="0.3">
      <c r="M922">
        <f ca="1">OFFSET('Water Data'!A921,,MATCH('Correlation'!$R$4,DataTable[#Headers],0))</f>
        <v>5.60685613057771</v>
      </c>
      <c r="N922">
        <f ca="1">OFFSET('Water Data'!A921,,MATCH('Correlation'!$R$16,DataTable[#Headers],0))</f>
        <v>5.60685613057771</v>
      </c>
    </row>
    <row r="923" spans="13:14" x14ac:dyDescent="0.3">
      <c r="M923">
        <f ca="1">OFFSET('Water Data'!A922,,MATCH('Correlation'!$R$4,DataTable[#Headers],0))</f>
        <v>7.080794504276815</v>
      </c>
      <c r="N923">
        <f ca="1">OFFSET('Water Data'!A922,,MATCH('Correlation'!$R$16,DataTable[#Headers],0))</f>
        <v>7.080794504276815</v>
      </c>
    </row>
    <row r="924" spans="13:14" x14ac:dyDescent="0.3">
      <c r="M924">
        <f ca="1">OFFSET('Water Data'!A923,,MATCH('Correlation'!$R$4,DataTable[#Headers],0))</f>
        <v>4.9220454662486901</v>
      </c>
      <c r="N924">
        <f ca="1">OFFSET('Water Data'!A923,,MATCH('Correlation'!$R$16,DataTable[#Headers],0))</f>
        <v>4.9220454662486901</v>
      </c>
    </row>
    <row r="925" spans="13:14" x14ac:dyDescent="0.3">
      <c r="M925">
        <f ca="1">OFFSET('Water Data'!A924,,MATCH('Correlation'!$R$4,DataTable[#Headers],0))</f>
        <v>5.7007849472915897</v>
      </c>
      <c r="N925">
        <f ca="1">OFFSET('Water Data'!A924,,MATCH('Correlation'!$R$16,DataTable[#Headers],0))</f>
        <v>5.7007849472915897</v>
      </c>
    </row>
    <row r="926" spans="13:14" x14ac:dyDescent="0.3">
      <c r="M926">
        <f ca="1">OFFSET('Water Data'!A925,,MATCH('Correlation'!$R$4,DataTable[#Headers],0))</f>
        <v>7.080794504276815</v>
      </c>
      <c r="N926">
        <f ca="1">OFFSET('Water Data'!A925,,MATCH('Correlation'!$R$16,DataTable[#Headers],0))</f>
        <v>7.080794504276815</v>
      </c>
    </row>
    <row r="927" spans="13:14" x14ac:dyDescent="0.3">
      <c r="M927">
        <f ca="1">OFFSET('Water Data'!A926,,MATCH('Correlation'!$R$4,DataTable[#Headers],0))</f>
        <v>10.678056255643201</v>
      </c>
      <c r="N927">
        <f ca="1">OFFSET('Water Data'!A926,,MATCH('Correlation'!$R$16,DataTable[#Headers],0))</f>
        <v>10.678056255643201</v>
      </c>
    </row>
    <row r="928" spans="13:14" x14ac:dyDescent="0.3">
      <c r="M928">
        <f ca="1">OFFSET('Water Data'!A927,,MATCH('Correlation'!$R$4,DataTable[#Headers],0))</f>
        <v>7.6021214747799801</v>
      </c>
      <c r="N928">
        <f ca="1">OFFSET('Water Data'!A927,,MATCH('Correlation'!$R$16,DataTable[#Headers],0))</f>
        <v>7.6021214747799801</v>
      </c>
    </row>
    <row r="929" spans="13:14" x14ac:dyDescent="0.3">
      <c r="M929">
        <f ca="1">OFFSET('Water Data'!A928,,MATCH('Correlation'!$R$4,DataTable[#Headers],0))</f>
        <v>8.8462819569107101</v>
      </c>
      <c r="N929">
        <f ca="1">OFFSET('Water Data'!A928,,MATCH('Correlation'!$R$16,DataTable[#Headers],0))</f>
        <v>8.8462819569107101</v>
      </c>
    </row>
    <row r="930" spans="13:14" x14ac:dyDescent="0.3">
      <c r="M930">
        <f ca="1">OFFSET('Water Data'!A929,,MATCH('Correlation'!$R$4,DataTable[#Headers],0))</f>
        <v>6.7516985863011696</v>
      </c>
      <c r="N930">
        <f ca="1">OFFSET('Water Data'!A929,,MATCH('Correlation'!$R$16,DataTable[#Headers],0))</f>
        <v>6.7516985863011696</v>
      </c>
    </row>
    <row r="931" spans="13:14" x14ac:dyDescent="0.3">
      <c r="M931">
        <f ca="1">OFFSET('Water Data'!A930,,MATCH('Correlation'!$R$4,DataTable[#Headers],0))</f>
        <v>7.080794504276815</v>
      </c>
      <c r="N931">
        <f ca="1">OFFSET('Water Data'!A930,,MATCH('Correlation'!$R$16,DataTable[#Headers],0))</f>
        <v>7.080794504276815</v>
      </c>
    </row>
    <row r="932" spans="13:14" x14ac:dyDescent="0.3">
      <c r="M932">
        <f ca="1">OFFSET('Water Data'!A931,,MATCH('Correlation'!$R$4,DataTable[#Headers],0))</f>
        <v>7.080794504276815</v>
      </c>
      <c r="N932">
        <f ca="1">OFFSET('Water Data'!A931,,MATCH('Correlation'!$R$16,DataTable[#Headers],0))</f>
        <v>7.080794504276815</v>
      </c>
    </row>
    <row r="933" spans="13:14" x14ac:dyDescent="0.3">
      <c r="M933">
        <f ca="1">OFFSET('Water Data'!A932,,MATCH('Correlation'!$R$4,DataTable[#Headers],0))</f>
        <v>5.0882131973245404</v>
      </c>
      <c r="N933">
        <f ca="1">OFFSET('Water Data'!A932,,MATCH('Correlation'!$R$16,DataTable[#Headers],0))</f>
        <v>5.0882131973245404</v>
      </c>
    </row>
    <row r="934" spans="13:14" x14ac:dyDescent="0.3">
      <c r="M934">
        <f ca="1">OFFSET('Water Data'!A933,,MATCH('Correlation'!$R$4,DataTable[#Headers],0))</f>
        <v>6.9549072165208399</v>
      </c>
      <c r="N934">
        <f ca="1">OFFSET('Water Data'!A933,,MATCH('Correlation'!$R$16,DataTable[#Headers],0))</f>
        <v>6.9549072165208399</v>
      </c>
    </row>
    <row r="935" spans="13:14" x14ac:dyDescent="0.3">
      <c r="M935">
        <f ca="1">OFFSET('Water Data'!A934,,MATCH('Correlation'!$R$4,DataTable[#Headers],0))</f>
        <v>8.9838117941616495</v>
      </c>
      <c r="N935">
        <f ca="1">OFFSET('Water Data'!A934,,MATCH('Correlation'!$R$16,DataTable[#Headers],0))</f>
        <v>8.9838117941616495</v>
      </c>
    </row>
    <row r="936" spans="13:14" x14ac:dyDescent="0.3">
      <c r="M936">
        <f ca="1">OFFSET('Water Data'!A935,,MATCH('Correlation'!$R$4,DataTable[#Headers],0))</f>
        <v>9.5196599844703105</v>
      </c>
      <c r="N936">
        <f ca="1">OFFSET('Water Data'!A935,,MATCH('Correlation'!$R$16,DataTable[#Headers],0))</f>
        <v>9.5196599844703105</v>
      </c>
    </row>
    <row r="937" spans="13:14" x14ac:dyDescent="0.3">
      <c r="M937">
        <f ca="1">OFFSET('Water Data'!A936,,MATCH('Correlation'!$R$4,DataTable[#Headers],0))</f>
        <v>4.7003927238409302</v>
      </c>
      <c r="N937">
        <f ca="1">OFFSET('Water Data'!A936,,MATCH('Correlation'!$R$16,DataTable[#Headers],0))</f>
        <v>4.7003927238409302</v>
      </c>
    </row>
    <row r="938" spans="13:14" x14ac:dyDescent="0.3">
      <c r="M938">
        <f ca="1">OFFSET('Water Data'!A937,,MATCH('Correlation'!$R$4,DataTable[#Headers],0))</f>
        <v>10.386132934434601</v>
      </c>
      <c r="N938">
        <f ca="1">OFFSET('Water Data'!A937,,MATCH('Correlation'!$R$16,DataTable[#Headers],0))</f>
        <v>10.386132934434601</v>
      </c>
    </row>
    <row r="939" spans="13:14" x14ac:dyDescent="0.3">
      <c r="M939">
        <f ca="1">OFFSET('Water Data'!A938,,MATCH('Correlation'!$R$4,DataTable[#Headers],0))</f>
        <v>5.7465291944553396</v>
      </c>
      <c r="N939">
        <f ca="1">OFFSET('Water Data'!A938,,MATCH('Correlation'!$R$16,DataTable[#Headers],0))</f>
        <v>5.7465291944553396</v>
      </c>
    </row>
    <row r="940" spans="13:14" x14ac:dyDescent="0.3">
      <c r="M940">
        <f ca="1">OFFSET('Water Data'!A939,,MATCH('Correlation'!$R$4,DataTable[#Headers],0))</f>
        <v>7.080794504276815</v>
      </c>
      <c r="N940">
        <f ca="1">OFFSET('Water Data'!A939,,MATCH('Correlation'!$R$16,DataTable[#Headers],0))</f>
        <v>7.080794504276815</v>
      </c>
    </row>
    <row r="941" spans="13:14" x14ac:dyDescent="0.3">
      <c r="M941">
        <f ca="1">OFFSET('Water Data'!A940,,MATCH('Correlation'!$R$4,DataTable[#Headers],0))</f>
        <v>7.080794504276815</v>
      </c>
      <c r="N941">
        <f ca="1">OFFSET('Water Data'!A940,,MATCH('Correlation'!$R$16,DataTable[#Headers],0))</f>
        <v>7.080794504276815</v>
      </c>
    </row>
    <row r="942" spans="13:14" x14ac:dyDescent="0.3">
      <c r="M942">
        <f ca="1">OFFSET('Water Data'!A941,,MATCH('Correlation'!$R$4,DataTable[#Headers],0))</f>
        <v>10.8112895003972</v>
      </c>
      <c r="N942">
        <f ca="1">OFFSET('Water Data'!A941,,MATCH('Correlation'!$R$16,DataTable[#Headers],0))</f>
        <v>10.8112895003972</v>
      </c>
    </row>
    <row r="943" spans="13:14" x14ac:dyDescent="0.3">
      <c r="M943">
        <f ca="1">OFFSET('Water Data'!A942,,MATCH('Correlation'!$R$4,DataTable[#Headers],0))</f>
        <v>8.9668359725678002</v>
      </c>
      <c r="N943">
        <f ca="1">OFFSET('Water Data'!A942,,MATCH('Correlation'!$R$16,DataTable[#Headers],0))</f>
        <v>8.9668359725678002</v>
      </c>
    </row>
    <row r="944" spans="13:14" x14ac:dyDescent="0.3">
      <c r="M944">
        <f ca="1">OFFSET('Water Data'!A943,,MATCH('Correlation'!$R$4,DataTable[#Headers],0))</f>
        <v>7.080794504276815</v>
      </c>
      <c r="N944">
        <f ca="1">OFFSET('Water Data'!A943,,MATCH('Correlation'!$R$16,DataTable[#Headers],0))</f>
        <v>7.080794504276815</v>
      </c>
    </row>
    <row r="945" spans="13:14" x14ac:dyDescent="0.3">
      <c r="M945">
        <f ca="1">OFFSET('Water Data'!A944,,MATCH('Correlation'!$R$4,DataTable[#Headers],0))</f>
        <v>6.8488054525404598</v>
      </c>
      <c r="N945">
        <f ca="1">OFFSET('Water Data'!A944,,MATCH('Correlation'!$R$16,DataTable[#Headers],0))</f>
        <v>6.8488054525404598</v>
      </c>
    </row>
    <row r="946" spans="13:14" x14ac:dyDescent="0.3">
      <c r="M946">
        <f ca="1">OFFSET('Water Data'!A945,,MATCH('Correlation'!$R$4,DataTable[#Headers],0))</f>
        <v>8.8617015565039505</v>
      </c>
      <c r="N946">
        <f ca="1">OFFSET('Water Data'!A945,,MATCH('Correlation'!$R$16,DataTable[#Headers],0))</f>
        <v>8.8617015565039505</v>
      </c>
    </row>
    <row r="947" spans="13:14" x14ac:dyDescent="0.3">
      <c r="M947">
        <f ca="1">OFFSET('Water Data'!A946,,MATCH('Correlation'!$R$4,DataTable[#Headers],0))</f>
        <v>4.2529850008762899</v>
      </c>
      <c r="N947">
        <f ca="1">OFFSET('Water Data'!A946,,MATCH('Correlation'!$R$16,DataTable[#Headers],0))</f>
        <v>4.2529850008762899</v>
      </c>
    </row>
    <row r="948" spans="13:14" x14ac:dyDescent="0.3">
      <c r="M948">
        <f ca="1">OFFSET('Water Data'!A947,,MATCH('Correlation'!$R$4,DataTable[#Headers],0))</f>
        <v>6.7298299038901099</v>
      </c>
      <c r="N948">
        <f ca="1">OFFSET('Water Data'!A947,,MATCH('Correlation'!$R$16,DataTable[#Headers],0))</f>
        <v>6.7298299038901099</v>
      </c>
    </row>
    <row r="949" spans="13:14" x14ac:dyDescent="0.3">
      <c r="M949">
        <f ca="1">OFFSET('Water Data'!A948,,MATCH('Correlation'!$R$4,DataTable[#Headers],0))</f>
        <v>5.92454048243739</v>
      </c>
      <c r="N949">
        <f ca="1">OFFSET('Water Data'!A948,,MATCH('Correlation'!$R$16,DataTable[#Headers],0))</f>
        <v>5.92454048243739</v>
      </c>
    </row>
    <row r="950" spans="13:14" x14ac:dyDescent="0.3">
      <c r="M950">
        <f ca="1">OFFSET('Water Data'!A949,,MATCH('Correlation'!$R$4,DataTable[#Headers],0))</f>
        <v>6.7838884675415301</v>
      </c>
      <c r="N950">
        <f ca="1">OFFSET('Water Data'!A949,,MATCH('Correlation'!$R$16,DataTable[#Headers],0))</f>
        <v>6.7838884675415301</v>
      </c>
    </row>
    <row r="951" spans="13:14" x14ac:dyDescent="0.3">
      <c r="M951">
        <f ca="1">OFFSET('Water Data'!A950,,MATCH('Correlation'!$R$4,DataTable[#Headers],0))</f>
        <v>7.3908966786548902</v>
      </c>
      <c r="N951">
        <f ca="1">OFFSET('Water Data'!A950,,MATCH('Correlation'!$R$16,DataTable[#Headers],0))</f>
        <v>7.3908966786548902</v>
      </c>
    </row>
    <row r="952" spans="13:14" x14ac:dyDescent="0.3">
      <c r="M952">
        <f ca="1">OFFSET('Water Data'!A951,,MATCH('Correlation'!$R$4,DataTable[#Headers],0))</f>
        <v>6.4701519591528198</v>
      </c>
      <c r="N952">
        <f ca="1">OFFSET('Water Data'!A951,,MATCH('Correlation'!$R$16,DataTable[#Headers],0))</f>
        <v>6.4701519591528198</v>
      </c>
    </row>
    <row r="953" spans="13:14" x14ac:dyDescent="0.3">
      <c r="M953">
        <f ca="1">OFFSET('Water Data'!A952,,MATCH('Correlation'!$R$4,DataTable[#Headers],0))</f>
        <v>6.9303914696693898</v>
      </c>
      <c r="N953">
        <f ca="1">OFFSET('Water Data'!A952,,MATCH('Correlation'!$R$16,DataTable[#Headers],0))</f>
        <v>6.9303914696693898</v>
      </c>
    </row>
    <row r="954" spans="13:14" x14ac:dyDescent="0.3">
      <c r="M954">
        <f ca="1">OFFSET('Water Data'!A953,,MATCH('Correlation'!$R$4,DataTable[#Headers],0))</f>
        <v>9.3024411879105795</v>
      </c>
      <c r="N954">
        <f ca="1">OFFSET('Water Data'!A953,,MATCH('Correlation'!$R$16,DataTable[#Headers],0))</f>
        <v>9.3024411879105795</v>
      </c>
    </row>
    <row r="955" spans="13:14" x14ac:dyDescent="0.3">
      <c r="M955">
        <f ca="1">OFFSET('Water Data'!A954,,MATCH('Correlation'!$R$4,DataTable[#Headers],0))</f>
        <v>7.42199764425186</v>
      </c>
      <c r="N955">
        <f ca="1">OFFSET('Water Data'!A954,,MATCH('Correlation'!$R$16,DataTable[#Headers],0))</f>
        <v>7.42199764425186</v>
      </c>
    </row>
    <row r="956" spans="13:14" x14ac:dyDescent="0.3">
      <c r="M956">
        <f ca="1">OFFSET('Water Data'!A955,,MATCH('Correlation'!$R$4,DataTable[#Headers],0))</f>
        <v>6.5830648558279599</v>
      </c>
      <c r="N956">
        <f ca="1">OFFSET('Water Data'!A955,,MATCH('Correlation'!$R$16,DataTable[#Headers],0))</f>
        <v>6.5830648558279599</v>
      </c>
    </row>
    <row r="957" spans="13:14" x14ac:dyDescent="0.3">
      <c r="M957">
        <f ca="1">OFFSET('Water Data'!A956,,MATCH('Correlation'!$R$4,DataTable[#Headers],0))</f>
        <v>6.2044293540695499</v>
      </c>
      <c r="N957">
        <f ca="1">OFFSET('Water Data'!A956,,MATCH('Correlation'!$R$16,DataTable[#Headers],0))</f>
        <v>6.2044293540695499</v>
      </c>
    </row>
    <row r="958" spans="13:14" x14ac:dyDescent="0.3">
      <c r="M958">
        <f ca="1">OFFSET('Water Data'!A957,,MATCH('Correlation'!$R$4,DataTable[#Headers],0))</f>
        <v>9.0666280537640294</v>
      </c>
      <c r="N958">
        <f ca="1">OFFSET('Water Data'!A957,,MATCH('Correlation'!$R$16,DataTable[#Headers],0))</f>
        <v>9.0666280537640294</v>
      </c>
    </row>
    <row r="959" spans="13:14" x14ac:dyDescent="0.3">
      <c r="M959">
        <f ca="1">OFFSET('Water Data'!A958,,MATCH('Correlation'!$R$4,DataTable[#Headers],0))</f>
        <v>4.7131167010544397</v>
      </c>
      <c r="N959">
        <f ca="1">OFFSET('Water Data'!A958,,MATCH('Correlation'!$R$16,DataTable[#Headers],0))</f>
        <v>4.7131167010544397</v>
      </c>
    </row>
    <row r="960" spans="13:14" x14ac:dyDescent="0.3">
      <c r="M960">
        <f ca="1">OFFSET('Water Data'!A959,,MATCH('Correlation'!$R$4,DataTable[#Headers],0))</f>
        <v>10.581385987628201</v>
      </c>
      <c r="N960">
        <f ca="1">OFFSET('Water Data'!A959,,MATCH('Correlation'!$R$16,DataTable[#Headers],0))</f>
        <v>10.581385987628201</v>
      </c>
    </row>
    <row r="961" spans="13:14" x14ac:dyDescent="0.3">
      <c r="M961">
        <f ca="1">OFFSET('Water Data'!A960,,MATCH('Correlation'!$R$4,DataTable[#Headers],0))</f>
        <v>7.5742612367877697</v>
      </c>
      <c r="N961">
        <f ca="1">OFFSET('Water Data'!A960,,MATCH('Correlation'!$R$16,DataTable[#Headers],0))</f>
        <v>7.5742612367877697</v>
      </c>
    </row>
    <row r="962" spans="13:14" x14ac:dyDescent="0.3">
      <c r="M962">
        <f ca="1">OFFSET('Water Data'!A961,,MATCH('Correlation'!$R$4,DataTable[#Headers],0))</f>
        <v>6.1387851519511898</v>
      </c>
      <c r="N962">
        <f ca="1">OFFSET('Water Data'!A961,,MATCH('Correlation'!$R$16,DataTable[#Headers],0))</f>
        <v>6.1387851519511898</v>
      </c>
    </row>
    <row r="963" spans="13:14" x14ac:dyDescent="0.3">
      <c r="M963">
        <f ca="1">OFFSET('Water Data'!A962,,MATCH('Correlation'!$R$4,DataTable[#Headers],0))</f>
        <v>5.2763235440246801</v>
      </c>
      <c r="N963">
        <f ca="1">OFFSET('Water Data'!A962,,MATCH('Correlation'!$R$16,DataTable[#Headers],0))</f>
        <v>5.2763235440246801</v>
      </c>
    </row>
    <row r="964" spans="13:14" x14ac:dyDescent="0.3">
      <c r="M964">
        <f ca="1">OFFSET('Water Data'!A963,,MATCH('Correlation'!$R$4,DataTable[#Headers],0))</f>
        <v>6.7768790878056597</v>
      </c>
      <c r="N964">
        <f ca="1">OFFSET('Water Data'!A963,,MATCH('Correlation'!$R$16,DataTable[#Headers],0))</f>
        <v>6.7768790878056597</v>
      </c>
    </row>
    <row r="965" spans="13:14" x14ac:dyDescent="0.3">
      <c r="M965">
        <f ca="1">OFFSET('Water Data'!A964,,MATCH('Correlation'!$R$4,DataTable[#Headers],0))</f>
        <v>7.2394159210992397</v>
      </c>
      <c r="N965">
        <f ca="1">OFFSET('Water Data'!A964,,MATCH('Correlation'!$R$16,DataTable[#Headers],0))</f>
        <v>7.2394159210992397</v>
      </c>
    </row>
    <row r="966" spans="13:14" x14ac:dyDescent="0.3">
      <c r="M966">
        <f ca="1">OFFSET('Water Data'!A965,,MATCH('Correlation'!$R$4,DataTable[#Headers],0))</f>
        <v>6.5522791230209503</v>
      </c>
      <c r="N966">
        <f ca="1">OFFSET('Water Data'!A965,,MATCH('Correlation'!$R$16,DataTable[#Headers],0))</f>
        <v>6.5522791230209503</v>
      </c>
    </row>
    <row r="967" spans="13:14" x14ac:dyDescent="0.3">
      <c r="M967">
        <f ca="1">OFFSET('Water Data'!A966,,MATCH('Correlation'!$R$4,DataTable[#Headers],0))</f>
        <v>8.4087662311024403</v>
      </c>
      <c r="N967">
        <f ca="1">OFFSET('Water Data'!A966,,MATCH('Correlation'!$R$16,DataTable[#Headers],0))</f>
        <v>8.4087662311024403</v>
      </c>
    </row>
    <row r="968" spans="13:14" x14ac:dyDescent="0.3">
      <c r="M968">
        <f ca="1">OFFSET('Water Data'!A967,,MATCH('Correlation'!$R$4,DataTable[#Headers],0))</f>
        <v>7.9863987055045698</v>
      </c>
      <c r="N968">
        <f ca="1">OFFSET('Water Data'!A967,,MATCH('Correlation'!$R$16,DataTable[#Headers],0))</f>
        <v>7.9863987055045698</v>
      </c>
    </row>
    <row r="969" spans="13:14" x14ac:dyDescent="0.3">
      <c r="M969">
        <f ca="1">OFFSET('Water Data'!A968,,MATCH('Correlation'!$R$4,DataTable[#Headers],0))</f>
        <v>7.3669152841286296</v>
      </c>
      <c r="N969">
        <f ca="1">OFFSET('Water Data'!A968,,MATCH('Correlation'!$R$16,DataTable[#Headers],0))</f>
        <v>7.3669152841286296</v>
      </c>
    </row>
    <row r="970" spans="13:14" x14ac:dyDescent="0.3">
      <c r="M970">
        <f ca="1">OFFSET('Water Data'!A969,,MATCH('Correlation'!$R$4,DataTable[#Headers],0))</f>
        <v>6.0627384190155098</v>
      </c>
      <c r="N970">
        <f ca="1">OFFSET('Water Data'!A969,,MATCH('Correlation'!$R$16,DataTable[#Headers],0))</f>
        <v>6.0627384190155098</v>
      </c>
    </row>
    <row r="971" spans="13:14" x14ac:dyDescent="0.3">
      <c r="M971">
        <f ca="1">OFFSET('Water Data'!A970,,MATCH('Correlation'!$R$4,DataTable[#Headers],0))</f>
        <v>7.8564711004613699</v>
      </c>
      <c r="N971">
        <f ca="1">OFFSET('Water Data'!A970,,MATCH('Correlation'!$R$16,DataTable[#Headers],0))</f>
        <v>7.8564711004613699</v>
      </c>
    </row>
    <row r="972" spans="13:14" x14ac:dyDescent="0.3">
      <c r="M972">
        <f ca="1">OFFSET('Water Data'!A971,,MATCH('Correlation'!$R$4,DataTable[#Headers],0))</f>
        <v>5.1583964095064898</v>
      </c>
      <c r="N972">
        <f ca="1">OFFSET('Water Data'!A971,,MATCH('Correlation'!$R$16,DataTable[#Headers],0))</f>
        <v>5.1583964095064898</v>
      </c>
    </row>
    <row r="973" spans="13:14" x14ac:dyDescent="0.3">
      <c r="M973">
        <f ca="1">OFFSET('Water Data'!A972,,MATCH('Correlation'!$R$4,DataTable[#Headers],0))</f>
        <v>7.080794504276815</v>
      </c>
      <c r="N973">
        <f ca="1">OFFSET('Water Data'!A972,,MATCH('Correlation'!$R$16,DataTable[#Headers],0))</f>
        <v>7.080794504276815</v>
      </c>
    </row>
    <row r="974" spans="13:14" x14ac:dyDescent="0.3">
      <c r="M974">
        <f ca="1">OFFSET('Water Data'!A973,,MATCH('Correlation'!$R$4,DataTable[#Headers],0))</f>
        <v>6.3990805100459296</v>
      </c>
      <c r="N974">
        <f ca="1">OFFSET('Water Data'!A973,,MATCH('Correlation'!$R$16,DataTable[#Headers],0))</f>
        <v>6.3990805100459296</v>
      </c>
    </row>
    <row r="975" spans="13:14" x14ac:dyDescent="0.3">
      <c r="M975">
        <f ca="1">OFFSET('Water Data'!A974,,MATCH('Correlation'!$R$4,DataTable[#Headers],0))</f>
        <v>7.3942555561325598</v>
      </c>
      <c r="N975">
        <f ca="1">OFFSET('Water Data'!A974,,MATCH('Correlation'!$R$16,DataTable[#Headers],0))</f>
        <v>7.3942555561325598</v>
      </c>
    </row>
    <row r="976" spans="13:14" x14ac:dyDescent="0.3">
      <c r="M976">
        <f ca="1">OFFSET('Water Data'!A975,,MATCH('Correlation'!$R$4,DataTable[#Headers],0))</f>
        <v>4.4438508564980701</v>
      </c>
      <c r="N976">
        <f ca="1">OFFSET('Water Data'!A975,,MATCH('Correlation'!$R$16,DataTable[#Headers],0))</f>
        <v>4.4438508564980701</v>
      </c>
    </row>
    <row r="977" spans="13:14" x14ac:dyDescent="0.3">
      <c r="M977">
        <f ca="1">OFFSET('Water Data'!A976,,MATCH('Correlation'!$R$4,DataTable[#Headers],0))</f>
        <v>8.2471482713092907</v>
      </c>
      <c r="N977">
        <f ca="1">OFFSET('Water Data'!A976,,MATCH('Correlation'!$R$16,DataTable[#Headers],0))</f>
        <v>8.2471482713092907</v>
      </c>
    </row>
    <row r="978" spans="13:14" x14ac:dyDescent="0.3">
      <c r="M978">
        <f ca="1">OFFSET('Water Data'!A977,,MATCH('Correlation'!$R$4,DataTable[#Headers],0))</f>
        <v>4.9021589886066703</v>
      </c>
      <c r="N978">
        <f ca="1">OFFSET('Water Data'!A977,,MATCH('Correlation'!$R$16,DataTable[#Headers],0))</f>
        <v>4.9021589886066703</v>
      </c>
    </row>
    <row r="979" spans="13:14" x14ac:dyDescent="0.3">
      <c r="M979">
        <f ca="1">OFFSET('Water Data'!A978,,MATCH('Correlation'!$R$4,DataTable[#Headers],0))</f>
        <v>6.86313624993993</v>
      </c>
      <c r="N979">
        <f ca="1">OFFSET('Water Data'!A978,,MATCH('Correlation'!$R$16,DataTable[#Headers],0))</f>
        <v>6.86313624993993</v>
      </c>
    </row>
    <row r="980" spans="13:14" x14ac:dyDescent="0.3">
      <c r="M980">
        <f ca="1">OFFSET('Water Data'!A979,,MATCH('Correlation'!$R$4,DataTable[#Headers],0))</f>
        <v>6.6695323796655401</v>
      </c>
      <c r="N980">
        <f ca="1">OFFSET('Water Data'!A979,,MATCH('Correlation'!$R$16,DataTable[#Headers],0))</f>
        <v>6.6695323796655401</v>
      </c>
    </row>
    <row r="981" spans="13:14" x14ac:dyDescent="0.3">
      <c r="M981">
        <f ca="1">OFFSET('Water Data'!A980,,MATCH('Correlation'!$R$4,DataTable[#Headers],0))</f>
        <v>7.5956699836912698</v>
      </c>
      <c r="N981">
        <f ca="1">OFFSET('Water Data'!A980,,MATCH('Correlation'!$R$16,DataTable[#Headers],0))</f>
        <v>7.5956699836912698</v>
      </c>
    </row>
    <row r="982" spans="13:14" x14ac:dyDescent="0.3">
      <c r="M982">
        <f ca="1">OFFSET('Water Data'!A981,,MATCH('Correlation'!$R$4,DataTable[#Headers],0))</f>
        <v>8.1630763825582697</v>
      </c>
      <c r="N982">
        <f ca="1">OFFSET('Water Data'!A981,,MATCH('Correlation'!$R$16,DataTable[#Headers],0))</f>
        <v>8.1630763825582697</v>
      </c>
    </row>
    <row r="983" spans="13:14" x14ac:dyDescent="0.3">
      <c r="M983">
        <f ca="1">OFFSET('Water Data'!A982,,MATCH('Correlation'!$R$4,DataTable[#Headers],0))</f>
        <v>8.8702782599279306</v>
      </c>
      <c r="N983">
        <f ca="1">OFFSET('Water Data'!A982,,MATCH('Correlation'!$R$16,DataTable[#Headers],0))</f>
        <v>8.8702782599279306</v>
      </c>
    </row>
    <row r="984" spans="13:14" x14ac:dyDescent="0.3">
      <c r="M984">
        <f ca="1">OFFSET('Water Data'!A983,,MATCH('Correlation'!$R$4,DataTable[#Headers],0))</f>
        <v>8.7696760216767302</v>
      </c>
      <c r="N984">
        <f ca="1">OFFSET('Water Data'!A983,,MATCH('Correlation'!$R$16,DataTable[#Headers],0))</f>
        <v>8.7696760216767302</v>
      </c>
    </row>
    <row r="985" spans="13:14" x14ac:dyDescent="0.3">
      <c r="M985">
        <f ca="1">OFFSET('Water Data'!A984,,MATCH('Correlation'!$R$4,DataTable[#Headers],0))</f>
        <v>4.7373912568026499</v>
      </c>
      <c r="N985">
        <f ca="1">OFFSET('Water Data'!A984,,MATCH('Correlation'!$R$16,DataTable[#Headers],0))</f>
        <v>4.7373912568026499</v>
      </c>
    </row>
    <row r="986" spans="13:14" x14ac:dyDescent="0.3">
      <c r="M986">
        <f ca="1">OFFSET('Water Data'!A985,,MATCH('Correlation'!$R$4,DataTable[#Headers],0))</f>
        <v>7.7908748623214299</v>
      </c>
      <c r="N986">
        <f ca="1">OFFSET('Water Data'!A985,,MATCH('Correlation'!$R$16,DataTable[#Headers],0))</f>
        <v>7.7908748623214299</v>
      </c>
    </row>
    <row r="987" spans="13:14" x14ac:dyDescent="0.3">
      <c r="M987">
        <f ca="1">OFFSET('Water Data'!A986,,MATCH('Correlation'!$R$4,DataTable[#Headers],0))</f>
        <v>7.080794504276815</v>
      </c>
      <c r="N987">
        <f ca="1">OFFSET('Water Data'!A986,,MATCH('Correlation'!$R$16,DataTable[#Headers],0))</f>
        <v>7.080794504276815</v>
      </c>
    </row>
    <row r="988" spans="13:14" x14ac:dyDescent="0.3">
      <c r="M988">
        <f ca="1">OFFSET('Water Data'!A987,,MATCH('Correlation'!$R$4,DataTable[#Headers],0))</f>
        <v>6.0873061000000801</v>
      </c>
      <c r="N988">
        <f ca="1">OFFSET('Water Data'!A987,,MATCH('Correlation'!$R$16,DataTable[#Headers],0))</f>
        <v>6.0873061000000801</v>
      </c>
    </row>
    <row r="989" spans="13:14" x14ac:dyDescent="0.3">
      <c r="M989">
        <f ca="1">OFFSET('Water Data'!A988,,MATCH('Correlation'!$R$4,DataTable[#Headers],0))</f>
        <v>7.6512942259201999</v>
      </c>
      <c r="N989">
        <f ca="1">OFFSET('Water Data'!A988,,MATCH('Correlation'!$R$16,DataTable[#Headers],0))</f>
        <v>7.6512942259201999</v>
      </c>
    </row>
    <row r="990" spans="13:14" x14ac:dyDescent="0.3">
      <c r="M990">
        <f ca="1">OFFSET('Water Data'!A989,,MATCH('Correlation'!$R$4,DataTable[#Headers],0))</f>
        <v>4.7714906689489398</v>
      </c>
      <c r="N990">
        <f ca="1">OFFSET('Water Data'!A989,,MATCH('Correlation'!$R$16,DataTable[#Headers],0))</f>
        <v>4.7714906689489398</v>
      </c>
    </row>
    <row r="991" spans="13:14" x14ac:dyDescent="0.3">
      <c r="M991">
        <f ca="1">OFFSET('Water Data'!A990,,MATCH('Correlation'!$R$4,DataTable[#Headers],0))</f>
        <v>7.080794504276815</v>
      </c>
      <c r="N991">
        <f ca="1">OFFSET('Water Data'!A990,,MATCH('Correlation'!$R$16,DataTable[#Headers],0))</f>
        <v>7.080794504276815</v>
      </c>
    </row>
    <row r="992" spans="13:14" x14ac:dyDescent="0.3">
      <c r="M992">
        <f ca="1">OFFSET('Water Data'!A991,,MATCH('Correlation'!$R$4,DataTable[#Headers],0))</f>
        <v>5.39205760659185</v>
      </c>
      <c r="N992">
        <f ca="1">OFFSET('Water Data'!A991,,MATCH('Correlation'!$R$16,DataTable[#Headers],0))</f>
        <v>5.39205760659185</v>
      </c>
    </row>
    <row r="993" spans="13:14" x14ac:dyDescent="0.3">
      <c r="M993">
        <f ca="1">OFFSET('Water Data'!A992,,MATCH('Correlation'!$R$4,DataTable[#Headers],0))</f>
        <v>5.4772830494763296</v>
      </c>
      <c r="N993">
        <f ca="1">OFFSET('Water Data'!A992,,MATCH('Correlation'!$R$16,DataTable[#Headers],0))</f>
        <v>5.4772830494763296</v>
      </c>
    </row>
    <row r="994" spans="13:14" x14ac:dyDescent="0.3">
      <c r="M994">
        <f ca="1">OFFSET('Water Data'!A993,,MATCH('Correlation'!$R$4,DataTable[#Headers],0))</f>
        <v>6.3641556740658096</v>
      </c>
      <c r="N994">
        <f ca="1">OFFSET('Water Data'!A993,,MATCH('Correlation'!$R$16,DataTable[#Headers],0))</f>
        <v>6.3641556740658096</v>
      </c>
    </row>
    <row r="995" spans="13:14" x14ac:dyDescent="0.3">
      <c r="M995">
        <f ca="1">OFFSET('Water Data'!A994,,MATCH('Correlation'!$R$4,DataTable[#Headers],0))</f>
        <v>7.080794504276815</v>
      </c>
      <c r="N995">
        <f ca="1">OFFSET('Water Data'!A994,,MATCH('Correlation'!$R$16,DataTable[#Headers],0))</f>
        <v>7.080794504276815</v>
      </c>
    </row>
    <row r="996" spans="13:14" x14ac:dyDescent="0.3">
      <c r="M996">
        <f ca="1">OFFSET('Water Data'!A995,,MATCH('Correlation'!$R$4,DataTable[#Headers],0))</f>
        <v>8.3479494825018801</v>
      </c>
      <c r="N996">
        <f ca="1">OFFSET('Water Data'!A995,,MATCH('Correlation'!$R$16,DataTable[#Headers],0))</f>
        <v>8.3479494825018801</v>
      </c>
    </row>
    <row r="997" spans="13:14" x14ac:dyDescent="0.3">
      <c r="M997">
        <f ca="1">OFFSET('Water Data'!A996,,MATCH('Correlation'!$R$4,DataTable[#Headers],0))</f>
        <v>6.6159816516664902</v>
      </c>
      <c r="N997">
        <f ca="1">OFFSET('Water Data'!A996,,MATCH('Correlation'!$R$16,DataTable[#Headers],0))</f>
        <v>6.6159816516664902</v>
      </c>
    </row>
    <row r="998" spans="13:14" x14ac:dyDescent="0.3">
      <c r="M998">
        <f ca="1">OFFSET('Water Data'!A997,,MATCH('Correlation'!$R$4,DataTable[#Headers],0))</f>
        <v>8.3123795030923393</v>
      </c>
      <c r="N998">
        <f ca="1">OFFSET('Water Data'!A997,,MATCH('Correlation'!$R$16,DataTable[#Headers],0))</f>
        <v>8.3123795030923393</v>
      </c>
    </row>
    <row r="999" spans="13:14" x14ac:dyDescent="0.3">
      <c r="M999">
        <f ca="1">OFFSET('Water Data'!A998,,MATCH('Correlation'!$R$4,DataTable[#Headers],0))</f>
        <v>6.8362249386776002</v>
      </c>
      <c r="N999">
        <f ca="1">OFFSET('Water Data'!A998,,MATCH('Correlation'!$R$16,DataTable[#Headers],0))</f>
        <v>6.8362249386776002</v>
      </c>
    </row>
    <row r="1000" spans="13:14" x14ac:dyDescent="0.3">
      <c r="M1000">
        <f ca="1">OFFSET('Water Data'!A999,,MATCH('Correlation'!$R$4,DataTable[#Headers],0))</f>
        <v>6.3854708976894798</v>
      </c>
      <c r="N1000">
        <f ca="1">OFFSET('Water Data'!A999,,MATCH('Correlation'!$R$16,DataTable[#Headers],0))</f>
        <v>6.3854708976894798</v>
      </c>
    </row>
    <row r="1001" spans="13:14" x14ac:dyDescent="0.3">
      <c r="M1001">
        <f ca="1">OFFSET('Water Data'!A1000,,MATCH('Correlation'!$R$4,DataTable[#Headers],0))</f>
        <v>6.4900371749288999</v>
      </c>
      <c r="N1001">
        <f ca="1">OFFSET('Water Data'!A1000,,MATCH('Correlation'!$R$16,DataTable[#Headers],0))</f>
        <v>6.4900371749288999</v>
      </c>
    </row>
    <row r="1002" spans="13:14" x14ac:dyDescent="0.3">
      <c r="M1002">
        <f ca="1">OFFSET('Water Data'!A1001,,MATCH('Correlation'!$R$4,DataTable[#Headers],0))</f>
        <v>7.080794504276815</v>
      </c>
      <c r="N1002">
        <f ca="1">OFFSET('Water Data'!A1001,,MATCH('Correlation'!$R$16,DataTable[#Headers],0))</f>
        <v>7.080794504276815</v>
      </c>
    </row>
    <row r="1003" spans="13:14" x14ac:dyDescent="0.3">
      <c r="M1003">
        <f ca="1">OFFSET('Water Data'!A1002,,MATCH('Correlation'!$R$4,DataTable[#Headers],0))</f>
        <v>6.6488491860913799</v>
      </c>
      <c r="N1003">
        <f ca="1">OFFSET('Water Data'!A1002,,MATCH('Correlation'!$R$16,DataTable[#Headers],0))</f>
        <v>6.6488491860913799</v>
      </c>
    </row>
    <row r="1004" spans="13:14" x14ac:dyDescent="0.3">
      <c r="M1004">
        <f ca="1">OFFSET('Water Data'!A1003,,MATCH('Correlation'!$R$4,DataTable[#Headers],0))</f>
        <v>7.080794504276815</v>
      </c>
      <c r="N1004">
        <f ca="1">OFFSET('Water Data'!A1003,,MATCH('Correlation'!$R$16,DataTable[#Headers],0))</f>
        <v>7.080794504276815</v>
      </c>
    </row>
    <row r="1005" spans="13:14" x14ac:dyDescent="0.3">
      <c r="M1005">
        <f ca="1">OFFSET('Water Data'!A1004,,MATCH('Correlation'!$R$4,DataTable[#Headers],0))</f>
        <v>9.3235838582845005</v>
      </c>
      <c r="N1005">
        <f ca="1">OFFSET('Water Data'!A1004,,MATCH('Correlation'!$R$16,DataTable[#Headers],0))</f>
        <v>9.3235838582845005</v>
      </c>
    </row>
    <row r="1006" spans="13:14" x14ac:dyDescent="0.3">
      <c r="M1006">
        <f ca="1">OFFSET('Water Data'!A1005,,MATCH('Correlation'!$R$4,DataTable[#Headers],0))</f>
        <v>4.5819687278808701</v>
      </c>
      <c r="N1006">
        <f ca="1">OFFSET('Water Data'!A1005,,MATCH('Correlation'!$R$16,DataTable[#Headers],0))</f>
        <v>4.5819687278808701</v>
      </c>
    </row>
    <row r="1007" spans="13:14" x14ac:dyDescent="0.3">
      <c r="M1007">
        <f ca="1">OFFSET('Water Data'!A1006,,MATCH('Correlation'!$R$4,DataTable[#Headers],0))</f>
        <v>7.8848419932045699</v>
      </c>
      <c r="N1007">
        <f ca="1">OFFSET('Water Data'!A1006,,MATCH('Correlation'!$R$16,DataTable[#Headers],0))</f>
        <v>7.8848419932045699</v>
      </c>
    </row>
    <row r="1008" spans="13:14" x14ac:dyDescent="0.3">
      <c r="M1008">
        <f ca="1">OFFSET('Water Data'!A1007,,MATCH('Correlation'!$R$4,DataTable[#Headers],0))</f>
        <v>6.1688385392812704</v>
      </c>
      <c r="N1008">
        <f ca="1">OFFSET('Water Data'!A1007,,MATCH('Correlation'!$R$16,DataTable[#Headers],0))</f>
        <v>6.1688385392812704</v>
      </c>
    </row>
    <row r="1009" spans="13:14" x14ac:dyDescent="0.3">
      <c r="M1009">
        <f ca="1">OFFSET('Water Data'!A1008,,MATCH('Correlation'!$R$4,DataTable[#Headers],0))</f>
        <v>7.2308453065531699</v>
      </c>
      <c r="N1009">
        <f ca="1">OFFSET('Water Data'!A1008,,MATCH('Correlation'!$R$16,DataTable[#Headers],0))</f>
        <v>7.2308453065531699</v>
      </c>
    </row>
    <row r="1010" spans="13:14" x14ac:dyDescent="0.3">
      <c r="M1010">
        <f ca="1">OFFSET('Water Data'!A1009,,MATCH('Correlation'!$R$4,DataTable[#Headers],0))</f>
        <v>7.080794504276815</v>
      </c>
      <c r="N1010">
        <f ca="1">OFFSET('Water Data'!A1009,,MATCH('Correlation'!$R$16,DataTable[#Headers],0))</f>
        <v>7.080794504276815</v>
      </c>
    </row>
    <row r="1011" spans="13:14" x14ac:dyDescent="0.3">
      <c r="M1011">
        <f ca="1">OFFSET('Water Data'!A1010,,MATCH('Correlation'!$R$4,DataTable[#Headers],0))</f>
        <v>8.6931043263093208</v>
      </c>
      <c r="N1011">
        <f ca="1">OFFSET('Water Data'!A1010,,MATCH('Correlation'!$R$16,DataTable[#Headers],0))</f>
        <v>8.6931043263093208</v>
      </c>
    </row>
    <row r="1012" spans="13:14" x14ac:dyDescent="0.3">
      <c r="M1012">
        <f ca="1">OFFSET('Water Data'!A1011,,MATCH('Correlation'!$R$4,DataTable[#Headers],0))</f>
        <v>7.080794504276815</v>
      </c>
      <c r="N1012">
        <f ca="1">OFFSET('Water Data'!A1011,,MATCH('Correlation'!$R$16,DataTable[#Headers],0))</f>
        <v>7.080794504276815</v>
      </c>
    </row>
    <row r="1013" spans="13:14" x14ac:dyDescent="0.3">
      <c r="M1013">
        <f ca="1">OFFSET('Water Data'!A1012,,MATCH('Correlation'!$R$4,DataTable[#Headers],0))</f>
        <v>4.7974601816599698</v>
      </c>
      <c r="N1013">
        <f ca="1">OFFSET('Water Data'!A1012,,MATCH('Correlation'!$R$16,DataTable[#Headers],0))</f>
        <v>4.7974601816599698</v>
      </c>
    </row>
    <row r="1014" spans="13:14" x14ac:dyDescent="0.3">
      <c r="M1014">
        <f ca="1">OFFSET('Water Data'!A1013,,MATCH('Correlation'!$R$4,DataTable[#Headers],0))</f>
        <v>9.3191763930775693</v>
      </c>
      <c r="N1014">
        <f ca="1">OFFSET('Water Data'!A1013,,MATCH('Correlation'!$R$16,DataTable[#Headers],0))</f>
        <v>9.3191763930775693</v>
      </c>
    </row>
    <row r="1015" spans="13:14" x14ac:dyDescent="0.3">
      <c r="M1015">
        <f ca="1">OFFSET('Water Data'!A1014,,MATCH('Correlation'!$R$4,DataTable[#Headers],0))</f>
        <v>7.5816875774494497</v>
      </c>
      <c r="N1015">
        <f ca="1">OFFSET('Water Data'!A1014,,MATCH('Correlation'!$R$16,DataTable[#Headers],0))</f>
        <v>7.5816875774494497</v>
      </c>
    </row>
    <row r="1016" spans="13:14" x14ac:dyDescent="0.3">
      <c r="M1016">
        <f ca="1">OFFSET('Water Data'!A1015,,MATCH('Correlation'!$R$4,DataTable[#Headers],0))</f>
        <v>5.3482136585970599</v>
      </c>
      <c r="N1016">
        <f ca="1">OFFSET('Water Data'!A1015,,MATCH('Correlation'!$R$16,DataTable[#Headers],0))</f>
        <v>5.3482136585970599</v>
      </c>
    </row>
    <row r="1017" spans="13:14" x14ac:dyDescent="0.3">
      <c r="M1017">
        <f ca="1">OFFSET('Water Data'!A1016,,MATCH('Correlation'!$R$4,DataTable[#Headers],0))</f>
        <v>5.4878763626101899</v>
      </c>
      <c r="N1017">
        <f ca="1">OFFSET('Water Data'!A1016,,MATCH('Correlation'!$R$16,DataTable[#Headers],0))</f>
        <v>5.4878763626101899</v>
      </c>
    </row>
    <row r="1018" spans="13:14" x14ac:dyDescent="0.3">
      <c r="M1018">
        <f ca="1">OFFSET('Water Data'!A1017,,MATCH('Correlation'!$R$4,DataTable[#Headers],0))</f>
        <v>7.080794504276815</v>
      </c>
      <c r="N1018">
        <f ca="1">OFFSET('Water Data'!A1017,,MATCH('Correlation'!$R$16,DataTable[#Headers],0))</f>
        <v>7.080794504276815</v>
      </c>
    </row>
    <row r="1019" spans="13:14" x14ac:dyDescent="0.3">
      <c r="M1019">
        <f ca="1">OFFSET('Water Data'!A1018,,MATCH('Correlation'!$R$4,DataTable[#Headers],0))</f>
        <v>8.3159590714509708</v>
      </c>
      <c r="N1019">
        <f ca="1">OFFSET('Water Data'!A1018,,MATCH('Correlation'!$R$16,DataTable[#Headers],0))</f>
        <v>8.3159590714509708</v>
      </c>
    </row>
    <row r="1020" spans="13:14" x14ac:dyDescent="0.3">
      <c r="M1020">
        <f ca="1">OFFSET('Water Data'!A1019,,MATCH('Correlation'!$R$4,DataTable[#Headers],0))</f>
        <v>8.55107774771961</v>
      </c>
      <c r="N1020">
        <f ca="1">OFFSET('Water Data'!A1019,,MATCH('Correlation'!$R$16,DataTable[#Headers],0))</f>
        <v>8.55107774771961</v>
      </c>
    </row>
    <row r="1021" spans="13:14" x14ac:dyDescent="0.3">
      <c r="M1021">
        <f ca="1">OFFSET('Water Data'!A1020,,MATCH('Correlation'!$R$4,DataTable[#Headers],0))</f>
        <v>6.0131609664611103</v>
      </c>
      <c r="N1021">
        <f ca="1">OFFSET('Water Data'!A1020,,MATCH('Correlation'!$R$16,DataTable[#Headers],0))</f>
        <v>6.0131609664611103</v>
      </c>
    </row>
    <row r="1022" spans="13:14" x14ac:dyDescent="0.3">
      <c r="M1022">
        <f ca="1">OFFSET('Water Data'!A1021,,MATCH('Correlation'!$R$4,DataTable[#Headers],0))</f>
        <v>5.7440675374326799</v>
      </c>
      <c r="N1022">
        <f ca="1">OFFSET('Water Data'!A1021,,MATCH('Correlation'!$R$16,DataTable[#Headers],0))</f>
        <v>5.7440675374326799</v>
      </c>
    </row>
    <row r="1023" spans="13:14" x14ac:dyDescent="0.3">
      <c r="M1023">
        <f ca="1">OFFSET('Water Data'!A1022,,MATCH('Correlation'!$R$4,DataTable[#Headers],0))</f>
        <v>5.2189896514819303</v>
      </c>
      <c r="N1023">
        <f ca="1">OFFSET('Water Data'!A1022,,MATCH('Correlation'!$R$16,DataTable[#Headers],0))</f>
        <v>5.2189896514819303</v>
      </c>
    </row>
    <row r="1024" spans="13:14" x14ac:dyDescent="0.3">
      <c r="M1024">
        <f ca="1">OFFSET('Water Data'!A1023,,MATCH('Correlation'!$R$4,DataTable[#Headers],0))</f>
        <v>7.080794504276815</v>
      </c>
      <c r="N1024">
        <f ca="1">OFFSET('Water Data'!A1023,,MATCH('Correlation'!$R$16,DataTable[#Headers],0))</f>
        <v>7.080794504276815</v>
      </c>
    </row>
    <row r="1025" spans="13:14" x14ac:dyDescent="0.3">
      <c r="M1025">
        <f ca="1">OFFSET('Water Data'!A1024,,MATCH('Correlation'!$R$4,DataTable[#Headers],0))</f>
        <v>7.4587076827919896</v>
      </c>
      <c r="N1025">
        <f ca="1">OFFSET('Water Data'!A1024,,MATCH('Correlation'!$R$16,DataTable[#Headers],0))</f>
        <v>7.4587076827919896</v>
      </c>
    </row>
    <row r="1026" spans="13:14" x14ac:dyDescent="0.3">
      <c r="M1026">
        <f ca="1">OFFSET('Water Data'!A1025,,MATCH('Correlation'!$R$4,DataTable[#Headers],0))</f>
        <v>11.027879862695199</v>
      </c>
      <c r="N1026">
        <f ca="1">OFFSET('Water Data'!A1025,,MATCH('Correlation'!$R$16,DataTable[#Headers],0))</f>
        <v>11.027879862695199</v>
      </c>
    </row>
    <row r="1027" spans="13:14" x14ac:dyDescent="0.3">
      <c r="M1027">
        <f ca="1">OFFSET('Water Data'!A1026,,MATCH('Correlation'!$R$4,DataTable[#Headers],0))</f>
        <v>6.7295801901085603</v>
      </c>
      <c r="N1027">
        <f ca="1">OFFSET('Water Data'!A1026,,MATCH('Correlation'!$R$16,DataTable[#Headers],0))</f>
        <v>6.7295801901085603</v>
      </c>
    </row>
    <row r="1028" spans="13:14" x14ac:dyDescent="0.3">
      <c r="M1028">
        <f ca="1">OFFSET('Water Data'!A1027,,MATCH('Correlation'!$R$4,DataTable[#Headers],0))</f>
        <v>4.1502142997453504</v>
      </c>
      <c r="N1028">
        <f ca="1">OFFSET('Water Data'!A1027,,MATCH('Correlation'!$R$16,DataTable[#Headers],0))</f>
        <v>4.1502142997453504</v>
      </c>
    </row>
    <row r="1029" spans="13:14" x14ac:dyDescent="0.3">
      <c r="M1029">
        <f ca="1">OFFSET('Water Data'!A1028,,MATCH('Correlation'!$R$4,DataTable[#Headers],0))</f>
        <v>7.1593983109532502</v>
      </c>
      <c r="N1029">
        <f ca="1">OFFSET('Water Data'!A1028,,MATCH('Correlation'!$R$16,DataTable[#Headers],0))</f>
        <v>7.1593983109532502</v>
      </c>
    </row>
    <row r="1030" spans="13:14" x14ac:dyDescent="0.3">
      <c r="M1030">
        <f ca="1">OFFSET('Water Data'!A1029,,MATCH('Correlation'!$R$4,DataTable[#Headers],0))</f>
        <v>7.080794504276815</v>
      </c>
      <c r="N1030">
        <f ca="1">OFFSET('Water Data'!A1029,,MATCH('Correlation'!$R$16,DataTable[#Headers],0))</f>
        <v>7.080794504276815</v>
      </c>
    </row>
    <row r="1031" spans="13:14" x14ac:dyDescent="0.3">
      <c r="M1031">
        <f ca="1">OFFSET('Water Data'!A1030,,MATCH('Correlation'!$R$4,DataTable[#Headers],0))</f>
        <v>6.2096974367753504</v>
      </c>
      <c r="N1031">
        <f ca="1">OFFSET('Water Data'!A1030,,MATCH('Correlation'!$R$16,DataTable[#Headers],0))</f>
        <v>6.2096974367753504</v>
      </c>
    </row>
    <row r="1032" spans="13:14" x14ac:dyDescent="0.3">
      <c r="M1032">
        <f ca="1">OFFSET('Water Data'!A1031,,MATCH('Correlation'!$R$4,DataTable[#Headers],0))</f>
        <v>7.080794504276815</v>
      </c>
      <c r="N1032">
        <f ca="1">OFFSET('Water Data'!A1031,,MATCH('Correlation'!$R$16,DataTable[#Headers],0))</f>
        <v>7.080794504276815</v>
      </c>
    </row>
    <row r="1033" spans="13:14" x14ac:dyDescent="0.3">
      <c r="M1033">
        <f ca="1">OFFSET('Water Data'!A1032,,MATCH('Correlation'!$R$4,DataTable[#Headers],0))</f>
        <v>9.6085335938819103</v>
      </c>
      <c r="N1033">
        <f ca="1">OFFSET('Water Data'!A1032,,MATCH('Correlation'!$R$16,DataTable[#Headers],0))</f>
        <v>9.6085335938819103</v>
      </c>
    </row>
    <row r="1034" spans="13:14" x14ac:dyDescent="0.3">
      <c r="M1034">
        <f ca="1">OFFSET('Water Data'!A1033,,MATCH('Correlation'!$R$4,DataTable[#Headers],0))</f>
        <v>5.3758959789268896</v>
      </c>
      <c r="N1034">
        <f ca="1">OFFSET('Water Data'!A1033,,MATCH('Correlation'!$R$16,DataTable[#Headers],0))</f>
        <v>5.3758959789268896</v>
      </c>
    </row>
    <row r="1035" spans="13:14" x14ac:dyDescent="0.3">
      <c r="M1035">
        <f ca="1">OFFSET('Water Data'!A1034,,MATCH('Correlation'!$R$4,DataTable[#Headers],0))</f>
        <v>8.6971221596300392</v>
      </c>
      <c r="N1035">
        <f ca="1">OFFSET('Water Data'!A1034,,MATCH('Correlation'!$R$16,DataTable[#Headers],0))</f>
        <v>8.6971221596300392</v>
      </c>
    </row>
    <row r="1036" spans="13:14" x14ac:dyDescent="0.3">
      <c r="M1036">
        <f ca="1">OFFSET('Water Data'!A1035,,MATCH('Correlation'!$R$4,DataTable[#Headers],0))</f>
        <v>7.7489285484864299</v>
      </c>
      <c r="N1036">
        <f ca="1">OFFSET('Water Data'!A1035,,MATCH('Correlation'!$R$16,DataTable[#Headers],0))</f>
        <v>7.7489285484864299</v>
      </c>
    </row>
    <row r="1037" spans="13:14" x14ac:dyDescent="0.3">
      <c r="M1037">
        <f ca="1">OFFSET('Water Data'!A1036,,MATCH('Correlation'!$R$4,DataTable[#Headers],0))</f>
        <v>7.1179177460681</v>
      </c>
      <c r="N1037">
        <f ca="1">OFFSET('Water Data'!A1036,,MATCH('Correlation'!$R$16,DataTable[#Headers],0))</f>
        <v>7.1179177460681</v>
      </c>
    </row>
    <row r="1038" spans="13:14" x14ac:dyDescent="0.3">
      <c r="M1038">
        <f ca="1">OFFSET('Water Data'!A1037,,MATCH('Correlation'!$R$4,DataTable[#Headers],0))</f>
        <v>8.3100290200488498</v>
      </c>
      <c r="N1038">
        <f ca="1">OFFSET('Water Data'!A1037,,MATCH('Correlation'!$R$16,DataTable[#Headers],0))</f>
        <v>8.3100290200488498</v>
      </c>
    </row>
    <row r="1039" spans="13:14" x14ac:dyDescent="0.3">
      <c r="M1039">
        <f ca="1">OFFSET('Water Data'!A1038,,MATCH('Correlation'!$R$4,DataTable[#Headers],0))</f>
        <v>5.5242965308964997</v>
      </c>
      <c r="N1039">
        <f ca="1">OFFSET('Water Data'!A1038,,MATCH('Correlation'!$R$16,DataTable[#Headers],0))</f>
        <v>5.5242965308964997</v>
      </c>
    </row>
    <row r="1040" spans="13:14" x14ac:dyDescent="0.3">
      <c r="M1040">
        <f ca="1">OFFSET('Water Data'!A1039,,MATCH('Correlation'!$R$4,DataTable[#Headers],0))</f>
        <v>10.201425755101001</v>
      </c>
      <c r="N1040">
        <f ca="1">OFFSET('Water Data'!A1039,,MATCH('Correlation'!$R$16,DataTable[#Headers],0))</f>
        <v>10.201425755101001</v>
      </c>
    </row>
    <row r="1041" spans="13:14" x14ac:dyDescent="0.3">
      <c r="M1041">
        <f ca="1">OFFSET('Water Data'!A1040,,MATCH('Correlation'!$R$4,DataTable[#Headers],0))</f>
        <v>5.3681257542274503</v>
      </c>
      <c r="N1041">
        <f ca="1">OFFSET('Water Data'!A1040,,MATCH('Correlation'!$R$16,DataTable[#Headers],0))</f>
        <v>5.3681257542274503</v>
      </c>
    </row>
    <row r="1042" spans="13:14" x14ac:dyDescent="0.3">
      <c r="M1042">
        <f ca="1">OFFSET('Water Data'!A1041,,MATCH('Correlation'!$R$4,DataTable[#Headers],0))</f>
        <v>8.9378024078552798</v>
      </c>
      <c r="N1042">
        <f ca="1">OFFSET('Water Data'!A1041,,MATCH('Correlation'!$R$16,DataTable[#Headers],0))</f>
        <v>8.9378024078552798</v>
      </c>
    </row>
    <row r="1043" spans="13:14" x14ac:dyDescent="0.3">
      <c r="M1043">
        <f ca="1">OFFSET('Water Data'!A1042,,MATCH('Correlation'!$R$4,DataTable[#Headers],0))</f>
        <v>8.1242078263616797</v>
      </c>
      <c r="N1043">
        <f ca="1">OFFSET('Water Data'!A1042,,MATCH('Correlation'!$R$16,DataTable[#Headers],0))</f>
        <v>8.1242078263616797</v>
      </c>
    </row>
    <row r="1044" spans="13:14" x14ac:dyDescent="0.3">
      <c r="M1044">
        <f ca="1">OFFSET('Water Data'!A1043,,MATCH('Correlation'!$R$4,DataTable[#Headers],0))</f>
        <v>7.1849731188040797</v>
      </c>
      <c r="N1044">
        <f ca="1">OFFSET('Water Data'!A1043,,MATCH('Correlation'!$R$16,DataTable[#Headers],0))</f>
        <v>7.1849731188040797</v>
      </c>
    </row>
    <row r="1045" spans="13:14" x14ac:dyDescent="0.3">
      <c r="M1045">
        <f ca="1">OFFSET('Water Data'!A1044,,MATCH('Correlation'!$R$4,DataTable[#Headers],0))</f>
        <v>5.4994892864916602</v>
      </c>
      <c r="N1045">
        <f ca="1">OFFSET('Water Data'!A1044,,MATCH('Correlation'!$R$16,DataTable[#Headers],0))</f>
        <v>5.4994892864916602</v>
      </c>
    </row>
    <row r="1046" spans="13:14" x14ac:dyDescent="0.3">
      <c r="M1046">
        <f ca="1">OFFSET('Water Data'!A1045,,MATCH('Correlation'!$R$4,DataTable[#Headers],0))</f>
        <v>7.080794504276815</v>
      </c>
      <c r="N1046">
        <f ca="1">OFFSET('Water Data'!A1045,,MATCH('Correlation'!$R$16,DataTable[#Headers],0))</f>
        <v>7.080794504276815</v>
      </c>
    </row>
    <row r="1047" spans="13:14" x14ac:dyDescent="0.3">
      <c r="M1047">
        <f ca="1">OFFSET('Water Data'!A1046,,MATCH('Correlation'!$R$4,DataTable[#Headers],0))</f>
        <v>5.3197690729349398</v>
      </c>
      <c r="N1047">
        <f ca="1">OFFSET('Water Data'!A1046,,MATCH('Correlation'!$R$16,DataTable[#Headers],0))</f>
        <v>5.3197690729349398</v>
      </c>
    </row>
    <row r="1048" spans="13:14" x14ac:dyDescent="0.3">
      <c r="M1048">
        <f ca="1">OFFSET('Water Data'!A1047,,MATCH('Correlation'!$R$4,DataTable[#Headers],0))</f>
        <v>6.3691116313368799</v>
      </c>
      <c r="N1048">
        <f ca="1">OFFSET('Water Data'!A1047,,MATCH('Correlation'!$R$16,DataTable[#Headers],0))</f>
        <v>6.3691116313368799</v>
      </c>
    </row>
    <row r="1049" spans="13:14" x14ac:dyDescent="0.3">
      <c r="M1049">
        <f ca="1">OFFSET('Water Data'!A1048,,MATCH('Correlation'!$R$4,DataTable[#Headers],0))</f>
        <v>6.7334938422808399</v>
      </c>
      <c r="N1049">
        <f ca="1">OFFSET('Water Data'!A1048,,MATCH('Correlation'!$R$16,DataTable[#Headers],0))</f>
        <v>6.7334938422808399</v>
      </c>
    </row>
    <row r="1050" spans="13:14" x14ac:dyDescent="0.3">
      <c r="M1050">
        <f ca="1">OFFSET('Water Data'!A1049,,MATCH('Correlation'!$R$4,DataTable[#Headers],0))</f>
        <v>6.8830154024420498</v>
      </c>
      <c r="N1050">
        <f ca="1">OFFSET('Water Data'!A1049,,MATCH('Correlation'!$R$16,DataTable[#Headers],0))</f>
        <v>6.8830154024420498</v>
      </c>
    </row>
    <row r="1051" spans="13:14" x14ac:dyDescent="0.3">
      <c r="M1051">
        <f ca="1">OFFSET('Water Data'!A1050,,MATCH('Correlation'!$R$4,DataTable[#Headers],0))</f>
        <v>8.0135164286107692</v>
      </c>
      <c r="N1051">
        <f ca="1">OFFSET('Water Data'!A1050,,MATCH('Correlation'!$R$16,DataTable[#Headers],0))</f>
        <v>8.0135164286107692</v>
      </c>
    </row>
    <row r="1052" spans="13:14" x14ac:dyDescent="0.3">
      <c r="M1052">
        <f ca="1">OFFSET('Water Data'!A1051,,MATCH('Correlation'!$R$4,DataTable[#Headers],0))</f>
        <v>8.2720550912598707</v>
      </c>
      <c r="N1052">
        <f ca="1">OFFSET('Water Data'!A1051,,MATCH('Correlation'!$R$16,DataTable[#Headers],0))</f>
        <v>8.2720550912598707</v>
      </c>
    </row>
    <row r="1053" spans="13:14" x14ac:dyDescent="0.3">
      <c r="M1053">
        <f ca="1">OFFSET('Water Data'!A1052,,MATCH('Correlation'!$R$4,DataTable[#Headers],0))</f>
        <v>8.7469859764719597</v>
      </c>
      <c r="N1053">
        <f ca="1">OFFSET('Water Data'!A1052,,MATCH('Correlation'!$R$16,DataTable[#Headers],0))</f>
        <v>8.7469859764719597</v>
      </c>
    </row>
    <row r="1054" spans="13:14" x14ac:dyDescent="0.3">
      <c r="M1054">
        <f ca="1">OFFSET('Water Data'!A1053,,MATCH('Correlation'!$R$4,DataTable[#Headers],0))</f>
        <v>8.1548408554742196</v>
      </c>
      <c r="N1054">
        <f ca="1">OFFSET('Water Data'!A1053,,MATCH('Correlation'!$R$16,DataTable[#Headers],0))</f>
        <v>8.1548408554742196</v>
      </c>
    </row>
    <row r="1055" spans="13:14" x14ac:dyDescent="0.3">
      <c r="M1055">
        <f ca="1">OFFSET('Water Data'!A1054,,MATCH('Correlation'!$R$4,DataTable[#Headers],0))</f>
        <v>9.0457205453346106</v>
      </c>
      <c r="N1055">
        <f ca="1">OFFSET('Water Data'!A1054,,MATCH('Correlation'!$R$16,DataTable[#Headers],0))</f>
        <v>9.0457205453346106</v>
      </c>
    </row>
    <row r="1056" spans="13:14" x14ac:dyDescent="0.3">
      <c r="M1056">
        <f ca="1">OFFSET('Water Data'!A1055,,MATCH('Correlation'!$R$4,DataTable[#Headers],0))</f>
        <v>8.9224095589679706</v>
      </c>
      <c r="N1056">
        <f ca="1">OFFSET('Water Data'!A1055,,MATCH('Correlation'!$R$16,DataTable[#Headers],0))</f>
        <v>8.9224095589679706</v>
      </c>
    </row>
    <row r="1057" spans="13:14" x14ac:dyDescent="0.3">
      <c r="M1057">
        <f ca="1">OFFSET('Water Data'!A1056,,MATCH('Correlation'!$R$4,DataTable[#Headers],0))</f>
        <v>5.9613015721885798</v>
      </c>
      <c r="N1057">
        <f ca="1">OFFSET('Water Data'!A1056,,MATCH('Correlation'!$R$16,DataTable[#Headers],0))</f>
        <v>5.9613015721885798</v>
      </c>
    </row>
    <row r="1058" spans="13:14" x14ac:dyDescent="0.3">
      <c r="M1058">
        <f ca="1">OFFSET('Water Data'!A1057,,MATCH('Correlation'!$R$4,DataTable[#Headers],0))</f>
        <v>7.080794504276815</v>
      </c>
      <c r="N1058">
        <f ca="1">OFFSET('Water Data'!A1057,,MATCH('Correlation'!$R$16,DataTable[#Headers],0))</f>
        <v>7.080794504276815</v>
      </c>
    </row>
    <row r="1059" spans="13:14" x14ac:dyDescent="0.3">
      <c r="M1059">
        <f ca="1">OFFSET('Water Data'!A1058,,MATCH('Correlation'!$R$4,DataTable[#Headers],0))</f>
        <v>8.1844100064522909</v>
      </c>
      <c r="N1059">
        <f ca="1">OFFSET('Water Data'!A1058,,MATCH('Correlation'!$R$16,DataTable[#Headers],0))</f>
        <v>8.1844100064522909</v>
      </c>
    </row>
    <row r="1060" spans="13:14" x14ac:dyDescent="0.3">
      <c r="M1060">
        <f ca="1">OFFSET('Water Data'!A1059,,MATCH('Correlation'!$R$4,DataTable[#Headers],0))</f>
        <v>7.6364540914718297</v>
      </c>
      <c r="N1060">
        <f ca="1">OFFSET('Water Data'!A1059,,MATCH('Correlation'!$R$16,DataTable[#Headers],0))</f>
        <v>7.6364540914718297</v>
      </c>
    </row>
    <row r="1061" spans="13:14" x14ac:dyDescent="0.3">
      <c r="M1061">
        <f ca="1">OFFSET('Water Data'!A1060,,MATCH('Correlation'!$R$4,DataTable[#Headers],0))</f>
        <v>7.77538559327696</v>
      </c>
      <c r="N1061">
        <f ca="1">OFFSET('Water Data'!A1060,,MATCH('Correlation'!$R$16,DataTable[#Headers],0))</f>
        <v>7.77538559327696</v>
      </c>
    </row>
    <row r="1062" spans="13:14" x14ac:dyDescent="0.3">
      <c r="M1062">
        <f ca="1">OFFSET('Water Data'!A1061,,MATCH('Correlation'!$R$4,DataTable[#Headers],0))</f>
        <v>7.6171488708296904</v>
      </c>
      <c r="N1062">
        <f ca="1">OFFSET('Water Data'!A1061,,MATCH('Correlation'!$R$16,DataTable[#Headers],0))</f>
        <v>7.6171488708296904</v>
      </c>
    </row>
    <row r="1063" spans="13:14" x14ac:dyDescent="0.3">
      <c r="M1063">
        <f ca="1">OFFSET('Water Data'!A1062,,MATCH('Correlation'!$R$4,DataTable[#Headers],0))</f>
        <v>6.6649345844026602</v>
      </c>
      <c r="N1063">
        <f ca="1">OFFSET('Water Data'!A1062,,MATCH('Correlation'!$R$16,DataTable[#Headers],0))</f>
        <v>6.6649345844026602</v>
      </c>
    </row>
    <row r="1064" spans="13:14" x14ac:dyDescent="0.3">
      <c r="M1064">
        <f ca="1">OFFSET('Water Data'!A1063,,MATCH('Correlation'!$R$4,DataTable[#Headers],0))</f>
        <v>7.080794504276815</v>
      </c>
      <c r="N1064">
        <f ca="1">OFFSET('Water Data'!A1063,,MATCH('Correlation'!$R$16,DataTable[#Headers],0))</f>
        <v>7.080794504276815</v>
      </c>
    </row>
    <row r="1065" spans="13:14" x14ac:dyDescent="0.3">
      <c r="M1065">
        <f ca="1">OFFSET('Water Data'!A1064,,MATCH('Correlation'!$R$4,DataTable[#Headers],0))</f>
        <v>8.8153579526585197</v>
      </c>
      <c r="N1065">
        <f ca="1">OFFSET('Water Data'!A1064,,MATCH('Correlation'!$R$16,DataTable[#Headers],0))</f>
        <v>8.8153579526585197</v>
      </c>
    </row>
    <row r="1066" spans="13:14" x14ac:dyDescent="0.3">
      <c r="M1066">
        <f ca="1">OFFSET('Water Data'!A1065,,MATCH('Correlation'!$R$4,DataTable[#Headers],0))</f>
        <v>7.7656355619771897</v>
      </c>
      <c r="N1066">
        <f ca="1">OFFSET('Water Data'!A1065,,MATCH('Correlation'!$R$16,DataTable[#Headers],0))</f>
        <v>7.7656355619771897</v>
      </c>
    </row>
    <row r="1067" spans="13:14" x14ac:dyDescent="0.3">
      <c r="M1067">
        <f ca="1">OFFSET('Water Data'!A1066,,MATCH('Correlation'!$R$4,DataTable[#Headers],0))</f>
        <v>6.2251520129691098</v>
      </c>
      <c r="N1067">
        <f ca="1">OFFSET('Water Data'!A1066,,MATCH('Correlation'!$R$16,DataTable[#Headers],0))</f>
        <v>6.2251520129691098</v>
      </c>
    </row>
    <row r="1068" spans="13:14" x14ac:dyDescent="0.3">
      <c r="M1068">
        <f ca="1">OFFSET('Water Data'!A1067,,MATCH('Correlation'!$R$4,DataTable[#Headers],0))</f>
        <v>7.080794504276815</v>
      </c>
      <c r="N1068">
        <f ca="1">OFFSET('Water Data'!A1067,,MATCH('Correlation'!$R$16,DataTable[#Headers],0))</f>
        <v>7.080794504276815</v>
      </c>
    </row>
    <row r="1069" spans="13:14" x14ac:dyDescent="0.3">
      <c r="M1069">
        <f ca="1">OFFSET('Water Data'!A1068,,MATCH('Correlation'!$R$4,DataTable[#Headers],0))</f>
        <v>8.5670438200383305</v>
      </c>
      <c r="N1069">
        <f ca="1">OFFSET('Water Data'!A1068,,MATCH('Correlation'!$R$16,DataTable[#Headers],0))</f>
        <v>8.5670438200383305</v>
      </c>
    </row>
    <row r="1070" spans="13:14" x14ac:dyDescent="0.3">
      <c r="M1070">
        <f ca="1">OFFSET('Water Data'!A1069,,MATCH('Correlation'!$R$4,DataTable[#Headers],0))</f>
        <v>6.9941946752507898</v>
      </c>
      <c r="N1070">
        <f ca="1">OFFSET('Water Data'!A1069,,MATCH('Correlation'!$R$16,DataTable[#Headers],0))</f>
        <v>6.9941946752507898</v>
      </c>
    </row>
    <row r="1071" spans="13:14" x14ac:dyDescent="0.3">
      <c r="M1071">
        <f ca="1">OFFSET('Water Data'!A1070,,MATCH('Correlation'!$R$4,DataTable[#Headers],0))</f>
        <v>3.3445885334830199</v>
      </c>
      <c r="N1071">
        <f ca="1">OFFSET('Water Data'!A1070,,MATCH('Correlation'!$R$16,DataTable[#Headers],0))</f>
        <v>3.3445885334830199</v>
      </c>
    </row>
    <row r="1072" spans="13:14" x14ac:dyDescent="0.3">
      <c r="M1072">
        <f ca="1">OFFSET('Water Data'!A1071,,MATCH('Correlation'!$R$4,DataTable[#Headers],0))</f>
        <v>7.080794504276815</v>
      </c>
      <c r="N1072">
        <f ca="1">OFFSET('Water Data'!A1071,,MATCH('Correlation'!$R$16,DataTable[#Headers],0))</f>
        <v>7.080794504276815</v>
      </c>
    </row>
    <row r="1073" spans="13:14" x14ac:dyDescent="0.3">
      <c r="M1073">
        <f ca="1">OFFSET('Water Data'!A1072,,MATCH('Correlation'!$R$4,DataTable[#Headers],0))</f>
        <v>7.080794504276815</v>
      </c>
      <c r="N1073">
        <f ca="1">OFFSET('Water Data'!A1072,,MATCH('Correlation'!$R$16,DataTable[#Headers],0))</f>
        <v>7.080794504276815</v>
      </c>
    </row>
    <row r="1074" spans="13:14" x14ac:dyDescent="0.3">
      <c r="M1074">
        <f ca="1">OFFSET('Water Data'!A1073,,MATCH('Correlation'!$R$4,DataTable[#Headers],0))</f>
        <v>7.77446846884681</v>
      </c>
      <c r="N1074">
        <f ca="1">OFFSET('Water Data'!A1073,,MATCH('Correlation'!$R$16,DataTable[#Headers],0))</f>
        <v>7.77446846884681</v>
      </c>
    </row>
    <row r="1075" spans="13:14" x14ac:dyDescent="0.3">
      <c r="M1075">
        <f ca="1">OFFSET('Water Data'!A1074,,MATCH('Correlation'!$R$4,DataTable[#Headers],0))</f>
        <v>7.080794504276815</v>
      </c>
      <c r="N1075">
        <f ca="1">OFFSET('Water Data'!A1074,,MATCH('Correlation'!$R$16,DataTable[#Headers],0))</f>
        <v>7.080794504276815</v>
      </c>
    </row>
    <row r="1076" spans="13:14" x14ac:dyDescent="0.3">
      <c r="M1076">
        <f ca="1">OFFSET('Water Data'!A1075,,MATCH('Correlation'!$R$4,DataTable[#Headers],0))</f>
        <v>7.2034388489879797</v>
      </c>
      <c r="N1076">
        <f ca="1">OFFSET('Water Data'!A1075,,MATCH('Correlation'!$R$16,DataTable[#Headers],0))</f>
        <v>7.2034388489879797</v>
      </c>
    </row>
    <row r="1077" spans="13:14" x14ac:dyDescent="0.3">
      <c r="M1077">
        <f ca="1">OFFSET('Water Data'!A1076,,MATCH('Correlation'!$R$4,DataTable[#Headers],0))</f>
        <v>6.1504876009024398</v>
      </c>
      <c r="N1077">
        <f ca="1">OFFSET('Water Data'!A1076,,MATCH('Correlation'!$R$16,DataTable[#Headers],0))</f>
        <v>6.1504876009024398</v>
      </c>
    </row>
    <row r="1078" spans="13:14" x14ac:dyDescent="0.3">
      <c r="M1078">
        <f ca="1">OFFSET('Water Data'!A1077,,MATCH('Correlation'!$R$4,DataTable[#Headers],0))</f>
        <v>7.080794504276815</v>
      </c>
      <c r="N1078">
        <f ca="1">OFFSET('Water Data'!A1077,,MATCH('Correlation'!$R$16,DataTable[#Headers],0))</f>
        <v>7.080794504276815</v>
      </c>
    </row>
    <row r="1079" spans="13:14" x14ac:dyDescent="0.3">
      <c r="M1079">
        <f ca="1">OFFSET('Water Data'!A1078,,MATCH('Correlation'!$R$4,DataTable[#Headers],0))</f>
        <v>6.7675236582735003</v>
      </c>
      <c r="N1079">
        <f ca="1">OFFSET('Water Data'!A1078,,MATCH('Correlation'!$R$16,DataTable[#Headers],0))</f>
        <v>6.7675236582735003</v>
      </c>
    </row>
    <row r="1080" spans="13:14" x14ac:dyDescent="0.3">
      <c r="M1080">
        <f ca="1">OFFSET('Water Data'!A1079,,MATCH('Correlation'!$R$4,DataTable[#Headers],0))</f>
        <v>8.0374303269215002</v>
      </c>
      <c r="N1080">
        <f ca="1">OFFSET('Water Data'!A1079,,MATCH('Correlation'!$R$16,DataTable[#Headers],0))</f>
        <v>8.0374303269215002</v>
      </c>
    </row>
    <row r="1081" spans="13:14" x14ac:dyDescent="0.3">
      <c r="M1081">
        <f ca="1">OFFSET('Water Data'!A1080,,MATCH('Correlation'!$R$4,DataTable[#Headers],0))</f>
        <v>8.1771749737979693</v>
      </c>
      <c r="N1081">
        <f ca="1">OFFSET('Water Data'!A1080,,MATCH('Correlation'!$R$16,DataTable[#Headers],0))</f>
        <v>8.1771749737979693</v>
      </c>
    </row>
    <row r="1082" spans="13:14" x14ac:dyDescent="0.3">
      <c r="M1082">
        <f ca="1">OFFSET('Water Data'!A1081,,MATCH('Correlation'!$R$4,DataTable[#Headers],0))</f>
        <v>6.7447990748899</v>
      </c>
      <c r="N1082">
        <f ca="1">OFFSET('Water Data'!A1081,,MATCH('Correlation'!$R$16,DataTable[#Headers],0))</f>
        <v>6.7447990748899</v>
      </c>
    </row>
    <row r="1083" spans="13:14" x14ac:dyDescent="0.3">
      <c r="M1083">
        <f ca="1">OFFSET('Water Data'!A1082,,MATCH('Correlation'!$R$4,DataTable[#Headers],0))</f>
        <v>7.6037754464959297</v>
      </c>
      <c r="N1083">
        <f ca="1">OFFSET('Water Data'!A1082,,MATCH('Correlation'!$R$16,DataTable[#Headers],0))</f>
        <v>7.6037754464959297</v>
      </c>
    </row>
    <row r="1084" spans="13:14" x14ac:dyDescent="0.3">
      <c r="M1084">
        <f ca="1">OFFSET('Water Data'!A1083,,MATCH('Correlation'!$R$4,DataTable[#Headers],0))</f>
        <v>8.5461455551598693</v>
      </c>
      <c r="N1084">
        <f ca="1">OFFSET('Water Data'!A1083,,MATCH('Correlation'!$R$16,DataTable[#Headers],0))</f>
        <v>8.5461455551598693</v>
      </c>
    </row>
    <row r="1085" spans="13:14" x14ac:dyDescent="0.3">
      <c r="M1085">
        <f ca="1">OFFSET('Water Data'!A1084,,MATCH('Correlation'!$R$4,DataTable[#Headers],0))</f>
        <v>5.43251208523776</v>
      </c>
      <c r="N1085">
        <f ca="1">OFFSET('Water Data'!A1084,,MATCH('Correlation'!$R$16,DataTable[#Headers],0))</f>
        <v>5.43251208523776</v>
      </c>
    </row>
    <row r="1086" spans="13:14" x14ac:dyDescent="0.3">
      <c r="M1086">
        <f ca="1">OFFSET('Water Data'!A1085,,MATCH('Correlation'!$R$4,DataTable[#Headers],0))</f>
        <v>7.7140893599548797</v>
      </c>
      <c r="N1086">
        <f ca="1">OFFSET('Water Data'!A1085,,MATCH('Correlation'!$R$16,DataTable[#Headers],0))</f>
        <v>7.7140893599548797</v>
      </c>
    </row>
    <row r="1087" spans="13:14" x14ac:dyDescent="0.3">
      <c r="M1087">
        <f ca="1">OFFSET('Water Data'!A1086,,MATCH('Correlation'!$R$4,DataTable[#Headers],0))</f>
        <v>8.1545315110652705</v>
      </c>
      <c r="N1087">
        <f ca="1">OFFSET('Water Data'!A1086,,MATCH('Correlation'!$R$16,DataTable[#Headers],0))</f>
        <v>8.1545315110652705</v>
      </c>
    </row>
    <row r="1088" spans="13:14" x14ac:dyDescent="0.3">
      <c r="M1088">
        <f ca="1">OFFSET('Water Data'!A1087,,MATCH('Correlation'!$R$4,DataTable[#Headers],0))</f>
        <v>7.080794504276815</v>
      </c>
      <c r="N1088">
        <f ca="1">OFFSET('Water Data'!A1087,,MATCH('Correlation'!$R$16,DataTable[#Headers],0))</f>
        <v>7.080794504276815</v>
      </c>
    </row>
    <row r="1089" spans="13:14" x14ac:dyDescent="0.3">
      <c r="M1089">
        <f ca="1">OFFSET('Water Data'!A1088,,MATCH('Correlation'!$R$4,DataTable[#Headers],0))</f>
        <v>7.8458799292367498</v>
      </c>
      <c r="N1089">
        <f ca="1">OFFSET('Water Data'!A1088,,MATCH('Correlation'!$R$16,DataTable[#Headers],0))</f>
        <v>7.8458799292367498</v>
      </c>
    </row>
    <row r="1090" spans="13:14" x14ac:dyDescent="0.3">
      <c r="M1090">
        <f ca="1">OFFSET('Water Data'!A1089,,MATCH('Correlation'!$R$4,DataTable[#Headers],0))</f>
        <v>7.1564244945983102</v>
      </c>
      <c r="N1090">
        <f ca="1">OFFSET('Water Data'!A1089,,MATCH('Correlation'!$R$16,DataTable[#Headers],0))</f>
        <v>7.1564244945983102</v>
      </c>
    </row>
    <row r="1091" spans="13:14" x14ac:dyDescent="0.3">
      <c r="M1091">
        <f ca="1">OFFSET('Water Data'!A1090,,MATCH('Correlation'!$R$4,DataTable[#Headers],0))</f>
        <v>5.6946942380274104</v>
      </c>
      <c r="N1091">
        <f ca="1">OFFSET('Water Data'!A1090,,MATCH('Correlation'!$R$16,DataTable[#Headers],0))</f>
        <v>5.6946942380274104</v>
      </c>
    </row>
    <row r="1092" spans="13:14" x14ac:dyDescent="0.3">
      <c r="M1092">
        <f ca="1">OFFSET('Water Data'!A1091,,MATCH('Correlation'!$R$4,DataTable[#Headers],0))</f>
        <v>6.7076855563827804</v>
      </c>
      <c r="N1092">
        <f ca="1">OFFSET('Water Data'!A1091,,MATCH('Correlation'!$R$16,DataTable[#Headers],0))</f>
        <v>6.7076855563827804</v>
      </c>
    </row>
    <row r="1093" spans="13:14" x14ac:dyDescent="0.3">
      <c r="M1093">
        <f ca="1">OFFSET('Water Data'!A1092,,MATCH('Correlation'!$R$4,DataTable[#Headers],0))</f>
        <v>4.77522195583692</v>
      </c>
      <c r="N1093">
        <f ca="1">OFFSET('Water Data'!A1092,,MATCH('Correlation'!$R$16,DataTable[#Headers],0))</f>
        <v>4.77522195583692</v>
      </c>
    </row>
    <row r="1094" spans="13:14" x14ac:dyDescent="0.3">
      <c r="M1094">
        <f ca="1">OFFSET('Water Data'!A1093,,MATCH('Correlation'!$R$4,DataTable[#Headers],0))</f>
        <v>7.080794504276815</v>
      </c>
      <c r="N1094">
        <f ca="1">OFFSET('Water Data'!A1093,,MATCH('Correlation'!$R$16,DataTable[#Headers],0))</f>
        <v>7.080794504276815</v>
      </c>
    </row>
    <row r="1095" spans="13:14" x14ac:dyDescent="0.3">
      <c r="M1095">
        <f ca="1">OFFSET('Water Data'!A1094,,MATCH('Correlation'!$R$4,DataTable[#Headers],0))</f>
        <v>7.080794504276815</v>
      </c>
      <c r="N1095">
        <f ca="1">OFFSET('Water Data'!A1094,,MATCH('Correlation'!$R$16,DataTable[#Headers],0))</f>
        <v>7.080794504276815</v>
      </c>
    </row>
    <row r="1096" spans="13:14" x14ac:dyDescent="0.3">
      <c r="M1096">
        <f ca="1">OFFSET('Water Data'!A1095,,MATCH('Correlation'!$R$4,DataTable[#Headers],0))</f>
        <v>8.5017114390230297</v>
      </c>
      <c r="N1096">
        <f ca="1">OFFSET('Water Data'!A1095,,MATCH('Correlation'!$R$16,DataTable[#Headers],0))</f>
        <v>8.5017114390230297</v>
      </c>
    </row>
    <row r="1097" spans="13:14" x14ac:dyDescent="0.3">
      <c r="M1097">
        <f ca="1">OFFSET('Water Data'!A1096,,MATCH('Correlation'!$R$4,DataTable[#Headers],0))</f>
        <v>7.7412450586367401</v>
      </c>
      <c r="N1097">
        <f ca="1">OFFSET('Water Data'!A1096,,MATCH('Correlation'!$R$16,DataTable[#Headers],0))</f>
        <v>7.7412450586367401</v>
      </c>
    </row>
    <row r="1098" spans="13:14" x14ac:dyDescent="0.3">
      <c r="M1098">
        <f ca="1">OFFSET('Water Data'!A1097,,MATCH('Correlation'!$R$4,DataTable[#Headers],0))</f>
        <v>4.1874908148117402</v>
      </c>
      <c r="N1098">
        <f ca="1">OFFSET('Water Data'!A1097,,MATCH('Correlation'!$R$16,DataTable[#Headers],0))</f>
        <v>4.1874908148117402</v>
      </c>
    </row>
    <row r="1099" spans="13:14" x14ac:dyDescent="0.3">
      <c r="M1099">
        <f ca="1">OFFSET('Water Data'!A1098,,MATCH('Correlation'!$R$4,DataTable[#Headers],0))</f>
        <v>7.080794504276815</v>
      </c>
      <c r="N1099">
        <f ca="1">OFFSET('Water Data'!A1098,,MATCH('Correlation'!$R$16,DataTable[#Headers],0))</f>
        <v>7.080794504276815</v>
      </c>
    </row>
    <row r="1100" spans="13:14" x14ac:dyDescent="0.3">
      <c r="M1100">
        <f ca="1">OFFSET('Water Data'!A1099,,MATCH('Correlation'!$R$4,DataTable[#Headers],0))</f>
        <v>7.8080122115602704</v>
      </c>
      <c r="N1100">
        <f ca="1">OFFSET('Water Data'!A1099,,MATCH('Correlation'!$R$16,DataTable[#Headers],0))</f>
        <v>7.8080122115602704</v>
      </c>
    </row>
    <row r="1101" spans="13:14" x14ac:dyDescent="0.3">
      <c r="M1101">
        <f ca="1">OFFSET('Water Data'!A1100,,MATCH('Correlation'!$R$4,DataTable[#Headers],0))</f>
        <v>5.8959489831871901</v>
      </c>
      <c r="N1101">
        <f ca="1">OFFSET('Water Data'!A1100,,MATCH('Correlation'!$R$16,DataTable[#Headers],0))</f>
        <v>5.8959489831871901</v>
      </c>
    </row>
    <row r="1102" spans="13:14" x14ac:dyDescent="0.3">
      <c r="M1102">
        <f ca="1">OFFSET('Water Data'!A1101,,MATCH('Correlation'!$R$4,DataTable[#Headers],0))</f>
        <v>7.2696522528053604</v>
      </c>
      <c r="N1102">
        <f ca="1">OFFSET('Water Data'!A1101,,MATCH('Correlation'!$R$16,DataTable[#Headers],0))</f>
        <v>7.2696522528053604</v>
      </c>
    </row>
    <row r="1103" spans="13:14" x14ac:dyDescent="0.3">
      <c r="M1103">
        <f ca="1">OFFSET('Water Data'!A1102,,MATCH('Correlation'!$R$4,DataTable[#Headers],0))</f>
        <v>7.080794504276815</v>
      </c>
      <c r="N1103">
        <f ca="1">OFFSET('Water Data'!A1102,,MATCH('Correlation'!$R$16,DataTable[#Headers],0))</f>
        <v>7.080794504276815</v>
      </c>
    </row>
    <row r="1104" spans="13:14" x14ac:dyDescent="0.3">
      <c r="M1104">
        <f ca="1">OFFSET('Water Data'!A1103,,MATCH('Correlation'!$R$4,DataTable[#Headers],0))</f>
        <v>9.4896009664999408</v>
      </c>
      <c r="N1104">
        <f ca="1">OFFSET('Water Data'!A1103,,MATCH('Correlation'!$R$16,DataTable[#Headers],0))</f>
        <v>9.4896009664999408</v>
      </c>
    </row>
    <row r="1105" spans="13:14" x14ac:dyDescent="0.3">
      <c r="M1105">
        <f ca="1">OFFSET('Water Data'!A1104,,MATCH('Correlation'!$R$4,DataTable[#Headers],0))</f>
        <v>7.4579798269281596</v>
      </c>
      <c r="N1105">
        <f ca="1">OFFSET('Water Data'!A1104,,MATCH('Correlation'!$R$16,DataTable[#Headers],0))</f>
        <v>7.4579798269281596</v>
      </c>
    </row>
    <row r="1106" spans="13:14" x14ac:dyDescent="0.3">
      <c r="M1106">
        <f ca="1">OFFSET('Water Data'!A1105,,MATCH('Correlation'!$R$4,DataTable[#Headers],0))</f>
        <v>7.9923203642363996</v>
      </c>
      <c r="N1106">
        <f ca="1">OFFSET('Water Data'!A1105,,MATCH('Correlation'!$R$16,DataTable[#Headers],0))</f>
        <v>7.9923203642363996</v>
      </c>
    </row>
    <row r="1107" spans="13:14" x14ac:dyDescent="0.3">
      <c r="M1107">
        <f ca="1">OFFSET('Water Data'!A1106,,MATCH('Correlation'!$R$4,DataTable[#Headers],0))</f>
        <v>7.7463431153562796</v>
      </c>
      <c r="N1107">
        <f ca="1">OFFSET('Water Data'!A1106,,MATCH('Correlation'!$R$16,DataTable[#Headers],0))</f>
        <v>7.7463431153562796</v>
      </c>
    </row>
    <row r="1108" spans="13:14" x14ac:dyDescent="0.3">
      <c r="M1108">
        <f ca="1">OFFSET('Water Data'!A1107,,MATCH('Correlation'!$R$4,DataTable[#Headers],0))</f>
        <v>8.2757956297011592</v>
      </c>
      <c r="N1108">
        <f ca="1">OFFSET('Water Data'!A1107,,MATCH('Correlation'!$R$16,DataTable[#Headers],0))</f>
        <v>8.2757956297011592</v>
      </c>
    </row>
    <row r="1109" spans="13:14" x14ac:dyDescent="0.3">
      <c r="M1109">
        <f ca="1">OFFSET('Water Data'!A1108,,MATCH('Correlation'!$R$4,DataTable[#Headers],0))</f>
        <v>6.8799594521494498</v>
      </c>
      <c r="N1109">
        <f ca="1">OFFSET('Water Data'!A1108,,MATCH('Correlation'!$R$16,DataTable[#Headers],0))</f>
        <v>6.8799594521494498</v>
      </c>
    </row>
    <row r="1110" spans="13:14" x14ac:dyDescent="0.3">
      <c r="M1110">
        <f ca="1">OFFSET('Water Data'!A1109,,MATCH('Correlation'!$R$4,DataTable[#Headers],0))</f>
        <v>6.79937551836188</v>
      </c>
      <c r="N1110">
        <f ca="1">OFFSET('Water Data'!A1109,,MATCH('Correlation'!$R$16,DataTable[#Headers],0))</f>
        <v>6.79937551836188</v>
      </c>
    </row>
    <row r="1111" spans="13:14" x14ac:dyDescent="0.3">
      <c r="M1111">
        <f ca="1">OFFSET('Water Data'!A1110,,MATCH('Correlation'!$R$4,DataTable[#Headers],0))</f>
        <v>8.1677676629728406</v>
      </c>
      <c r="N1111">
        <f ca="1">OFFSET('Water Data'!A1110,,MATCH('Correlation'!$R$16,DataTable[#Headers],0))</f>
        <v>8.1677676629728406</v>
      </c>
    </row>
    <row r="1112" spans="13:14" x14ac:dyDescent="0.3">
      <c r="M1112">
        <f ca="1">OFFSET('Water Data'!A1111,,MATCH('Correlation'!$R$4,DataTable[#Headers],0))</f>
        <v>7.080794504276815</v>
      </c>
      <c r="N1112">
        <f ca="1">OFFSET('Water Data'!A1111,,MATCH('Correlation'!$R$16,DataTable[#Headers],0))</f>
        <v>7.080794504276815</v>
      </c>
    </row>
    <row r="1113" spans="13:14" x14ac:dyDescent="0.3">
      <c r="M1113">
        <f ca="1">OFFSET('Water Data'!A1112,,MATCH('Correlation'!$R$4,DataTable[#Headers],0))</f>
        <v>4.7364046074517496</v>
      </c>
      <c r="N1113">
        <f ca="1">OFFSET('Water Data'!A1112,,MATCH('Correlation'!$R$16,DataTable[#Headers],0))</f>
        <v>4.7364046074517496</v>
      </c>
    </row>
    <row r="1114" spans="13:14" x14ac:dyDescent="0.3">
      <c r="M1114">
        <f ca="1">OFFSET('Water Data'!A1113,,MATCH('Correlation'!$R$4,DataTable[#Headers],0))</f>
        <v>5.9539238897410396</v>
      </c>
      <c r="N1114">
        <f ca="1">OFFSET('Water Data'!A1113,,MATCH('Correlation'!$R$16,DataTable[#Headers],0))</f>
        <v>5.9539238897410396</v>
      </c>
    </row>
    <row r="1115" spans="13:14" x14ac:dyDescent="0.3">
      <c r="M1115">
        <f ca="1">OFFSET('Water Data'!A1114,,MATCH('Correlation'!$R$4,DataTable[#Headers],0))</f>
        <v>6.5789981622734004</v>
      </c>
      <c r="N1115">
        <f ca="1">OFFSET('Water Data'!A1114,,MATCH('Correlation'!$R$16,DataTable[#Headers],0))</f>
        <v>6.5789981622734004</v>
      </c>
    </row>
    <row r="1116" spans="13:14" x14ac:dyDescent="0.3">
      <c r="M1116">
        <f ca="1">OFFSET('Water Data'!A1115,,MATCH('Correlation'!$R$4,DataTable[#Headers],0))</f>
        <v>8.7754857336841905</v>
      </c>
      <c r="N1116">
        <f ca="1">OFFSET('Water Data'!A1115,,MATCH('Correlation'!$R$16,DataTable[#Headers],0))</f>
        <v>8.7754857336841905</v>
      </c>
    </row>
    <row r="1117" spans="13:14" x14ac:dyDescent="0.3">
      <c r="M1117">
        <f ca="1">OFFSET('Water Data'!A1116,,MATCH('Correlation'!$R$4,DataTable[#Headers],0))</f>
        <v>6.8503020324159598</v>
      </c>
      <c r="N1117">
        <f ca="1">OFFSET('Water Data'!A1116,,MATCH('Correlation'!$R$16,DataTable[#Headers],0))</f>
        <v>6.8503020324159598</v>
      </c>
    </row>
    <row r="1118" spans="13:14" x14ac:dyDescent="0.3">
      <c r="M1118">
        <f ca="1">OFFSET('Water Data'!A1117,,MATCH('Correlation'!$R$4,DataTable[#Headers],0))</f>
        <v>8.7571105123476194</v>
      </c>
      <c r="N1118">
        <f ca="1">OFFSET('Water Data'!A1117,,MATCH('Correlation'!$R$16,DataTable[#Headers],0))</f>
        <v>8.7571105123476194</v>
      </c>
    </row>
    <row r="1119" spans="13:14" x14ac:dyDescent="0.3">
      <c r="M1119">
        <f ca="1">OFFSET('Water Data'!A1118,,MATCH('Correlation'!$R$4,DataTable[#Headers],0))</f>
        <v>7.080794504276815</v>
      </c>
      <c r="N1119">
        <f ca="1">OFFSET('Water Data'!A1118,,MATCH('Correlation'!$R$16,DataTable[#Headers],0))</f>
        <v>7.080794504276815</v>
      </c>
    </row>
    <row r="1120" spans="13:14" x14ac:dyDescent="0.3">
      <c r="M1120">
        <f ca="1">OFFSET('Water Data'!A1119,,MATCH('Correlation'!$R$4,DataTable[#Headers],0))</f>
        <v>7.080794504276815</v>
      </c>
      <c r="N1120">
        <f ca="1">OFFSET('Water Data'!A1119,,MATCH('Correlation'!$R$16,DataTable[#Headers],0))</f>
        <v>7.080794504276815</v>
      </c>
    </row>
    <row r="1121" spans="13:14" x14ac:dyDescent="0.3">
      <c r="M1121">
        <f ca="1">OFFSET('Water Data'!A1120,,MATCH('Correlation'!$R$4,DataTable[#Headers],0))</f>
        <v>8.0732789522437294</v>
      </c>
      <c r="N1121">
        <f ca="1">OFFSET('Water Data'!A1120,,MATCH('Correlation'!$R$16,DataTable[#Headers],0))</f>
        <v>8.0732789522437294</v>
      </c>
    </row>
    <row r="1122" spans="13:14" x14ac:dyDescent="0.3">
      <c r="M1122">
        <f ca="1">OFFSET('Water Data'!A1121,,MATCH('Correlation'!$R$4,DataTable[#Headers],0))</f>
        <v>5.0782741752214697</v>
      </c>
      <c r="N1122">
        <f ca="1">OFFSET('Water Data'!A1121,,MATCH('Correlation'!$R$16,DataTable[#Headers],0))</f>
        <v>5.0782741752214697</v>
      </c>
    </row>
    <row r="1123" spans="13:14" x14ac:dyDescent="0.3">
      <c r="M1123">
        <f ca="1">OFFSET('Water Data'!A1122,,MATCH('Correlation'!$R$4,DataTable[#Headers],0))</f>
        <v>7.4449140149510296</v>
      </c>
      <c r="N1123">
        <f ca="1">OFFSET('Water Data'!A1122,,MATCH('Correlation'!$R$16,DataTable[#Headers],0))</f>
        <v>7.4449140149510296</v>
      </c>
    </row>
    <row r="1124" spans="13:14" x14ac:dyDescent="0.3">
      <c r="M1124">
        <f ca="1">OFFSET('Water Data'!A1123,,MATCH('Correlation'!$R$4,DataTable[#Headers],0))</f>
        <v>9.4340058746540993</v>
      </c>
      <c r="N1124">
        <f ca="1">OFFSET('Water Data'!A1123,,MATCH('Correlation'!$R$16,DataTable[#Headers],0))</f>
        <v>9.4340058746540993</v>
      </c>
    </row>
    <row r="1125" spans="13:14" x14ac:dyDescent="0.3">
      <c r="M1125">
        <f ca="1">OFFSET('Water Data'!A1124,,MATCH('Correlation'!$R$4,DataTable[#Headers],0))</f>
        <v>5.9059069542035703</v>
      </c>
      <c r="N1125">
        <f ca="1">OFFSET('Water Data'!A1124,,MATCH('Correlation'!$R$16,DataTable[#Headers],0))</f>
        <v>5.9059069542035703</v>
      </c>
    </row>
    <row r="1126" spans="13:14" x14ac:dyDescent="0.3">
      <c r="M1126">
        <f ca="1">OFFSET('Water Data'!A1125,,MATCH('Correlation'!$R$4,DataTable[#Headers],0))</f>
        <v>5.8034969757641504</v>
      </c>
      <c r="N1126">
        <f ca="1">OFFSET('Water Data'!A1125,,MATCH('Correlation'!$R$16,DataTable[#Headers],0))</f>
        <v>5.8034969757641504</v>
      </c>
    </row>
    <row r="1127" spans="13:14" x14ac:dyDescent="0.3">
      <c r="M1127">
        <f ca="1">OFFSET('Water Data'!A1126,,MATCH('Correlation'!$R$4,DataTable[#Headers],0))</f>
        <v>7.61715192193207</v>
      </c>
      <c r="N1127">
        <f ca="1">OFFSET('Water Data'!A1126,,MATCH('Correlation'!$R$16,DataTable[#Headers],0))</f>
        <v>7.61715192193207</v>
      </c>
    </row>
    <row r="1128" spans="13:14" x14ac:dyDescent="0.3">
      <c r="M1128">
        <f ca="1">OFFSET('Water Data'!A1127,,MATCH('Correlation'!$R$4,DataTable[#Headers],0))</f>
        <v>9.0084643344995499</v>
      </c>
      <c r="N1128">
        <f ca="1">OFFSET('Water Data'!A1127,,MATCH('Correlation'!$R$16,DataTable[#Headers],0))</f>
        <v>9.0084643344995499</v>
      </c>
    </row>
    <row r="1129" spans="13:14" x14ac:dyDescent="0.3">
      <c r="M1129">
        <f ca="1">OFFSET('Water Data'!A1128,,MATCH('Correlation'!$R$4,DataTable[#Headers],0))</f>
        <v>5.4224457679088101</v>
      </c>
      <c r="N1129">
        <f ca="1">OFFSET('Water Data'!A1128,,MATCH('Correlation'!$R$16,DataTable[#Headers],0))</f>
        <v>5.4224457679088101</v>
      </c>
    </row>
    <row r="1130" spans="13:14" x14ac:dyDescent="0.3">
      <c r="M1130">
        <f ca="1">OFFSET('Water Data'!A1129,,MATCH('Correlation'!$R$4,DataTable[#Headers],0))</f>
        <v>9.7781818127414404</v>
      </c>
      <c r="N1130">
        <f ca="1">OFFSET('Water Data'!A1129,,MATCH('Correlation'!$R$16,DataTable[#Headers],0))</f>
        <v>9.7781818127414404</v>
      </c>
    </row>
    <row r="1131" spans="13:14" x14ac:dyDescent="0.3">
      <c r="M1131">
        <f ca="1">OFFSET('Water Data'!A1130,,MATCH('Correlation'!$R$4,DataTable[#Headers],0))</f>
        <v>5.20493876289071</v>
      </c>
      <c r="N1131">
        <f ca="1">OFFSET('Water Data'!A1130,,MATCH('Correlation'!$R$16,DataTable[#Headers],0))</f>
        <v>5.20493876289071</v>
      </c>
    </row>
    <row r="1132" spans="13:14" x14ac:dyDescent="0.3">
      <c r="M1132">
        <f ca="1">OFFSET('Water Data'!A1131,,MATCH('Correlation'!$R$4,DataTable[#Headers],0))</f>
        <v>4.8725608783710301</v>
      </c>
      <c r="N1132">
        <f ca="1">OFFSET('Water Data'!A1131,,MATCH('Correlation'!$R$16,DataTable[#Headers],0))</f>
        <v>4.8725608783710301</v>
      </c>
    </row>
    <row r="1133" spans="13:14" x14ac:dyDescent="0.3">
      <c r="M1133">
        <f ca="1">OFFSET('Water Data'!A1132,,MATCH('Correlation'!$R$4,DataTable[#Headers],0))</f>
        <v>7.7939148043547597</v>
      </c>
      <c r="N1133">
        <f ca="1">OFFSET('Water Data'!A1132,,MATCH('Correlation'!$R$16,DataTable[#Headers],0))</f>
        <v>7.7939148043547597</v>
      </c>
    </row>
    <row r="1134" spans="13:14" x14ac:dyDescent="0.3">
      <c r="M1134">
        <f ca="1">OFFSET('Water Data'!A1133,,MATCH('Correlation'!$R$4,DataTable[#Headers],0))</f>
        <v>7.080794504276815</v>
      </c>
      <c r="N1134">
        <f ca="1">OFFSET('Water Data'!A1133,,MATCH('Correlation'!$R$16,DataTable[#Headers],0))</f>
        <v>7.080794504276815</v>
      </c>
    </row>
    <row r="1135" spans="13:14" x14ac:dyDescent="0.3">
      <c r="M1135">
        <f ca="1">OFFSET('Water Data'!A1134,,MATCH('Correlation'!$R$4,DataTable[#Headers],0))</f>
        <v>7.0581826082351196</v>
      </c>
      <c r="N1135">
        <f ca="1">OFFSET('Water Data'!A1134,,MATCH('Correlation'!$R$16,DataTable[#Headers],0))</f>
        <v>7.0581826082351196</v>
      </c>
    </row>
    <row r="1136" spans="13:14" x14ac:dyDescent="0.3">
      <c r="M1136">
        <f ca="1">OFFSET('Water Data'!A1135,,MATCH('Correlation'!$R$4,DataTable[#Headers],0))</f>
        <v>7.8903542735348999</v>
      </c>
      <c r="N1136">
        <f ca="1">OFFSET('Water Data'!A1135,,MATCH('Correlation'!$R$16,DataTable[#Headers],0))</f>
        <v>7.8903542735348999</v>
      </c>
    </row>
    <row r="1137" spans="13:14" x14ac:dyDescent="0.3">
      <c r="M1137">
        <f ca="1">OFFSET('Water Data'!A1136,,MATCH('Correlation'!$R$4,DataTable[#Headers],0))</f>
        <v>7.5357001905712098</v>
      </c>
      <c r="N1137">
        <f ca="1">OFFSET('Water Data'!A1136,,MATCH('Correlation'!$R$16,DataTable[#Headers],0))</f>
        <v>7.5357001905712098</v>
      </c>
    </row>
    <row r="1138" spans="13:14" x14ac:dyDescent="0.3">
      <c r="M1138">
        <f ca="1">OFFSET('Water Data'!A1137,,MATCH('Correlation'!$R$4,DataTable[#Headers],0))</f>
        <v>7.2025344155798399</v>
      </c>
      <c r="N1138">
        <f ca="1">OFFSET('Water Data'!A1137,,MATCH('Correlation'!$R$16,DataTable[#Headers],0))</f>
        <v>7.2025344155798399</v>
      </c>
    </row>
    <row r="1139" spans="13:14" x14ac:dyDescent="0.3">
      <c r="M1139">
        <f ca="1">OFFSET('Water Data'!A1138,,MATCH('Correlation'!$R$4,DataTable[#Headers],0))</f>
        <v>7.080794504276815</v>
      </c>
      <c r="N1139">
        <f ca="1">OFFSET('Water Data'!A1138,,MATCH('Correlation'!$R$16,DataTable[#Headers],0))</f>
        <v>7.080794504276815</v>
      </c>
    </row>
    <row r="1140" spans="13:14" x14ac:dyDescent="0.3">
      <c r="M1140">
        <f ca="1">OFFSET('Water Data'!A1139,,MATCH('Correlation'!$R$4,DataTable[#Headers],0))</f>
        <v>8.7221437768411807</v>
      </c>
      <c r="N1140">
        <f ca="1">OFFSET('Water Data'!A1139,,MATCH('Correlation'!$R$16,DataTable[#Headers],0))</f>
        <v>8.7221437768411807</v>
      </c>
    </row>
    <row r="1141" spans="13:14" x14ac:dyDescent="0.3">
      <c r="M1141">
        <f ca="1">OFFSET('Water Data'!A1140,,MATCH('Correlation'!$R$4,DataTable[#Headers],0))</f>
        <v>8.3526351755800192</v>
      </c>
      <c r="N1141">
        <f ca="1">OFFSET('Water Data'!A1140,,MATCH('Correlation'!$R$16,DataTable[#Headers],0))</f>
        <v>8.3526351755800192</v>
      </c>
    </row>
    <row r="1142" spans="13:14" x14ac:dyDescent="0.3">
      <c r="M1142">
        <f ca="1">OFFSET('Water Data'!A1141,,MATCH('Correlation'!$R$4,DataTable[#Headers],0))</f>
        <v>6.2843857911113696</v>
      </c>
      <c r="N1142">
        <f ca="1">OFFSET('Water Data'!A1141,,MATCH('Correlation'!$R$16,DataTable[#Headers],0))</f>
        <v>6.2843857911113696</v>
      </c>
    </row>
    <row r="1143" spans="13:14" x14ac:dyDescent="0.3">
      <c r="M1143">
        <f ca="1">OFFSET('Water Data'!A1142,,MATCH('Correlation'!$R$4,DataTable[#Headers],0))</f>
        <v>7.080794504276815</v>
      </c>
      <c r="N1143">
        <f ca="1">OFFSET('Water Data'!A1142,,MATCH('Correlation'!$R$16,DataTable[#Headers],0))</f>
        <v>7.080794504276815</v>
      </c>
    </row>
    <row r="1144" spans="13:14" x14ac:dyDescent="0.3">
      <c r="M1144">
        <f ca="1">OFFSET('Water Data'!A1143,,MATCH('Correlation'!$R$4,DataTable[#Headers],0))</f>
        <v>9.3056604803186094</v>
      </c>
      <c r="N1144">
        <f ca="1">OFFSET('Water Data'!A1143,,MATCH('Correlation'!$R$16,DataTable[#Headers],0))</f>
        <v>9.3056604803186094</v>
      </c>
    </row>
    <row r="1145" spans="13:14" x14ac:dyDescent="0.3">
      <c r="M1145">
        <f ca="1">OFFSET('Water Data'!A1144,,MATCH('Correlation'!$R$4,DataTable[#Headers],0))</f>
        <v>4.9231788561996899</v>
      </c>
      <c r="N1145">
        <f ca="1">OFFSET('Water Data'!A1144,,MATCH('Correlation'!$R$16,DataTable[#Headers],0))</f>
        <v>4.9231788561996899</v>
      </c>
    </row>
    <row r="1146" spans="13:14" x14ac:dyDescent="0.3">
      <c r="M1146">
        <f ca="1">OFFSET('Water Data'!A1145,,MATCH('Correlation'!$R$4,DataTable[#Headers],0))</f>
        <v>6.14301847979368</v>
      </c>
      <c r="N1146">
        <f ca="1">OFFSET('Water Data'!A1145,,MATCH('Correlation'!$R$16,DataTable[#Headers],0))</f>
        <v>6.14301847979368</v>
      </c>
    </row>
    <row r="1147" spans="13:14" x14ac:dyDescent="0.3">
      <c r="M1147">
        <f ca="1">OFFSET('Water Data'!A1146,,MATCH('Correlation'!$R$4,DataTable[#Headers],0))</f>
        <v>5.7445041570487501</v>
      </c>
      <c r="N1147">
        <f ca="1">OFFSET('Water Data'!A1146,,MATCH('Correlation'!$R$16,DataTable[#Headers],0))</f>
        <v>5.7445041570487501</v>
      </c>
    </row>
    <row r="1148" spans="13:14" x14ac:dyDescent="0.3">
      <c r="M1148">
        <f ca="1">OFFSET('Water Data'!A1147,,MATCH('Correlation'!$R$4,DataTable[#Headers],0))</f>
        <v>6.6166491748749499</v>
      </c>
      <c r="N1148">
        <f ca="1">OFFSET('Water Data'!A1147,,MATCH('Correlation'!$R$16,DataTable[#Headers],0))</f>
        <v>6.6166491748749499</v>
      </c>
    </row>
    <row r="1149" spans="13:14" x14ac:dyDescent="0.3">
      <c r="M1149">
        <f ca="1">OFFSET('Water Data'!A1148,,MATCH('Correlation'!$R$4,DataTable[#Headers],0))</f>
        <v>7.6234999202792304</v>
      </c>
      <c r="N1149">
        <f ca="1">OFFSET('Water Data'!A1148,,MATCH('Correlation'!$R$16,DataTable[#Headers],0))</f>
        <v>7.6234999202792304</v>
      </c>
    </row>
    <row r="1150" spans="13:14" x14ac:dyDescent="0.3">
      <c r="M1150">
        <f ca="1">OFFSET('Water Data'!A1149,,MATCH('Correlation'!$R$4,DataTable[#Headers],0))</f>
        <v>7.8601064215051197</v>
      </c>
      <c r="N1150">
        <f ca="1">OFFSET('Water Data'!A1149,,MATCH('Correlation'!$R$16,DataTable[#Headers],0))</f>
        <v>7.8601064215051197</v>
      </c>
    </row>
    <row r="1151" spans="13:14" x14ac:dyDescent="0.3">
      <c r="M1151">
        <f ca="1">OFFSET('Water Data'!A1150,,MATCH('Correlation'!$R$4,DataTable[#Headers],0))</f>
        <v>7.3931101525846197</v>
      </c>
      <c r="N1151">
        <f ca="1">OFFSET('Water Data'!A1150,,MATCH('Correlation'!$R$16,DataTable[#Headers],0))</f>
        <v>7.3931101525846197</v>
      </c>
    </row>
    <row r="1152" spans="13:14" x14ac:dyDescent="0.3">
      <c r="M1152">
        <f ca="1">OFFSET('Water Data'!A1151,,MATCH('Correlation'!$R$4,DataTable[#Headers],0))</f>
        <v>7.080794504276815</v>
      </c>
      <c r="N1152">
        <f ca="1">OFFSET('Water Data'!A1151,,MATCH('Correlation'!$R$16,DataTable[#Headers],0))</f>
        <v>7.080794504276815</v>
      </c>
    </row>
    <row r="1153" spans="13:14" x14ac:dyDescent="0.3">
      <c r="M1153">
        <f ca="1">OFFSET('Water Data'!A1152,,MATCH('Correlation'!$R$4,DataTable[#Headers],0))</f>
        <v>5.5795170927079898</v>
      </c>
      <c r="N1153">
        <f ca="1">OFFSET('Water Data'!A1152,,MATCH('Correlation'!$R$16,DataTable[#Headers],0))</f>
        <v>5.5795170927079898</v>
      </c>
    </row>
    <row r="1154" spans="13:14" x14ac:dyDescent="0.3">
      <c r="M1154">
        <f ca="1">OFFSET('Water Data'!A1153,,MATCH('Correlation'!$R$4,DataTable[#Headers],0))</f>
        <v>4.3035746074827701</v>
      </c>
      <c r="N1154">
        <f ca="1">OFFSET('Water Data'!A1153,,MATCH('Correlation'!$R$16,DataTable[#Headers],0))</f>
        <v>4.3035746074827701</v>
      </c>
    </row>
    <row r="1155" spans="13:14" x14ac:dyDescent="0.3">
      <c r="M1155">
        <f ca="1">OFFSET('Water Data'!A1154,,MATCH('Correlation'!$R$4,DataTable[#Headers],0))</f>
        <v>7.3107156957443697</v>
      </c>
      <c r="N1155">
        <f ca="1">OFFSET('Water Data'!A1154,,MATCH('Correlation'!$R$16,DataTable[#Headers],0))</f>
        <v>7.3107156957443697</v>
      </c>
    </row>
    <row r="1156" spans="13:14" x14ac:dyDescent="0.3">
      <c r="M1156">
        <f ca="1">OFFSET('Water Data'!A1155,,MATCH('Correlation'!$R$4,DataTable[#Headers],0))</f>
        <v>6.4177024761034698</v>
      </c>
      <c r="N1156">
        <f ca="1">OFFSET('Water Data'!A1155,,MATCH('Correlation'!$R$16,DataTable[#Headers],0))</f>
        <v>6.4177024761034698</v>
      </c>
    </row>
    <row r="1157" spans="13:14" x14ac:dyDescent="0.3">
      <c r="M1157">
        <f ca="1">OFFSET('Water Data'!A1156,,MATCH('Correlation'!$R$4,DataTable[#Headers],0))</f>
        <v>7.080794504276815</v>
      </c>
      <c r="N1157">
        <f ca="1">OFFSET('Water Data'!A1156,,MATCH('Correlation'!$R$16,DataTable[#Headers],0))</f>
        <v>7.080794504276815</v>
      </c>
    </row>
    <row r="1158" spans="13:14" x14ac:dyDescent="0.3">
      <c r="M1158">
        <f ca="1">OFFSET('Water Data'!A1157,,MATCH('Correlation'!$R$4,DataTable[#Headers],0))</f>
        <v>10.774318090075001</v>
      </c>
      <c r="N1158">
        <f ca="1">OFFSET('Water Data'!A1157,,MATCH('Correlation'!$R$16,DataTable[#Headers],0))</f>
        <v>10.774318090075001</v>
      </c>
    </row>
    <row r="1159" spans="13:14" x14ac:dyDescent="0.3">
      <c r="M1159">
        <f ca="1">OFFSET('Water Data'!A1158,,MATCH('Correlation'!$R$4,DataTable[#Headers],0))</f>
        <v>5.0364539760087501</v>
      </c>
      <c r="N1159">
        <f ca="1">OFFSET('Water Data'!A1158,,MATCH('Correlation'!$R$16,DataTable[#Headers],0))</f>
        <v>5.0364539760087501</v>
      </c>
    </row>
    <row r="1160" spans="13:14" x14ac:dyDescent="0.3">
      <c r="M1160">
        <f ca="1">OFFSET('Water Data'!A1159,,MATCH('Correlation'!$R$4,DataTable[#Headers],0))</f>
        <v>7.080794504276815</v>
      </c>
      <c r="N1160">
        <f ca="1">OFFSET('Water Data'!A1159,,MATCH('Correlation'!$R$16,DataTable[#Headers],0))</f>
        <v>7.080794504276815</v>
      </c>
    </row>
    <row r="1161" spans="13:14" x14ac:dyDescent="0.3">
      <c r="M1161">
        <f ca="1">OFFSET('Water Data'!A1160,,MATCH('Correlation'!$R$4,DataTable[#Headers],0))</f>
        <v>10.415044013649</v>
      </c>
      <c r="N1161">
        <f ca="1">OFFSET('Water Data'!A1160,,MATCH('Correlation'!$R$16,DataTable[#Headers],0))</f>
        <v>10.415044013649</v>
      </c>
    </row>
    <row r="1162" spans="13:14" x14ac:dyDescent="0.3">
      <c r="M1162">
        <f ca="1">OFFSET('Water Data'!A1161,,MATCH('Correlation'!$R$4,DataTable[#Headers],0))</f>
        <v>8.4186066500413297</v>
      </c>
      <c r="N1162">
        <f ca="1">OFFSET('Water Data'!A1161,,MATCH('Correlation'!$R$16,DataTable[#Headers],0))</f>
        <v>8.4186066500413297</v>
      </c>
    </row>
    <row r="1163" spans="13:14" x14ac:dyDescent="0.3">
      <c r="M1163">
        <f ca="1">OFFSET('Water Data'!A1162,,MATCH('Correlation'!$R$4,DataTable[#Headers],0))</f>
        <v>7.8086411364955204</v>
      </c>
      <c r="N1163">
        <f ca="1">OFFSET('Water Data'!A1162,,MATCH('Correlation'!$R$16,DataTable[#Headers],0))</f>
        <v>7.8086411364955204</v>
      </c>
    </row>
    <row r="1164" spans="13:14" x14ac:dyDescent="0.3">
      <c r="M1164">
        <f ca="1">OFFSET('Water Data'!A1163,,MATCH('Correlation'!$R$4,DataTable[#Headers],0))</f>
        <v>7.5579636297904997</v>
      </c>
      <c r="N1164">
        <f ca="1">OFFSET('Water Data'!A1163,,MATCH('Correlation'!$R$16,DataTable[#Headers],0))</f>
        <v>7.5579636297904997</v>
      </c>
    </row>
    <row r="1165" spans="13:14" x14ac:dyDescent="0.3">
      <c r="M1165">
        <f ca="1">OFFSET('Water Data'!A1164,,MATCH('Correlation'!$R$4,DataTable[#Headers],0))</f>
        <v>11.2445071427</v>
      </c>
      <c r="N1165">
        <f ca="1">OFFSET('Water Data'!A1164,,MATCH('Correlation'!$R$16,DataTable[#Headers],0))</f>
        <v>11.2445071427</v>
      </c>
    </row>
    <row r="1166" spans="13:14" x14ac:dyDescent="0.3">
      <c r="M1166">
        <f ca="1">OFFSET('Water Data'!A1165,,MATCH('Correlation'!$R$4,DataTable[#Headers],0))</f>
        <v>5.7288237793038004</v>
      </c>
      <c r="N1166">
        <f ca="1">OFFSET('Water Data'!A1165,,MATCH('Correlation'!$R$16,DataTable[#Headers],0))</f>
        <v>5.7288237793038004</v>
      </c>
    </row>
    <row r="1167" spans="13:14" x14ac:dyDescent="0.3">
      <c r="M1167">
        <f ca="1">OFFSET('Water Data'!A1166,,MATCH('Correlation'!$R$4,DataTable[#Headers],0))</f>
        <v>10.4868084160256</v>
      </c>
      <c r="N1167">
        <f ca="1">OFFSET('Water Data'!A1166,,MATCH('Correlation'!$R$16,DataTable[#Headers],0))</f>
        <v>10.4868084160256</v>
      </c>
    </row>
    <row r="1168" spans="13:14" x14ac:dyDescent="0.3">
      <c r="M1168">
        <f ca="1">OFFSET('Water Data'!A1167,,MATCH('Correlation'!$R$4,DataTable[#Headers],0))</f>
        <v>3.7921257317803998</v>
      </c>
      <c r="N1168">
        <f ca="1">OFFSET('Water Data'!A1167,,MATCH('Correlation'!$R$16,DataTable[#Headers],0))</f>
        <v>3.7921257317803998</v>
      </c>
    </row>
    <row r="1169" spans="13:14" x14ac:dyDescent="0.3">
      <c r="M1169">
        <f ca="1">OFFSET('Water Data'!A1168,,MATCH('Correlation'!$R$4,DataTable[#Headers],0))</f>
        <v>5.7162513541562099</v>
      </c>
      <c r="N1169">
        <f ca="1">OFFSET('Water Data'!A1168,,MATCH('Correlation'!$R$16,DataTable[#Headers],0))</f>
        <v>5.7162513541562099</v>
      </c>
    </row>
    <row r="1170" spans="13:14" x14ac:dyDescent="0.3">
      <c r="M1170">
        <f ca="1">OFFSET('Water Data'!A1169,,MATCH('Correlation'!$R$4,DataTable[#Headers],0))</f>
        <v>7.080794504276815</v>
      </c>
      <c r="N1170">
        <f ca="1">OFFSET('Water Data'!A1169,,MATCH('Correlation'!$R$16,DataTable[#Headers],0))</f>
        <v>7.080794504276815</v>
      </c>
    </row>
    <row r="1171" spans="13:14" x14ac:dyDescent="0.3">
      <c r="M1171">
        <f ca="1">OFFSET('Water Data'!A1170,,MATCH('Correlation'!$R$4,DataTable[#Headers],0))</f>
        <v>5.4736033982479801</v>
      </c>
      <c r="N1171">
        <f ca="1">OFFSET('Water Data'!A1170,,MATCH('Correlation'!$R$16,DataTable[#Headers],0))</f>
        <v>5.4736033982479801</v>
      </c>
    </row>
    <row r="1172" spans="13:14" x14ac:dyDescent="0.3">
      <c r="M1172">
        <f ca="1">OFFSET('Water Data'!A1171,,MATCH('Correlation'!$R$4,DataTable[#Headers],0))</f>
        <v>7.080794504276815</v>
      </c>
      <c r="N1172">
        <f ca="1">OFFSET('Water Data'!A1171,,MATCH('Correlation'!$R$16,DataTable[#Headers],0))</f>
        <v>7.080794504276815</v>
      </c>
    </row>
    <row r="1173" spans="13:14" x14ac:dyDescent="0.3">
      <c r="M1173">
        <f ca="1">OFFSET('Water Data'!A1172,,MATCH('Correlation'!$R$4,DataTable[#Headers],0))</f>
        <v>6.7709268840408399</v>
      </c>
      <c r="N1173">
        <f ca="1">OFFSET('Water Data'!A1172,,MATCH('Correlation'!$R$16,DataTable[#Headers],0))</f>
        <v>6.7709268840408399</v>
      </c>
    </row>
    <row r="1174" spans="13:14" x14ac:dyDescent="0.3">
      <c r="M1174">
        <f ca="1">OFFSET('Water Data'!A1173,,MATCH('Correlation'!$R$4,DataTable[#Headers],0))</f>
        <v>6.0433600837118204</v>
      </c>
      <c r="N1174">
        <f ca="1">OFFSET('Water Data'!A1173,,MATCH('Correlation'!$R$16,DataTable[#Headers],0))</f>
        <v>6.0433600837118204</v>
      </c>
    </row>
    <row r="1175" spans="13:14" x14ac:dyDescent="0.3">
      <c r="M1175">
        <f ca="1">OFFSET('Water Data'!A1174,,MATCH('Correlation'!$R$4,DataTable[#Headers],0))</f>
        <v>7.080794504276815</v>
      </c>
      <c r="N1175">
        <f ca="1">OFFSET('Water Data'!A1174,,MATCH('Correlation'!$R$16,DataTable[#Headers],0))</f>
        <v>7.080794504276815</v>
      </c>
    </row>
    <row r="1176" spans="13:14" x14ac:dyDescent="0.3">
      <c r="M1176">
        <f ca="1">OFFSET('Water Data'!A1175,,MATCH('Correlation'!$R$4,DataTable[#Headers],0))</f>
        <v>6.3204278229527802</v>
      </c>
      <c r="N1176">
        <f ca="1">OFFSET('Water Data'!A1175,,MATCH('Correlation'!$R$16,DataTable[#Headers],0))</f>
        <v>6.3204278229527802</v>
      </c>
    </row>
    <row r="1177" spans="13:14" x14ac:dyDescent="0.3">
      <c r="M1177">
        <f ca="1">OFFSET('Water Data'!A1176,,MATCH('Correlation'!$R$4,DataTable[#Headers],0))</f>
        <v>9.1854175022077893</v>
      </c>
      <c r="N1177">
        <f ca="1">OFFSET('Water Data'!A1176,,MATCH('Correlation'!$R$16,DataTable[#Headers],0))</f>
        <v>9.1854175022077893</v>
      </c>
    </row>
    <row r="1178" spans="13:14" x14ac:dyDescent="0.3">
      <c r="M1178">
        <f ca="1">OFFSET('Water Data'!A1177,,MATCH('Correlation'!$R$4,DataTable[#Headers],0))</f>
        <v>8.6847786715253097</v>
      </c>
      <c r="N1178">
        <f ca="1">OFFSET('Water Data'!A1177,,MATCH('Correlation'!$R$16,DataTable[#Headers],0))</f>
        <v>8.6847786715253097</v>
      </c>
    </row>
    <row r="1179" spans="13:14" x14ac:dyDescent="0.3">
      <c r="M1179">
        <f ca="1">OFFSET('Water Data'!A1178,,MATCH('Correlation'!$R$4,DataTable[#Headers],0))</f>
        <v>7.9617214631655697</v>
      </c>
      <c r="N1179">
        <f ca="1">OFFSET('Water Data'!A1178,,MATCH('Correlation'!$R$16,DataTable[#Headers],0))</f>
        <v>7.9617214631655697</v>
      </c>
    </row>
    <row r="1180" spans="13:14" x14ac:dyDescent="0.3">
      <c r="M1180">
        <f ca="1">OFFSET('Water Data'!A1179,,MATCH('Correlation'!$R$4,DataTable[#Headers],0))</f>
        <v>5.4841512535049501</v>
      </c>
      <c r="N1180">
        <f ca="1">OFFSET('Water Data'!A1179,,MATCH('Correlation'!$R$16,DataTable[#Headers],0))</f>
        <v>5.4841512535049501</v>
      </c>
    </row>
    <row r="1181" spans="13:14" x14ac:dyDescent="0.3">
      <c r="M1181">
        <f ca="1">OFFSET('Water Data'!A1180,,MATCH('Correlation'!$R$4,DataTable[#Headers],0))</f>
        <v>7.1869311223481098</v>
      </c>
      <c r="N1181">
        <f ca="1">OFFSET('Water Data'!A1180,,MATCH('Correlation'!$R$16,DataTable[#Headers],0))</f>
        <v>7.1869311223481098</v>
      </c>
    </row>
    <row r="1182" spans="13:14" x14ac:dyDescent="0.3">
      <c r="M1182">
        <f ca="1">OFFSET('Water Data'!A1181,,MATCH('Correlation'!$R$4,DataTable[#Headers],0))</f>
        <v>5.4708024844001404</v>
      </c>
      <c r="N1182">
        <f ca="1">OFFSET('Water Data'!A1181,,MATCH('Correlation'!$R$16,DataTable[#Headers],0))</f>
        <v>5.4708024844001404</v>
      </c>
    </row>
    <row r="1183" spans="13:14" x14ac:dyDescent="0.3">
      <c r="M1183">
        <f ca="1">OFFSET('Water Data'!A1182,,MATCH('Correlation'!$R$4,DataTable[#Headers],0))</f>
        <v>7.080794504276815</v>
      </c>
      <c r="N1183">
        <f ca="1">OFFSET('Water Data'!A1182,,MATCH('Correlation'!$R$16,DataTable[#Headers],0))</f>
        <v>7.080794504276815</v>
      </c>
    </row>
    <row r="1184" spans="13:14" x14ac:dyDescent="0.3">
      <c r="M1184">
        <f ca="1">OFFSET('Water Data'!A1183,,MATCH('Correlation'!$R$4,DataTable[#Headers],0))</f>
        <v>9.7927277685554497</v>
      </c>
      <c r="N1184">
        <f ca="1">OFFSET('Water Data'!A1183,,MATCH('Correlation'!$R$16,DataTable[#Headers],0))</f>
        <v>9.7927277685554497</v>
      </c>
    </row>
    <row r="1185" spans="13:14" x14ac:dyDescent="0.3">
      <c r="M1185">
        <f ca="1">OFFSET('Water Data'!A1184,,MATCH('Correlation'!$R$4,DataTable[#Headers],0))</f>
        <v>3.6371706253557998</v>
      </c>
      <c r="N1185">
        <f ca="1">OFFSET('Water Data'!A1184,,MATCH('Correlation'!$R$16,DataTable[#Headers],0))</f>
        <v>3.6371706253557998</v>
      </c>
    </row>
    <row r="1186" spans="13:14" x14ac:dyDescent="0.3">
      <c r="M1186">
        <f ca="1">OFFSET('Water Data'!A1185,,MATCH('Correlation'!$R$4,DataTable[#Headers],0))</f>
        <v>7.0647890814280503</v>
      </c>
      <c r="N1186">
        <f ca="1">OFFSET('Water Data'!A1185,,MATCH('Correlation'!$R$16,DataTable[#Headers],0))</f>
        <v>7.0647890814280503</v>
      </c>
    </row>
    <row r="1187" spans="13:14" x14ac:dyDescent="0.3">
      <c r="M1187">
        <f ca="1">OFFSET('Water Data'!A1186,,MATCH('Correlation'!$R$4,DataTable[#Headers],0))</f>
        <v>6.6320315685881797</v>
      </c>
      <c r="N1187">
        <f ca="1">OFFSET('Water Data'!A1186,,MATCH('Correlation'!$R$16,DataTable[#Headers],0))</f>
        <v>6.6320315685881797</v>
      </c>
    </row>
    <row r="1188" spans="13:14" x14ac:dyDescent="0.3">
      <c r="M1188">
        <f ca="1">OFFSET('Water Data'!A1187,,MATCH('Correlation'!$R$4,DataTable[#Headers],0))</f>
        <v>5.9139566878534202</v>
      </c>
      <c r="N1188">
        <f ca="1">OFFSET('Water Data'!A1187,,MATCH('Correlation'!$R$16,DataTable[#Headers],0))</f>
        <v>5.9139566878534202</v>
      </c>
    </row>
    <row r="1189" spans="13:14" x14ac:dyDescent="0.3">
      <c r="M1189">
        <f ca="1">OFFSET('Water Data'!A1188,,MATCH('Correlation'!$R$4,DataTable[#Headers],0))</f>
        <v>9.4847032540032892</v>
      </c>
      <c r="N1189">
        <f ca="1">OFFSET('Water Data'!A1188,,MATCH('Correlation'!$R$16,DataTable[#Headers],0))</f>
        <v>9.4847032540032892</v>
      </c>
    </row>
    <row r="1190" spans="13:14" x14ac:dyDescent="0.3">
      <c r="M1190">
        <f ca="1">OFFSET('Water Data'!A1189,,MATCH('Correlation'!$R$4,DataTable[#Headers],0))</f>
        <v>8.4474044884381296</v>
      </c>
      <c r="N1190">
        <f ca="1">OFFSET('Water Data'!A1189,,MATCH('Correlation'!$R$16,DataTable[#Headers],0))</f>
        <v>8.4474044884381296</v>
      </c>
    </row>
    <row r="1191" spans="13:14" x14ac:dyDescent="0.3">
      <c r="M1191">
        <f ca="1">OFFSET('Water Data'!A1190,,MATCH('Correlation'!$R$4,DataTable[#Headers],0))</f>
        <v>7.7274211406587403</v>
      </c>
      <c r="N1191">
        <f ca="1">OFFSET('Water Data'!A1190,,MATCH('Correlation'!$R$16,DataTable[#Headers],0))</f>
        <v>7.7274211406587403</v>
      </c>
    </row>
    <row r="1192" spans="13:14" x14ac:dyDescent="0.3">
      <c r="M1192">
        <f ca="1">OFFSET('Water Data'!A1191,,MATCH('Correlation'!$R$4,DataTable[#Headers],0))</f>
        <v>6.8593237255290198</v>
      </c>
      <c r="N1192">
        <f ca="1">OFFSET('Water Data'!A1191,,MATCH('Correlation'!$R$16,DataTable[#Headers],0))</f>
        <v>6.8593237255290198</v>
      </c>
    </row>
    <row r="1193" spans="13:14" x14ac:dyDescent="0.3">
      <c r="M1193">
        <f ca="1">OFFSET('Water Data'!A1192,,MATCH('Correlation'!$R$4,DataTable[#Headers],0))</f>
        <v>5.84678669749667</v>
      </c>
      <c r="N1193">
        <f ca="1">OFFSET('Water Data'!A1192,,MATCH('Correlation'!$R$16,DataTable[#Headers],0))</f>
        <v>5.84678669749667</v>
      </c>
    </row>
    <row r="1194" spans="13:14" x14ac:dyDescent="0.3">
      <c r="M1194">
        <f ca="1">OFFSET('Water Data'!A1193,,MATCH('Correlation'!$R$4,DataTable[#Headers],0))</f>
        <v>6.3000017665889096</v>
      </c>
      <c r="N1194">
        <f ca="1">OFFSET('Water Data'!A1193,,MATCH('Correlation'!$R$16,DataTable[#Headers],0))</f>
        <v>6.3000017665889096</v>
      </c>
    </row>
    <row r="1195" spans="13:14" x14ac:dyDescent="0.3">
      <c r="M1195">
        <f ca="1">OFFSET('Water Data'!A1194,,MATCH('Correlation'!$R$4,DataTable[#Headers],0))</f>
        <v>6.6464699224892803</v>
      </c>
      <c r="N1195">
        <f ca="1">OFFSET('Water Data'!A1194,,MATCH('Correlation'!$R$16,DataTable[#Headers],0))</f>
        <v>6.6464699224892803</v>
      </c>
    </row>
    <row r="1196" spans="13:14" x14ac:dyDescent="0.3">
      <c r="M1196">
        <f ca="1">OFFSET('Water Data'!A1195,,MATCH('Correlation'!$R$4,DataTable[#Headers],0))</f>
        <v>7.3134467555759599</v>
      </c>
      <c r="N1196">
        <f ca="1">OFFSET('Water Data'!A1195,,MATCH('Correlation'!$R$16,DataTable[#Headers],0))</f>
        <v>7.3134467555759599</v>
      </c>
    </row>
    <row r="1197" spans="13:14" x14ac:dyDescent="0.3">
      <c r="M1197">
        <f ca="1">OFFSET('Water Data'!A1196,,MATCH('Correlation'!$R$4,DataTable[#Headers],0))</f>
        <v>6.5726563888573502</v>
      </c>
      <c r="N1197">
        <f ca="1">OFFSET('Water Data'!A1196,,MATCH('Correlation'!$R$16,DataTable[#Headers],0))</f>
        <v>6.5726563888573502</v>
      </c>
    </row>
    <row r="1198" spans="13:14" x14ac:dyDescent="0.3">
      <c r="M1198">
        <f ca="1">OFFSET('Water Data'!A1197,,MATCH('Correlation'!$R$4,DataTable[#Headers],0))</f>
        <v>6.0024146119419699</v>
      </c>
      <c r="N1198">
        <f ca="1">OFFSET('Water Data'!A1197,,MATCH('Correlation'!$R$16,DataTable[#Headers],0))</f>
        <v>6.0024146119419699</v>
      </c>
    </row>
    <row r="1199" spans="13:14" x14ac:dyDescent="0.3">
      <c r="M1199">
        <f ca="1">OFFSET('Water Data'!A1198,,MATCH('Correlation'!$R$4,DataTable[#Headers],0))</f>
        <v>7.080794504276815</v>
      </c>
      <c r="N1199">
        <f ca="1">OFFSET('Water Data'!A1198,,MATCH('Correlation'!$R$16,DataTable[#Headers],0))</f>
        <v>7.080794504276815</v>
      </c>
    </row>
    <row r="1200" spans="13:14" x14ac:dyDescent="0.3">
      <c r="M1200">
        <f ca="1">OFFSET('Water Data'!A1199,,MATCH('Correlation'!$R$4,DataTable[#Headers],0))</f>
        <v>5.9360571099681803</v>
      </c>
      <c r="N1200">
        <f ca="1">OFFSET('Water Data'!A1199,,MATCH('Correlation'!$R$16,DataTable[#Headers],0))</f>
        <v>5.9360571099681803</v>
      </c>
    </row>
    <row r="1201" spans="13:14" x14ac:dyDescent="0.3">
      <c r="M1201">
        <f ca="1">OFFSET('Water Data'!A1200,,MATCH('Correlation'!$R$4,DataTable[#Headers],0))</f>
        <v>7.59108984831661</v>
      </c>
      <c r="N1201">
        <f ca="1">OFFSET('Water Data'!A1200,,MATCH('Correlation'!$R$16,DataTable[#Headers],0))</f>
        <v>7.59108984831661</v>
      </c>
    </row>
    <row r="1202" spans="13:14" x14ac:dyDescent="0.3">
      <c r="M1202">
        <f ca="1">OFFSET('Water Data'!A1201,,MATCH('Correlation'!$R$4,DataTable[#Headers],0))</f>
        <v>6.8757461523921499</v>
      </c>
      <c r="N1202">
        <f ca="1">OFFSET('Water Data'!A1201,,MATCH('Correlation'!$R$16,DataTable[#Headers],0))</f>
        <v>6.8757461523921499</v>
      </c>
    </row>
    <row r="1203" spans="13:14" x14ac:dyDescent="0.3">
      <c r="M1203">
        <f ca="1">OFFSET('Water Data'!A1202,,MATCH('Correlation'!$R$4,DataTable[#Headers],0))</f>
        <v>8.0162791033608691</v>
      </c>
      <c r="N1203">
        <f ca="1">OFFSET('Water Data'!A1202,,MATCH('Correlation'!$R$16,DataTable[#Headers],0))</f>
        <v>8.0162791033608691</v>
      </c>
    </row>
    <row r="1204" spans="13:14" x14ac:dyDescent="0.3">
      <c r="M1204">
        <f ca="1">OFFSET('Water Data'!A1203,,MATCH('Correlation'!$R$4,DataTable[#Headers],0))</f>
        <v>8.7835966320261907</v>
      </c>
      <c r="N1204">
        <f ca="1">OFFSET('Water Data'!A1203,,MATCH('Correlation'!$R$16,DataTable[#Headers],0))</f>
        <v>8.7835966320261907</v>
      </c>
    </row>
    <row r="1205" spans="13:14" x14ac:dyDescent="0.3">
      <c r="M1205">
        <f ca="1">OFFSET('Water Data'!A1204,,MATCH('Correlation'!$R$4,DataTable[#Headers],0))</f>
        <v>6.9116982413580104</v>
      </c>
      <c r="N1205">
        <f ca="1">OFFSET('Water Data'!A1204,,MATCH('Correlation'!$R$16,DataTable[#Headers],0))</f>
        <v>6.9116982413580104</v>
      </c>
    </row>
    <row r="1206" spans="13:14" x14ac:dyDescent="0.3">
      <c r="M1206">
        <f ca="1">OFFSET('Water Data'!A1205,,MATCH('Correlation'!$R$4,DataTable[#Headers],0))</f>
        <v>8.7192402068357495</v>
      </c>
      <c r="N1206">
        <f ca="1">OFFSET('Water Data'!A1205,,MATCH('Correlation'!$R$16,DataTable[#Headers],0))</f>
        <v>8.7192402068357495</v>
      </c>
    </row>
    <row r="1207" spans="13:14" x14ac:dyDescent="0.3">
      <c r="M1207">
        <f ca="1">OFFSET('Water Data'!A1206,,MATCH('Correlation'!$R$4,DataTable[#Headers],0))</f>
        <v>5.9745832484802603</v>
      </c>
      <c r="N1207">
        <f ca="1">OFFSET('Water Data'!A1206,,MATCH('Correlation'!$R$16,DataTable[#Headers],0))</f>
        <v>5.9745832484802603</v>
      </c>
    </row>
    <row r="1208" spans="13:14" x14ac:dyDescent="0.3">
      <c r="M1208">
        <f ca="1">OFFSET('Water Data'!A1207,,MATCH('Correlation'!$R$4,DataTable[#Headers],0))</f>
        <v>4.4293787345323397</v>
      </c>
      <c r="N1208">
        <f ca="1">OFFSET('Water Data'!A1207,,MATCH('Correlation'!$R$16,DataTable[#Headers],0))</f>
        <v>4.4293787345323397</v>
      </c>
    </row>
    <row r="1209" spans="13:14" x14ac:dyDescent="0.3">
      <c r="M1209">
        <f ca="1">OFFSET('Water Data'!A1208,,MATCH('Correlation'!$R$4,DataTable[#Headers],0))</f>
        <v>7.080794504276815</v>
      </c>
      <c r="N1209">
        <f ca="1">OFFSET('Water Data'!A1208,,MATCH('Correlation'!$R$16,DataTable[#Headers],0))</f>
        <v>7.080794504276815</v>
      </c>
    </row>
    <row r="1210" spans="13:14" x14ac:dyDescent="0.3">
      <c r="M1210">
        <f ca="1">OFFSET('Water Data'!A1209,,MATCH('Correlation'!$R$4,DataTable[#Headers],0))</f>
        <v>7.080794504276815</v>
      </c>
      <c r="N1210">
        <f ca="1">OFFSET('Water Data'!A1209,,MATCH('Correlation'!$R$16,DataTable[#Headers],0))</f>
        <v>7.080794504276815</v>
      </c>
    </row>
    <row r="1211" spans="13:14" x14ac:dyDescent="0.3">
      <c r="M1211">
        <f ca="1">OFFSET('Water Data'!A1210,,MATCH('Correlation'!$R$4,DataTable[#Headers],0))</f>
        <v>8.2151235069094604</v>
      </c>
      <c r="N1211">
        <f ca="1">OFFSET('Water Data'!A1210,,MATCH('Correlation'!$R$16,DataTable[#Headers],0))</f>
        <v>8.2151235069094604</v>
      </c>
    </row>
    <row r="1212" spans="13:14" x14ac:dyDescent="0.3">
      <c r="M1212">
        <f ca="1">OFFSET('Water Data'!A1211,,MATCH('Correlation'!$R$4,DataTable[#Headers],0))</f>
        <v>7.8287401047523701</v>
      </c>
      <c r="N1212">
        <f ca="1">OFFSET('Water Data'!A1211,,MATCH('Correlation'!$R$16,DataTable[#Headers],0))</f>
        <v>7.8287401047523701</v>
      </c>
    </row>
    <row r="1213" spans="13:14" x14ac:dyDescent="0.3">
      <c r="M1213">
        <f ca="1">OFFSET('Water Data'!A1212,,MATCH('Correlation'!$R$4,DataTable[#Headers],0))</f>
        <v>7.9499647945132104</v>
      </c>
      <c r="N1213">
        <f ca="1">OFFSET('Water Data'!A1212,,MATCH('Correlation'!$R$16,DataTable[#Headers],0))</f>
        <v>7.9499647945132104</v>
      </c>
    </row>
    <row r="1214" spans="13:14" x14ac:dyDescent="0.3">
      <c r="M1214">
        <f ca="1">OFFSET('Water Data'!A1213,,MATCH('Correlation'!$R$4,DataTable[#Headers],0))</f>
        <v>6.1143320514396198</v>
      </c>
      <c r="N1214">
        <f ca="1">OFFSET('Water Data'!A1213,,MATCH('Correlation'!$R$16,DataTable[#Headers],0))</f>
        <v>6.1143320514396198</v>
      </c>
    </row>
    <row r="1215" spans="13:14" x14ac:dyDescent="0.3">
      <c r="M1215">
        <f ca="1">OFFSET('Water Data'!A1214,,MATCH('Correlation'!$R$4,DataTable[#Headers],0))</f>
        <v>7.080794504276815</v>
      </c>
      <c r="N1215">
        <f ca="1">OFFSET('Water Data'!A1214,,MATCH('Correlation'!$R$16,DataTable[#Headers],0))</f>
        <v>7.080794504276815</v>
      </c>
    </row>
    <row r="1216" spans="13:14" x14ac:dyDescent="0.3">
      <c r="M1216">
        <f ca="1">OFFSET('Water Data'!A1215,,MATCH('Correlation'!$R$4,DataTable[#Headers],0))</f>
        <v>7.1394282725909504</v>
      </c>
      <c r="N1216">
        <f ca="1">OFFSET('Water Data'!A1215,,MATCH('Correlation'!$R$16,DataTable[#Headers],0))</f>
        <v>7.1394282725909504</v>
      </c>
    </row>
    <row r="1217" spans="13:14" x14ac:dyDescent="0.3">
      <c r="M1217">
        <f ca="1">OFFSET('Water Data'!A1216,,MATCH('Correlation'!$R$4,DataTable[#Headers],0))</f>
        <v>7.080794504276815</v>
      </c>
      <c r="N1217">
        <f ca="1">OFFSET('Water Data'!A1216,,MATCH('Correlation'!$R$16,DataTable[#Headers],0))</f>
        <v>7.080794504276815</v>
      </c>
    </row>
    <row r="1218" spans="13:14" x14ac:dyDescent="0.3">
      <c r="M1218">
        <f ca="1">OFFSET('Water Data'!A1217,,MATCH('Correlation'!$R$4,DataTable[#Headers],0))</f>
        <v>7.9685258698749202</v>
      </c>
      <c r="N1218">
        <f ca="1">OFFSET('Water Data'!A1217,,MATCH('Correlation'!$R$16,DataTable[#Headers],0))</f>
        <v>7.9685258698749202</v>
      </c>
    </row>
    <row r="1219" spans="13:14" x14ac:dyDescent="0.3">
      <c r="M1219">
        <f ca="1">OFFSET('Water Data'!A1218,,MATCH('Correlation'!$R$4,DataTable[#Headers],0))</f>
        <v>6.6358943081875603</v>
      </c>
      <c r="N1219">
        <f ca="1">OFFSET('Water Data'!A1218,,MATCH('Correlation'!$R$16,DataTable[#Headers],0))</f>
        <v>6.6358943081875603</v>
      </c>
    </row>
    <row r="1220" spans="13:14" x14ac:dyDescent="0.3">
      <c r="M1220">
        <f ca="1">OFFSET('Water Data'!A1219,,MATCH('Correlation'!$R$4,DataTable[#Headers],0))</f>
        <v>6.3945480229143001</v>
      </c>
      <c r="N1220">
        <f ca="1">OFFSET('Water Data'!A1219,,MATCH('Correlation'!$R$16,DataTable[#Headers],0))</f>
        <v>6.3945480229143001</v>
      </c>
    </row>
    <row r="1221" spans="13:14" x14ac:dyDescent="0.3">
      <c r="M1221">
        <f ca="1">OFFSET('Water Data'!A1220,,MATCH('Correlation'!$R$4,DataTable[#Headers],0))</f>
        <v>6.2809782067551598</v>
      </c>
      <c r="N1221">
        <f ca="1">OFFSET('Water Data'!A1220,,MATCH('Correlation'!$R$16,DataTable[#Headers],0))</f>
        <v>6.2809782067551598</v>
      </c>
    </row>
    <row r="1222" spans="13:14" x14ac:dyDescent="0.3">
      <c r="M1222">
        <f ca="1">OFFSET('Water Data'!A1221,,MATCH('Correlation'!$R$4,DataTable[#Headers],0))</f>
        <v>7.9920269772934001</v>
      </c>
      <c r="N1222">
        <f ca="1">OFFSET('Water Data'!A1221,,MATCH('Correlation'!$R$16,DataTable[#Headers],0))</f>
        <v>7.9920269772934001</v>
      </c>
    </row>
    <row r="1223" spans="13:14" x14ac:dyDescent="0.3">
      <c r="M1223">
        <f ca="1">OFFSET('Water Data'!A1222,,MATCH('Correlation'!$R$4,DataTable[#Headers],0))</f>
        <v>5.0687955020736801</v>
      </c>
      <c r="N1223">
        <f ca="1">OFFSET('Water Data'!A1222,,MATCH('Correlation'!$R$16,DataTable[#Headers],0))</f>
        <v>5.0687955020736801</v>
      </c>
    </row>
    <row r="1224" spans="13:14" x14ac:dyDescent="0.3">
      <c r="M1224">
        <f ca="1">OFFSET('Water Data'!A1223,,MATCH('Correlation'!$R$4,DataTable[#Headers],0))</f>
        <v>7.080794504276815</v>
      </c>
      <c r="N1224">
        <f ca="1">OFFSET('Water Data'!A1223,,MATCH('Correlation'!$R$16,DataTable[#Headers],0))</f>
        <v>7.080794504276815</v>
      </c>
    </row>
    <row r="1225" spans="13:14" x14ac:dyDescent="0.3">
      <c r="M1225">
        <f ca="1">OFFSET('Water Data'!A1224,,MATCH('Correlation'!$R$4,DataTable[#Headers],0))</f>
        <v>8.15124896195465</v>
      </c>
      <c r="N1225">
        <f ca="1">OFFSET('Water Data'!A1224,,MATCH('Correlation'!$R$16,DataTable[#Headers],0))</f>
        <v>8.15124896195465</v>
      </c>
    </row>
    <row r="1226" spans="13:14" x14ac:dyDescent="0.3">
      <c r="M1226">
        <f ca="1">OFFSET('Water Data'!A1225,,MATCH('Correlation'!$R$4,DataTable[#Headers],0))</f>
        <v>7.5829416767339799</v>
      </c>
      <c r="N1226">
        <f ca="1">OFFSET('Water Data'!A1225,,MATCH('Correlation'!$R$16,DataTable[#Headers],0))</f>
        <v>7.5829416767339799</v>
      </c>
    </row>
    <row r="1227" spans="13:14" x14ac:dyDescent="0.3">
      <c r="M1227">
        <f ca="1">OFFSET('Water Data'!A1226,,MATCH('Correlation'!$R$4,DataTable[#Headers],0))</f>
        <v>5.3441168703896897</v>
      </c>
      <c r="N1227">
        <f ca="1">OFFSET('Water Data'!A1226,,MATCH('Correlation'!$R$16,DataTable[#Headers],0))</f>
        <v>5.3441168703896897</v>
      </c>
    </row>
    <row r="1228" spans="13:14" x14ac:dyDescent="0.3">
      <c r="M1228">
        <f ca="1">OFFSET('Water Data'!A1227,,MATCH('Correlation'!$R$4,DataTable[#Headers],0))</f>
        <v>7.8719614027508298</v>
      </c>
      <c r="N1228">
        <f ca="1">OFFSET('Water Data'!A1227,,MATCH('Correlation'!$R$16,DataTable[#Headers],0))</f>
        <v>7.8719614027508298</v>
      </c>
    </row>
    <row r="1229" spans="13:14" x14ac:dyDescent="0.3">
      <c r="M1229">
        <f ca="1">OFFSET('Water Data'!A1228,,MATCH('Correlation'!$R$4,DataTable[#Headers],0))</f>
        <v>5.3270235340963303</v>
      </c>
      <c r="N1229">
        <f ca="1">OFFSET('Water Data'!A1228,,MATCH('Correlation'!$R$16,DataTable[#Headers],0))</f>
        <v>5.3270235340963303</v>
      </c>
    </row>
    <row r="1230" spans="13:14" x14ac:dyDescent="0.3">
      <c r="M1230">
        <f ca="1">OFFSET('Water Data'!A1229,,MATCH('Correlation'!$R$4,DataTable[#Headers],0))</f>
        <v>10.550273273136201</v>
      </c>
      <c r="N1230">
        <f ca="1">OFFSET('Water Data'!A1229,,MATCH('Correlation'!$R$16,DataTable[#Headers],0))</f>
        <v>10.550273273136201</v>
      </c>
    </row>
    <row r="1231" spans="13:14" x14ac:dyDescent="0.3">
      <c r="M1231">
        <f ca="1">OFFSET('Water Data'!A1230,,MATCH('Correlation'!$R$4,DataTable[#Headers],0))</f>
        <v>7.080794504276815</v>
      </c>
      <c r="N1231">
        <f ca="1">OFFSET('Water Data'!A1230,,MATCH('Correlation'!$R$16,DataTable[#Headers],0))</f>
        <v>7.080794504276815</v>
      </c>
    </row>
    <row r="1232" spans="13:14" x14ac:dyDescent="0.3">
      <c r="M1232">
        <f ca="1">OFFSET('Water Data'!A1231,,MATCH('Correlation'!$R$4,DataTable[#Headers],0))</f>
        <v>7.4710266701711996</v>
      </c>
      <c r="N1232">
        <f ca="1">OFFSET('Water Data'!A1231,,MATCH('Correlation'!$R$16,DataTable[#Headers],0))</f>
        <v>7.4710266701711996</v>
      </c>
    </row>
    <row r="1233" spans="13:14" x14ac:dyDescent="0.3">
      <c r="M1233">
        <f ca="1">OFFSET('Water Data'!A1232,,MATCH('Correlation'!$R$4,DataTable[#Headers],0))</f>
        <v>7.9438824771547596</v>
      </c>
      <c r="N1233">
        <f ca="1">OFFSET('Water Data'!A1232,,MATCH('Correlation'!$R$16,DataTable[#Headers],0))</f>
        <v>7.9438824771547596</v>
      </c>
    </row>
    <row r="1234" spans="13:14" x14ac:dyDescent="0.3">
      <c r="M1234">
        <f ca="1">OFFSET('Water Data'!A1233,,MATCH('Correlation'!$R$4,DataTable[#Headers],0))</f>
        <v>2.6908312404088099</v>
      </c>
      <c r="N1234">
        <f ca="1">OFFSET('Water Data'!A1233,,MATCH('Correlation'!$R$16,DataTable[#Headers],0))</f>
        <v>2.6908312404088099</v>
      </c>
    </row>
    <row r="1235" spans="13:14" x14ac:dyDescent="0.3">
      <c r="M1235">
        <f ca="1">OFFSET('Water Data'!A1234,,MATCH('Correlation'!$R$4,DataTable[#Headers],0))</f>
        <v>9.1356942598913093</v>
      </c>
      <c r="N1235">
        <f ca="1">OFFSET('Water Data'!A1234,,MATCH('Correlation'!$R$16,DataTable[#Headers],0))</f>
        <v>9.1356942598913093</v>
      </c>
    </row>
    <row r="1236" spans="13:14" x14ac:dyDescent="0.3">
      <c r="M1236">
        <f ca="1">OFFSET('Water Data'!A1235,,MATCH('Correlation'!$R$4,DataTable[#Headers],0))</f>
        <v>5.2140091940446602</v>
      </c>
      <c r="N1236">
        <f ca="1">OFFSET('Water Data'!A1235,,MATCH('Correlation'!$R$16,DataTable[#Headers],0))</f>
        <v>5.2140091940446602</v>
      </c>
    </row>
    <row r="1237" spans="13:14" x14ac:dyDescent="0.3">
      <c r="M1237">
        <f ca="1">OFFSET('Water Data'!A1236,,MATCH('Correlation'!$R$4,DataTable[#Headers],0))</f>
        <v>8.64953494696306</v>
      </c>
      <c r="N1237">
        <f ca="1">OFFSET('Water Data'!A1236,,MATCH('Correlation'!$R$16,DataTable[#Headers],0))</f>
        <v>8.64953494696306</v>
      </c>
    </row>
    <row r="1238" spans="13:14" x14ac:dyDescent="0.3">
      <c r="M1238">
        <f ca="1">OFFSET('Water Data'!A1237,,MATCH('Correlation'!$R$4,DataTable[#Headers],0))</f>
        <v>7.7566789502524403</v>
      </c>
      <c r="N1238">
        <f ca="1">OFFSET('Water Data'!A1237,,MATCH('Correlation'!$R$16,DataTable[#Headers],0))</f>
        <v>7.7566789502524403</v>
      </c>
    </row>
    <row r="1239" spans="13:14" x14ac:dyDescent="0.3">
      <c r="M1239">
        <f ca="1">OFFSET('Water Data'!A1238,,MATCH('Correlation'!$R$4,DataTable[#Headers],0))</f>
        <v>7.1042952035253002</v>
      </c>
      <c r="N1239">
        <f ca="1">OFFSET('Water Data'!A1238,,MATCH('Correlation'!$R$16,DataTable[#Headers],0))</f>
        <v>7.1042952035253002</v>
      </c>
    </row>
    <row r="1240" spans="13:14" x14ac:dyDescent="0.3">
      <c r="M1240">
        <f ca="1">OFFSET('Water Data'!A1239,,MATCH('Correlation'!$R$4,DataTable[#Headers],0))</f>
        <v>5.3633626453697696</v>
      </c>
      <c r="N1240">
        <f ca="1">OFFSET('Water Data'!A1239,,MATCH('Correlation'!$R$16,DataTable[#Headers],0))</f>
        <v>5.3633626453697696</v>
      </c>
    </row>
    <row r="1241" spans="13:14" x14ac:dyDescent="0.3">
      <c r="M1241">
        <f ca="1">OFFSET('Water Data'!A1240,,MATCH('Correlation'!$R$4,DataTable[#Headers],0))</f>
        <v>6.5824997472016502</v>
      </c>
      <c r="N1241">
        <f ca="1">OFFSET('Water Data'!A1240,,MATCH('Correlation'!$R$16,DataTable[#Headers],0))</f>
        <v>6.5824997472016502</v>
      </c>
    </row>
    <row r="1242" spans="13:14" x14ac:dyDescent="0.3">
      <c r="M1242">
        <f ca="1">OFFSET('Water Data'!A1241,,MATCH('Correlation'!$R$4,DataTable[#Headers],0))</f>
        <v>6.8104665165711804</v>
      </c>
      <c r="N1242">
        <f ca="1">OFFSET('Water Data'!A1241,,MATCH('Correlation'!$R$16,DataTable[#Headers],0))</f>
        <v>6.8104665165711804</v>
      </c>
    </row>
    <row r="1243" spans="13:14" x14ac:dyDescent="0.3">
      <c r="M1243">
        <f ca="1">OFFSET('Water Data'!A1242,,MATCH('Correlation'!$R$4,DataTable[#Headers],0))</f>
        <v>7.080794504276815</v>
      </c>
      <c r="N1243">
        <f ca="1">OFFSET('Water Data'!A1242,,MATCH('Correlation'!$R$16,DataTable[#Headers],0))</f>
        <v>7.080794504276815</v>
      </c>
    </row>
    <row r="1244" spans="13:14" x14ac:dyDescent="0.3">
      <c r="M1244">
        <f ca="1">OFFSET('Water Data'!A1243,,MATCH('Correlation'!$R$4,DataTable[#Headers],0))</f>
        <v>5.5741165945124402</v>
      </c>
      <c r="N1244">
        <f ca="1">OFFSET('Water Data'!A1243,,MATCH('Correlation'!$R$16,DataTable[#Headers],0))</f>
        <v>5.5741165945124402</v>
      </c>
    </row>
    <row r="1245" spans="13:14" x14ac:dyDescent="0.3">
      <c r="M1245">
        <f ca="1">OFFSET('Water Data'!A1244,,MATCH('Correlation'!$R$4,DataTable[#Headers],0))</f>
        <v>8.5552834226070296</v>
      </c>
      <c r="N1245">
        <f ca="1">OFFSET('Water Data'!A1244,,MATCH('Correlation'!$R$16,DataTable[#Headers],0))</f>
        <v>8.5552834226070296</v>
      </c>
    </row>
    <row r="1246" spans="13:14" x14ac:dyDescent="0.3">
      <c r="M1246">
        <f ca="1">OFFSET('Water Data'!A1245,,MATCH('Correlation'!$R$4,DataTable[#Headers],0))</f>
        <v>4.4834027609353804</v>
      </c>
      <c r="N1246">
        <f ca="1">OFFSET('Water Data'!A1245,,MATCH('Correlation'!$R$16,DataTable[#Headers],0))</f>
        <v>4.4834027609353804</v>
      </c>
    </row>
    <row r="1247" spans="13:14" x14ac:dyDescent="0.3">
      <c r="M1247">
        <f ca="1">OFFSET('Water Data'!A1246,,MATCH('Correlation'!$R$4,DataTable[#Headers],0))</f>
        <v>3.7830436384114399</v>
      </c>
      <c r="N1247">
        <f ca="1">OFFSET('Water Data'!A1246,,MATCH('Correlation'!$R$16,DataTable[#Headers],0))</f>
        <v>3.7830436384114399</v>
      </c>
    </row>
    <row r="1248" spans="13:14" x14ac:dyDescent="0.3">
      <c r="M1248">
        <f ca="1">OFFSET('Water Data'!A1247,,MATCH('Correlation'!$R$4,DataTable[#Headers],0))</f>
        <v>7.1383743168543603</v>
      </c>
      <c r="N1248">
        <f ca="1">OFFSET('Water Data'!A1247,,MATCH('Correlation'!$R$16,DataTable[#Headers],0))</f>
        <v>7.1383743168543603</v>
      </c>
    </row>
    <row r="1249" spans="13:14" x14ac:dyDescent="0.3">
      <c r="M1249">
        <f ca="1">OFFSET('Water Data'!A1248,,MATCH('Correlation'!$R$4,DataTable[#Headers],0))</f>
        <v>7.080794504276815</v>
      </c>
      <c r="N1249">
        <f ca="1">OFFSET('Water Data'!A1248,,MATCH('Correlation'!$R$16,DataTable[#Headers],0))</f>
        <v>7.080794504276815</v>
      </c>
    </row>
    <row r="1250" spans="13:14" x14ac:dyDescent="0.3">
      <c r="M1250">
        <f ca="1">OFFSET('Water Data'!A1249,,MATCH('Correlation'!$R$4,DataTable[#Headers],0))</f>
        <v>7.9123610281138204</v>
      </c>
      <c r="N1250">
        <f ca="1">OFFSET('Water Data'!A1249,,MATCH('Correlation'!$R$16,DataTable[#Headers],0))</f>
        <v>7.9123610281138204</v>
      </c>
    </row>
    <row r="1251" spans="13:14" x14ac:dyDescent="0.3">
      <c r="M1251">
        <f ca="1">OFFSET('Water Data'!A1250,,MATCH('Correlation'!$R$4,DataTable[#Headers],0))</f>
        <v>7.080794504276815</v>
      </c>
      <c r="N1251">
        <f ca="1">OFFSET('Water Data'!A1250,,MATCH('Correlation'!$R$16,DataTable[#Headers],0))</f>
        <v>7.080794504276815</v>
      </c>
    </row>
    <row r="1252" spans="13:14" x14ac:dyDescent="0.3">
      <c r="M1252">
        <f ca="1">OFFSET('Water Data'!A1251,,MATCH('Correlation'!$R$4,DataTable[#Headers],0))</f>
        <v>9.1283577576904804</v>
      </c>
      <c r="N1252">
        <f ca="1">OFFSET('Water Data'!A1251,,MATCH('Correlation'!$R$16,DataTable[#Headers],0))</f>
        <v>9.1283577576904804</v>
      </c>
    </row>
    <row r="1253" spans="13:14" x14ac:dyDescent="0.3">
      <c r="M1253">
        <f ca="1">OFFSET('Water Data'!A1252,,MATCH('Correlation'!$R$4,DataTable[#Headers],0))</f>
        <v>5.2719713777297503</v>
      </c>
      <c r="N1253">
        <f ca="1">OFFSET('Water Data'!A1252,,MATCH('Correlation'!$R$16,DataTable[#Headers],0))</f>
        <v>5.2719713777297503</v>
      </c>
    </row>
    <row r="1254" spans="13:14" x14ac:dyDescent="0.3">
      <c r="M1254">
        <f ca="1">OFFSET('Water Data'!A1253,,MATCH('Correlation'!$R$4,DataTable[#Headers],0))</f>
        <v>6.4650935290669196</v>
      </c>
      <c r="N1254">
        <f ca="1">OFFSET('Water Data'!A1253,,MATCH('Correlation'!$R$16,DataTable[#Headers],0))</f>
        <v>6.4650935290669196</v>
      </c>
    </row>
    <row r="1255" spans="13:14" x14ac:dyDescent="0.3">
      <c r="M1255">
        <f ca="1">OFFSET('Water Data'!A1254,,MATCH('Correlation'!$R$4,DataTable[#Headers],0))</f>
        <v>8.24518659646861</v>
      </c>
      <c r="N1255">
        <f ca="1">OFFSET('Water Data'!A1254,,MATCH('Correlation'!$R$16,DataTable[#Headers],0))</f>
        <v>8.24518659646861</v>
      </c>
    </row>
    <row r="1256" spans="13:14" x14ac:dyDescent="0.3">
      <c r="M1256">
        <f ca="1">OFFSET('Water Data'!A1255,,MATCH('Correlation'!$R$4,DataTable[#Headers],0))</f>
        <v>7.080794504276815</v>
      </c>
      <c r="N1256">
        <f ca="1">OFFSET('Water Data'!A1255,,MATCH('Correlation'!$R$16,DataTable[#Headers],0))</f>
        <v>7.080794504276815</v>
      </c>
    </row>
    <row r="1257" spans="13:14" x14ac:dyDescent="0.3">
      <c r="M1257">
        <f ca="1">OFFSET('Water Data'!A1256,,MATCH('Correlation'!$R$4,DataTable[#Headers],0))</f>
        <v>6.7047918921837004</v>
      </c>
      <c r="N1257">
        <f ca="1">OFFSET('Water Data'!A1256,,MATCH('Correlation'!$R$16,DataTable[#Headers],0))</f>
        <v>6.7047918921837004</v>
      </c>
    </row>
    <row r="1258" spans="13:14" x14ac:dyDescent="0.3">
      <c r="M1258">
        <f ca="1">OFFSET('Water Data'!A1257,,MATCH('Correlation'!$R$4,DataTable[#Headers],0))</f>
        <v>6.4302547859565404</v>
      </c>
      <c r="N1258">
        <f ca="1">OFFSET('Water Data'!A1257,,MATCH('Correlation'!$R$16,DataTable[#Headers],0))</f>
        <v>6.4302547859565404</v>
      </c>
    </row>
    <row r="1259" spans="13:14" x14ac:dyDescent="0.3">
      <c r="M1259">
        <f ca="1">OFFSET('Water Data'!A1258,,MATCH('Correlation'!$R$4,DataTable[#Headers],0))</f>
        <v>7.4827912763506896</v>
      </c>
      <c r="N1259">
        <f ca="1">OFFSET('Water Data'!A1258,,MATCH('Correlation'!$R$16,DataTable[#Headers],0))</f>
        <v>7.4827912763506896</v>
      </c>
    </row>
    <row r="1260" spans="13:14" x14ac:dyDescent="0.3">
      <c r="M1260">
        <f ca="1">OFFSET('Water Data'!A1259,,MATCH('Correlation'!$R$4,DataTable[#Headers],0))</f>
        <v>5.5044523206609002</v>
      </c>
      <c r="N1260">
        <f ca="1">OFFSET('Water Data'!A1259,,MATCH('Correlation'!$R$16,DataTable[#Headers],0))</f>
        <v>5.5044523206609002</v>
      </c>
    </row>
    <row r="1261" spans="13:14" x14ac:dyDescent="0.3">
      <c r="M1261">
        <f ca="1">OFFSET('Water Data'!A1260,,MATCH('Correlation'!$R$4,DataTable[#Headers],0))</f>
        <v>7.5219206364111102</v>
      </c>
      <c r="N1261">
        <f ca="1">OFFSET('Water Data'!A1260,,MATCH('Correlation'!$R$16,DataTable[#Headers],0))</f>
        <v>7.5219206364111102</v>
      </c>
    </row>
    <row r="1262" spans="13:14" x14ac:dyDescent="0.3">
      <c r="M1262">
        <f ca="1">OFFSET('Water Data'!A1261,,MATCH('Correlation'!$R$4,DataTable[#Headers],0))</f>
        <v>7.080794504276815</v>
      </c>
      <c r="N1262">
        <f ca="1">OFFSET('Water Data'!A1261,,MATCH('Correlation'!$R$16,DataTable[#Headers],0))</f>
        <v>7.080794504276815</v>
      </c>
    </row>
    <row r="1263" spans="13:14" x14ac:dyDescent="0.3">
      <c r="M1263">
        <f ca="1">OFFSET('Water Data'!A1262,,MATCH('Correlation'!$R$4,DataTable[#Headers],0))</f>
        <v>8.5225677327180804</v>
      </c>
      <c r="N1263">
        <f ca="1">OFFSET('Water Data'!A1262,,MATCH('Correlation'!$R$16,DataTable[#Headers],0))</f>
        <v>8.5225677327180804</v>
      </c>
    </row>
    <row r="1264" spans="13:14" x14ac:dyDescent="0.3">
      <c r="M1264">
        <f ca="1">OFFSET('Water Data'!A1263,,MATCH('Correlation'!$R$4,DataTable[#Headers],0))</f>
        <v>5.6944755463374497</v>
      </c>
      <c r="N1264">
        <f ca="1">OFFSET('Water Data'!A1263,,MATCH('Correlation'!$R$16,DataTable[#Headers],0))</f>
        <v>5.6944755463374497</v>
      </c>
    </row>
    <row r="1265" spans="13:14" x14ac:dyDescent="0.3">
      <c r="M1265">
        <f ca="1">OFFSET('Water Data'!A1264,,MATCH('Correlation'!$R$4,DataTable[#Headers],0))</f>
        <v>6.9345035900608796</v>
      </c>
      <c r="N1265">
        <f ca="1">OFFSET('Water Data'!A1264,,MATCH('Correlation'!$R$16,DataTable[#Headers],0))</f>
        <v>6.9345035900608796</v>
      </c>
    </row>
    <row r="1266" spans="13:14" x14ac:dyDescent="0.3">
      <c r="M1266">
        <f ca="1">OFFSET('Water Data'!A1265,,MATCH('Correlation'!$R$4,DataTable[#Headers],0))</f>
        <v>6.1151800391146098</v>
      </c>
      <c r="N1266">
        <f ca="1">OFFSET('Water Data'!A1265,,MATCH('Correlation'!$R$16,DataTable[#Headers],0))</f>
        <v>6.1151800391146098</v>
      </c>
    </row>
    <row r="1267" spans="13:14" x14ac:dyDescent="0.3">
      <c r="M1267">
        <f ca="1">OFFSET('Water Data'!A1266,,MATCH('Correlation'!$R$4,DataTable[#Headers],0))</f>
        <v>8.5756730218279902</v>
      </c>
      <c r="N1267">
        <f ca="1">OFFSET('Water Data'!A1266,,MATCH('Correlation'!$R$16,DataTable[#Headers],0))</f>
        <v>8.5756730218279902</v>
      </c>
    </row>
    <row r="1268" spans="13:14" x14ac:dyDescent="0.3">
      <c r="M1268">
        <f ca="1">OFFSET('Water Data'!A1267,,MATCH('Correlation'!$R$4,DataTable[#Headers],0))</f>
        <v>5.6891429876636401</v>
      </c>
      <c r="N1268">
        <f ca="1">OFFSET('Water Data'!A1267,,MATCH('Correlation'!$R$16,DataTable[#Headers],0))</f>
        <v>5.6891429876636401</v>
      </c>
    </row>
    <row r="1269" spans="13:14" x14ac:dyDescent="0.3">
      <c r="M1269">
        <f ca="1">OFFSET('Water Data'!A1268,,MATCH('Correlation'!$R$4,DataTable[#Headers],0))</f>
        <v>7.080794504276815</v>
      </c>
      <c r="N1269">
        <f ca="1">OFFSET('Water Data'!A1268,,MATCH('Correlation'!$R$16,DataTable[#Headers],0))</f>
        <v>7.080794504276815</v>
      </c>
    </row>
    <row r="1270" spans="13:14" x14ac:dyDescent="0.3">
      <c r="M1270">
        <f ca="1">OFFSET('Water Data'!A1269,,MATCH('Correlation'!$R$4,DataTable[#Headers],0))</f>
        <v>7.2261271998088903</v>
      </c>
      <c r="N1270">
        <f ca="1">OFFSET('Water Data'!A1269,,MATCH('Correlation'!$R$16,DataTable[#Headers],0))</f>
        <v>7.2261271998088903</v>
      </c>
    </row>
    <row r="1271" spans="13:14" x14ac:dyDescent="0.3">
      <c r="M1271">
        <f ca="1">OFFSET('Water Data'!A1270,,MATCH('Correlation'!$R$4,DataTable[#Headers],0))</f>
        <v>7.1977959915433001</v>
      </c>
      <c r="N1271">
        <f ca="1">OFFSET('Water Data'!A1270,,MATCH('Correlation'!$R$16,DataTable[#Headers],0))</f>
        <v>7.1977959915433001</v>
      </c>
    </row>
    <row r="1272" spans="13:14" x14ac:dyDescent="0.3">
      <c r="M1272">
        <f ca="1">OFFSET('Water Data'!A1271,,MATCH('Correlation'!$R$4,DataTable[#Headers],0))</f>
        <v>3.8468143277678202</v>
      </c>
      <c r="N1272">
        <f ca="1">OFFSET('Water Data'!A1271,,MATCH('Correlation'!$R$16,DataTable[#Headers],0))</f>
        <v>3.8468143277678202</v>
      </c>
    </row>
    <row r="1273" spans="13:14" x14ac:dyDescent="0.3">
      <c r="M1273">
        <f ca="1">OFFSET('Water Data'!A1272,,MATCH('Correlation'!$R$4,DataTable[#Headers],0))</f>
        <v>5.8963393459118301</v>
      </c>
      <c r="N1273">
        <f ca="1">OFFSET('Water Data'!A1272,,MATCH('Correlation'!$R$16,DataTable[#Headers],0))</f>
        <v>5.8963393459118301</v>
      </c>
    </row>
    <row r="1274" spans="13:14" x14ac:dyDescent="0.3">
      <c r="M1274">
        <f ca="1">OFFSET('Water Data'!A1273,,MATCH('Correlation'!$R$4,DataTable[#Headers],0))</f>
        <v>7.080794504276815</v>
      </c>
      <c r="N1274">
        <f ca="1">OFFSET('Water Data'!A1273,,MATCH('Correlation'!$R$16,DataTable[#Headers],0))</f>
        <v>7.080794504276815</v>
      </c>
    </row>
    <row r="1275" spans="13:14" x14ac:dyDescent="0.3">
      <c r="M1275">
        <f ca="1">OFFSET('Water Data'!A1274,,MATCH('Correlation'!$R$4,DataTable[#Headers],0))</f>
        <v>8.3263498544104397</v>
      </c>
      <c r="N1275">
        <f ca="1">OFFSET('Water Data'!A1274,,MATCH('Correlation'!$R$16,DataTable[#Headers],0))</f>
        <v>8.3263498544104397</v>
      </c>
    </row>
    <row r="1276" spans="13:14" x14ac:dyDescent="0.3">
      <c r="M1276">
        <f ca="1">OFFSET('Water Data'!A1275,,MATCH('Correlation'!$R$4,DataTable[#Headers],0))</f>
        <v>6.8915616547736596</v>
      </c>
      <c r="N1276">
        <f ca="1">OFFSET('Water Data'!A1275,,MATCH('Correlation'!$R$16,DataTable[#Headers],0))</f>
        <v>6.8915616547736596</v>
      </c>
    </row>
    <row r="1277" spans="13:14" x14ac:dyDescent="0.3">
      <c r="M1277">
        <f ca="1">OFFSET('Water Data'!A1276,,MATCH('Correlation'!$R$4,DataTable[#Headers],0))</f>
        <v>5.5481249469332301</v>
      </c>
      <c r="N1277">
        <f ca="1">OFFSET('Water Data'!A1276,,MATCH('Correlation'!$R$16,DataTable[#Headers],0))</f>
        <v>5.5481249469332301</v>
      </c>
    </row>
    <row r="1278" spans="13:14" x14ac:dyDescent="0.3">
      <c r="M1278">
        <f ca="1">OFFSET('Water Data'!A1277,,MATCH('Correlation'!$R$4,DataTable[#Headers],0))</f>
        <v>7.080794504276815</v>
      </c>
      <c r="N1278">
        <f ca="1">OFFSET('Water Data'!A1277,,MATCH('Correlation'!$R$16,DataTable[#Headers],0))</f>
        <v>7.080794504276815</v>
      </c>
    </row>
    <row r="1279" spans="13:14" x14ac:dyDescent="0.3">
      <c r="M1279">
        <f ca="1">OFFSET('Water Data'!A1278,,MATCH('Correlation'!$R$4,DataTable[#Headers],0))</f>
        <v>5.3866379619568097</v>
      </c>
      <c r="N1279">
        <f ca="1">OFFSET('Water Data'!A1278,,MATCH('Correlation'!$R$16,DataTable[#Headers],0))</f>
        <v>5.3866379619568097</v>
      </c>
    </row>
    <row r="1280" spans="13:14" x14ac:dyDescent="0.3">
      <c r="M1280">
        <f ca="1">OFFSET('Water Data'!A1279,,MATCH('Correlation'!$R$4,DataTable[#Headers],0))</f>
        <v>7.26253465163306</v>
      </c>
      <c r="N1280">
        <f ca="1">OFFSET('Water Data'!A1279,,MATCH('Correlation'!$R$16,DataTable[#Headers],0))</f>
        <v>7.26253465163306</v>
      </c>
    </row>
    <row r="1281" spans="13:14" x14ac:dyDescent="0.3">
      <c r="M1281">
        <f ca="1">OFFSET('Water Data'!A1280,,MATCH('Correlation'!$R$4,DataTable[#Headers],0))</f>
        <v>6.2570857911396596</v>
      </c>
      <c r="N1281">
        <f ca="1">OFFSET('Water Data'!A1280,,MATCH('Correlation'!$R$16,DataTable[#Headers],0))</f>
        <v>6.2570857911396596</v>
      </c>
    </row>
    <row r="1282" spans="13:14" x14ac:dyDescent="0.3">
      <c r="M1282">
        <f ca="1">OFFSET('Water Data'!A1281,,MATCH('Correlation'!$R$4,DataTable[#Headers],0))</f>
        <v>7.0255043349930002</v>
      </c>
      <c r="N1282">
        <f ca="1">OFFSET('Water Data'!A1281,,MATCH('Correlation'!$R$16,DataTable[#Headers],0))</f>
        <v>7.0255043349930002</v>
      </c>
    </row>
    <row r="1283" spans="13:14" x14ac:dyDescent="0.3">
      <c r="M1283">
        <f ca="1">OFFSET('Water Data'!A1282,,MATCH('Correlation'!$R$4,DataTable[#Headers],0))</f>
        <v>6.5848393332047399</v>
      </c>
      <c r="N1283">
        <f ca="1">OFFSET('Water Data'!A1282,,MATCH('Correlation'!$R$16,DataTable[#Headers],0))</f>
        <v>6.5848393332047399</v>
      </c>
    </row>
    <row r="1284" spans="13:14" x14ac:dyDescent="0.3">
      <c r="M1284">
        <f ca="1">OFFSET('Water Data'!A1283,,MATCH('Correlation'!$R$4,DataTable[#Headers],0))</f>
        <v>6.5656335471250298</v>
      </c>
      <c r="N1284">
        <f ca="1">OFFSET('Water Data'!A1283,,MATCH('Correlation'!$R$16,DataTable[#Headers],0))</f>
        <v>6.5656335471250298</v>
      </c>
    </row>
    <row r="1285" spans="13:14" x14ac:dyDescent="0.3">
      <c r="M1285">
        <f ca="1">OFFSET('Water Data'!A1284,,MATCH('Correlation'!$R$4,DataTable[#Headers],0))</f>
        <v>6.6221029364808404</v>
      </c>
      <c r="N1285">
        <f ca="1">OFFSET('Water Data'!A1284,,MATCH('Correlation'!$R$16,DataTable[#Headers],0))</f>
        <v>6.6221029364808404</v>
      </c>
    </row>
    <row r="1286" spans="13:14" x14ac:dyDescent="0.3">
      <c r="M1286">
        <f ca="1">OFFSET('Water Data'!A1285,,MATCH('Correlation'!$R$4,DataTable[#Headers],0))</f>
        <v>7.2173927805689697</v>
      </c>
      <c r="N1286">
        <f ca="1">OFFSET('Water Data'!A1285,,MATCH('Correlation'!$R$16,DataTable[#Headers],0))</f>
        <v>7.2173927805689697</v>
      </c>
    </row>
    <row r="1287" spans="13:14" x14ac:dyDescent="0.3">
      <c r="M1287">
        <f ca="1">OFFSET('Water Data'!A1286,,MATCH('Correlation'!$R$4,DataTable[#Headers],0))</f>
        <v>5.2539074294873398</v>
      </c>
      <c r="N1287">
        <f ca="1">OFFSET('Water Data'!A1286,,MATCH('Correlation'!$R$16,DataTable[#Headers],0))</f>
        <v>5.2539074294873398</v>
      </c>
    </row>
    <row r="1288" spans="13:14" x14ac:dyDescent="0.3">
      <c r="M1288">
        <f ca="1">OFFSET('Water Data'!A1287,,MATCH('Correlation'!$R$4,DataTable[#Headers],0))</f>
        <v>8.1313752335690008</v>
      </c>
      <c r="N1288">
        <f ca="1">OFFSET('Water Data'!A1287,,MATCH('Correlation'!$R$16,DataTable[#Headers],0))</f>
        <v>8.1313752335690008</v>
      </c>
    </row>
    <row r="1289" spans="13:14" x14ac:dyDescent="0.3">
      <c r="M1289">
        <f ca="1">OFFSET('Water Data'!A1288,,MATCH('Correlation'!$R$4,DataTable[#Headers],0))</f>
        <v>6.6197754602282899</v>
      </c>
      <c r="N1289">
        <f ca="1">OFFSET('Water Data'!A1288,,MATCH('Correlation'!$R$16,DataTable[#Headers],0))</f>
        <v>6.6197754602282899</v>
      </c>
    </row>
    <row r="1290" spans="13:14" x14ac:dyDescent="0.3">
      <c r="M1290">
        <f ca="1">OFFSET('Water Data'!A1289,,MATCH('Correlation'!$R$4,DataTable[#Headers],0))</f>
        <v>7.080794504276815</v>
      </c>
      <c r="N1290">
        <f ca="1">OFFSET('Water Data'!A1289,,MATCH('Correlation'!$R$16,DataTable[#Headers],0))</f>
        <v>7.080794504276815</v>
      </c>
    </row>
    <row r="1291" spans="13:14" x14ac:dyDescent="0.3">
      <c r="M1291">
        <f ca="1">OFFSET('Water Data'!A1290,,MATCH('Correlation'!$R$4,DataTable[#Headers],0))</f>
        <v>6.2172553069490197</v>
      </c>
      <c r="N1291">
        <f ca="1">OFFSET('Water Data'!A1290,,MATCH('Correlation'!$R$16,DataTable[#Headers],0))</f>
        <v>6.2172553069490197</v>
      </c>
    </row>
    <row r="1292" spans="13:14" x14ac:dyDescent="0.3">
      <c r="M1292">
        <f ca="1">OFFSET('Water Data'!A1291,,MATCH('Correlation'!$R$4,DataTable[#Headers],0))</f>
        <v>5.0199847667892099</v>
      </c>
      <c r="N1292">
        <f ca="1">OFFSET('Water Data'!A1291,,MATCH('Correlation'!$R$16,DataTable[#Headers],0))</f>
        <v>5.0199847667892099</v>
      </c>
    </row>
    <row r="1293" spans="13:14" x14ac:dyDescent="0.3">
      <c r="M1293">
        <f ca="1">OFFSET('Water Data'!A1292,,MATCH('Correlation'!$R$4,DataTable[#Headers],0))</f>
        <v>6.9073796149717799</v>
      </c>
      <c r="N1293">
        <f ca="1">OFFSET('Water Data'!A1292,,MATCH('Correlation'!$R$16,DataTable[#Headers],0))</f>
        <v>6.9073796149717799</v>
      </c>
    </row>
    <row r="1294" spans="13:14" x14ac:dyDescent="0.3">
      <c r="M1294">
        <f ca="1">OFFSET('Water Data'!A1293,,MATCH('Correlation'!$R$4,DataTable[#Headers],0))</f>
        <v>6.3131147318719201</v>
      </c>
      <c r="N1294">
        <f ca="1">OFFSET('Water Data'!A1293,,MATCH('Correlation'!$R$16,DataTable[#Headers],0))</f>
        <v>6.3131147318719201</v>
      </c>
    </row>
    <row r="1295" spans="13:14" x14ac:dyDescent="0.3">
      <c r="M1295">
        <f ca="1">OFFSET('Water Data'!A1294,,MATCH('Correlation'!$R$4,DataTable[#Headers],0))</f>
        <v>7.080794504276815</v>
      </c>
      <c r="N1295">
        <f ca="1">OFFSET('Water Data'!A1294,,MATCH('Correlation'!$R$16,DataTable[#Headers],0))</f>
        <v>7.080794504276815</v>
      </c>
    </row>
    <row r="1296" spans="13:14" x14ac:dyDescent="0.3">
      <c r="M1296">
        <f ca="1">OFFSET('Water Data'!A1295,,MATCH('Correlation'!$R$4,DataTable[#Headers],0))</f>
        <v>7.2939292501312396</v>
      </c>
      <c r="N1296">
        <f ca="1">OFFSET('Water Data'!A1295,,MATCH('Correlation'!$R$16,DataTable[#Headers],0))</f>
        <v>7.2939292501312396</v>
      </c>
    </row>
    <row r="1297" spans="13:14" x14ac:dyDescent="0.3">
      <c r="M1297">
        <f ca="1">OFFSET('Water Data'!A1296,,MATCH('Correlation'!$R$4,DataTable[#Headers],0))</f>
        <v>6.6303638203049902</v>
      </c>
      <c r="N1297">
        <f ca="1">OFFSET('Water Data'!A1296,,MATCH('Correlation'!$R$16,DataTable[#Headers],0))</f>
        <v>6.6303638203049902</v>
      </c>
    </row>
    <row r="1298" spans="13:14" x14ac:dyDescent="0.3">
      <c r="M1298">
        <f ca="1">OFFSET('Water Data'!A1297,,MATCH('Correlation'!$R$4,DataTable[#Headers],0))</f>
        <v>8.0157803951527402</v>
      </c>
      <c r="N1298">
        <f ca="1">OFFSET('Water Data'!A1297,,MATCH('Correlation'!$R$16,DataTable[#Headers],0))</f>
        <v>8.0157803951527402</v>
      </c>
    </row>
    <row r="1299" spans="13:14" x14ac:dyDescent="0.3">
      <c r="M1299">
        <f ca="1">OFFSET('Water Data'!A1298,,MATCH('Correlation'!$R$4,DataTable[#Headers],0))</f>
        <v>4.2498903794038396</v>
      </c>
      <c r="N1299">
        <f ca="1">OFFSET('Water Data'!A1298,,MATCH('Correlation'!$R$16,DataTable[#Headers],0))</f>
        <v>4.2498903794038396</v>
      </c>
    </row>
    <row r="1300" spans="13:14" x14ac:dyDescent="0.3">
      <c r="M1300">
        <f ca="1">OFFSET('Water Data'!A1299,,MATCH('Correlation'!$R$4,DataTable[#Headers],0))</f>
        <v>4.26526963973199</v>
      </c>
      <c r="N1300">
        <f ca="1">OFFSET('Water Data'!A1299,,MATCH('Correlation'!$R$16,DataTable[#Headers],0))</f>
        <v>4.26526963973199</v>
      </c>
    </row>
    <row r="1301" spans="13:14" x14ac:dyDescent="0.3">
      <c r="M1301">
        <f ca="1">OFFSET('Water Data'!A1300,,MATCH('Correlation'!$R$4,DataTable[#Headers],0))</f>
        <v>9.2668405950871406</v>
      </c>
      <c r="N1301">
        <f ca="1">OFFSET('Water Data'!A1300,,MATCH('Correlation'!$R$16,DataTable[#Headers],0))</f>
        <v>9.2668405950871406</v>
      </c>
    </row>
    <row r="1302" spans="13:14" x14ac:dyDescent="0.3">
      <c r="M1302">
        <f ca="1">OFFSET('Water Data'!A1301,,MATCH('Correlation'!$R$4,DataTable[#Headers],0))</f>
        <v>9.6194566256594598</v>
      </c>
      <c r="N1302">
        <f ca="1">OFFSET('Water Data'!A1301,,MATCH('Correlation'!$R$16,DataTable[#Headers],0))</f>
        <v>9.6194566256594598</v>
      </c>
    </row>
    <row r="1303" spans="13:14" x14ac:dyDescent="0.3">
      <c r="M1303">
        <f ca="1">OFFSET('Water Data'!A1302,,MATCH('Correlation'!$R$4,DataTable[#Headers],0))</f>
        <v>7.0868773255657604</v>
      </c>
      <c r="N1303">
        <f ca="1">OFFSET('Water Data'!A1302,,MATCH('Correlation'!$R$16,DataTable[#Headers],0))</f>
        <v>7.0868773255657604</v>
      </c>
    </row>
    <row r="1304" spans="13:14" x14ac:dyDescent="0.3">
      <c r="M1304">
        <f ca="1">OFFSET('Water Data'!A1303,,MATCH('Correlation'!$R$4,DataTable[#Headers],0))</f>
        <v>3.4338740591450798</v>
      </c>
      <c r="N1304">
        <f ca="1">OFFSET('Water Data'!A1303,,MATCH('Correlation'!$R$16,DataTable[#Headers],0))</f>
        <v>3.4338740591450798</v>
      </c>
    </row>
    <row r="1305" spans="13:14" x14ac:dyDescent="0.3">
      <c r="M1305">
        <f ca="1">OFFSET('Water Data'!A1304,,MATCH('Correlation'!$R$4,DataTable[#Headers],0))</f>
        <v>8.4367590287889698</v>
      </c>
      <c r="N1305">
        <f ca="1">OFFSET('Water Data'!A1304,,MATCH('Correlation'!$R$16,DataTable[#Headers],0))</f>
        <v>8.4367590287889698</v>
      </c>
    </row>
    <row r="1306" spans="13:14" x14ac:dyDescent="0.3">
      <c r="M1306">
        <f ca="1">OFFSET('Water Data'!A1305,,MATCH('Correlation'!$R$4,DataTable[#Headers],0))</f>
        <v>12.246928068519701</v>
      </c>
      <c r="N1306">
        <f ca="1">OFFSET('Water Data'!A1305,,MATCH('Correlation'!$R$16,DataTable[#Headers],0))</f>
        <v>12.246928068519701</v>
      </c>
    </row>
    <row r="1307" spans="13:14" x14ac:dyDescent="0.3">
      <c r="M1307">
        <f ca="1">OFFSET('Water Data'!A1306,,MATCH('Correlation'!$R$4,DataTable[#Headers],0))</f>
        <v>7.3430319397731703</v>
      </c>
      <c r="N1307">
        <f ca="1">OFFSET('Water Data'!A1306,,MATCH('Correlation'!$R$16,DataTable[#Headers],0))</f>
        <v>7.3430319397731703</v>
      </c>
    </row>
    <row r="1308" spans="13:14" x14ac:dyDescent="0.3">
      <c r="M1308">
        <f ca="1">OFFSET('Water Data'!A1307,,MATCH('Correlation'!$R$4,DataTable[#Headers],0))</f>
        <v>4.6164389344492296</v>
      </c>
      <c r="N1308">
        <f ca="1">OFFSET('Water Data'!A1307,,MATCH('Correlation'!$R$16,DataTable[#Headers],0))</f>
        <v>4.6164389344492296</v>
      </c>
    </row>
    <row r="1309" spans="13:14" x14ac:dyDescent="0.3">
      <c r="M1309">
        <f ca="1">OFFSET('Water Data'!A1308,,MATCH('Correlation'!$R$4,DataTable[#Headers],0))</f>
        <v>8.3074629690065507</v>
      </c>
      <c r="N1309">
        <f ca="1">OFFSET('Water Data'!A1308,,MATCH('Correlation'!$R$16,DataTable[#Headers],0))</f>
        <v>8.3074629690065507</v>
      </c>
    </row>
    <row r="1310" spans="13:14" x14ac:dyDescent="0.3">
      <c r="M1310">
        <f ca="1">OFFSET('Water Data'!A1309,,MATCH('Correlation'!$R$4,DataTable[#Headers],0))</f>
        <v>4.9096405544372796</v>
      </c>
      <c r="N1310">
        <f ca="1">OFFSET('Water Data'!A1309,,MATCH('Correlation'!$R$16,DataTable[#Headers],0))</f>
        <v>4.9096405544372796</v>
      </c>
    </row>
    <row r="1311" spans="13:14" x14ac:dyDescent="0.3">
      <c r="M1311">
        <f ca="1">OFFSET('Water Data'!A1310,,MATCH('Correlation'!$R$4,DataTable[#Headers],0))</f>
        <v>7.7091063598640401</v>
      </c>
      <c r="N1311">
        <f ca="1">OFFSET('Water Data'!A1310,,MATCH('Correlation'!$R$16,DataTable[#Headers],0))</f>
        <v>7.7091063598640401</v>
      </c>
    </row>
    <row r="1312" spans="13:14" x14ac:dyDescent="0.3">
      <c r="M1312">
        <f ca="1">OFFSET('Water Data'!A1311,,MATCH('Correlation'!$R$4,DataTable[#Headers],0))</f>
        <v>7.080794504276815</v>
      </c>
      <c r="N1312">
        <f ca="1">OFFSET('Water Data'!A1311,,MATCH('Correlation'!$R$16,DataTable[#Headers],0))</f>
        <v>7.080794504276815</v>
      </c>
    </row>
    <row r="1313" spans="13:14" x14ac:dyDescent="0.3">
      <c r="M1313">
        <f ca="1">OFFSET('Water Data'!A1312,,MATCH('Correlation'!$R$4,DataTable[#Headers],0))</f>
        <v>7.8182748393015</v>
      </c>
      <c r="N1313">
        <f ca="1">OFFSET('Water Data'!A1312,,MATCH('Correlation'!$R$16,DataTable[#Headers],0))</f>
        <v>7.8182748393015</v>
      </c>
    </row>
    <row r="1314" spans="13:14" x14ac:dyDescent="0.3">
      <c r="M1314">
        <f ca="1">OFFSET('Water Data'!A1313,,MATCH('Correlation'!$R$4,DataTable[#Headers],0))</f>
        <v>8.2074589126568203</v>
      </c>
      <c r="N1314">
        <f ca="1">OFFSET('Water Data'!A1313,,MATCH('Correlation'!$R$16,DataTable[#Headers],0))</f>
        <v>8.2074589126568203</v>
      </c>
    </row>
    <row r="1315" spans="13:14" x14ac:dyDescent="0.3">
      <c r="M1315">
        <f ca="1">OFFSET('Water Data'!A1314,,MATCH('Correlation'!$R$4,DataTable[#Headers],0))</f>
        <v>6.9585341374810001</v>
      </c>
      <c r="N1315">
        <f ca="1">OFFSET('Water Data'!A1314,,MATCH('Correlation'!$R$16,DataTable[#Headers],0))</f>
        <v>6.9585341374810001</v>
      </c>
    </row>
    <row r="1316" spans="13:14" x14ac:dyDescent="0.3">
      <c r="M1316">
        <f ca="1">OFFSET('Water Data'!A1315,,MATCH('Correlation'!$R$4,DataTable[#Headers],0))</f>
        <v>7.080794504276815</v>
      </c>
      <c r="N1316">
        <f ca="1">OFFSET('Water Data'!A1315,,MATCH('Correlation'!$R$16,DataTable[#Headers],0))</f>
        <v>7.080794504276815</v>
      </c>
    </row>
    <row r="1317" spans="13:14" x14ac:dyDescent="0.3">
      <c r="M1317">
        <f ca="1">OFFSET('Water Data'!A1316,,MATCH('Correlation'!$R$4,DataTable[#Headers],0))</f>
        <v>4.3494399993517101</v>
      </c>
      <c r="N1317">
        <f ca="1">OFFSET('Water Data'!A1316,,MATCH('Correlation'!$R$16,DataTable[#Headers],0))</f>
        <v>4.3494399993517101</v>
      </c>
    </row>
    <row r="1318" spans="13:14" x14ac:dyDescent="0.3">
      <c r="M1318">
        <f ca="1">OFFSET('Water Data'!A1317,,MATCH('Correlation'!$R$4,DataTable[#Headers],0))</f>
        <v>6.6299850357875103</v>
      </c>
      <c r="N1318">
        <f ca="1">OFFSET('Water Data'!A1317,,MATCH('Correlation'!$R$16,DataTable[#Headers],0))</f>
        <v>6.6299850357875103</v>
      </c>
    </row>
    <row r="1319" spans="13:14" x14ac:dyDescent="0.3">
      <c r="M1319">
        <f ca="1">OFFSET('Water Data'!A1318,,MATCH('Correlation'!$R$4,DataTable[#Headers],0))</f>
        <v>8.9696973895963392</v>
      </c>
      <c r="N1319">
        <f ca="1">OFFSET('Water Data'!A1318,,MATCH('Correlation'!$R$16,DataTable[#Headers],0))</f>
        <v>8.9696973895963392</v>
      </c>
    </row>
    <row r="1320" spans="13:14" x14ac:dyDescent="0.3">
      <c r="M1320">
        <f ca="1">OFFSET('Water Data'!A1319,,MATCH('Correlation'!$R$4,DataTable[#Headers],0))</f>
        <v>6.7710502897320302</v>
      </c>
      <c r="N1320">
        <f ca="1">OFFSET('Water Data'!A1319,,MATCH('Correlation'!$R$16,DataTable[#Headers],0))</f>
        <v>6.7710502897320302</v>
      </c>
    </row>
    <row r="1321" spans="13:14" x14ac:dyDescent="0.3">
      <c r="M1321">
        <f ca="1">OFFSET('Water Data'!A1320,,MATCH('Correlation'!$R$4,DataTable[#Headers],0))</f>
        <v>6.7246393420269301</v>
      </c>
      <c r="N1321">
        <f ca="1">OFFSET('Water Data'!A1320,,MATCH('Correlation'!$R$16,DataTable[#Headers],0))</f>
        <v>6.7246393420269301</v>
      </c>
    </row>
    <row r="1322" spans="13:14" x14ac:dyDescent="0.3">
      <c r="M1322">
        <f ca="1">OFFSET('Water Data'!A1321,,MATCH('Correlation'!$R$4,DataTable[#Headers],0))</f>
        <v>7.080794504276815</v>
      </c>
      <c r="N1322">
        <f ca="1">OFFSET('Water Data'!A1321,,MATCH('Correlation'!$R$16,DataTable[#Headers],0))</f>
        <v>7.080794504276815</v>
      </c>
    </row>
    <row r="1323" spans="13:14" x14ac:dyDescent="0.3">
      <c r="M1323">
        <f ca="1">OFFSET('Water Data'!A1322,,MATCH('Correlation'!$R$4,DataTable[#Headers],0))</f>
        <v>6.9672707638743301</v>
      </c>
      <c r="N1323">
        <f ca="1">OFFSET('Water Data'!A1322,,MATCH('Correlation'!$R$16,DataTable[#Headers],0))</f>
        <v>6.9672707638743301</v>
      </c>
    </row>
    <row r="1324" spans="13:14" x14ac:dyDescent="0.3">
      <c r="M1324">
        <f ca="1">OFFSET('Water Data'!A1323,,MATCH('Correlation'!$R$4,DataTable[#Headers],0))</f>
        <v>7.080794504276815</v>
      </c>
      <c r="N1324">
        <f ca="1">OFFSET('Water Data'!A1323,,MATCH('Correlation'!$R$16,DataTable[#Headers],0))</f>
        <v>7.080794504276815</v>
      </c>
    </row>
    <row r="1325" spans="13:14" x14ac:dyDescent="0.3">
      <c r="M1325">
        <f ca="1">OFFSET('Water Data'!A1324,,MATCH('Correlation'!$R$4,DataTable[#Headers],0))</f>
        <v>7.0531167393032401</v>
      </c>
      <c r="N1325">
        <f ca="1">OFFSET('Water Data'!A1324,,MATCH('Correlation'!$R$16,DataTable[#Headers],0))</f>
        <v>7.0531167393032401</v>
      </c>
    </row>
    <row r="1326" spans="13:14" x14ac:dyDescent="0.3">
      <c r="M1326">
        <f ca="1">OFFSET('Water Data'!A1325,,MATCH('Correlation'!$R$4,DataTable[#Headers],0))</f>
        <v>7.7551542265348097</v>
      </c>
      <c r="N1326">
        <f ca="1">OFFSET('Water Data'!A1325,,MATCH('Correlation'!$R$16,DataTable[#Headers],0))</f>
        <v>7.7551542265348097</v>
      </c>
    </row>
    <row r="1327" spans="13:14" x14ac:dyDescent="0.3">
      <c r="M1327">
        <f ca="1">OFFSET('Water Data'!A1326,,MATCH('Correlation'!$R$4,DataTable[#Headers],0))</f>
        <v>8.5800085592948605</v>
      </c>
      <c r="N1327">
        <f ca="1">OFFSET('Water Data'!A1326,,MATCH('Correlation'!$R$16,DataTable[#Headers],0))</f>
        <v>8.5800085592948605</v>
      </c>
    </row>
    <row r="1328" spans="13:14" x14ac:dyDescent="0.3">
      <c r="M1328">
        <f ca="1">OFFSET('Water Data'!A1327,,MATCH('Correlation'!$R$4,DataTable[#Headers],0))</f>
        <v>6.9017102025571804</v>
      </c>
      <c r="N1328">
        <f ca="1">OFFSET('Water Data'!A1327,,MATCH('Correlation'!$R$16,DataTable[#Headers],0))</f>
        <v>6.9017102025571804</v>
      </c>
    </row>
    <row r="1329" spans="13:14" x14ac:dyDescent="0.3">
      <c r="M1329">
        <f ca="1">OFFSET('Water Data'!A1328,,MATCH('Correlation'!$R$4,DataTable[#Headers],0))</f>
        <v>7.8142502469652699</v>
      </c>
      <c r="N1329">
        <f ca="1">OFFSET('Water Data'!A1328,,MATCH('Correlation'!$R$16,DataTable[#Headers],0))</f>
        <v>7.8142502469652699</v>
      </c>
    </row>
    <row r="1330" spans="13:14" x14ac:dyDescent="0.3">
      <c r="M1330">
        <f ca="1">OFFSET('Water Data'!A1329,,MATCH('Correlation'!$R$4,DataTable[#Headers],0))</f>
        <v>5.9189535464381304</v>
      </c>
      <c r="N1330">
        <f ca="1">OFFSET('Water Data'!A1329,,MATCH('Correlation'!$R$16,DataTable[#Headers],0))</f>
        <v>5.9189535464381304</v>
      </c>
    </row>
    <row r="1331" spans="13:14" x14ac:dyDescent="0.3">
      <c r="M1331">
        <f ca="1">OFFSET('Water Data'!A1330,,MATCH('Correlation'!$R$4,DataTable[#Headers],0))</f>
        <v>7.02129530579393</v>
      </c>
      <c r="N1331">
        <f ca="1">OFFSET('Water Data'!A1330,,MATCH('Correlation'!$R$16,DataTable[#Headers],0))</f>
        <v>7.02129530579393</v>
      </c>
    </row>
    <row r="1332" spans="13:14" x14ac:dyDescent="0.3">
      <c r="M1332">
        <f ca="1">OFFSET('Water Data'!A1331,,MATCH('Correlation'!$R$4,DataTable[#Headers],0))</f>
        <v>7.080794504276815</v>
      </c>
      <c r="N1332">
        <f ca="1">OFFSET('Water Data'!A1331,,MATCH('Correlation'!$R$16,DataTable[#Headers],0))</f>
        <v>7.080794504276815</v>
      </c>
    </row>
    <row r="1333" spans="13:14" x14ac:dyDescent="0.3">
      <c r="M1333">
        <f ca="1">OFFSET('Water Data'!A1332,,MATCH('Correlation'!$R$4,DataTable[#Headers],0))</f>
        <v>8.1327369650656696</v>
      </c>
      <c r="N1333">
        <f ca="1">OFFSET('Water Data'!A1332,,MATCH('Correlation'!$R$16,DataTable[#Headers],0))</f>
        <v>8.1327369650656696</v>
      </c>
    </row>
    <row r="1334" spans="13:14" x14ac:dyDescent="0.3">
      <c r="M1334">
        <f ca="1">OFFSET('Water Data'!A1333,,MATCH('Correlation'!$R$4,DataTable[#Headers],0))</f>
        <v>6.0570680412535296</v>
      </c>
      <c r="N1334">
        <f ca="1">OFFSET('Water Data'!A1333,,MATCH('Correlation'!$R$16,DataTable[#Headers],0))</f>
        <v>6.0570680412535296</v>
      </c>
    </row>
    <row r="1335" spans="13:14" x14ac:dyDescent="0.3">
      <c r="M1335">
        <f ca="1">OFFSET('Water Data'!A1334,,MATCH('Correlation'!$R$4,DataTable[#Headers],0))</f>
        <v>5.3430751029664796</v>
      </c>
      <c r="N1335">
        <f ca="1">OFFSET('Water Data'!A1334,,MATCH('Correlation'!$R$16,DataTable[#Headers],0))</f>
        <v>5.3430751029664796</v>
      </c>
    </row>
    <row r="1336" spans="13:14" x14ac:dyDescent="0.3">
      <c r="M1336">
        <f ca="1">OFFSET('Water Data'!A1335,,MATCH('Correlation'!$R$4,DataTable[#Headers],0))</f>
        <v>7.080794504276815</v>
      </c>
      <c r="N1336">
        <f ca="1">OFFSET('Water Data'!A1335,,MATCH('Correlation'!$R$16,DataTable[#Headers],0))</f>
        <v>7.080794504276815</v>
      </c>
    </row>
    <row r="1337" spans="13:14" x14ac:dyDescent="0.3">
      <c r="M1337">
        <f ca="1">OFFSET('Water Data'!A1336,,MATCH('Correlation'!$R$4,DataTable[#Headers],0))</f>
        <v>5.7425330628820097</v>
      </c>
      <c r="N1337">
        <f ca="1">OFFSET('Water Data'!A1336,,MATCH('Correlation'!$R$16,DataTable[#Headers],0))</f>
        <v>5.7425330628820097</v>
      </c>
    </row>
    <row r="1338" spans="13:14" x14ac:dyDescent="0.3">
      <c r="M1338">
        <f ca="1">OFFSET('Water Data'!A1337,,MATCH('Correlation'!$R$4,DataTable[#Headers],0))</f>
        <v>6.58481311144432</v>
      </c>
      <c r="N1338">
        <f ca="1">OFFSET('Water Data'!A1337,,MATCH('Correlation'!$R$16,DataTable[#Headers],0))</f>
        <v>6.58481311144432</v>
      </c>
    </row>
    <row r="1339" spans="13:14" x14ac:dyDescent="0.3">
      <c r="M1339">
        <f ca="1">OFFSET('Water Data'!A1338,,MATCH('Correlation'!$R$4,DataTable[#Headers],0))</f>
        <v>8.0704771268861002</v>
      </c>
      <c r="N1339">
        <f ca="1">OFFSET('Water Data'!A1338,,MATCH('Correlation'!$R$16,DataTable[#Headers],0))</f>
        <v>8.0704771268861002</v>
      </c>
    </row>
    <row r="1340" spans="13:14" x14ac:dyDescent="0.3">
      <c r="M1340">
        <f ca="1">OFFSET('Water Data'!A1339,,MATCH('Correlation'!$R$4,DataTable[#Headers],0))</f>
        <v>6.6528243477267699</v>
      </c>
      <c r="N1340">
        <f ca="1">OFFSET('Water Data'!A1339,,MATCH('Correlation'!$R$16,DataTable[#Headers],0))</f>
        <v>6.6528243477267699</v>
      </c>
    </row>
    <row r="1341" spans="13:14" x14ac:dyDescent="0.3">
      <c r="M1341">
        <f ca="1">OFFSET('Water Data'!A1340,,MATCH('Correlation'!$R$4,DataTable[#Headers],0))</f>
        <v>5.5060615043131298</v>
      </c>
      <c r="N1341">
        <f ca="1">OFFSET('Water Data'!A1340,,MATCH('Correlation'!$R$16,DataTable[#Headers],0))</f>
        <v>5.5060615043131298</v>
      </c>
    </row>
    <row r="1342" spans="13:14" x14ac:dyDescent="0.3">
      <c r="M1342">
        <f ca="1">OFFSET('Water Data'!A1341,,MATCH('Correlation'!$R$4,DataTable[#Headers],0))</f>
        <v>7.080794504276815</v>
      </c>
      <c r="N1342">
        <f ca="1">OFFSET('Water Data'!A1341,,MATCH('Correlation'!$R$16,DataTable[#Headers],0))</f>
        <v>7.080794504276815</v>
      </c>
    </row>
    <row r="1343" spans="13:14" x14ac:dyDescent="0.3">
      <c r="M1343">
        <f ca="1">OFFSET('Water Data'!A1342,,MATCH('Correlation'!$R$4,DataTable[#Headers],0))</f>
        <v>6.4417664864001001</v>
      </c>
      <c r="N1343">
        <f ca="1">OFFSET('Water Data'!A1342,,MATCH('Correlation'!$R$16,DataTable[#Headers],0))</f>
        <v>6.4417664864001001</v>
      </c>
    </row>
    <row r="1344" spans="13:14" x14ac:dyDescent="0.3">
      <c r="M1344">
        <f ca="1">OFFSET('Water Data'!A1343,,MATCH('Correlation'!$R$4,DataTable[#Headers],0))</f>
        <v>7.080794504276815</v>
      </c>
      <c r="N1344">
        <f ca="1">OFFSET('Water Data'!A1343,,MATCH('Correlation'!$R$16,DataTable[#Headers],0))</f>
        <v>7.080794504276815</v>
      </c>
    </row>
    <row r="1345" spans="13:14" x14ac:dyDescent="0.3">
      <c r="M1345">
        <f ca="1">OFFSET('Water Data'!A1344,,MATCH('Correlation'!$R$4,DataTable[#Headers],0))</f>
        <v>8.2487030544108197</v>
      </c>
      <c r="N1345">
        <f ca="1">OFFSET('Water Data'!A1344,,MATCH('Correlation'!$R$16,DataTable[#Headers],0))</f>
        <v>8.2487030544108197</v>
      </c>
    </row>
    <row r="1346" spans="13:14" x14ac:dyDescent="0.3">
      <c r="M1346">
        <f ca="1">OFFSET('Water Data'!A1345,,MATCH('Correlation'!$R$4,DataTable[#Headers],0))</f>
        <v>2.5692435620279102</v>
      </c>
      <c r="N1346">
        <f ca="1">OFFSET('Water Data'!A1345,,MATCH('Correlation'!$R$16,DataTable[#Headers],0))</f>
        <v>2.5692435620279102</v>
      </c>
    </row>
    <row r="1347" spans="13:14" x14ac:dyDescent="0.3">
      <c r="M1347">
        <f ca="1">OFFSET('Water Data'!A1346,,MATCH('Correlation'!$R$4,DataTable[#Headers],0))</f>
        <v>5.6648457584300704</v>
      </c>
      <c r="N1347">
        <f ca="1">OFFSET('Water Data'!A1346,,MATCH('Correlation'!$R$16,DataTable[#Headers],0))</f>
        <v>5.6648457584300704</v>
      </c>
    </row>
    <row r="1348" spans="13:14" x14ac:dyDescent="0.3">
      <c r="M1348">
        <f ca="1">OFFSET('Water Data'!A1347,,MATCH('Correlation'!$R$4,DataTable[#Headers],0))</f>
        <v>8.9994989392071503</v>
      </c>
      <c r="N1348">
        <f ca="1">OFFSET('Water Data'!A1347,,MATCH('Correlation'!$R$16,DataTable[#Headers],0))</f>
        <v>8.9994989392071503</v>
      </c>
    </row>
    <row r="1349" spans="13:14" x14ac:dyDescent="0.3">
      <c r="M1349">
        <f ca="1">OFFSET('Water Data'!A1348,,MATCH('Correlation'!$R$4,DataTable[#Headers],0))</f>
        <v>5.5885371907338701</v>
      </c>
      <c r="N1349">
        <f ca="1">OFFSET('Water Data'!A1348,,MATCH('Correlation'!$R$16,DataTable[#Headers],0))</f>
        <v>5.5885371907338701</v>
      </c>
    </row>
    <row r="1350" spans="13:14" x14ac:dyDescent="0.3">
      <c r="M1350">
        <f ca="1">OFFSET('Water Data'!A1349,,MATCH('Correlation'!$R$4,DataTable[#Headers],0))</f>
        <v>6.2656373438366799</v>
      </c>
      <c r="N1350">
        <f ca="1">OFFSET('Water Data'!A1349,,MATCH('Correlation'!$R$16,DataTable[#Headers],0))</f>
        <v>6.2656373438366799</v>
      </c>
    </row>
    <row r="1351" spans="13:14" x14ac:dyDescent="0.3">
      <c r="M1351">
        <f ca="1">OFFSET('Water Data'!A1350,,MATCH('Correlation'!$R$4,DataTable[#Headers],0))</f>
        <v>6.9220418280808804</v>
      </c>
      <c r="N1351">
        <f ca="1">OFFSET('Water Data'!A1350,,MATCH('Correlation'!$R$16,DataTable[#Headers],0))</f>
        <v>6.9220418280808804</v>
      </c>
    </row>
    <row r="1352" spans="13:14" x14ac:dyDescent="0.3">
      <c r="M1352">
        <f ca="1">OFFSET('Water Data'!A1351,,MATCH('Correlation'!$R$4,DataTable[#Headers],0))</f>
        <v>8.0726124029856905</v>
      </c>
      <c r="N1352">
        <f ca="1">OFFSET('Water Data'!A1351,,MATCH('Correlation'!$R$16,DataTable[#Headers],0))</f>
        <v>8.0726124029856905</v>
      </c>
    </row>
    <row r="1353" spans="13:14" x14ac:dyDescent="0.3">
      <c r="M1353">
        <f ca="1">OFFSET('Water Data'!A1352,,MATCH('Correlation'!$R$4,DataTable[#Headers],0))</f>
        <v>8.8280943748954499</v>
      </c>
      <c r="N1353">
        <f ca="1">OFFSET('Water Data'!A1352,,MATCH('Correlation'!$R$16,DataTable[#Headers],0))</f>
        <v>8.8280943748954499</v>
      </c>
    </row>
    <row r="1354" spans="13:14" x14ac:dyDescent="0.3">
      <c r="M1354">
        <f ca="1">OFFSET('Water Data'!A1353,,MATCH('Correlation'!$R$4,DataTable[#Headers],0))</f>
        <v>8.6474540073669797</v>
      </c>
      <c r="N1354">
        <f ca="1">OFFSET('Water Data'!A1353,,MATCH('Correlation'!$R$16,DataTable[#Headers],0))</f>
        <v>8.6474540073669797</v>
      </c>
    </row>
    <row r="1355" spans="13:14" x14ac:dyDescent="0.3">
      <c r="M1355">
        <f ca="1">OFFSET('Water Data'!A1354,,MATCH('Correlation'!$R$4,DataTable[#Headers],0))</f>
        <v>7.4755369016992796</v>
      </c>
      <c r="N1355">
        <f ca="1">OFFSET('Water Data'!A1354,,MATCH('Correlation'!$R$16,DataTable[#Headers],0))</f>
        <v>7.4755369016992796</v>
      </c>
    </row>
    <row r="1356" spans="13:14" x14ac:dyDescent="0.3">
      <c r="M1356">
        <f ca="1">OFFSET('Water Data'!A1355,,MATCH('Correlation'!$R$4,DataTable[#Headers],0))</f>
        <v>11.534880491117599</v>
      </c>
      <c r="N1356">
        <f ca="1">OFFSET('Water Data'!A1355,,MATCH('Correlation'!$R$16,DataTable[#Headers],0))</f>
        <v>11.534880491117599</v>
      </c>
    </row>
    <row r="1357" spans="13:14" x14ac:dyDescent="0.3">
      <c r="M1357">
        <f ca="1">OFFSET('Water Data'!A1356,,MATCH('Correlation'!$R$4,DataTable[#Headers],0))</f>
        <v>6.4530648025769803</v>
      </c>
      <c r="N1357">
        <f ca="1">OFFSET('Water Data'!A1356,,MATCH('Correlation'!$R$16,DataTable[#Headers],0))</f>
        <v>6.4530648025769803</v>
      </c>
    </row>
    <row r="1358" spans="13:14" x14ac:dyDescent="0.3">
      <c r="M1358">
        <f ca="1">OFFSET('Water Data'!A1357,,MATCH('Correlation'!$R$4,DataTable[#Headers],0))</f>
        <v>8.1922101559104199</v>
      </c>
      <c r="N1358">
        <f ca="1">OFFSET('Water Data'!A1357,,MATCH('Correlation'!$R$16,DataTable[#Headers],0))</f>
        <v>8.1922101559104199</v>
      </c>
    </row>
    <row r="1359" spans="13:14" x14ac:dyDescent="0.3">
      <c r="M1359">
        <f ca="1">OFFSET('Water Data'!A1358,,MATCH('Correlation'!$R$4,DataTable[#Headers],0))</f>
        <v>7.24770098178392</v>
      </c>
      <c r="N1359">
        <f ca="1">OFFSET('Water Data'!A1358,,MATCH('Correlation'!$R$16,DataTable[#Headers],0))</f>
        <v>7.24770098178392</v>
      </c>
    </row>
    <row r="1360" spans="13:14" x14ac:dyDescent="0.3">
      <c r="M1360">
        <f ca="1">OFFSET('Water Data'!A1359,,MATCH('Correlation'!$R$4,DataTable[#Headers],0))</f>
        <v>7.8931319727483897</v>
      </c>
      <c r="N1360">
        <f ca="1">OFFSET('Water Data'!A1359,,MATCH('Correlation'!$R$16,DataTable[#Headers],0))</f>
        <v>7.8931319727483897</v>
      </c>
    </row>
    <row r="1361" spans="13:14" x14ac:dyDescent="0.3">
      <c r="M1361">
        <f ca="1">OFFSET('Water Data'!A1360,,MATCH('Correlation'!$R$4,DataTable[#Headers],0))</f>
        <v>6.16444953558549</v>
      </c>
      <c r="N1361">
        <f ca="1">OFFSET('Water Data'!A1360,,MATCH('Correlation'!$R$16,DataTable[#Headers],0))</f>
        <v>6.16444953558549</v>
      </c>
    </row>
    <row r="1362" spans="13:14" x14ac:dyDescent="0.3">
      <c r="M1362">
        <f ca="1">OFFSET('Water Data'!A1361,,MATCH('Correlation'!$R$4,DataTable[#Headers],0))</f>
        <v>7.9373922001148696</v>
      </c>
      <c r="N1362">
        <f ca="1">OFFSET('Water Data'!A1361,,MATCH('Correlation'!$R$16,DataTable[#Headers],0))</f>
        <v>7.9373922001148696</v>
      </c>
    </row>
    <row r="1363" spans="13:14" x14ac:dyDescent="0.3">
      <c r="M1363">
        <f ca="1">OFFSET('Water Data'!A1362,,MATCH('Correlation'!$R$4,DataTable[#Headers],0))</f>
        <v>8.2811206551767196</v>
      </c>
      <c r="N1363">
        <f ca="1">OFFSET('Water Data'!A1362,,MATCH('Correlation'!$R$16,DataTable[#Headers],0))</f>
        <v>8.2811206551767196</v>
      </c>
    </row>
    <row r="1364" spans="13:14" x14ac:dyDescent="0.3">
      <c r="M1364">
        <f ca="1">OFFSET('Water Data'!A1363,,MATCH('Correlation'!$R$4,DataTable[#Headers],0))</f>
        <v>4.9064915929883703</v>
      </c>
      <c r="N1364">
        <f ca="1">OFFSET('Water Data'!A1363,,MATCH('Correlation'!$R$16,DataTable[#Headers],0))</f>
        <v>4.9064915929883703</v>
      </c>
    </row>
    <row r="1365" spans="13:14" x14ac:dyDescent="0.3">
      <c r="M1365">
        <f ca="1">OFFSET('Water Data'!A1364,,MATCH('Correlation'!$R$4,DataTable[#Headers],0))</f>
        <v>8.1434833763118597</v>
      </c>
      <c r="N1365">
        <f ca="1">OFFSET('Water Data'!A1364,,MATCH('Correlation'!$R$16,DataTable[#Headers],0))</f>
        <v>8.1434833763118597</v>
      </c>
    </row>
    <row r="1366" spans="13:14" x14ac:dyDescent="0.3">
      <c r="M1366">
        <f ca="1">OFFSET('Water Data'!A1365,,MATCH('Correlation'!$R$4,DataTable[#Headers],0))</f>
        <v>5.1179135290146203</v>
      </c>
      <c r="N1366">
        <f ca="1">OFFSET('Water Data'!A1365,,MATCH('Correlation'!$R$16,DataTable[#Headers],0))</f>
        <v>5.1179135290146203</v>
      </c>
    </row>
    <row r="1367" spans="13:14" x14ac:dyDescent="0.3">
      <c r="M1367">
        <f ca="1">OFFSET('Water Data'!A1366,,MATCH('Correlation'!$R$4,DataTable[#Headers],0))</f>
        <v>6.44907000890547</v>
      </c>
      <c r="N1367">
        <f ca="1">OFFSET('Water Data'!A1366,,MATCH('Correlation'!$R$16,DataTable[#Headers],0))</f>
        <v>6.44907000890547</v>
      </c>
    </row>
    <row r="1368" spans="13:14" x14ac:dyDescent="0.3">
      <c r="M1368">
        <f ca="1">OFFSET('Water Data'!A1367,,MATCH('Correlation'!$R$4,DataTable[#Headers],0))</f>
        <v>5.61356264701746</v>
      </c>
      <c r="N1368">
        <f ca="1">OFFSET('Water Data'!A1367,,MATCH('Correlation'!$R$16,DataTable[#Headers],0))</f>
        <v>5.61356264701746</v>
      </c>
    </row>
    <row r="1369" spans="13:14" x14ac:dyDescent="0.3">
      <c r="M1369">
        <f ca="1">OFFSET('Water Data'!A1368,,MATCH('Correlation'!$R$4,DataTable[#Headers],0))</f>
        <v>5.7542129677350804</v>
      </c>
      <c r="N1369">
        <f ca="1">OFFSET('Water Data'!A1368,,MATCH('Correlation'!$R$16,DataTable[#Headers],0))</f>
        <v>5.7542129677350804</v>
      </c>
    </row>
    <row r="1370" spans="13:14" x14ac:dyDescent="0.3">
      <c r="M1370">
        <f ca="1">OFFSET('Water Data'!A1369,,MATCH('Correlation'!$R$4,DataTable[#Headers],0))</f>
        <v>6.90657499842587</v>
      </c>
      <c r="N1370">
        <f ca="1">OFFSET('Water Data'!A1369,,MATCH('Correlation'!$R$16,DataTable[#Headers],0))</f>
        <v>6.90657499842587</v>
      </c>
    </row>
    <row r="1371" spans="13:14" x14ac:dyDescent="0.3">
      <c r="M1371">
        <f ca="1">OFFSET('Water Data'!A1370,,MATCH('Correlation'!$R$4,DataTable[#Headers],0))</f>
        <v>6.3362670974013797</v>
      </c>
      <c r="N1371">
        <f ca="1">OFFSET('Water Data'!A1370,,MATCH('Correlation'!$R$16,DataTable[#Headers],0))</f>
        <v>6.3362670974013797</v>
      </c>
    </row>
    <row r="1372" spans="13:14" x14ac:dyDescent="0.3">
      <c r="M1372">
        <f ca="1">OFFSET('Water Data'!A1371,,MATCH('Correlation'!$R$4,DataTable[#Headers],0))</f>
        <v>8.1212536755685001</v>
      </c>
      <c r="N1372">
        <f ca="1">OFFSET('Water Data'!A1371,,MATCH('Correlation'!$R$16,DataTable[#Headers],0))</f>
        <v>8.1212536755685001</v>
      </c>
    </row>
    <row r="1373" spans="13:14" x14ac:dyDescent="0.3">
      <c r="M1373">
        <f ca="1">OFFSET('Water Data'!A1372,,MATCH('Correlation'!$R$4,DataTable[#Headers],0))</f>
        <v>7.080794504276815</v>
      </c>
      <c r="N1373">
        <f ca="1">OFFSET('Water Data'!A1372,,MATCH('Correlation'!$R$16,DataTable[#Headers],0))</f>
        <v>7.080794504276815</v>
      </c>
    </row>
    <row r="1374" spans="13:14" x14ac:dyDescent="0.3">
      <c r="M1374">
        <f ca="1">OFFSET('Water Data'!A1373,,MATCH('Correlation'!$R$4,DataTable[#Headers],0))</f>
        <v>8.9351159260231601</v>
      </c>
      <c r="N1374">
        <f ca="1">OFFSET('Water Data'!A1373,,MATCH('Correlation'!$R$16,DataTable[#Headers],0))</f>
        <v>8.9351159260231601</v>
      </c>
    </row>
    <row r="1375" spans="13:14" x14ac:dyDescent="0.3">
      <c r="M1375">
        <f ca="1">OFFSET('Water Data'!A1374,,MATCH('Correlation'!$R$4,DataTable[#Headers],0))</f>
        <v>6.4527807502323897</v>
      </c>
      <c r="N1375">
        <f ca="1">OFFSET('Water Data'!A1374,,MATCH('Correlation'!$R$16,DataTable[#Headers],0))</f>
        <v>6.4527807502323897</v>
      </c>
    </row>
    <row r="1376" spans="13:14" x14ac:dyDescent="0.3">
      <c r="M1376">
        <f ca="1">OFFSET('Water Data'!A1375,,MATCH('Correlation'!$R$4,DataTable[#Headers],0))</f>
        <v>8.4588146619847802</v>
      </c>
      <c r="N1376">
        <f ca="1">OFFSET('Water Data'!A1375,,MATCH('Correlation'!$R$16,DataTable[#Headers],0))</f>
        <v>8.4588146619847802</v>
      </c>
    </row>
    <row r="1377" spans="13:14" x14ac:dyDescent="0.3">
      <c r="M1377">
        <f ca="1">OFFSET('Water Data'!A1376,,MATCH('Correlation'!$R$4,DataTable[#Headers],0))</f>
        <v>6.9300825482006196</v>
      </c>
      <c r="N1377">
        <f ca="1">OFFSET('Water Data'!A1376,,MATCH('Correlation'!$R$16,DataTable[#Headers],0))</f>
        <v>6.9300825482006196</v>
      </c>
    </row>
    <row r="1378" spans="13:14" x14ac:dyDescent="0.3">
      <c r="M1378">
        <f ca="1">OFFSET('Water Data'!A1377,,MATCH('Correlation'!$R$4,DataTable[#Headers],0))</f>
        <v>6.2550700008176596</v>
      </c>
      <c r="N1378">
        <f ca="1">OFFSET('Water Data'!A1377,,MATCH('Correlation'!$R$16,DataTable[#Headers],0))</f>
        <v>6.2550700008176596</v>
      </c>
    </row>
    <row r="1379" spans="13:14" x14ac:dyDescent="0.3">
      <c r="M1379">
        <f ca="1">OFFSET('Water Data'!A1378,,MATCH('Correlation'!$R$4,DataTable[#Headers],0))</f>
        <v>5.6698187738947796</v>
      </c>
      <c r="N1379">
        <f ca="1">OFFSET('Water Data'!A1378,,MATCH('Correlation'!$R$16,DataTable[#Headers],0))</f>
        <v>5.6698187738947796</v>
      </c>
    </row>
    <row r="1380" spans="13:14" x14ac:dyDescent="0.3">
      <c r="M1380">
        <f ca="1">OFFSET('Water Data'!A1379,,MATCH('Correlation'!$R$4,DataTable[#Headers],0))</f>
        <v>7.9454074865860802</v>
      </c>
      <c r="N1380">
        <f ca="1">OFFSET('Water Data'!A1379,,MATCH('Correlation'!$R$16,DataTable[#Headers],0))</f>
        <v>7.9454074865860802</v>
      </c>
    </row>
    <row r="1381" spans="13:14" x14ac:dyDescent="0.3">
      <c r="M1381">
        <f ca="1">OFFSET('Water Data'!A1380,,MATCH('Correlation'!$R$4,DataTable[#Headers],0))</f>
        <v>7.4998442319528698</v>
      </c>
      <c r="N1381">
        <f ca="1">OFFSET('Water Data'!A1380,,MATCH('Correlation'!$R$16,DataTable[#Headers],0))</f>
        <v>7.4998442319528698</v>
      </c>
    </row>
    <row r="1382" spans="13:14" x14ac:dyDescent="0.3">
      <c r="M1382">
        <f ca="1">OFFSET('Water Data'!A1381,,MATCH('Correlation'!$R$4,DataTable[#Headers],0))</f>
        <v>4.6955161408056201</v>
      </c>
      <c r="N1382">
        <f ca="1">OFFSET('Water Data'!A1381,,MATCH('Correlation'!$R$16,DataTable[#Headers],0))</f>
        <v>4.6955161408056201</v>
      </c>
    </row>
    <row r="1383" spans="13:14" x14ac:dyDescent="0.3">
      <c r="M1383">
        <f ca="1">OFFSET('Water Data'!A1382,,MATCH('Correlation'!$R$4,DataTable[#Headers],0))</f>
        <v>6.7106335280148999</v>
      </c>
      <c r="N1383">
        <f ca="1">OFFSET('Water Data'!A1382,,MATCH('Correlation'!$R$16,DataTable[#Headers],0))</f>
        <v>6.7106335280148999</v>
      </c>
    </row>
    <row r="1384" spans="13:14" x14ac:dyDescent="0.3">
      <c r="M1384">
        <f ca="1">OFFSET('Water Data'!A1383,,MATCH('Correlation'!$R$4,DataTable[#Headers],0))</f>
        <v>9.5028567462339204</v>
      </c>
      <c r="N1384">
        <f ca="1">OFFSET('Water Data'!A1383,,MATCH('Correlation'!$R$16,DataTable[#Headers],0))</f>
        <v>9.5028567462339204</v>
      </c>
    </row>
    <row r="1385" spans="13:14" x14ac:dyDescent="0.3">
      <c r="M1385">
        <f ca="1">OFFSET('Water Data'!A1384,,MATCH('Correlation'!$R$4,DataTable[#Headers],0))</f>
        <v>4.4053271469523496</v>
      </c>
      <c r="N1385">
        <f ca="1">OFFSET('Water Data'!A1384,,MATCH('Correlation'!$R$16,DataTable[#Headers],0))</f>
        <v>4.4053271469523496</v>
      </c>
    </row>
    <row r="1386" spans="13:14" x14ac:dyDescent="0.3">
      <c r="M1386">
        <f ca="1">OFFSET('Water Data'!A1385,,MATCH('Correlation'!$R$4,DataTable[#Headers],0))</f>
        <v>6.8103448491293896</v>
      </c>
      <c r="N1386">
        <f ca="1">OFFSET('Water Data'!A1385,,MATCH('Correlation'!$R$16,DataTable[#Headers],0))</f>
        <v>6.8103448491293896</v>
      </c>
    </row>
    <row r="1387" spans="13:14" x14ac:dyDescent="0.3">
      <c r="M1387">
        <f ca="1">OFFSET('Water Data'!A1386,,MATCH('Correlation'!$R$4,DataTable[#Headers],0))</f>
        <v>6.9831331130609602</v>
      </c>
      <c r="N1387">
        <f ca="1">OFFSET('Water Data'!A1386,,MATCH('Correlation'!$R$16,DataTable[#Headers],0))</f>
        <v>6.9831331130609602</v>
      </c>
    </row>
    <row r="1388" spans="13:14" x14ac:dyDescent="0.3">
      <c r="M1388">
        <f ca="1">OFFSET('Water Data'!A1387,,MATCH('Correlation'!$R$4,DataTable[#Headers],0))</f>
        <v>6.9681313129261904</v>
      </c>
      <c r="N1388">
        <f ca="1">OFFSET('Water Data'!A1387,,MATCH('Correlation'!$R$16,DataTable[#Headers],0))</f>
        <v>6.9681313129261904</v>
      </c>
    </row>
    <row r="1389" spans="13:14" x14ac:dyDescent="0.3">
      <c r="M1389">
        <f ca="1">OFFSET('Water Data'!A1388,,MATCH('Correlation'!$R$4,DataTable[#Headers],0))</f>
        <v>5.7625522497080501</v>
      </c>
      <c r="N1389">
        <f ca="1">OFFSET('Water Data'!A1388,,MATCH('Correlation'!$R$16,DataTable[#Headers],0))</f>
        <v>5.7625522497080501</v>
      </c>
    </row>
    <row r="1390" spans="13:14" x14ac:dyDescent="0.3">
      <c r="M1390">
        <f ca="1">OFFSET('Water Data'!A1389,,MATCH('Correlation'!$R$4,DataTable[#Headers],0))</f>
        <v>8.3972480959713707</v>
      </c>
      <c r="N1390">
        <f ca="1">OFFSET('Water Data'!A1389,,MATCH('Correlation'!$R$16,DataTable[#Headers],0))</f>
        <v>8.3972480959713707</v>
      </c>
    </row>
    <row r="1391" spans="13:14" x14ac:dyDescent="0.3">
      <c r="M1391">
        <f ca="1">OFFSET('Water Data'!A1390,,MATCH('Correlation'!$R$4,DataTable[#Headers],0))</f>
        <v>8.8283266575223998</v>
      </c>
      <c r="N1391">
        <f ca="1">OFFSET('Water Data'!A1390,,MATCH('Correlation'!$R$16,DataTable[#Headers],0))</f>
        <v>8.8283266575223998</v>
      </c>
    </row>
    <row r="1392" spans="13:14" x14ac:dyDescent="0.3">
      <c r="M1392">
        <f ca="1">OFFSET('Water Data'!A1391,,MATCH('Correlation'!$R$4,DataTable[#Headers],0))</f>
        <v>9.3958422021738901</v>
      </c>
      <c r="N1392">
        <f ca="1">OFFSET('Water Data'!A1391,,MATCH('Correlation'!$R$16,DataTable[#Headers],0))</f>
        <v>9.3958422021738901</v>
      </c>
    </row>
    <row r="1393" spans="13:14" x14ac:dyDescent="0.3">
      <c r="M1393">
        <f ca="1">OFFSET('Water Data'!A1392,,MATCH('Correlation'!$R$4,DataTable[#Headers],0))</f>
        <v>7.5931769334529102</v>
      </c>
      <c r="N1393">
        <f ca="1">OFFSET('Water Data'!A1392,,MATCH('Correlation'!$R$16,DataTable[#Headers],0))</f>
        <v>7.5931769334529102</v>
      </c>
    </row>
    <row r="1394" spans="13:14" x14ac:dyDescent="0.3">
      <c r="M1394">
        <f ca="1">OFFSET('Water Data'!A1393,,MATCH('Correlation'!$R$4,DataTable[#Headers],0))</f>
        <v>5.1491332881902396</v>
      </c>
      <c r="N1394">
        <f ca="1">OFFSET('Water Data'!A1393,,MATCH('Correlation'!$R$16,DataTable[#Headers],0))</f>
        <v>5.1491332881902396</v>
      </c>
    </row>
    <row r="1395" spans="13:14" x14ac:dyDescent="0.3">
      <c r="M1395">
        <f ca="1">OFFSET('Water Data'!A1394,,MATCH('Correlation'!$R$4,DataTable[#Headers],0))</f>
        <v>4.9167405412607996</v>
      </c>
      <c r="N1395">
        <f ca="1">OFFSET('Water Data'!A1394,,MATCH('Correlation'!$R$16,DataTable[#Headers],0))</f>
        <v>4.9167405412607996</v>
      </c>
    </row>
    <row r="1396" spans="13:14" x14ac:dyDescent="0.3">
      <c r="M1396">
        <f ca="1">OFFSET('Water Data'!A1395,,MATCH('Correlation'!$R$4,DataTable[#Headers],0))</f>
        <v>7.080794504276815</v>
      </c>
      <c r="N1396">
        <f ca="1">OFFSET('Water Data'!A1395,,MATCH('Correlation'!$R$16,DataTable[#Headers],0))</f>
        <v>7.080794504276815</v>
      </c>
    </row>
    <row r="1397" spans="13:14" x14ac:dyDescent="0.3">
      <c r="M1397">
        <f ca="1">OFFSET('Water Data'!A1396,,MATCH('Correlation'!$R$4,DataTable[#Headers],0))</f>
        <v>7.3712898766050596</v>
      </c>
      <c r="N1397">
        <f ca="1">OFFSET('Water Data'!A1396,,MATCH('Correlation'!$R$16,DataTable[#Headers],0))</f>
        <v>7.3712898766050596</v>
      </c>
    </row>
    <row r="1398" spans="13:14" x14ac:dyDescent="0.3">
      <c r="M1398">
        <f ca="1">OFFSET('Water Data'!A1397,,MATCH('Correlation'!$R$4,DataTable[#Headers],0))</f>
        <v>8.2787527407552002</v>
      </c>
      <c r="N1398">
        <f ca="1">OFFSET('Water Data'!A1397,,MATCH('Correlation'!$R$16,DataTable[#Headers],0))</f>
        <v>8.2787527407552002</v>
      </c>
    </row>
    <row r="1399" spans="13:14" x14ac:dyDescent="0.3">
      <c r="M1399">
        <f ca="1">OFFSET('Water Data'!A1398,,MATCH('Correlation'!$R$4,DataTable[#Headers],0))</f>
        <v>10.202971547604699</v>
      </c>
      <c r="N1399">
        <f ca="1">OFFSET('Water Data'!A1398,,MATCH('Correlation'!$R$16,DataTable[#Headers],0))</f>
        <v>10.202971547604699</v>
      </c>
    </row>
    <row r="1400" spans="13:14" x14ac:dyDescent="0.3">
      <c r="M1400">
        <f ca="1">OFFSET('Water Data'!A1399,,MATCH('Correlation'!$R$4,DataTable[#Headers],0))</f>
        <v>4.5621564826721599</v>
      </c>
      <c r="N1400">
        <f ca="1">OFFSET('Water Data'!A1399,,MATCH('Correlation'!$R$16,DataTable[#Headers],0))</f>
        <v>4.5621564826721599</v>
      </c>
    </row>
    <row r="1401" spans="13:14" x14ac:dyDescent="0.3">
      <c r="M1401">
        <f ca="1">OFFSET('Water Data'!A1400,,MATCH('Correlation'!$R$4,DataTable[#Headers],0))</f>
        <v>7.080794504276815</v>
      </c>
      <c r="N1401">
        <f ca="1">OFFSET('Water Data'!A1400,,MATCH('Correlation'!$R$16,DataTable[#Headers],0))</f>
        <v>7.080794504276815</v>
      </c>
    </row>
    <row r="1402" spans="13:14" x14ac:dyDescent="0.3">
      <c r="M1402">
        <f ca="1">OFFSET('Water Data'!A1401,,MATCH('Correlation'!$R$4,DataTable[#Headers],0))</f>
        <v>5.20267201281598</v>
      </c>
      <c r="N1402">
        <f ca="1">OFFSET('Water Data'!A1401,,MATCH('Correlation'!$R$16,DataTable[#Headers],0))</f>
        <v>5.20267201281598</v>
      </c>
    </row>
    <row r="1403" spans="13:14" x14ac:dyDescent="0.3">
      <c r="M1403">
        <f ca="1">OFFSET('Water Data'!A1402,,MATCH('Correlation'!$R$4,DataTable[#Headers],0))</f>
        <v>9.1497339267367206</v>
      </c>
      <c r="N1403">
        <f ca="1">OFFSET('Water Data'!A1402,,MATCH('Correlation'!$R$16,DataTable[#Headers],0))</f>
        <v>9.1497339267367206</v>
      </c>
    </row>
    <row r="1404" spans="13:14" x14ac:dyDescent="0.3">
      <c r="M1404">
        <f ca="1">OFFSET('Water Data'!A1403,,MATCH('Correlation'!$R$4,DataTable[#Headers],0))</f>
        <v>7.6155569793061204</v>
      </c>
      <c r="N1404">
        <f ca="1">OFFSET('Water Data'!A1403,,MATCH('Correlation'!$R$16,DataTable[#Headers],0))</f>
        <v>7.6155569793061204</v>
      </c>
    </row>
    <row r="1405" spans="13:14" x14ac:dyDescent="0.3">
      <c r="M1405">
        <f ca="1">OFFSET('Water Data'!A1404,,MATCH('Correlation'!$R$4,DataTable[#Headers],0))</f>
        <v>7.8130676249463402</v>
      </c>
      <c r="N1405">
        <f ca="1">OFFSET('Water Data'!A1404,,MATCH('Correlation'!$R$16,DataTable[#Headers],0))</f>
        <v>7.8130676249463402</v>
      </c>
    </row>
    <row r="1406" spans="13:14" x14ac:dyDescent="0.3">
      <c r="M1406">
        <f ca="1">OFFSET('Water Data'!A1405,,MATCH('Correlation'!$R$4,DataTable[#Headers],0))</f>
        <v>7.7210326879678304</v>
      </c>
      <c r="N1406">
        <f ca="1">OFFSET('Water Data'!A1405,,MATCH('Correlation'!$R$16,DataTable[#Headers],0))</f>
        <v>7.7210326879678304</v>
      </c>
    </row>
    <row r="1407" spans="13:14" x14ac:dyDescent="0.3">
      <c r="M1407">
        <f ca="1">OFFSET('Water Data'!A1406,,MATCH('Correlation'!$R$4,DataTable[#Headers],0))</f>
        <v>9.0562447073418593</v>
      </c>
      <c r="N1407">
        <f ca="1">OFFSET('Water Data'!A1406,,MATCH('Correlation'!$R$16,DataTable[#Headers],0))</f>
        <v>9.0562447073418593</v>
      </c>
    </row>
    <row r="1408" spans="13:14" x14ac:dyDescent="0.3">
      <c r="M1408">
        <f ca="1">OFFSET('Water Data'!A1407,,MATCH('Correlation'!$R$4,DataTable[#Headers],0))</f>
        <v>8.0826571254914299</v>
      </c>
      <c r="N1408">
        <f ca="1">OFFSET('Water Data'!A1407,,MATCH('Correlation'!$R$16,DataTable[#Headers],0))</f>
        <v>8.0826571254914299</v>
      </c>
    </row>
    <row r="1409" spans="13:14" x14ac:dyDescent="0.3">
      <c r="M1409">
        <f ca="1">OFFSET('Water Data'!A1408,,MATCH('Correlation'!$R$4,DataTable[#Headers],0))</f>
        <v>5.8486670702479602</v>
      </c>
      <c r="N1409">
        <f ca="1">OFFSET('Water Data'!A1408,,MATCH('Correlation'!$R$16,DataTable[#Headers],0))</f>
        <v>5.8486670702479602</v>
      </c>
    </row>
    <row r="1410" spans="13:14" x14ac:dyDescent="0.3">
      <c r="M1410">
        <f ca="1">OFFSET('Water Data'!A1409,,MATCH('Correlation'!$R$4,DataTable[#Headers],0))</f>
        <v>8.4705459986920992</v>
      </c>
      <c r="N1410">
        <f ca="1">OFFSET('Water Data'!A1409,,MATCH('Correlation'!$R$16,DataTable[#Headers],0))</f>
        <v>8.4705459986920992</v>
      </c>
    </row>
    <row r="1411" spans="13:14" x14ac:dyDescent="0.3">
      <c r="M1411">
        <f ca="1">OFFSET('Water Data'!A1410,,MATCH('Correlation'!$R$4,DataTable[#Headers],0))</f>
        <v>9.2285816298533305</v>
      </c>
      <c r="N1411">
        <f ca="1">OFFSET('Water Data'!A1410,,MATCH('Correlation'!$R$16,DataTable[#Headers],0))</f>
        <v>9.2285816298533305</v>
      </c>
    </row>
    <row r="1412" spans="13:14" x14ac:dyDescent="0.3">
      <c r="M1412">
        <f ca="1">OFFSET('Water Data'!A1411,,MATCH('Correlation'!$R$4,DataTable[#Headers],0))</f>
        <v>8.17058804476153</v>
      </c>
      <c r="N1412">
        <f ca="1">OFFSET('Water Data'!A1411,,MATCH('Correlation'!$R$16,DataTable[#Headers],0))</f>
        <v>8.17058804476153</v>
      </c>
    </row>
    <row r="1413" spans="13:14" x14ac:dyDescent="0.3">
      <c r="M1413">
        <f ca="1">OFFSET('Water Data'!A1412,,MATCH('Correlation'!$R$4,DataTable[#Headers],0))</f>
        <v>6.3819771050964196</v>
      </c>
      <c r="N1413">
        <f ca="1">OFFSET('Water Data'!A1412,,MATCH('Correlation'!$R$16,DataTable[#Headers],0))</f>
        <v>6.3819771050964196</v>
      </c>
    </row>
    <row r="1414" spans="13:14" x14ac:dyDescent="0.3">
      <c r="M1414">
        <f ca="1">OFFSET('Water Data'!A1413,,MATCH('Correlation'!$R$4,DataTable[#Headers],0))</f>
        <v>6.9898137702949699</v>
      </c>
      <c r="N1414">
        <f ca="1">OFFSET('Water Data'!A1413,,MATCH('Correlation'!$R$16,DataTable[#Headers],0))</f>
        <v>6.9898137702949699</v>
      </c>
    </row>
    <row r="1415" spans="13:14" x14ac:dyDescent="0.3">
      <c r="M1415">
        <f ca="1">OFFSET('Water Data'!A1414,,MATCH('Correlation'!$R$4,DataTable[#Headers],0))</f>
        <v>10.378108203556501</v>
      </c>
      <c r="N1415">
        <f ca="1">OFFSET('Water Data'!A1414,,MATCH('Correlation'!$R$16,DataTable[#Headers],0))</f>
        <v>10.378108203556501</v>
      </c>
    </row>
    <row r="1416" spans="13:14" x14ac:dyDescent="0.3">
      <c r="M1416">
        <f ca="1">OFFSET('Water Data'!A1415,,MATCH('Correlation'!$R$4,DataTable[#Headers],0))</f>
        <v>7.080794504276815</v>
      </c>
      <c r="N1416">
        <f ca="1">OFFSET('Water Data'!A1415,,MATCH('Correlation'!$R$16,DataTable[#Headers],0))</f>
        <v>7.080794504276815</v>
      </c>
    </row>
    <row r="1417" spans="13:14" x14ac:dyDescent="0.3">
      <c r="M1417">
        <f ca="1">OFFSET('Water Data'!A1416,,MATCH('Correlation'!$R$4,DataTable[#Headers],0))</f>
        <v>3.59082236400599</v>
      </c>
      <c r="N1417">
        <f ca="1">OFFSET('Water Data'!A1416,,MATCH('Correlation'!$R$16,DataTable[#Headers],0))</f>
        <v>3.59082236400599</v>
      </c>
    </row>
    <row r="1418" spans="13:14" x14ac:dyDescent="0.3">
      <c r="M1418">
        <f ca="1">OFFSET('Water Data'!A1417,,MATCH('Correlation'!$R$4,DataTable[#Headers],0))</f>
        <v>7.3885185027919498</v>
      </c>
      <c r="N1418">
        <f ca="1">OFFSET('Water Data'!A1417,,MATCH('Correlation'!$R$16,DataTable[#Headers],0))</f>
        <v>7.3885185027919498</v>
      </c>
    </row>
    <row r="1419" spans="13:14" x14ac:dyDescent="0.3">
      <c r="M1419">
        <f ca="1">OFFSET('Water Data'!A1418,,MATCH('Correlation'!$R$4,DataTable[#Headers],0))</f>
        <v>6.9668351678796299</v>
      </c>
      <c r="N1419">
        <f ca="1">OFFSET('Water Data'!A1418,,MATCH('Correlation'!$R$16,DataTable[#Headers],0))</f>
        <v>6.9668351678796299</v>
      </c>
    </row>
    <row r="1420" spans="13:14" x14ac:dyDescent="0.3">
      <c r="M1420">
        <f ca="1">OFFSET('Water Data'!A1419,,MATCH('Correlation'!$R$4,DataTable[#Headers],0))</f>
        <v>6.7034868537845602</v>
      </c>
      <c r="N1420">
        <f ca="1">OFFSET('Water Data'!A1419,,MATCH('Correlation'!$R$16,DataTable[#Headers],0))</f>
        <v>6.7034868537845602</v>
      </c>
    </row>
    <row r="1421" spans="13:14" x14ac:dyDescent="0.3">
      <c r="M1421">
        <f ca="1">OFFSET('Water Data'!A1420,,MATCH('Correlation'!$R$4,DataTable[#Headers],0))</f>
        <v>7.1396712562776097</v>
      </c>
      <c r="N1421">
        <f ca="1">OFFSET('Water Data'!A1420,,MATCH('Correlation'!$R$16,DataTable[#Headers],0))</f>
        <v>7.1396712562776097</v>
      </c>
    </row>
    <row r="1422" spans="13:14" x14ac:dyDescent="0.3">
      <c r="M1422">
        <f ca="1">OFFSET('Water Data'!A1421,,MATCH('Correlation'!$R$4,DataTable[#Headers],0))</f>
        <v>6.6487930100199497</v>
      </c>
      <c r="N1422">
        <f ca="1">OFFSET('Water Data'!A1421,,MATCH('Correlation'!$R$16,DataTable[#Headers],0))</f>
        <v>6.6487930100199497</v>
      </c>
    </row>
    <row r="1423" spans="13:14" x14ac:dyDescent="0.3">
      <c r="M1423">
        <f ca="1">OFFSET('Water Data'!A1422,,MATCH('Correlation'!$R$4,DataTable[#Headers],0))</f>
        <v>7.080794504276815</v>
      </c>
      <c r="N1423">
        <f ca="1">OFFSET('Water Data'!A1422,,MATCH('Correlation'!$R$16,DataTable[#Headers],0))</f>
        <v>7.080794504276815</v>
      </c>
    </row>
    <row r="1424" spans="13:14" x14ac:dyDescent="0.3">
      <c r="M1424">
        <f ca="1">OFFSET('Water Data'!A1423,,MATCH('Correlation'!$R$4,DataTable[#Headers],0))</f>
        <v>7.9407132244535097</v>
      </c>
      <c r="N1424">
        <f ca="1">OFFSET('Water Data'!A1423,,MATCH('Correlation'!$R$16,DataTable[#Headers],0))</f>
        <v>7.9407132244535097</v>
      </c>
    </row>
    <row r="1425" spans="13:14" x14ac:dyDescent="0.3">
      <c r="M1425">
        <f ca="1">OFFSET('Water Data'!A1424,,MATCH('Correlation'!$R$4,DataTable[#Headers],0))</f>
        <v>8.2285638246124897</v>
      </c>
      <c r="N1425">
        <f ca="1">OFFSET('Water Data'!A1424,,MATCH('Correlation'!$R$16,DataTable[#Headers],0))</f>
        <v>8.2285638246124897</v>
      </c>
    </row>
    <row r="1426" spans="13:14" x14ac:dyDescent="0.3">
      <c r="M1426">
        <f ca="1">OFFSET('Water Data'!A1425,,MATCH('Correlation'!$R$4,DataTable[#Headers],0))</f>
        <v>8.6656920828707698</v>
      </c>
      <c r="N1426">
        <f ca="1">OFFSET('Water Data'!A1425,,MATCH('Correlation'!$R$16,DataTable[#Headers],0))</f>
        <v>8.6656920828707698</v>
      </c>
    </row>
    <row r="1427" spans="13:14" x14ac:dyDescent="0.3">
      <c r="M1427">
        <f ca="1">OFFSET('Water Data'!A1426,,MATCH('Correlation'!$R$4,DataTable[#Headers],0))</f>
        <v>5.0640424595749902</v>
      </c>
      <c r="N1427">
        <f ca="1">OFFSET('Water Data'!A1426,,MATCH('Correlation'!$R$16,DataTable[#Headers],0))</f>
        <v>5.0640424595749902</v>
      </c>
    </row>
    <row r="1428" spans="13:14" x14ac:dyDescent="0.3">
      <c r="M1428">
        <f ca="1">OFFSET('Water Data'!A1427,,MATCH('Correlation'!$R$4,DataTable[#Headers],0))</f>
        <v>7.89432278252273</v>
      </c>
      <c r="N1428">
        <f ca="1">OFFSET('Water Data'!A1427,,MATCH('Correlation'!$R$16,DataTable[#Headers],0))</f>
        <v>7.89432278252273</v>
      </c>
    </row>
    <row r="1429" spans="13:14" x14ac:dyDescent="0.3">
      <c r="M1429">
        <f ca="1">OFFSET('Water Data'!A1428,,MATCH('Correlation'!$R$4,DataTable[#Headers],0))</f>
        <v>7.04279387747588</v>
      </c>
      <c r="N1429">
        <f ca="1">OFFSET('Water Data'!A1428,,MATCH('Correlation'!$R$16,DataTable[#Headers],0))</f>
        <v>7.04279387747588</v>
      </c>
    </row>
    <row r="1430" spans="13:14" x14ac:dyDescent="0.3">
      <c r="M1430">
        <f ca="1">OFFSET('Water Data'!A1429,,MATCH('Correlation'!$R$4,DataTable[#Headers],0))</f>
        <v>8.3050639842347298</v>
      </c>
      <c r="N1430">
        <f ca="1">OFFSET('Water Data'!A1429,,MATCH('Correlation'!$R$16,DataTable[#Headers],0))</f>
        <v>8.3050639842347298</v>
      </c>
    </row>
    <row r="1431" spans="13:14" x14ac:dyDescent="0.3">
      <c r="M1431">
        <f ca="1">OFFSET('Water Data'!A1430,,MATCH('Correlation'!$R$4,DataTable[#Headers],0))</f>
        <v>8.2683075920393705</v>
      </c>
      <c r="N1431">
        <f ca="1">OFFSET('Water Data'!A1430,,MATCH('Correlation'!$R$16,DataTable[#Headers],0))</f>
        <v>8.2683075920393705</v>
      </c>
    </row>
    <row r="1432" spans="13:14" x14ac:dyDescent="0.3">
      <c r="M1432">
        <f ca="1">OFFSET('Water Data'!A1431,,MATCH('Correlation'!$R$4,DataTable[#Headers],0))</f>
        <v>7.080794504276815</v>
      </c>
      <c r="N1432">
        <f ca="1">OFFSET('Water Data'!A1431,,MATCH('Correlation'!$R$16,DataTable[#Headers],0))</f>
        <v>7.080794504276815</v>
      </c>
    </row>
    <row r="1433" spans="13:14" x14ac:dyDescent="0.3">
      <c r="M1433">
        <f ca="1">OFFSET('Water Data'!A1432,,MATCH('Correlation'!$R$4,DataTable[#Headers],0))</f>
        <v>7.3975624177538704</v>
      </c>
      <c r="N1433">
        <f ca="1">OFFSET('Water Data'!A1432,,MATCH('Correlation'!$R$16,DataTable[#Headers],0))</f>
        <v>7.3975624177538704</v>
      </c>
    </row>
    <row r="1434" spans="13:14" x14ac:dyDescent="0.3">
      <c r="M1434">
        <f ca="1">OFFSET('Water Data'!A1433,,MATCH('Correlation'!$R$4,DataTable[#Headers],0))</f>
        <v>6.3672985304322696</v>
      </c>
      <c r="N1434">
        <f ca="1">OFFSET('Water Data'!A1433,,MATCH('Correlation'!$R$16,DataTable[#Headers],0))</f>
        <v>6.3672985304322696</v>
      </c>
    </row>
    <row r="1435" spans="13:14" x14ac:dyDescent="0.3">
      <c r="M1435">
        <f ca="1">OFFSET('Water Data'!A1434,,MATCH('Correlation'!$R$4,DataTable[#Headers],0))</f>
        <v>8.4106255651204602</v>
      </c>
      <c r="N1435">
        <f ca="1">OFFSET('Water Data'!A1434,,MATCH('Correlation'!$R$16,DataTable[#Headers],0))</f>
        <v>8.4106255651204602</v>
      </c>
    </row>
    <row r="1436" spans="13:14" x14ac:dyDescent="0.3">
      <c r="M1436">
        <f ca="1">OFFSET('Water Data'!A1435,,MATCH('Correlation'!$R$4,DataTable[#Headers],0))</f>
        <v>7.09824554416147</v>
      </c>
      <c r="N1436">
        <f ca="1">OFFSET('Water Data'!A1435,,MATCH('Correlation'!$R$16,DataTable[#Headers],0))</f>
        <v>7.09824554416147</v>
      </c>
    </row>
    <row r="1437" spans="13:14" x14ac:dyDescent="0.3">
      <c r="M1437">
        <f ca="1">OFFSET('Water Data'!A1436,,MATCH('Correlation'!$R$4,DataTable[#Headers],0))</f>
        <v>7.3225020504596596</v>
      </c>
      <c r="N1437">
        <f ca="1">OFFSET('Water Data'!A1436,,MATCH('Correlation'!$R$16,DataTable[#Headers],0))</f>
        <v>7.3225020504596596</v>
      </c>
    </row>
    <row r="1438" spans="13:14" x14ac:dyDescent="0.3">
      <c r="M1438">
        <f ca="1">OFFSET('Water Data'!A1437,,MATCH('Correlation'!$R$4,DataTable[#Headers],0))</f>
        <v>5.1982249712942101</v>
      </c>
      <c r="N1438">
        <f ca="1">OFFSET('Water Data'!A1437,,MATCH('Correlation'!$R$16,DataTable[#Headers],0))</f>
        <v>5.1982249712942101</v>
      </c>
    </row>
    <row r="1439" spans="13:14" x14ac:dyDescent="0.3">
      <c r="M1439">
        <f ca="1">OFFSET('Water Data'!A1438,,MATCH('Correlation'!$R$4,DataTable[#Headers],0))</f>
        <v>7.080794504276815</v>
      </c>
      <c r="N1439">
        <f ca="1">OFFSET('Water Data'!A1438,,MATCH('Correlation'!$R$16,DataTable[#Headers],0))</f>
        <v>7.080794504276815</v>
      </c>
    </row>
    <row r="1440" spans="13:14" x14ac:dyDescent="0.3">
      <c r="M1440">
        <f ca="1">OFFSET('Water Data'!A1439,,MATCH('Correlation'!$R$4,DataTable[#Headers],0))</f>
        <v>7.080794504276815</v>
      </c>
      <c r="N1440">
        <f ca="1">OFFSET('Water Data'!A1439,,MATCH('Correlation'!$R$16,DataTable[#Headers],0))</f>
        <v>7.080794504276815</v>
      </c>
    </row>
    <row r="1441" spans="13:14" x14ac:dyDescent="0.3">
      <c r="M1441">
        <f ca="1">OFFSET('Water Data'!A1440,,MATCH('Correlation'!$R$4,DataTable[#Headers],0))</f>
        <v>6.28090511278796</v>
      </c>
      <c r="N1441">
        <f ca="1">OFFSET('Water Data'!A1440,,MATCH('Correlation'!$R$16,DataTable[#Headers],0))</f>
        <v>6.28090511278796</v>
      </c>
    </row>
    <row r="1442" spans="13:14" x14ac:dyDescent="0.3">
      <c r="M1442">
        <f ca="1">OFFSET('Water Data'!A1441,,MATCH('Correlation'!$R$4,DataTable[#Headers],0))</f>
        <v>6.82393013703701</v>
      </c>
      <c r="N1442">
        <f ca="1">OFFSET('Water Data'!A1441,,MATCH('Correlation'!$R$16,DataTable[#Headers],0))</f>
        <v>6.82393013703701</v>
      </c>
    </row>
    <row r="1443" spans="13:14" x14ac:dyDescent="0.3">
      <c r="M1443">
        <f ca="1">OFFSET('Water Data'!A1442,,MATCH('Correlation'!$R$4,DataTable[#Headers],0))</f>
        <v>6.6299935183569003</v>
      </c>
      <c r="N1443">
        <f ca="1">OFFSET('Water Data'!A1442,,MATCH('Correlation'!$R$16,DataTable[#Headers],0))</f>
        <v>6.6299935183569003</v>
      </c>
    </row>
    <row r="1444" spans="13:14" x14ac:dyDescent="0.3">
      <c r="M1444">
        <f ca="1">OFFSET('Water Data'!A1443,,MATCH('Correlation'!$R$4,DataTable[#Headers],0))</f>
        <v>10.301571270693699</v>
      </c>
      <c r="N1444">
        <f ca="1">OFFSET('Water Data'!A1443,,MATCH('Correlation'!$R$16,DataTable[#Headers],0))</f>
        <v>10.301571270693699</v>
      </c>
    </row>
    <row r="1445" spans="13:14" x14ac:dyDescent="0.3">
      <c r="M1445">
        <f ca="1">OFFSET('Water Data'!A1444,,MATCH('Correlation'!$R$4,DataTable[#Headers],0))</f>
        <v>6.1231939353921598</v>
      </c>
      <c r="N1445">
        <f ca="1">OFFSET('Water Data'!A1444,,MATCH('Correlation'!$R$16,DataTable[#Headers],0))</f>
        <v>6.1231939353921598</v>
      </c>
    </row>
    <row r="1446" spans="13:14" x14ac:dyDescent="0.3">
      <c r="M1446">
        <f ca="1">OFFSET('Water Data'!A1445,,MATCH('Correlation'!$R$4,DataTable[#Headers],0))</f>
        <v>7.080794504276815</v>
      </c>
      <c r="N1446">
        <f ca="1">OFFSET('Water Data'!A1445,,MATCH('Correlation'!$R$16,DataTable[#Headers],0))</f>
        <v>7.080794504276815</v>
      </c>
    </row>
    <row r="1447" spans="13:14" x14ac:dyDescent="0.3">
      <c r="M1447">
        <f ca="1">OFFSET('Water Data'!A1446,,MATCH('Correlation'!$R$4,DataTable[#Headers],0))</f>
        <v>6.8480334691747196</v>
      </c>
      <c r="N1447">
        <f ca="1">OFFSET('Water Data'!A1446,,MATCH('Correlation'!$R$16,DataTable[#Headers],0))</f>
        <v>6.8480334691747196</v>
      </c>
    </row>
    <row r="1448" spans="13:14" x14ac:dyDescent="0.3">
      <c r="M1448">
        <f ca="1">OFFSET('Water Data'!A1447,,MATCH('Correlation'!$R$4,DataTable[#Headers],0))</f>
        <v>7.080794504276815</v>
      </c>
      <c r="N1448">
        <f ca="1">OFFSET('Water Data'!A1447,,MATCH('Correlation'!$R$16,DataTable[#Headers],0))</f>
        <v>7.080794504276815</v>
      </c>
    </row>
    <row r="1449" spans="13:14" x14ac:dyDescent="0.3">
      <c r="M1449">
        <f ca="1">OFFSET('Water Data'!A1448,,MATCH('Correlation'!$R$4,DataTable[#Headers],0))</f>
        <v>6.4115258359166498</v>
      </c>
      <c r="N1449">
        <f ca="1">OFFSET('Water Data'!A1448,,MATCH('Correlation'!$R$16,DataTable[#Headers],0))</f>
        <v>6.4115258359166498</v>
      </c>
    </row>
    <row r="1450" spans="13:14" x14ac:dyDescent="0.3">
      <c r="M1450">
        <f ca="1">OFFSET('Water Data'!A1449,,MATCH('Correlation'!$R$4,DataTable[#Headers],0))</f>
        <v>5.1226484549500899</v>
      </c>
      <c r="N1450">
        <f ca="1">OFFSET('Water Data'!A1449,,MATCH('Correlation'!$R$16,DataTable[#Headers],0))</f>
        <v>5.1226484549500899</v>
      </c>
    </row>
    <row r="1451" spans="13:14" x14ac:dyDescent="0.3">
      <c r="M1451">
        <f ca="1">OFFSET('Water Data'!A1450,,MATCH('Correlation'!$R$4,DataTable[#Headers],0))</f>
        <v>3.43485575997865</v>
      </c>
      <c r="N1451">
        <f ca="1">OFFSET('Water Data'!A1450,,MATCH('Correlation'!$R$16,DataTable[#Headers],0))</f>
        <v>3.43485575997865</v>
      </c>
    </row>
    <row r="1452" spans="13:14" x14ac:dyDescent="0.3">
      <c r="M1452">
        <f ca="1">OFFSET('Water Data'!A1451,,MATCH('Correlation'!$R$4,DataTable[#Headers],0))</f>
        <v>10.848130421433201</v>
      </c>
      <c r="N1452">
        <f ca="1">OFFSET('Water Data'!A1451,,MATCH('Correlation'!$R$16,DataTable[#Headers],0))</f>
        <v>10.848130421433201</v>
      </c>
    </row>
    <row r="1453" spans="13:14" x14ac:dyDescent="0.3">
      <c r="M1453">
        <f ca="1">OFFSET('Water Data'!A1452,,MATCH('Correlation'!$R$4,DataTable[#Headers],0))</f>
        <v>8.7253934121540802</v>
      </c>
      <c r="N1453">
        <f ca="1">OFFSET('Water Data'!A1452,,MATCH('Correlation'!$R$16,DataTable[#Headers],0))</f>
        <v>8.7253934121540802</v>
      </c>
    </row>
    <row r="1454" spans="13:14" x14ac:dyDescent="0.3">
      <c r="M1454">
        <f ca="1">OFFSET('Water Data'!A1453,,MATCH('Correlation'!$R$4,DataTable[#Headers],0))</f>
        <v>10.3517425283788</v>
      </c>
      <c r="N1454">
        <f ca="1">OFFSET('Water Data'!A1453,,MATCH('Correlation'!$R$16,DataTable[#Headers],0))</f>
        <v>10.3517425283788</v>
      </c>
    </row>
    <row r="1455" spans="13:14" x14ac:dyDescent="0.3">
      <c r="M1455">
        <f ca="1">OFFSET('Water Data'!A1454,,MATCH('Correlation'!$R$4,DataTable[#Headers],0))</f>
        <v>8.1740281305755502</v>
      </c>
      <c r="N1455">
        <f ca="1">OFFSET('Water Data'!A1454,,MATCH('Correlation'!$R$16,DataTable[#Headers],0))</f>
        <v>8.1740281305755502</v>
      </c>
    </row>
    <row r="1456" spans="13:14" x14ac:dyDescent="0.3">
      <c r="M1456">
        <f ca="1">OFFSET('Water Data'!A1455,,MATCH('Correlation'!$R$4,DataTable[#Headers],0))</f>
        <v>8.0340119166542596</v>
      </c>
      <c r="N1456">
        <f ca="1">OFFSET('Water Data'!A1455,,MATCH('Correlation'!$R$16,DataTable[#Headers],0))</f>
        <v>8.0340119166542596</v>
      </c>
    </row>
    <row r="1457" spans="13:14" x14ac:dyDescent="0.3">
      <c r="M1457">
        <f ca="1">OFFSET('Water Data'!A1456,,MATCH('Correlation'!$R$4,DataTable[#Headers],0))</f>
        <v>8.20554181465398</v>
      </c>
      <c r="N1457">
        <f ca="1">OFFSET('Water Data'!A1456,,MATCH('Correlation'!$R$16,DataTable[#Headers],0))</f>
        <v>8.20554181465398</v>
      </c>
    </row>
    <row r="1458" spans="13:14" x14ac:dyDescent="0.3">
      <c r="M1458">
        <f ca="1">OFFSET('Water Data'!A1457,,MATCH('Correlation'!$R$4,DataTable[#Headers],0))</f>
        <v>7.8938184594583696</v>
      </c>
      <c r="N1458">
        <f ca="1">OFFSET('Water Data'!A1457,,MATCH('Correlation'!$R$16,DataTable[#Headers],0))</f>
        <v>7.8938184594583696</v>
      </c>
    </row>
    <row r="1459" spans="13:14" x14ac:dyDescent="0.3">
      <c r="M1459">
        <f ca="1">OFFSET('Water Data'!A1458,,MATCH('Correlation'!$R$4,DataTable[#Headers],0))</f>
        <v>7.080794504276815</v>
      </c>
      <c r="N1459">
        <f ca="1">OFFSET('Water Data'!A1458,,MATCH('Correlation'!$R$16,DataTable[#Headers],0))</f>
        <v>7.080794504276815</v>
      </c>
    </row>
    <row r="1460" spans="13:14" x14ac:dyDescent="0.3">
      <c r="M1460">
        <f ca="1">OFFSET('Water Data'!A1459,,MATCH('Correlation'!$R$4,DataTable[#Headers],0))</f>
        <v>5.4881354688390198</v>
      </c>
      <c r="N1460">
        <f ca="1">OFFSET('Water Data'!A1459,,MATCH('Correlation'!$R$16,DataTable[#Headers],0))</f>
        <v>5.4881354688390198</v>
      </c>
    </row>
    <row r="1461" spans="13:14" x14ac:dyDescent="0.3">
      <c r="M1461">
        <f ca="1">OFFSET('Water Data'!A1460,,MATCH('Correlation'!$R$4,DataTable[#Headers],0))</f>
        <v>8.1630740306142204</v>
      </c>
      <c r="N1461">
        <f ca="1">OFFSET('Water Data'!A1460,,MATCH('Correlation'!$R$16,DataTable[#Headers],0))</f>
        <v>8.1630740306142204</v>
      </c>
    </row>
    <row r="1462" spans="13:14" x14ac:dyDescent="0.3">
      <c r="M1462">
        <f ca="1">OFFSET('Water Data'!A1461,,MATCH('Correlation'!$R$4,DataTable[#Headers],0))</f>
        <v>6.8670006912457104</v>
      </c>
      <c r="N1462">
        <f ca="1">OFFSET('Water Data'!A1461,,MATCH('Correlation'!$R$16,DataTable[#Headers],0))</f>
        <v>6.8670006912457104</v>
      </c>
    </row>
    <row r="1463" spans="13:14" x14ac:dyDescent="0.3">
      <c r="M1463">
        <f ca="1">OFFSET('Water Data'!A1462,,MATCH('Correlation'!$R$4,DataTable[#Headers],0))</f>
        <v>5.8217069136202504</v>
      </c>
      <c r="N1463">
        <f ca="1">OFFSET('Water Data'!A1462,,MATCH('Correlation'!$R$16,DataTable[#Headers],0))</f>
        <v>5.8217069136202504</v>
      </c>
    </row>
    <row r="1464" spans="13:14" x14ac:dyDescent="0.3">
      <c r="M1464">
        <f ca="1">OFFSET('Water Data'!A1463,,MATCH('Correlation'!$R$4,DataTable[#Headers],0))</f>
        <v>7.4518887792117496</v>
      </c>
      <c r="N1464">
        <f ca="1">OFFSET('Water Data'!A1463,,MATCH('Correlation'!$R$16,DataTable[#Headers],0))</f>
        <v>7.4518887792117496</v>
      </c>
    </row>
    <row r="1465" spans="13:14" x14ac:dyDescent="0.3">
      <c r="M1465">
        <f ca="1">OFFSET('Water Data'!A1464,,MATCH('Correlation'!$R$4,DataTable[#Headers],0))</f>
        <v>6.8983150407289298</v>
      </c>
      <c r="N1465">
        <f ca="1">OFFSET('Water Data'!A1464,,MATCH('Correlation'!$R$16,DataTable[#Headers],0))</f>
        <v>6.8983150407289298</v>
      </c>
    </row>
    <row r="1466" spans="13:14" x14ac:dyDescent="0.3">
      <c r="M1466">
        <f ca="1">OFFSET('Water Data'!A1465,,MATCH('Correlation'!$R$4,DataTable[#Headers],0))</f>
        <v>7.5443401140376301</v>
      </c>
      <c r="N1466">
        <f ca="1">OFFSET('Water Data'!A1465,,MATCH('Correlation'!$R$16,DataTable[#Headers],0))</f>
        <v>7.5443401140376301</v>
      </c>
    </row>
    <row r="1467" spans="13:14" x14ac:dyDescent="0.3">
      <c r="M1467">
        <f ca="1">OFFSET('Water Data'!A1466,,MATCH('Correlation'!$R$4,DataTable[#Headers],0))</f>
        <v>4.1038678552308303</v>
      </c>
      <c r="N1467">
        <f ca="1">OFFSET('Water Data'!A1466,,MATCH('Correlation'!$R$16,DataTable[#Headers],0))</f>
        <v>4.1038678552308303</v>
      </c>
    </row>
    <row r="1468" spans="13:14" x14ac:dyDescent="0.3">
      <c r="M1468">
        <f ca="1">OFFSET('Water Data'!A1467,,MATCH('Correlation'!$R$4,DataTable[#Headers],0))</f>
        <v>5.3299388152492702</v>
      </c>
      <c r="N1468">
        <f ca="1">OFFSET('Water Data'!A1467,,MATCH('Correlation'!$R$16,DataTable[#Headers],0))</f>
        <v>5.3299388152492702</v>
      </c>
    </row>
    <row r="1469" spans="13:14" x14ac:dyDescent="0.3">
      <c r="M1469">
        <f ca="1">OFFSET('Water Data'!A1468,,MATCH('Correlation'!$R$4,DataTable[#Headers],0))</f>
        <v>6.9629935450416598</v>
      </c>
      <c r="N1469">
        <f ca="1">OFFSET('Water Data'!A1468,,MATCH('Correlation'!$R$16,DataTable[#Headers],0))</f>
        <v>6.9629935450416598</v>
      </c>
    </row>
    <row r="1470" spans="13:14" x14ac:dyDescent="0.3">
      <c r="M1470">
        <f ca="1">OFFSET('Water Data'!A1469,,MATCH('Correlation'!$R$4,DataTable[#Headers],0))</f>
        <v>6.8460599417988899</v>
      </c>
      <c r="N1470">
        <f ca="1">OFFSET('Water Data'!A1469,,MATCH('Correlation'!$R$16,DataTable[#Headers],0))</f>
        <v>6.8460599417988899</v>
      </c>
    </row>
    <row r="1471" spans="13:14" x14ac:dyDescent="0.3">
      <c r="M1471">
        <f ca="1">OFFSET('Water Data'!A1470,,MATCH('Correlation'!$R$4,DataTable[#Headers],0))</f>
        <v>6.2798421834965099</v>
      </c>
      <c r="N1471">
        <f ca="1">OFFSET('Water Data'!A1470,,MATCH('Correlation'!$R$16,DataTable[#Headers],0))</f>
        <v>6.2798421834965099</v>
      </c>
    </row>
    <row r="1472" spans="13:14" x14ac:dyDescent="0.3">
      <c r="M1472">
        <f ca="1">OFFSET('Water Data'!A1471,,MATCH('Correlation'!$R$4,DataTable[#Headers],0))</f>
        <v>6.7398497279992897</v>
      </c>
      <c r="N1472">
        <f ca="1">OFFSET('Water Data'!A1471,,MATCH('Correlation'!$R$16,DataTable[#Headers],0))</f>
        <v>6.7398497279992897</v>
      </c>
    </row>
    <row r="1473" spans="13:14" x14ac:dyDescent="0.3">
      <c r="M1473">
        <f ca="1">OFFSET('Water Data'!A1472,,MATCH('Correlation'!$R$4,DataTable[#Headers],0))</f>
        <v>5.4950354460341098</v>
      </c>
      <c r="N1473">
        <f ca="1">OFFSET('Water Data'!A1472,,MATCH('Correlation'!$R$16,DataTable[#Headers],0))</f>
        <v>5.4950354460341098</v>
      </c>
    </row>
    <row r="1474" spans="13:14" x14ac:dyDescent="0.3">
      <c r="M1474">
        <f ca="1">OFFSET('Water Data'!A1473,,MATCH('Correlation'!$R$4,DataTable[#Headers],0))</f>
        <v>7.5837702990430804</v>
      </c>
      <c r="N1474">
        <f ca="1">OFFSET('Water Data'!A1473,,MATCH('Correlation'!$R$16,DataTable[#Headers],0))</f>
        <v>7.5837702990430804</v>
      </c>
    </row>
    <row r="1475" spans="13:14" x14ac:dyDescent="0.3">
      <c r="M1475">
        <f ca="1">OFFSET('Water Data'!A1474,,MATCH('Correlation'!$R$4,DataTable[#Headers],0))</f>
        <v>5.8667027341373004</v>
      </c>
      <c r="N1475">
        <f ca="1">OFFSET('Water Data'!A1474,,MATCH('Correlation'!$R$16,DataTable[#Headers],0))</f>
        <v>5.8667027341373004</v>
      </c>
    </row>
    <row r="1476" spans="13:14" x14ac:dyDescent="0.3">
      <c r="M1476">
        <f ca="1">OFFSET('Water Data'!A1475,,MATCH('Correlation'!$R$4,DataTable[#Headers],0))</f>
        <v>6.3949804613317003</v>
      </c>
      <c r="N1476">
        <f ca="1">OFFSET('Water Data'!A1475,,MATCH('Correlation'!$R$16,DataTable[#Headers],0))</f>
        <v>6.3949804613317003</v>
      </c>
    </row>
    <row r="1477" spans="13:14" x14ac:dyDescent="0.3">
      <c r="M1477">
        <f ca="1">OFFSET('Water Data'!A1476,,MATCH('Correlation'!$R$4,DataTable[#Headers],0))</f>
        <v>5.8212616296560302</v>
      </c>
      <c r="N1477">
        <f ca="1">OFFSET('Water Data'!A1476,,MATCH('Correlation'!$R$16,DataTable[#Headers],0))</f>
        <v>5.8212616296560302</v>
      </c>
    </row>
    <row r="1478" spans="13:14" x14ac:dyDescent="0.3">
      <c r="M1478">
        <f ca="1">OFFSET('Water Data'!A1477,,MATCH('Correlation'!$R$4,DataTable[#Headers],0))</f>
        <v>5.5140621851991698</v>
      </c>
      <c r="N1478">
        <f ca="1">OFFSET('Water Data'!A1477,,MATCH('Correlation'!$R$16,DataTable[#Headers],0))</f>
        <v>5.5140621851991698</v>
      </c>
    </row>
    <row r="1479" spans="13:14" x14ac:dyDescent="0.3">
      <c r="M1479">
        <f ca="1">OFFSET('Water Data'!A1478,,MATCH('Correlation'!$R$4,DataTable[#Headers],0))</f>
        <v>6.7308836015771698</v>
      </c>
      <c r="N1479">
        <f ca="1">OFFSET('Water Data'!A1478,,MATCH('Correlation'!$R$16,DataTable[#Headers],0))</f>
        <v>6.7308836015771698</v>
      </c>
    </row>
    <row r="1480" spans="13:14" x14ac:dyDescent="0.3">
      <c r="M1480">
        <f ca="1">OFFSET('Water Data'!A1479,,MATCH('Correlation'!$R$4,DataTable[#Headers],0))</f>
        <v>5.1980676429051904</v>
      </c>
      <c r="N1480">
        <f ca="1">OFFSET('Water Data'!A1479,,MATCH('Correlation'!$R$16,DataTable[#Headers],0))</f>
        <v>5.1980676429051904</v>
      </c>
    </row>
    <row r="1481" spans="13:14" x14ac:dyDescent="0.3">
      <c r="M1481">
        <f ca="1">OFFSET('Water Data'!A1480,,MATCH('Correlation'!$R$4,DataTable[#Headers],0))</f>
        <v>7.080794504276815</v>
      </c>
      <c r="N1481">
        <f ca="1">OFFSET('Water Data'!A1480,,MATCH('Correlation'!$R$16,DataTable[#Headers],0))</f>
        <v>7.080794504276815</v>
      </c>
    </row>
    <row r="1482" spans="13:14" x14ac:dyDescent="0.3">
      <c r="M1482">
        <f ca="1">OFFSET('Water Data'!A1481,,MATCH('Correlation'!$R$4,DataTable[#Headers],0))</f>
        <v>7.3623311867060801</v>
      </c>
      <c r="N1482">
        <f ca="1">OFFSET('Water Data'!A1481,,MATCH('Correlation'!$R$16,DataTable[#Headers],0))</f>
        <v>7.3623311867060801</v>
      </c>
    </row>
    <row r="1483" spans="13:14" x14ac:dyDescent="0.3">
      <c r="M1483">
        <f ca="1">OFFSET('Water Data'!A1482,,MATCH('Correlation'!$R$4,DataTable[#Headers],0))</f>
        <v>7.0661418403253</v>
      </c>
      <c r="N1483">
        <f ca="1">OFFSET('Water Data'!A1482,,MATCH('Correlation'!$R$16,DataTable[#Headers],0))</f>
        <v>7.0661418403253</v>
      </c>
    </row>
    <row r="1484" spans="13:14" x14ac:dyDescent="0.3">
      <c r="M1484">
        <f ca="1">OFFSET('Water Data'!A1483,,MATCH('Correlation'!$R$4,DataTable[#Headers],0))</f>
        <v>5.42034774695792</v>
      </c>
      <c r="N1484">
        <f ca="1">OFFSET('Water Data'!A1483,,MATCH('Correlation'!$R$16,DataTable[#Headers],0))</f>
        <v>5.42034774695792</v>
      </c>
    </row>
    <row r="1485" spans="13:14" x14ac:dyDescent="0.3">
      <c r="M1485">
        <f ca="1">OFFSET('Water Data'!A1484,,MATCH('Correlation'!$R$4,DataTable[#Headers],0))</f>
        <v>7.0153325827468596</v>
      </c>
      <c r="N1485">
        <f ca="1">OFFSET('Water Data'!A1484,,MATCH('Correlation'!$R$16,DataTable[#Headers],0))</f>
        <v>7.0153325827468596</v>
      </c>
    </row>
    <row r="1486" spans="13:14" x14ac:dyDescent="0.3">
      <c r="M1486">
        <f ca="1">OFFSET('Water Data'!A1485,,MATCH('Correlation'!$R$4,DataTable[#Headers],0))</f>
        <v>7.080794504276815</v>
      </c>
      <c r="N1486">
        <f ca="1">OFFSET('Water Data'!A1485,,MATCH('Correlation'!$R$16,DataTable[#Headers],0))</f>
        <v>7.080794504276815</v>
      </c>
    </row>
    <row r="1487" spans="13:14" x14ac:dyDescent="0.3">
      <c r="M1487">
        <f ca="1">OFFSET('Water Data'!A1486,,MATCH('Correlation'!$R$4,DataTable[#Headers],0))</f>
        <v>6.0446717533290801</v>
      </c>
      <c r="N1487">
        <f ca="1">OFFSET('Water Data'!A1486,,MATCH('Correlation'!$R$16,DataTable[#Headers],0))</f>
        <v>6.0446717533290801</v>
      </c>
    </row>
    <row r="1488" spans="13:14" x14ac:dyDescent="0.3">
      <c r="M1488">
        <f ca="1">OFFSET('Water Data'!A1487,,MATCH('Correlation'!$R$4,DataTable[#Headers],0))</f>
        <v>6.1986503364476704</v>
      </c>
      <c r="N1488">
        <f ca="1">OFFSET('Water Data'!A1487,,MATCH('Correlation'!$R$16,DataTable[#Headers],0))</f>
        <v>6.1986503364476704</v>
      </c>
    </row>
    <row r="1489" spans="13:14" x14ac:dyDescent="0.3">
      <c r="M1489">
        <f ca="1">OFFSET('Water Data'!A1488,,MATCH('Correlation'!$R$4,DataTable[#Headers],0))</f>
        <v>7.6789450672193498</v>
      </c>
      <c r="N1489">
        <f ca="1">OFFSET('Water Data'!A1488,,MATCH('Correlation'!$R$16,DataTable[#Headers],0))</f>
        <v>7.6789450672193498</v>
      </c>
    </row>
    <row r="1490" spans="13:14" x14ac:dyDescent="0.3">
      <c r="M1490">
        <f ca="1">OFFSET('Water Data'!A1489,,MATCH('Correlation'!$R$4,DataTable[#Headers],0))</f>
        <v>8.0620661231484707</v>
      </c>
      <c r="N1490">
        <f ca="1">OFFSET('Water Data'!A1489,,MATCH('Correlation'!$R$16,DataTable[#Headers],0))</f>
        <v>8.0620661231484707</v>
      </c>
    </row>
    <row r="1491" spans="13:14" x14ac:dyDescent="0.3">
      <c r="M1491">
        <f ca="1">OFFSET('Water Data'!A1490,,MATCH('Correlation'!$R$4,DataTable[#Headers],0))</f>
        <v>7.2557985974933601</v>
      </c>
      <c r="N1491">
        <f ca="1">OFFSET('Water Data'!A1490,,MATCH('Correlation'!$R$16,DataTable[#Headers],0))</f>
        <v>7.2557985974933601</v>
      </c>
    </row>
    <row r="1492" spans="13:14" x14ac:dyDescent="0.3">
      <c r="M1492">
        <f ca="1">OFFSET('Water Data'!A1491,,MATCH('Correlation'!$R$4,DataTable[#Headers],0))</f>
        <v>7.080794504276815</v>
      </c>
      <c r="N1492">
        <f ca="1">OFFSET('Water Data'!A1491,,MATCH('Correlation'!$R$16,DataTable[#Headers],0))</f>
        <v>7.080794504276815</v>
      </c>
    </row>
    <row r="1493" spans="13:14" x14ac:dyDescent="0.3">
      <c r="M1493">
        <f ca="1">OFFSET('Water Data'!A1492,,MATCH('Correlation'!$R$4,DataTable[#Headers],0))</f>
        <v>6.7924074685523799</v>
      </c>
      <c r="N1493">
        <f ca="1">OFFSET('Water Data'!A1492,,MATCH('Correlation'!$R$16,DataTable[#Headers],0))</f>
        <v>6.7924074685523799</v>
      </c>
    </row>
    <row r="1494" spans="13:14" x14ac:dyDescent="0.3">
      <c r="M1494">
        <f ca="1">OFFSET('Water Data'!A1493,,MATCH('Correlation'!$R$4,DataTable[#Headers],0))</f>
        <v>7.3681655765318803</v>
      </c>
      <c r="N1494">
        <f ca="1">OFFSET('Water Data'!A1493,,MATCH('Correlation'!$R$16,DataTable[#Headers],0))</f>
        <v>7.3681655765318803</v>
      </c>
    </row>
    <row r="1495" spans="13:14" x14ac:dyDescent="0.3">
      <c r="M1495">
        <f ca="1">OFFSET('Water Data'!A1494,,MATCH('Correlation'!$R$4,DataTable[#Headers],0))</f>
        <v>8.8377869154794304</v>
      </c>
      <c r="N1495">
        <f ca="1">OFFSET('Water Data'!A1494,,MATCH('Correlation'!$R$16,DataTable[#Headers],0))</f>
        <v>8.8377869154794304</v>
      </c>
    </row>
    <row r="1496" spans="13:14" x14ac:dyDescent="0.3">
      <c r="M1496">
        <f ca="1">OFFSET('Water Data'!A1495,,MATCH('Correlation'!$R$4,DataTable[#Headers],0))</f>
        <v>7.1081407110779402</v>
      </c>
      <c r="N1496">
        <f ca="1">OFFSET('Water Data'!A1495,,MATCH('Correlation'!$R$16,DataTable[#Headers],0))</f>
        <v>7.1081407110779402</v>
      </c>
    </row>
    <row r="1497" spans="13:14" x14ac:dyDescent="0.3">
      <c r="M1497">
        <f ca="1">OFFSET('Water Data'!A1496,,MATCH('Correlation'!$R$4,DataTable[#Headers],0))</f>
        <v>5.2896184372323303</v>
      </c>
      <c r="N1497">
        <f ca="1">OFFSET('Water Data'!A1496,,MATCH('Correlation'!$R$16,DataTable[#Headers],0))</f>
        <v>5.2896184372323303</v>
      </c>
    </row>
    <row r="1498" spans="13:14" x14ac:dyDescent="0.3">
      <c r="M1498">
        <f ca="1">OFFSET('Water Data'!A1497,,MATCH('Correlation'!$R$4,DataTable[#Headers],0))</f>
        <v>7.1692510383199801</v>
      </c>
      <c r="N1498">
        <f ca="1">OFFSET('Water Data'!A1497,,MATCH('Correlation'!$R$16,DataTable[#Headers],0))</f>
        <v>7.1692510383199801</v>
      </c>
    </row>
    <row r="1499" spans="13:14" x14ac:dyDescent="0.3">
      <c r="M1499">
        <f ca="1">OFFSET('Water Data'!A1498,,MATCH('Correlation'!$R$4,DataTable[#Headers],0))</f>
        <v>7.6950494371560598</v>
      </c>
      <c r="N1499">
        <f ca="1">OFFSET('Water Data'!A1498,,MATCH('Correlation'!$R$16,DataTable[#Headers],0))</f>
        <v>7.6950494371560598</v>
      </c>
    </row>
    <row r="1500" spans="13:14" x14ac:dyDescent="0.3">
      <c r="M1500">
        <f ca="1">OFFSET('Water Data'!A1499,,MATCH('Correlation'!$R$4,DataTable[#Headers],0))</f>
        <v>8.6931499005690291</v>
      </c>
      <c r="N1500">
        <f ca="1">OFFSET('Water Data'!A1499,,MATCH('Correlation'!$R$16,DataTable[#Headers],0))</f>
        <v>8.6931499005690291</v>
      </c>
    </row>
    <row r="1501" spans="13:14" x14ac:dyDescent="0.3">
      <c r="M1501">
        <f ca="1">OFFSET('Water Data'!A1500,,MATCH('Correlation'!$R$4,DataTable[#Headers],0))</f>
        <v>7.080794504276815</v>
      </c>
      <c r="N1501">
        <f ca="1">OFFSET('Water Data'!A1500,,MATCH('Correlation'!$R$16,DataTable[#Headers],0))</f>
        <v>7.080794504276815</v>
      </c>
    </row>
    <row r="1502" spans="13:14" x14ac:dyDescent="0.3">
      <c r="M1502">
        <f ca="1">OFFSET('Water Data'!A1501,,MATCH('Correlation'!$R$4,DataTable[#Headers],0))</f>
        <v>6.9997645107739803</v>
      </c>
      <c r="N1502">
        <f ca="1">OFFSET('Water Data'!A1501,,MATCH('Correlation'!$R$16,DataTable[#Headers],0))</f>
        <v>6.9997645107739803</v>
      </c>
    </row>
    <row r="1503" spans="13:14" x14ac:dyDescent="0.3">
      <c r="M1503">
        <f ca="1">OFFSET('Water Data'!A1502,,MATCH('Correlation'!$R$4,DataTable[#Headers],0))</f>
        <v>6.8979227165894503</v>
      </c>
      <c r="N1503">
        <f ca="1">OFFSET('Water Data'!A1502,,MATCH('Correlation'!$R$16,DataTable[#Headers],0))</f>
        <v>6.8979227165894503</v>
      </c>
    </row>
    <row r="1504" spans="13:14" x14ac:dyDescent="0.3">
      <c r="M1504">
        <f ca="1">OFFSET('Water Data'!A1503,,MATCH('Correlation'!$R$4,DataTable[#Headers],0))</f>
        <v>6.3823146042602898</v>
      </c>
      <c r="N1504">
        <f ca="1">OFFSET('Water Data'!A1503,,MATCH('Correlation'!$R$16,DataTable[#Headers],0))</f>
        <v>6.3823146042602898</v>
      </c>
    </row>
    <row r="1505" spans="13:14" x14ac:dyDescent="0.3">
      <c r="M1505">
        <f ca="1">OFFSET('Water Data'!A1504,,MATCH('Correlation'!$R$4,DataTable[#Headers],0))</f>
        <v>9.91709205694149</v>
      </c>
      <c r="N1505">
        <f ca="1">OFFSET('Water Data'!A1504,,MATCH('Correlation'!$R$16,DataTable[#Headers],0))</f>
        <v>9.91709205694149</v>
      </c>
    </row>
    <row r="1506" spans="13:14" x14ac:dyDescent="0.3">
      <c r="M1506">
        <f ca="1">OFFSET('Water Data'!A1505,,MATCH('Correlation'!$R$4,DataTable[#Headers],0))</f>
        <v>5.6090253537454098</v>
      </c>
      <c r="N1506">
        <f ca="1">OFFSET('Water Data'!A1505,,MATCH('Correlation'!$R$16,DataTable[#Headers],0))</f>
        <v>5.6090253537454098</v>
      </c>
    </row>
    <row r="1507" spans="13:14" x14ac:dyDescent="0.3">
      <c r="M1507">
        <f ca="1">OFFSET('Water Data'!A1506,,MATCH('Correlation'!$R$4,DataTable[#Headers],0))</f>
        <v>6.2774630933656796</v>
      </c>
      <c r="N1507">
        <f ca="1">OFFSET('Water Data'!A1506,,MATCH('Correlation'!$R$16,DataTable[#Headers],0))</f>
        <v>6.2774630933656796</v>
      </c>
    </row>
    <row r="1508" spans="13:14" x14ac:dyDescent="0.3">
      <c r="M1508">
        <f ca="1">OFFSET('Water Data'!A1507,,MATCH('Correlation'!$R$4,DataTable[#Headers],0))</f>
        <v>7.080794504276815</v>
      </c>
      <c r="N1508">
        <f ca="1">OFFSET('Water Data'!A1507,,MATCH('Correlation'!$R$16,DataTable[#Headers],0))</f>
        <v>7.080794504276815</v>
      </c>
    </row>
    <row r="1509" spans="13:14" x14ac:dyDescent="0.3">
      <c r="M1509">
        <f ca="1">OFFSET('Water Data'!A1508,,MATCH('Correlation'!$R$4,DataTable[#Headers],0))</f>
        <v>7.7143126716313999</v>
      </c>
      <c r="N1509">
        <f ca="1">OFFSET('Water Data'!A1508,,MATCH('Correlation'!$R$16,DataTable[#Headers],0))</f>
        <v>7.7143126716313999</v>
      </c>
    </row>
    <row r="1510" spans="13:14" x14ac:dyDescent="0.3">
      <c r="M1510">
        <f ca="1">OFFSET('Water Data'!A1509,,MATCH('Correlation'!$R$4,DataTable[#Headers],0))</f>
        <v>6.3512865493707897</v>
      </c>
      <c r="N1510">
        <f ca="1">OFFSET('Water Data'!A1509,,MATCH('Correlation'!$R$16,DataTable[#Headers],0))</f>
        <v>6.3512865493707897</v>
      </c>
    </row>
    <row r="1511" spans="13:14" x14ac:dyDescent="0.3">
      <c r="M1511">
        <f ca="1">OFFSET('Water Data'!A1510,,MATCH('Correlation'!$R$4,DataTable[#Headers],0))</f>
        <v>7.9588714460464702</v>
      </c>
      <c r="N1511">
        <f ca="1">OFFSET('Water Data'!A1510,,MATCH('Correlation'!$R$16,DataTable[#Headers],0))</f>
        <v>7.9588714460464702</v>
      </c>
    </row>
    <row r="1512" spans="13:14" x14ac:dyDescent="0.3">
      <c r="M1512">
        <f ca="1">OFFSET('Water Data'!A1511,,MATCH('Correlation'!$R$4,DataTable[#Headers],0))</f>
        <v>6.6181865666929101</v>
      </c>
      <c r="N1512">
        <f ca="1">OFFSET('Water Data'!A1511,,MATCH('Correlation'!$R$16,DataTable[#Headers],0))</f>
        <v>6.6181865666929101</v>
      </c>
    </row>
    <row r="1513" spans="13:14" x14ac:dyDescent="0.3">
      <c r="M1513">
        <f ca="1">OFFSET('Water Data'!A1512,,MATCH('Correlation'!$R$4,DataTable[#Headers],0))</f>
        <v>6.0007233359955103</v>
      </c>
      <c r="N1513">
        <f ca="1">OFFSET('Water Data'!A1512,,MATCH('Correlation'!$R$16,DataTable[#Headers],0))</f>
        <v>6.0007233359955103</v>
      </c>
    </row>
    <row r="1514" spans="13:14" x14ac:dyDescent="0.3">
      <c r="M1514">
        <f ca="1">OFFSET('Water Data'!A1513,,MATCH('Correlation'!$R$4,DataTable[#Headers],0))</f>
        <v>6.3929278401143703</v>
      </c>
      <c r="N1514">
        <f ca="1">OFFSET('Water Data'!A1513,,MATCH('Correlation'!$R$16,DataTable[#Headers],0))</f>
        <v>6.3929278401143703</v>
      </c>
    </row>
    <row r="1515" spans="13:14" x14ac:dyDescent="0.3">
      <c r="M1515">
        <f ca="1">OFFSET('Water Data'!A1514,,MATCH('Correlation'!$R$4,DataTable[#Headers],0))</f>
        <v>6.9772678516389002</v>
      </c>
      <c r="N1515">
        <f ca="1">OFFSET('Water Data'!A1514,,MATCH('Correlation'!$R$16,DataTable[#Headers],0))</f>
        <v>6.9772678516389002</v>
      </c>
    </row>
    <row r="1516" spans="13:14" x14ac:dyDescent="0.3">
      <c r="M1516">
        <f ca="1">OFFSET('Water Data'!A1515,,MATCH('Correlation'!$R$4,DataTable[#Headers],0))</f>
        <v>6.3534368437173301</v>
      </c>
      <c r="N1516">
        <f ca="1">OFFSET('Water Data'!A1515,,MATCH('Correlation'!$R$16,DataTable[#Headers],0))</f>
        <v>6.3534368437173301</v>
      </c>
    </row>
    <row r="1517" spans="13:14" x14ac:dyDescent="0.3">
      <c r="M1517">
        <f ca="1">OFFSET('Water Data'!A1516,,MATCH('Correlation'!$R$4,DataTable[#Headers],0))</f>
        <v>6.0199399948716401</v>
      </c>
      <c r="N1517">
        <f ca="1">OFFSET('Water Data'!A1516,,MATCH('Correlation'!$R$16,DataTable[#Headers],0))</f>
        <v>6.0199399948716401</v>
      </c>
    </row>
    <row r="1518" spans="13:14" x14ac:dyDescent="0.3">
      <c r="M1518">
        <f ca="1">OFFSET('Water Data'!A1517,,MATCH('Correlation'!$R$4,DataTable[#Headers],0))</f>
        <v>7.3301968767673298</v>
      </c>
      <c r="N1518">
        <f ca="1">OFFSET('Water Data'!A1517,,MATCH('Correlation'!$R$16,DataTable[#Headers],0))</f>
        <v>7.3301968767673298</v>
      </c>
    </row>
    <row r="1519" spans="13:14" x14ac:dyDescent="0.3">
      <c r="M1519">
        <f ca="1">OFFSET('Water Data'!A1518,,MATCH('Correlation'!$R$4,DataTable[#Headers],0))</f>
        <v>9.2413387669599008</v>
      </c>
      <c r="N1519">
        <f ca="1">OFFSET('Water Data'!A1518,,MATCH('Correlation'!$R$16,DataTable[#Headers],0))</f>
        <v>9.2413387669599008</v>
      </c>
    </row>
    <row r="1520" spans="13:14" x14ac:dyDescent="0.3">
      <c r="M1520">
        <f ca="1">OFFSET('Water Data'!A1519,,MATCH('Correlation'!$R$4,DataTable[#Headers],0))</f>
        <v>6.5931744566192902</v>
      </c>
      <c r="N1520">
        <f ca="1">OFFSET('Water Data'!A1519,,MATCH('Correlation'!$R$16,DataTable[#Headers],0))</f>
        <v>6.5931744566192902</v>
      </c>
    </row>
    <row r="1521" spans="13:14" x14ac:dyDescent="0.3">
      <c r="M1521">
        <f ca="1">OFFSET('Water Data'!A1520,,MATCH('Correlation'!$R$4,DataTable[#Headers],0))</f>
        <v>6.9482654493838396</v>
      </c>
      <c r="N1521">
        <f ca="1">OFFSET('Water Data'!A1520,,MATCH('Correlation'!$R$16,DataTable[#Headers],0))</f>
        <v>6.9482654493838396</v>
      </c>
    </row>
    <row r="1522" spans="13:14" x14ac:dyDescent="0.3">
      <c r="M1522">
        <f ca="1">OFFSET('Water Data'!A1521,,MATCH('Correlation'!$R$4,DataTable[#Headers],0))</f>
        <v>7.080794504276815</v>
      </c>
      <c r="N1522">
        <f ca="1">OFFSET('Water Data'!A1521,,MATCH('Correlation'!$R$16,DataTable[#Headers],0))</f>
        <v>7.080794504276815</v>
      </c>
    </row>
    <row r="1523" spans="13:14" x14ac:dyDescent="0.3">
      <c r="M1523">
        <f ca="1">OFFSET('Water Data'!A1522,,MATCH('Correlation'!$R$4,DataTable[#Headers],0))</f>
        <v>7.080794504276815</v>
      </c>
      <c r="N1523">
        <f ca="1">OFFSET('Water Data'!A1522,,MATCH('Correlation'!$R$16,DataTable[#Headers],0))</f>
        <v>7.080794504276815</v>
      </c>
    </row>
    <row r="1524" spans="13:14" x14ac:dyDescent="0.3">
      <c r="M1524">
        <f ca="1">OFFSET('Water Data'!A1523,,MATCH('Correlation'!$R$4,DataTable[#Headers],0))</f>
        <v>5.9383211787793604</v>
      </c>
      <c r="N1524">
        <f ca="1">OFFSET('Water Data'!A1523,,MATCH('Correlation'!$R$16,DataTable[#Headers],0))</f>
        <v>5.9383211787793604</v>
      </c>
    </row>
    <row r="1525" spans="13:14" x14ac:dyDescent="0.3">
      <c r="M1525">
        <f ca="1">OFFSET('Water Data'!A1524,,MATCH('Correlation'!$R$4,DataTable[#Headers],0))</f>
        <v>8.2495505089513301</v>
      </c>
      <c r="N1525">
        <f ca="1">OFFSET('Water Data'!A1524,,MATCH('Correlation'!$R$16,DataTable[#Headers],0))</f>
        <v>8.2495505089513301</v>
      </c>
    </row>
    <row r="1526" spans="13:14" x14ac:dyDescent="0.3">
      <c r="M1526">
        <f ca="1">OFFSET('Water Data'!A1525,,MATCH('Correlation'!$R$4,DataTable[#Headers],0))</f>
        <v>6.9038169777866196</v>
      </c>
      <c r="N1526">
        <f ca="1">OFFSET('Water Data'!A1525,,MATCH('Correlation'!$R$16,DataTable[#Headers],0))</f>
        <v>6.9038169777866196</v>
      </c>
    </row>
    <row r="1527" spans="13:14" x14ac:dyDescent="0.3">
      <c r="M1527">
        <f ca="1">OFFSET('Water Data'!A1526,,MATCH('Correlation'!$R$4,DataTable[#Headers],0))</f>
        <v>7.6056748206508296</v>
      </c>
      <c r="N1527">
        <f ca="1">OFFSET('Water Data'!A1526,,MATCH('Correlation'!$R$16,DataTable[#Headers],0))</f>
        <v>7.6056748206508296</v>
      </c>
    </row>
    <row r="1528" spans="13:14" x14ac:dyDescent="0.3">
      <c r="M1528">
        <f ca="1">OFFSET('Water Data'!A1527,,MATCH('Correlation'!$R$4,DataTable[#Headers],0))</f>
        <v>6.5892905009635099</v>
      </c>
      <c r="N1528">
        <f ca="1">OFFSET('Water Data'!A1527,,MATCH('Correlation'!$R$16,DataTable[#Headers],0))</f>
        <v>6.5892905009635099</v>
      </c>
    </row>
    <row r="1529" spans="13:14" x14ac:dyDescent="0.3">
      <c r="M1529">
        <f ca="1">OFFSET('Water Data'!A1528,,MATCH('Correlation'!$R$4,DataTable[#Headers],0))</f>
        <v>7.5118166414119703</v>
      </c>
      <c r="N1529">
        <f ca="1">OFFSET('Water Data'!A1528,,MATCH('Correlation'!$R$16,DataTable[#Headers],0))</f>
        <v>7.5118166414119703</v>
      </c>
    </row>
    <row r="1530" spans="13:14" x14ac:dyDescent="0.3">
      <c r="M1530">
        <f ca="1">OFFSET('Water Data'!A1529,,MATCH('Correlation'!$R$4,DataTable[#Headers],0))</f>
        <v>7.3014446542877298</v>
      </c>
      <c r="N1530">
        <f ca="1">OFFSET('Water Data'!A1529,,MATCH('Correlation'!$R$16,DataTable[#Headers],0))</f>
        <v>7.3014446542877298</v>
      </c>
    </row>
    <row r="1531" spans="13:14" x14ac:dyDescent="0.3">
      <c r="M1531">
        <f ca="1">OFFSET('Water Data'!A1530,,MATCH('Correlation'!$R$4,DataTable[#Headers],0))</f>
        <v>6.78829158317855</v>
      </c>
      <c r="N1531">
        <f ca="1">OFFSET('Water Data'!A1530,,MATCH('Correlation'!$R$16,DataTable[#Headers],0))</f>
        <v>6.78829158317855</v>
      </c>
    </row>
    <row r="1532" spans="13:14" x14ac:dyDescent="0.3">
      <c r="M1532">
        <f ca="1">OFFSET('Water Data'!A1531,,MATCH('Correlation'!$R$4,DataTable[#Headers],0))</f>
        <v>7.080794504276815</v>
      </c>
      <c r="N1532">
        <f ca="1">OFFSET('Water Data'!A1531,,MATCH('Correlation'!$R$16,DataTable[#Headers],0))</f>
        <v>7.080794504276815</v>
      </c>
    </row>
    <row r="1533" spans="13:14" x14ac:dyDescent="0.3">
      <c r="M1533">
        <f ca="1">OFFSET('Water Data'!A1532,,MATCH('Correlation'!$R$4,DataTable[#Headers],0))</f>
        <v>7.080794504276815</v>
      </c>
      <c r="N1533">
        <f ca="1">OFFSET('Water Data'!A1532,,MATCH('Correlation'!$R$16,DataTable[#Headers],0))</f>
        <v>7.080794504276815</v>
      </c>
    </row>
    <row r="1534" spans="13:14" x14ac:dyDescent="0.3">
      <c r="M1534">
        <f ca="1">OFFSET('Water Data'!A1533,,MATCH('Correlation'!$R$4,DataTable[#Headers],0))</f>
        <v>6.6925316690598597</v>
      </c>
      <c r="N1534">
        <f ca="1">OFFSET('Water Data'!A1533,,MATCH('Correlation'!$R$16,DataTable[#Headers],0))</f>
        <v>6.6925316690598597</v>
      </c>
    </row>
    <row r="1535" spans="13:14" x14ac:dyDescent="0.3">
      <c r="M1535">
        <f ca="1">OFFSET('Water Data'!A1534,,MATCH('Correlation'!$R$4,DataTable[#Headers],0))</f>
        <v>6.0281011182664397</v>
      </c>
      <c r="N1535">
        <f ca="1">OFFSET('Water Data'!A1534,,MATCH('Correlation'!$R$16,DataTable[#Headers],0))</f>
        <v>6.0281011182664397</v>
      </c>
    </row>
    <row r="1536" spans="13:14" x14ac:dyDescent="0.3">
      <c r="M1536">
        <f ca="1">OFFSET('Water Data'!A1535,,MATCH('Correlation'!$R$4,DataTable[#Headers],0))</f>
        <v>6.7159405639392702</v>
      </c>
      <c r="N1536">
        <f ca="1">OFFSET('Water Data'!A1535,,MATCH('Correlation'!$R$16,DataTable[#Headers],0))</f>
        <v>6.7159405639392702</v>
      </c>
    </row>
    <row r="1537" spans="13:14" x14ac:dyDescent="0.3">
      <c r="M1537">
        <f ca="1">OFFSET('Water Data'!A1536,,MATCH('Correlation'!$R$4,DataTable[#Headers],0))</f>
        <v>7.4907866757349097</v>
      </c>
      <c r="N1537">
        <f ca="1">OFFSET('Water Data'!A1536,,MATCH('Correlation'!$R$16,DataTable[#Headers],0))</f>
        <v>7.4907866757349097</v>
      </c>
    </row>
    <row r="1538" spans="13:14" x14ac:dyDescent="0.3">
      <c r="M1538">
        <f ca="1">OFFSET('Water Data'!A1537,,MATCH('Correlation'!$R$4,DataTable[#Headers],0))</f>
        <v>7.080794504276815</v>
      </c>
      <c r="N1538">
        <f ca="1">OFFSET('Water Data'!A1537,,MATCH('Correlation'!$R$16,DataTable[#Headers],0))</f>
        <v>7.080794504276815</v>
      </c>
    </row>
    <row r="1539" spans="13:14" x14ac:dyDescent="0.3">
      <c r="M1539">
        <f ca="1">OFFSET('Water Data'!A1538,,MATCH('Correlation'!$R$4,DataTable[#Headers],0))</f>
        <v>6.3365886821611301</v>
      </c>
      <c r="N1539">
        <f ca="1">OFFSET('Water Data'!A1538,,MATCH('Correlation'!$R$16,DataTable[#Headers],0))</f>
        <v>6.3365886821611301</v>
      </c>
    </row>
    <row r="1540" spans="13:14" x14ac:dyDescent="0.3">
      <c r="M1540">
        <f ca="1">OFFSET('Water Data'!A1539,,MATCH('Correlation'!$R$4,DataTable[#Headers],0))</f>
        <v>7.3817575574067904</v>
      </c>
      <c r="N1540">
        <f ca="1">OFFSET('Water Data'!A1539,,MATCH('Correlation'!$R$16,DataTable[#Headers],0))</f>
        <v>7.3817575574067904</v>
      </c>
    </row>
    <row r="1541" spans="13:14" x14ac:dyDescent="0.3">
      <c r="M1541">
        <f ca="1">OFFSET('Water Data'!A1540,,MATCH('Correlation'!$R$4,DataTable[#Headers],0))</f>
        <v>7.2560150385339002</v>
      </c>
      <c r="N1541">
        <f ca="1">OFFSET('Water Data'!A1540,,MATCH('Correlation'!$R$16,DataTable[#Headers],0))</f>
        <v>7.2560150385339002</v>
      </c>
    </row>
    <row r="1542" spans="13:14" x14ac:dyDescent="0.3">
      <c r="M1542">
        <f ca="1">OFFSET('Water Data'!A1541,,MATCH('Correlation'!$R$4,DataTable[#Headers],0))</f>
        <v>7.0258217707497597</v>
      </c>
      <c r="N1542">
        <f ca="1">OFFSET('Water Data'!A1541,,MATCH('Correlation'!$R$16,DataTable[#Headers],0))</f>
        <v>7.0258217707497597</v>
      </c>
    </row>
    <row r="1543" spans="13:14" x14ac:dyDescent="0.3">
      <c r="M1543">
        <f ca="1">OFFSET('Water Data'!A1542,,MATCH('Correlation'!$R$4,DataTable[#Headers],0))</f>
        <v>7.6068804753747701</v>
      </c>
      <c r="N1543">
        <f ca="1">OFFSET('Water Data'!A1542,,MATCH('Correlation'!$R$16,DataTable[#Headers],0))</f>
        <v>7.6068804753747701</v>
      </c>
    </row>
    <row r="1544" spans="13:14" x14ac:dyDescent="0.3">
      <c r="M1544">
        <f ca="1">OFFSET('Water Data'!A1543,,MATCH('Correlation'!$R$4,DataTable[#Headers],0))</f>
        <v>6.9838604389794599</v>
      </c>
      <c r="N1544">
        <f ca="1">OFFSET('Water Data'!A1543,,MATCH('Correlation'!$R$16,DataTable[#Headers],0))</f>
        <v>6.9838604389794599</v>
      </c>
    </row>
    <row r="1545" spans="13:14" x14ac:dyDescent="0.3">
      <c r="M1545">
        <f ca="1">OFFSET('Water Data'!A1544,,MATCH('Correlation'!$R$4,DataTable[#Headers],0))</f>
        <v>6.3470200178986804</v>
      </c>
      <c r="N1545">
        <f ca="1">OFFSET('Water Data'!A1544,,MATCH('Correlation'!$R$16,DataTable[#Headers],0))</f>
        <v>6.3470200178986804</v>
      </c>
    </row>
    <row r="1546" spans="13:14" x14ac:dyDescent="0.3">
      <c r="M1546">
        <f ca="1">OFFSET('Water Data'!A1545,,MATCH('Correlation'!$R$4,DataTable[#Headers],0))</f>
        <v>7.3228284166165203</v>
      </c>
      <c r="N1546">
        <f ca="1">OFFSET('Water Data'!A1545,,MATCH('Correlation'!$R$16,DataTable[#Headers],0))</f>
        <v>7.3228284166165203</v>
      </c>
    </row>
    <row r="1547" spans="13:14" x14ac:dyDescent="0.3">
      <c r="M1547">
        <f ca="1">OFFSET('Water Data'!A1546,,MATCH('Correlation'!$R$4,DataTable[#Headers],0))</f>
        <v>6.7775063594359404</v>
      </c>
      <c r="N1547">
        <f ca="1">OFFSET('Water Data'!A1546,,MATCH('Correlation'!$R$16,DataTable[#Headers],0))</f>
        <v>6.7775063594359404</v>
      </c>
    </row>
    <row r="1548" spans="13:14" x14ac:dyDescent="0.3">
      <c r="M1548">
        <f ca="1">OFFSET('Water Data'!A1547,,MATCH('Correlation'!$R$4,DataTable[#Headers],0))</f>
        <v>8.3703649646193501</v>
      </c>
      <c r="N1548">
        <f ca="1">OFFSET('Water Data'!A1547,,MATCH('Correlation'!$R$16,DataTable[#Headers],0))</f>
        <v>8.3703649646193501</v>
      </c>
    </row>
    <row r="1549" spans="13:14" x14ac:dyDescent="0.3">
      <c r="M1549">
        <f ca="1">OFFSET('Water Data'!A1548,,MATCH('Correlation'!$R$4,DataTable[#Headers],0))</f>
        <v>6.6427556952627604</v>
      </c>
      <c r="N1549">
        <f ca="1">OFFSET('Water Data'!A1548,,MATCH('Correlation'!$R$16,DataTable[#Headers],0))</f>
        <v>6.6427556952627604</v>
      </c>
    </row>
    <row r="1550" spans="13:14" x14ac:dyDescent="0.3">
      <c r="M1550">
        <f ca="1">OFFSET('Water Data'!A1549,,MATCH('Correlation'!$R$4,DataTable[#Headers],0))</f>
        <v>6.21758491448443</v>
      </c>
      <c r="N1550">
        <f ca="1">OFFSET('Water Data'!A1549,,MATCH('Correlation'!$R$16,DataTable[#Headers],0))</f>
        <v>6.21758491448443</v>
      </c>
    </row>
    <row r="1551" spans="13:14" x14ac:dyDescent="0.3">
      <c r="M1551">
        <f ca="1">OFFSET('Water Data'!A1550,,MATCH('Correlation'!$R$4,DataTable[#Headers],0))</f>
        <v>6.6301221558286798</v>
      </c>
      <c r="N1551">
        <f ca="1">OFFSET('Water Data'!A1550,,MATCH('Correlation'!$R$16,DataTable[#Headers],0))</f>
        <v>6.6301221558286798</v>
      </c>
    </row>
    <row r="1552" spans="13:14" x14ac:dyDescent="0.3">
      <c r="M1552">
        <f ca="1">OFFSET('Water Data'!A1551,,MATCH('Correlation'!$R$4,DataTable[#Headers],0))</f>
        <v>8.0510222030269301</v>
      </c>
      <c r="N1552">
        <f ca="1">OFFSET('Water Data'!A1551,,MATCH('Correlation'!$R$16,DataTable[#Headers],0))</f>
        <v>8.0510222030269301</v>
      </c>
    </row>
    <row r="1553" spans="13:14" x14ac:dyDescent="0.3">
      <c r="M1553">
        <f ca="1">OFFSET('Water Data'!A1552,,MATCH('Correlation'!$R$4,DataTable[#Headers],0))</f>
        <v>8.4160868170465406</v>
      </c>
      <c r="N1553">
        <f ca="1">OFFSET('Water Data'!A1552,,MATCH('Correlation'!$R$16,DataTable[#Headers],0))</f>
        <v>8.4160868170465406</v>
      </c>
    </row>
    <row r="1554" spans="13:14" x14ac:dyDescent="0.3">
      <c r="M1554">
        <f ca="1">OFFSET('Water Data'!A1553,,MATCH('Correlation'!$R$4,DataTable[#Headers],0))</f>
        <v>7.080794504276815</v>
      </c>
      <c r="N1554">
        <f ca="1">OFFSET('Water Data'!A1553,,MATCH('Correlation'!$R$16,DataTable[#Headers],0))</f>
        <v>7.080794504276815</v>
      </c>
    </row>
    <row r="1555" spans="13:14" x14ac:dyDescent="0.3">
      <c r="M1555">
        <f ca="1">OFFSET('Water Data'!A1554,,MATCH('Correlation'!$R$4,DataTable[#Headers],0))</f>
        <v>7.9330676915139202</v>
      </c>
      <c r="N1555">
        <f ca="1">OFFSET('Water Data'!A1554,,MATCH('Correlation'!$R$16,DataTable[#Headers],0))</f>
        <v>7.9330676915139202</v>
      </c>
    </row>
    <row r="1556" spans="13:14" x14ac:dyDescent="0.3">
      <c r="M1556">
        <f ca="1">OFFSET('Water Data'!A1555,,MATCH('Correlation'!$R$4,DataTable[#Headers],0))</f>
        <v>7.9176085954610196</v>
      </c>
      <c r="N1556">
        <f ca="1">OFFSET('Water Data'!A1555,,MATCH('Correlation'!$R$16,DataTable[#Headers],0))</f>
        <v>7.9176085954610196</v>
      </c>
    </row>
    <row r="1557" spans="13:14" x14ac:dyDescent="0.3">
      <c r="M1557">
        <f ca="1">OFFSET('Water Data'!A1556,,MATCH('Correlation'!$R$4,DataTable[#Headers],0))</f>
        <v>8.9420459914869994</v>
      </c>
      <c r="N1557">
        <f ca="1">OFFSET('Water Data'!A1556,,MATCH('Correlation'!$R$16,DataTable[#Headers],0))</f>
        <v>8.9420459914869994</v>
      </c>
    </row>
    <row r="1558" spans="13:14" x14ac:dyDescent="0.3">
      <c r="M1558">
        <f ca="1">OFFSET('Water Data'!A1557,,MATCH('Correlation'!$R$4,DataTable[#Headers],0))</f>
        <v>7.0339453585367098</v>
      </c>
      <c r="N1558">
        <f ca="1">OFFSET('Water Data'!A1557,,MATCH('Correlation'!$R$16,DataTable[#Headers],0))</f>
        <v>7.0339453585367098</v>
      </c>
    </row>
    <row r="1559" spans="13:14" x14ac:dyDescent="0.3">
      <c r="M1559">
        <f ca="1">OFFSET('Water Data'!A1558,,MATCH('Correlation'!$R$4,DataTable[#Headers],0))</f>
        <v>7.080794504276815</v>
      </c>
      <c r="N1559">
        <f ca="1">OFFSET('Water Data'!A1558,,MATCH('Correlation'!$R$16,DataTable[#Headers],0))</f>
        <v>7.080794504276815</v>
      </c>
    </row>
    <row r="1560" spans="13:14" x14ac:dyDescent="0.3">
      <c r="M1560">
        <f ca="1">OFFSET('Water Data'!A1559,,MATCH('Correlation'!$R$4,DataTable[#Headers],0))</f>
        <v>7.5800488080737898</v>
      </c>
      <c r="N1560">
        <f ca="1">OFFSET('Water Data'!A1559,,MATCH('Correlation'!$R$16,DataTable[#Headers],0))</f>
        <v>7.5800488080737898</v>
      </c>
    </row>
    <row r="1561" spans="13:14" x14ac:dyDescent="0.3">
      <c r="M1561">
        <f ca="1">OFFSET('Water Data'!A1560,,MATCH('Correlation'!$R$4,DataTable[#Headers],0))</f>
        <v>8.4732490641669198</v>
      </c>
      <c r="N1561">
        <f ca="1">OFFSET('Water Data'!A1560,,MATCH('Correlation'!$R$16,DataTable[#Headers],0))</f>
        <v>8.4732490641669198</v>
      </c>
    </row>
    <row r="1562" spans="13:14" x14ac:dyDescent="0.3">
      <c r="M1562">
        <f ca="1">OFFSET('Water Data'!A1561,,MATCH('Correlation'!$R$4,DataTable[#Headers],0))</f>
        <v>6.8164169252957203</v>
      </c>
      <c r="N1562">
        <f ca="1">OFFSET('Water Data'!A1561,,MATCH('Correlation'!$R$16,DataTable[#Headers],0))</f>
        <v>6.8164169252957203</v>
      </c>
    </row>
    <row r="1563" spans="13:14" x14ac:dyDescent="0.3">
      <c r="M1563">
        <f ca="1">OFFSET('Water Data'!A1562,,MATCH('Correlation'!$R$4,DataTable[#Headers],0))</f>
        <v>6.4600335221006198</v>
      </c>
      <c r="N1563">
        <f ca="1">OFFSET('Water Data'!A1562,,MATCH('Correlation'!$R$16,DataTable[#Headers],0))</f>
        <v>6.4600335221006198</v>
      </c>
    </row>
    <row r="1564" spans="13:14" x14ac:dyDescent="0.3">
      <c r="M1564">
        <f ca="1">OFFSET('Water Data'!A1563,,MATCH('Correlation'!$R$4,DataTable[#Headers],0))</f>
        <v>6.2278267948158996</v>
      </c>
      <c r="N1564">
        <f ca="1">OFFSET('Water Data'!A1563,,MATCH('Correlation'!$R$16,DataTable[#Headers],0))</f>
        <v>6.2278267948158996</v>
      </c>
    </row>
    <row r="1565" spans="13:14" x14ac:dyDescent="0.3">
      <c r="M1565">
        <f ca="1">OFFSET('Water Data'!A1564,,MATCH('Correlation'!$R$4,DataTable[#Headers],0))</f>
        <v>7.080794504276815</v>
      </c>
      <c r="N1565">
        <f ca="1">OFFSET('Water Data'!A1564,,MATCH('Correlation'!$R$16,DataTable[#Headers],0))</f>
        <v>7.080794504276815</v>
      </c>
    </row>
    <row r="1566" spans="13:14" x14ac:dyDescent="0.3">
      <c r="M1566">
        <f ca="1">OFFSET('Water Data'!A1565,,MATCH('Correlation'!$R$4,DataTable[#Headers],0))</f>
        <v>7.080794504276815</v>
      </c>
      <c r="N1566">
        <f ca="1">OFFSET('Water Data'!A1565,,MATCH('Correlation'!$R$16,DataTable[#Headers],0))</f>
        <v>7.080794504276815</v>
      </c>
    </row>
    <row r="1567" spans="13:14" x14ac:dyDescent="0.3">
      <c r="M1567">
        <f ca="1">OFFSET('Water Data'!A1566,,MATCH('Correlation'!$R$4,DataTable[#Headers],0))</f>
        <v>5.6327316466645998</v>
      </c>
      <c r="N1567">
        <f ca="1">OFFSET('Water Data'!A1566,,MATCH('Correlation'!$R$16,DataTable[#Headers],0))</f>
        <v>5.6327316466645998</v>
      </c>
    </row>
    <row r="1568" spans="13:14" x14ac:dyDescent="0.3">
      <c r="M1568">
        <f ca="1">OFFSET('Water Data'!A1567,,MATCH('Correlation'!$R$4,DataTable[#Headers],0))</f>
        <v>6.1912414425744702</v>
      </c>
      <c r="N1568">
        <f ca="1">OFFSET('Water Data'!A1567,,MATCH('Correlation'!$R$16,DataTable[#Headers],0))</f>
        <v>6.1912414425744702</v>
      </c>
    </row>
    <row r="1569" spans="13:14" x14ac:dyDescent="0.3">
      <c r="M1569">
        <f ca="1">OFFSET('Water Data'!A1568,,MATCH('Correlation'!$R$4,DataTable[#Headers],0))</f>
        <v>7.7010327970056096</v>
      </c>
      <c r="N1569">
        <f ca="1">OFFSET('Water Data'!A1568,,MATCH('Correlation'!$R$16,DataTable[#Headers],0))</f>
        <v>7.7010327970056096</v>
      </c>
    </row>
    <row r="1570" spans="13:14" x14ac:dyDescent="0.3">
      <c r="M1570">
        <f ca="1">OFFSET('Water Data'!A1569,,MATCH('Correlation'!$R$4,DataTable[#Headers],0))</f>
        <v>7.080794504276815</v>
      </c>
      <c r="N1570">
        <f ca="1">OFFSET('Water Data'!A1569,,MATCH('Correlation'!$R$16,DataTable[#Headers],0))</f>
        <v>7.080794504276815</v>
      </c>
    </row>
    <row r="1571" spans="13:14" x14ac:dyDescent="0.3">
      <c r="M1571">
        <f ca="1">OFFSET('Water Data'!A1570,,MATCH('Correlation'!$R$4,DataTable[#Headers],0))</f>
        <v>8.8326411156223905</v>
      </c>
      <c r="N1571">
        <f ca="1">OFFSET('Water Data'!A1570,,MATCH('Correlation'!$R$16,DataTable[#Headers],0))</f>
        <v>8.8326411156223905</v>
      </c>
    </row>
    <row r="1572" spans="13:14" x14ac:dyDescent="0.3">
      <c r="M1572">
        <f ca="1">OFFSET('Water Data'!A1571,,MATCH('Correlation'!$R$4,DataTable[#Headers],0))</f>
        <v>5.6460833118619398</v>
      </c>
      <c r="N1572">
        <f ca="1">OFFSET('Water Data'!A1571,,MATCH('Correlation'!$R$16,DataTable[#Headers],0))</f>
        <v>5.6460833118619398</v>
      </c>
    </row>
    <row r="1573" spans="13:14" x14ac:dyDescent="0.3">
      <c r="M1573">
        <f ca="1">OFFSET('Water Data'!A1572,,MATCH('Correlation'!$R$4,DataTable[#Headers],0))</f>
        <v>7.3321039631814298</v>
      </c>
      <c r="N1573">
        <f ca="1">OFFSET('Water Data'!A1572,,MATCH('Correlation'!$R$16,DataTable[#Headers],0))</f>
        <v>7.3321039631814298</v>
      </c>
    </row>
    <row r="1574" spans="13:14" x14ac:dyDescent="0.3">
      <c r="M1574">
        <f ca="1">OFFSET('Water Data'!A1573,,MATCH('Correlation'!$R$4,DataTable[#Headers],0))</f>
        <v>7.8967439222582296</v>
      </c>
      <c r="N1574">
        <f ca="1">OFFSET('Water Data'!A1573,,MATCH('Correlation'!$R$16,DataTable[#Headers],0))</f>
        <v>7.8967439222582296</v>
      </c>
    </row>
    <row r="1575" spans="13:14" x14ac:dyDescent="0.3">
      <c r="M1575">
        <f ca="1">OFFSET('Water Data'!A1574,,MATCH('Correlation'!$R$4,DataTable[#Headers],0))</f>
        <v>5.6752947151901401</v>
      </c>
      <c r="N1575">
        <f ca="1">OFFSET('Water Data'!A1574,,MATCH('Correlation'!$R$16,DataTable[#Headers],0))</f>
        <v>5.6752947151901401</v>
      </c>
    </row>
    <row r="1576" spans="13:14" x14ac:dyDescent="0.3">
      <c r="M1576">
        <f ca="1">OFFSET('Water Data'!A1575,,MATCH('Correlation'!$R$4,DataTable[#Headers],0))</f>
        <v>6.0106175765335799</v>
      </c>
      <c r="N1576">
        <f ca="1">OFFSET('Water Data'!A1575,,MATCH('Correlation'!$R$16,DataTable[#Headers],0))</f>
        <v>6.0106175765335799</v>
      </c>
    </row>
    <row r="1577" spans="13:14" x14ac:dyDescent="0.3">
      <c r="M1577">
        <f ca="1">OFFSET('Water Data'!A1576,,MATCH('Correlation'!$R$4,DataTable[#Headers],0))</f>
        <v>7.9860184990695</v>
      </c>
      <c r="N1577">
        <f ca="1">OFFSET('Water Data'!A1576,,MATCH('Correlation'!$R$16,DataTable[#Headers],0))</f>
        <v>7.9860184990695</v>
      </c>
    </row>
    <row r="1578" spans="13:14" x14ac:dyDescent="0.3">
      <c r="M1578">
        <f ca="1">OFFSET('Water Data'!A1577,,MATCH('Correlation'!$R$4,DataTable[#Headers],0))</f>
        <v>7.080794504276815</v>
      </c>
      <c r="N1578">
        <f ca="1">OFFSET('Water Data'!A1577,,MATCH('Correlation'!$R$16,DataTable[#Headers],0))</f>
        <v>7.080794504276815</v>
      </c>
    </row>
    <row r="1579" spans="13:14" x14ac:dyDescent="0.3">
      <c r="M1579">
        <f ca="1">OFFSET('Water Data'!A1578,,MATCH('Correlation'!$R$4,DataTable[#Headers],0))</f>
        <v>7.1596139119599798</v>
      </c>
      <c r="N1579">
        <f ca="1">OFFSET('Water Data'!A1578,,MATCH('Correlation'!$R$16,DataTable[#Headers],0))</f>
        <v>7.1596139119599798</v>
      </c>
    </row>
    <row r="1580" spans="13:14" x14ac:dyDescent="0.3">
      <c r="M1580">
        <f ca="1">OFFSET('Water Data'!A1579,,MATCH('Correlation'!$R$4,DataTable[#Headers],0))</f>
        <v>7.5651980731602402</v>
      </c>
      <c r="N1580">
        <f ca="1">OFFSET('Water Data'!A1579,,MATCH('Correlation'!$R$16,DataTable[#Headers],0))</f>
        <v>7.5651980731602402</v>
      </c>
    </row>
    <row r="1581" spans="13:14" x14ac:dyDescent="0.3">
      <c r="M1581">
        <f ca="1">OFFSET('Water Data'!A1580,,MATCH('Correlation'!$R$4,DataTable[#Headers],0))</f>
        <v>6.8655685150278298</v>
      </c>
      <c r="N1581">
        <f ca="1">OFFSET('Water Data'!A1580,,MATCH('Correlation'!$R$16,DataTable[#Headers],0))</f>
        <v>6.8655685150278298</v>
      </c>
    </row>
    <row r="1582" spans="13:14" x14ac:dyDescent="0.3">
      <c r="M1582">
        <f ca="1">OFFSET('Water Data'!A1581,,MATCH('Correlation'!$R$4,DataTable[#Headers],0))</f>
        <v>5.7366757089425997</v>
      </c>
      <c r="N1582">
        <f ca="1">OFFSET('Water Data'!A1581,,MATCH('Correlation'!$R$16,DataTable[#Headers],0))</f>
        <v>5.7366757089425997</v>
      </c>
    </row>
    <row r="1583" spans="13:14" x14ac:dyDescent="0.3">
      <c r="M1583">
        <f ca="1">OFFSET('Water Data'!A1582,,MATCH('Correlation'!$R$4,DataTable[#Headers],0))</f>
        <v>6.12906962215511</v>
      </c>
      <c r="N1583">
        <f ca="1">OFFSET('Water Data'!A1582,,MATCH('Correlation'!$R$16,DataTable[#Headers],0))</f>
        <v>6.12906962215511</v>
      </c>
    </row>
    <row r="1584" spans="13:14" x14ac:dyDescent="0.3">
      <c r="M1584">
        <f ca="1">OFFSET('Water Data'!A1583,,MATCH('Correlation'!$R$4,DataTable[#Headers],0))</f>
        <v>5.9913710815426997</v>
      </c>
      <c r="N1584">
        <f ca="1">OFFSET('Water Data'!A1583,,MATCH('Correlation'!$R$16,DataTable[#Headers],0))</f>
        <v>5.9913710815426997</v>
      </c>
    </row>
    <row r="1585" spans="13:14" x14ac:dyDescent="0.3">
      <c r="M1585">
        <f ca="1">OFFSET('Water Data'!A1584,,MATCH('Correlation'!$R$4,DataTable[#Headers],0))</f>
        <v>9.7233772307927904</v>
      </c>
      <c r="N1585">
        <f ca="1">OFFSET('Water Data'!A1584,,MATCH('Correlation'!$R$16,DataTable[#Headers],0))</f>
        <v>9.7233772307927904</v>
      </c>
    </row>
    <row r="1586" spans="13:14" x14ac:dyDescent="0.3">
      <c r="M1586">
        <f ca="1">OFFSET('Water Data'!A1585,,MATCH('Correlation'!$R$4,DataTable[#Headers],0))</f>
        <v>7.7363128411320199</v>
      </c>
      <c r="N1586">
        <f ca="1">OFFSET('Water Data'!A1585,,MATCH('Correlation'!$R$16,DataTable[#Headers],0))</f>
        <v>7.7363128411320199</v>
      </c>
    </row>
    <row r="1587" spans="13:14" x14ac:dyDescent="0.3">
      <c r="M1587">
        <f ca="1">OFFSET('Water Data'!A1586,,MATCH('Correlation'!$R$4,DataTable[#Headers],0))</f>
        <v>6.7157994789265896</v>
      </c>
      <c r="N1587">
        <f ca="1">OFFSET('Water Data'!A1586,,MATCH('Correlation'!$R$16,DataTable[#Headers],0))</f>
        <v>6.7157994789265896</v>
      </c>
    </row>
    <row r="1588" spans="13:14" x14ac:dyDescent="0.3">
      <c r="M1588">
        <f ca="1">OFFSET('Water Data'!A1587,,MATCH('Correlation'!$R$4,DataTable[#Headers],0))</f>
        <v>7.9667625534360198</v>
      </c>
      <c r="N1588">
        <f ca="1">OFFSET('Water Data'!A1587,,MATCH('Correlation'!$R$16,DataTable[#Headers],0))</f>
        <v>7.9667625534360198</v>
      </c>
    </row>
    <row r="1589" spans="13:14" x14ac:dyDescent="0.3">
      <c r="M1589">
        <f ca="1">OFFSET('Water Data'!A1588,,MATCH('Correlation'!$R$4,DataTable[#Headers],0))</f>
        <v>8.2425586353420908</v>
      </c>
      <c r="N1589">
        <f ca="1">OFFSET('Water Data'!A1588,,MATCH('Correlation'!$R$16,DataTable[#Headers],0))</f>
        <v>8.2425586353420908</v>
      </c>
    </row>
    <row r="1590" spans="13:14" x14ac:dyDescent="0.3">
      <c r="M1590">
        <f ca="1">OFFSET('Water Data'!A1589,,MATCH('Correlation'!$R$4,DataTable[#Headers],0))</f>
        <v>6.5395461279353801</v>
      </c>
      <c r="N1590">
        <f ca="1">OFFSET('Water Data'!A1589,,MATCH('Correlation'!$R$16,DataTable[#Headers],0))</f>
        <v>6.5395461279353801</v>
      </c>
    </row>
    <row r="1591" spans="13:14" x14ac:dyDescent="0.3">
      <c r="M1591">
        <f ca="1">OFFSET('Water Data'!A1590,,MATCH('Correlation'!$R$4,DataTable[#Headers],0))</f>
        <v>6.7853840602243203</v>
      </c>
      <c r="N1591">
        <f ca="1">OFFSET('Water Data'!A1590,,MATCH('Correlation'!$R$16,DataTable[#Headers],0))</f>
        <v>6.7853840602243203</v>
      </c>
    </row>
    <row r="1592" spans="13:14" x14ac:dyDescent="0.3">
      <c r="M1592">
        <f ca="1">OFFSET('Water Data'!A1591,,MATCH('Correlation'!$R$4,DataTable[#Headers],0))</f>
        <v>7.0079745871553101</v>
      </c>
      <c r="N1592">
        <f ca="1">OFFSET('Water Data'!A1591,,MATCH('Correlation'!$R$16,DataTable[#Headers],0))</f>
        <v>7.0079745871553101</v>
      </c>
    </row>
    <row r="1593" spans="13:14" x14ac:dyDescent="0.3">
      <c r="M1593">
        <f ca="1">OFFSET('Water Data'!A1592,,MATCH('Correlation'!$R$4,DataTable[#Headers],0))</f>
        <v>7.7403839394158398</v>
      </c>
      <c r="N1593">
        <f ca="1">OFFSET('Water Data'!A1592,,MATCH('Correlation'!$R$16,DataTable[#Headers],0))</f>
        <v>7.7403839394158398</v>
      </c>
    </row>
    <row r="1594" spans="13:14" x14ac:dyDescent="0.3">
      <c r="M1594">
        <f ca="1">OFFSET('Water Data'!A1593,,MATCH('Correlation'!$R$4,DataTable[#Headers],0))</f>
        <v>7.9180870791782398</v>
      </c>
      <c r="N1594">
        <f ca="1">OFFSET('Water Data'!A1593,,MATCH('Correlation'!$R$16,DataTable[#Headers],0))</f>
        <v>7.9180870791782398</v>
      </c>
    </row>
    <row r="1595" spans="13:14" x14ac:dyDescent="0.3">
      <c r="M1595">
        <f ca="1">OFFSET('Water Data'!A1594,,MATCH('Correlation'!$R$4,DataTable[#Headers],0))</f>
        <v>5.7727696978493102</v>
      </c>
      <c r="N1595">
        <f ca="1">OFFSET('Water Data'!A1594,,MATCH('Correlation'!$R$16,DataTable[#Headers],0))</f>
        <v>5.7727696978493102</v>
      </c>
    </row>
    <row r="1596" spans="13:14" x14ac:dyDescent="0.3">
      <c r="M1596">
        <f ca="1">OFFSET('Water Data'!A1595,,MATCH('Correlation'!$R$4,DataTable[#Headers],0))</f>
        <v>7.5716844931810598</v>
      </c>
      <c r="N1596">
        <f ca="1">OFFSET('Water Data'!A1595,,MATCH('Correlation'!$R$16,DataTable[#Headers],0))</f>
        <v>7.5716844931810598</v>
      </c>
    </row>
    <row r="1597" spans="13:14" x14ac:dyDescent="0.3">
      <c r="M1597">
        <f ca="1">OFFSET('Water Data'!A1596,,MATCH('Correlation'!$R$4,DataTable[#Headers],0))</f>
        <v>8.7335253295698596</v>
      </c>
      <c r="N1597">
        <f ca="1">OFFSET('Water Data'!A1596,,MATCH('Correlation'!$R$16,DataTable[#Headers],0))</f>
        <v>8.7335253295698596</v>
      </c>
    </row>
    <row r="1598" spans="13:14" x14ac:dyDescent="0.3">
      <c r="M1598">
        <f ca="1">OFFSET('Water Data'!A1597,,MATCH('Correlation'!$R$4,DataTable[#Headers],0))</f>
        <v>6.9178583550911297</v>
      </c>
      <c r="N1598">
        <f ca="1">OFFSET('Water Data'!A1597,,MATCH('Correlation'!$R$16,DataTable[#Headers],0))</f>
        <v>6.9178583550911297</v>
      </c>
    </row>
    <row r="1599" spans="13:14" x14ac:dyDescent="0.3">
      <c r="M1599">
        <f ca="1">OFFSET('Water Data'!A1598,,MATCH('Correlation'!$R$4,DataTable[#Headers],0))</f>
        <v>8.5127809088592308</v>
      </c>
      <c r="N1599">
        <f ca="1">OFFSET('Water Data'!A1598,,MATCH('Correlation'!$R$16,DataTable[#Headers],0))</f>
        <v>8.5127809088592308</v>
      </c>
    </row>
    <row r="1600" spans="13:14" x14ac:dyDescent="0.3">
      <c r="M1600">
        <f ca="1">OFFSET('Water Data'!A1599,,MATCH('Correlation'!$R$4,DataTable[#Headers],0))</f>
        <v>6.5391152614962902</v>
      </c>
      <c r="N1600">
        <f ca="1">OFFSET('Water Data'!A1599,,MATCH('Correlation'!$R$16,DataTable[#Headers],0))</f>
        <v>6.5391152614962902</v>
      </c>
    </row>
    <row r="1601" spans="13:14" x14ac:dyDescent="0.3">
      <c r="M1601">
        <f ca="1">OFFSET('Water Data'!A1600,,MATCH('Correlation'!$R$4,DataTable[#Headers],0))</f>
        <v>7.080794504276815</v>
      </c>
      <c r="N1601">
        <f ca="1">OFFSET('Water Data'!A1600,,MATCH('Correlation'!$R$16,DataTable[#Headers],0))</f>
        <v>7.080794504276815</v>
      </c>
    </row>
    <row r="1602" spans="13:14" x14ac:dyDescent="0.3">
      <c r="M1602">
        <f ca="1">OFFSET('Water Data'!A1601,,MATCH('Correlation'!$R$4,DataTable[#Headers],0))</f>
        <v>8.2270831300962808</v>
      </c>
      <c r="N1602">
        <f ca="1">OFFSET('Water Data'!A1601,,MATCH('Correlation'!$R$16,DataTable[#Headers],0))</f>
        <v>8.2270831300962808</v>
      </c>
    </row>
    <row r="1603" spans="13:14" x14ac:dyDescent="0.3">
      <c r="M1603">
        <f ca="1">OFFSET('Water Data'!A1602,,MATCH('Correlation'!$R$4,DataTable[#Headers],0))</f>
        <v>7.2741980506025303</v>
      </c>
      <c r="N1603">
        <f ca="1">OFFSET('Water Data'!A1602,,MATCH('Correlation'!$R$16,DataTable[#Headers],0))</f>
        <v>7.2741980506025303</v>
      </c>
    </row>
    <row r="1604" spans="13:14" x14ac:dyDescent="0.3">
      <c r="M1604">
        <f ca="1">OFFSET('Water Data'!A1603,,MATCH('Correlation'!$R$4,DataTable[#Headers],0))</f>
        <v>7.1189801683646197</v>
      </c>
      <c r="N1604">
        <f ca="1">OFFSET('Water Data'!A1603,,MATCH('Correlation'!$R$16,DataTable[#Headers],0))</f>
        <v>7.1189801683646197</v>
      </c>
    </row>
    <row r="1605" spans="13:14" x14ac:dyDescent="0.3">
      <c r="M1605">
        <f ca="1">OFFSET('Water Data'!A1604,,MATCH('Correlation'!$R$4,DataTable[#Headers],0))</f>
        <v>7.080794504276815</v>
      </c>
      <c r="N1605">
        <f ca="1">OFFSET('Water Data'!A1604,,MATCH('Correlation'!$R$16,DataTable[#Headers],0))</f>
        <v>7.080794504276815</v>
      </c>
    </row>
    <row r="1606" spans="13:14" x14ac:dyDescent="0.3">
      <c r="M1606">
        <f ca="1">OFFSET('Water Data'!A1605,,MATCH('Correlation'!$R$4,DataTable[#Headers],0))</f>
        <v>5.9419425364013101</v>
      </c>
      <c r="N1606">
        <f ca="1">OFFSET('Water Data'!A1605,,MATCH('Correlation'!$R$16,DataTable[#Headers],0))</f>
        <v>5.9419425364013101</v>
      </c>
    </row>
    <row r="1607" spans="13:14" x14ac:dyDescent="0.3">
      <c r="M1607">
        <f ca="1">OFFSET('Water Data'!A1606,,MATCH('Correlation'!$R$4,DataTable[#Headers],0))</f>
        <v>7.2789109031828003</v>
      </c>
      <c r="N1607">
        <f ca="1">OFFSET('Water Data'!A1606,,MATCH('Correlation'!$R$16,DataTable[#Headers],0))</f>
        <v>7.2789109031828003</v>
      </c>
    </row>
    <row r="1608" spans="13:14" x14ac:dyDescent="0.3">
      <c r="M1608">
        <f ca="1">OFFSET('Water Data'!A1607,,MATCH('Correlation'!$R$4,DataTable[#Headers],0))</f>
        <v>7.4451890259045097</v>
      </c>
      <c r="N1608">
        <f ca="1">OFFSET('Water Data'!A1607,,MATCH('Correlation'!$R$16,DataTable[#Headers],0))</f>
        <v>7.4451890259045097</v>
      </c>
    </row>
    <row r="1609" spans="13:14" x14ac:dyDescent="0.3">
      <c r="M1609">
        <f ca="1">OFFSET('Water Data'!A1608,,MATCH('Correlation'!$R$4,DataTable[#Headers],0))</f>
        <v>6.4424964364878399</v>
      </c>
      <c r="N1609">
        <f ca="1">OFFSET('Water Data'!A1608,,MATCH('Correlation'!$R$16,DataTable[#Headers],0))</f>
        <v>6.4424964364878399</v>
      </c>
    </row>
    <row r="1610" spans="13:14" x14ac:dyDescent="0.3">
      <c r="M1610">
        <f ca="1">OFFSET('Water Data'!A1609,,MATCH('Correlation'!$R$4,DataTable[#Headers],0))</f>
        <v>7.080794504276815</v>
      </c>
      <c r="N1610">
        <f ca="1">OFFSET('Water Data'!A1609,,MATCH('Correlation'!$R$16,DataTable[#Headers],0))</f>
        <v>7.080794504276815</v>
      </c>
    </row>
    <row r="1611" spans="13:14" x14ac:dyDescent="0.3">
      <c r="M1611">
        <f ca="1">OFFSET('Water Data'!A1610,,MATCH('Correlation'!$R$4,DataTable[#Headers],0))</f>
        <v>6.9197261552120697</v>
      </c>
      <c r="N1611">
        <f ca="1">OFFSET('Water Data'!A1610,,MATCH('Correlation'!$R$16,DataTable[#Headers],0))</f>
        <v>6.9197261552120697</v>
      </c>
    </row>
    <row r="1612" spans="13:14" x14ac:dyDescent="0.3">
      <c r="M1612">
        <f ca="1">OFFSET('Water Data'!A1611,,MATCH('Correlation'!$R$4,DataTable[#Headers],0))</f>
        <v>6.4723710496807598</v>
      </c>
      <c r="N1612">
        <f ca="1">OFFSET('Water Data'!A1611,,MATCH('Correlation'!$R$16,DataTable[#Headers],0))</f>
        <v>6.4723710496807598</v>
      </c>
    </row>
    <row r="1613" spans="13:14" x14ac:dyDescent="0.3">
      <c r="M1613">
        <f ca="1">OFFSET('Water Data'!A1612,,MATCH('Correlation'!$R$4,DataTable[#Headers],0))</f>
        <v>8.2512177796810402</v>
      </c>
      <c r="N1613">
        <f ca="1">OFFSET('Water Data'!A1612,,MATCH('Correlation'!$R$16,DataTable[#Headers],0))</f>
        <v>8.2512177796810402</v>
      </c>
    </row>
    <row r="1614" spans="13:14" x14ac:dyDescent="0.3">
      <c r="M1614">
        <f ca="1">OFFSET('Water Data'!A1613,,MATCH('Correlation'!$R$4,DataTable[#Headers],0))</f>
        <v>7.080794504276815</v>
      </c>
      <c r="N1614">
        <f ca="1">OFFSET('Water Data'!A1613,,MATCH('Correlation'!$R$16,DataTable[#Headers],0))</f>
        <v>7.080794504276815</v>
      </c>
    </row>
    <row r="1615" spans="13:14" x14ac:dyDescent="0.3">
      <c r="M1615">
        <f ca="1">OFFSET('Water Data'!A1614,,MATCH('Correlation'!$R$4,DataTable[#Headers],0))</f>
        <v>6.7071082058354197</v>
      </c>
      <c r="N1615">
        <f ca="1">OFFSET('Water Data'!A1614,,MATCH('Correlation'!$R$16,DataTable[#Headers],0))</f>
        <v>6.7071082058354197</v>
      </c>
    </row>
    <row r="1616" spans="13:14" x14ac:dyDescent="0.3">
      <c r="M1616">
        <f ca="1">OFFSET('Water Data'!A1615,,MATCH('Correlation'!$R$4,DataTable[#Headers],0))</f>
        <v>7.2401944704152603</v>
      </c>
      <c r="N1616">
        <f ca="1">OFFSET('Water Data'!A1615,,MATCH('Correlation'!$R$16,DataTable[#Headers],0))</f>
        <v>7.2401944704152603</v>
      </c>
    </row>
    <row r="1617" spans="13:14" x14ac:dyDescent="0.3">
      <c r="M1617">
        <f ca="1">OFFSET('Water Data'!A1616,,MATCH('Correlation'!$R$4,DataTable[#Headers],0))</f>
        <v>6.5284907753478798</v>
      </c>
      <c r="N1617">
        <f ca="1">OFFSET('Water Data'!A1616,,MATCH('Correlation'!$R$16,DataTable[#Headers],0))</f>
        <v>6.5284907753478798</v>
      </c>
    </row>
    <row r="1618" spans="13:14" x14ac:dyDescent="0.3">
      <c r="M1618">
        <f ca="1">OFFSET('Water Data'!A1617,,MATCH('Correlation'!$R$4,DataTable[#Headers],0))</f>
        <v>7.0318391737084101</v>
      </c>
      <c r="N1618">
        <f ca="1">OFFSET('Water Data'!A1617,,MATCH('Correlation'!$R$16,DataTable[#Headers],0))</f>
        <v>7.0318391737084101</v>
      </c>
    </row>
    <row r="1619" spans="13:14" x14ac:dyDescent="0.3">
      <c r="M1619">
        <f ca="1">OFFSET('Water Data'!A1618,,MATCH('Correlation'!$R$4,DataTable[#Headers],0))</f>
        <v>7.4943911014551396</v>
      </c>
      <c r="N1619">
        <f ca="1">OFFSET('Water Data'!A1618,,MATCH('Correlation'!$R$16,DataTable[#Headers],0))</f>
        <v>7.4943911014551396</v>
      </c>
    </row>
    <row r="1620" spans="13:14" x14ac:dyDescent="0.3">
      <c r="M1620">
        <f ca="1">OFFSET('Water Data'!A1619,,MATCH('Correlation'!$R$4,DataTable[#Headers],0))</f>
        <v>6.9574336379318504</v>
      </c>
      <c r="N1620">
        <f ca="1">OFFSET('Water Data'!A1619,,MATCH('Correlation'!$R$16,DataTable[#Headers],0))</f>
        <v>6.9574336379318504</v>
      </c>
    </row>
    <row r="1621" spans="13:14" x14ac:dyDescent="0.3">
      <c r="M1621">
        <f ca="1">OFFSET('Water Data'!A1620,,MATCH('Correlation'!$R$4,DataTable[#Headers],0))</f>
        <v>7.080794504276815</v>
      </c>
      <c r="N1621">
        <f ca="1">OFFSET('Water Data'!A1620,,MATCH('Correlation'!$R$16,DataTable[#Headers],0))</f>
        <v>7.080794504276815</v>
      </c>
    </row>
    <row r="1622" spans="13:14" x14ac:dyDescent="0.3">
      <c r="M1622">
        <f ca="1">OFFSET('Water Data'!A1621,,MATCH('Correlation'!$R$4,DataTable[#Headers],0))</f>
        <v>6.9623245949195303</v>
      </c>
      <c r="N1622">
        <f ca="1">OFFSET('Water Data'!A1621,,MATCH('Correlation'!$R$16,DataTable[#Headers],0))</f>
        <v>6.9623245949195303</v>
      </c>
    </row>
    <row r="1623" spans="13:14" x14ac:dyDescent="0.3">
      <c r="M1623">
        <f ca="1">OFFSET('Water Data'!A1622,,MATCH('Correlation'!$R$4,DataTable[#Headers],0))</f>
        <v>6.5096216382111596</v>
      </c>
      <c r="N1623">
        <f ca="1">OFFSET('Water Data'!A1622,,MATCH('Correlation'!$R$16,DataTable[#Headers],0))</f>
        <v>6.5096216382111596</v>
      </c>
    </row>
    <row r="1624" spans="13:14" x14ac:dyDescent="0.3">
      <c r="M1624">
        <f ca="1">OFFSET('Water Data'!A1623,,MATCH('Correlation'!$R$4,DataTable[#Headers],0))</f>
        <v>8.0692978928114005</v>
      </c>
      <c r="N1624">
        <f ca="1">OFFSET('Water Data'!A1623,,MATCH('Correlation'!$R$16,DataTable[#Headers],0))</f>
        <v>8.0692978928114005</v>
      </c>
    </row>
    <row r="1625" spans="13:14" x14ac:dyDescent="0.3">
      <c r="M1625">
        <f ca="1">OFFSET('Water Data'!A1624,,MATCH('Correlation'!$R$4,DataTable[#Headers],0))</f>
        <v>7.2133753882203298</v>
      </c>
      <c r="N1625">
        <f ca="1">OFFSET('Water Data'!A1624,,MATCH('Correlation'!$R$16,DataTable[#Headers],0))</f>
        <v>7.2133753882203298</v>
      </c>
    </row>
    <row r="1626" spans="13:14" x14ac:dyDescent="0.3">
      <c r="M1626">
        <f ca="1">OFFSET('Water Data'!A1625,,MATCH('Correlation'!$R$4,DataTable[#Headers],0))</f>
        <v>6.7908381992572497</v>
      </c>
      <c r="N1626">
        <f ca="1">OFFSET('Water Data'!A1625,,MATCH('Correlation'!$R$16,DataTable[#Headers],0))</f>
        <v>6.7908381992572497</v>
      </c>
    </row>
    <row r="1627" spans="13:14" x14ac:dyDescent="0.3">
      <c r="M1627">
        <f ca="1">OFFSET('Water Data'!A1626,,MATCH('Correlation'!$R$4,DataTable[#Headers],0))</f>
        <v>6.9752091775573497</v>
      </c>
      <c r="N1627">
        <f ca="1">OFFSET('Water Data'!A1626,,MATCH('Correlation'!$R$16,DataTable[#Headers],0))</f>
        <v>6.9752091775573497</v>
      </c>
    </row>
    <row r="1628" spans="13:14" x14ac:dyDescent="0.3">
      <c r="M1628">
        <f ca="1">OFFSET('Water Data'!A1627,,MATCH('Correlation'!$R$4,DataTable[#Headers],0))</f>
        <v>7.4222252643503897</v>
      </c>
      <c r="N1628">
        <f ca="1">OFFSET('Water Data'!A1627,,MATCH('Correlation'!$R$16,DataTable[#Headers],0))</f>
        <v>7.4222252643503897</v>
      </c>
    </row>
    <row r="1629" spans="13:14" x14ac:dyDescent="0.3">
      <c r="M1629">
        <f ca="1">OFFSET('Water Data'!A1628,,MATCH('Correlation'!$R$4,DataTable[#Headers],0))</f>
        <v>6.5050658065049296</v>
      </c>
      <c r="N1629">
        <f ca="1">OFFSET('Water Data'!A1628,,MATCH('Correlation'!$R$16,DataTable[#Headers],0))</f>
        <v>6.5050658065049296</v>
      </c>
    </row>
    <row r="1630" spans="13:14" x14ac:dyDescent="0.3">
      <c r="M1630">
        <f ca="1">OFFSET('Water Data'!A1629,,MATCH('Correlation'!$R$4,DataTable[#Headers],0))</f>
        <v>6.6178622571937398</v>
      </c>
      <c r="N1630">
        <f ca="1">OFFSET('Water Data'!A1629,,MATCH('Correlation'!$R$16,DataTable[#Headers],0))</f>
        <v>6.6178622571937398</v>
      </c>
    </row>
    <row r="1631" spans="13:14" x14ac:dyDescent="0.3">
      <c r="M1631">
        <f ca="1">OFFSET('Water Data'!A1630,,MATCH('Correlation'!$R$4,DataTable[#Headers],0))</f>
        <v>6.7697693386222504</v>
      </c>
      <c r="N1631">
        <f ca="1">OFFSET('Water Data'!A1630,,MATCH('Correlation'!$R$16,DataTable[#Headers],0))</f>
        <v>6.7697693386222504</v>
      </c>
    </row>
    <row r="1632" spans="13:14" x14ac:dyDescent="0.3">
      <c r="M1632">
        <f ca="1">OFFSET('Water Data'!A1631,,MATCH('Correlation'!$R$4,DataTable[#Headers],0))</f>
        <v>6.3417512239831701</v>
      </c>
      <c r="N1632">
        <f ca="1">OFFSET('Water Data'!A1631,,MATCH('Correlation'!$R$16,DataTable[#Headers],0))</f>
        <v>6.3417512239831701</v>
      </c>
    </row>
    <row r="1633" spans="13:14" x14ac:dyDescent="0.3">
      <c r="M1633">
        <f ca="1">OFFSET('Water Data'!A1632,,MATCH('Correlation'!$R$4,DataTable[#Headers],0))</f>
        <v>7.0588660812796196</v>
      </c>
      <c r="N1633">
        <f ca="1">OFFSET('Water Data'!A1632,,MATCH('Correlation'!$R$16,DataTable[#Headers],0))</f>
        <v>7.0588660812796196</v>
      </c>
    </row>
    <row r="1634" spans="13:14" x14ac:dyDescent="0.3">
      <c r="M1634">
        <f ca="1">OFFSET('Water Data'!A1633,,MATCH('Correlation'!$R$4,DataTable[#Headers],0))</f>
        <v>7.5392873950742496</v>
      </c>
      <c r="N1634">
        <f ca="1">OFFSET('Water Data'!A1633,,MATCH('Correlation'!$R$16,DataTable[#Headers],0))</f>
        <v>7.5392873950742496</v>
      </c>
    </row>
    <row r="1635" spans="13:14" x14ac:dyDescent="0.3">
      <c r="M1635">
        <f ca="1">OFFSET('Water Data'!A1634,,MATCH('Correlation'!$R$4,DataTable[#Headers],0))</f>
        <v>7.080794504276815</v>
      </c>
      <c r="N1635">
        <f ca="1">OFFSET('Water Data'!A1634,,MATCH('Correlation'!$R$16,DataTable[#Headers],0))</f>
        <v>7.080794504276815</v>
      </c>
    </row>
    <row r="1636" spans="13:14" x14ac:dyDescent="0.3">
      <c r="M1636">
        <f ca="1">OFFSET('Water Data'!A1635,,MATCH('Correlation'!$R$4,DataTable[#Headers],0))</f>
        <v>7.4908076539254802</v>
      </c>
      <c r="N1636">
        <f ca="1">OFFSET('Water Data'!A1635,,MATCH('Correlation'!$R$16,DataTable[#Headers],0))</f>
        <v>7.4908076539254802</v>
      </c>
    </row>
    <row r="1637" spans="13:14" x14ac:dyDescent="0.3">
      <c r="M1637">
        <f ca="1">OFFSET('Water Data'!A1636,,MATCH('Correlation'!$R$4,DataTable[#Headers],0))</f>
        <v>6.0374281937595304</v>
      </c>
      <c r="N1637">
        <f ca="1">OFFSET('Water Data'!A1636,,MATCH('Correlation'!$R$16,DataTable[#Headers],0))</f>
        <v>6.0374281937595304</v>
      </c>
    </row>
    <row r="1638" spans="13:14" x14ac:dyDescent="0.3">
      <c r="M1638">
        <f ca="1">OFFSET('Water Data'!A1637,,MATCH('Correlation'!$R$4,DataTable[#Headers],0))</f>
        <v>7.080794504276815</v>
      </c>
      <c r="N1638">
        <f ca="1">OFFSET('Water Data'!A1637,,MATCH('Correlation'!$R$16,DataTable[#Headers],0))</f>
        <v>7.080794504276815</v>
      </c>
    </row>
    <row r="1639" spans="13:14" x14ac:dyDescent="0.3">
      <c r="M1639">
        <f ca="1">OFFSET('Water Data'!A1638,,MATCH('Correlation'!$R$4,DataTable[#Headers],0))</f>
        <v>6.7066951614980699</v>
      </c>
      <c r="N1639">
        <f ca="1">OFFSET('Water Data'!A1638,,MATCH('Correlation'!$R$16,DataTable[#Headers],0))</f>
        <v>6.7066951614980699</v>
      </c>
    </row>
    <row r="1640" spans="13:14" x14ac:dyDescent="0.3">
      <c r="M1640">
        <f ca="1">OFFSET('Water Data'!A1639,,MATCH('Correlation'!$R$4,DataTable[#Headers],0))</f>
        <v>7.080794504276815</v>
      </c>
      <c r="N1640">
        <f ca="1">OFFSET('Water Data'!A1639,,MATCH('Correlation'!$R$16,DataTable[#Headers],0))</f>
        <v>7.080794504276815</v>
      </c>
    </row>
    <row r="1641" spans="13:14" x14ac:dyDescent="0.3">
      <c r="M1641">
        <f ca="1">OFFSET('Water Data'!A1640,,MATCH('Correlation'!$R$4,DataTable[#Headers],0))</f>
        <v>7.080794504276815</v>
      </c>
      <c r="N1641">
        <f ca="1">OFFSET('Water Data'!A1640,,MATCH('Correlation'!$R$16,DataTable[#Headers],0))</f>
        <v>7.080794504276815</v>
      </c>
    </row>
    <row r="1642" spans="13:14" x14ac:dyDescent="0.3">
      <c r="M1642">
        <f ca="1">OFFSET('Water Data'!A1641,,MATCH('Correlation'!$R$4,DataTable[#Headers],0))</f>
        <v>6.7588516972065902</v>
      </c>
      <c r="N1642">
        <f ca="1">OFFSET('Water Data'!A1641,,MATCH('Correlation'!$R$16,DataTable[#Headers],0))</f>
        <v>6.7588516972065902</v>
      </c>
    </row>
    <row r="1643" spans="13:14" x14ac:dyDescent="0.3">
      <c r="M1643">
        <f ca="1">OFFSET('Water Data'!A1642,,MATCH('Correlation'!$R$4,DataTable[#Headers],0))</f>
        <v>7.4867808796065303</v>
      </c>
      <c r="N1643">
        <f ca="1">OFFSET('Water Data'!A1642,,MATCH('Correlation'!$R$16,DataTable[#Headers],0))</f>
        <v>7.4867808796065303</v>
      </c>
    </row>
    <row r="1644" spans="13:14" x14ac:dyDescent="0.3">
      <c r="M1644">
        <f ca="1">OFFSET('Water Data'!A1643,,MATCH('Correlation'!$R$4,DataTable[#Headers],0))</f>
        <v>6.9041213732235498</v>
      </c>
      <c r="N1644">
        <f ca="1">OFFSET('Water Data'!A1643,,MATCH('Correlation'!$R$16,DataTable[#Headers],0))</f>
        <v>6.9041213732235498</v>
      </c>
    </row>
    <row r="1645" spans="13:14" x14ac:dyDescent="0.3">
      <c r="M1645">
        <f ca="1">OFFSET('Water Data'!A1644,,MATCH('Correlation'!$R$4,DataTable[#Headers],0))</f>
        <v>7.080794504276815</v>
      </c>
      <c r="N1645">
        <f ca="1">OFFSET('Water Data'!A1644,,MATCH('Correlation'!$R$16,DataTable[#Headers],0))</f>
        <v>7.080794504276815</v>
      </c>
    </row>
    <row r="1646" spans="13:14" x14ac:dyDescent="0.3">
      <c r="M1646">
        <f ca="1">OFFSET('Water Data'!A1645,,MATCH('Correlation'!$R$4,DataTable[#Headers],0))</f>
        <v>7.3489371420594303</v>
      </c>
      <c r="N1646">
        <f ca="1">OFFSET('Water Data'!A1645,,MATCH('Correlation'!$R$16,DataTable[#Headers],0))</f>
        <v>7.3489371420594303</v>
      </c>
    </row>
    <row r="1647" spans="13:14" x14ac:dyDescent="0.3">
      <c r="M1647">
        <f ca="1">OFFSET('Water Data'!A1646,,MATCH('Correlation'!$R$4,DataTable[#Headers],0))</f>
        <v>7.8460579263372603</v>
      </c>
      <c r="N1647">
        <f ca="1">OFFSET('Water Data'!A1646,,MATCH('Correlation'!$R$16,DataTable[#Headers],0))</f>
        <v>7.8460579263372603</v>
      </c>
    </row>
    <row r="1648" spans="13:14" x14ac:dyDescent="0.3">
      <c r="M1648">
        <f ca="1">OFFSET('Water Data'!A1647,,MATCH('Correlation'!$R$4,DataTable[#Headers],0))</f>
        <v>7.080794504276815</v>
      </c>
      <c r="N1648">
        <f ca="1">OFFSET('Water Data'!A1647,,MATCH('Correlation'!$R$16,DataTable[#Headers],0))</f>
        <v>7.080794504276815</v>
      </c>
    </row>
    <row r="1649" spans="13:14" x14ac:dyDescent="0.3">
      <c r="M1649">
        <f ca="1">OFFSET('Water Data'!A1648,,MATCH('Correlation'!$R$4,DataTable[#Headers],0))</f>
        <v>6.1798098000471802</v>
      </c>
      <c r="N1649">
        <f ca="1">OFFSET('Water Data'!A1648,,MATCH('Correlation'!$R$16,DataTable[#Headers],0))</f>
        <v>6.1798098000471802</v>
      </c>
    </row>
    <row r="1650" spans="13:14" x14ac:dyDescent="0.3">
      <c r="M1650">
        <f ca="1">OFFSET('Water Data'!A1649,,MATCH('Correlation'!$R$4,DataTable[#Headers],0))</f>
        <v>6.7556693080544097</v>
      </c>
      <c r="N1650">
        <f ca="1">OFFSET('Water Data'!A1649,,MATCH('Correlation'!$R$16,DataTable[#Headers],0))</f>
        <v>6.7556693080544097</v>
      </c>
    </row>
    <row r="1651" spans="13:14" x14ac:dyDescent="0.3">
      <c r="M1651">
        <f ca="1">OFFSET('Water Data'!A1650,,MATCH('Correlation'!$R$4,DataTable[#Headers],0))</f>
        <v>7.080794504276815</v>
      </c>
      <c r="N1651">
        <f ca="1">OFFSET('Water Data'!A1650,,MATCH('Correlation'!$R$16,DataTable[#Headers],0))</f>
        <v>7.080794504276815</v>
      </c>
    </row>
    <row r="1652" spans="13:14" x14ac:dyDescent="0.3">
      <c r="M1652">
        <f ca="1">OFFSET('Water Data'!A1651,,MATCH('Correlation'!$R$4,DataTable[#Headers],0))</f>
        <v>7.2665987924236104</v>
      </c>
      <c r="N1652">
        <f ca="1">OFFSET('Water Data'!A1651,,MATCH('Correlation'!$R$16,DataTable[#Headers],0))</f>
        <v>7.2665987924236104</v>
      </c>
    </row>
    <row r="1653" spans="13:14" x14ac:dyDescent="0.3">
      <c r="M1653">
        <f ca="1">OFFSET('Water Data'!A1652,,MATCH('Correlation'!$R$4,DataTable[#Headers],0))</f>
        <v>8.2181710658548202</v>
      </c>
      <c r="N1653">
        <f ca="1">OFFSET('Water Data'!A1652,,MATCH('Correlation'!$R$16,DataTable[#Headers],0))</f>
        <v>8.2181710658548202</v>
      </c>
    </row>
    <row r="1654" spans="13:14" x14ac:dyDescent="0.3">
      <c r="M1654">
        <f ca="1">OFFSET('Water Data'!A1653,,MATCH('Correlation'!$R$4,DataTable[#Headers],0))</f>
        <v>6.9800619386958704</v>
      </c>
      <c r="N1654">
        <f ca="1">OFFSET('Water Data'!A1653,,MATCH('Correlation'!$R$16,DataTable[#Headers],0))</f>
        <v>6.9800619386958704</v>
      </c>
    </row>
    <row r="1655" spans="13:14" x14ac:dyDescent="0.3">
      <c r="M1655">
        <f ca="1">OFFSET('Water Data'!A1654,,MATCH('Correlation'!$R$4,DataTable[#Headers],0))</f>
        <v>6.3819789964128102</v>
      </c>
      <c r="N1655">
        <f ca="1">OFFSET('Water Data'!A1654,,MATCH('Correlation'!$R$16,DataTable[#Headers],0))</f>
        <v>6.3819789964128102</v>
      </c>
    </row>
    <row r="1656" spans="13:14" x14ac:dyDescent="0.3">
      <c r="M1656">
        <f ca="1">OFFSET('Water Data'!A1655,,MATCH('Correlation'!$R$4,DataTable[#Headers],0))</f>
        <v>6.6480054599967202</v>
      </c>
      <c r="N1656">
        <f ca="1">OFFSET('Water Data'!A1655,,MATCH('Correlation'!$R$16,DataTable[#Headers],0))</f>
        <v>6.6480054599967202</v>
      </c>
    </row>
    <row r="1657" spans="13:14" x14ac:dyDescent="0.3">
      <c r="M1657">
        <f ca="1">OFFSET('Water Data'!A1656,,MATCH('Correlation'!$R$4,DataTable[#Headers],0))</f>
        <v>5.8999365667099397</v>
      </c>
      <c r="N1657">
        <f ca="1">OFFSET('Water Data'!A1656,,MATCH('Correlation'!$R$16,DataTable[#Headers],0))</f>
        <v>5.8999365667099397</v>
      </c>
    </row>
    <row r="1658" spans="13:14" x14ac:dyDescent="0.3">
      <c r="M1658">
        <f ca="1">OFFSET('Water Data'!A1657,,MATCH('Correlation'!$R$4,DataTable[#Headers],0))</f>
        <v>7.2609043632691801</v>
      </c>
      <c r="N1658">
        <f ca="1">OFFSET('Water Data'!A1657,,MATCH('Correlation'!$R$16,DataTable[#Headers],0))</f>
        <v>7.2609043632691801</v>
      </c>
    </row>
    <row r="1659" spans="13:14" x14ac:dyDescent="0.3">
      <c r="M1659">
        <f ca="1">OFFSET('Water Data'!A1658,,MATCH('Correlation'!$R$4,DataTable[#Headers],0))</f>
        <v>5.57592064811546</v>
      </c>
      <c r="N1659">
        <f ca="1">OFFSET('Water Data'!A1658,,MATCH('Correlation'!$R$16,DataTable[#Headers],0))</f>
        <v>5.57592064811546</v>
      </c>
    </row>
    <row r="1660" spans="13:14" x14ac:dyDescent="0.3">
      <c r="M1660">
        <f ca="1">OFFSET('Water Data'!A1659,,MATCH('Correlation'!$R$4,DataTable[#Headers],0))</f>
        <v>5.4674012550751696</v>
      </c>
      <c r="N1660">
        <f ca="1">OFFSET('Water Data'!A1659,,MATCH('Correlation'!$R$16,DataTable[#Headers],0))</f>
        <v>5.4674012550751696</v>
      </c>
    </row>
    <row r="1661" spans="13:14" x14ac:dyDescent="0.3">
      <c r="M1661">
        <f ca="1">OFFSET('Water Data'!A1660,,MATCH('Correlation'!$R$4,DataTable[#Headers],0))</f>
        <v>6.0900160571574196</v>
      </c>
      <c r="N1661">
        <f ca="1">OFFSET('Water Data'!A1660,,MATCH('Correlation'!$R$16,DataTable[#Headers],0))</f>
        <v>6.0900160571574196</v>
      </c>
    </row>
    <row r="1662" spans="13:14" x14ac:dyDescent="0.3">
      <c r="M1662">
        <f ca="1">OFFSET('Water Data'!A1661,,MATCH('Correlation'!$R$4,DataTable[#Headers],0))</f>
        <v>8.2054470526237004</v>
      </c>
      <c r="N1662">
        <f ca="1">OFFSET('Water Data'!A1661,,MATCH('Correlation'!$R$16,DataTable[#Headers],0))</f>
        <v>8.2054470526237004</v>
      </c>
    </row>
    <row r="1663" spans="13:14" x14ac:dyDescent="0.3">
      <c r="M1663">
        <f ca="1">OFFSET('Water Data'!A1662,,MATCH('Correlation'!$R$4,DataTable[#Headers],0))</f>
        <v>7.6705058641852597</v>
      </c>
      <c r="N1663">
        <f ca="1">OFFSET('Water Data'!A1662,,MATCH('Correlation'!$R$16,DataTable[#Headers],0))</f>
        <v>7.6705058641852597</v>
      </c>
    </row>
    <row r="1664" spans="13:14" x14ac:dyDescent="0.3">
      <c r="M1664">
        <f ca="1">OFFSET('Water Data'!A1663,,MATCH('Correlation'!$R$4,DataTable[#Headers],0))</f>
        <v>6.7910971660194797</v>
      </c>
      <c r="N1664">
        <f ca="1">OFFSET('Water Data'!A1663,,MATCH('Correlation'!$R$16,DataTable[#Headers],0))</f>
        <v>6.7910971660194797</v>
      </c>
    </row>
    <row r="1665" spans="13:14" x14ac:dyDescent="0.3">
      <c r="M1665">
        <f ca="1">OFFSET('Water Data'!A1664,,MATCH('Correlation'!$R$4,DataTable[#Headers],0))</f>
        <v>6.0067694810805099</v>
      </c>
      <c r="N1665">
        <f ca="1">OFFSET('Water Data'!A1664,,MATCH('Correlation'!$R$16,DataTable[#Headers],0))</f>
        <v>6.0067694810805099</v>
      </c>
    </row>
    <row r="1666" spans="13:14" x14ac:dyDescent="0.3">
      <c r="M1666">
        <f ca="1">OFFSET('Water Data'!A1665,,MATCH('Correlation'!$R$4,DataTable[#Headers],0))</f>
        <v>7.080794504276815</v>
      </c>
      <c r="N1666">
        <f ca="1">OFFSET('Water Data'!A1665,,MATCH('Correlation'!$R$16,DataTable[#Headers],0))</f>
        <v>7.080794504276815</v>
      </c>
    </row>
    <row r="1667" spans="13:14" x14ac:dyDescent="0.3">
      <c r="M1667">
        <f ca="1">OFFSET('Water Data'!A1666,,MATCH('Correlation'!$R$4,DataTable[#Headers],0))</f>
        <v>6.3363427618897497</v>
      </c>
      <c r="N1667">
        <f ca="1">OFFSET('Water Data'!A1666,,MATCH('Correlation'!$R$16,DataTable[#Headers],0))</f>
        <v>6.3363427618897497</v>
      </c>
    </row>
    <row r="1668" spans="13:14" x14ac:dyDescent="0.3">
      <c r="M1668">
        <f ca="1">OFFSET('Water Data'!A1667,,MATCH('Correlation'!$R$4,DataTable[#Headers],0))</f>
        <v>7.4732353765921804</v>
      </c>
      <c r="N1668">
        <f ca="1">OFFSET('Water Data'!A1667,,MATCH('Correlation'!$R$16,DataTable[#Headers],0))</f>
        <v>7.4732353765921804</v>
      </c>
    </row>
    <row r="1669" spans="13:14" x14ac:dyDescent="0.3">
      <c r="M1669">
        <f ca="1">OFFSET('Water Data'!A1668,,MATCH('Correlation'!$R$4,DataTable[#Headers],0))</f>
        <v>7.080794504276815</v>
      </c>
      <c r="N1669">
        <f ca="1">OFFSET('Water Data'!A1668,,MATCH('Correlation'!$R$16,DataTable[#Headers],0))</f>
        <v>7.080794504276815</v>
      </c>
    </row>
    <row r="1670" spans="13:14" x14ac:dyDescent="0.3">
      <c r="M1670">
        <f ca="1">OFFSET('Water Data'!A1669,,MATCH('Correlation'!$R$4,DataTable[#Headers],0))</f>
        <v>7.38010483462533</v>
      </c>
      <c r="N1670">
        <f ca="1">OFFSET('Water Data'!A1669,,MATCH('Correlation'!$R$16,DataTable[#Headers],0))</f>
        <v>7.38010483462533</v>
      </c>
    </row>
    <row r="1671" spans="13:14" x14ac:dyDescent="0.3">
      <c r="M1671">
        <f ca="1">OFFSET('Water Data'!A1670,,MATCH('Correlation'!$R$4,DataTable[#Headers],0))</f>
        <v>10.067632997838</v>
      </c>
      <c r="N1671">
        <f ca="1">OFFSET('Water Data'!A1670,,MATCH('Correlation'!$R$16,DataTable[#Headers],0))</f>
        <v>10.067632997838</v>
      </c>
    </row>
    <row r="1672" spans="13:14" x14ac:dyDescent="0.3">
      <c r="M1672">
        <f ca="1">OFFSET('Water Data'!A1671,,MATCH('Correlation'!$R$4,DataTable[#Headers],0))</f>
        <v>5.9159442995873901</v>
      </c>
      <c r="N1672">
        <f ca="1">OFFSET('Water Data'!A1671,,MATCH('Correlation'!$R$16,DataTable[#Headers],0))</f>
        <v>5.9159442995873901</v>
      </c>
    </row>
    <row r="1673" spans="13:14" x14ac:dyDescent="0.3">
      <c r="M1673">
        <f ca="1">OFFSET('Water Data'!A1672,,MATCH('Correlation'!$R$4,DataTable[#Headers],0))</f>
        <v>7.080794504276815</v>
      </c>
      <c r="N1673">
        <f ca="1">OFFSET('Water Data'!A1672,,MATCH('Correlation'!$R$16,DataTable[#Headers],0))</f>
        <v>7.080794504276815</v>
      </c>
    </row>
    <row r="1674" spans="13:14" x14ac:dyDescent="0.3">
      <c r="M1674">
        <f ca="1">OFFSET('Water Data'!A1673,,MATCH('Correlation'!$R$4,DataTable[#Headers],0))</f>
        <v>6.1248473291900201</v>
      </c>
      <c r="N1674">
        <f ca="1">OFFSET('Water Data'!A1673,,MATCH('Correlation'!$R$16,DataTable[#Headers],0))</f>
        <v>6.1248473291900201</v>
      </c>
    </row>
    <row r="1675" spans="13:14" x14ac:dyDescent="0.3">
      <c r="M1675">
        <f ca="1">OFFSET('Water Data'!A1674,,MATCH('Correlation'!$R$4,DataTable[#Headers],0))</f>
        <v>7.080794504276815</v>
      </c>
      <c r="N1675">
        <f ca="1">OFFSET('Water Data'!A1674,,MATCH('Correlation'!$R$16,DataTable[#Headers],0))</f>
        <v>7.080794504276815</v>
      </c>
    </row>
    <row r="1676" spans="13:14" x14ac:dyDescent="0.3">
      <c r="M1676">
        <f ca="1">OFFSET('Water Data'!A1675,,MATCH('Correlation'!$R$4,DataTable[#Headers],0))</f>
        <v>7.8764951313509304</v>
      </c>
      <c r="N1676">
        <f ca="1">OFFSET('Water Data'!A1675,,MATCH('Correlation'!$R$16,DataTable[#Headers],0))</f>
        <v>7.8764951313509304</v>
      </c>
    </row>
    <row r="1677" spans="13:14" x14ac:dyDescent="0.3">
      <c r="M1677">
        <f ca="1">OFFSET('Water Data'!A1676,,MATCH('Correlation'!$R$4,DataTable[#Headers],0))</f>
        <v>6.0210513228220703</v>
      </c>
      <c r="N1677">
        <f ca="1">OFFSET('Water Data'!A1676,,MATCH('Correlation'!$R$16,DataTable[#Headers],0))</f>
        <v>6.0210513228220703</v>
      </c>
    </row>
    <row r="1678" spans="13:14" x14ac:dyDescent="0.3">
      <c r="M1678">
        <f ca="1">OFFSET('Water Data'!A1677,,MATCH('Correlation'!$R$4,DataTable[#Headers],0))</f>
        <v>7.080794504276815</v>
      </c>
      <c r="N1678">
        <f ca="1">OFFSET('Water Data'!A1677,,MATCH('Correlation'!$R$16,DataTable[#Headers],0))</f>
        <v>7.080794504276815</v>
      </c>
    </row>
    <row r="1679" spans="13:14" x14ac:dyDescent="0.3">
      <c r="M1679">
        <f ca="1">OFFSET('Water Data'!A1678,,MATCH('Correlation'!$R$4,DataTable[#Headers],0))</f>
        <v>7.080794504276815</v>
      </c>
      <c r="N1679">
        <f ca="1">OFFSET('Water Data'!A1678,,MATCH('Correlation'!$R$16,DataTable[#Headers],0))</f>
        <v>7.080794504276815</v>
      </c>
    </row>
    <row r="1680" spans="13:14" x14ac:dyDescent="0.3">
      <c r="M1680">
        <f ca="1">OFFSET('Water Data'!A1679,,MATCH('Correlation'!$R$4,DataTable[#Headers],0))</f>
        <v>6.5854502296739001</v>
      </c>
      <c r="N1680">
        <f ca="1">OFFSET('Water Data'!A1679,,MATCH('Correlation'!$R$16,DataTable[#Headers],0))</f>
        <v>6.5854502296739001</v>
      </c>
    </row>
    <row r="1681" spans="13:14" x14ac:dyDescent="0.3">
      <c r="M1681">
        <f ca="1">OFFSET('Water Data'!A1680,,MATCH('Correlation'!$R$4,DataTable[#Headers],0))</f>
        <v>6.3426711834479104</v>
      </c>
      <c r="N1681">
        <f ca="1">OFFSET('Water Data'!A1680,,MATCH('Correlation'!$R$16,DataTable[#Headers],0))</f>
        <v>6.3426711834479104</v>
      </c>
    </row>
    <row r="1682" spans="13:14" x14ac:dyDescent="0.3">
      <c r="M1682">
        <f ca="1">OFFSET('Water Data'!A1681,,MATCH('Correlation'!$R$4,DataTable[#Headers],0))</f>
        <v>6.6329902541703598</v>
      </c>
      <c r="N1682">
        <f ca="1">OFFSET('Water Data'!A1681,,MATCH('Correlation'!$R$16,DataTable[#Headers],0))</f>
        <v>6.6329902541703598</v>
      </c>
    </row>
    <row r="1683" spans="13:14" x14ac:dyDescent="0.3">
      <c r="M1683">
        <f ca="1">OFFSET('Water Data'!A1682,,MATCH('Correlation'!$R$4,DataTable[#Headers],0))</f>
        <v>5.4007001376913903</v>
      </c>
      <c r="N1683">
        <f ca="1">OFFSET('Water Data'!A1682,,MATCH('Correlation'!$R$16,DataTable[#Headers],0))</f>
        <v>5.4007001376913903</v>
      </c>
    </row>
    <row r="1684" spans="13:14" x14ac:dyDescent="0.3">
      <c r="M1684">
        <f ca="1">OFFSET('Water Data'!A1683,,MATCH('Correlation'!$R$4,DataTable[#Headers],0))</f>
        <v>7.46014781817252</v>
      </c>
      <c r="N1684">
        <f ca="1">OFFSET('Water Data'!A1683,,MATCH('Correlation'!$R$16,DataTable[#Headers],0))</f>
        <v>7.46014781817252</v>
      </c>
    </row>
    <row r="1685" spans="13:14" x14ac:dyDescent="0.3">
      <c r="M1685">
        <f ca="1">OFFSET('Water Data'!A1684,,MATCH('Correlation'!$R$4,DataTable[#Headers],0))</f>
        <v>6.7098220007419203</v>
      </c>
      <c r="N1685">
        <f ca="1">OFFSET('Water Data'!A1684,,MATCH('Correlation'!$R$16,DataTable[#Headers],0))</f>
        <v>6.7098220007419203</v>
      </c>
    </row>
    <row r="1686" spans="13:14" x14ac:dyDescent="0.3">
      <c r="M1686">
        <f ca="1">OFFSET('Water Data'!A1685,,MATCH('Correlation'!$R$4,DataTable[#Headers],0))</f>
        <v>8.0548933219966603</v>
      </c>
      <c r="N1686">
        <f ca="1">OFFSET('Water Data'!A1685,,MATCH('Correlation'!$R$16,DataTable[#Headers],0))</f>
        <v>8.0548933219966603</v>
      </c>
    </row>
    <row r="1687" spans="13:14" x14ac:dyDescent="0.3">
      <c r="M1687">
        <f ca="1">OFFSET('Water Data'!A1686,,MATCH('Correlation'!$R$4,DataTable[#Headers],0))</f>
        <v>5.3651924080000102</v>
      </c>
      <c r="N1687">
        <f ca="1">OFFSET('Water Data'!A1686,,MATCH('Correlation'!$R$16,DataTable[#Headers],0))</f>
        <v>5.3651924080000102</v>
      </c>
    </row>
    <row r="1688" spans="13:14" x14ac:dyDescent="0.3">
      <c r="M1688">
        <f ca="1">OFFSET('Water Data'!A1687,,MATCH('Correlation'!$R$4,DataTable[#Headers],0))</f>
        <v>6.9203889884953798</v>
      </c>
      <c r="N1688">
        <f ca="1">OFFSET('Water Data'!A1687,,MATCH('Correlation'!$R$16,DataTable[#Headers],0))</f>
        <v>6.9203889884953798</v>
      </c>
    </row>
    <row r="1689" spans="13:14" x14ac:dyDescent="0.3">
      <c r="M1689">
        <f ca="1">OFFSET('Water Data'!A1688,,MATCH('Correlation'!$R$4,DataTable[#Headers],0))</f>
        <v>7.0254565477089299</v>
      </c>
      <c r="N1689">
        <f ca="1">OFFSET('Water Data'!A1688,,MATCH('Correlation'!$R$16,DataTable[#Headers],0))</f>
        <v>7.0254565477089299</v>
      </c>
    </row>
    <row r="1690" spans="13:14" x14ac:dyDescent="0.3">
      <c r="M1690">
        <f ca="1">OFFSET('Water Data'!A1689,,MATCH('Correlation'!$R$4,DataTable[#Headers],0))</f>
        <v>7.97424842810649</v>
      </c>
      <c r="N1690">
        <f ca="1">OFFSET('Water Data'!A1689,,MATCH('Correlation'!$R$16,DataTable[#Headers],0))</f>
        <v>7.97424842810649</v>
      </c>
    </row>
    <row r="1691" spans="13:14" x14ac:dyDescent="0.3">
      <c r="M1691">
        <f ca="1">OFFSET('Water Data'!A1690,,MATCH('Correlation'!$R$4,DataTable[#Headers],0))</f>
        <v>8.03105522026679</v>
      </c>
      <c r="N1691">
        <f ca="1">OFFSET('Water Data'!A1690,,MATCH('Correlation'!$R$16,DataTable[#Headers],0))</f>
        <v>8.03105522026679</v>
      </c>
    </row>
    <row r="1692" spans="13:14" x14ac:dyDescent="0.3">
      <c r="M1692">
        <f ca="1">OFFSET('Water Data'!A1691,,MATCH('Correlation'!$R$4,DataTable[#Headers],0))</f>
        <v>7.61405681668107</v>
      </c>
      <c r="N1692">
        <f ca="1">OFFSET('Water Data'!A1691,,MATCH('Correlation'!$R$16,DataTable[#Headers],0))</f>
        <v>7.61405681668107</v>
      </c>
    </row>
    <row r="1693" spans="13:14" x14ac:dyDescent="0.3">
      <c r="M1693">
        <f ca="1">OFFSET('Water Data'!A1692,,MATCH('Correlation'!$R$4,DataTable[#Headers],0))</f>
        <v>7.6435783619999604</v>
      </c>
      <c r="N1693">
        <f ca="1">OFFSET('Water Data'!A1692,,MATCH('Correlation'!$R$16,DataTable[#Headers],0))</f>
        <v>7.6435783619999604</v>
      </c>
    </row>
    <row r="1694" spans="13:14" x14ac:dyDescent="0.3">
      <c r="M1694">
        <f ca="1">OFFSET('Water Data'!A1693,,MATCH('Correlation'!$R$4,DataTable[#Headers],0))</f>
        <v>7.7313150091024898</v>
      </c>
      <c r="N1694">
        <f ca="1">OFFSET('Water Data'!A1693,,MATCH('Correlation'!$R$16,DataTable[#Headers],0))</f>
        <v>7.7313150091024898</v>
      </c>
    </row>
    <row r="1695" spans="13:14" x14ac:dyDescent="0.3">
      <c r="M1695">
        <f ca="1">OFFSET('Water Data'!A1694,,MATCH('Correlation'!$R$4,DataTable[#Headers],0))</f>
        <v>6.26840275574102</v>
      </c>
      <c r="N1695">
        <f ca="1">OFFSET('Water Data'!A1694,,MATCH('Correlation'!$R$16,DataTable[#Headers],0))</f>
        <v>6.26840275574102</v>
      </c>
    </row>
    <row r="1696" spans="13:14" x14ac:dyDescent="0.3">
      <c r="M1696">
        <f ca="1">OFFSET('Water Data'!A1695,,MATCH('Correlation'!$R$4,DataTable[#Headers],0))</f>
        <v>7.3699116423529203</v>
      </c>
      <c r="N1696">
        <f ca="1">OFFSET('Water Data'!A1695,,MATCH('Correlation'!$R$16,DataTable[#Headers],0))</f>
        <v>7.3699116423529203</v>
      </c>
    </row>
    <row r="1697" spans="13:14" x14ac:dyDescent="0.3">
      <c r="M1697">
        <f ca="1">OFFSET('Water Data'!A1696,,MATCH('Correlation'!$R$4,DataTable[#Headers],0))</f>
        <v>7.080794504276815</v>
      </c>
      <c r="N1697">
        <f ca="1">OFFSET('Water Data'!A1696,,MATCH('Correlation'!$R$16,DataTable[#Headers],0))</f>
        <v>7.080794504276815</v>
      </c>
    </row>
    <row r="1698" spans="13:14" x14ac:dyDescent="0.3">
      <c r="M1698">
        <f ca="1">OFFSET('Water Data'!A1697,,MATCH('Correlation'!$R$4,DataTable[#Headers],0))</f>
        <v>6.3203752847182901</v>
      </c>
      <c r="N1698">
        <f ca="1">OFFSET('Water Data'!A1697,,MATCH('Correlation'!$R$16,DataTable[#Headers],0))</f>
        <v>6.3203752847182901</v>
      </c>
    </row>
    <row r="1699" spans="13:14" x14ac:dyDescent="0.3">
      <c r="M1699">
        <f ca="1">OFFSET('Water Data'!A1698,,MATCH('Correlation'!$R$4,DataTable[#Headers],0))</f>
        <v>7.29008857213943</v>
      </c>
      <c r="N1699">
        <f ca="1">OFFSET('Water Data'!A1698,,MATCH('Correlation'!$R$16,DataTable[#Headers],0))</f>
        <v>7.29008857213943</v>
      </c>
    </row>
    <row r="1700" spans="13:14" x14ac:dyDescent="0.3">
      <c r="M1700">
        <f ca="1">OFFSET('Water Data'!A1699,,MATCH('Correlation'!$R$4,DataTable[#Headers],0))</f>
        <v>6.3565110624619896</v>
      </c>
      <c r="N1700">
        <f ca="1">OFFSET('Water Data'!A1699,,MATCH('Correlation'!$R$16,DataTable[#Headers],0))</f>
        <v>6.3565110624619896</v>
      </c>
    </row>
    <row r="1701" spans="13:14" x14ac:dyDescent="0.3">
      <c r="M1701">
        <f ca="1">OFFSET('Water Data'!A1700,,MATCH('Correlation'!$R$4,DataTable[#Headers],0))</f>
        <v>7.9740650013584302</v>
      </c>
      <c r="N1701">
        <f ca="1">OFFSET('Water Data'!A1700,,MATCH('Correlation'!$R$16,DataTable[#Headers],0))</f>
        <v>7.9740650013584302</v>
      </c>
    </row>
    <row r="1702" spans="13:14" x14ac:dyDescent="0.3">
      <c r="M1702">
        <f ca="1">OFFSET('Water Data'!A1701,,MATCH('Correlation'!$R$4,DataTable[#Headers],0))</f>
        <v>4.9435084435268797</v>
      </c>
      <c r="N1702">
        <f ca="1">OFFSET('Water Data'!A1701,,MATCH('Correlation'!$R$16,DataTable[#Headers],0))</f>
        <v>4.9435084435268797</v>
      </c>
    </row>
    <row r="1703" spans="13:14" x14ac:dyDescent="0.3">
      <c r="M1703">
        <f ca="1">OFFSET('Water Data'!A1702,,MATCH('Correlation'!$R$4,DataTable[#Headers],0))</f>
        <v>7.7003623051360801</v>
      </c>
      <c r="N1703">
        <f ca="1">OFFSET('Water Data'!A1702,,MATCH('Correlation'!$R$16,DataTable[#Headers],0))</f>
        <v>7.7003623051360801</v>
      </c>
    </row>
    <row r="1704" spans="13:14" x14ac:dyDescent="0.3">
      <c r="M1704">
        <f ca="1">OFFSET('Water Data'!A1703,,MATCH('Correlation'!$R$4,DataTable[#Headers],0))</f>
        <v>6.0546071804191497</v>
      </c>
      <c r="N1704">
        <f ca="1">OFFSET('Water Data'!A1703,,MATCH('Correlation'!$R$16,DataTable[#Headers],0))</f>
        <v>6.0546071804191497</v>
      </c>
    </row>
    <row r="1705" spans="13:14" x14ac:dyDescent="0.3">
      <c r="M1705">
        <f ca="1">OFFSET('Water Data'!A1704,,MATCH('Correlation'!$R$4,DataTable[#Headers],0))</f>
        <v>4.2214206798491496</v>
      </c>
      <c r="N1705">
        <f ca="1">OFFSET('Water Data'!A1704,,MATCH('Correlation'!$R$16,DataTable[#Headers],0))</f>
        <v>4.2214206798491496</v>
      </c>
    </row>
    <row r="1706" spans="13:14" x14ac:dyDescent="0.3">
      <c r="M1706">
        <f ca="1">OFFSET('Water Data'!A1705,,MATCH('Correlation'!$R$4,DataTable[#Headers],0))</f>
        <v>8.5458903464876794</v>
      </c>
      <c r="N1706">
        <f ca="1">OFFSET('Water Data'!A1705,,MATCH('Correlation'!$R$16,DataTable[#Headers],0))</f>
        <v>8.5458903464876794</v>
      </c>
    </row>
    <row r="1707" spans="13:14" x14ac:dyDescent="0.3">
      <c r="M1707">
        <f ca="1">OFFSET('Water Data'!A1706,,MATCH('Correlation'!$R$4,DataTable[#Headers],0))</f>
        <v>7.75217621250522</v>
      </c>
      <c r="N1707">
        <f ca="1">OFFSET('Water Data'!A1706,,MATCH('Correlation'!$R$16,DataTable[#Headers],0))</f>
        <v>7.75217621250522</v>
      </c>
    </row>
    <row r="1708" spans="13:14" x14ac:dyDescent="0.3">
      <c r="M1708">
        <f ca="1">OFFSET('Water Data'!A1707,,MATCH('Correlation'!$R$4,DataTable[#Headers],0))</f>
        <v>5.5881297507213903</v>
      </c>
      <c r="N1708">
        <f ca="1">OFFSET('Water Data'!A1707,,MATCH('Correlation'!$R$16,DataTable[#Headers],0))</f>
        <v>5.5881297507213903</v>
      </c>
    </row>
    <row r="1709" spans="13:14" x14ac:dyDescent="0.3">
      <c r="M1709">
        <f ca="1">OFFSET('Water Data'!A1708,,MATCH('Correlation'!$R$4,DataTable[#Headers],0))</f>
        <v>8.6498686250736903</v>
      </c>
      <c r="N1709">
        <f ca="1">OFFSET('Water Data'!A1708,,MATCH('Correlation'!$R$16,DataTable[#Headers],0))</f>
        <v>8.6498686250736903</v>
      </c>
    </row>
    <row r="1710" spans="13:14" x14ac:dyDescent="0.3">
      <c r="M1710">
        <f ca="1">OFFSET('Water Data'!A1709,,MATCH('Correlation'!$R$4,DataTable[#Headers],0))</f>
        <v>7.8992565152940797</v>
      </c>
      <c r="N1710">
        <f ca="1">OFFSET('Water Data'!A1709,,MATCH('Correlation'!$R$16,DataTable[#Headers],0))</f>
        <v>7.8992565152940797</v>
      </c>
    </row>
    <row r="1711" spans="13:14" x14ac:dyDescent="0.3">
      <c r="M1711">
        <f ca="1">OFFSET('Water Data'!A1710,,MATCH('Correlation'!$R$4,DataTable[#Headers],0))</f>
        <v>5.9522679692848497</v>
      </c>
      <c r="N1711">
        <f ca="1">OFFSET('Water Data'!A1710,,MATCH('Correlation'!$R$16,DataTable[#Headers],0))</f>
        <v>5.9522679692848497</v>
      </c>
    </row>
    <row r="1712" spans="13:14" x14ac:dyDescent="0.3">
      <c r="M1712">
        <f ca="1">OFFSET('Water Data'!A1711,,MATCH('Correlation'!$R$4,DataTable[#Headers],0))</f>
        <v>8.0401875566738994</v>
      </c>
      <c r="N1712">
        <f ca="1">OFFSET('Water Data'!A1711,,MATCH('Correlation'!$R$16,DataTable[#Headers],0))</f>
        <v>8.0401875566738994</v>
      </c>
    </row>
    <row r="1713" spans="13:14" x14ac:dyDescent="0.3">
      <c r="M1713">
        <f ca="1">OFFSET('Water Data'!A1712,,MATCH('Correlation'!$R$4,DataTable[#Headers],0))</f>
        <v>4.3132191507406903</v>
      </c>
      <c r="N1713">
        <f ca="1">OFFSET('Water Data'!A1712,,MATCH('Correlation'!$R$16,DataTable[#Headers],0))</f>
        <v>4.3132191507406903</v>
      </c>
    </row>
    <row r="1714" spans="13:14" x14ac:dyDescent="0.3">
      <c r="M1714">
        <f ca="1">OFFSET('Water Data'!A1713,,MATCH('Correlation'!$R$4,DataTable[#Headers],0))</f>
        <v>6.7070169276166398</v>
      </c>
      <c r="N1714">
        <f ca="1">OFFSET('Water Data'!A1713,,MATCH('Correlation'!$R$16,DataTable[#Headers],0))</f>
        <v>6.7070169276166398</v>
      </c>
    </row>
    <row r="1715" spans="13:14" x14ac:dyDescent="0.3">
      <c r="M1715">
        <f ca="1">OFFSET('Water Data'!A1714,,MATCH('Correlation'!$R$4,DataTable[#Headers],0))</f>
        <v>5.85356060080312</v>
      </c>
      <c r="N1715">
        <f ca="1">OFFSET('Water Data'!A1714,,MATCH('Correlation'!$R$16,DataTable[#Headers],0))</f>
        <v>5.85356060080312</v>
      </c>
    </row>
    <row r="1716" spans="13:14" x14ac:dyDescent="0.3">
      <c r="M1716">
        <f ca="1">OFFSET('Water Data'!A1715,,MATCH('Correlation'!$R$4,DataTable[#Headers],0))</f>
        <v>8.8174027743889507</v>
      </c>
      <c r="N1716">
        <f ca="1">OFFSET('Water Data'!A1715,,MATCH('Correlation'!$R$16,DataTable[#Headers],0))</f>
        <v>8.8174027743889507</v>
      </c>
    </row>
    <row r="1717" spans="13:14" x14ac:dyDescent="0.3">
      <c r="M1717">
        <f ca="1">OFFSET('Water Data'!A1716,,MATCH('Correlation'!$R$4,DataTable[#Headers],0))</f>
        <v>7.080794504276815</v>
      </c>
      <c r="N1717">
        <f ca="1">OFFSET('Water Data'!A1716,,MATCH('Correlation'!$R$16,DataTable[#Headers],0))</f>
        <v>7.080794504276815</v>
      </c>
    </row>
    <row r="1718" spans="13:14" x14ac:dyDescent="0.3">
      <c r="M1718">
        <f ca="1">OFFSET('Water Data'!A1717,,MATCH('Correlation'!$R$4,DataTable[#Headers],0))</f>
        <v>7.080794504276815</v>
      </c>
      <c r="N1718">
        <f ca="1">OFFSET('Water Data'!A1717,,MATCH('Correlation'!$R$16,DataTable[#Headers],0))</f>
        <v>7.080794504276815</v>
      </c>
    </row>
    <row r="1719" spans="13:14" x14ac:dyDescent="0.3">
      <c r="M1719">
        <f ca="1">OFFSET('Water Data'!A1718,,MATCH('Correlation'!$R$4,DataTable[#Headers],0))</f>
        <v>7.4764084596689804</v>
      </c>
      <c r="N1719">
        <f ca="1">OFFSET('Water Data'!A1718,,MATCH('Correlation'!$R$16,DataTable[#Headers],0))</f>
        <v>7.4764084596689804</v>
      </c>
    </row>
    <row r="1720" spans="13:14" x14ac:dyDescent="0.3">
      <c r="M1720">
        <f ca="1">OFFSET('Water Data'!A1719,,MATCH('Correlation'!$R$4,DataTable[#Headers],0))</f>
        <v>7.6914862984257599</v>
      </c>
      <c r="N1720">
        <f ca="1">OFFSET('Water Data'!A1719,,MATCH('Correlation'!$R$16,DataTable[#Headers],0))</f>
        <v>7.6914862984257599</v>
      </c>
    </row>
    <row r="1721" spans="13:14" x14ac:dyDescent="0.3">
      <c r="M1721">
        <f ca="1">OFFSET('Water Data'!A1720,,MATCH('Correlation'!$R$4,DataTable[#Headers],0))</f>
        <v>7.3673718526278602</v>
      </c>
      <c r="N1721">
        <f ca="1">OFFSET('Water Data'!A1720,,MATCH('Correlation'!$R$16,DataTable[#Headers],0))</f>
        <v>7.3673718526278602</v>
      </c>
    </row>
    <row r="1722" spans="13:14" x14ac:dyDescent="0.3">
      <c r="M1722">
        <f ca="1">OFFSET('Water Data'!A1721,,MATCH('Correlation'!$R$4,DataTable[#Headers],0))</f>
        <v>8.9279059259388092</v>
      </c>
      <c r="N1722">
        <f ca="1">OFFSET('Water Data'!A1721,,MATCH('Correlation'!$R$16,DataTable[#Headers],0))</f>
        <v>8.9279059259388092</v>
      </c>
    </row>
    <row r="1723" spans="13:14" x14ac:dyDescent="0.3">
      <c r="M1723">
        <f ca="1">OFFSET('Water Data'!A1722,,MATCH('Correlation'!$R$4,DataTable[#Headers],0))</f>
        <v>5.6212273200900604</v>
      </c>
      <c r="N1723">
        <f ca="1">OFFSET('Water Data'!A1722,,MATCH('Correlation'!$R$16,DataTable[#Headers],0))</f>
        <v>5.6212273200900604</v>
      </c>
    </row>
    <row r="1724" spans="13:14" x14ac:dyDescent="0.3">
      <c r="M1724">
        <f ca="1">OFFSET('Water Data'!A1723,,MATCH('Correlation'!$R$4,DataTable[#Headers],0))</f>
        <v>6.4506449253272899</v>
      </c>
      <c r="N1724">
        <f ca="1">OFFSET('Water Data'!A1723,,MATCH('Correlation'!$R$16,DataTable[#Headers],0))</f>
        <v>6.4506449253272899</v>
      </c>
    </row>
    <row r="1725" spans="13:14" x14ac:dyDescent="0.3">
      <c r="M1725">
        <f ca="1">OFFSET('Water Data'!A1724,,MATCH('Correlation'!$R$4,DataTable[#Headers],0))</f>
        <v>7.5665171245129601</v>
      </c>
      <c r="N1725">
        <f ca="1">OFFSET('Water Data'!A1724,,MATCH('Correlation'!$R$16,DataTable[#Headers],0))</f>
        <v>7.5665171245129601</v>
      </c>
    </row>
    <row r="1726" spans="13:14" x14ac:dyDescent="0.3">
      <c r="M1726">
        <f ca="1">OFFSET('Water Data'!A1725,,MATCH('Correlation'!$R$4,DataTable[#Headers],0))</f>
        <v>6.1156375458102001</v>
      </c>
      <c r="N1726">
        <f ca="1">OFFSET('Water Data'!A1725,,MATCH('Correlation'!$R$16,DataTable[#Headers],0))</f>
        <v>6.1156375458102001</v>
      </c>
    </row>
    <row r="1727" spans="13:14" x14ac:dyDescent="0.3">
      <c r="M1727">
        <f ca="1">OFFSET('Water Data'!A1726,,MATCH('Correlation'!$R$4,DataTable[#Headers],0))</f>
        <v>7.5952287240491199</v>
      </c>
      <c r="N1727">
        <f ca="1">OFFSET('Water Data'!A1726,,MATCH('Correlation'!$R$16,DataTable[#Headers],0))</f>
        <v>7.5952287240491199</v>
      </c>
    </row>
    <row r="1728" spans="13:14" x14ac:dyDescent="0.3">
      <c r="M1728">
        <f ca="1">OFFSET('Water Data'!A1727,,MATCH('Correlation'!$R$4,DataTable[#Headers],0))</f>
        <v>7.080794504276815</v>
      </c>
      <c r="N1728">
        <f ca="1">OFFSET('Water Data'!A1727,,MATCH('Correlation'!$R$16,DataTable[#Headers],0))</f>
        <v>7.080794504276815</v>
      </c>
    </row>
    <row r="1729" spans="13:14" x14ac:dyDescent="0.3">
      <c r="M1729">
        <f ca="1">OFFSET('Water Data'!A1728,,MATCH('Correlation'!$R$4,DataTable[#Headers],0))</f>
        <v>7.13122185859695</v>
      </c>
      <c r="N1729">
        <f ca="1">OFFSET('Water Data'!A1728,,MATCH('Correlation'!$R$16,DataTable[#Headers],0))</f>
        <v>7.13122185859695</v>
      </c>
    </row>
    <row r="1730" spans="13:14" x14ac:dyDescent="0.3">
      <c r="M1730">
        <f ca="1">OFFSET('Water Data'!A1729,,MATCH('Correlation'!$R$4,DataTable[#Headers],0))</f>
        <v>7.3997247076489199</v>
      </c>
      <c r="N1730">
        <f ca="1">OFFSET('Water Data'!A1729,,MATCH('Correlation'!$R$16,DataTable[#Headers],0))</f>
        <v>7.3997247076489199</v>
      </c>
    </row>
    <row r="1731" spans="13:14" x14ac:dyDescent="0.3">
      <c r="M1731">
        <f ca="1">OFFSET('Water Data'!A1730,,MATCH('Correlation'!$R$4,DataTable[#Headers],0))</f>
        <v>7.0024799406952196</v>
      </c>
      <c r="N1731">
        <f ca="1">OFFSET('Water Data'!A1730,,MATCH('Correlation'!$R$16,DataTable[#Headers],0))</f>
        <v>7.0024799406952196</v>
      </c>
    </row>
    <row r="1732" spans="13:14" x14ac:dyDescent="0.3">
      <c r="M1732">
        <f ca="1">OFFSET('Water Data'!A1731,,MATCH('Correlation'!$R$4,DataTable[#Headers],0))</f>
        <v>5.3453453710788796</v>
      </c>
      <c r="N1732">
        <f ca="1">OFFSET('Water Data'!A1731,,MATCH('Correlation'!$R$16,DataTable[#Headers],0))</f>
        <v>5.3453453710788796</v>
      </c>
    </row>
    <row r="1733" spans="13:14" x14ac:dyDescent="0.3">
      <c r="M1733">
        <f ca="1">OFFSET('Water Data'!A1732,,MATCH('Correlation'!$R$4,DataTable[#Headers],0))</f>
        <v>6.1859511626337502</v>
      </c>
      <c r="N1733">
        <f ca="1">OFFSET('Water Data'!A1732,,MATCH('Correlation'!$R$16,DataTable[#Headers],0))</f>
        <v>6.1859511626337502</v>
      </c>
    </row>
    <row r="1734" spans="13:14" x14ac:dyDescent="0.3">
      <c r="M1734">
        <f ca="1">OFFSET('Water Data'!A1733,,MATCH('Correlation'!$R$4,DataTable[#Headers],0))</f>
        <v>6.0700909522338096</v>
      </c>
      <c r="N1734">
        <f ca="1">OFFSET('Water Data'!A1733,,MATCH('Correlation'!$R$16,DataTable[#Headers],0))</f>
        <v>6.0700909522338096</v>
      </c>
    </row>
    <row r="1735" spans="13:14" x14ac:dyDescent="0.3">
      <c r="M1735">
        <f ca="1">OFFSET('Water Data'!A1734,,MATCH('Correlation'!$R$4,DataTable[#Headers],0))</f>
        <v>7.0955693310799699</v>
      </c>
      <c r="N1735">
        <f ca="1">OFFSET('Water Data'!A1734,,MATCH('Correlation'!$R$16,DataTable[#Headers],0))</f>
        <v>7.0955693310799699</v>
      </c>
    </row>
    <row r="1736" spans="13:14" x14ac:dyDescent="0.3">
      <c r="M1736">
        <f ca="1">OFFSET('Water Data'!A1735,,MATCH('Correlation'!$R$4,DataTable[#Headers],0))</f>
        <v>7.080794504276815</v>
      </c>
      <c r="N1736">
        <f ca="1">OFFSET('Water Data'!A1735,,MATCH('Correlation'!$R$16,DataTable[#Headers],0))</f>
        <v>7.080794504276815</v>
      </c>
    </row>
    <row r="1737" spans="13:14" x14ac:dyDescent="0.3">
      <c r="M1737">
        <f ca="1">OFFSET('Water Data'!A1736,,MATCH('Correlation'!$R$4,DataTable[#Headers],0))</f>
        <v>3.92855649232335</v>
      </c>
      <c r="N1737">
        <f ca="1">OFFSET('Water Data'!A1736,,MATCH('Correlation'!$R$16,DataTable[#Headers],0))</f>
        <v>3.92855649232335</v>
      </c>
    </row>
    <row r="1738" spans="13:14" x14ac:dyDescent="0.3">
      <c r="M1738">
        <f ca="1">OFFSET('Water Data'!A1737,,MATCH('Correlation'!$R$4,DataTable[#Headers],0))</f>
        <v>6.35297310539781</v>
      </c>
      <c r="N1738">
        <f ca="1">OFFSET('Water Data'!A1737,,MATCH('Correlation'!$R$16,DataTable[#Headers],0))</f>
        <v>6.35297310539781</v>
      </c>
    </row>
    <row r="1739" spans="13:14" x14ac:dyDescent="0.3">
      <c r="M1739">
        <f ca="1">OFFSET('Water Data'!A1738,,MATCH('Correlation'!$R$4,DataTable[#Headers],0))</f>
        <v>5.9991251777263903</v>
      </c>
      <c r="N1739">
        <f ca="1">OFFSET('Water Data'!A1738,,MATCH('Correlation'!$R$16,DataTable[#Headers],0))</f>
        <v>5.9991251777263903</v>
      </c>
    </row>
    <row r="1740" spans="13:14" x14ac:dyDescent="0.3">
      <c r="M1740">
        <f ca="1">OFFSET('Water Data'!A1739,,MATCH('Correlation'!$R$4,DataTable[#Headers],0))</f>
        <v>8.8995883782911704</v>
      </c>
      <c r="N1740">
        <f ca="1">OFFSET('Water Data'!A1739,,MATCH('Correlation'!$R$16,DataTable[#Headers],0))</f>
        <v>8.8995883782911704</v>
      </c>
    </row>
    <row r="1741" spans="13:14" x14ac:dyDescent="0.3">
      <c r="M1741">
        <f ca="1">OFFSET('Water Data'!A1740,,MATCH('Correlation'!$R$4,DataTable[#Headers],0))</f>
        <v>7.3753376198926297</v>
      </c>
      <c r="N1741">
        <f ca="1">OFFSET('Water Data'!A1740,,MATCH('Correlation'!$R$16,DataTable[#Headers],0))</f>
        <v>7.3753376198926297</v>
      </c>
    </row>
    <row r="1742" spans="13:14" x14ac:dyDescent="0.3">
      <c r="M1742">
        <f ca="1">OFFSET('Water Data'!A1741,,MATCH('Correlation'!$R$4,DataTable[#Headers],0))</f>
        <v>8.97932285265221</v>
      </c>
      <c r="N1742">
        <f ca="1">OFFSET('Water Data'!A1741,,MATCH('Correlation'!$R$16,DataTable[#Headers],0))</f>
        <v>8.97932285265221</v>
      </c>
    </row>
    <row r="1743" spans="13:14" x14ac:dyDescent="0.3">
      <c r="M1743">
        <f ca="1">OFFSET('Water Data'!A1742,,MATCH('Correlation'!$R$4,DataTable[#Headers],0))</f>
        <v>8.5323774739183005</v>
      </c>
      <c r="N1743">
        <f ca="1">OFFSET('Water Data'!A1742,,MATCH('Correlation'!$R$16,DataTable[#Headers],0))</f>
        <v>8.5323774739183005</v>
      </c>
    </row>
    <row r="1744" spans="13:14" x14ac:dyDescent="0.3">
      <c r="M1744">
        <f ca="1">OFFSET('Water Data'!A1743,,MATCH('Correlation'!$R$4,DataTable[#Headers],0))</f>
        <v>7.2135374810505599</v>
      </c>
      <c r="N1744">
        <f ca="1">OFFSET('Water Data'!A1743,,MATCH('Correlation'!$R$16,DataTable[#Headers],0))</f>
        <v>7.2135374810505599</v>
      </c>
    </row>
    <row r="1745" spans="13:14" x14ac:dyDescent="0.3">
      <c r="M1745">
        <f ca="1">OFFSET('Water Data'!A1744,,MATCH('Correlation'!$R$4,DataTable[#Headers],0))</f>
        <v>7.080794504276815</v>
      </c>
      <c r="N1745">
        <f ca="1">OFFSET('Water Data'!A1744,,MATCH('Correlation'!$R$16,DataTable[#Headers],0))</f>
        <v>7.080794504276815</v>
      </c>
    </row>
    <row r="1746" spans="13:14" x14ac:dyDescent="0.3">
      <c r="M1746">
        <f ca="1">OFFSET('Water Data'!A1745,,MATCH('Correlation'!$R$4,DataTable[#Headers],0))</f>
        <v>8.8955744579259797</v>
      </c>
      <c r="N1746">
        <f ca="1">OFFSET('Water Data'!A1745,,MATCH('Correlation'!$R$16,DataTable[#Headers],0))</f>
        <v>8.8955744579259797</v>
      </c>
    </row>
    <row r="1747" spans="13:14" x14ac:dyDescent="0.3">
      <c r="M1747">
        <f ca="1">OFFSET('Water Data'!A1746,,MATCH('Correlation'!$R$4,DataTable[#Headers],0))</f>
        <v>6.58276420367788</v>
      </c>
      <c r="N1747">
        <f ca="1">OFFSET('Water Data'!A1746,,MATCH('Correlation'!$R$16,DataTable[#Headers],0))</f>
        <v>6.58276420367788</v>
      </c>
    </row>
    <row r="1748" spans="13:14" x14ac:dyDescent="0.3">
      <c r="M1748">
        <f ca="1">OFFSET('Water Data'!A1747,,MATCH('Correlation'!$R$4,DataTable[#Headers],0))</f>
        <v>7.080794504276815</v>
      </c>
      <c r="N1748">
        <f ca="1">OFFSET('Water Data'!A1747,,MATCH('Correlation'!$R$16,DataTable[#Headers],0))</f>
        <v>7.080794504276815</v>
      </c>
    </row>
    <row r="1749" spans="13:14" x14ac:dyDescent="0.3">
      <c r="M1749">
        <f ca="1">OFFSET('Water Data'!A1748,,MATCH('Correlation'!$R$4,DataTable[#Headers],0))</f>
        <v>7.080794504276815</v>
      </c>
      <c r="N1749">
        <f ca="1">OFFSET('Water Data'!A1748,,MATCH('Correlation'!$R$16,DataTable[#Headers],0))</f>
        <v>7.080794504276815</v>
      </c>
    </row>
    <row r="1750" spans="13:14" x14ac:dyDescent="0.3">
      <c r="M1750">
        <f ca="1">OFFSET('Water Data'!A1749,,MATCH('Correlation'!$R$4,DataTable[#Headers],0))</f>
        <v>5.9865938923728903</v>
      </c>
      <c r="N1750">
        <f ca="1">OFFSET('Water Data'!A1749,,MATCH('Correlation'!$R$16,DataTable[#Headers],0))</f>
        <v>5.9865938923728903</v>
      </c>
    </row>
    <row r="1751" spans="13:14" x14ac:dyDescent="0.3">
      <c r="M1751">
        <f ca="1">OFFSET('Water Data'!A1750,,MATCH('Correlation'!$R$4,DataTable[#Headers],0))</f>
        <v>6.84122106315961</v>
      </c>
      <c r="N1751">
        <f ca="1">OFFSET('Water Data'!A1750,,MATCH('Correlation'!$R$16,DataTable[#Headers],0))</f>
        <v>6.84122106315961</v>
      </c>
    </row>
    <row r="1752" spans="13:14" x14ac:dyDescent="0.3">
      <c r="M1752">
        <f ca="1">OFFSET('Water Data'!A1751,,MATCH('Correlation'!$R$4,DataTable[#Headers],0))</f>
        <v>7.080794504276815</v>
      </c>
      <c r="N1752">
        <f ca="1">OFFSET('Water Data'!A1751,,MATCH('Correlation'!$R$16,DataTable[#Headers],0))</f>
        <v>7.080794504276815</v>
      </c>
    </row>
    <row r="1753" spans="13:14" x14ac:dyDescent="0.3">
      <c r="M1753">
        <f ca="1">OFFSET('Water Data'!A1752,,MATCH('Correlation'!$R$4,DataTable[#Headers],0))</f>
        <v>7.1461172247421398</v>
      </c>
      <c r="N1753">
        <f ca="1">OFFSET('Water Data'!A1752,,MATCH('Correlation'!$R$16,DataTable[#Headers],0))</f>
        <v>7.1461172247421398</v>
      </c>
    </row>
    <row r="1754" spans="13:14" x14ac:dyDescent="0.3">
      <c r="M1754">
        <f ca="1">OFFSET('Water Data'!A1753,,MATCH('Correlation'!$R$4,DataTable[#Headers],0))</f>
        <v>7.080794504276815</v>
      </c>
      <c r="N1754">
        <f ca="1">OFFSET('Water Data'!A1753,,MATCH('Correlation'!$R$16,DataTable[#Headers],0))</f>
        <v>7.080794504276815</v>
      </c>
    </row>
    <row r="1755" spans="13:14" x14ac:dyDescent="0.3">
      <c r="M1755">
        <f ca="1">OFFSET('Water Data'!A1754,,MATCH('Correlation'!$R$4,DataTable[#Headers],0))</f>
        <v>7.50757529645138</v>
      </c>
      <c r="N1755">
        <f ca="1">OFFSET('Water Data'!A1754,,MATCH('Correlation'!$R$16,DataTable[#Headers],0))</f>
        <v>7.50757529645138</v>
      </c>
    </row>
    <row r="1756" spans="13:14" x14ac:dyDescent="0.3">
      <c r="M1756">
        <f ca="1">OFFSET('Water Data'!A1755,,MATCH('Correlation'!$R$4,DataTable[#Headers],0))</f>
        <v>7.9971758227351204</v>
      </c>
      <c r="N1756">
        <f ca="1">OFFSET('Water Data'!A1755,,MATCH('Correlation'!$R$16,DataTable[#Headers],0))</f>
        <v>7.9971758227351204</v>
      </c>
    </row>
    <row r="1757" spans="13:14" x14ac:dyDescent="0.3">
      <c r="M1757">
        <f ca="1">OFFSET('Water Data'!A1756,,MATCH('Correlation'!$R$4,DataTable[#Headers],0))</f>
        <v>5.1743459983462001</v>
      </c>
      <c r="N1757">
        <f ca="1">OFFSET('Water Data'!A1756,,MATCH('Correlation'!$R$16,DataTable[#Headers],0))</f>
        <v>5.1743459983462001</v>
      </c>
    </row>
    <row r="1758" spans="13:14" x14ac:dyDescent="0.3">
      <c r="M1758">
        <f ca="1">OFFSET('Water Data'!A1757,,MATCH('Correlation'!$R$4,DataTable[#Headers],0))</f>
        <v>7.080794504276815</v>
      </c>
      <c r="N1758">
        <f ca="1">OFFSET('Water Data'!A1757,,MATCH('Correlation'!$R$16,DataTable[#Headers],0))</f>
        <v>7.080794504276815</v>
      </c>
    </row>
    <row r="1759" spans="13:14" x14ac:dyDescent="0.3">
      <c r="M1759">
        <f ca="1">OFFSET('Water Data'!A1758,,MATCH('Correlation'!$R$4,DataTable[#Headers],0))</f>
        <v>6.4790925670682302</v>
      </c>
      <c r="N1759">
        <f ca="1">OFFSET('Water Data'!A1758,,MATCH('Correlation'!$R$16,DataTable[#Headers],0))</f>
        <v>6.4790925670682302</v>
      </c>
    </row>
    <row r="1760" spans="13:14" x14ac:dyDescent="0.3">
      <c r="M1760">
        <f ca="1">OFFSET('Water Data'!A1759,,MATCH('Correlation'!$R$4,DataTable[#Headers],0))</f>
        <v>7.8115124452223901</v>
      </c>
      <c r="N1760">
        <f ca="1">OFFSET('Water Data'!A1759,,MATCH('Correlation'!$R$16,DataTable[#Headers],0))</f>
        <v>7.8115124452223901</v>
      </c>
    </row>
    <row r="1761" spans="13:14" x14ac:dyDescent="0.3">
      <c r="M1761">
        <f ca="1">OFFSET('Water Data'!A1760,,MATCH('Correlation'!$R$4,DataTable[#Headers],0))</f>
        <v>7.4372166531055202</v>
      </c>
      <c r="N1761">
        <f ca="1">OFFSET('Water Data'!A1760,,MATCH('Correlation'!$R$16,DataTable[#Headers],0))</f>
        <v>7.4372166531055202</v>
      </c>
    </row>
    <row r="1762" spans="13:14" x14ac:dyDescent="0.3">
      <c r="M1762">
        <f ca="1">OFFSET('Water Data'!A1761,,MATCH('Correlation'!$R$4,DataTable[#Headers],0))</f>
        <v>7.9538781151552502</v>
      </c>
      <c r="N1762">
        <f ca="1">OFFSET('Water Data'!A1761,,MATCH('Correlation'!$R$16,DataTable[#Headers],0))</f>
        <v>7.9538781151552502</v>
      </c>
    </row>
    <row r="1763" spans="13:14" x14ac:dyDescent="0.3">
      <c r="M1763">
        <f ca="1">OFFSET('Water Data'!A1762,,MATCH('Correlation'!$R$4,DataTable[#Headers],0))</f>
        <v>6.3965699310806103</v>
      </c>
      <c r="N1763">
        <f ca="1">OFFSET('Water Data'!A1762,,MATCH('Correlation'!$R$16,DataTable[#Headers],0))</f>
        <v>6.3965699310806103</v>
      </c>
    </row>
    <row r="1764" spans="13:14" x14ac:dyDescent="0.3">
      <c r="M1764">
        <f ca="1">OFFSET('Water Data'!A1763,,MATCH('Correlation'!$R$4,DataTable[#Headers],0))</f>
        <v>7.080794504276815</v>
      </c>
      <c r="N1764">
        <f ca="1">OFFSET('Water Data'!A1763,,MATCH('Correlation'!$R$16,DataTable[#Headers],0))</f>
        <v>7.080794504276815</v>
      </c>
    </row>
    <row r="1765" spans="13:14" x14ac:dyDescent="0.3">
      <c r="M1765">
        <f ca="1">OFFSET('Water Data'!A1764,,MATCH('Correlation'!$R$4,DataTable[#Headers],0))</f>
        <v>8.0581359966123394</v>
      </c>
      <c r="N1765">
        <f ca="1">OFFSET('Water Data'!A1764,,MATCH('Correlation'!$R$16,DataTable[#Headers],0))</f>
        <v>8.0581359966123394</v>
      </c>
    </row>
    <row r="1766" spans="13:14" x14ac:dyDescent="0.3">
      <c r="M1766">
        <f ca="1">OFFSET('Water Data'!A1765,,MATCH('Correlation'!$R$4,DataTable[#Headers],0))</f>
        <v>7.080794504276815</v>
      </c>
      <c r="N1766">
        <f ca="1">OFFSET('Water Data'!A1765,,MATCH('Correlation'!$R$16,DataTable[#Headers],0))</f>
        <v>7.080794504276815</v>
      </c>
    </row>
    <row r="1767" spans="13:14" x14ac:dyDescent="0.3">
      <c r="M1767">
        <f ca="1">OFFSET('Water Data'!A1766,,MATCH('Correlation'!$R$4,DataTable[#Headers],0))</f>
        <v>7.080794504276815</v>
      </c>
      <c r="N1767">
        <f ca="1">OFFSET('Water Data'!A1766,,MATCH('Correlation'!$R$16,DataTable[#Headers],0))</f>
        <v>7.080794504276815</v>
      </c>
    </row>
    <row r="1768" spans="13:14" x14ac:dyDescent="0.3">
      <c r="M1768">
        <f ca="1">OFFSET('Water Data'!A1767,,MATCH('Correlation'!$R$4,DataTable[#Headers],0))</f>
        <v>9.4972611628812498</v>
      </c>
      <c r="N1768">
        <f ca="1">OFFSET('Water Data'!A1767,,MATCH('Correlation'!$R$16,DataTable[#Headers],0))</f>
        <v>9.4972611628812498</v>
      </c>
    </row>
    <row r="1769" spans="13:14" x14ac:dyDescent="0.3">
      <c r="M1769">
        <f ca="1">OFFSET('Water Data'!A1768,,MATCH('Correlation'!$R$4,DataTable[#Headers],0))</f>
        <v>7.9847107422420303</v>
      </c>
      <c r="N1769">
        <f ca="1">OFFSET('Water Data'!A1768,,MATCH('Correlation'!$R$16,DataTable[#Headers],0))</f>
        <v>7.9847107422420303</v>
      </c>
    </row>
    <row r="1770" spans="13:14" x14ac:dyDescent="0.3">
      <c r="M1770">
        <f ca="1">OFFSET('Water Data'!A1769,,MATCH('Correlation'!$R$4,DataTable[#Headers],0))</f>
        <v>6.2611105802533897</v>
      </c>
      <c r="N1770">
        <f ca="1">OFFSET('Water Data'!A1769,,MATCH('Correlation'!$R$16,DataTable[#Headers],0))</f>
        <v>6.2611105802533897</v>
      </c>
    </row>
    <row r="1771" spans="13:14" x14ac:dyDescent="0.3">
      <c r="M1771">
        <f ca="1">OFFSET('Water Data'!A1770,,MATCH('Correlation'!$R$4,DataTable[#Headers],0))</f>
        <v>6.9578027493028598</v>
      </c>
      <c r="N1771">
        <f ca="1">OFFSET('Water Data'!A1770,,MATCH('Correlation'!$R$16,DataTable[#Headers],0))</f>
        <v>6.9578027493028598</v>
      </c>
    </row>
    <row r="1772" spans="13:14" x14ac:dyDescent="0.3">
      <c r="M1772">
        <f ca="1">OFFSET('Water Data'!A1771,,MATCH('Correlation'!$R$4,DataTable[#Headers],0))</f>
        <v>9.6631590150059008</v>
      </c>
      <c r="N1772">
        <f ca="1">OFFSET('Water Data'!A1771,,MATCH('Correlation'!$R$16,DataTable[#Headers],0))</f>
        <v>9.6631590150059008</v>
      </c>
    </row>
    <row r="1773" spans="13:14" x14ac:dyDescent="0.3">
      <c r="M1773">
        <f ca="1">OFFSET('Water Data'!A1772,,MATCH('Correlation'!$R$4,DataTable[#Headers],0))</f>
        <v>6.7327137134213997</v>
      </c>
      <c r="N1773">
        <f ca="1">OFFSET('Water Data'!A1772,,MATCH('Correlation'!$R$16,DataTable[#Headers],0))</f>
        <v>6.7327137134213997</v>
      </c>
    </row>
    <row r="1774" spans="13:14" x14ac:dyDescent="0.3">
      <c r="M1774">
        <f ca="1">OFFSET('Water Data'!A1773,,MATCH('Correlation'!$R$4,DataTable[#Headers],0))</f>
        <v>4.8860570568047299</v>
      </c>
      <c r="N1774">
        <f ca="1">OFFSET('Water Data'!A1773,,MATCH('Correlation'!$R$16,DataTable[#Headers],0))</f>
        <v>4.8860570568047299</v>
      </c>
    </row>
    <row r="1775" spans="13:14" x14ac:dyDescent="0.3">
      <c r="M1775">
        <f ca="1">OFFSET('Water Data'!A1774,,MATCH('Correlation'!$R$4,DataTable[#Headers],0))</f>
        <v>9.6102203448996306</v>
      </c>
      <c r="N1775">
        <f ca="1">OFFSET('Water Data'!A1774,,MATCH('Correlation'!$R$16,DataTable[#Headers],0))</f>
        <v>9.6102203448996306</v>
      </c>
    </row>
    <row r="1776" spans="13:14" x14ac:dyDescent="0.3">
      <c r="M1776">
        <f ca="1">OFFSET('Water Data'!A1775,,MATCH('Correlation'!$R$4,DataTable[#Headers],0))</f>
        <v>8.51853179524627</v>
      </c>
      <c r="N1776">
        <f ca="1">OFFSET('Water Data'!A1775,,MATCH('Correlation'!$R$16,DataTable[#Headers],0))</f>
        <v>8.51853179524627</v>
      </c>
    </row>
    <row r="1777" spans="13:14" x14ac:dyDescent="0.3">
      <c r="M1777">
        <f ca="1">OFFSET('Water Data'!A1776,,MATCH('Correlation'!$R$4,DataTable[#Headers],0))</f>
        <v>6.9507865154854596</v>
      </c>
      <c r="N1777">
        <f ca="1">OFFSET('Water Data'!A1776,,MATCH('Correlation'!$R$16,DataTable[#Headers],0))</f>
        <v>6.9507865154854596</v>
      </c>
    </row>
    <row r="1778" spans="13:14" x14ac:dyDescent="0.3">
      <c r="M1778">
        <f ca="1">OFFSET('Water Data'!A1777,,MATCH('Correlation'!$R$4,DataTable[#Headers],0))</f>
        <v>6.0230227413250201</v>
      </c>
      <c r="N1778">
        <f ca="1">OFFSET('Water Data'!A1777,,MATCH('Correlation'!$R$16,DataTable[#Headers],0))</f>
        <v>6.0230227413250201</v>
      </c>
    </row>
    <row r="1779" spans="13:14" x14ac:dyDescent="0.3">
      <c r="M1779">
        <f ca="1">OFFSET('Water Data'!A1778,,MATCH('Correlation'!$R$4,DataTable[#Headers],0))</f>
        <v>9.0114804074110104</v>
      </c>
      <c r="N1779">
        <f ca="1">OFFSET('Water Data'!A1778,,MATCH('Correlation'!$R$16,DataTable[#Headers],0))</f>
        <v>9.0114804074110104</v>
      </c>
    </row>
    <row r="1780" spans="13:14" x14ac:dyDescent="0.3">
      <c r="M1780">
        <f ca="1">OFFSET('Water Data'!A1779,,MATCH('Correlation'!$R$4,DataTable[#Headers],0))</f>
        <v>7.9467679042061699</v>
      </c>
      <c r="N1780">
        <f ca="1">OFFSET('Water Data'!A1779,,MATCH('Correlation'!$R$16,DataTable[#Headers],0))</f>
        <v>7.9467679042061699</v>
      </c>
    </row>
    <row r="1781" spans="13:14" x14ac:dyDescent="0.3">
      <c r="M1781">
        <f ca="1">OFFSET('Water Data'!A1780,,MATCH('Correlation'!$R$4,DataTable[#Headers],0))</f>
        <v>7.7096173509003902</v>
      </c>
      <c r="N1781">
        <f ca="1">OFFSET('Water Data'!A1780,,MATCH('Correlation'!$R$16,DataTable[#Headers],0))</f>
        <v>7.7096173509003902</v>
      </c>
    </row>
    <row r="1782" spans="13:14" x14ac:dyDescent="0.3">
      <c r="M1782">
        <f ca="1">OFFSET('Water Data'!A1781,,MATCH('Correlation'!$R$4,DataTable[#Headers],0))</f>
        <v>6.0816153584620496</v>
      </c>
      <c r="N1782">
        <f ca="1">OFFSET('Water Data'!A1781,,MATCH('Correlation'!$R$16,DataTable[#Headers],0))</f>
        <v>6.0816153584620496</v>
      </c>
    </row>
    <row r="1783" spans="13:14" x14ac:dyDescent="0.3">
      <c r="M1783">
        <f ca="1">OFFSET('Water Data'!A1782,,MATCH('Correlation'!$R$4,DataTable[#Headers],0))</f>
        <v>8.1461857940911404</v>
      </c>
      <c r="N1783">
        <f ca="1">OFFSET('Water Data'!A1782,,MATCH('Correlation'!$R$16,DataTable[#Headers],0))</f>
        <v>8.1461857940911404</v>
      </c>
    </row>
    <row r="1784" spans="13:14" x14ac:dyDescent="0.3">
      <c r="M1784">
        <f ca="1">OFFSET('Water Data'!A1783,,MATCH('Correlation'!$R$4,DataTable[#Headers],0))</f>
        <v>8.1418611163824703</v>
      </c>
      <c r="N1784">
        <f ca="1">OFFSET('Water Data'!A1783,,MATCH('Correlation'!$R$16,DataTable[#Headers],0))</f>
        <v>8.1418611163824703</v>
      </c>
    </row>
    <row r="1785" spans="13:14" x14ac:dyDescent="0.3">
      <c r="M1785">
        <f ca="1">OFFSET('Water Data'!A1784,,MATCH('Correlation'!$R$4,DataTable[#Headers],0))</f>
        <v>7.7033568213821004</v>
      </c>
      <c r="N1785">
        <f ca="1">OFFSET('Water Data'!A1784,,MATCH('Correlation'!$R$16,DataTable[#Headers],0))</f>
        <v>7.7033568213821004</v>
      </c>
    </row>
    <row r="1786" spans="13:14" x14ac:dyDescent="0.3">
      <c r="M1786">
        <f ca="1">OFFSET('Water Data'!A1785,,MATCH('Correlation'!$R$4,DataTable[#Headers],0))</f>
        <v>7.080794504276815</v>
      </c>
      <c r="N1786">
        <f ca="1">OFFSET('Water Data'!A1785,,MATCH('Correlation'!$R$16,DataTable[#Headers],0))</f>
        <v>7.080794504276815</v>
      </c>
    </row>
    <row r="1787" spans="13:14" x14ac:dyDescent="0.3">
      <c r="M1787">
        <f ca="1">OFFSET('Water Data'!A1786,,MATCH('Correlation'!$R$4,DataTable[#Headers],0))</f>
        <v>9.2528565089853299</v>
      </c>
      <c r="N1787">
        <f ca="1">OFFSET('Water Data'!A1786,,MATCH('Correlation'!$R$16,DataTable[#Headers],0))</f>
        <v>9.2528565089853299</v>
      </c>
    </row>
    <row r="1788" spans="13:14" x14ac:dyDescent="0.3">
      <c r="M1788">
        <f ca="1">OFFSET('Water Data'!A1787,,MATCH('Correlation'!$R$4,DataTable[#Headers],0))</f>
        <v>6.0476514887181398</v>
      </c>
      <c r="N1788">
        <f ca="1">OFFSET('Water Data'!A1787,,MATCH('Correlation'!$R$16,DataTable[#Headers],0))</f>
        <v>6.0476514887181398</v>
      </c>
    </row>
    <row r="1789" spans="13:14" x14ac:dyDescent="0.3">
      <c r="M1789">
        <f ca="1">OFFSET('Water Data'!A1788,,MATCH('Correlation'!$R$4,DataTable[#Headers],0))</f>
        <v>6.1528578021245099</v>
      </c>
      <c r="N1789">
        <f ca="1">OFFSET('Water Data'!A1788,,MATCH('Correlation'!$R$16,DataTable[#Headers],0))</f>
        <v>6.1528578021245099</v>
      </c>
    </row>
    <row r="1790" spans="13:14" x14ac:dyDescent="0.3">
      <c r="M1790">
        <f ca="1">OFFSET('Water Data'!A1789,,MATCH('Correlation'!$R$4,DataTable[#Headers],0))</f>
        <v>9.0749228744549502</v>
      </c>
      <c r="N1790">
        <f ca="1">OFFSET('Water Data'!A1789,,MATCH('Correlation'!$R$16,DataTable[#Headers],0))</f>
        <v>9.0749228744549502</v>
      </c>
    </row>
    <row r="1791" spans="13:14" x14ac:dyDescent="0.3">
      <c r="M1791">
        <f ca="1">OFFSET('Water Data'!A1790,,MATCH('Correlation'!$R$4,DataTable[#Headers],0))</f>
        <v>7.4365372269816703</v>
      </c>
      <c r="N1791">
        <f ca="1">OFFSET('Water Data'!A1790,,MATCH('Correlation'!$R$16,DataTable[#Headers],0))</f>
        <v>7.4365372269816703</v>
      </c>
    </row>
    <row r="1792" spans="13:14" x14ac:dyDescent="0.3">
      <c r="M1792">
        <f ca="1">OFFSET('Water Data'!A1791,,MATCH('Correlation'!$R$4,DataTable[#Headers],0))</f>
        <v>7.080794504276815</v>
      </c>
      <c r="N1792">
        <f ca="1">OFFSET('Water Data'!A1791,,MATCH('Correlation'!$R$16,DataTable[#Headers],0))</f>
        <v>7.080794504276815</v>
      </c>
    </row>
    <row r="1793" spans="13:14" x14ac:dyDescent="0.3">
      <c r="M1793">
        <f ca="1">OFFSET('Water Data'!A1792,,MATCH('Correlation'!$R$4,DataTable[#Headers],0))</f>
        <v>7.1300991962000504</v>
      </c>
      <c r="N1793">
        <f ca="1">OFFSET('Water Data'!A1792,,MATCH('Correlation'!$R$16,DataTable[#Headers],0))</f>
        <v>7.1300991962000504</v>
      </c>
    </row>
    <row r="1794" spans="13:14" x14ac:dyDescent="0.3">
      <c r="M1794">
        <f ca="1">OFFSET('Water Data'!A1793,,MATCH('Correlation'!$R$4,DataTable[#Headers],0))</f>
        <v>6.7921254502183999</v>
      </c>
      <c r="N1794">
        <f ca="1">OFFSET('Water Data'!A1793,,MATCH('Correlation'!$R$16,DataTable[#Headers],0))</f>
        <v>6.7921254502183999</v>
      </c>
    </row>
    <row r="1795" spans="13:14" x14ac:dyDescent="0.3">
      <c r="M1795">
        <f ca="1">OFFSET('Water Data'!A1794,,MATCH('Correlation'!$R$4,DataTable[#Headers],0))</f>
        <v>7.080794504276815</v>
      </c>
      <c r="N1795">
        <f ca="1">OFFSET('Water Data'!A1794,,MATCH('Correlation'!$R$16,DataTable[#Headers],0))</f>
        <v>7.080794504276815</v>
      </c>
    </row>
    <row r="1796" spans="13:14" x14ac:dyDescent="0.3">
      <c r="M1796">
        <f ca="1">OFFSET('Water Data'!A1795,,MATCH('Correlation'!$R$4,DataTable[#Headers],0))</f>
        <v>8.8856263440531809</v>
      </c>
      <c r="N1796">
        <f ca="1">OFFSET('Water Data'!A1795,,MATCH('Correlation'!$R$16,DataTable[#Headers],0))</f>
        <v>8.8856263440531809</v>
      </c>
    </row>
    <row r="1797" spans="13:14" x14ac:dyDescent="0.3">
      <c r="M1797">
        <f ca="1">OFFSET('Water Data'!A1796,,MATCH('Correlation'!$R$4,DataTable[#Headers],0))</f>
        <v>9.4753162596953402</v>
      </c>
      <c r="N1797">
        <f ca="1">OFFSET('Water Data'!A1796,,MATCH('Correlation'!$R$16,DataTable[#Headers],0))</f>
        <v>9.4753162596953402</v>
      </c>
    </row>
    <row r="1798" spans="13:14" x14ac:dyDescent="0.3">
      <c r="M1798">
        <f ca="1">OFFSET('Water Data'!A1797,,MATCH('Correlation'!$R$4,DataTable[#Headers],0))</f>
        <v>7.080794504276815</v>
      </c>
      <c r="N1798">
        <f ca="1">OFFSET('Water Data'!A1797,,MATCH('Correlation'!$R$16,DataTable[#Headers],0))</f>
        <v>7.080794504276815</v>
      </c>
    </row>
    <row r="1799" spans="13:14" x14ac:dyDescent="0.3">
      <c r="M1799">
        <f ca="1">OFFSET('Water Data'!A1798,,MATCH('Correlation'!$R$4,DataTable[#Headers],0))</f>
        <v>7.1831087344585196</v>
      </c>
      <c r="N1799">
        <f ca="1">OFFSET('Water Data'!A1798,,MATCH('Correlation'!$R$16,DataTable[#Headers],0))</f>
        <v>7.1831087344585196</v>
      </c>
    </row>
    <row r="1800" spans="13:14" x14ac:dyDescent="0.3">
      <c r="M1800">
        <f ca="1">OFFSET('Water Data'!A1799,,MATCH('Correlation'!$R$4,DataTable[#Headers],0))</f>
        <v>6.1574431448430298</v>
      </c>
      <c r="N1800">
        <f ca="1">OFFSET('Water Data'!A1799,,MATCH('Correlation'!$R$16,DataTable[#Headers],0))</f>
        <v>6.1574431448430298</v>
      </c>
    </row>
    <row r="1801" spans="13:14" x14ac:dyDescent="0.3">
      <c r="M1801">
        <f ca="1">OFFSET('Water Data'!A1800,,MATCH('Correlation'!$R$4,DataTable[#Headers],0))</f>
        <v>6.4678683016914897</v>
      </c>
      <c r="N1801">
        <f ca="1">OFFSET('Water Data'!A1800,,MATCH('Correlation'!$R$16,DataTable[#Headers],0))</f>
        <v>6.4678683016914897</v>
      </c>
    </row>
    <row r="1802" spans="13:14" x14ac:dyDescent="0.3">
      <c r="M1802">
        <f ca="1">OFFSET('Water Data'!A1801,,MATCH('Correlation'!$R$4,DataTable[#Headers],0))</f>
        <v>7.080794504276815</v>
      </c>
      <c r="N1802">
        <f ca="1">OFFSET('Water Data'!A1801,,MATCH('Correlation'!$R$16,DataTable[#Headers],0))</f>
        <v>7.080794504276815</v>
      </c>
    </row>
    <row r="1803" spans="13:14" x14ac:dyDescent="0.3">
      <c r="M1803">
        <f ca="1">OFFSET('Water Data'!A1802,,MATCH('Correlation'!$R$4,DataTable[#Headers],0))</f>
        <v>7.48813346433041</v>
      </c>
      <c r="N1803">
        <f ca="1">OFFSET('Water Data'!A1802,,MATCH('Correlation'!$R$16,DataTable[#Headers],0))</f>
        <v>7.48813346433041</v>
      </c>
    </row>
    <row r="1804" spans="13:14" x14ac:dyDescent="0.3">
      <c r="M1804">
        <f ca="1">OFFSET('Water Data'!A1803,,MATCH('Correlation'!$R$4,DataTable[#Headers],0))</f>
        <v>7.3235451196664503</v>
      </c>
      <c r="N1804">
        <f ca="1">OFFSET('Water Data'!A1803,,MATCH('Correlation'!$R$16,DataTable[#Headers],0))</f>
        <v>7.3235451196664503</v>
      </c>
    </row>
    <row r="1805" spans="13:14" x14ac:dyDescent="0.3">
      <c r="M1805">
        <f ca="1">OFFSET('Water Data'!A1804,,MATCH('Correlation'!$R$4,DataTable[#Headers],0))</f>
        <v>7.080794504276815</v>
      </c>
      <c r="N1805">
        <f ca="1">OFFSET('Water Data'!A1804,,MATCH('Correlation'!$R$16,DataTable[#Headers],0))</f>
        <v>7.080794504276815</v>
      </c>
    </row>
    <row r="1806" spans="13:14" x14ac:dyDescent="0.3">
      <c r="M1806">
        <f ca="1">OFFSET('Water Data'!A1805,,MATCH('Correlation'!$R$4,DataTable[#Headers],0))</f>
        <v>6.5307961237209904</v>
      </c>
      <c r="N1806">
        <f ca="1">OFFSET('Water Data'!A1805,,MATCH('Correlation'!$R$16,DataTable[#Headers],0))</f>
        <v>6.5307961237209904</v>
      </c>
    </row>
    <row r="1807" spans="13:14" x14ac:dyDescent="0.3">
      <c r="M1807">
        <f ca="1">OFFSET('Water Data'!A1806,,MATCH('Correlation'!$R$4,DataTable[#Headers],0))</f>
        <v>6.9314704269333198</v>
      </c>
      <c r="N1807">
        <f ca="1">OFFSET('Water Data'!A1806,,MATCH('Correlation'!$R$16,DataTable[#Headers],0))</f>
        <v>6.9314704269333198</v>
      </c>
    </row>
    <row r="1808" spans="13:14" x14ac:dyDescent="0.3">
      <c r="M1808">
        <f ca="1">OFFSET('Water Data'!A1807,,MATCH('Correlation'!$R$4,DataTable[#Headers],0))</f>
        <v>7.7746452429245902</v>
      </c>
      <c r="N1808">
        <f ca="1">OFFSET('Water Data'!A1807,,MATCH('Correlation'!$R$16,DataTable[#Headers],0))</f>
        <v>7.7746452429245902</v>
      </c>
    </row>
    <row r="1809" spans="13:14" x14ac:dyDescent="0.3">
      <c r="M1809">
        <f ca="1">OFFSET('Water Data'!A1808,,MATCH('Correlation'!$R$4,DataTable[#Headers],0))</f>
        <v>8.1075001386164107</v>
      </c>
      <c r="N1809">
        <f ca="1">OFFSET('Water Data'!A1808,,MATCH('Correlation'!$R$16,DataTable[#Headers],0))</f>
        <v>8.1075001386164107</v>
      </c>
    </row>
    <row r="1810" spans="13:14" x14ac:dyDescent="0.3">
      <c r="M1810">
        <f ca="1">OFFSET('Water Data'!A1809,,MATCH('Correlation'!$R$4,DataTable[#Headers],0))</f>
        <v>6.3068644593736698</v>
      </c>
      <c r="N1810">
        <f ca="1">OFFSET('Water Data'!A1809,,MATCH('Correlation'!$R$16,DataTable[#Headers],0))</f>
        <v>6.3068644593736698</v>
      </c>
    </row>
    <row r="1811" spans="13:14" x14ac:dyDescent="0.3">
      <c r="M1811">
        <f ca="1">OFFSET('Water Data'!A1810,,MATCH('Correlation'!$R$4,DataTable[#Headers],0))</f>
        <v>7.080794504276815</v>
      </c>
      <c r="N1811">
        <f ca="1">OFFSET('Water Data'!A1810,,MATCH('Correlation'!$R$16,DataTable[#Headers],0))</f>
        <v>7.080794504276815</v>
      </c>
    </row>
    <row r="1812" spans="13:14" x14ac:dyDescent="0.3">
      <c r="M1812">
        <f ca="1">OFFSET('Water Data'!A1811,,MATCH('Correlation'!$R$4,DataTable[#Headers],0))</f>
        <v>6.6096803221946203</v>
      </c>
      <c r="N1812">
        <f ca="1">OFFSET('Water Data'!A1811,,MATCH('Correlation'!$R$16,DataTable[#Headers],0))</f>
        <v>6.6096803221946203</v>
      </c>
    </row>
    <row r="1813" spans="13:14" x14ac:dyDescent="0.3">
      <c r="M1813">
        <f ca="1">OFFSET('Water Data'!A1812,,MATCH('Correlation'!$R$4,DataTable[#Headers],0))</f>
        <v>6.6322058786549603</v>
      </c>
      <c r="N1813">
        <f ca="1">OFFSET('Water Data'!A1812,,MATCH('Correlation'!$R$16,DataTable[#Headers],0))</f>
        <v>6.6322058786549603</v>
      </c>
    </row>
    <row r="1814" spans="13:14" x14ac:dyDescent="0.3">
      <c r="M1814">
        <f ca="1">OFFSET('Water Data'!A1813,,MATCH('Correlation'!$R$4,DataTable[#Headers],0))</f>
        <v>7.080794504276815</v>
      </c>
      <c r="N1814">
        <f ca="1">OFFSET('Water Data'!A1813,,MATCH('Correlation'!$R$16,DataTable[#Headers],0))</f>
        <v>7.080794504276815</v>
      </c>
    </row>
    <row r="1815" spans="13:14" x14ac:dyDescent="0.3">
      <c r="M1815">
        <f ca="1">OFFSET('Water Data'!A1814,,MATCH('Correlation'!$R$4,DataTable[#Headers],0))</f>
        <v>5.7167556665301298</v>
      </c>
      <c r="N1815">
        <f ca="1">OFFSET('Water Data'!A1814,,MATCH('Correlation'!$R$16,DataTable[#Headers],0))</f>
        <v>5.7167556665301298</v>
      </c>
    </row>
    <row r="1816" spans="13:14" x14ac:dyDescent="0.3">
      <c r="M1816">
        <f ca="1">OFFSET('Water Data'!A1815,,MATCH('Correlation'!$R$4,DataTable[#Headers],0))</f>
        <v>7.7404538702263102</v>
      </c>
      <c r="N1816">
        <f ca="1">OFFSET('Water Data'!A1815,,MATCH('Correlation'!$R$16,DataTable[#Headers],0))</f>
        <v>7.7404538702263102</v>
      </c>
    </row>
    <row r="1817" spans="13:14" x14ac:dyDescent="0.3">
      <c r="M1817">
        <f ca="1">OFFSET('Water Data'!A1816,,MATCH('Correlation'!$R$4,DataTable[#Headers],0))</f>
        <v>6.2772773712744296</v>
      </c>
      <c r="N1817">
        <f ca="1">OFFSET('Water Data'!A1816,,MATCH('Correlation'!$R$16,DataTable[#Headers],0))</f>
        <v>6.2772773712744296</v>
      </c>
    </row>
    <row r="1818" spans="13:14" x14ac:dyDescent="0.3">
      <c r="M1818">
        <f ca="1">OFFSET('Water Data'!A1817,,MATCH('Correlation'!$R$4,DataTable[#Headers],0))</f>
        <v>8.0063732984041494</v>
      </c>
      <c r="N1818">
        <f ca="1">OFFSET('Water Data'!A1817,,MATCH('Correlation'!$R$16,DataTable[#Headers],0))</f>
        <v>8.0063732984041494</v>
      </c>
    </row>
    <row r="1819" spans="13:14" x14ac:dyDescent="0.3">
      <c r="M1819">
        <f ca="1">OFFSET('Water Data'!A1818,,MATCH('Correlation'!$R$4,DataTable[#Headers],0))</f>
        <v>6.5130165859605</v>
      </c>
      <c r="N1819">
        <f ca="1">OFFSET('Water Data'!A1818,,MATCH('Correlation'!$R$16,DataTable[#Headers],0))</f>
        <v>6.5130165859605</v>
      </c>
    </row>
    <row r="1820" spans="13:14" x14ac:dyDescent="0.3">
      <c r="M1820">
        <f ca="1">OFFSET('Water Data'!A1819,,MATCH('Correlation'!$R$4,DataTable[#Headers],0))</f>
        <v>6.23419767247493</v>
      </c>
      <c r="N1820">
        <f ca="1">OFFSET('Water Data'!A1819,,MATCH('Correlation'!$R$16,DataTable[#Headers],0))</f>
        <v>6.23419767247493</v>
      </c>
    </row>
    <row r="1821" spans="13:14" x14ac:dyDescent="0.3">
      <c r="M1821">
        <f ca="1">OFFSET('Water Data'!A1820,,MATCH('Correlation'!$R$4,DataTable[#Headers],0))</f>
        <v>7.2771439667715097</v>
      </c>
      <c r="N1821">
        <f ca="1">OFFSET('Water Data'!A1820,,MATCH('Correlation'!$R$16,DataTable[#Headers],0))</f>
        <v>7.2771439667715097</v>
      </c>
    </row>
    <row r="1822" spans="13:14" x14ac:dyDescent="0.3">
      <c r="M1822">
        <f ca="1">OFFSET('Water Data'!A1821,,MATCH('Correlation'!$R$4,DataTable[#Headers],0))</f>
        <v>6.0445130295123404</v>
      </c>
      <c r="N1822">
        <f ca="1">OFFSET('Water Data'!A1821,,MATCH('Correlation'!$R$16,DataTable[#Headers],0))</f>
        <v>6.0445130295123404</v>
      </c>
    </row>
    <row r="1823" spans="13:14" x14ac:dyDescent="0.3">
      <c r="M1823">
        <f ca="1">OFFSET('Water Data'!A1822,,MATCH('Correlation'!$R$4,DataTable[#Headers],0))</f>
        <v>6.64302653814108</v>
      </c>
      <c r="N1823">
        <f ca="1">OFFSET('Water Data'!A1822,,MATCH('Correlation'!$R$16,DataTable[#Headers],0))</f>
        <v>6.64302653814108</v>
      </c>
    </row>
    <row r="1824" spans="13:14" x14ac:dyDescent="0.3">
      <c r="M1824">
        <f ca="1">OFFSET('Water Data'!A1823,,MATCH('Correlation'!$R$4,DataTable[#Headers],0))</f>
        <v>5.1504565396302802</v>
      </c>
      <c r="N1824">
        <f ca="1">OFFSET('Water Data'!A1823,,MATCH('Correlation'!$R$16,DataTable[#Headers],0))</f>
        <v>5.1504565396302802</v>
      </c>
    </row>
    <row r="1825" spans="13:14" x14ac:dyDescent="0.3">
      <c r="M1825">
        <f ca="1">OFFSET('Water Data'!A1824,,MATCH('Correlation'!$R$4,DataTable[#Headers],0))</f>
        <v>6.1105451607855903</v>
      </c>
      <c r="N1825">
        <f ca="1">OFFSET('Water Data'!A1824,,MATCH('Correlation'!$R$16,DataTable[#Headers],0))</f>
        <v>6.1105451607855903</v>
      </c>
    </row>
    <row r="1826" spans="13:14" x14ac:dyDescent="0.3">
      <c r="M1826">
        <f ca="1">OFFSET('Water Data'!A1825,,MATCH('Correlation'!$R$4,DataTable[#Headers],0))</f>
        <v>7.8311177367669096</v>
      </c>
      <c r="N1826">
        <f ca="1">OFFSET('Water Data'!A1825,,MATCH('Correlation'!$R$16,DataTable[#Headers],0))</f>
        <v>7.8311177367669096</v>
      </c>
    </row>
    <row r="1827" spans="13:14" x14ac:dyDescent="0.3">
      <c r="M1827">
        <f ca="1">OFFSET('Water Data'!A1826,,MATCH('Correlation'!$R$4,DataTable[#Headers],0))</f>
        <v>6.9807271636464598</v>
      </c>
      <c r="N1827">
        <f ca="1">OFFSET('Water Data'!A1826,,MATCH('Correlation'!$R$16,DataTable[#Headers],0))</f>
        <v>6.9807271636464598</v>
      </c>
    </row>
    <row r="1828" spans="13:14" x14ac:dyDescent="0.3">
      <c r="M1828">
        <f ca="1">OFFSET('Water Data'!A1827,,MATCH('Correlation'!$R$4,DataTable[#Headers],0))</f>
        <v>8.5527824158732493</v>
      </c>
      <c r="N1828">
        <f ca="1">OFFSET('Water Data'!A1827,,MATCH('Correlation'!$R$16,DataTable[#Headers],0))</f>
        <v>8.5527824158732493</v>
      </c>
    </row>
    <row r="1829" spans="13:14" x14ac:dyDescent="0.3">
      <c r="M1829">
        <f ca="1">OFFSET('Water Data'!A1828,,MATCH('Correlation'!$R$4,DataTable[#Headers],0))</f>
        <v>6.4493794387538603</v>
      </c>
      <c r="N1829">
        <f ca="1">OFFSET('Water Data'!A1828,,MATCH('Correlation'!$R$16,DataTable[#Headers],0))</f>
        <v>6.4493794387538603</v>
      </c>
    </row>
    <row r="1830" spans="13:14" x14ac:dyDescent="0.3">
      <c r="M1830">
        <f ca="1">OFFSET('Water Data'!A1829,,MATCH('Correlation'!$R$4,DataTable[#Headers],0))</f>
        <v>7.3920840375188996</v>
      </c>
      <c r="N1830">
        <f ca="1">OFFSET('Water Data'!A1829,,MATCH('Correlation'!$R$16,DataTable[#Headers],0))</f>
        <v>7.3920840375188996</v>
      </c>
    </row>
    <row r="1831" spans="13:14" x14ac:dyDescent="0.3">
      <c r="M1831">
        <f ca="1">OFFSET('Water Data'!A1830,,MATCH('Correlation'!$R$4,DataTable[#Headers],0))</f>
        <v>8.3607958272350995</v>
      </c>
      <c r="N1831">
        <f ca="1">OFFSET('Water Data'!A1830,,MATCH('Correlation'!$R$16,DataTable[#Headers],0))</f>
        <v>8.3607958272350995</v>
      </c>
    </row>
    <row r="1832" spans="13:14" x14ac:dyDescent="0.3">
      <c r="M1832">
        <f ca="1">OFFSET('Water Data'!A1831,,MATCH('Correlation'!$R$4,DataTable[#Headers],0))</f>
        <v>7.6198450769536104</v>
      </c>
      <c r="N1832">
        <f ca="1">OFFSET('Water Data'!A1831,,MATCH('Correlation'!$R$16,DataTable[#Headers],0))</f>
        <v>7.6198450769536104</v>
      </c>
    </row>
    <row r="1833" spans="13:14" x14ac:dyDescent="0.3">
      <c r="M1833">
        <f ca="1">OFFSET('Water Data'!A1832,,MATCH('Correlation'!$R$4,DataTable[#Headers],0))</f>
        <v>5.4045106741474802</v>
      </c>
      <c r="N1833">
        <f ca="1">OFFSET('Water Data'!A1832,,MATCH('Correlation'!$R$16,DataTable[#Headers],0))</f>
        <v>5.4045106741474802</v>
      </c>
    </row>
    <row r="1834" spans="13:14" x14ac:dyDescent="0.3">
      <c r="M1834">
        <f ca="1">OFFSET('Water Data'!A1833,,MATCH('Correlation'!$R$4,DataTable[#Headers],0))</f>
        <v>7.0793035177795902</v>
      </c>
      <c r="N1834">
        <f ca="1">OFFSET('Water Data'!A1833,,MATCH('Correlation'!$R$16,DataTable[#Headers],0))</f>
        <v>7.0793035177795902</v>
      </c>
    </row>
    <row r="1835" spans="13:14" x14ac:dyDescent="0.3">
      <c r="M1835">
        <f ca="1">OFFSET('Water Data'!A1834,,MATCH('Correlation'!$R$4,DataTable[#Headers],0))</f>
        <v>7.080794504276815</v>
      </c>
      <c r="N1835">
        <f ca="1">OFFSET('Water Data'!A1834,,MATCH('Correlation'!$R$16,DataTable[#Headers],0))</f>
        <v>7.080794504276815</v>
      </c>
    </row>
    <row r="1836" spans="13:14" x14ac:dyDescent="0.3">
      <c r="M1836">
        <f ca="1">OFFSET('Water Data'!A1835,,MATCH('Correlation'!$R$4,DataTable[#Headers],0))</f>
        <v>7.1617148926414904</v>
      </c>
      <c r="N1836">
        <f ca="1">OFFSET('Water Data'!A1835,,MATCH('Correlation'!$R$16,DataTable[#Headers],0))</f>
        <v>7.1617148926414904</v>
      </c>
    </row>
    <row r="1837" spans="13:14" x14ac:dyDescent="0.3">
      <c r="M1837">
        <f ca="1">OFFSET('Water Data'!A1836,,MATCH('Correlation'!$R$4,DataTable[#Headers],0))</f>
        <v>6.8549468587872697</v>
      </c>
      <c r="N1837">
        <f ca="1">OFFSET('Water Data'!A1836,,MATCH('Correlation'!$R$16,DataTable[#Headers],0))</f>
        <v>6.8549468587872697</v>
      </c>
    </row>
    <row r="1838" spans="13:14" x14ac:dyDescent="0.3">
      <c r="M1838">
        <f ca="1">OFFSET('Water Data'!A1837,,MATCH('Correlation'!$R$4,DataTable[#Headers],0))</f>
        <v>7.3095564074817201</v>
      </c>
      <c r="N1838">
        <f ca="1">OFFSET('Water Data'!A1837,,MATCH('Correlation'!$R$16,DataTable[#Headers],0))</f>
        <v>7.3095564074817201</v>
      </c>
    </row>
    <row r="1839" spans="13:14" x14ac:dyDescent="0.3">
      <c r="M1839">
        <f ca="1">OFFSET('Water Data'!A1838,,MATCH('Correlation'!$R$4,DataTable[#Headers],0))</f>
        <v>9.3134658928999396</v>
      </c>
      <c r="N1839">
        <f ca="1">OFFSET('Water Data'!A1838,,MATCH('Correlation'!$R$16,DataTable[#Headers],0))</f>
        <v>9.3134658928999396</v>
      </c>
    </row>
    <row r="1840" spans="13:14" x14ac:dyDescent="0.3">
      <c r="M1840">
        <f ca="1">OFFSET('Water Data'!A1839,,MATCH('Correlation'!$R$4,DataTable[#Headers],0))</f>
        <v>7.080794504276815</v>
      </c>
      <c r="N1840">
        <f ca="1">OFFSET('Water Data'!A1839,,MATCH('Correlation'!$R$16,DataTable[#Headers],0))</f>
        <v>7.080794504276815</v>
      </c>
    </row>
    <row r="1841" spans="13:14" x14ac:dyDescent="0.3">
      <c r="M1841">
        <f ca="1">OFFSET('Water Data'!A1840,,MATCH('Correlation'!$R$4,DataTable[#Headers],0))</f>
        <v>7.080794504276815</v>
      </c>
      <c r="N1841">
        <f ca="1">OFFSET('Water Data'!A1840,,MATCH('Correlation'!$R$16,DataTable[#Headers],0))</f>
        <v>7.080794504276815</v>
      </c>
    </row>
    <row r="1842" spans="13:14" x14ac:dyDescent="0.3">
      <c r="M1842">
        <f ca="1">OFFSET('Water Data'!A1841,,MATCH('Correlation'!$R$4,DataTable[#Headers],0))</f>
        <v>6.1879380539930899</v>
      </c>
      <c r="N1842">
        <f ca="1">OFFSET('Water Data'!A1841,,MATCH('Correlation'!$R$16,DataTable[#Headers],0))</f>
        <v>6.1879380539930899</v>
      </c>
    </row>
    <row r="1843" spans="13:14" x14ac:dyDescent="0.3">
      <c r="M1843">
        <f ca="1">OFFSET('Water Data'!A1842,,MATCH('Correlation'!$R$4,DataTable[#Headers],0))</f>
        <v>7.080794504276815</v>
      </c>
      <c r="N1843">
        <f ca="1">OFFSET('Water Data'!A1842,,MATCH('Correlation'!$R$16,DataTable[#Headers],0))</f>
        <v>7.080794504276815</v>
      </c>
    </row>
    <row r="1844" spans="13:14" x14ac:dyDescent="0.3">
      <c r="M1844">
        <f ca="1">OFFSET('Water Data'!A1843,,MATCH('Correlation'!$R$4,DataTable[#Headers],0))</f>
        <v>7.9653373053048</v>
      </c>
      <c r="N1844">
        <f ca="1">OFFSET('Water Data'!A1843,,MATCH('Correlation'!$R$16,DataTable[#Headers],0))</f>
        <v>7.9653373053048</v>
      </c>
    </row>
    <row r="1845" spans="13:14" x14ac:dyDescent="0.3">
      <c r="M1845">
        <f ca="1">OFFSET('Water Data'!A1844,,MATCH('Correlation'!$R$4,DataTable[#Headers],0))</f>
        <v>9.2643909086346099</v>
      </c>
      <c r="N1845">
        <f ca="1">OFFSET('Water Data'!A1844,,MATCH('Correlation'!$R$16,DataTable[#Headers],0))</f>
        <v>9.2643909086346099</v>
      </c>
    </row>
    <row r="1846" spans="13:14" x14ac:dyDescent="0.3">
      <c r="M1846">
        <f ca="1">OFFSET('Water Data'!A1845,,MATCH('Correlation'!$R$4,DataTable[#Headers],0))</f>
        <v>7.7540443539479398</v>
      </c>
      <c r="N1846">
        <f ca="1">OFFSET('Water Data'!A1845,,MATCH('Correlation'!$R$16,DataTable[#Headers],0))</f>
        <v>7.7540443539479398</v>
      </c>
    </row>
    <row r="1847" spans="13:14" x14ac:dyDescent="0.3">
      <c r="M1847">
        <f ca="1">OFFSET('Water Data'!A1846,,MATCH('Correlation'!$R$4,DataTable[#Headers],0))</f>
        <v>9.3938916522319396</v>
      </c>
      <c r="N1847">
        <f ca="1">OFFSET('Water Data'!A1846,,MATCH('Correlation'!$R$16,DataTable[#Headers],0))</f>
        <v>9.3938916522319396</v>
      </c>
    </row>
    <row r="1848" spans="13:14" x14ac:dyDescent="0.3">
      <c r="M1848">
        <f ca="1">OFFSET('Water Data'!A1847,,MATCH('Correlation'!$R$4,DataTable[#Headers],0))</f>
        <v>8.1760796153016297</v>
      </c>
      <c r="N1848">
        <f ca="1">OFFSET('Water Data'!A1847,,MATCH('Correlation'!$R$16,DataTable[#Headers],0))</f>
        <v>8.1760796153016297</v>
      </c>
    </row>
    <row r="1849" spans="13:14" x14ac:dyDescent="0.3">
      <c r="M1849">
        <f ca="1">OFFSET('Water Data'!A1848,,MATCH('Correlation'!$R$4,DataTable[#Headers],0))</f>
        <v>8.3376962006977404</v>
      </c>
      <c r="N1849">
        <f ca="1">OFFSET('Water Data'!A1848,,MATCH('Correlation'!$R$16,DataTable[#Headers],0))</f>
        <v>8.3376962006977404</v>
      </c>
    </row>
    <row r="1850" spans="13:14" x14ac:dyDescent="0.3">
      <c r="M1850">
        <f ca="1">OFFSET('Water Data'!A1849,,MATCH('Correlation'!$R$4,DataTable[#Headers],0))</f>
        <v>7.080794504276815</v>
      </c>
      <c r="N1850">
        <f ca="1">OFFSET('Water Data'!A1849,,MATCH('Correlation'!$R$16,DataTable[#Headers],0))</f>
        <v>7.080794504276815</v>
      </c>
    </row>
    <row r="1851" spans="13:14" x14ac:dyDescent="0.3">
      <c r="M1851">
        <f ca="1">OFFSET('Water Data'!A1850,,MATCH('Correlation'!$R$4,DataTable[#Headers],0))</f>
        <v>7.1910248566863402</v>
      </c>
      <c r="N1851">
        <f ca="1">OFFSET('Water Data'!A1850,,MATCH('Correlation'!$R$16,DataTable[#Headers],0))</f>
        <v>7.1910248566863402</v>
      </c>
    </row>
    <row r="1852" spans="13:14" x14ac:dyDescent="0.3">
      <c r="M1852">
        <f ca="1">OFFSET('Water Data'!A1851,,MATCH('Correlation'!$R$4,DataTable[#Headers],0))</f>
        <v>8.6136985948837506</v>
      </c>
      <c r="N1852">
        <f ca="1">OFFSET('Water Data'!A1851,,MATCH('Correlation'!$R$16,DataTable[#Headers],0))</f>
        <v>8.6136985948837506</v>
      </c>
    </row>
    <row r="1853" spans="13:14" x14ac:dyDescent="0.3">
      <c r="M1853">
        <f ca="1">OFFSET('Water Data'!A1852,,MATCH('Correlation'!$R$4,DataTable[#Headers],0))</f>
        <v>7.79303917140916</v>
      </c>
      <c r="N1853">
        <f ca="1">OFFSET('Water Data'!A1852,,MATCH('Correlation'!$R$16,DataTable[#Headers],0))</f>
        <v>7.79303917140916</v>
      </c>
    </row>
    <row r="1854" spans="13:14" x14ac:dyDescent="0.3">
      <c r="M1854">
        <f ca="1">OFFSET('Water Data'!A1853,,MATCH('Correlation'!$R$4,DataTable[#Headers],0))</f>
        <v>3.8788793890687998</v>
      </c>
      <c r="N1854">
        <f ca="1">OFFSET('Water Data'!A1853,,MATCH('Correlation'!$R$16,DataTable[#Headers],0))</f>
        <v>3.8788793890687998</v>
      </c>
    </row>
    <row r="1855" spans="13:14" x14ac:dyDescent="0.3">
      <c r="M1855">
        <f ca="1">OFFSET('Water Data'!A1854,,MATCH('Correlation'!$R$4,DataTable[#Headers],0))</f>
        <v>7.080794504276815</v>
      </c>
      <c r="N1855">
        <f ca="1">OFFSET('Water Data'!A1854,,MATCH('Correlation'!$R$16,DataTable[#Headers],0))</f>
        <v>7.080794504276815</v>
      </c>
    </row>
    <row r="1856" spans="13:14" x14ac:dyDescent="0.3">
      <c r="M1856">
        <f ca="1">OFFSET('Water Data'!A1855,,MATCH('Correlation'!$R$4,DataTable[#Headers],0))</f>
        <v>3.97828462731673</v>
      </c>
      <c r="N1856">
        <f ca="1">OFFSET('Water Data'!A1855,,MATCH('Correlation'!$R$16,DataTable[#Headers],0))</f>
        <v>3.97828462731673</v>
      </c>
    </row>
    <row r="1857" spans="13:14" x14ac:dyDescent="0.3">
      <c r="M1857">
        <f ca="1">OFFSET('Water Data'!A1856,,MATCH('Correlation'!$R$4,DataTable[#Headers],0))</f>
        <v>5.9640653598712703</v>
      </c>
      <c r="N1857">
        <f ca="1">OFFSET('Water Data'!A1856,,MATCH('Correlation'!$R$16,DataTable[#Headers],0))</f>
        <v>5.9640653598712703</v>
      </c>
    </row>
    <row r="1858" spans="13:14" x14ac:dyDescent="0.3">
      <c r="M1858">
        <f ca="1">OFFSET('Water Data'!A1857,,MATCH('Correlation'!$R$4,DataTable[#Headers],0))</f>
        <v>7.5320585798072202</v>
      </c>
      <c r="N1858">
        <f ca="1">OFFSET('Water Data'!A1857,,MATCH('Correlation'!$R$16,DataTable[#Headers],0))</f>
        <v>7.5320585798072202</v>
      </c>
    </row>
    <row r="1859" spans="13:14" x14ac:dyDescent="0.3">
      <c r="M1859">
        <f ca="1">OFFSET('Water Data'!A1858,,MATCH('Correlation'!$R$4,DataTable[#Headers],0))</f>
        <v>7.2335384354832604</v>
      </c>
      <c r="N1859">
        <f ca="1">OFFSET('Water Data'!A1858,,MATCH('Correlation'!$R$16,DataTable[#Headers],0))</f>
        <v>7.2335384354832604</v>
      </c>
    </row>
    <row r="1860" spans="13:14" x14ac:dyDescent="0.3">
      <c r="M1860">
        <f ca="1">OFFSET('Water Data'!A1859,,MATCH('Correlation'!$R$4,DataTable[#Headers],0))</f>
        <v>7.080794504276815</v>
      </c>
      <c r="N1860">
        <f ca="1">OFFSET('Water Data'!A1859,,MATCH('Correlation'!$R$16,DataTable[#Headers],0))</f>
        <v>7.080794504276815</v>
      </c>
    </row>
    <row r="1861" spans="13:14" x14ac:dyDescent="0.3">
      <c r="M1861">
        <f ca="1">OFFSET('Water Data'!A1860,,MATCH('Correlation'!$R$4,DataTable[#Headers],0))</f>
        <v>7.080794504276815</v>
      </c>
      <c r="N1861">
        <f ca="1">OFFSET('Water Data'!A1860,,MATCH('Correlation'!$R$16,DataTable[#Headers],0))</f>
        <v>7.080794504276815</v>
      </c>
    </row>
    <row r="1862" spans="13:14" x14ac:dyDescent="0.3">
      <c r="M1862">
        <f ca="1">OFFSET('Water Data'!A1861,,MATCH('Correlation'!$R$4,DataTable[#Headers],0))</f>
        <v>7.4807281136021704</v>
      </c>
      <c r="N1862">
        <f ca="1">OFFSET('Water Data'!A1861,,MATCH('Correlation'!$R$16,DataTable[#Headers],0))</f>
        <v>7.4807281136021704</v>
      </c>
    </row>
    <row r="1863" spans="13:14" x14ac:dyDescent="0.3">
      <c r="M1863">
        <f ca="1">OFFSET('Water Data'!A1862,,MATCH('Correlation'!$R$4,DataTable[#Headers],0))</f>
        <v>4.4770917139584796</v>
      </c>
      <c r="N1863">
        <f ca="1">OFFSET('Water Data'!A1862,,MATCH('Correlation'!$R$16,DataTable[#Headers],0))</f>
        <v>4.4770917139584796</v>
      </c>
    </row>
    <row r="1864" spans="13:14" x14ac:dyDescent="0.3">
      <c r="M1864">
        <f ca="1">OFFSET('Water Data'!A1863,,MATCH('Correlation'!$R$4,DataTable[#Headers],0))</f>
        <v>7.080794504276815</v>
      </c>
      <c r="N1864">
        <f ca="1">OFFSET('Water Data'!A1863,,MATCH('Correlation'!$R$16,DataTable[#Headers],0))</f>
        <v>7.080794504276815</v>
      </c>
    </row>
    <row r="1865" spans="13:14" x14ac:dyDescent="0.3">
      <c r="M1865">
        <f ca="1">OFFSET('Water Data'!A1864,,MATCH('Correlation'!$R$4,DataTable[#Headers],0))</f>
        <v>7.080794504276815</v>
      </c>
      <c r="N1865">
        <f ca="1">OFFSET('Water Data'!A1864,,MATCH('Correlation'!$R$16,DataTable[#Headers],0))</f>
        <v>7.080794504276815</v>
      </c>
    </row>
    <row r="1866" spans="13:14" x14ac:dyDescent="0.3">
      <c r="M1866">
        <f ca="1">OFFSET('Water Data'!A1865,,MATCH('Correlation'!$R$4,DataTable[#Headers],0))</f>
        <v>6.3140774697503899</v>
      </c>
      <c r="N1866">
        <f ca="1">OFFSET('Water Data'!A1865,,MATCH('Correlation'!$R$16,DataTable[#Headers],0))</f>
        <v>6.3140774697503899</v>
      </c>
    </row>
    <row r="1867" spans="13:14" x14ac:dyDescent="0.3">
      <c r="M1867">
        <f ca="1">OFFSET('Water Data'!A1866,,MATCH('Correlation'!$R$4,DataTable[#Headers],0))</f>
        <v>7.080794504276815</v>
      </c>
      <c r="N1867">
        <f ca="1">OFFSET('Water Data'!A1866,,MATCH('Correlation'!$R$16,DataTable[#Headers],0))</f>
        <v>7.080794504276815</v>
      </c>
    </row>
    <row r="1868" spans="13:14" x14ac:dyDescent="0.3">
      <c r="M1868">
        <f ca="1">OFFSET('Water Data'!A1867,,MATCH('Correlation'!$R$4,DataTable[#Headers],0))</f>
        <v>8.8226103837592103</v>
      </c>
      <c r="N1868">
        <f ca="1">OFFSET('Water Data'!A1867,,MATCH('Correlation'!$R$16,DataTable[#Headers],0))</f>
        <v>8.8226103837592103</v>
      </c>
    </row>
    <row r="1869" spans="13:14" x14ac:dyDescent="0.3">
      <c r="M1869">
        <f ca="1">OFFSET('Water Data'!A1868,,MATCH('Correlation'!$R$4,DataTable[#Headers],0))</f>
        <v>6.9226523706566496</v>
      </c>
      <c r="N1869">
        <f ca="1">OFFSET('Water Data'!A1868,,MATCH('Correlation'!$R$16,DataTable[#Headers],0))</f>
        <v>6.9226523706566496</v>
      </c>
    </row>
    <row r="1870" spans="13:14" x14ac:dyDescent="0.3">
      <c r="M1870">
        <f ca="1">OFFSET('Water Data'!A1869,,MATCH('Correlation'!$R$4,DataTable[#Headers],0))</f>
        <v>7.080794504276815</v>
      </c>
      <c r="N1870">
        <f ca="1">OFFSET('Water Data'!A1869,,MATCH('Correlation'!$R$16,DataTable[#Headers],0))</f>
        <v>7.080794504276815</v>
      </c>
    </row>
    <row r="1871" spans="13:14" x14ac:dyDescent="0.3">
      <c r="M1871">
        <f ca="1">OFFSET('Water Data'!A1870,,MATCH('Correlation'!$R$4,DataTable[#Headers],0))</f>
        <v>6.9045368582357503</v>
      </c>
      <c r="N1871">
        <f ca="1">OFFSET('Water Data'!A1870,,MATCH('Correlation'!$R$16,DataTable[#Headers],0))</f>
        <v>6.9045368582357503</v>
      </c>
    </row>
    <row r="1872" spans="13:14" x14ac:dyDescent="0.3">
      <c r="M1872">
        <f ca="1">OFFSET('Water Data'!A1871,,MATCH('Correlation'!$R$4,DataTable[#Headers],0))</f>
        <v>6.5480176424852097</v>
      </c>
      <c r="N1872">
        <f ca="1">OFFSET('Water Data'!A1871,,MATCH('Correlation'!$R$16,DataTable[#Headers],0))</f>
        <v>6.5480176424852097</v>
      </c>
    </row>
    <row r="1873" spans="13:14" x14ac:dyDescent="0.3">
      <c r="M1873">
        <f ca="1">OFFSET('Water Data'!A1872,,MATCH('Correlation'!$R$4,DataTable[#Headers],0))</f>
        <v>6.5810827560754603</v>
      </c>
      <c r="N1873">
        <f ca="1">OFFSET('Water Data'!A1872,,MATCH('Correlation'!$R$16,DataTable[#Headers],0))</f>
        <v>6.5810827560754603</v>
      </c>
    </row>
    <row r="1874" spans="13:14" x14ac:dyDescent="0.3">
      <c r="M1874">
        <f ca="1">OFFSET('Water Data'!A1873,,MATCH('Correlation'!$R$4,DataTable[#Headers],0))</f>
        <v>7.8646496725343704</v>
      </c>
      <c r="N1874">
        <f ca="1">OFFSET('Water Data'!A1873,,MATCH('Correlation'!$R$16,DataTable[#Headers],0))</f>
        <v>7.8646496725343704</v>
      </c>
    </row>
    <row r="1875" spans="13:14" x14ac:dyDescent="0.3">
      <c r="M1875">
        <f ca="1">OFFSET('Water Data'!A1874,,MATCH('Correlation'!$R$4,DataTable[#Headers],0))</f>
        <v>6.1369071771311798</v>
      </c>
      <c r="N1875">
        <f ca="1">OFFSET('Water Data'!A1874,,MATCH('Correlation'!$R$16,DataTable[#Headers],0))</f>
        <v>6.1369071771311798</v>
      </c>
    </row>
    <row r="1876" spans="13:14" x14ac:dyDescent="0.3">
      <c r="M1876">
        <f ca="1">OFFSET('Water Data'!A1875,,MATCH('Correlation'!$R$4,DataTable[#Headers],0))</f>
        <v>6.9470285396573397</v>
      </c>
      <c r="N1876">
        <f ca="1">OFFSET('Water Data'!A1875,,MATCH('Correlation'!$R$16,DataTable[#Headers],0))</f>
        <v>6.9470285396573397</v>
      </c>
    </row>
    <row r="1877" spans="13:14" x14ac:dyDescent="0.3">
      <c r="M1877">
        <f ca="1">OFFSET('Water Data'!A1876,,MATCH('Correlation'!$R$4,DataTable[#Headers],0))</f>
        <v>6.2033225076896503</v>
      </c>
      <c r="N1877">
        <f ca="1">OFFSET('Water Data'!A1876,,MATCH('Correlation'!$R$16,DataTable[#Headers],0))</f>
        <v>6.2033225076896503</v>
      </c>
    </row>
    <row r="1878" spans="13:14" x14ac:dyDescent="0.3">
      <c r="M1878">
        <f ca="1">OFFSET('Water Data'!A1877,,MATCH('Correlation'!$R$4,DataTable[#Headers],0))</f>
        <v>7.080794504276815</v>
      </c>
      <c r="N1878">
        <f ca="1">OFFSET('Water Data'!A1877,,MATCH('Correlation'!$R$16,DataTable[#Headers],0))</f>
        <v>7.080794504276815</v>
      </c>
    </row>
    <row r="1879" spans="13:14" x14ac:dyDescent="0.3">
      <c r="M1879">
        <f ca="1">OFFSET('Water Data'!A1878,,MATCH('Correlation'!$R$4,DataTable[#Headers],0))</f>
        <v>8.3731709252449207</v>
      </c>
      <c r="N1879">
        <f ca="1">OFFSET('Water Data'!A1878,,MATCH('Correlation'!$R$16,DataTable[#Headers],0))</f>
        <v>8.3731709252449207</v>
      </c>
    </row>
    <row r="1880" spans="13:14" x14ac:dyDescent="0.3">
      <c r="M1880">
        <f ca="1">OFFSET('Water Data'!A1879,,MATCH('Correlation'!$R$4,DataTable[#Headers],0))</f>
        <v>7.080794504276815</v>
      </c>
      <c r="N1880">
        <f ca="1">OFFSET('Water Data'!A1879,,MATCH('Correlation'!$R$16,DataTable[#Headers],0))</f>
        <v>7.080794504276815</v>
      </c>
    </row>
    <row r="1881" spans="13:14" x14ac:dyDescent="0.3">
      <c r="M1881">
        <f ca="1">OFFSET('Water Data'!A1880,,MATCH('Correlation'!$R$4,DataTable[#Headers],0))</f>
        <v>5.92124706947601</v>
      </c>
      <c r="N1881">
        <f ca="1">OFFSET('Water Data'!A1880,,MATCH('Correlation'!$R$16,DataTable[#Headers],0))</f>
        <v>5.92124706947601</v>
      </c>
    </row>
    <row r="1882" spans="13:14" x14ac:dyDescent="0.3">
      <c r="M1882">
        <f ca="1">OFFSET('Water Data'!A1881,,MATCH('Correlation'!$R$4,DataTable[#Headers],0))</f>
        <v>8.8298061781506405</v>
      </c>
      <c r="N1882">
        <f ca="1">OFFSET('Water Data'!A1881,,MATCH('Correlation'!$R$16,DataTable[#Headers],0))</f>
        <v>8.8298061781506405</v>
      </c>
    </row>
    <row r="1883" spans="13:14" x14ac:dyDescent="0.3">
      <c r="M1883">
        <f ca="1">OFFSET('Water Data'!A1882,,MATCH('Correlation'!$R$4,DataTable[#Headers],0))</f>
        <v>7.080794504276815</v>
      </c>
      <c r="N1883">
        <f ca="1">OFFSET('Water Data'!A1882,,MATCH('Correlation'!$R$16,DataTable[#Headers],0))</f>
        <v>7.080794504276815</v>
      </c>
    </row>
    <row r="1884" spans="13:14" x14ac:dyDescent="0.3">
      <c r="M1884">
        <f ca="1">OFFSET('Water Data'!A1883,,MATCH('Correlation'!$R$4,DataTable[#Headers],0))</f>
        <v>6.8322173875674803</v>
      </c>
      <c r="N1884">
        <f ca="1">OFFSET('Water Data'!A1883,,MATCH('Correlation'!$R$16,DataTable[#Headers],0))</f>
        <v>6.8322173875674803</v>
      </c>
    </row>
    <row r="1885" spans="13:14" x14ac:dyDescent="0.3">
      <c r="M1885">
        <f ca="1">OFFSET('Water Data'!A1884,,MATCH('Correlation'!$R$4,DataTable[#Headers],0))</f>
        <v>9.2813026113481207</v>
      </c>
      <c r="N1885">
        <f ca="1">OFFSET('Water Data'!A1884,,MATCH('Correlation'!$R$16,DataTable[#Headers],0))</f>
        <v>9.2813026113481207</v>
      </c>
    </row>
    <row r="1886" spans="13:14" x14ac:dyDescent="0.3">
      <c r="M1886">
        <f ca="1">OFFSET('Water Data'!A1885,,MATCH('Correlation'!$R$4,DataTable[#Headers],0))</f>
        <v>7.45625078541691</v>
      </c>
      <c r="N1886">
        <f ca="1">OFFSET('Water Data'!A1885,,MATCH('Correlation'!$R$16,DataTable[#Headers],0))</f>
        <v>7.45625078541691</v>
      </c>
    </row>
    <row r="1887" spans="13:14" x14ac:dyDescent="0.3">
      <c r="M1887">
        <f ca="1">OFFSET('Water Data'!A1886,,MATCH('Correlation'!$R$4,DataTable[#Headers],0))</f>
        <v>7.08825097643407</v>
      </c>
      <c r="N1887">
        <f ca="1">OFFSET('Water Data'!A1886,,MATCH('Correlation'!$R$16,DataTable[#Headers],0))</f>
        <v>7.08825097643407</v>
      </c>
    </row>
    <row r="1888" spans="13:14" x14ac:dyDescent="0.3">
      <c r="M1888">
        <f ca="1">OFFSET('Water Data'!A1887,,MATCH('Correlation'!$R$4,DataTable[#Headers],0))</f>
        <v>5.6486285376078502</v>
      </c>
      <c r="N1888">
        <f ca="1">OFFSET('Water Data'!A1887,,MATCH('Correlation'!$R$16,DataTable[#Headers],0))</f>
        <v>5.6486285376078502</v>
      </c>
    </row>
    <row r="1889" spans="13:14" x14ac:dyDescent="0.3">
      <c r="M1889">
        <f ca="1">OFFSET('Water Data'!A1888,,MATCH('Correlation'!$R$4,DataTable[#Headers],0))</f>
        <v>4.2939612347943497</v>
      </c>
      <c r="N1889">
        <f ca="1">OFFSET('Water Data'!A1888,,MATCH('Correlation'!$R$16,DataTable[#Headers],0))</f>
        <v>4.2939612347943497</v>
      </c>
    </row>
    <row r="1890" spans="13:14" x14ac:dyDescent="0.3">
      <c r="M1890">
        <f ca="1">OFFSET('Water Data'!A1889,,MATCH('Correlation'!$R$4,DataTable[#Headers],0))</f>
        <v>9.6780508539025494</v>
      </c>
      <c r="N1890">
        <f ca="1">OFFSET('Water Data'!A1889,,MATCH('Correlation'!$R$16,DataTable[#Headers],0))</f>
        <v>9.6780508539025494</v>
      </c>
    </row>
    <row r="1891" spans="13:14" x14ac:dyDescent="0.3">
      <c r="M1891">
        <f ca="1">OFFSET('Water Data'!A1890,,MATCH('Correlation'!$R$4,DataTable[#Headers],0))</f>
        <v>8.6627095013892195</v>
      </c>
      <c r="N1891">
        <f ca="1">OFFSET('Water Data'!A1890,,MATCH('Correlation'!$R$16,DataTable[#Headers],0))</f>
        <v>8.6627095013892195</v>
      </c>
    </row>
    <row r="1892" spans="13:14" x14ac:dyDescent="0.3">
      <c r="M1892">
        <f ca="1">OFFSET('Water Data'!A1891,,MATCH('Correlation'!$R$4,DataTable[#Headers],0))</f>
        <v>5.89739112084313</v>
      </c>
      <c r="N1892">
        <f ca="1">OFFSET('Water Data'!A1891,,MATCH('Correlation'!$R$16,DataTable[#Headers],0))</f>
        <v>5.89739112084313</v>
      </c>
    </row>
    <row r="1893" spans="13:14" x14ac:dyDescent="0.3">
      <c r="M1893">
        <f ca="1">OFFSET('Water Data'!A1892,,MATCH('Correlation'!$R$4,DataTable[#Headers],0))</f>
        <v>9.4942426480384299</v>
      </c>
      <c r="N1893">
        <f ca="1">OFFSET('Water Data'!A1892,,MATCH('Correlation'!$R$16,DataTable[#Headers],0))</f>
        <v>9.4942426480384299</v>
      </c>
    </row>
    <row r="1894" spans="13:14" x14ac:dyDescent="0.3">
      <c r="M1894">
        <f ca="1">OFFSET('Water Data'!A1893,,MATCH('Correlation'!$R$4,DataTable[#Headers],0))</f>
        <v>7.080794504276815</v>
      </c>
      <c r="N1894">
        <f ca="1">OFFSET('Water Data'!A1893,,MATCH('Correlation'!$R$16,DataTable[#Headers],0))</f>
        <v>7.080794504276815</v>
      </c>
    </row>
    <row r="1895" spans="13:14" x14ac:dyDescent="0.3">
      <c r="M1895">
        <f ca="1">OFFSET('Water Data'!A1894,,MATCH('Correlation'!$R$4,DataTable[#Headers],0))</f>
        <v>7.0801930590132001</v>
      </c>
      <c r="N1895">
        <f ca="1">OFFSET('Water Data'!A1894,,MATCH('Correlation'!$R$16,DataTable[#Headers],0))</f>
        <v>7.0801930590132001</v>
      </c>
    </row>
    <row r="1896" spans="13:14" x14ac:dyDescent="0.3">
      <c r="M1896">
        <f ca="1">OFFSET('Water Data'!A1895,,MATCH('Correlation'!$R$4,DataTable[#Headers],0))</f>
        <v>7.55985230976931</v>
      </c>
      <c r="N1896">
        <f ca="1">OFFSET('Water Data'!A1895,,MATCH('Correlation'!$R$16,DataTable[#Headers],0))</f>
        <v>7.55985230976931</v>
      </c>
    </row>
    <row r="1897" spans="13:14" x14ac:dyDescent="0.3">
      <c r="M1897">
        <f ca="1">OFFSET('Water Data'!A1896,,MATCH('Correlation'!$R$4,DataTable[#Headers],0))</f>
        <v>7.0403949560722801</v>
      </c>
      <c r="N1897">
        <f ca="1">OFFSET('Water Data'!A1896,,MATCH('Correlation'!$R$16,DataTable[#Headers],0))</f>
        <v>7.0403949560722801</v>
      </c>
    </row>
    <row r="1898" spans="13:14" x14ac:dyDescent="0.3">
      <c r="M1898">
        <f ca="1">OFFSET('Water Data'!A1897,,MATCH('Correlation'!$R$4,DataTable[#Headers],0))</f>
        <v>8.0530436822355593</v>
      </c>
      <c r="N1898">
        <f ca="1">OFFSET('Water Data'!A1897,,MATCH('Correlation'!$R$16,DataTable[#Headers],0))</f>
        <v>8.0530436822355593</v>
      </c>
    </row>
    <row r="1899" spans="13:14" x14ac:dyDescent="0.3">
      <c r="M1899">
        <f ca="1">OFFSET('Water Data'!A1898,,MATCH('Correlation'!$R$4,DataTable[#Headers],0))</f>
        <v>7.0443753187341098</v>
      </c>
      <c r="N1899">
        <f ca="1">OFFSET('Water Data'!A1898,,MATCH('Correlation'!$R$16,DataTable[#Headers],0))</f>
        <v>7.0443753187341098</v>
      </c>
    </row>
    <row r="1900" spans="13:14" x14ac:dyDescent="0.3">
      <c r="M1900">
        <f ca="1">OFFSET('Water Data'!A1899,,MATCH('Correlation'!$R$4,DataTable[#Headers],0))</f>
        <v>6.3098915761801999</v>
      </c>
      <c r="N1900">
        <f ca="1">OFFSET('Water Data'!A1899,,MATCH('Correlation'!$R$16,DataTable[#Headers],0))</f>
        <v>6.3098915761801999</v>
      </c>
    </row>
    <row r="1901" spans="13:14" x14ac:dyDescent="0.3">
      <c r="M1901">
        <f ca="1">OFFSET('Water Data'!A1900,,MATCH('Correlation'!$R$4,DataTable[#Headers],0))</f>
        <v>6.20357284820843</v>
      </c>
      <c r="N1901">
        <f ca="1">OFFSET('Water Data'!A1900,,MATCH('Correlation'!$R$16,DataTable[#Headers],0))</f>
        <v>6.20357284820843</v>
      </c>
    </row>
    <row r="1902" spans="13:14" x14ac:dyDescent="0.3">
      <c r="M1902">
        <f ca="1">OFFSET('Water Data'!A1901,,MATCH('Correlation'!$R$4,DataTable[#Headers],0))</f>
        <v>6.8794049572962797</v>
      </c>
      <c r="N1902">
        <f ca="1">OFFSET('Water Data'!A1901,,MATCH('Correlation'!$R$16,DataTable[#Headers],0))</f>
        <v>6.8794049572962797</v>
      </c>
    </row>
    <row r="1903" spans="13:14" x14ac:dyDescent="0.3">
      <c r="M1903">
        <f ca="1">OFFSET('Water Data'!A1902,,MATCH('Correlation'!$R$4,DataTable[#Headers],0))</f>
        <v>7.7548843944371901</v>
      </c>
      <c r="N1903">
        <f ca="1">OFFSET('Water Data'!A1902,,MATCH('Correlation'!$R$16,DataTable[#Headers],0))</f>
        <v>7.7548843944371901</v>
      </c>
    </row>
    <row r="1904" spans="13:14" x14ac:dyDescent="0.3">
      <c r="M1904">
        <f ca="1">OFFSET('Water Data'!A1903,,MATCH('Correlation'!$R$4,DataTable[#Headers],0))</f>
        <v>7.9166696988353102</v>
      </c>
      <c r="N1904">
        <f ca="1">OFFSET('Water Data'!A1903,,MATCH('Correlation'!$R$16,DataTable[#Headers],0))</f>
        <v>7.9166696988353102</v>
      </c>
    </row>
    <row r="1905" spans="13:14" x14ac:dyDescent="0.3">
      <c r="M1905">
        <f ca="1">OFFSET('Water Data'!A1904,,MATCH('Correlation'!$R$4,DataTable[#Headers],0))</f>
        <v>6.4053924817762402</v>
      </c>
      <c r="N1905">
        <f ca="1">OFFSET('Water Data'!A1904,,MATCH('Correlation'!$R$16,DataTable[#Headers],0))</f>
        <v>6.4053924817762402</v>
      </c>
    </row>
    <row r="1906" spans="13:14" x14ac:dyDescent="0.3">
      <c r="M1906">
        <f ca="1">OFFSET('Water Data'!A1905,,MATCH('Correlation'!$R$4,DataTable[#Headers],0))</f>
        <v>7.7959578005971704</v>
      </c>
      <c r="N1906">
        <f ca="1">OFFSET('Water Data'!A1905,,MATCH('Correlation'!$R$16,DataTable[#Headers],0))</f>
        <v>7.7959578005971704</v>
      </c>
    </row>
    <row r="1907" spans="13:14" x14ac:dyDescent="0.3">
      <c r="M1907">
        <f ca="1">OFFSET('Water Data'!A1906,,MATCH('Correlation'!$R$4,DataTable[#Headers],0))</f>
        <v>6.9639793510478496</v>
      </c>
      <c r="N1907">
        <f ca="1">OFFSET('Water Data'!A1906,,MATCH('Correlation'!$R$16,DataTable[#Headers],0))</f>
        <v>6.9639793510478496</v>
      </c>
    </row>
    <row r="1908" spans="13:14" x14ac:dyDescent="0.3">
      <c r="M1908">
        <f ca="1">OFFSET('Water Data'!A1907,,MATCH('Correlation'!$R$4,DataTable[#Headers],0))</f>
        <v>6.9678613966386598</v>
      </c>
      <c r="N1908">
        <f ca="1">OFFSET('Water Data'!A1907,,MATCH('Correlation'!$R$16,DataTable[#Headers],0))</f>
        <v>6.9678613966386598</v>
      </c>
    </row>
    <row r="1909" spans="13:14" x14ac:dyDescent="0.3">
      <c r="M1909">
        <f ca="1">OFFSET('Water Data'!A1908,,MATCH('Correlation'!$R$4,DataTable[#Headers],0))</f>
        <v>6.6227913564466201</v>
      </c>
      <c r="N1909">
        <f ca="1">OFFSET('Water Data'!A1908,,MATCH('Correlation'!$R$16,DataTable[#Headers],0))</f>
        <v>6.6227913564466201</v>
      </c>
    </row>
    <row r="1910" spans="13:14" x14ac:dyDescent="0.3">
      <c r="M1910">
        <f ca="1">OFFSET('Water Data'!A1909,,MATCH('Correlation'!$R$4,DataTable[#Headers],0))</f>
        <v>7.3699886207415899</v>
      </c>
      <c r="N1910">
        <f ca="1">OFFSET('Water Data'!A1909,,MATCH('Correlation'!$R$16,DataTable[#Headers],0))</f>
        <v>7.3699886207415899</v>
      </c>
    </row>
    <row r="1911" spans="13:14" x14ac:dyDescent="0.3">
      <c r="M1911">
        <f ca="1">OFFSET('Water Data'!A1910,,MATCH('Correlation'!$R$4,DataTable[#Headers],0))</f>
        <v>7.080794504276815</v>
      </c>
      <c r="N1911">
        <f ca="1">OFFSET('Water Data'!A1910,,MATCH('Correlation'!$R$16,DataTable[#Headers],0))</f>
        <v>7.080794504276815</v>
      </c>
    </row>
    <row r="1912" spans="13:14" x14ac:dyDescent="0.3">
      <c r="M1912">
        <f ca="1">OFFSET('Water Data'!A1911,,MATCH('Correlation'!$R$4,DataTable[#Headers],0))</f>
        <v>6.9448683868362897</v>
      </c>
      <c r="N1912">
        <f ca="1">OFFSET('Water Data'!A1911,,MATCH('Correlation'!$R$16,DataTable[#Headers],0))</f>
        <v>6.9448683868362897</v>
      </c>
    </row>
    <row r="1913" spans="13:14" x14ac:dyDescent="0.3">
      <c r="M1913">
        <f ca="1">OFFSET('Water Data'!A1912,,MATCH('Correlation'!$R$4,DataTable[#Headers],0))</f>
        <v>5.2848101149986801</v>
      </c>
      <c r="N1913">
        <f ca="1">OFFSET('Water Data'!A1912,,MATCH('Correlation'!$R$16,DataTable[#Headers],0))</f>
        <v>5.2848101149986801</v>
      </c>
    </row>
    <row r="1914" spans="13:14" x14ac:dyDescent="0.3">
      <c r="M1914">
        <f ca="1">OFFSET('Water Data'!A1913,,MATCH('Correlation'!$R$4,DataTable[#Headers],0))</f>
        <v>6.8514426029488904</v>
      </c>
      <c r="N1914">
        <f ca="1">OFFSET('Water Data'!A1913,,MATCH('Correlation'!$R$16,DataTable[#Headers],0))</f>
        <v>6.8514426029488904</v>
      </c>
    </row>
    <row r="1915" spans="13:14" x14ac:dyDescent="0.3">
      <c r="M1915">
        <f ca="1">OFFSET('Water Data'!A1914,,MATCH('Correlation'!$R$4,DataTable[#Headers],0))</f>
        <v>7.7601893647032796</v>
      </c>
      <c r="N1915">
        <f ca="1">OFFSET('Water Data'!A1914,,MATCH('Correlation'!$R$16,DataTable[#Headers],0))</f>
        <v>7.7601893647032796</v>
      </c>
    </row>
    <row r="1916" spans="13:14" x14ac:dyDescent="0.3">
      <c r="M1916">
        <f ca="1">OFFSET('Water Data'!A1915,,MATCH('Correlation'!$R$4,DataTable[#Headers],0))</f>
        <v>7.2805603569352897</v>
      </c>
      <c r="N1916">
        <f ca="1">OFFSET('Water Data'!A1915,,MATCH('Correlation'!$R$16,DataTable[#Headers],0))</f>
        <v>7.2805603569352897</v>
      </c>
    </row>
    <row r="1917" spans="13:14" x14ac:dyDescent="0.3">
      <c r="M1917">
        <f ca="1">OFFSET('Water Data'!A1916,,MATCH('Correlation'!$R$4,DataTable[#Headers],0))</f>
        <v>6.83425988988055</v>
      </c>
      <c r="N1917">
        <f ca="1">OFFSET('Water Data'!A1916,,MATCH('Correlation'!$R$16,DataTable[#Headers],0))</f>
        <v>6.83425988988055</v>
      </c>
    </row>
    <row r="1918" spans="13:14" x14ac:dyDescent="0.3">
      <c r="M1918">
        <f ca="1">OFFSET('Water Data'!A1917,,MATCH('Correlation'!$R$4,DataTable[#Headers],0))</f>
        <v>6.7289751477621298</v>
      </c>
      <c r="N1918">
        <f ca="1">OFFSET('Water Data'!A1917,,MATCH('Correlation'!$R$16,DataTable[#Headers],0))</f>
        <v>6.7289751477621298</v>
      </c>
    </row>
    <row r="1919" spans="13:14" x14ac:dyDescent="0.3">
      <c r="M1919">
        <f ca="1">OFFSET('Water Data'!A1918,,MATCH('Correlation'!$R$4,DataTable[#Headers],0))</f>
        <v>8.0164183746115807</v>
      </c>
      <c r="N1919">
        <f ca="1">OFFSET('Water Data'!A1918,,MATCH('Correlation'!$R$16,DataTable[#Headers],0))</f>
        <v>8.0164183746115807</v>
      </c>
    </row>
    <row r="1920" spans="13:14" x14ac:dyDescent="0.3">
      <c r="M1920">
        <f ca="1">OFFSET('Water Data'!A1919,,MATCH('Correlation'!$R$4,DataTable[#Headers],0))</f>
        <v>6.8649167394503996</v>
      </c>
      <c r="N1920">
        <f ca="1">OFFSET('Water Data'!A1919,,MATCH('Correlation'!$R$16,DataTable[#Headers],0))</f>
        <v>6.8649167394503996</v>
      </c>
    </row>
    <row r="1921" spans="13:14" x14ac:dyDescent="0.3">
      <c r="M1921">
        <f ca="1">OFFSET('Water Data'!A1920,,MATCH('Correlation'!$R$4,DataTable[#Headers],0))</f>
        <v>5.8089755199068298</v>
      </c>
      <c r="N1921">
        <f ca="1">OFFSET('Water Data'!A1920,,MATCH('Correlation'!$R$16,DataTable[#Headers],0))</f>
        <v>5.8089755199068298</v>
      </c>
    </row>
    <row r="1922" spans="13:14" x14ac:dyDescent="0.3">
      <c r="M1922">
        <f ca="1">OFFSET('Water Data'!A1921,,MATCH('Correlation'!$R$4,DataTable[#Headers],0))</f>
        <v>8.45879698814859</v>
      </c>
      <c r="N1922">
        <f ca="1">OFFSET('Water Data'!A1921,,MATCH('Correlation'!$R$16,DataTable[#Headers],0))</f>
        <v>8.45879698814859</v>
      </c>
    </row>
    <row r="1923" spans="13:14" x14ac:dyDescent="0.3">
      <c r="M1923">
        <f ca="1">OFFSET('Water Data'!A1922,,MATCH('Correlation'!$R$4,DataTable[#Headers],0))</f>
        <v>6.9873352789589296</v>
      </c>
      <c r="N1923">
        <f ca="1">OFFSET('Water Data'!A1922,,MATCH('Correlation'!$R$16,DataTable[#Headers],0))</f>
        <v>6.9873352789589296</v>
      </c>
    </row>
    <row r="1924" spans="13:14" x14ac:dyDescent="0.3">
      <c r="M1924">
        <f ca="1">OFFSET('Water Data'!A1923,,MATCH('Correlation'!$R$4,DataTable[#Headers],0))</f>
        <v>7.2887366612670101</v>
      </c>
      <c r="N1924">
        <f ca="1">OFFSET('Water Data'!A1923,,MATCH('Correlation'!$R$16,DataTable[#Headers],0))</f>
        <v>7.2887366612670101</v>
      </c>
    </row>
    <row r="1925" spans="13:14" x14ac:dyDescent="0.3">
      <c r="M1925">
        <f ca="1">OFFSET('Water Data'!A1924,,MATCH('Correlation'!$R$4,DataTable[#Headers],0))</f>
        <v>8.1163502752896406</v>
      </c>
      <c r="N1925">
        <f ca="1">OFFSET('Water Data'!A1924,,MATCH('Correlation'!$R$16,DataTable[#Headers],0))</f>
        <v>8.1163502752896406</v>
      </c>
    </row>
    <row r="1926" spans="13:14" x14ac:dyDescent="0.3">
      <c r="M1926">
        <f ca="1">OFFSET('Water Data'!A1925,,MATCH('Correlation'!$R$4,DataTable[#Headers],0))</f>
        <v>7.4639159512294597</v>
      </c>
      <c r="N1926">
        <f ca="1">OFFSET('Water Data'!A1925,,MATCH('Correlation'!$R$16,DataTable[#Headers],0))</f>
        <v>7.4639159512294597</v>
      </c>
    </row>
    <row r="1927" spans="13:14" x14ac:dyDescent="0.3">
      <c r="M1927">
        <f ca="1">OFFSET('Water Data'!A1926,,MATCH('Correlation'!$R$4,DataTable[#Headers],0))</f>
        <v>7.5123612161218203</v>
      </c>
      <c r="N1927">
        <f ca="1">OFFSET('Water Data'!A1926,,MATCH('Correlation'!$R$16,DataTable[#Headers],0))</f>
        <v>7.5123612161218203</v>
      </c>
    </row>
    <row r="1928" spans="13:14" x14ac:dyDescent="0.3">
      <c r="M1928">
        <f ca="1">OFFSET('Water Data'!A1927,,MATCH('Correlation'!$R$4,DataTable[#Headers],0))</f>
        <v>6.4151084717080797</v>
      </c>
      <c r="N1928">
        <f ca="1">OFFSET('Water Data'!A1927,,MATCH('Correlation'!$R$16,DataTable[#Headers],0))</f>
        <v>6.4151084717080797</v>
      </c>
    </row>
    <row r="1929" spans="13:14" x14ac:dyDescent="0.3">
      <c r="M1929">
        <f ca="1">OFFSET('Water Data'!A1928,,MATCH('Correlation'!$R$4,DataTable[#Headers],0))</f>
        <v>7.0599402344536202</v>
      </c>
      <c r="N1929">
        <f ca="1">OFFSET('Water Data'!A1928,,MATCH('Correlation'!$R$16,DataTable[#Headers],0))</f>
        <v>7.0599402344536202</v>
      </c>
    </row>
    <row r="1930" spans="13:14" x14ac:dyDescent="0.3">
      <c r="M1930">
        <f ca="1">OFFSET('Water Data'!A1929,,MATCH('Correlation'!$R$4,DataTable[#Headers],0))</f>
        <v>7.080794504276815</v>
      </c>
      <c r="N1930">
        <f ca="1">OFFSET('Water Data'!A1929,,MATCH('Correlation'!$R$16,DataTable[#Headers],0))</f>
        <v>7.080794504276815</v>
      </c>
    </row>
    <row r="1931" spans="13:14" x14ac:dyDescent="0.3">
      <c r="M1931">
        <f ca="1">OFFSET('Water Data'!A1930,,MATCH('Correlation'!$R$4,DataTable[#Headers],0))</f>
        <v>7.4251022232220496</v>
      </c>
      <c r="N1931">
        <f ca="1">OFFSET('Water Data'!A1930,,MATCH('Correlation'!$R$16,DataTable[#Headers],0))</f>
        <v>7.4251022232220496</v>
      </c>
    </row>
    <row r="1932" spans="13:14" x14ac:dyDescent="0.3">
      <c r="M1932">
        <f ca="1">OFFSET('Water Data'!A1931,,MATCH('Correlation'!$R$4,DataTable[#Headers],0))</f>
        <v>6.7426223982587903</v>
      </c>
      <c r="N1932">
        <f ca="1">OFFSET('Water Data'!A1931,,MATCH('Correlation'!$R$16,DataTable[#Headers],0))</f>
        <v>6.7426223982587903</v>
      </c>
    </row>
    <row r="1933" spans="13:14" x14ac:dyDescent="0.3">
      <c r="M1933">
        <f ca="1">OFFSET('Water Data'!A1932,,MATCH('Correlation'!$R$4,DataTable[#Headers],0))</f>
        <v>7.6829234448478001</v>
      </c>
      <c r="N1933">
        <f ca="1">OFFSET('Water Data'!A1932,,MATCH('Correlation'!$R$16,DataTable[#Headers],0))</f>
        <v>7.6829234448478001</v>
      </c>
    </row>
    <row r="1934" spans="13:14" x14ac:dyDescent="0.3">
      <c r="M1934">
        <f ca="1">OFFSET('Water Data'!A1933,,MATCH('Correlation'!$R$4,DataTable[#Headers],0))</f>
        <v>7.0416654174111697</v>
      </c>
      <c r="N1934">
        <f ca="1">OFFSET('Water Data'!A1933,,MATCH('Correlation'!$R$16,DataTable[#Headers],0))</f>
        <v>7.0416654174111697</v>
      </c>
    </row>
    <row r="1935" spans="13:14" x14ac:dyDescent="0.3">
      <c r="M1935">
        <f ca="1">OFFSET('Water Data'!A1934,,MATCH('Correlation'!$R$4,DataTable[#Headers],0))</f>
        <v>7.18527644881891</v>
      </c>
      <c r="N1935">
        <f ca="1">OFFSET('Water Data'!A1934,,MATCH('Correlation'!$R$16,DataTable[#Headers],0))</f>
        <v>7.18527644881891</v>
      </c>
    </row>
    <row r="1936" spans="13:14" x14ac:dyDescent="0.3">
      <c r="M1936">
        <f ca="1">OFFSET('Water Data'!A1935,,MATCH('Correlation'!$R$4,DataTable[#Headers],0))</f>
        <v>6.5972923631533504</v>
      </c>
      <c r="N1936">
        <f ca="1">OFFSET('Water Data'!A1935,,MATCH('Correlation'!$R$16,DataTable[#Headers],0))</f>
        <v>6.5972923631533504</v>
      </c>
    </row>
    <row r="1937" spans="13:14" x14ac:dyDescent="0.3">
      <c r="M1937">
        <f ca="1">OFFSET('Water Data'!A1936,,MATCH('Correlation'!$R$4,DataTable[#Headers],0))</f>
        <v>6.9088530833136703</v>
      </c>
      <c r="N1937">
        <f ca="1">OFFSET('Water Data'!A1936,,MATCH('Correlation'!$R$16,DataTable[#Headers],0))</f>
        <v>6.9088530833136703</v>
      </c>
    </row>
    <row r="1938" spans="13:14" x14ac:dyDescent="0.3">
      <c r="M1938">
        <f ca="1">OFFSET('Water Data'!A1937,,MATCH('Correlation'!$R$4,DataTable[#Headers],0))</f>
        <v>7.080794504276815</v>
      </c>
      <c r="N1938">
        <f ca="1">OFFSET('Water Data'!A1937,,MATCH('Correlation'!$R$16,DataTable[#Headers],0))</f>
        <v>7.080794504276815</v>
      </c>
    </row>
    <row r="1939" spans="13:14" x14ac:dyDescent="0.3">
      <c r="M1939">
        <f ca="1">OFFSET('Water Data'!A1938,,MATCH('Correlation'!$R$4,DataTable[#Headers],0))</f>
        <v>7.080794504276815</v>
      </c>
      <c r="N1939">
        <f ca="1">OFFSET('Water Data'!A1938,,MATCH('Correlation'!$R$16,DataTable[#Headers],0))</f>
        <v>7.080794504276815</v>
      </c>
    </row>
    <row r="1940" spans="13:14" x14ac:dyDescent="0.3">
      <c r="M1940">
        <f ca="1">OFFSET('Water Data'!A1939,,MATCH('Correlation'!$R$4,DataTable[#Headers],0))</f>
        <v>6.2819039290788101</v>
      </c>
      <c r="N1940">
        <f ca="1">OFFSET('Water Data'!A1939,,MATCH('Correlation'!$R$16,DataTable[#Headers],0))</f>
        <v>6.2819039290788101</v>
      </c>
    </row>
    <row r="1941" spans="13:14" x14ac:dyDescent="0.3">
      <c r="M1941">
        <f ca="1">OFFSET('Water Data'!A1940,,MATCH('Correlation'!$R$4,DataTable[#Headers],0))</f>
        <v>7.0367521038335399</v>
      </c>
      <c r="N1941">
        <f ca="1">OFFSET('Water Data'!A1940,,MATCH('Correlation'!$R$16,DataTable[#Headers],0))</f>
        <v>7.0367521038335399</v>
      </c>
    </row>
    <row r="1942" spans="13:14" x14ac:dyDescent="0.3">
      <c r="M1942">
        <f ca="1">OFFSET('Water Data'!A1941,,MATCH('Correlation'!$R$4,DataTable[#Headers],0))</f>
        <v>7.3629128672021498</v>
      </c>
      <c r="N1942">
        <f ca="1">OFFSET('Water Data'!A1941,,MATCH('Correlation'!$R$16,DataTable[#Headers],0))</f>
        <v>7.3629128672021498</v>
      </c>
    </row>
    <row r="1943" spans="13:14" x14ac:dyDescent="0.3">
      <c r="M1943">
        <f ca="1">OFFSET('Water Data'!A1942,,MATCH('Correlation'!$R$4,DataTable[#Headers],0))</f>
        <v>7.3690871386546304</v>
      </c>
      <c r="N1943">
        <f ca="1">OFFSET('Water Data'!A1942,,MATCH('Correlation'!$R$16,DataTable[#Headers],0))</f>
        <v>7.3690871386546304</v>
      </c>
    </row>
    <row r="1944" spans="13:14" x14ac:dyDescent="0.3">
      <c r="M1944">
        <f ca="1">OFFSET('Water Data'!A1943,,MATCH('Correlation'!$R$4,DataTable[#Headers],0))</f>
        <v>7.7081099887295697</v>
      </c>
      <c r="N1944">
        <f ca="1">OFFSET('Water Data'!A1943,,MATCH('Correlation'!$R$16,DataTable[#Headers],0))</f>
        <v>7.7081099887295697</v>
      </c>
    </row>
    <row r="1945" spans="13:14" x14ac:dyDescent="0.3">
      <c r="M1945">
        <f ca="1">OFFSET('Water Data'!A1944,,MATCH('Correlation'!$R$4,DataTable[#Headers],0))</f>
        <v>6.5041127797483202</v>
      </c>
      <c r="N1945">
        <f ca="1">OFFSET('Water Data'!A1944,,MATCH('Correlation'!$R$16,DataTable[#Headers],0))</f>
        <v>6.5041127797483202</v>
      </c>
    </row>
    <row r="1946" spans="13:14" x14ac:dyDescent="0.3">
      <c r="M1946">
        <f ca="1">OFFSET('Water Data'!A1945,,MATCH('Correlation'!$R$4,DataTable[#Headers],0))</f>
        <v>8.1859234173130293</v>
      </c>
      <c r="N1946">
        <f ca="1">OFFSET('Water Data'!A1945,,MATCH('Correlation'!$R$16,DataTable[#Headers],0))</f>
        <v>8.1859234173130293</v>
      </c>
    </row>
    <row r="1947" spans="13:14" x14ac:dyDescent="0.3">
      <c r="M1947">
        <f ca="1">OFFSET('Water Data'!A1946,,MATCH('Correlation'!$R$4,DataTable[#Headers],0))</f>
        <v>6.1491851735534597</v>
      </c>
      <c r="N1947">
        <f ca="1">OFFSET('Water Data'!A1946,,MATCH('Correlation'!$R$16,DataTable[#Headers],0))</f>
        <v>6.1491851735534597</v>
      </c>
    </row>
    <row r="1948" spans="13:14" x14ac:dyDescent="0.3">
      <c r="M1948">
        <f ca="1">OFFSET('Water Data'!A1947,,MATCH('Correlation'!$R$4,DataTable[#Headers],0))</f>
        <v>7.0804458211218302</v>
      </c>
      <c r="N1948">
        <f ca="1">OFFSET('Water Data'!A1947,,MATCH('Correlation'!$R$16,DataTable[#Headers],0))</f>
        <v>7.0804458211218302</v>
      </c>
    </row>
    <row r="1949" spans="13:14" x14ac:dyDescent="0.3">
      <c r="M1949">
        <f ca="1">OFFSET('Water Data'!A1948,,MATCH('Correlation'!$R$4,DataTable[#Headers],0))</f>
        <v>6.6284273473906499</v>
      </c>
      <c r="N1949">
        <f ca="1">OFFSET('Water Data'!A1948,,MATCH('Correlation'!$R$16,DataTable[#Headers],0))</f>
        <v>6.6284273473906499</v>
      </c>
    </row>
    <row r="1950" spans="13:14" x14ac:dyDescent="0.3">
      <c r="M1950">
        <f ca="1">OFFSET('Water Data'!A1949,,MATCH('Correlation'!$R$4,DataTable[#Headers],0))</f>
        <v>4.70469846171701</v>
      </c>
      <c r="N1950">
        <f ca="1">OFFSET('Water Data'!A1949,,MATCH('Correlation'!$R$16,DataTable[#Headers],0))</f>
        <v>4.70469846171701</v>
      </c>
    </row>
    <row r="1951" spans="13:14" x14ac:dyDescent="0.3">
      <c r="M1951">
        <f ca="1">OFFSET('Water Data'!A1950,,MATCH('Correlation'!$R$4,DataTable[#Headers],0))</f>
        <v>7.9769008736775699</v>
      </c>
      <c r="N1951">
        <f ca="1">OFFSET('Water Data'!A1950,,MATCH('Correlation'!$R$16,DataTable[#Headers],0))</f>
        <v>7.9769008736775699</v>
      </c>
    </row>
    <row r="1952" spans="13:14" x14ac:dyDescent="0.3">
      <c r="M1952">
        <f ca="1">OFFSET('Water Data'!A1951,,MATCH('Correlation'!$R$4,DataTable[#Headers],0))</f>
        <v>6.8096445151755196</v>
      </c>
      <c r="N1952">
        <f ca="1">OFFSET('Water Data'!A1951,,MATCH('Correlation'!$R$16,DataTable[#Headers],0))</f>
        <v>6.8096445151755196</v>
      </c>
    </row>
    <row r="1953" spans="13:14" x14ac:dyDescent="0.3">
      <c r="M1953">
        <f ca="1">OFFSET('Water Data'!A1952,,MATCH('Correlation'!$R$4,DataTable[#Headers],0))</f>
        <v>7.080794504276815</v>
      </c>
      <c r="N1953">
        <f ca="1">OFFSET('Water Data'!A1952,,MATCH('Correlation'!$R$16,DataTable[#Headers],0))</f>
        <v>7.080794504276815</v>
      </c>
    </row>
    <row r="1954" spans="13:14" x14ac:dyDescent="0.3">
      <c r="M1954">
        <f ca="1">OFFSET('Water Data'!A1953,,MATCH('Correlation'!$R$4,DataTable[#Headers],0))</f>
        <v>6.9676966831620204</v>
      </c>
      <c r="N1954">
        <f ca="1">OFFSET('Water Data'!A1953,,MATCH('Correlation'!$R$16,DataTable[#Headers],0))</f>
        <v>6.9676966831620204</v>
      </c>
    </row>
    <row r="1955" spans="13:14" x14ac:dyDescent="0.3">
      <c r="M1955">
        <f ca="1">OFFSET('Water Data'!A1954,,MATCH('Correlation'!$R$4,DataTable[#Headers],0))</f>
        <v>6.4445551702072601</v>
      </c>
      <c r="N1955">
        <f ca="1">OFFSET('Water Data'!A1954,,MATCH('Correlation'!$R$16,DataTable[#Headers],0))</f>
        <v>6.4445551702072601</v>
      </c>
    </row>
    <row r="1956" spans="13:14" x14ac:dyDescent="0.3">
      <c r="M1956">
        <f ca="1">OFFSET('Water Data'!A1955,,MATCH('Correlation'!$R$4,DataTable[#Headers],0))</f>
        <v>6.2777424833906297</v>
      </c>
      <c r="N1956">
        <f ca="1">OFFSET('Water Data'!A1955,,MATCH('Correlation'!$R$16,DataTable[#Headers],0))</f>
        <v>6.2777424833906297</v>
      </c>
    </row>
    <row r="1957" spans="13:14" x14ac:dyDescent="0.3">
      <c r="M1957">
        <f ca="1">OFFSET('Water Data'!A1956,,MATCH('Correlation'!$R$4,DataTable[#Headers],0))</f>
        <v>7.080794504276815</v>
      </c>
      <c r="N1957">
        <f ca="1">OFFSET('Water Data'!A1956,,MATCH('Correlation'!$R$16,DataTable[#Headers],0))</f>
        <v>7.080794504276815</v>
      </c>
    </row>
    <row r="1958" spans="13:14" x14ac:dyDescent="0.3">
      <c r="M1958">
        <f ca="1">OFFSET('Water Data'!A1957,,MATCH('Correlation'!$R$4,DataTable[#Headers],0))</f>
        <v>9.0143567343211295</v>
      </c>
      <c r="N1958">
        <f ca="1">OFFSET('Water Data'!A1957,,MATCH('Correlation'!$R$16,DataTable[#Headers],0))</f>
        <v>9.0143567343211295</v>
      </c>
    </row>
    <row r="1959" spans="13:14" x14ac:dyDescent="0.3">
      <c r="M1959">
        <f ca="1">OFFSET('Water Data'!A1958,,MATCH('Correlation'!$R$4,DataTable[#Headers],0))</f>
        <v>7.7816637597932203</v>
      </c>
      <c r="N1959">
        <f ca="1">OFFSET('Water Data'!A1958,,MATCH('Correlation'!$R$16,DataTable[#Headers],0))</f>
        <v>7.7816637597932203</v>
      </c>
    </row>
    <row r="1960" spans="13:14" x14ac:dyDescent="0.3">
      <c r="M1960">
        <f ca="1">OFFSET('Water Data'!A1959,,MATCH('Correlation'!$R$4,DataTable[#Headers],0))</f>
        <v>6.0843601161892202</v>
      </c>
      <c r="N1960">
        <f ca="1">OFFSET('Water Data'!A1959,,MATCH('Correlation'!$R$16,DataTable[#Headers],0))</f>
        <v>6.0843601161892202</v>
      </c>
    </row>
    <row r="1961" spans="13:14" x14ac:dyDescent="0.3">
      <c r="M1961">
        <f ca="1">OFFSET('Water Data'!A1960,,MATCH('Correlation'!$R$4,DataTable[#Headers],0))</f>
        <v>7.1547358804048704</v>
      </c>
      <c r="N1961">
        <f ca="1">OFFSET('Water Data'!A1960,,MATCH('Correlation'!$R$16,DataTable[#Headers],0))</f>
        <v>7.1547358804048704</v>
      </c>
    </row>
    <row r="1962" spans="13:14" x14ac:dyDescent="0.3">
      <c r="M1962">
        <f ca="1">OFFSET('Water Data'!A1961,,MATCH('Correlation'!$R$4,DataTable[#Headers],0))</f>
        <v>6.7488115498044801</v>
      </c>
      <c r="N1962">
        <f ca="1">OFFSET('Water Data'!A1961,,MATCH('Correlation'!$R$16,DataTable[#Headers],0))</f>
        <v>6.7488115498044801</v>
      </c>
    </row>
    <row r="1963" spans="13:14" x14ac:dyDescent="0.3">
      <c r="M1963">
        <f ca="1">OFFSET('Water Data'!A1962,,MATCH('Correlation'!$R$4,DataTable[#Headers],0))</f>
        <v>8.1282700692448202</v>
      </c>
      <c r="N1963">
        <f ca="1">OFFSET('Water Data'!A1962,,MATCH('Correlation'!$R$16,DataTable[#Headers],0))</f>
        <v>8.1282700692448202</v>
      </c>
    </row>
    <row r="1964" spans="13:14" x14ac:dyDescent="0.3">
      <c r="M1964">
        <f ca="1">OFFSET('Water Data'!A1963,,MATCH('Correlation'!$R$4,DataTable[#Headers],0))</f>
        <v>7.080794504276815</v>
      </c>
      <c r="N1964">
        <f ca="1">OFFSET('Water Data'!A1963,,MATCH('Correlation'!$R$16,DataTable[#Headers],0))</f>
        <v>7.080794504276815</v>
      </c>
    </row>
    <row r="1965" spans="13:14" x14ac:dyDescent="0.3">
      <c r="M1965">
        <f ca="1">OFFSET('Water Data'!A1964,,MATCH('Correlation'!$R$4,DataTable[#Headers],0))</f>
        <v>6.3356831419159096</v>
      </c>
      <c r="N1965">
        <f ca="1">OFFSET('Water Data'!A1964,,MATCH('Correlation'!$R$16,DataTable[#Headers],0))</f>
        <v>6.3356831419159096</v>
      </c>
    </row>
    <row r="1966" spans="13:14" x14ac:dyDescent="0.3">
      <c r="M1966">
        <f ca="1">OFFSET('Water Data'!A1965,,MATCH('Correlation'!$R$4,DataTable[#Headers],0))</f>
        <v>5.9404758764495798</v>
      </c>
      <c r="N1966">
        <f ca="1">OFFSET('Water Data'!A1965,,MATCH('Correlation'!$R$16,DataTable[#Headers],0))</f>
        <v>5.9404758764495798</v>
      </c>
    </row>
    <row r="1967" spans="13:14" x14ac:dyDescent="0.3">
      <c r="M1967">
        <f ca="1">OFFSET('Water Data'!A1966,,MATCH('Correlation'!$R$4,DataTable[#Headers],0))</f>
        <v>7.6148776392987596</v>
      </c>
      <c r="N1967">
        <f ca="1">OFFSET('Water Data'!A1966,,MATCH('Correlation'!$R$16,DataTable[#Headers],0))</f>
        <v>7.6148776392987596</v>
      </c>
    </row>
    <row r="1968" spans="13:14" x14ac:dyDescent="0.3">
      <c r="M1968">
        <f ca="1">OFFSET('Water Data'!A1967,,MATCH('Correlation'!$R$4,DataTable[#Headers],0))</f>
        <v>6.71824944489624</v>
      </c>
      <c r="N1968">
        <f ca="1">OFFSET('Water Data'!A1967,,MATCH('Correlation'!$R$16,DataTable[#Headers],0))</f>
        <v>6.71824944489624</v>
      </c>
    </row>
    <row r="1969" spans="13:14" x14ac:dyDescent="0.3">
      <c r="M1969">
        <f ca="1">OFFSET('Water Data'!A1968,,MATCH('Correlation'!$R$4,DataTable[#Headers],0))</f>
        <v>6.8663565150599997</v>
      </c>
      <c r="N1969">
        <f ca="1">OFFSET('Water Data'!A1968,,MATCH('Correlation'!$R$16,DataTable[#Headers],0))</f>
        <v>6.8663565150599997</v>
      </c>
    </row>
    <row r="1970" spans="13:14" x14ac:dyDescent="0.3">
      <c r="M1970">
        <f ca="1">OFFSET('Water Data'!A1969,,MATCH('Correlation'!$R$4,DataTable[#Headers],0))</f>
        <v>7.080794504276815</v>
      </c>
      <c r="N1970">
        <f ca="1">OFFSET('Water Data'!A1969,,MATCH('Correlation'!$R$16,DataTable[#Headers],0))</f>
        <v>7.080794504276815</v>
      </c>
    </row>
    <row r="1971" spans="13:14" x14ac:dyDescent="0.3">
      <c r="M1971">
        <f ca="1">OFFSET('Water Data'!A1970,,MATCH('Correlation'!$R$4,DataTable[#Headers],0))</f>
        <v>7.5538446152418004</v>
      </c>
      <c r="N1971">
        <f ca="1">OFFSET('Water Data'!A1970,,MATCH('Correlation'!$R$16,DataTable[#Headers],0))</f>
        <v>7.5538446152418004</v>
      </c>
    </row>
    <row r="1972" spans="13:14" x14ac:dyDescent="0.3">
      <c r="M1972">
        <f ca="1">OFFSET('Water Data'!A1971,,MATCH('Correlation'!$R$4,DataTable[#Headers],0))</f>
        <v>7.3666719894273198</v>
      </c>
      <c r="N1972">
        <f ca="1">OFFSET('Water Data'!A1971,,MATCH('Correlation'!$R$16,DataTable[#Headers],0))</f>
        <v>7.3666719894273198</v>
      </c>
    </row>
    <row r="1973" spans="13:14" x14ac:dyDescent="0.3">
      <c r="M1973">
        <f ca="1">OFFSET('Water Data'!A1972,,MATCH('Correlation'!$R$4,DataTable[#Headers],0))</f>
        <v>6.5677596132670804</v>
      </c>
      <c r="N1973">
        <f ca="1">OFFSET('Water Data'!A1972,,MATCH('Correlation'!$R$16,DataTable[#Headers],0))</f>
        <v>6.5677596132670804</v>
      </c>
    </row>
    <row r="1974" spans="13:14" x14ac:dyDescent="0.3">
      <c r="M1974">
        <f ca="1">OFFSET('Water Data'!A1973,,MATCH('Correlation'!$R$4,DataTable[#Headers],0))</f>
        <v>6.3336400463267299</v>
      </c>
      <c r="N1974">
        <f ca="1">OFFSET('Water Data'!A1973,,MATCH('Correlation'!$R$16,DataTable[#Headers],0))</f>
        <v>6.3336400463267299</v>
      </c>
    </row>
    <row r="1975" spans="13:14" x14ac:dyDescent="0.3">
      <c r="M1975">
        <f ca="1">OFFSET('Water Data'!A1974,,MATCH('Correlation'!$R$4,DataTable[#Headers],0))</f>
        <v>5.8924131857724298</v>
      </c>
      <c r="N1975">
        <f ca="1">OFFSET('Water Data'!A1974,,MATCH('Correlation'!$R$16,DataTable[#Headers],0))</f>
        <v>5.8924131857724298</v>
      </c>
    </row>
    <row r="1976" spans="13:14" x14ac:dyDescent="0.3">
      <c r="M1976">
        <f ca="1">OFFSET('Water Data'!A1975,,MATCH('Correlation'!$R$4,DataTable[#Headers],0))</f>
        <v>7.9180391702967299</v>
      </c>
      <c r="N1976">
        <f ca="1">OFFSET('Water Data'!A1975,,MATCH('Correlation'!$R$16,DataTable[#Headers],0))</f>
        <v>7.9180391702967299</v>
      </c>
    </row>
    <row r="1977" spans="13:14" x14ac:dyDescent="0.3">
      <c r="M1977">
        <f ca="1">OFFSET('Water Data'!A1976,,MATCH('Correlation'!$R$4,DataTable[#Headers],0))</f>
        <v>6.5491249983457598</v>
      </c>
      <c r="N1977">
        <f ca="1">OFFSET('Water Data'!A1976,,MATCH('Correlation'!$R$16,DataTable[#Headers],0))</f>
        <v>6.5491249983457598</v>
      </c>
    </row>
    <row r="1978" spans="13:14" x14ac:dyDescent="0.3">
      <c r="M1978">
        <f ca="1">OFFSET('Water Data'!A1977,,MATCH('Correlation'!$R$4,DataTable[#Headers],0))</f>
        <v>6.8047961450173498</v>
      </c>
      <c r="N1978">
        <f ca="1">OFFSET('Water Data'!A1977,,MATCH('Correlation'!$R$16,DataTable[#Headers],0))</f>
        <v>6.8047961450173498</v>
      </c>
    </row>
    <row r="1979" spans="13:14" x14ac:dyDescent="0.3">
      <c r="M1979">
        <f ca="1">OFFSET('Water Data'!A1978,,MATCH('Correlation'!$R$4,DataTable[#Headers],0))</f>
        <v>7.080794504276815</v>
      </c>
      <c r="N1979">
        <f ca="1">OFFSET('Water Data'!A1978,,MATCH('Correlation'!$R$16,DataTable[#Headers],0))</f>
        <v>7.080794504276815</v>
      </c>
    </row>
    <row r="1980" spans="13:14" x14ac:dyDescent="0.3">
      <c r="M1980">
        <f ca="1">OFFSET('Water Data'!A1979,,MATCH('Correlation'!$R$4,DataTable[#Headers],0))</f>
        <v>7.1761708700696296</v>
      </c>
      <c r="N1980">
        <f ca="1">OFFSET('Water Data'!A1979,,MATCH('Correlation'!$R$16,DataTable[#Headers],0))</f>
        <v>7.1761708700696296</v>
      </c>
    </row>
    <row r="1981" spans="13:14" x14ac:dyDescent="0.3">
      <c r="M1981">
        <f ca="1">OFFSET('Water Data'!A1980,,MATCH('Correlation'!$R$4,DataTable[#Headers],0))</f>
        <v>7.08509588276406</v>
      </c>
      <c r="N1981">
        <f ca="1">OFFSET('Water Data'!A1980,,MATCH('Correlation'!$R$16,DataTable[#Headers],0))</f>
        <v>7.08509588276406</v>
      </c>
    </row>
    <row r="1982" spans="13:14" x14ac:dyDescent="0.3">
      <c r="M1982">
        <f ca="1">OFFSET('Water Data'!A1981,,MATCH('Correlation'!$R$4,DataTable[#Headers],0))</f>
        <v>7.2017023748968301</v>
      </c>
      <c r="N1982">
        <f ca="1">OFFSET('Water Data'!A1981,,MATCH('Correlation'!$R$16,DataTable[#Headers],0))</f>
        <v>7.2017023748968301</v>
      </c>
    </row>
    <row r="1983" spans="13:14" x14ac:dyDescent="0.3">
      <c r="M1983">
        <f ca="1">OFFSET('Water Data'!A1982,,MATCH('Correlation'!$R$4,DataTable[#Headers],0))</f>
        <v>7.7760441126267796</v>
      </c>
      <c r="N1983">
        <f ca="1">OFFSET('Water Data'!A1982,,MATCH('Correlation'!$R$16,DataTable[#Headers],0))</f>
        <v>7.7760441126267796</v>
      </c>
    </row>
    <row r="1984" spans="13:14" x14ac:dyDescent="0.3">
      <c r="M1984">
        <f ca="1">OFFSET('Water Data'!A1983,,MATCH('Correlation'!$R$4,DataTable[#Headers],0))</f>
        <v>7.080794504276815</v>
      </c>
      <c r="N1984">
        <f ca="1">OFFSET('Water Data'!A1983,,MATCH('Correlation'!$R$16,DataTable[#Headers],0))</f>
        <v>7.080794504276815</v>
      </c>
    </row>
    <row r="1985" spans="13:14" x14ac:dyDescent="0.3">
      <c r="M1985">
        <f ca="1">OFFSET('Water Data'!A1984,,MATCH('Correlation'!$R$4,DataTable[#Headers],0))</f>
        <v>7.0465485370162799</v>
      </c>
      <c r="N1985">
        <f ca="1">OFFSET('Water Data'!A1984,,MATCH('Correlation'!$R$16,DataTable[#Headers],0))</f>
        <v>7.0465485370162799</v>
      </c>
    </row>
    <row r="1986" spans="13:14" x14ac:dyDescent="0.3">
      <c r="M1986">
        <f ca="1">OFFSET('Water Data'!A1985,,MATCH('Correlation'!$R$4,DataTable[#Headers],0))</f>
        <v>7.080794504276815</v>
      </c>
      <c r="N1986">
        <f ca="1">OFFSET('Water Data'!A1985,,MATCH('Correlation'!$R$16,DataTable[#Headers],0))</f>
        <v>7.080794504276815</v>
      </c>
    </row>
    <row r="1987" spans="13:14" x14ac:dyDescent="0.3">
      <c r="M1987">
        <f ca="1">OFFSET('Water Data'!A1986,,MATCH('Correlation'!$R$4,DataTable[#Headers],0))</f>
        <v>7.7328800777976996</v>
      </c>
      <c r="N1987">
        <f ca="1">OFFSET('Water Data'!A1986,,MATCH('Correlation'!$R$16,DataTable[#Headers],0))</f>
        <v>7.7328800777976996</v>
      </c>
    </row>
    <row r="1988" spans="13:14" x14ac:dyDescent="0.3">
      <c r="M1988">
        <f ca="1">OFFSET('Water Data'!A1987,,MATCH('Correlation'!$R$4,DataTable[#Headers],0))</f>
        <v>6.2667999479907097</v>
      </c>
      <c r="N1988">
        <f ca="1">OFFSET('Water Data'!A1987,,MATCH('Correlation'!$R$16,DataTable[#Headers],0))</f>
        <v>6.2667999479907097</v>
      </c>
    </row>
    <row r="1989" spans="13:14" x14ac:dyDescent="0.3">
      <c r="M1989">
        <f ca="1">OFFSET('Water Data'!A1988,,MATCH('Correlation'!$R$4,DataTable[#Headers],0))</f>
        <v>6.6302517089826303</v>
      </c>
      <c r="N1989">
        <f ca="1">OFFSET('Water Data'!A1988,,MATCH('Correlation'!$R$16,DataTable[#Headers],0))</f>
        <v>6.6302517089826303</v>
      </c>
    </row>
    <row r="1990" spans="13:14" x14ac:dyDescent="0.3">
      <c r="M1990">
        <f ca="1">OFFSET('Water Data'!A1989,,MATCH('Correlation'!$R$4,DataTable[#Headers],0))</f>
        <v>6.7756311332671402</v>
      </c>
      <c r="N1990">
        <f ca="1">OFFSET('Water Data'!A1989,,MATCH('Correlation'!$R$16,DataTable[#Headers],0))</f>
        <v>6.7756311332671402</v>
      </c>
    </row>
    <row r="1991" spans="13:14" x14ac:dyDescent="0.3">
      <c r="M1991">
        <f ca="1">OFFSET('Water Data'!A1990,,MATCH('Correlation'!$R$4,DataTable[#Headers],0))</f>
        <v>7.080794504276815</v>
      </c>
      <c r="N1991">
        <f ca="1">OFFSET('Water Data'!A1990,,MATCH('Correlation'!$R$16,DataTable[#Headers],0))</f>
        <v>7.080794504276815</v>
      </c>
    </row>
    <row r="1992" spans="13:14" x14ac:dyDescent="0.3">
      <c r="M1992">
        <f ca="1">OFFSET('Water Data'!A1991,,MATCH('Correlation'!$R$4,DataTable[#Headers],0))</f>
        <v>8.1649924261718798</v>
      </c>
      <c r="N1992">
        <f ca="1">OFFSET('Water Data'!A1991,,MATCH('Correlation'!$R$16,DataTable[#Headers],0))</f>
        <v>8.1649924261718798</v>
      </c>
    </row>
    <row r="1993" spans="13:14" x14ac:dyDescent="0.3">
      <c r="M1993">
        <f ca="1">OFFSET('Water Data'!A1992,,MATCH('Correlation'!$R$4,DataTable[#Headers],0))</f>
        <v>7.7737581374530897</v>
      </c>
      <c r="N1993">
        <f ca="1">OFFSET('Water Data'!A1992,,MATCH('Correlation'!$R$16,DataTable[#Headers],0))</f>
        <v>7.7737581374530897</v>
      </c>
    </row>
    <row r="1994" spans="13:14" x14ac:dyDescent="0.3">
      <c r="M1994">
        <f ca="1">OFFSET('Water Data'!A1993,,MATCH('Correlation'!$R$4,DataTable[#Headers],0))</f>
        <v>7.2951413316991296</v>
      </c>
      <c r="N1994">
        <f ca="1">OFFSET('Water Data'!A1993,,MATCH('Correlation'!$R$16,DataTable[#Headers],0))</f>
        <v>7.2951413316991296</v>
      </c>
    </row>
    <row r="1995" spans="13:14" x14ac:dyDescent="0.3">
      <c r="M1995">
        <f ca="1">OFFSET('Water Data'!A1994,,MATCH('Correlation'!$R$4,DataTable[#Headers],0))</f>
        <v>7.080794504276815</v>
      </c>
      <c r="N1995">
        <f ca="1">OFFSET('Water Data'!A1994,,MATCH('Correlation'!$R$16,DataTable[#Headers],0))</f>
        <v>7.080794504276815</v>
      </c>
    </row>
    <row r="1996" spans="13:14" x14ac:dyDescent="0.3">
      <c r="M1996">
        <f ca="1">OFFSET('Water Data'!A1995,,MATCH('Correlation'!$R$4,DataTable[#Headers],0))</f>
        <v>7.6575417280811999</v>
      </c>
      <c r="N1996">
        <f ca="1">OFFSET('Water Data'!A1995,,MATCH('Correlation'!$R$16,DataTable[#Headers],0))</f>
        <v>7.6575417280811999</v>
      </c>
    </row>
    <row r="1997" spans="13:14" x14ac:dyDescent="0.3">
      <c r="M1997">
        <f ca="1">OFFSET('Water Data'!A1996,,MATCH('Correlation'!$R$4,DataTable[#Headers],0))</f>
        <v>7.6647935233516504</v>
      </c>
      <c r="N1997">
        <f ca="1">OFFSET('Water Data'!A1996,,MATCH('Correlation'!$R$16,DataTable[#Headers],0))</f>
        <v>7.6647935233516504</v>
      </c>
    </row>
    <row r="1998" spans="13:14" x14ac:dyDescent="0.3">
      <c r="M1998">
        <f ca="1">OFFSET('Water Data'!A1997,,MATCH('Correlation'!$R$4,DataTable[#Headers],0))</f>
        <v>7.080794504276815</v>
      </c>
      <c r="N1998">
        <f ca="1">OFFSET('Water Data'!A1997,,MATCH('Correlation'!$R$16,DataTable[#Headers],0))</f>
        <v>7.080794504276815</v>
      </c>
    </row>
    <row r="1999" spans="13:14" x14ac:dyDescent="0.3">
      <c r="M1999">
        <f ca="1">OFFSET('Water Data'!A1998,,MATCH('Correlation'!$R$4,DataTable[#Headers],0))</f>
        <v>7.8004212889089501</v>
      </c>
      <c r="N1999">
        <f ca="1">OFFSET('Water Data'!A1998,,MATCH('Correlation'!$R$16,DataTable[#Headers],0))</f>
        <v>7.8004212889089501</v>
      </c>
    </row>
    <row r="2000" spans="13:14" x14ac:dyDescent="0.3">
      <c r="M2000">
        <f ca="1">OFFSET('Water Data'!A1999,,MATCH('Correlation'!$R$4,DataTable[#Headers],0))</f>
        <v>7.2640690967525599</v>
      </c>
      <c r="N2000">
        <f ca="1">OFFSET('Water Data'!A1999,,MATCH('Correlation'!$R$16,DataTable[#Headers],0))</f>
        <v>7.2640690967525599</v>
      </c>
    </row>
    <row r="2001" spans="13:14" x14ac:dyDescent="0.3">
      <c r="M2001">
        <f ca="1">OFFSET('Water Data'!A2000,,MATCH('Correlation'!$R$4,DataTable[#Headers],0))</f>
        <v>7.5443056356166096</v>
      </c>
      <c r="N2001">
        <f ca="1">OFFSET('Water Data'!A2000,,MATCH('Correlation'!$R$16,DataTable[#Headers],0))</f>
        <v>7.5443056356166096</v>
      </c>
    </row>
    <row r="2002" spans="13:14" x14ac:dyDescent="0.3">
      <c r="M2002">
        <f ca="1">OFFSET('Water Data'!A2001,,MATCH('Correlation'!$R$4,DataTable[#Headers],0))</f>
        <v>7.7497737841334402</v>
      </c>
      <c r="N2002">
        <f ca="1">OFFSET('Water Data'!A2001,,MATCH('Correlation'!$R$16,DataTable[#Headers],0))</f>
        <v>7.7497737841334402</v>
      </c>
    </row>
    <row r="2003" spans="13:14" x14ac:dyDescent="0.3">
      <c r="M2003">
        <f ca="1">OFFSET('Water Data'!A2002,,MATCH('Correlation'!$R$4,DataTable[#Headers],0))</f>
        <v>7.4420230840233401</v>
      </c>
      <c r="N2003">
        <f ca="1">OFFSET('Water Data'!A2002,,MATCH('Correlation'!$R$16,DataTable[#Headers],0))</f>
        <v>7.4420230840233401</v>
      </c>
    </row>
    <row r="2004" spans="13:14" x14ac:dyDescent="0.3">
      <c r="M2004">
        <f ca="1">OFFSET('Water Data'!A2003,,MATCH('Correlation'!$R$4,DataTable[#Headers],0))</f>
        <v>6.5592526208929796</v>
      </c>
      <c r="N2004">
        <f ca="1">OFFSET('Water Data'!A2003,,MATCH('Correlation'!$R$16,DataTable[#Headers],0))</f>
        <v>6.5592526208929796</v>
      </c>
    </row>
    <row r="2005" spans="13:14" x14ac:dyDescent="0.3">
      <c r="M2005">
        <f ca="1">OFFSET('Water Data'!A2004,,MATCH('Correlation'!$R$4,DataTable[#Headers],0))</f>
        <v>7.0350367951968096</v>
      </c>
      <c r="N2005">
        <f ca="1">OFFSET('Water Data'!A2004,,MATCH('Correlation'!$R$16,DataTable[#Headers],0))</f>
        <v>7.0350367951968096</v>
      </c>
    </row>
    <row r="2006" spans="13:14" x14ac:dyDescent="0.3">
      <c r="M2006">
        <f ca="1">OFFSET('Water Data'!A2005,,MATCH('Correlation'!$R$4,DataTable[#Headers],0))</f>
        <v>7.8806859427028799</v>
      </c>
      <c r="N2006">
        <f ca="1">OFFSET('Water Data'!A2005,,MATCH('Correlation'!$R$16,DataTable[#Headers],0))</f>
        <v>7.8806859427028799</v>
      </c>
    </row>
    <row r="2007" spans="13:14" x14ac:dyDescent="0.3">
      <c r="M2007">
        <f ca="1">OFFSET('Water Data'!A2006,,MATCH('Correlation'!$R$4,DataTable[#Headers],0))</f>
        <v>7.49837245904612</v>
      </c>
      <c r="N2007">
        <f ca="1">OFFSET('Water Data'!A2006,,MATCH('Correlation'!$R$16,DataTable[#Headers],0))</f>
        <v>7.49837245904612</v>
      </c>
    </row>
    <row r="2008" spans="13:14" x14ac:dyDescent="0.3">
      <c r="M2008">
        <f ca="1">OFFSET('Water Data'!A2007,,MATCH('Correlation'!$R$4,DataTable[#Headers],0))</f>
        <v>7.080794504276815</v>
      </c>
      <c r="N2008">
        <f ca="1">OFFSET('Water Data'!A2007,,MATCH('Correlation'!$R$16,DataTable[#Headers],0))</f>
        <v>7.080794504276815</v>
      </c>
    </row>
    <row r="2009" spans="13:14" x14ac:dyDescent="0.3">
      <c r="M2009">
        <f ca="1">OFFSET('Water Data'!A2008,,MATCH('Correlation'!$R$4,DataTable[#Headers],0))</f>
        <v>6.53820717266355</v>
      </c>
      <c r="N2009">
        <f ca="1">OFFSET('Water Data'!A2008,,MATCH('Correlation'!$R$16,DataTable[#Headers],0))</f>
        <v>6.53820717266355</v>
      </c>
    </row>
    <row r="2010" spans="13:14" x14ac:dyDescent="0.3">
      <c r="M2010">
        <f ca="1">OFFSET('Water Data'!A2009,,MATCH('Correlation'!$R$4,DataTable[#Headers],0))</f>
        <v>6.3732880711683304</v>
      </c>
      <c r="N2010">
        <f ca="1">OFFSET('Water Data'!A2009,,MATCH('Correlation'!$R$16,DataTable[#Headers],0))</f>
        <v>6.3732880711683304</v>
      </c>
    </row>
    <row r="2011" spans="13:14" x14ac:dyDescent="0.3">
      <c r="M2011">
        <f ca="1">OFFSET('Water Data'!A2010,,MATCH('Correlation'!$R$4,DataTable[#Headers],0))</f>
        <v>5.7564756894907001</v>
      </c>
      <c r="N2011">
        <f ca="1">OFFSET('Water Data'!A2010,,MATCH('Correlation'!$R$16,DataTable[#Headers],0))</f>
        <v>5.7564756894907001</v>
      </c>
    </row>
    <row r="2012" spans="13:14" x14ac:dyDescent="0.3">
      <c r="M2012">
        <f ca="1">OFFSET('Water Data'!A2011,,MATCH('Correlation'!$R$4,DataTable[#Headers],0))</f>
        <v>6.9180624379439699</v>
      </c>
      <c r="N2012">
        <f ca="1">OFFSET('Water Data'!A2011,,MATCH('Correlation'!$R$16,DataTable[#Headers],0))</f>
        <v>6.9180624379439699</v>
      </c>
    </row>
    <row r="2013" spans="13:14" x14ac:dyDescent="0.3">
      <c r="M2013">
        <f ca="1">OFFSET('Water Data'!A2012,,MATCH('Correlation'!$R$4,DataTable[#Headers],0))</f>
        <v>8.8135046596240905</v>
      </c>
      <c r="N2013">
        <f ca="1">OFFSET('Water Data'!A2012,,MATCH('Correlation'!$R$16,DataTable[#Headers],0))</f>
        <v>8.8135046596240905</v>
      </c>
    </row>
    <row r="2014" spans="13:14" x14ac:dyDescent="0.3">
      <c r="M2014">
        <f ca="1">OFFSET('Water Data'!A2013,,MATCH('Correlation'!$R$4,DataTable[#Headers],0))</f>
        <v>7.3615998316002704</v>
      </c>
      <c r="N2014">
        <f ca="1">OFFSET('Water Data'!A2013,,MATCH('Correlation'!$R$16,DataTable[#Headers],0))</f>
        <v>7.3615998316002704</v>
      </c>
    </row>
    <row r="2015" spans="13:14" x14ac:dyDescent="0.3">
      <c r="M2015">
        <f ca="1">OFFSET('Water Data'!A2014,,MATCH('Correlation'!$R$4,DataTable[#Headers],0))</f>
        <v>9.1755861525878597</v>
      </c>
      <c r="N2015">
        <f ca="1">OFFSET('Water Data'!A2014,,MATCH('Correlation'!$R$16,DataTable[#Headers],0))</f>
        <v>9.1755861525878597</v>
      </c>
    </row>
    <row r="2016" spans="13:14" x14ac:dyDescent="0.3">
      <c r="M2016">
        <f ca="1">OFFSET('Water Data'!A2015,,MATCH('Correlation'!$R$4,DataTable[#Headers],0))</f>
        <v>7.080794504276815</v>
      </c>
      <c r="N2016">
        <f ca="1">OFFSET('Water Data'!A2015,,MATCH('Correlation'!$R$16,DataTable[#Headers],0))</f>
        <v>7.080794504276815</v>
      </c>
    </row>
    <row r="2017" spans="13:14" x14ac:dyDescent="0.3">
      <c r="M2017">
        <f ca="1">OFFSET('Water Data'!A2016,,MATCH('Correlation'!$R$4,DataTable[#Headers],0))</f>
        <v>6.55087719268563</v>
      </c>
      <c r="N2017">
        <f ca="1">OFFSET('Water Data'!A2016,,MATCH('Correlation'!$R$16,DataTable[#Headers],0))</f>
        <v>6.55087719268563</v>
      </c>
    </row>
    <row r="2018" spans="13:14" x14ac:dyDescent="0.3">
      <c r="M2018">
        <f ca="1">OFFSET('Water Data'!A2017,,MATCH('Correlation'!$R$4,DataTable[#Headers],0))</f>
        <v>6.5108556110746001</v>
      </c>
      <c r="N2018">
        <f ca="1">OFFSET('Water Data'!A2017,,MATCH('Correlation'!$R$16,DataTable[#Headers],0))</f>
        <v>6.5108556110746001</v>
      </c>
    </row>
    <row r="2019" spans="13:14" x14ac:dyDescent="0.3">
      <c r="M2019">
        <f ca="1">OFFSET('Water Data'!A2018,,MATCH('Correlation'!$R$4,DataTable[#Headers],0))</f>
        <v>7.3470303556213397</v>
      </c>
      <c r="N2019">
        <f ca="1">OFFSET('Water Data'!A2018,,MATCH('Correlation'!$R$16,DataTable[#Headers],0))</f>
        <v>7.3470303556213397</v>
      </c>
    </row>
    <row r="2020" spans="13:14" x14ac:dyDescent="0.3">
      <c r="M2020">
        <f ca="1">OFFSET('Water Data'!A2019,,MATCH('Correlation'!$R$4,DataTable[#Headers],0))</f>
        <v>8.1119531703592695</v>
      </c>
      <c r="N2020">
        <f ca="1">OFFSET('Water Data'!A2019,,MATCH('Correlation'!$R$16,DataTable[#Headers],0))</f>
        <v>8.1119531703592695</v>
      </c>
    </row>
    <row r="2021" spans="13:14" x14ac:dyDescent="0.3">
      <c r="M2021">
        <f ca="1">OFFSET('Water Data'!A2020,,MATCH('Correlation'!$R$4,DataTable[#Headers],0))</f>
        <v>7.080794504276815</v>
      </c>
      <c r="N2021">
        <f ca="1">OFFSET('Water Data'!A2020,,MATCH('Correlation'!$R$16,DataTable[#Headers],0))</f>
        <v>7.080794504276815</v>
      </c>
    </row>
    <row r="2022" spans="13:14" x14ac:dyDescent="0.3">
      <c r="M2022">
        <f ca="1">OFFSET('Water Data'!A2021,,MATCH('Correlation'!$R$4,DataTable[#Headers],0))</f>
        <v>5.98501245091746</v>
      </c>
      <c r="N2022">
        <f ca="1">OFFSET('Water Data'!A2021,,MATCH('Correlation'!$R$16,DataTable[#Headers],0))</f>
        <v>5.98501245091746</v>
      </c>
    </row>
    <row r="2023" spans="13:14" x14ac:dyDescent="0.3">
      <c r="M2023">
        <f ca="1">OFFSET('Water Data'!A2022,,MATCH('Correlation'!$R$4,DataTable[#Headers],0))</f>
        <v>7.080794504276815</v>
      </c>
      <c r="N2023">
        <f ca="1">OFFSET('Water Data'!A2022,,MATCH('Correlation'!$R$16,DataTable[#Headers],0))</f>
        <v>7.080794504276815</v>
      </c>
    </row>
    <row r="2024" spans="13:14" x14ac:dyDescent="0.3">
      <c r="M2024">
        <f ca="1">OFFSET('Water Data'!A2023,,MATCH('Correlation'!$R$4,DataTable[#Headers],0))</f>
        <v>7.080794504276815</v>
      </c>
      <c r="N2024">
        <f ca="1">OFFSET('Water Data'!A2023,,MATCH('Correlation'!$R$16,DataTable[#Headers],0))</f>
        <v>7.080794504276815</v>
      </c>
    </row>
    <row r="2025" spans="13:14" x14ac:dyDescent="0.3">
      <c r="M2025">
        <f ca="1">OFFSET('Water Data'!A2024,,MATCH('Correlation'!$R$4,DataTable[#Headers],0))</f>
        <v>6.4337223527823602</v>
      </c>
      <c r="N2025">
        <f ca="1">OFFSET('Water Data'!A2024,,MATCH('Correlation'!$R$16,DataTable[#Headers],0))</f>
        <v>6.4337223527823602</v>
      </c>
    </row>
    <row r="2026" spans="13:14" x14ac:dyDescent="0.3">
      <c r="M2026">
        <f ca="1">OFFSET('Water Data'!A2025,,MATCH('Correlation'!$R$4,DataTable[#Headers],0))</f>
        <v>6.7700951463472503</v>
      </c>
      <c r="N2026">
        <f ca="1">OFFSET('Water Data'!A2025,,MATCH('Correlation'!$R$16,DataTable[#Headers],0))</f>
        <v>6.7700951463472503</v>
      </c>
    </row>
    <row r="2027" spans="13:14" x14ac:dyDescent="0.3">
      <c r="M2027">
        <f ca="1">OFFSET('Water Data'!A2026,,MATCH('Correlation'!$R$4,DataTable[#Headers],0))</f>
        <v>7.9279695527206302</v>
      </c>
      <c r="N2027">
        <f ca="1">OFFSET('Water Data'!A2026,,MATCH('Correlation'!$R$16,DataTable[#Headers],0))</f>
        <v>7.9279695527206302</v>
      </c>
    </row>
    <row r="2028" spans="13:14" x14ac:dyDescent="0.3">
      <c r="M2028">
        <f ca="1">OFFSET('Water Data'!A2027,,MATCH('Correlation'!$R$4,DataTable[#Headers],0))</f>
        <v>7.3388261106127199</v>
      </c>
      <c r="N2028">
        <f ca="1">OFFSET('Water Data'!A2027,,MATCH('Correlation'!$R$16,DataTable[#Headers],0))</f>
        <v>7.3388261106127199</v>
      </c>
    </row>
    <row r="2029" spans="13:14" x14ac:dyDescent="0.3">
      <c r="M2029">
        <f ca="1">OFFSET('Water Data'!A2028,,MATCH('Correlation'!$R$4,DataTable[#Headers],0))</f>
        <v>7.0783610741109797</v>
      </c>
      <c r="N2029">
        <f ca="1">OFFSET('Water Data'!A2028,,MATCH('Correlation'!$R$16,DataTable[#Headers],0))</f>
        <v>7.0783610741109797</v>
      </c>
    </row>
    <row r="2030" spans="13:14" x14ac:dyDescent="0.3">
      <c r="M2030">
        <f ca="1">OFFSET('Water Data'!A2029,,MATCH('Correlation'!$R$4,DataTable[#Headers],0))</f>
        <v>6.7516686268080202</v>
      </c>
      <c r="N2030">
        <f ca="1">OFFSET('Water Data'!A2029,,MATCH('Correlation'!$R$16,DataTable[#Headers],0))</f>
        <v>6.7516686268080202</v>
      </c>
    </row>
    <row r="2031" spans="13:14" x14ac:dyDescent="0.3">
      <c r="M2031">
        <f ca="1">OFFSET('Water Data'!A2030,,MATCH('Correlation'!$R$4,DataTable[#Headers],0))</f>
        <v>7.7441252194347703</v>
      </c>
      <c r="N2031">
        <f ca="1">OFFSET('Water Data'!A2030,,MATCH('Correlation'!$R$16,DataTable[#Headers],0))</f>
        <v>7.7441252194347703</v>
      </c>
    </row>
    <row r="2032" spans="13:14" x14ac:dyDescent="0.3">
      <c r="M2032">
        <f ca="1">OFFSET('Water Data'!A2031,,MATCH('Correlation'!$R$4,DataTable[#Headers],0))</f>
        <v>7.5603920228303201</v>
      </c>
      <c r="N2032">
        <f ca="1">OFFSET('Water Data'!A2031,,MATCH('Correlation'!$R$16,DataTable[#Headers],0))</f>
        <v>7.5603920228303201</v>
      </c>
    </row>
    <row r="2033" spans="13:14" x14ac:dyDescent="0.3">
      <c r="M2033">
        <f ca="1">OFFSET('Water Data'!A2032,,MATCH('Correlation'!$R$4,DataTable[#Headers],0))</f>
        <v>7.8306075905686603</v>
      </c>
      <c r="N2033">
        <f ca="1">OFFSET('Water Data'!A2032,,MATCH('Correlation'!$R$16,DataTable[#Headers],0))</f>
        <v>7.8306075905686603</v>
      </c>
    </row>
    <row r="2034" spans="13:14" x14ac:dyDescent="0.3">
      <c r="M2034">
        <f ca="1">OFFSET('Water Data'!A2033,,MATCH('Correlation'!$R$4,DataTable[#Headers],0))</f>
        <v>6.74693496825686</v>
      </c>
      <c r="N2034">
        <f ca="1">OFFSET('Water Data'!A2033,,MATCH('Correlation'!$R$16,DataTable[#Headers],0))</f>
        <v>6.74693496825686</v>
      </c>
    </row>
    <row r="2035" spans="13:14" x14ac:dyDescent="0.3">
      <c r="M2035">
        <f ca="1">OFFSET('Water Data'!A2034,,MATCH('Correlation'!$R$4,DataTable[#Headers],0))</f>
        <v>6.54228178680893</v>
      </c>
      <c r="N2035">
        <f ca="1">OFFSET('Water Data'!A2034,,MATCH('Correlation'!$R$16,DataTable[#Headers],0))</f>
        <v>6.54228178680893</v>
      </c>
    </row>
    <row r="2036" spans="13:14" x14ac:dyDescent="0.3">
      <c r="M2036">
        <f ca="1">OFFSET('Water Data'!A2035,,MATCH('Correlation'!$R$4,DataTable[#Headers],0))</f>
        <v>8.5496925141079796</v>
      </c>
      <c r="N2036">
        <f ca="1">OFFSET('Water Data'!A2035,,MATCH('Correlation'!$R$16,DataTable[#Headers],0))</f>
        <v>8.5496925141079796</v>
      </c>
    </row>
    <row r="2037" spans="13:14" x14ac:dyDescent="0.3">
      <c r="M2037">
        <f ca="1">OFFSET('Water Data'!A2036,,MATCH('Correlation'!$R$4,DataTable[#Headers],0))</f>
        <v>7.4998445019556597</v>
      </c>
      <c r="N2037">
        <f ca="1">OFFSET('Water Data'!A2036,,MATCH('Correlation'!$R$16,DataTable[#Headers],0))</f>
        <v>7.4998445019556597</v>
      </c>
    </row>
    <row r="2038" spans="13:14" x14ac:dyDescent="0.3">
      <c r="M2038">
        <f ca="1">OFFSET('Water Data'!A2037,,MATCH('Correlation'!$R$4,DataTable[#Headers],0))</f>
        <v>5.7637728070588299</v>
      </c>
      <c r="N2038">
        <f ca="1">OFFSET('Water Data'!A2037,,MATCH('Correlation'!$R$16,DataTable[#Headers],0))</f>
        <v>5.7637728070588299</v>
      </c>
    </row>
    <row r="2039" spans="13:14" x14ac:dyDescent="0.3">
      <c r="M2039">
        <f ca="1">OFFSET('Water Data'!A2038,,MATCH('Correlation'!$R$4,DataTable[#Headers],0))</f>
        <v>7.2768631252090303</v>
      </c>
      <c r="N2039">
        <f ca="1">OFFSET('Water Data'!A2038,,MATCH('Correlation'!$R$16,DataTable[#Headers],0))</f>
        <v>7.2768631252090303</v>
      </c>
    </row>
    <row r="2040" spans="13:14" x14ac:dyDescent="0.3">
      <c r="M2040">
        <f ca="1">OFFSET('Water Data'!A2039,,MATCH('Correlation'!$R$4,DataTable[#Headers],0))</f>
        <v>7.4932908159283</v>
      </c>
      <c r="N2040">
        <f ca="1">OFFSET('Water Data'!A2039,,MATCH('Correlation'!$R$16,DataTable[#Headers],0))</f>
        <v>7.4932908159283</v>
      </c>
    </row>
    <row r="2041" spans="13:14" x14ac:dyDescent="0.3">
      <c r="M2041">
        <f ca="1">OFFSET('Water Data'!A2040,,MATCH('Correlation'!$R$4,DataTable[#Headers],0))</f>
        <v>6.1160239799531402</v>
      </c>
      <c r="N2041">
        <f ca="1">OFFSET('Water Data'!A2040,,MATCH('Correlation'!$R$16,DataTable[#Headers],0))</f>
        <v>6.1160239799531402</v>
      </c>
    </row>
    <row r="2042" spans="13:14" x14ac:dyDescent="0.3">
      <c r="M2042">
        <f ca="1">OFFSET('Water Data'!A2041,,MATCH('Correlation'!$R$4,DataTable[#Headers],0))</f>
        <v>5.22689523223851</v>
      </c>
      <c r="N2042">
        <f ca="1">OFFSET('Water Data'!A2041,,MATCH('Correlation'!$R$16,DataTable[#Headers],0))</f>
        <v>5.22689523223851</v>
      </c>
    </row>
    <row r="2043" spans="13:14" x14ac:dyDescent="0.3">
      <c r="M2043">
        <f ca="1">OFFSET('Water Data'!A2042,,MATCH('Correlation'!$R$4,DataTable[#Headers],0))</f>
        <v>7.080794504276815</v>
      </c>
      <c r="N2043">
        <f ca="1">OFFSET('Water Data'!A2042,,MATCH('Correlation'!$R$16,DataTable[#Headers],0))</f>
        <v>7.080794504276815</v>
      </c>
    </row>
    <row r="2044" spans="13:14" x14ac:dyDescent="0.3">
      <c r="M2044">
        <f ca="1">OFFSET('Water Data'!A2043,,MATCH('Correlation'!$R$4,DataTable[#Headers],0))</f>
        <v>6.42064020641154</v>
      </c>
      <c r="N2044">
        <f ca="1">OFFSET('Water Data'!A2043,,MATCH('Correlation'!$R$16,DataTable[#Headers],0))</f>
        <v>6.42064020641154</v>
      </c>
    </row>
    <row r="2045" spans="13:14" x14ac:dyDescent="0.3">
      <c r="M2045">
        <f ca="1">OFFSET('Water Data'!A2044,,MATCH('Correlation'!$R$4,DataTable[#Headers],0))</f>
        <v>7.6690125365183199</v>
      </c>
      <c r="N2045">
        <f ca="1">OFFSET('Water Data'!A2044,,MATCH('Correlation'!$R$16,DataTable[#Headers],0))</f>
        <v>7.6690125365183199</v>
      </c>
    </row>
    <row r="2046" spans="13:14" x14ac:dyDescent="0.3">
      <c r="M2046">
        <f ca="1">OFFSET('Water Data'!A2045,,MATCH('Correlation'!$R$4,DataTable[#Headers],0))</f>
        <v>7.12806225525041</v>
      </c>
      <c r="N2046">
        <f ca="1">OFFSET('Water Data'!A2045,,MATCH('Correlation'!$R$16,DataTable[#Headers],0))</f>
        <v>7.12806225525041</v>
      </c>
    </row>
    <row r="2047" spans="13:14" x14ac:dyDescent="0.3">
      <c r="M2047">
        <f ca="1">OFFSET('Water Data'!A2046,,MATCH('Correlation'!$R$4,DataTable[#Headers],0))</f>
        <v>7.080794504276815</v>
      </c>
      <c r="N2047">
        <f ca="1">OFFSET('Water Data'!A2046,,MATCH('Correlation'!$R$16,DataTable[#Headers],0))</f>
        <v>7.080794504276815</v>
      </c>
    </row>
    <row r="2048" spans="13:14" x14ac:dyDescent="0.3">
      <c r="M2048">
        <f ca="1">OFFSET('Water Data'!A2047,,MATCH('Correlation'!$R$4,DataTable[#Headers],0))</f>
        <v>6.6153501349132497</v>
      </c>
      <c r="N2048">
        <f ca="1">OFFSET('Water Data'!A2047,,MATCH('Correlation'!$R$16,DataTable[#Headers],0))</f>
        <v>6.6153501349132497</v>
      </c>
    </row>
    <row r="2049" spans="13:14" x14ac:dyDescent="0.3">
      <c r="M2049">
        <f ca="1">OFFSET('Water Data'!A2048,,MATCH('Correlation'!$R$4,DataTable[#Headers],0))</f>
        <v>6.5048762223411698</v>
      </c>
      <c r="N2049">
        <f ca="1">OFFSET('Water Data'!A2048,,MATCH('Correlation'!$R$16,DataTable[#Headers],0))</f>
        <v>6.5048762223411698</v>
      </c>
    </row>
    <row r="2050" spans="13:14" x14ac:dyDescent="0.3">
      <c r="M2050">
        <f ca="1">OFFSET('Water Data'!A2049,,MATCH('Correlation'!$R$4,DataTable[#Headers],0))</f>
        <v>7.4591241732177398</v>
      </c>
      <c r="N2050">
        <f ca="1">OFFSET('Water Data'!A2049,,MATCH('Correlation'!$R$16,DataTable[#Headers],0))</f>
        <v>7.4591241732177398</v>
      </c>
    </row>
    <row r="2051" spans="13:14" x14ac:dyDescent="0.3">
      <c r="M2051">
        <f ca="1">OFFSET('Water Data'!A2050,,MATCH('Correlation'!$R$4,DataTable[#Headers],0))</f>
        <v>7.080794504276815</v>
      </c>
      <c r="N2051">
        <f ca="1">OFFSET('Water Data'!A2050,,MATCH('Correlation'!$R$16,DataTable[#Headers],0))</f>
        <v>7.080794504276815</v>
      </c>
    </row>
    <row r="2052" spans="13:14" x14ac:dyDescent="0.3">
      <c r="M2052">
        <f ca="1">OFFSET('Water Data'!A2051,,MATCH('Correlation'!$R$4,DataTable[#Headers],0))</f>
        <v>7.0960471010056798</v>
      </c>
      <c r="N2052">
        <f ca="1">OFFSET('Water Data'!A2051,,MATCH('Correlation'!$R$16,DataTable[#Headers],0))</f>
        <v>7.0960471010056798</v>
      </c>
    </row>
    <row r="2053" spans="13:14" x14ac:dyDescent="0.3">
      <c r="M2053">
        <f ca="1">OFFSET('Water Data'!A2052,,MATCH('Correlation'!$R$4,DataTable[#Headers],0))</f>
        <v>6.9894421770484403</v>
      </c>
      <c r="N2053">
        <f ca="1">OFFSET('Water Data'!A2052,,MATCH('Correlation'!$R$16,DataTable[#Headers],0))</f>
        <v>6.9894421770484403</v>
      </c>
    </row>
    <row r="2054" spans="13:14" x14ac:dyDescent="0.3">
      <c r="M2054">
        <f ca="1">OFFSET('Water Data'!A2053,,MATCH('Correlation'!$R$4,DataTable[#Headers],0))</f>
        <v>7.080794504276815</v>
      </c>
      <c r="N2054">
        <f ca="1">OFFSET('Water Data'!A2053,,MATCH('Correlation'!$R$16,DataTable[#Headers],0))</f>
        <v>7.080794504276815</v>
      </c>
    </row>
    <row r="2055" spans="13:14" x14ac:dyDescent="0.3">
      <c r="M2055">
        <f ca="1">OFFSET('Water Data'!A2054,,MATCH('Correlation'!$R$4,DataTable[#Headers],0))</f>
        <v>8.2977258777917093</v>
      </c>
      <c r="N2055">
        <f ca="1">OFFSET('Water Data'!A2054,,MATCH('Correlation'!$R$16,DataTable[#Headers],0))</f>
        <v>8.2977258777917093</v>
      </c>
    </row>
    <row r="2056" spans="13:14" x14ac:dyDescent="0.3">
      <c r="M2056">
        <f ca="1">OFFSET('Water Data'!A2055,,MATCH('Correlation'!$R$4,DataTable[#Headers],0))</f>
        <v>3.8464539500942201</v>
      </c>
      <c r="N2056">
        <f ca="1">OFFSET('Water Data'!A2055,,MATCH('Correlation'!$R$16,DataTable[#Headers],0))</f>
        <v>3.8464539500942201</v>
      </c>
    </row>
    <row r="2057" spans="13:14" x14ac:dyDescent="0.3">
      <c r="M2057">
        <f ca="1">OFFSET('Water Data'!A2056,,MATCH('Correlation'!$R$4,DataTable[#Headers],0))</f>
        <v>7.080794504276815</v>
      </c>
      <c r="N2057">
        <f ca="1">OFFSET('Water Data'!A2056,,MATCH('Correlation'!$R$16,DataTable[#Headers],0))</f>
        <v>7.080794504276815</v>
      </c>
    </row>
    <row r="2058" spans="13:14" x14ac:dyDescent="0.3">
      <c r="M2058">
        <f ca="1">OFFSET('Water Data'!A2057,,MATCH('Correlation'!$R$4,DataTable[#Headers],0))</f>
        <v>9.3800070920145</v>
      </c>
      <c r="N2058">
        <f ca="1">OFFSET('Water Data'!A2057,,MATCH('Correlation'!$R$16,DataTable[#Headers],0))</f>
        <v>9.3800070920145</v>
      </c>
    </row>
    <row r="2059" spans="13:14" x14ac:dyDescent="0.3">
      <c r="M2059">
        <f ca="1">OFFSET('Water Data'!A2058,,MATCH('Correlation'!$R$4,DataTable[#Headers],0))</f>
        <v>8.9983750226791006</v>
      </c>
      <c r="N2059">
        <f ca="1">OFFSET('Water Data'!A2058,,MATCH('Correlation'!$R$16,DataTable[#Headers],0))</f>
        <v>8.9983750226791006</v>
      </c>
    </row>
    <row r="2060" spans="13:14" x14ac:dyDescent="0.3">
      <c r="M2060">
        <f ca="1">OFFSET('Water Data'!A2059,,MATCH('Correlation'!$R$4,DataTable[#Headers],0))</f>
        <v>5.6903874243649204</v>
      </c>
      <c r="N2060">
        <f ca="1">OFFSET('Water Data'!A2059,,MATCH('Correlation'!$R$16,DataTable[#Headers],0))</f>
        <v>5.6903874243649204</v>
      </c>
    </row>
    <row r="2061" spans="13:14" x14ac:dyDescent="0.3">
      <c r="M2061">
        <f ca="1">OFFSET('Water Data'!A2060,,MATCH('Correlation'!$R$4,DataTable[#Headers],0))</f>
        <v>7.3015634493794002</v>
      </c>
      <c r="N2061">
        <f ca="1">OFFSET('Water Data'!A2060,,MATCH('Correlation'!$R$16,DataTable[#Headers],0))</f>
        <v>7.3015634493794002</v>
      </c>
    </row>
    <row r="2062" spans="13:14" x14ac:dyDescent="0.3">
      <c r="M2062">
        <f ca="1">OFFSET('Water Data'!A2061,,MATCH('Correlation'!$R$4,DataTable[#Headers],0))</f>
        <v>7.0316840506457803</v>
      </c>
      <c r="N2062">
        <f ca="1">OFFSET('Water Data'!A2061,,MATCH('Correlation'!$R$16,DataTable[#Headers],0))</f>
        <v>7.0316840506457803</v>
      </c>
    </row>
    <row r="2063" spans="13:14" x14ac:dyDescent="0.3">
      <c r="M2063">
        <f ca="1">OFFSET('Water Data'!A2062,,MATCH('Correlation'!$R$4,DataTable[#Headers],0))</f>
        <v>4.3486749930398396</v>
      </c>
      <c r="N2063">
        <f ca="1">OFFSET('Water Data'!A2062,,MATCH('Correlation'!$R$16,DataTable[#Headers],0))</f>
        <v>4.3486749930398396</v>
      </c>
    </row>
    <row r="2064" spans="13:14" x14ac:dyDescent="0.3">
      <c r="M2064">
        <f ca="1">OFFSET('Water Data'!A2063,,MATCH('Correlation'!$R$4,DataTable[#Headers],0))</f>
        <v>5.2941953902841696</v>
      </c>
      <c r="N2064">
        <f ca="1">OFFSET('Water Data'!A2063,,MATCH('Correlation'!$R$16,DataTable[#Headers],0))</f>
        <v>5.2941953902841696</v>
      </c>
    </row>
    <row r="2065" spans="13:14" x14ac:dyDescent="0.3">
      <c r="M2065">
        <f ca="1">OFFSET('Water Data'!A2064,,MATCH('Correlation'!$R$4,DataTable[#Headers],0))</f>
        <v>7.2579309948632904</v>
      </c>
      <c r="N2065">
        <f ca="1">OFFSET('Water Data'!A2064,,MATCH('Correlation'!$R$16,DataTable[#Headers],0))</f>
        <v>7.2579309948632904</v>
      </c>
    </row>
    <row r="2066" spans="13:14" x14ac:dyDescent="0.3">
      <c r="M2066">
        <f ca="1">OFFSET('Water Data'!A2065,,MATCH('Correlation'!$R$4,DataTable[#Headers],0))</f>
        <v>9.2504916390780902</v>
      </c>
      <c r="N2066">
        <f ca="1">OFFSET('Water Data'!A2065,,MATCH('Correlation'!$R$16,DataTable[#Headers],0))</f>
        <v>9.2504916390780902</v>
      </c>
    </row>
    <row r="2067" spans="13:14" x14ac:dyDescent="0.3">
      <c r="M2067">
        <f ca="1">OFFSET('Water Data'!A2066,,MATCH('Correlation'!$R$4,DataTable[#Headers],0))</f>
        <v>9.6804747784705594</v>
      </c>
      <c r="N2067">
        <f ca="1">OFFSET('Water Data'!A2066,,MATCH('Correlation'!$R$16,DataTable[#Headers],0))</f>
        <v>9.6804747784705594</v>
      </c>
    </row>
    <row r="2068" spans="13:14" x14ac:dyDescent="0.3">
      <c r="M2068">
        <f ca="1">OFFSET('Water Data'!A2067,,MATCH('Correlation'!$R$4,DataTable[#Headers],0))</f>
        <v>7.080794504276815</v>
      </c>
      <c r="N2068">
        <f ca="1">OFFSET('Water Data'!A2067,,MATCH('Correlation'!$R$16,DataTable[#Headers],0))</f>
        <v>7.080794504276815</v>
      </c>
    </row>
    <row r="2069" spans="13:14" x14ac:dyDescent="0.3">
      <c r="M2069">
        <f ca="1">OFFSET('Water Data'!A2068,,MATCH('Correlation'!$R$4,DataTable[#Headers],0))</f>
        <v>6.7412458208811001</v>
      </c>
      <c r="N2069">
        <f ca="1">OFFSET('Water Data'!A2068,,MATCH('Correlation'!$R$16,DataTable[#Headers],0))</f>
        <v>6.7412458208811001</v>
      </c>
    </row>
    <row r="2070" spans="13:14" x14ac:dyDescent="0.3">
      <c r="M2070">
        <f ca="1">OFFSET('Water Data'!A2069,,MATCH('Correlation'!$R$4,DataTable[#Headers],0))</f>
        <v>6.8117022698952701</v>
      </c>
      <c r="N2070">
        <f ca="1">OFFSET('Water Data'!A2069,,MATCH('Correlation'!$R$16,DataTable[#Headers],0))</f>
        <v>6.8117022698952701</v>
      </c>
    </row>
    <row r="2071" spans="13:14" x14ac:dyDescent="0.3">
      <c r="M2071">
        <f ca="1">OFFSET('Water Data'!A2070,,MATCH('Correlation'!$R$4,DataTable[#Headers],0))</f>
        <v>6.9669429618843202</v>
      </c>
      <c r="N2071">
        <f ca="1">OFFSET('Water Data'!A2070,,MATCH('Correlation'!$R$16,DataTable[#Headers],0))</f>
        <v>6.9669429618843202</v>
      </c>
    </row>
    <row r="2072" spans="13:14" x14ac:dyDescent="0.3">
      <c r="M2072">
        <f ca="1">OFFSET('Water Data'!A2071,,MATCH('Correlation'!$R$4,DataTable[#Headers],0))</f>
        <v>7.4460890591172602</v>
      </c>
      <c r="N2072">
        <f ca="1">OFFSET('Water Data'!A2071,,MATCH('Correlation'!$R$16,DataTable[#Headers],0))</f>
        <v>7.4460890591172602</v>
      </c>
    </row>
    <row r="2073" spans="13:14" x14ac:dyDescent="0.3">
      <c r="M2073">
        <f ca="1">OFFSET('Water Data'!A2072,,MATCH('Correlation'!$R$4,DataTable[#Headers],0))</f>
        <v>6.2106476062546196</v>
      </c>
      <c r="N2073">
        <f ca="1">OFFSET('Water Data'!A2072,,MATCH('Correlation'!$R$16,DataTable[#Headers],0))</f>
        <v>6.2106476062546196</v>
      </c>
    </row>
    <row r="2074" spans="13:14" x14ac:dyDescent="0.3">
      <c r="M2074">
        <f ca="1">OFFSET('Water Data'!A2073,,MATCH('Correlation'!$R$4,DataTable[#Headers],0))</f>
        <v>7.3415471121709199</v>
      </c>
      <c r="N2074">
        <f ca="1">OFFSET('Water Data'!A2073,,MATCH('Correlation'!$R$16,DataTable[#Headers],0))</f>
        <v>7.3415471121709199</v>
      </c>
    </row>
    <row r="2075" spans="13:14" x14ac:dyDescent="0.3">
      <c r="M2075">
        <f ca="1">OFFSET('Water Data'!A2074,,MATCH('Correlation'!$R$4,DataTable[#Headers],0))</f>
        <v>7.05139642582078</v>
      </c>
      <c r="N2075">
        <f ca="1">OFFSET('Water Data'!A2074,,MATCH('Correlation'!$R$16,DataTable[#Headers],0))</f>
        <v>7.05139642582078</v>
      </c>
    </row>
    <row r="2076" spans="13:14" x14ac:dyDescent="0.3">
      <c r="M2076">
        <f ca="1">OFFSET('Water Data'!A2075,,MATCH('Correlation'!$R$4,DataTable[#Headers],0))</f>
        <v>6.6426139095783299</v>
      </c>
      <c r="N2076">
        <f ca="1">OFFSET('Water Data'!A2075,,MATCH('Correlation'!$R$16,DataTable[#Headers],0))</f>
        <v>6.6426139095783299</v>
      </c>
    </row>
    <row r="2077" spans="13:14" x14ac:dyDescent="0.3">
      <c r="M2077">
        <f ca="1">OFFSET('Water Data'!A2076,,MATCH('Correlation'!$R$4,DataTable[#Headers],0))</f>
        <v>10.1462904798324</v>
      </c>
      <c r="N2077">
        <f ca="1">OFFSET('Water Data'!A2076,,MATCH('Correlation'!$R$16,DataTable[#Headers],0))</f>
        <v>10.1462904798324</v>
      </c>
    </row>
    <row r="2078" spans="13:14" x14ac:dyDescent="0.3">
      <c r="M2078">
        <f ca="1">OFFSET('Water Data'!A2077,,MATCH('Correlation'!$R$4,DataTable[#Headers],0))</f>
        <v>13.999999999999901</v>
      </c>
      <c r="N2078">
        <f ca="1">OFFSET('Water Data'!A2077,,MATCH('Correlation'!$R$16,DataTable[#Headers],0))</f>
        <v>13.999999999999901</v>
      </c>
    </row>
    <row r="2079" spans="13:14" x14ac:dyDescent="0.3">
      <c r="M2079">
        <f ca="1">OFFSET('Water Data'!A2078,,MATCH('Correlation'!$R$4,DataTable[#Headers],0))</f>
        <v>8.4695372997593594</v>
      </c>
      <c r="N2079">
        <f ca="1">OFFSET('Water Data'!A2078,,MATCH('Correlation'!$R$16,DataTable[#Headers],0))</f>
        <v>8.4695372997593594</v>
      </c>
    </row>
    <row r="2080" spans="13:14" x14ac:dyDescent="0.3">
      <c r="M2080">
        <f ca="1">OFFSET('Water Data'!A2079,,MATCH('Correlation'!$R$4,DataTable[#Headers],0))</f>
        <v>6.0432120706478001</v>
      </c>
      <c r="N2080">
        <f ca="1">OFFSET('Water Data'!A2079,,MATCH('Correlation'!$R$16,DataTable[#Headers],0))</f>
        <v>6.0432120706478001</v>
      </c>
    </row>
    <row r="2081" spans="13:14" x14ac:dyDescent="0.3">
      <c r="M2081">
        <f ca="1">OFFSET('Water Data'!A2080,,MATCH('Correlation'!$R$4,DataTable[#Headers],0))</f>
        <v>5.8411188395510196</v>
      </c>
      <c r="N2081">
        <f ca="1">OFFSET('Water Data'!A2080,,MATCH('Correlation'!$R$16,DataTable[#Headers],0))</f>
        <v>5.8411188395510196</v>
      </c>
    </row>
    <row r="2082" spans="13:14" x14ac:dyDescent="0.3">
      <c r="M2082">
        <f ca="1">OFFSET('Water Data'!A2081,,MATCH('Correlation'!$R$4,DataTable[#Headers],0))</f>
        <v>8.1146654258547795</v>
      </c>
      <c r="N2082">
        <f ca="1">OFFSET('Water Data'!A2081,,MATCH('Correlation'!$R$16,DataTable[#Headers],0))</f>
        <v>8.1146654258547795</v>
      </c>
    </row>
    <row r="2083" spans="13:14" x14ac:dyDescent="0.3">
      <c r="M2083">
        <f ca="1">OFFSET('Water Data'!A2082,,MATCH('Correlation'!$R$4,DataTable[#Headers],0))</f>
        <v>5.5851169983529996</v>
      </c>
      <c r="N2083">
        <f ca="1">OFFSET('Water Data'!A2082,,MATCH('Correlation'!$R$16,DataTable[#Headers],0))</f>
        <v>5.5851169983529996</v>
      </c>
    </row>
    <row r="2084" spans="13:14" x14ac:dyDescent="0.3">
      <c r="M2084">
        <f ca="1">OFFSET('Water Data'!A2083,,MATCH('Correlation'!$R$4,DataTable[#Headers],0))</f>
        <v>5.9039935008519597</v>
      </c>
      <c r="N2084">
        <f ca="1">OFFSET('Water Data'!A2083,,MATCH('Correlation'!$R$16,DataTable[#Headers],0))</f>
        <v>5.9039935008519597</v>
      </c>
    </row>
    <row r="2085" spans="13:14" x14ac:dyDescent="0.3">
      <c r="M2085">
        <f ca="1">OFFSET('Water Data'!A2084,,MATCH('Correlation'!$R$4,DataTable[#Headers],0))</f>
        <v>10.2841260841415</v>
      </c>
      <c r="N2085">
        <f ca="1">OFFSET('Water Data'!A2084,,MATCH('Correlation'!$R$16,DataTable[#Headers],0))</f>
        <v>10.2841260841415</v>
      </c>
    </row>
    <row r="2086" spans="13:14" x14ac:dyDescent="0.3">
      <c r="M2086">
        <f ca="1">OFFSET('Water Data'!A2085,,MATCH('Correlation'!$R$4,DataTable[#Headers],0))</f>
        <v>9.5782267203575699</v>
      </c>
      <c r="N2086">
        <f ca="1">OFFSET('Water Data'!A2085,,MATCH('Correlation'!$R$16,DataTable[#Headers],0))</f>
        <v>9.5782267203575699</v>
      </c>
    </row>
    <row r="2087" spans="13:14" x14ac:dyDescent="0.3">
      <c r="M2087">
        <f ca="1">OFFSET('Water Data'!A2086,,MATCH('Correlation'!$R$4,DataTable[#Headers],0))</f>
        <v>7.0948308339981496</v>
      </c>
      <c r="N2087">
        <f ca="1">OFFSET('Water Data'!A2086,,MATCH('Correlation'!$R$16,DataTable[#Headers],0))</f>
        <v>7.0948308339981496</v>
      </c>
    </row>
    <row r="2088" spans="13:14" x14ac:dyDescent="0.3">
      <c r="M2088">
        <f ca="1">OFFSET('Water Data'!A2087,,MATCH('Correlation'!$R$4,DataTable[#Headers],0))</f>
        <v>7.080794504276815</v>
      </c>
      <c r="N2088">
        <f ca="1">OFFSET('Water Data'!A2087,,MATCH('Correlation'!$R$16,DataTable[#Headers],0))</f>
        <v>7.080794504276815</v>
      </c>
    </row>
    <row r="2089" spans="13:14" x14ac:dyDescent="0.3">
      <c r="M2089">
        <f ca="1">OFFSET('Water Data'!A2088,,MATCH('Correlation'!$R$4,DataTable[#Headers],0))</f>
        <v>9.6872600278601801</v>
      </c>
      <c r="N2089">
        <f ca="1">OFFSET('Water Data'!A2088,,MATCH('Correlation'!$R$16,DataTable[#Headers],0))</f>
        <v>9.6872600278601801</v>
      </c>
    </row>
    <row r="2090" spans="13:14" x14ac:dyDescent="0.3">
      <c r="M2090">
        <f ca="1">OFFSET('Water Data'!A2089,,MATCH('Correlation'!$R$4,DataTable[#Headers],0))</f>
        <v>6.5274405895332297</v>
      </c>
      <c r="N2090">
        <f ca="1">OFFSET('Water Data'!A2089,,MATCH('Correlation'!$R$16,DataTable[#Headers],0))</f>
        <v>6.5274405895332297</v>
      </c>
    </row>
    <row r="2091" spans="13:14" x14ac:dyDescent="0.3">
      <c r="M2091">
        <f ca="1">OFFSET('Water Data'!A2090,,MATCH('Correlation'!$R$4,DataTable[#Headers],0))</f>
        <v>7.080794504276815</v>
      </c>
      <c r="N2091">
        <f ca="1">OFFSET('Water Data'!A2090,,MATCH('Correlation'!$R$16,DataTable[#Headers],0))</f>
        <v>7.080794504276815</v>
      </c>
    </row>
    <row r="2092" spans="13:14" x14ac:dyDescent="0.3">
      <c r="M2092">
        <f ca="1">OFFSET('Water Data'!A2091,,MATCH('Correlation'!$R$4,DataTable[#Headers],0))</f>
        <v>7.7447725523561397</v>
      </c>
      <c r="N2092">
        <f ca="1">OFFSET('Water Data'!A2091,,MATCH('Correlation'!$R$16,DataTable[#Headers],0))</f>
        <v>7.7447725523561397</v>
      </c>
    </row>
    <row r="2093" spans="13:14" x14ac:dyDescent="0.3">
      <c r="M2093">
        <f ca="1">OFFSET('Water Data'!A2092,,MATCH('Correlation'!$R$4,DataTable[#Headers],0))</f>
        <v>8.2892242702179697</v>
      </c>
      <c r="N2093">
        <f ca="1">OFFSET('Water Data'!A2092,,MATCH('Correlation'!$R$16,DataTable[#Headers],0))</f>
        <v>8.2892242702179697</v>
      </c>
    </row>
    <row r="2094" spans="13:14" x14ac:dyDescent="0.3">
      <c r="M2094">
        <f ca="1">OFFSET('Water Data'!A2093,,MATCH('Correlation'!$R$4,DataTable[#Headers],0))</f>
        <v>7.2492573325255796</v>
      </c>
      <c r="N2094">
        <f ca="1">OFFSET('Water Data'!A2093,,MATCH('Correlation'!$R$16,DataTable[#Headers],0))</f>
        <v>7.2492573325255796</v>
      </c>
    </row>
    <row r="2095" spans="13:14" x14ac:dyDescent="0.3">
      <c r="M2095">
        <f ca="1">OFFSET('Water Data'!A2094,,MATCH('Correlation'!$R$4,DataTable[#Headers],0))</f>
        <v>7.74409853146829</v>
      </c>
      <c r="N2095">
        <f ca="1">OFFSET('Water Data'!A2094,,MATCH('Correlation'!$R$16,DataTable[#Headers],0))</f>
        <v>7.74409853146829</v>
      </c>
    </row>
    <row r="2096" spans="13:14" x14ac:dyDescent="0.3">
      <c r="M2096">
        <f ca="1">OFFSET('Water Data'!A2095,,MATCH('Correlation'!$R$4,DataTable[#Headers],0))</f>
        <v>7.080794504276815</v>
      </c>
      <c r="N2096">
        <f ca="1">OFFSET('Water Data'!A2095,,MATCH('Correlation'!$R$16,DataTable[#Headers],0))</f>
        <v>7.080794504276815</v>
      </c>
    </row>
    <row r="2097" spans="13:14" x14ac:dyDescent="0.3">
      <c r="M2097">
        <f ca="1">OFFSET('Water Data'!A2096,,MATCH('Correlation'!$R$4,DataTable[#Headers],0))</f>
        <v>6.8902745390260902</v>
      </c>
      <c r="N2097">
        <f ca="1">OFFSET('Water Data'!A2096,,MATCH('Correlation'!$R$16,DataTable[#Headers],0))</f>
        <v>6.8902745390260902</v>
      </c>
    </row>
    <row r="2098" spans="13:14" x14ac:dyDescent="0.3">
      <c r="M2098">
        <f ca="1">OFFSET('Water Data'!A2097,,MATCH('Correlation'!$R$4,DataTable[#Headers],0))</f>
        <v>6.0473808565266296</v>
      </c>
      <c r="N2098">
        <f ca="1">OFFSET('Water Data'!A2097,,MATCH('Correlation'!$R$16,DataTable[#Headers],0))</f>
        <v>6.0473808565266296</v>
      </c>
    </row>
    <row r="2099" spans="13:14" x14ac:dyDescent="0.3">
      <c r="M2099">
        <f ca="1">OFFSET('Water Data'!A2098,,MATCH('Correlation'!$R$4,DataTable[#Headers],0))</f>
        <v>11.5687679659141</v>
      </c>
      <c r="N2099">
        <f ca="1">OFFSET('Water Data'!A2098,,MATCH('Correlation'!$R$16,DataTable[#Headers],0))</f>
        <v>11.5687679659141</v>
      </c>
    </row>
    <row r="2100" spans="13:14" x14ac:dyDescent="0.3">
      <c r="M2100">
        <f ca="1">OFFSET('Water Data'!A2099,,MATCH('Correlation'!$R$4,DataTable[#Headers],0))</f>
        <v>10.1648385570182</v>
      </c>
      <c r="N2100">
        <f ca="1">OFFSET('Water Data'!A2099,,MATCH('Correlation'!$R$16,DataTable[#Headers],0))</f>
        <v>10.1648385570182</v>
      </c>
    </row>
    <row r="2101" spans="13:14" x14ac:dyDescent="0.3">
      <c r="M2101">
        <f ca="1">OFFSET('Water Data'!A2100,,MATCH('Correlation'!$R$4,DataTable[#Headers],0))</f>
        <v>8.7223112244906105</v>
      </c>
      <c r="N2101">
        <f ca="1">OFFSET('Water Data'!A2100,,MATCH('Correlation'!$R$16,DataTable[#Headers],0))</f>
        <v>8.7223112244906105</v>
      </c>
    </row>
    <row r="2102" spans="13:14" x14ac:dyDescent="0.3">
      <c r="M2102">
        <f ca="1">OFFSET('Water Data'!A2101,,MATCH('Correlation'!$R$4,DataTable[#Headers],0))</f>
        <v>3.7177039349903001</v>
      </c>
      <c r="N2102">
        <f ca="1">OFFSET('Water Data'!A2101,,MATCH('Correlation'!$R$16,DataTable[#Headers],0))</f>
        <v>3.7177039349903001</v>
      </c>
    </row>
    <row r="2103" spans="13:14" x14ac:dyDescent="0.3">
      <c r="M2103">
        <f ca="1">OFFSET('Water Data'!A2102,,MATCH('Correlation'!$R$4,DataTable[#Headers],0))</f>
        <v>4.8942780735976497</v>
      </c>
      <c r="N2103">
        <f ca="1">OFFSET('Water Data'!A2102,,MATCH('Correlation'!$R$16,DataTable[#Headers],0))</f>
        <v>4.8942780735976497</v>
      </c>
    </row>
    <row r="2104" spans="13:14" x14ac:dyDescent="0.3">
      <c r="M2104">
        <f ca="1">OFFSET('Water Data'!A2103,,MATCH('Correlation'!$R$4,DataTable[#Headers],0))</f>
        <v>6.0711834219751601</v>
      </c>
      <c r="N2104">
        <f ca="1">OFFSET('Water Data'!A2103,,MATCH('Correlation'!$R$16,DataTable[#Headers],0))</f>
        <v>6.0711834219751601</v>
      </c>
    </row>
    <row r="2105" spans="13:14" x14ac:dyDescent="0.3">
      <c r="M2105">
        <f ca="1">OFFSET('Water Data'!A2104,,MATCH('Correlation'!$R$4,DataTable[#Headers],0))</f>
        <v>9.0325634507727095</v>
      </c>
      <c r="N2105">
        <f ca="1">OFFSET('Water Data'!A2104,,MATCH('Correlation'!$R$16,DataTable[#Headers],0))</f>
        <v>9.0325634507727095</v>
      </c>
    </row>
    <row r="2106" spans="13:14" x14ac:dyDescent="0.3">
      <c r="M2106">
        <f ca="1">OFFSET('Water Data'!A2105,,MATCH('Correlation'!$R$4,DataTable[#Headers],0))</f>
        <v>9.9137037967786092</v>
      </c>
      <c r="N2106">
        <f ca="1">OFFSET('Water Data'!A2105,,MATCH('Correlation'!$R$16,DataTable[#Headers],0))</f>
        <v>9.9137037967786092</v>
      </c>
    </row>
    <row r="2107" spans="13:14" x14ac:dyDescent="0.3">
      <c r="M2107">
        <f ca="1">OFFSET('Water Data'!A2106,,MATCH('Correlation'!$R$4,DataTable[#Headers],0))</f>
        <v>7.080794504276815</v>
      </c>
      <c r="N2107">
        <f ca="1">OFFSET('Water Data'!A2106,,MATCH('Correlation'!$R$16,DataTable[#Headers],0))</f>
        <v>7.080794504276815</v>
      </c>
    </row>
    <row r="2108" spans="13:14" x14ac:dyDescent="0.3">
      <c r="M2108">
        <f ca="1">OFFSET('Water Data'!A2107,,MATCH('Correlation'!$R$4,DataTable[#Headers],0))</f>
        <v>4.2292245588641197</v>
      </c>
      <c r="N2108">
        <f ca="1">OFFSET('Water Data'!A2107,,MATCH('Correlation'!$R$16,DataTable[#Headers],0))</f>
        <v>4.2292245588641197</v>
      </c>
    </row>
    <row r="2109" spans="13:14" x14ac:dyDescent="0.3">
      <c r="M2109">
        <f ca="1">OFFSET('Water Data'!A2108,,MATCH('Correlation'!$R$4,DataTable[#Headers],0))</f>
        <v>9.13545194360705</v>
      </c>
      <c r="N2109">
        <f ca="1">OFFSET('Water Data'!A2108,,MATCH('Correlation'!$R$16,DataTable[#Headers],0))</f>
        <v>9.13545194360705</v>
      </c>
    </row>
    <row r="2110" spans="13:14" x14ac:dyDescent="0.3">
      <c r="M2110">
        <f ca="1">OFFSET('Water Data'!A2109,,MATCH('Correlation'!$R$4,DataTable[#Headers],0))</f>
        <v>3.9065675142870502</v>
      </c>
      <c r="N2110">
        <f ca="1">OFFSET('Water Data'!A2109,,MATCH('Correlation'!$R$16,DataTable[#Headers],0))</f>
        <v>3.9065675142870502</v>
      </c>
    </row>
    <row r="2111" spans="13:14" x14ac:dyDescent="0.3">
      <c r="M2111">
        <f ca="1">OFFSET('Water Data'!A2110,,MATCH('Correlation'!$R$4,DataTable[#Headers],0))</f>
        <v>7.3840488876545303</v>
      </c>
      <c r="N2111">
        <f ca="1">OFFSET('Water Data'!A2110,,MATCH('Correlation'!$R$16,DataTable[#Headers],0))</f>
        <v>7.3840488876545303</v>
      </c>
    </row>
    <row r="2112" spans="13:14" x14ac:dyDescent="0.3">
      <c r="M2112">
        <f ca="1">OFFSET('Water Data'!A2111,,MATCH('Correlation'!$R$4,DataTable[#Headers],0))</f>
        <v>7.080794504276815</v>
      </c>
      <c r="N2112">
        <f ca="1">OFFSET('Water Data'!A2111,,MATCH('Correlation'!$R$16,DataTable[#Headers],0))</f>
        <v>7.080794504276815</v>
      </c>
    </row>
    <row r="2113" spans="13:14" x14ac:dyDescent="0.3">
      <c r="M2113">
        <f ca="1">OFFSET('Water Data'!A2112,,MATCH('Correlation'!$R$4,DataTable[#Headers],0))</f>
        <v>8.5242963629238204</v>
      </c>
      <c r="N2113">
        <f ca="1">OFFSET('Water Data'!A2112,,MATCH('Correlation'!$R$16,DataTable[#Headers],0))</f>
        <v>8.5242963629238204</v>
      </c>
    </row>
    <row r="2114" spans="13:14" x14ac:dyDescent="0.3">
      <c r="M2114">
        <f ca="1">OFFSET('Water Data'!A2113,,MATCH('Correlation'!$R$4,DataTable[#Headers],0))</f>
        <v>5.7061308891243403</v>
      </c>
      <c r="N2114">
        <f ca="1">OFFSET('Water Data'!A2113,,MATCH('Correlation'!$R$16,DataTable[#Headers],0))</f>
        <v>5.7061308891243403</v>
      </c>
    </row>
    <row r="2115" spans="13:14" x14ac:dyDescent="0.3">
      <c r="M2115">
        <f ca="1">OFFSET('Water Data'!A2114,,MATCH('Correlation'!$R$4,DataTable[#Headers],0))</f>
        <v>3.7151713598846898</v>
      </c>
      <c r="N2115">
        <f ca="1">OFFSET('Water Data'!A2114,,MATCH('Correlation'!$R$16,DataTable[#Headers],0))</f>
        <v>3.7151713598846898</v>
      </c>
    </row>
    <row r="2116" spans="13:14" x14ac:dyDescent="0.3">
      <c r="M2116">
        <f ca="1">OFFSET('Water Data'!A2115,,MATCH('Correlation'!$R$4,DataTable[#Headers],0))</f>
        <v>6.5198477842401497</v>
      </c>
      <c r="N2116">
        <f ca="1">OFFSET('Water Data'!A2115,,MATCH('Correlation'!$R$16,DataTable[#Headers],0))</f>
        <v>6.5198477842401497</v>
      </c>
    </row>
    <row r="2117" spans="13:14" x14ac:dyDescent="0.3">
      <c r="M2117">
        <f ca="1">OFFSET('Water Data'!A2116,,MATCH('Correlation'!$R$4,DataTable[#Headers],0))</f>
        <v>7.9106409140623102</v>
      </c>
      <c r="N2117">
        <f ca="1">OFFSET('Water Data'!A2116,,MATCH('Correlation'!$R$16,DataTable[#Headers],0))</f>
        <v>7.9106409140623102</v>
      </c>
    </row>
    <row r="2118" spans="13:14" x14ac:dyDescent="0.3">
      <c r="M2118">
        <f ca="1">OFFSET('Water Data'!A2117,,MATCH('Correlation'!$R$4,DataTable[#Headers],0))</f>
        <v>6.58746461665387</v>
      </c>
      <c r="N2118">
        <f ca="1">OFFSET('Water Data'!A2117,,MATCH('Correlation'!$R$16,DataTable[#Headers],0))</f>
        <v>6.58746461665387</v>
      </c>
    </row>
    <row r="2119" spans="13:14" x14ac:dyDescent="0.3">
      <c r="M2119">
        <f ca="1">OFFSET('Water Data'!A2118,,MATCH('Correlation'!$R$4,DataTable[#Headers],0))</f>
        <v>4.3000293395741798</v>
      </c>
      <c r="N2119">
        <f ca="1">OFFSET('Water Data'!A2118,,MATCH('Correlation'!$R$16,DataTable[#Headers],0))</f>
        <v>4.3000293395741798</v>
      </c>
    </row>
    <row r="2120" spans="13:14" x14ac:dyDescent="0.3">
      <c r="M2120">
        <f ca="1">OFFSET('Water Data'!A2119,,MATCH('Correlation'!$R$4,DataTable[#Headers],0))</f>
        <v>8.5759391744694007</v>
      </c>
      <c r="N2120">
        <f ca="1">OFFSET('Water Data'!A2119,,MATCH('Correlation'!$R$16,DataTable[#Headers],0))</f>
        <v>8.5759391744694007</v>
      </c>
    </row>
    <row r="2121" spans="13:14" x14ac:dyDescent="0.3">
      <c r="M2121">
        <f ca="1">OFFSET('Water Data'!A2120,,MATCH('Correlation'!$R$4,DataTable[#Headers],0))</f>
        <v>8.8849345030486298</v>
      </c>
      <c r="N2121">
        <f ca="1">OFFSET('Water Data'!A2120,,MATCH('Correlation'!$R$16,DataTable[#Headers],0))</f>
        <v>8.8849345030486298</v>
      </c>
    </row>
    <row r="2122" spans="13:14" x14ac:dyDescent="0.3">
      <c r="M2122">
        <f ca="1">OFFSET('Water Data'!A2121,,MATCH('Correlation'!$R$4,DataTable[#Headers],0))</f>
        <v>10.5047602000112</v>
      </c>
      <c r="N2122">
        <f ca="1">OFFSET('Water Data'!A2121,,MATCH('Correlation'!$R$16,DataTable[#Headers],0))</f>
        <v>10.5047602000112</v>
      </c>
    </row>
    <row r="2123" spans="13:14" x14ac:dyDescent="0.3">
      <c r="M2123">
        <f ca="1">OFFSET('Water Data'!A2122,,MATCH('Correlation'!$R$4,DataTable[#Headers],0))</f>
        <v>7.080794504276815</v>
      </c>
      <c r="N2123">
        <f ca="1">OFFSET('Water Data'!A2122,,MATCH('Correlation'!$R$16,DataTable[#Headers],0))</f>
        <v>7.080794504276815</v>
      </c>
    </row>
    <row r="2124" spans="13:14" x14ac:dyDescent="0.3">
      <c r="M2124">
        <f ca="1">OFFSET('Water Data'!A2123,,MATCH('Correlation'!$R$4,DataTable[#Headers],0))</f>
        <v>6.94671755835983</v>
      </c>
      <c r="N2124">
        <f ca="1">OFFSET('Water Data'!A2123,,MATCH('Correlation'!$R$16,DataTable[#Headers],0))</f>
        <v>6.94671755835983</v>
      </c>
    </row>
    <row r="2125" spans="13:14" x14ac:dyDescent="0.3">
      <c r="M2125">
        <f ca="1">OFFSET('Water Data'!A2124,,MATCH('Correlation'!$R$4,DataTable[#Headers],0))</f>
        <v>8.10709181503805</v>
      </c>
      <c r="N2125">
        <f ca="1">OFFSET('Water Data'!A2124,,MATCH('Correlation'!$R$16,DataTable[#Headers],0))</f>
        <v>8.10709181503805</v>
      </c>
    </row>
    <row r="2126" spans="13:14" x14ac:dyDescent="0.3">
      <c r="M2126">
        <f ca="1">OFFSET('Water Data'!A2125,,MATCH('Correlation'!$R$4,DataTable[#Headers],0))</f>
        <v>4.9088997242616097</v>
      </c>
      <c r="N2126">
        <f ca="1">OFFSET('Water Data'!A2125,,MATCH('Correlation'!$R$16,DataTable[#Headers],0))</f>
        <v>4.9088997242616097</v>
      </c>
    </row>
    <row r="2127" spans="13:14" x14ac:dyDescent="0.3">
      <c r="M2127">
        <f ca="1">OFFSET('Water Data'!A2126,,MATCH('Correlation'!$R$4,DataTable[#Headers],0))</f>
        <v>5.0989670677210297</v>
      </c>
      <c r="N2127">
        <f ca="1">OFFSET('Water Data'!A2126,,MATCH('Correlation'!$R$16,DataTable[#Headers],0))</f>
        <v>5.0989670677210297</v>
      </c>
    </row>
    <row r="2128" spans="13:14" x14ac:dyDescent="0.3">
      <c r="M2128">
        <f ca="1">OFFSET('Water Data'!A2127,,MATCH('Correlation'!$R$4,DataTable[#Headers],0))</f>
        <v>6.0930919142218603</v>
      </c>
      <c r="N2128">
        <f ca="1">OFFSET('Water Data'!A2127,,MATCH('Correlation'!$R$16,DataTable[#Headers],0))</f>
        <v>6.0930919142218603</v>
      </c>
    </row>
    <row r="2129" spans="13:14" x14ac:dyDescent="0.3">
      <c r="M2129">
        <f ca="1">OFFSET('Water Data'!A2128,,MATCH('Correlation'!$R$4,DataTable[#Headers],0))</f>
        <v>10.0339334553322</v>
      </c>
      <c r="N2129">
        <f ca="1">OFFSET('Water Data'!A2128,,MATCH('Correlation'!$R$16,DataTable[#Headers],0))</f>
        <v>10.0339334553322</v>
      </c>
    </row>
    <row r="2130" spans="13:14" x14ac:dyDescent="0.3">
      <c r="M2130">
        <f ca="1">OFFSET('Water Data'!A2129,,MATCH('Correlation'!$R$4,DataTable[#Headers],0))</f>
        <v>8.9789977446475504</v>
      </c>
      <c r="N2130">
        <f ca="1">OFFSET('Water Data'!A2129,,MATCH('Correlation'!$R$16,DataTable[#Headers],0))</f>
        <v>8.9789977446475504</v>
      </c>
    </row>
    <row r="2131" spans="13:14" x14ac:dyDescent="0.3">
      <c r="M2131">
        <f ca="1">OFFSET('Water Data'!A2130,,MATCH('Correlation'!$R$4,DataTable[#Headers],0))</f>
        <v>5.5147477993695304</v>
      </c>
      <c r="N2131">
        <f ca="1">OFFSET('Water Data'!A2130,,MATCH('Correlation'!$R$16,DataTable[#Headers],0))</f>
        <v>5.5147477993695304</v>
      </c>
    </row>
    <row r="2132" spans="13:14" x14ac:dyDescent="0.3">
      <c r="M2132">
        <f ca="1">OFFSET('Water Data'!A2131,,MATCH('Correlation'!$R$4,DataTable[#Headers],0))</f>
        <v>7.080794504276815</v>
      </c>
      <c r="N2132">
        <f ca="1">OFFSET('Water Data'!A2131,,MATCH('Correlation'!$R$16,DataTable[#Headers],0))</f>
        <v>7.080794504276815</v>
      </c>
    </row>
    <row r="2133" spans="13:14" x14ac:dyDescent="0.3">
      <c r="M2133">
        <f ca="1">OFFSET('Water Data'!A2132,,MATCH('Correlation'!$R$4,DataTable[#Headers],0))</f>
        <v>6.7312781242199096</v>
      </c>
      <c r="N2133">
        <f ca="1">OFFSET('Water Data'!A2132,,MATCH('Correlation'!$R$16,DataTable[#Headers],0))</f>
        <v>6.7312781242199096</v>
      </c>
    </row>
    <row r="2134" spans="13:14" x14ac:dyDescent="0.3">
      <c r="M2134">
        <f ca="1">OFFSET('Water Data'!A2133,,MATCH('Correlation'!$R$4,DataTable[#Headers],0))</f>
        <v>7.1919620287019903</v>
      </c>
      <c r="N2134">
        <f ca="1">OFFSET('Water Data'!A2133,,MATCH('Correlation'!$R$16,DataTable[#Headers],0))</f>
        <v>7.1919620287019903</v>
      </c>
    </row>
    <row r="2135" spans="13:14" x14ac:dyDescent="0.3">
      <c r="M2135">
        <f ca="1">OFFSET('Water Data'!A2134,,MATCH('Correlation'!$R$4,DataTable[#Headers],0))</f>
        <v>7.080794504276815</v>
      </c>
      <c r="N2135">
        <f ca="1">OFFSET('Water Data'!A2134,,MATCH('Correlation'!$R$16,DataTable[#Headers],0))</f>
        <v>7.080794504276815</v>
      </c>
    </row>
    <row r="2136" spans="13:14" x14ac:dyDescent="0.3">
      <c r="M2136">
        <f ca="1">OFFSET('Water Data'!A2135,,MATCH('Correlation'!$R$4,DataTable[#Headers],0))</f>
        <v>7.12771120979302</v>
      </c>
      <c r="N2136">
        <f ca="1">OFFSET('Water Data'!A2135,,MATCH('Correlation'!$R$16,DataTable[#Headers],0))</f>
        <v>7.12771120979302</v>
      </c>
    </row>
    <row r="2137" spans="13:14" x14ac:dyDescent="0.3">
      <c r="M2137">
        <f ca="1">OFFSET('Water Data'!A2136,,MATCH('Correlation'!$R$4,DataTable[#Headers],0))</f>
        <v>5.6320409919179699</v>
      </c>
      <c r="N2137">
        <f ca="1">OFFSET('Water Data'!A2136,,MATCH('Correlation'!$R$16,DataTable[#Headers],0))</f>
        <v>5.6320409919179699</v>
      </c>
    </row>
    <row r="2138" spans="13:14" x14ac:dyDescent="0.3">
      <c r="M2138">
        <f ca="1">OFFSET('Water Data'!A2137,,MATCH('Correlation'!$R$4,DataTable[#Headers],0))</f>
        <v>7.080794504276815</v>
      </c>
      <c r="N2138">
        <f ca="1">OFFSET('Water Data'!A2137,,MATCH('Correlation'!$R$16,DataTable[#Headers],0))</f>
        <v>7.080794504276815</v>
      </c>
    </row>
    <row r="2139" spans="13:14" x14ac:dyDescent="0.3">
      <c r="M2139">
        <f ca="1">OFFSET('Water Data'!A2138,,MATCH('Correlation'!$R$4,DataTable[#Headers],0))</f>
        <v>7.9550263400976498</v>
      </c>
      <c r="N2139">
        <f ca="1">OFFSET('Water Data'!A2138,,MATCH('Correlation'!$R$16,DataTable[#Headers],0))</f>
        <v>7.9550263400976498</v>
      </c>
    </row>
    <row r="2140" spans="13:14" x14ac:dyDescent="0.3">
      <c r="M2140">
        <f ca="1">OFFSET('Water Data'!A2139,,MATCH('Correlation'!$R$4,DataTable[#Headers],0))</f>
        <v>7.7750495009823899</v>
      </c>
      <c r="N2140">
        <f ca="1">OFFSET('Water Data'!A2139,,MATCH('Correlation'!$R$16,DataTable[#Headers],0))</f>
        <v>7.7750495009823899</v>
      </c>
    </row>
    <row r="2141" spans="13:14" x14ac:dyDescent="0.3">
      <c r="M2141">
        <f ca="1">OFFSET('Water Data'!A2140,,MATCH('Correlation'!$R$4,DataTable[#Headers],0))</f>
        <v>5.1683403281457601</v>
      </c>
      <c r="N2141">
        <f ca="1">OFFSET('Water Data'!A2140,,MATCH('Correlation'!$R$16,DataTable[#Headers],0))</f>
        <v>5.1683403281457601</v>
      </c>
    </row>
    <row r="2142" spans="13:14" x14ac:dyDescent="0.3">
      <c r="M2142">
        <f ca="1">OFFSET('Water Data'!A2141,,MATCH('Correlation'!$R$4,DataTable[#Headers],0))</f>
        <v>7.6675208601668396</v>
      </c>
      <c r="N2142">
        <f ca="1">OFFSET('Water Data'!A2141,,MATCH('Correlation'!$R$16,DataTable[#Headers],0))</f>
        <v>7.6675208601668396</v>
      </c>
    </row>
    <row r="2143" spans="13:14" x14ac:dyDescent="0.3">
      <c r="M2143">
        <f ca="1">OFFSET('Water Data'!A2142,,MATCH('Correlation'!$R$4,DataTable[#Headers],0))</f>
        <v>7.2723621973963697</v>
      </c>
      <c r="N2143">
        <f ca="1">OFFSET('Water Data'!A2142,,MATCH('Correlation'!$R$16,DataTable[#Headers],0))</f>
        <v>7.2723621973963697</v>
      </c>
    </row>
    <row r="2144" spans="13:14" x14ac:dyDescent="0.3">
      <c r="M2144">
        <f ca="1">OFFSET('Water Data'!A2143,,MATCH('Correlation'!$R$4,DataTable[#Headers],0))</f>
        <v>3.69193269293471</v>
      </c>
      <c r="N2144">
        <f ca="1">OFFSET('Water Data'!A2143,,MATCH('Correlation'!$R$16,DataTable[#Headers],0))</f>
        <v>3.69193269293471</v>
      </c>
    </row>
    <row r="2145" spans="13:14" x14ac:dyDescent="0.3">
      <c r="M2145">
        <f ca="1">OFFSET('Water Data'!A2144,,MATCH('Correlation'!$R$4,DataTable[#Headers],0))</f>
        <v>7.080794504276815</v>
      </c>
      <c r="N2145">
        <f ca="1">OFFSET('Water Data'!A2144,,MATCH('Correlation'!$R$16,DataTable[#Headers],0))</f>
        <v>7.080794504276815</v>
      </c>
    </row>
    <row r="2146" spans="13:14" x14ac:dyDescent="0.3">
      <c r="M2146">
        <f ca="1">OFFSET('Water Data'!A2145,,MATCH('Correlation'!$R$4,DataTable[#Headers],0))</f>
        <v>7.6925235338551401</v>
      </c>
      <c r="N2146">
        <f ca="1">OFFSET('Water Data'!A2145,,MATCH('Correlation'!$R$16,DataTable[#Headers],0))</f>
        <v>7.6925235338551401</v>
      </c>
    </row>
    <row r="2147" spans="13:14" x14ac:dyDescent="0.3">
      <c r="M2147">
        <f ca="1">OFFSET('Water Data'!A2146,,MATCH('Correlation'!$R$4,DataTable[#Headers],0))</f>
        <v>8.1575180826561606</v>
      </c>
      <c r="N2147">
        <f ca="1">OFFSET('Water Data'!A2146,,MATCH('Correlation'!$R$16,DataTable[#Headers],0))</f>
        <v>8.1575180826561606</v>
      </c>
    </row>
    <row r="2148" spans="13:14" x14ac:dyDescent="0.3">
      <c r="M2148">
        <f ca="1">OFFSET('Water Data'!A2147,,MATCH('Correlation'!$R$4,DataTable[#Headers],0))</f>
        <v>7.1877658462347496</v>
      </c>
      <c r="N2148">
        <f ca="1">OFFSET('Water Data'!A2147,,MATCH('Correlation'!$R$16,DataTable[#Headers],0))</f>
        <v>7.1877658462347496</v>
      </c>
    </row>
    <row r="2149" spans="13:14" x14ac:dyDescent="0.3">
      <c r="M2149">
        <f ca="1">OFFSET('Water Data'!A2148,,MATCH('Correlation'!$R$4,DataTable[#Headers],0))</f>
        <v>5.6895543437997098</v>
      </c>
      <c r="N2149">
        <f ca="1">OFFSET('Water Data'!A2148,,MATCH('Correlation'!$R$16,DataTable[#Headers],0))</f>
        <v>5.6895543437997098</v>
      </c>
    </row>
    <row r="2150" spans="13:14" x14ac:dyDescent="0.3">
      <c r="M2150">
        <f ca="1">OFFSET('Water Data'!A2149,,MATCH('Correlation'!$R$4,DataTable[#Headers],0))</f>
        <v>8.7588245214848204</v>
      </c>
      <c r="N2150">
        <f ca="1">OFFSET('Water Data'!A2149,,MATCH('Correlation'!$R$16,DataTable[#Headers],0))</f>
        <v>8.7588245214848204</v>
      </c>
    </row>
    <row r="2151" spans="13:14" x14ac:dyDescent="0.3">
      <c r="M2151">
        <f ca="1">OFFSET('Water Data'!A2150,,MATCH('Correlation'!$R$4,DataTable[#Headers],0))</f>
        <v>9.8142474685725798</v>
      </c>
      <c r="N2151">
        <f ca="1">OFFSET('Water Data'!A2150,,MATCH('Correlation'!$R$16,DataTable[#Headers],0))</f>
        <v>9.8142474685725798</v>
      </c>
    </row>
    <row r="2152" spans="13:14" x14ac:dyDescent="0.3">
      <c r="M2152">
        <f ca="1">OFFSET('Water Data'!A2151,,MATCH('Correlation'!$R$4,DataTable[#Headers],0))</f>
        <v>9.9692732208897592</v>
      </c>
      <c r="N2152">
        <f ca="1">OFFSET('Water Data'!A2151,,MATCH('Correlation'!$R$16,DataTable[#Headers],0))</f>
        <v>9.9692732208897592</v>
      </c>
    </row>
    <row r="2153" spans="13:14" x14ac:dyDescent="0.3">
      <c r="M2153">
        <f ca="1">OFFSET('Water Data'!A2152,,MATCH('Correlation'!$R$4,DataTable[#Headers],0))</f>
        <v>7.080794504276815</v>
      </c>
      <c r="N2153">
        <f ca="1">OFFSET('Water Data'!A2152,,MATCH('Correlation'!$R$16,DataTable[#Headers],0))</f>
        <v>7.080794504276815</v>
      </c>
    </row>
    <row r="2154" spans="13:14" x14ac:dyDescent="0.3">
      <c r="M2154">
        <f ca="1">OFFSET('Water Data'!A2153,,MATCH('Correlation'!$R$4,DataTable[#Headers],0))</f>
        <v>9.1491267102759402</v>
      </c>
      <c r="N2154">
        <f ca="1">OFFSET('Water Data'!A2153,,MATCH('Correlation'!$R$16,DataTable[#Headers],0))</f>
        <v>9.1491267102759402</v>
      </c>
    </row>
    <row r="2155" spans="13:14" x14ac:dyDescent="0.3">
      <c r="M2155">
        <f ca="1">OFFSET('Water Data'!A2154,,MATCH('Correlation'!$R$4,DataTable[#Headers],0))</f>
        <v>7.080794504276815</v>
      </c>
      <c r="N2155">
        <f ca="1">OFFSET('Water Data'!A2154,,MATCH('Correlation'!$R$16,DataTable[#Headers],0))</f>
        <v>7.080794504276815</v>
      </c>
    </row>
    <row r="2156" spans="13:14" x14ac:dyDescent="0.3">
      <c r="M2156">
        <f ca="1">OFFSET('Water Data'!A2155,,MATCH('Correlation'!$R$4,DataTable[#Headers],0))</f>
        <v>5.8408115544649997</v>
      </c>
      <c r="N2156">
        <f ca="1">OFFSET('Water Data'!A2155,,MATCH('Correlation'!$R$16,DataTable[#Headers],0))</f>
        <v>5.8408115544649997</v>
      </c>
    </row>
    <row r="2157" spans="13:14" x14ac:dyDescent="0.3">
      <c r="M2157">
        <f ca="1">OFFSET('Water Data'!A2156,,MATCH('Correlation'!$R$4,DataTable[#Headers],0))</f>
        <v>7.080794504276815</v>
      </c>
      <c r="N2157">
        <f ca="1">OFFSET('Water Data'!A2156,,MATCH('Correlation'!$R$16,DataTable[#Headers],0))</f>
        <v>7.080794504276815</v>
      </c>
    </row>
    <row r="2158" spans="13:14" x14ac:dyDescent="0.3">
      <c r="M2158">
        <f ca="1">OFFSET('Water Data'!A2157,,MATCH('Correlation'!$R$4,DataTable[#Headers],0))</f>
        <v>4.9816720504015999</v>
      </c>
      <c r="N2158">
        <f ca="1">OFFSET('Water Data'!A2157,,MATCH('Correlation'!$R$16,DataTable[#Headers],0))</f>
        <v>4.9816720504015999</v>
      </c>
    </row>
    <row r="2159" spans="13:14" x14ac:dyDescent="0.3">
      <c r="M2159">
        <f ca="1">OFFSET('Water Data'!A2158,,MATCH('Correlation'!$R$4,DataTable[#Headers],0))</f>
        <v>5.42331849638569</v>
      </c>
      <c r="N2159">
        <f ca="1">OFFSET('Water Data'!A2158,,MATCH('Correlation'!$R$16,DataTable[#Headers],0))</f>
        <v>5.42331849638569</v>
      </c>
    </row>
    <row r="2160" spans="13:14" x14ac:dyDescent="0.3">
      <c r="M2160">
        <f ca="1">OFFSET('Water Data'!A2159,,MATCH('Correlation'!$R$4,DataTable[#Headers],0))</f>
        <v>4.8385711067231396</v>
      </c>
      <c r="N2160">
        <f ca="1">OFFSET('Water Data'!A2159,,MATCH('Correlation'!$R$16,DataTable[#Headers],0))</f>
        <v>4.8385711067231396</v>
      </c>
    </row>
    <row r="2161" spans="13:14" x14ac:dyDescent="0.3">
      <c r="M2161">
        <f ca="1">OFFSET('Water Data'!A2160,,MATCH('Correlation'!$R$4,DataTable[#Headers],0))</f>
        <v>7.9040533709068503</v>
      </c>
      <c r="N2161">
        <f ca="1">OFFSET('Water Data'!A2160,,MATCH('Correlation'!$R$16,DataTable[#Headers],0))</f>
        <v>7.9040533709068503</v>
      </c>
    </row>
    <row r="2162" spans="13:14" x14ac:dyDescent="0.3">
      <c r="M2162">
        <f ca="1">OFFSET('Water Data'!A2161,,MATCH('Correlation'!$R$4,DataTable[#Headers],0))</f>
        <v>6.7440642612683996</v>
      </c>
      <c r="N2162">
        <f ca="1">OFFSET('Water Data'!A2161,,MATCH('Correlation'!$R$16,DataTable[#Headers],0))</f>
        <v>6.7440642612683996</v>
      </c>
    </row>
    <row r="2163" spans="13:14" x14ac:dyDescent="0.3">
      <c r="M2163">
        <f ca="1">OFFSET('Water Data'!A2162,,MATCH('Correlation'!$R$4,DataTable[#Headers],0))</f>
        <v>8.6639748197610995</v>
      </c>
      <c r="N2163">
        <f ca="1">OFFSET('Water Data'!A2162,,MATCH('Correlation'!$R$16,DataTable[#Headers],0))</f>
        <v>8.6639748197610995</v>
      </c>
    </row>
    <row r="2164" spans="13:14" x14ac:dyDescent="0.3">
      <c r="M2164">
        <f ca="1">OFFSET('Water Data'!A2163,,MATCH('Correlation'!$R$4,DataTable[#Headers],0))</f>
        <v>4.1611119681697497</v>
      </c>
      <c r="N2164">
        <f ca="1">OFFSET('Water Data'!A2163,,MATCH('Correlation'!$R$16,DataTable[#Headers],0))</f>
        <v>4.1611119681697497</v>
      </c>
    </row>
    <row r="2165" spans="13:14" x14ac:dyDescent="0.3">
      <c r="M2165">
        <f ca="1">OFFSET('Water Data'!A2164,,MATCH('Correlation'!$R$4,DataTable[#Headers],0))</f>
        <v>8.5159772673788705</v>
      </c>
      <c r="N2165">
        <f ca="1">OFFSET('Water Data'!A2164,,MATCH('Correlation'!$R$16,DataTable[#Headers],0))</f>
        <v>8.5159772673788705</v>
      </c>
    </row>
    <row r="2166" spans="13:14" x14ac:dyDescent="0.3">
      <c r="M2166">
        <f ca="1">OFFSET('Water Data'!A2165,,MATCH('Correlation'!$R$4,DataTable[#Headers],0))</f>
        <v>9.9998074603934892</v>
      </c>
      <c r="N2166">
        <f ca="1">OFFSET('Water Data'!A2165,,MATCH('Correlation'!$R$16,DataTable[#Headers],0))</f>
        <v>9.9998074603934892</v>
      </c>
    </row>
    <row r="2167" spans="13:14" x14ac:dyDescent="0.3">
      <c r="M2167">
        <f ca="1">OFFSET('Water Data'!A2166,,MATCH('Correlation'!$R$4,DataTable[#Headers],0))</f>
        <v>7.0380923055529001</v>
      </c>
      <c r="N2167">
        <f ca="1">OFFSET('Water Data'!A2166,,MATCH('Correlation'!$R$16,DataTable[#Headers],0))</f>
        <v>7.0380923055529001</v>
      </c>
    </row>
    <row r="2168" spans="13:14" x14ac:dyDescent="0.3">
      <c r="M2168">
        <f ca="1">OFFSET('Water Data'!A2167,,MATCH('Correlation'!$R$4,DataTable[#Headers],0))</f>
        <v>2.8035630574371599</v>
      </c>
      <c r="N2168">
        <f ca="1">OFFSET('Water Data'!A2167,,MATCH('Correlation'!$R$16,DataTable[#Headers],0))</f>
        <v>2.8035630574371599</v>
      </c>
    </row>
    <row r="2169" spans="13:14" x14ac:dyDescent="0.3">
      <c r="M2169">
        <f ca="1">OFFSET('Water Data'!A2168,,MATCH('Correlation'!$R$4,DataTable[#Headers],0))</f>
        <v>5.9725999683965902</v>
      </c>
      <c r="N2169">
        <f ca="1">OFFSET('Water Data'!A2168,,MATCH('Correlation'!$R$16,DataTable[#Headers],0))</f>
        <v>5.9725999683965902</v>
      </c>
    </row>
    <row r="2170" spans="13:14" x14ac:dyDescent="0.3">
      <c r="M2170">
        <f ca="1">OFFSET('Water Data'!A2169,,MATCH('Correlation'!$R$4,DataTable[#Headers],0))</f>
        <v>8.1807553257863201</v>
      </c>
      <c r="N2170">
        <f ca="1">OFFSET('Water Data'!A2169,,MATCH('Correlation'!$R$16,DataTable[#Headers],0))</f>
        <v>8.1807553257863201</v>
      </c>
    </row>
    <row r="2171" spans="13:14" x14ac:dyDescent="0.3">
      <c r="M2171">
        <f ca="1">OFFSET('Water Data'!A2170,,MATCH('Correlation'!$R$4,DataTable[#Headers],0))</f>
        <v>7.0102433755403597</v>
      </c>
      <c r="N2171">
        <f ca="1">OFFSET('Water Data'!A2170,,MATCH('Correlation'!$R$16,DataTable[#Headers],0))</f>
        <v>7.0102433755403597</v>
      </c>
    </row>
    <row r="2172" spans="13:14" x14ac:dyDescent="0.3">
      <c r="M2172">
        <f ca="1">OFFSET('Water Data'!A2171,,MATCH('Correlation'!$R$4,DataTable[#Headers],0))</f>
        <v>8.1798904431044406</v>
      </c>
      <c r="N2172">
        <f ca="1">OFFSET('Water Data'!A2171,,MATCH('Correlation'!$R$16,DataTable[#Headers],0))</f>
        <v>8.1798904431044406</v>
      </c>
    </row>
    <row r="2173" spans="13:14" x14ac:dyDescent="0.3">
      <c r="M2173">
        <f ca="1">OFFSET('Water Data'!A2172,,MATCH('Correlation'!$R$4,DataTable[#Headers],0))</f>
        <v>7.080794504276815</v>
      </c>
      <c r="N2173">
        <f ca="1">OFFSET('Water Data'!A2172,,MATCH('Correlation'!$R$16,DataTable[#Headers],0))</f>
        <v>7.080794504276815</v>
      </c>
    </row>
    <row r="2174" spans="13:14" x14ac:dyDescent="0.3">
      <c r="M2174">
        <f ca="1">OFFSET('Water Data'!A2173,,MATCH('Correlation'!$R$4,DataTable[#Headers],0))</f>
        <v>6.8651252753345897</v>
      </c>
      <c r="N2174">
        <f ca="1">OFFSET('Water Data'!A2173,,MATCH('Correlation'!$R$16,DataTable[#Headers],0))</f>
        <v>6.8651252753345897</v>
      </c>
    </row>
    <row r="2175" spans="13:14" x14ac:dyDescent="0.3">
      <c r="M2175">
        <f ca="1">OFFSET('Water Data'!A2174,,MATCH('Correlation'!$R$4,DataTable[#Headers],0))</f>
        <v>7.9508165838149001</v>
      </c>
      <c r="N2175">
        <f ca="1">OFFSET('Water Data'!A2174,,MATCH('Correlation'!$R$16,DataTable[#Headers],0))</f>
        <v>7.9508165838149001</v>
      </c>
    </row>
    <row r="2176" spans="13:14" x14ac:dyDescent="0.3">
      <c r="M2176">
        <f ca="1">OFFSET('Water Data'!A2175,,MATCH('Correlation'!$R$4,DataTable[#Headers],0))</f>
        <v>7.080794504276815</v>
      </c>
      <c r="N2176">
        <f ca="1">OFFSET('Water Data'!A2175,,MATCH('Correlation'!$R$16,DataTable[#Headers],0))</f>
        <v>7.080794504276815</v>
      </c>
    </row>
    <row r="2177" spans="13:14" x14ac:dyDescent="0.3">
      <c r="M2177">
        <f ca="1">OFFSET('Water Data'!A2176,,MATCH('Correlation'!$R$4,DataTable[#Headers],0))</f>
        <v>9.58118852272883</v>
      </c>
      <c r="N2177">
        <f ca="1">OFFSET('Water Data'!A2176,,MATCH('Correlation'!$R$16,DataTable[#Headers],0))</f>
        <v>9.58118852272883</v>
      </c>
    </row>
    <row r="2178" spans="13:14" x14ac:dyDescent="0.3">
      <c r="M2178">
        <f ca="1">OFFSET('Water Data'!A2177,,MATCH('Correlation'!$R$4,DataTable[#Headers],0))</f>
        <v>7.2747568548601604</v>
      </c>
      <c r="N2178">
        <f ca="1">OFFSET('Water Data'!A2177,,MATCH('Correlation'!$R$16,DataTable[#Headers],0))</f>
        <v>7.2747568548601604</v>
      </c>
    </row>
    <row r="2179" spans="13:14" x14ac:dyDescent="0.3">
      <c r="M2179">
        <f ca="1">OFFSET('Water Data'!A2178,,MATCH('Correlation'!$R$4,DataTable[#Headers],0))</f>
        <v>7.080794504276815</v>
      </c>
      <c r="N2179">
        <f ca="1">OFFSET('Water Data'!A2178,,MATCH('Correlation'!$R$16,DataTable[#Headers],0))</f>
        <v>7.080794504276815</v>
      </c>
    </row>
    <row r="2180" spans="13:14" x14ac:dyDescent="0.3">
      <c r="M2180">
        <f ca="1">OFFSET('Water Data'!A2179,,MATCH('Correlation'!$R$4,DataTable[#Headers],0))</f>
        <v>8.0267732559396308</v>
      </c>
      <c r="N2180">
        <f ca="1">OFFSET('Water Data'!A2179,,MATCH('Correlation'!$R$16,DataTable[#Headers],0))</f>
        <v>8.0267732559396308</v>
      </c>
    </row>
    <row r="2181" spans="13:14" x14ac:dyDescent="0.3">
      <c r="M2181">
        <f ca="1">OFFSET('Water Data'!A2180,,MATCH('Correlation'!$R$4,DataTable[#Headers],0))</f>
        <v>7.8795432343649798</v>
      </c>
      <c r="N2181">
        <f ca="1">OFFSET('Water Data'!A2180,,MATCH('Correlation'!$R$16,DataTable[#Headers],0))</f>
        <v>7.8795432343649798</v>
      </c>
    </row>
    <row r="2182" spans="13:14" x14ac:dyDescent="0.3">
      <c r="M2182">
        <f ca="1">OFFSET('Water Data'!A2181,,MATCH('Correlation'!$R$4,DataTable[#Headers],0))</f>
        <v>6.4489710899016597</v>
      </c>
      <c r="N2182">
        <f ca="1">OFFSET('Water Data'!A2181,,MATCH('Correlation'!$R$16,DataTable[#Headers],0))</f>
        <v>6.4489710899016597</v>
      </c>
    </row>
    <row r="2183" spans="13:14" x14ac:dyDescent="0.3">
      <c r="M2183">
        <f ca="1">OFFSET('Water Data'!A2182,,MATCH('Correlation'!$R$4,DataTable[#Headers],0))</f>
        <v>5.18941366922152</v>
      </c>
      <c r="N2183">
        <f ca="1">OFFSET('Water Data'!A2182,,MATCH('Correlation'!$R$16,DataTable[#Headers],0))</f>
        <v>5.18941366922152</v>
      </c>
    </row>
    <row r="2184" spans="13:14" x14ac:dyDescent="0.3">
      <c r="M2184">
        <f ca="1">OFFSET('Water Data'!A2183,,MATCH('Correlation'!$R$4,DataTable[#Headers],0))</f>
        <v>6.5380840870982304</v>
      </c>
      <c r="N2184">
        <f ca="1">OFFSET('Water Data'!A2183,,MATCH('Correlation'!$R$16,DataTable[#Headers],0))</f>
        <v>6.5380840870982304</v>
      </c>
    </row>
    <row r="2185" spans="13:14" x14ac:dyDescent="0.3">
      <c r="M2185">
        <f ca="1">OFFSET('Water Data'!A2184,,MATCH('Correlation'!$R$4,DataTable[#Headers],0))</f>
        <v>5.9158067495109004</v>
      </c>
      <c r="N2185">
        <f ca="1">OFFSET('Water Data'!A2184,,MATCH('Correlation'!$R$16,DataTable[#Headers],0))</f>
        <v>5.9158067495109004</v>
      </c>
    </row>
    <row r="2186" spans="13:14" x14ac:dyDescent="0.3">
      <c r="M2186">
        <f ca="1">OFFSET('Water Data'!A2185,,MATCH('Correlation'!$R$4,DataTable[#Headers],0))</f>
        <v>8.1364978687625999</v>
      </c>
      <c r="N2186">
        <f ca="1">OFFSET('Water Data'!A2185,,MATCH('Correlation'!$R$16,DataTable[#Headers],0))</f>
        <v>8.1364978687625999</v>
      </c>
    </row>
    <row r="2187" spans="13:14" x14ac:dyDescent="0.3">
      <c r="M2187">
        <f ca="1">OFFSET('Water Data'!A2186,,MATCH('Correlation'!$R$4,DataTable[#Headers],0))</f>
        <v>7.080794504276815</v>
      </c>
      <c r="N2187">
        <f ca="1">OFFSET('Water Data'!A2186,,MATCH('Correlation'!$R$16,DataTable[#Headers],0))</f>
        <v>7.080794504276815</v>
      </c>
    </row>
    <row r="2188" spans="13:14" x14ac:dyDescent="0.3">
      <c r="M2188">
        <f ca="1">OFFSET('Water Data'!A2187,,MATCH('Correlation'!$R$4,DataTable[#Headers],0))</f>
        <v>6.4937641746329504</v>
      </c>
      <c r="N2188">
        <f ca="1">OFFSET('Water Data'!A2187,,MATCH('Correlation'!$R$16,DataTable[#Headers],0))</f>
        <v>6.4937641746329504</v>
      </c>
    </row>
    <row r="2189" spans="13:14" x14ac:dyDescent="0.3">
      <c r="M2189">
        <f ca="1">OFFSET('Water Data'!A2188,,MATCH('Correlation'!$R$4,DataTable[#Headers],0))</f>
        <v>7.080794504276815</v>
      </c>
      <c r="N2189">
        <f ca="1">OFFSET('Water Data'!A2188,,MATCH('Correlation'!$R$16,DataTable[#Headers],0))</f>
        <v>7.080794504276815</v>
      </c>
    </row>
    <row r="2190" spans="13:14" x14ac:dyDescent="0.3">
      <c r="M2190">
        <f ca="1">OFFSET('Water Data'!A2189,,MATCH('Correlation'!$R$4,DataTable[#Headers],0))</f>
        <v>6.9774056334839303</v>
      </c>
      <c r="N2190">
        <f ca="1">OFFSET('Water Data'!A2189,,MATCH('Correlation'!$R$16,DataTable[#Headers],0))</f>
        <v>6.9774056334839303</v>
      </c>
    </row>
    <row r="2191" spans="13:14" x14ac:dyDescent="0.3">
      <c r="M2191">
        <f ca="1">OFFSET('Water Data'!A2190,,MATCH('Correlation'!$R$4,DataTable[#Headers],0))</f>
        <v>5.4892480548929701</v>
      </c>
      <c r="N2191">
        <f ca="1">OFFSET('Water Data'!A2190,,MATCH('Correlation'!$R$16,DataTable[#Headers],0))</f>
        <v>5.4892480548929701</v>
      </c>
    </row>
    <row r="2192" spans="13:14" x14ac:dyDescent="0.3">
      <c r="M2192">
        <f ca="1">OFFSET('Water Data'!A2191,,MATCH('Correlation'!$R$4,DataTable[#Headers],0))</f>
        <v>2.5581027992200598</v>
      </c>
      <c r="N2192">
        <f ca="1">OFFSET('Water Data'!A2191,,MATCH('Correlation'!$R$16,DataTable[#Headers],0))</f>
        <v>2.5581027992200598</v>
      </c>
    </row>
    <row r="2193" spans="13:14" x14ac:dyDescent="0.3">
      <c r="M2193">
        <f ca="1">OFFSET('Water Data'!A2192,,MATCH('Correlation'!$R$4,DataTable[#Headers],0))</f>
        <v>7.3121093037187901</v>
      </c>
      <c r="N2193">
        <f ca="1">OFFSET('Water Data'!A2192,,MATCH('Correlation'!$R$16,DataTable[#Headers],0))</f>
        <v>7.3121093037187901</v>
      </c>
    </row>
    <row r="2194" spans="13:14" x14ac:dyDescent="0.3">
      <c r="M2194">
        <f ca="1">OFFSET('Water Data'!A2193,,MATCH('Correlation'!$R$4,DataTable[#Headers],0))</f>
        <v>8.5540969698906704</v>
      </c>
      <c r="N2194">
        <f ca="1">OFFSET('Water Data'!A2193,,MATCH('Correlation'!$R$16,DataTable[#Headers],0))</f>
        <v>8.5540969698906704</v>
      </c>
    </row>
    <row r="2195" spans="13:14" x14ac:dyDescent="0.3">
      <c r="M2195">
        <f ca="1">OFFSET('Water Data'!A2194,,MATCH('Correlation'!$R$4,DataTable[#Headers],0))</f>
        <v>6.7044319130403904</v>
      </c>
      <c r="N2195">
        <f ca="1">OFFSET('Water Data'!A2194,,MATCH('Correlation'!$R$16,DataTable[#Headers],0))</f>
        <v>6.7044319130403904</v>
      </c>
    </row>
    <row r="2196" spans="13:14" x14ac:dyDescent="0.3">
      <c r="M2196">
        <f ca="1">OFFSET('Water Data'!A2195,,MATCH('Correlation'!$R$4,DataTable[#Headers],0))</f>
        <v>7.080794504276815</v>
      </c>
      <c r="N2196">
        <f ca="1">OFFSET('Water Data'!A2195,,MATCH('Correlation'!$R$16,DataTable[#Headers],0))</f>
        <v>7.080794504276815</v>
      </c>
    </row>
    <row r="2197" spans="13:14" x14ac:dyDescent="0.3">
      <c r="M2197">
        <f ca="1">OFFSET('Water Data'!A2196,,MATCH('Correlation'!$R$4,DataTable[#Headers],0))</f>
        <v>8.0283042415009405</v>
      </c>
      <c r="N2197">
        <f ca="1">OFFSET('Water Data'!A2196,,MATCH('Correlation'!$R$16,DataTable[#Headers],0))</f>
        <v>8.0283042415009405</v>
      </c>
    </row>
    <row r="2198" spans="13:14" x14ac:dyDescent="0.3">
      <c r="M2198">
        <f ca="1">OFFSET('Water Data'!A2197,,MATCH('Correlation'!$R$4,DataTable[#Headers],0))</f>
        <v>7.080794504276815</v>
      </c>
      <c r="N2198">
        <f ca="1">OFFSET('Water Data'!A2197,,MATCH('Correlation'!$R$16,DataTable[#Headers],0))</f>
        <v>7.080794504276815</v>
      </c>
    </row>
    <row r="2199" spans="13:14" x14ac:dyDescent="0.3">
      <c r="M2199">
        <f ca="1">OFFSET('Water Data'!A2198,,MATCH('Correlation'!$R$4,DataTable[#Headers],0))</f>
        <v>8.6168244264196598</v>
      </c>
      <c r="N2199">
        <f ca="1">OFFSET('Water Data'!A2198,,MATCH('Correlation'!$R$16,DataTable[#Headers],0))</f>
        <v>8.6168244264196598</v>
      </c>
    </row>
    <row r="2200" spans="13:14" x14ac:dyDescent="0.3">
      <c r="M2200">
        <f ca="1">OFFSET('Water Data'!A2199,,MATCH('Correlation'!$R$4,DataTable[#Headers],0))</f>
        <v>9.4671290303861895</v>
      </c>
      <c r="N2200">
        <f ca="1">OFFSET('Water Data'!A2199,,MATCH('Correlation'!$R$16,DataTable[#Headers],0))</f>
        <v>9.4671290303861895</v>
      </c>
    </row>
    <row r="2201" spans="13:14" x14ac:dyDescent="0.3">
      <c r="M2201">
        <f ca="1">OFFSET('Water Data'!A2200,,MATCH('Correlation'!$R$4,DataTable[#Headers],0))</f>
        <v>6.7936986345771997</v>
      </c>
      <c r="N2201">
        <f ca="1">OFFSET('Water Data'!A2200,,MATCH('Correlation'!$R$16,DataTable[#Headers],0))</f>
        <v>6.7936986345771997</v>
      </c>
    </row>
    <row r="2202" spans="13:14" x14ac:dyDescent="0.3">
      <c r="M2202">
        <f ca="1">OFFSET('Water Data'!A2201,,MATCH('Correlation'!$R$4,DataTable[#Headers],0))</f>
        <v>7.080794504276815</v>
      </c>
      <c r="N2202">
        <f ca="1">OFFSET('Water Data'!A2201,,MATCH('Correlation'!$R$16,DataTable[#Headers],0))</f>
        <v>7.080794504276815</v>
      </c>
    </row>
    <row r="2203" spans="13:14" x14ac:dyDescent="0.3">
      <c r="M2203">
        <f ca="1">OFFSET('Water Data'!A2202,,MATCH('Correlation'!$R$4,DataTable[#Headers],0))</f>
        <v>7.080794504276815</v>
      </c>
      <c r="N2203">
        <f ca="1">OFFSET('Water Data'!A2202,,MATCH('Correlation'!$R$16,DataTable[#Headers],0))</f>
        <v>7.080794504276815</v>
      </c>
    </row>
    <row r="2204" spans="13:14" x14ac:dyDescent="0.3">
      <c r="M2204">
        <f ca="1">OFFSET('Water Data'!A2203,,MATCH('Correlation'!$R$4,DataTable[#Headers],0))</f>
        <v>5.4860586023204698</v>
      </c>
      <c r="N2204">
        <f ca="1">OFFSET('Water Data'!A2203,,MATCH('Correlation'!$R$16,DataTable[#Headers],0))</f>
        <v>5.4860586023204698</v>
      </c>
    </row>
    <row r="2205" spans="13:14" x14ac:dyDescent="0.3">
      <c r="M2205">
        <f ca="1">OFFSET('Water Data'!A2204,,MATCH('Correlation'!$R$4,DataTable[#Headers],0))</f>
        <v>5.0507483799827</v>
      </c>
      <c r="N2205">
        <f ca="1">OFFSET('Water Data'!A2204,,MATCH('Correlation'!$R$16,DataTable[#Headers],0))</f>
        <v>5.0507483799827</v>
      </c>
    </row>
    <row r="2206" spans="13:14" x14ac:dyDescent="0.3">
      <c r="M2206">
        <f ca="1">OFFSET('Water Data'!A2205,,MATCH('Correlation'!$R$4,DataTable[#Headers],0))</f>
        <v>6.2461175651729501</v>
      </c>
      <c r="N2206">
        <f ca="1">OFFSET('Water Data'!A2205,,MATCH('Correlation'!$R$16,DataTable[#Headers],0))</f>
        <v>6.2461175651729501</v>
      </c>
    </row>
    <row r="2207" spans="13:14" x14ac:dyDescent="0.3">
      <c r="M2207">
        <f ca="1">OFFSET('Water Data'!A2206,,MATCH('Correlation'!$R$4,DataTable[#Headers],0))</f>
        <v>8.1423309134464592</v>
      </c>
      <c r="N2207">
        <f ca="1">OFFSET('Water Data'!A2206,,MATCH('Correlation'!$R$16,DataTable[#Headers],0))</f>
        <v>8.1423309134464592</v>
      </c>
    </row>
    <row r="2208" spans="13:14" x14ac:dyDescent="0.3">
      <c r="M2208">
        <f ca="1">OFFSET('Water Data'!A2207,,MATCH('Correlation'!$R$4,DataTable[#Headers],0))</f>
        <v>6.8528990851413196</v>
      </c>
      <c r="N2208">
        <f ca="1">OFFSET('Water Data'!A2207,,MATCH('Correlation'!$R$16,DataTable[#Headers],0))</f>
        <v>6.8528990851413196</v>
      </c>
    </row>
    <row r="2209" spans="13:14" x14ac:dyDescent="0.3">
      <c r="M2209">
        <f ca="1">OFFSET('Water Data'!A2208,,MATCH('Correlation'!$R$4,DataTable[#Headers],0))</f>
        <v>8.8019335553120008</v>
      </c>
      <c r="N2209">
        <f ca="1">OFFSET('Water Data'!A2208,,MATCH('Correlation'!$R$16,DataTable[#Headers],0))</f>
        <v>8.8019335553120008</v>
      </c>
    </row>
    <row r="2210" spans="13:14" x14ac:dyDescent="0.3">
      <c r="M2210">
        <f ca="1">OFFSET('Water Data'!A2209,,MATCH('Correlation'!$R$4,DataTable[#Headers],0))</f>
        <v>7.080794504276815</v>
      </c>
      <c r="N2210">
        <f ca="1">OFFSET('Water Data'!A2209,,MATCH('Correlation'!$R$16,DataTable[#Headers],0))</f>
        <v>7.080794504276815</v>
      </c>
    </row>
    <row r="2211" spans="13:14" x14ac:dyDescent="0.3">
      <c r="M2211">
        <f ca="1">OFFSET('Water Data'!A2210,,MATCH('Correlation'!$R$4,DataTable[#Headers],0))</f>
        <v>8.3837616905572396</v>
      </c>
      <c r="N2211">
        <f ca="1">OFFSET('Water Data'!A2210,,MATCH('Correlation'!$R$16,DataTable[#Headers],0))</f>
        <v>8.3837616905572396</v>
      </c>
    </row>
    <row r="2212" spans="13:14" x14ac:dyDescent="0.3">
      <c r="M2212">
        <f ca="1">OFFSET('Water Data'!A2211,,MATCH('Correlation'!$R$4,DataTable[#Headers],0))</f>
        <v>6.4761398403008403</v>
      </c>
      <c r="N2212">
        <f ca="1">OFFSET('Water Data'!A2211,,MATCH('Correlation'!$R$16,DataTable[#Headers],0))</f>
        <v>6.4761398403008403</v>
      </c>
    </row>
    <row r="2213" spans="13:14" x14ac:dyDescent="0.3">
      <c r="M2213">
        <f ca="1">OFFSET('Water Data'!A2212,,MATCH('Correlation'!$R$4,DataTable[#Headers],0))</f>
        <v>9.8945621285686407</v>
      </c>
      <c r="N2213">
        <f ca="1">OFFSET('Water Data'!A2212,,MATCH('Correlation'!$R$16,DataTable[#Headers],0))</f>
        <v>9.8945621285686407</v>
      </c>
    </row>
    <row r="2214" spans="13:14" x14ac:dyDescent="0.3">
      <c r="M2214">
        <f ca="1">OFFSET('Water Data'!A2213,,MATCH('Correlation'!$R$4,DataTable[#Headers],0))</f>
        <v>4.8080397473753402</v>
      </c>
      <c r="N2214">
        <f ca="1">OFFSET('Water Data'!A2213,,MATCH('Correlation'!$R$16,DataTable[#Headers],0))</f>
        <v>4.8080397473753402</v>
      </c>
    </row>
    <row r="2215" spans="13:14" x14ac:dyDescent="0.3">
      <c r="M2215">
        <f ca="1">OFFSET('Water Data'!A2214,,MATCH('Correlation'!$R$4,DataTable[#Headers],0))</f>
        <v>10.5779305000445</v>
      </c>
      <c r="N2215">
        <f ca="1">OFFSET('Water Data'!A2214,,MATCH('Correlation'!$R$16,DataTable[#Headers],0))</f>
        <v>10.5779305000445</v>
      </c>
    </row>
    <row r="2216" spans="13:14" x14ac:dyDescent="0.3">
      <c r="M2216">
        <f ca="1">OFFSET('Water Data'!A2215,,MATCH('Correlation'!$R$4,DataTable[#Headers],0))</f>
        <v>6.3049716596664203</v>
      </c>
      <c r="N2216">
        <f ca="1">OFFSET('Water Data'!A2215,,MATCH('Correlation'!$R$16,DataTable[#Headers],0))</f>
        <v>6.3049716596664203</v>
      </c>
    </row>
    <row r="2217" spans="13:14" x14ac:dyDescent="0.3">
      <c r="M2217">
        <f ca="1">OFFSET('Water Data'!A2216,,MATCH('Correlation'!$R$4,DataTable[#Headers],0))</f>
        <v>7.8224918825086798</v>
      </c>
      <c r="N2217">
        <f ca="1">OFFSET('Water Data'!A2216,,MATCH('Correlation'!$R$16,DataTable[#Headers],0))</f>
        <v>7.8224918825086798</v>
      </c>
    </row>
    <row r="2218" spans="13:14" x14ac:dyDescent="0.3">
      <c r="M2218">
        <f ca="1">OFFSET('Water Data'!A2217,,MATCH('Correlation'!$R$4,DataTable[#Headers],0))</f>
        <v>7.9893762339749204</v>
      </c>
      <c r="N2218">
        <f ca="1">OFFSET('Water Data'!A2217,,MATCH('Correlation'!$R$16,DataTable[#Headers],0))</f>
        <v>7.9893762339749204</v>
      </c>
    </row>
    <row r="2219" spans="13:14" x14ac:dyDescent="0.3">
      <c r="M2219">
        <f ca="1">OFFSET('Water Data'!A2218,,MATCH('Correlation'!$R$4,DataTable[#Headers],0))</f>
        <v>9.6717967654908801</v>
      </c>
      <c r="N2219">
        <f ca="1">OFFSET('Water Data'!A2218,,MATCH('Correlation'!$R$16,DataTable[#Headers],0))</f>
        <v>9.6717967654908801</v>
      </c>
    </row>
    <row r="2220" spans="13:14" x14ac:dyDescent="0.3">
      <c r="M2220">
        <f ca="1">OFFSET('Water Data'!A2219,,MATCH('Correlation'!$R$4,DataTable[#Headers],0))</f>
        <v>5.9412655559621603</v>
      </c>
      <c r="N2220">
        <f ca="1">OFFSET('Water Data'!A2219,,MATCH('Correlation'!$R$16,DataTable[#Headers],0))</f>
        <v>5.9412655559621603</v>
      </c>
    </row>
    <row r="2221" spans="13:14" x14ac:dyDescent="0.3">
      <c r="M2221">
        <f ca="1">OFFSET('Water Data'!A2220,,MATCH('Correlation'!$R$4,DataTable[#Headers],0))</f>
        <v>5.5747558479078601</v>
      </c>
      <c r="N2221">
        <f ca="1">OFFSET('Water Data'!A2220,,MATCH('Correlation'!$R$16,DataTable[#Headers],0))</f>
        <v>5.5747558479078601</v>
      </c>
    </row>
    <row r="2222" spans="13:14" x14ac:dyDescent="0.3">
      <c r="M2222">
        <f ca="1">OFFSET('Water Data'!A2221,,MATCH('Correlation'!$R$4,DataTable[#Headers],0))</f>
        <v>7.61050921059429</v>
      </c>
      <c r="N2222">
        <f ca="1">OFFSET('Water Data'!A2221,,MATCH('Correlation'!$R$16,DataTable[#Headers],0))</f>
        <v>7.61050921059429</v>
      </c>
    </row>
    <row r="2223" spans="13:14" x14ac:dyDescent="0.3">
      <c r="M2223">
        <f ca="1">OFFSET('Water Data'!A2222,,MATCH('Correlation'!$R$4,DataTable[#Headers],0))</f>
        <v>7.1024466182316903</v>
      </c>
      <c r="N2223">
        <f ca="1">OFFSET('Water Data'!A2222,,MATCH('Correlation'!$R$16,DataTable[#Headers],0))</f>
        <v>7.1024466182316903</v>
      </c>
    </row>
    <row r="2224" spans="13:14" x14ac:dyDescent="0.3">
      <c r="M2224">
        <f ca="1">OFFSET('Water Data'!A2223,,MATCH('Correlation'!$R$4,DataTable[#Headers],0))</f>
        <v>5.1527397986972101</v>
      </c>
      <c r="N2224">
        <f ca="1">OFFSET('Water Data'!A2223,,MATCH('Correlation'!$R$16,DataTable[#Headers],0))</f>
        <v>5.1527397986972101</v>
      </c>
    </row>
    <row r="2225" spans="13:14" x14ac:dyDescent="0.3">
      <c r="M2225">
        <f ca="1">OFFSET('Water Data'!A2224,,MATCH('Correlation'!$R$4,DataTable[#Headers],0))</f>
        <v>7.3014636378686797</v>
      </c>
      <c r="N2225">
        <f ca="1">OFFSET('Water Data'!A2224,,MATCH('Correlation'!$R$16,DataTable[#Headers],0))</f>
        <v>7.3014636378686797</v>
      </c>
    </row>
    <row r="2226" spans="13:14" x14ac:dyDescent="0.3">
      <c r="M2226">
        <f ca="1">OFFSET('Water Data'!A2225,,MATCH('Correlation'!$R$4,DataTable[#Headers],0))</f>
        <v>6.1049258136443498</v>
      </c>
      <c r="N2226">
        <f ca="1">OFFSET('Water Data'!A2225,,MATCH('Correlation'!$R$16,DataTable[#Headers],0))</f>
        <v>6.1049258136443498</v>
      </c>
    </row>
    <row r="2227" spans="13:14" x14ac:dyDescent="0.3">
      <c r="M2227">
        <f ca="1">OFFSET('Water Data'!A2226,,MATCH('Correlation'!$R$4,DataTable[#Headers],0))</f>
        <v>6.0013824406476699</v>
      </c>
      <c r="N2227">
        <f ca="1">OFFSET('Water Data'!A2226,,MATCH('Correlation'!$R$16,DataTable[#Headers],0))</f>
        <v>6.0013824406476699</v>
      </c>
    </row>
    <row r="2228" spans="13:14" x14ac:dyDescent="0.3">
      <c r="M2228">
        <f ca="1">OFFSET('Water Data'!A2227,,MATCH('Correlation'!$R$4,DataTable[#Headers],0))</f>
        <v>7.080794504276815</v>
      </c>
      <c r="N2228">
        <f ca="1">OFFSET('Water Data'!A2227,,MATCH('Correlation'!$R$16,DataTable[#Headers],0))</f>
        <v>7.080794504276815</v>
      </c>
    </row>
    <row r="2229" spans="13:14" x14ac:dyDescent="0.3">
      <c r="M2229">
        <f ca="1">OFFSET('Water Data'!A2228,,MATCH('Correlation'!$R$4,DataTable[#Headers],0))</f>
        <v>7.8856789994179701</v>
      </c>
      <c r="N2229">
        <f ca="1">OFFSET('Water Data'!A2228,,MATCH('Correlation'!$R$16,DataTable[#Headers],0))</f>
        <v>7.8856789994179701</v>
      </c>
    </row>
    <row r="2230" spans="13:14" x14ac:dyDescent="0.3">
      <c r="M2230">
        <f ca="1">OFFSET('Water Data'!A2229,,MATCH('Correlation'!$R$4,DataTable[#Headers],0))</f>
        <v>7.080794504276815</v>
      </c>
      <c r="N2230">
        <f ca="1">OFFSET('Water Data'!A2229,,MATCH('Correlation'!$R$16,DataTable[#Headers],0))</f>
        <v>7.080794504276815</v>
      </c>
    </row>
    <row r="2231" spans="13:14" x14ac:dyDescent="0.3">
      <c r="M2231">
        <f ca="1">OFFSET('Water Data'!A2230,,MATCH('Correlation'!$R$4,DataTable[#Headers],0))</f>
        <v>7.6790905832658698</v>
      </c>
      <c r="N2231">
        <f ca="1">OFFSET('Water Data'!A2230,,MATCH('Correlation'!$R$16,DataTable[#Headers],0))</f>
        <v>7.6790905832658698</v>
      </c>
    </row>
    <row r="2232" spans="13:14" x14ac:dyDescent="0.3">
      <c r="M2232">
        <f ca="1">OFFSET('Water Data'!A2231,,MATCH('Correlation'!$R$4,DataTable[#Headers],0))</f>
        <v>7.080794504276815</v>
      </c>
      <c r="N2232">
        <f ca="1">OFFSET('Water Data'!A2231,,MATCH('Correlation'!$R$16,DataTable[#Headers],0))</f>
        <v>7.080794504276815</v>
      </c>
    </row>
    <row r="2233" spans="13:14" x14ac:dyDescent="0.3">
      <c r="M2233">
        <f ca="1">OFFSET('Water Data'!A2232,,MATCH('Correlation'!$R$4,DataTable[#Headers],0))</f>
        <v>10.3919423870407</v>
      </c>
      <c r="N2233">
        <f ca="1">OFFSET('Water Data'!A2232,,MATCH('Correlation'!$R$16,DataTable[#Headers],0))</f>
        <v>10.3919423870407</v>
      </c>
    </row>
    <row r="2234" spans="13:14" x14ac:dyDescent="0.3">
      <c r="M2234">
        <f ca="1">OFFSET('Water Data'!A2233,,MATCH('Correlation'!$R$4,DataTable[#Headers],0))</f>
        <v>6.7148623782219596</v>
      </c>
      <c r="N2234">
        <f ca="1">OFFSET('Water Data'!A2233,,MATCH('Correlation'!$R$16,DataTable[#Headers],0))</f>
        <v>6.7148623782219596</v>
      </c>
    </row>
    <row r="2235" spans="13:14" x14ac:dyDescent="0.3">
      <c r="M2235">
        <f ca="1">OFFSET('Water Data'!A2234,,MATCH('Correlation'!$R$4,DataTable[#Headers],0))</f>
        <v>7.3496533769710997</v>
      </c>
      <c r="N2235">
        <f ca="1">OFFSET('Water Data'!A2234,,MATCH('Correlation'!$R$16,DataTable[#Headers],0))</f>
        <v>7.3496533769710997</v>
      </c>
    </row>
    <row r="2236" spans="13:14" x14ac:dyDescent="0.3">
      <c r="M2236">
        <f ca="1">OFFSET('Water Data'!A2235,,MATCH('Correlation'!$R$4,DataTable[#Headers],0))</f>
        <v>7.080794504276815</v>
      </c>
      <c r="N2236">
        <f ca="1">OFFSET('Water Data'!A2235,,MATCH('Correlation'!$R$16,DataTable[#Headers],0))</f>
        <v>7.080794504276815</v>
      </c>
    </row>
    <row r="2237" spans="13:14" x14ac:dyDescent="0.3">
      <c r="M2237">
        <f ca="1">OFFSET('Water Data'!A2236,,MATCH('Correlation'!$R$4,DataTable[#Headers],0))</f>
        <v>7.3451384165087097</v>
      </c>
      <c r="N2237">
        <f ca="1">OFFSET('Water Data'!A2236,,MATCH('Correlation'!$R$16,DataTable[#Headers],0))</f>
        <v>7.3451384165087097</v>
      </c>
    </row>
    <row r="2238" spans="13:14" x14ac:dyDescent="0.3">
      <c r="M2238">
        <f ca="1">OFFSET('Water Data'!A2237,,MATCH('Correlation'!$R$4,DataTable[#Headers],0))</f>
        <v>10.147089576135601</v>
      </c>
      <c r="N2238">
        <f ca="1">OFFSET('Water Data'!A2237,,MATCH('Correlation'!$R$16,DataTable[#Headers],0))</f>
        <v>10.147089576135601</v>
      </c>
    </row>
    <row r="2239" spans="13:14" x14ac:dyDescent="0.3">
      <c r="M2239">
        <f ca="1">OFFSET('Water Data'!A2238,,MATCH('Correlation'!$R$4,DataTable[#Headers],0))</f>
        <v>6.3807173150134897</v>
      </c>
      <c r="N2239">
        <f ca="1">OFFSET('Water Data'!A2238,,MATCH('Correlation'!$R$16,DataTable[#Headers],0))</f>
        <v>6.3807173150134897</v>
      </c>
    </row>
    <row r="2240" spans="13:14" x14ac:dyDescent="0.3">
      <c r="M2240">
        <f ca="1">OFFSET('Water Data'!A2239,,MATCH('Correlation'!$R$4,DataTable[#Headers],0))</f>
        <v>7.94064696367602</v>
      </c>
      <c r="N2240">
        <f ca="1">OFFSET('Water Data'!A2239,,MATCH('Correlation'!$R$16,DataTable[#Headers],0))</f>
        <v>7.94064696367602</v>
      </c>
    </row>
    <row r="2241" spans="13:14" x14ac:dyDescent="0.3">
      <c r="M2241">
        <f ca="1">OFFSET('Water Data'!A2240,,MATCH('Correlation'!$R$4,DataTable[#Headers],0))</f>
        <v>7.080794504276815</v>
      </c>
      <c r="N2241">
        <f ca="1">OFFSET('Water Data'!A2240,,MATCH('Correlation'!$R$16,DataTable[#Headers],0))</f>
        <v>7.080794504276815</v>
      </c>
    </row>
    <row r="2242" spans="13:14" x14ac:dyDescent="0.3">
      <c r="M2242">
        <f ca="1">OFFSET('Water Data'!A2241,,MATCH('Correlation'!$R$4,DataTable[#Headers],0))</f>
        <v>7.7867346901907899</v>
      </c>
      <c r="N2242">
        <f ca="1">OFFSET('Water Data'!A2241,,MATCH('Correlation'!$R$16,DataTable[#Headers],0))</f>
        <v>7.7867346901907899</v>
      </c>
    </row>
    <row r="2243" spans="13:14" x14ac:dyDescent="0.3">
      <c r="M2243">
        <f ca="1">OFFSET('Water Data'!A2242,,MATCH('Correlation'!$R$4,DataTable[#Headers],0))</f>
        <v>6.3230403140747802</v>
      </c>
      <c r="N2243">
        <f ca="1">OFFSET('Water Data'!A2242,,MATCH('Correlation'!$R$16,DataTable[#Headers],0))</f>
        <v>6.3230403140747802</v>
      </c>
    </row>
    <row r="2244" spans="13:14" x14ac:dyDescent="0.3">
      <c r="M2244">
        <f ca="1">OFFSET('Water Data'!A2243,,MATCH('Correlation'!$R$4,DataTable[#Headers],0))</f>
        <v>7.080794504276815</v>
      </c>
      <c r="N2244">
        <f ca="1">OFFSET('Water Data'!A2243,,MATCH('Correlation'!$R$16,DataTable[#Headers],0))</f>
        <v>7.080794504276815</v>
      </c>
    </row>
    <row r="2245" spans="13:14" x14ac:dyDescent="0.3">
      <c r="M2245">
        <f ca="1">OFFSET('Water Data'!A2244,,MATCH('Correlation'!$R$4,DataTable[#Headers],0))</f>
        <v>6.6456573777413501</v>
      </c>
      <c r="N2245">
        <f ca="1">OFFSET('Water Data'!A2244,,MATCH('Correlation'!$R$16,DataTable[#Headers],0))</f>
        <v>6.6456573777413501</v>
      </c>
    </row>
    <row r="2246" spans="13:14" x14ac:dyDescent="0.3">
      <c r="M2246">
        <f ca="1">OFFSET('Water Data'!A2245,,MATCH('Correlation'!$R$4,DataTable[#Headers],0))</f>
        <v>6.0145398313990901</v>
      </c>
      <c r="N2246">
        <f ca="1">OFFSET('Water Data'!A2245,,MATCH('Correlation'!$R$16,DataTable[#Headers],0))</f>
        <v>6.0145398313990901</v>
      </c>
    </row>
    <row r="2247" spans="13:14" x14ac:dyDescent="0.3">
      <c r="M2247">
        <f ca="1">OFFSET('Water Data'!A2246,,MATCH('Correlation'!$R$4,DataTable[#Headers],0))</f>
        <v>10.0867712398049</v>
      </c>
      <c r="N2247">
        <f ca="1">OFFSET('Water Data'!A2246,,MATCH('Correlation'!$R$16,DataTable[#Headers],0))</f>
        <v>10.0867712398049</v>
      </c>
    </row>
    <row r="2248" spans="13:14" x14ac:dyDescent="0.3">
      <c r="M2248">
        <f ca="1">OFFSET('Water Data'!A2247,,MATCH('Correlation'!$R$4,DataTable[#Headers],0))</f>
        <v>5.1662259698269004</v>
      </c>
      <c r="N2248">
        <f ca="1">OFFSET('Water Data'!A2247,,MATCH('Correlation'!$R$16,DataTable[#Headers],0))</f>
        <v>5.1662259698269004</v>
      </c>
    </row>
    <row r="2249" spans="13:14" x14ac:dyDescent="0.3">
      <c r="M2249">
        <f ca="1">OFFSET('Water Data'!A2248,,MATCH('Correlation'!$R$4,DataTable[#Headers],0))</f>
        <v>5.5732011565133703</v>
      </c>
      <c r="N2249">
        <f ca="1">OFFSET('Water Data'!A2248,,MATCH('Correlation'!$R$16,DataTable[#Headers],0))</f>
        <v>5.5732011565133703</v>
      </c>
    </row>
    <row r="2250" spans="13:14" x14ac:dyDescent="0.3">
      <c r="M2250">
        <f ca="1">OFFSET('Water Data'!A2249,,MATCH('Correlation'!$R$4,DataTable[#Headers],0))</f>
        <v>9.4945587261575497</v>
      </c>
      <c r="N2250">
        <f ca="1">OFFSET('Water Data'!A2249,,MATCH('Correlation'!$R$16,DataTable[#Headers],0))</f>
        <v>9.4945587261575497</v>
      </c>
    </row>
    <row r="2251" spans="13:14" x14ac:dyDescent="0.3">
      <c r="M2251">
        <f ca="1">OFFSET('Water Data'!A2250,,MATCH('Correlation'!$R$4,DataTable[#Headers],0))</f>
        <v>9.0365043477497498</v>
      </c>
      <c r="N2251">
        <f ca="1">OFFSET('Water Data'!A2250,,MATCH('Correlation'!$R$16,DataTable[#Headers],0))</f>
        <v>9.0365043477497498</v>
      </c>
    </row>
    <row r="2252" spans="13:14" x14ac:dyDescent="0.3">
      <c r="M2252">
        <f ca="1">OFFSET('Water Data'!A2251,,MATCH('Correlation'!$R$4,DataTable[#Headers],0))</f>
        <v>4.4005090386274599</v>
      </c>
      <c r="N2252">
        <f ca="1">OFFSET('Water Data'!A2251,,MATCH('Correlation'!$R$16,DataTable[#Headers],0))</f>
        <v>4.4005090386274599</v>
      </c>
    </row>
    <row r="2253" spans="13:14" x14ac:dyDescent="0.3">
      <c r="M2253">
        <f ca="1">OFFSET('Water Data'!A2252,,MATCH('Correlation'!$R$4,DataTable[#Headers],0))</f>
        <v>6.9753923411708101</v>
      </c>
      <c r="N2253">
        <f ca="1">OFFSET('Water Data'!A2252,,MATCH('Correlation'!$R$16,DataTable[#Headers],0))</f>
        <v>6.9753923411708101</v>
      </c>
    </row>
    <row r="2254" spans="13:14" x14ac:dyDescent="0.3">
      <c r="M2254">
        <f ca="1">OFFSET('Water Data'!A2253,,MATCH('Correlation'!$R$4,DataTable[#Headers],0))</f>
        <v>6.68774978008849</v>
      </c>
      <c r="N2254">
        <f ca="1">OFFSET('Water Data'!A2253,,MATCH('Correlation'!$R$16,DataTable[#Headers],0))</f>
        <v>6.68774978008849</v>
      </c>
    </row>
    <row r="2255" spans="13:14" x14ac:dyDescent="0.3">
      <c r="M2255">
        <f ca="1">OFFSET('Water Data'!A2254,,MATCH('Correlation'!$R$4,DataTable[#Headers],0))</f>
        <v>6.8675217041426597</v>
      </c>
      <c r="N2255">
        <f ca="1">OFFSET('Water Data'!A2254,,MATCH('Correlation'!$R$16,DataTable[#Headers],0))</f>
        <v>6.8675217041426597</v>
      </c>
    </row>
    <row r="2256" spans="13:14" x14ac:dyDescent="0.3">
      <c r="M2256">
        <f ca="1">OFFSET('Water Data'!A2255,,MATCH('Correlation'!$R$4,DataTable[#Headers],0))</f>
        <v>6.1552491610586904</v>
      </c>
      <c r="N2256">
        <f ca="1">OFFSET('Water Data'!A2255,,MATCH('Correlation'!$R$16,DataTable[#Headers],0))</f>
        <v>6.1552491610586904</v>
      </c>
    </row>
    <row r="2257" spans="13:14" x14ac:dyDescent="0.3">
      <c r="M2257">
        <f ca="1">OFFSET('Water Data'!A2256,,MATCH('Correlation'!$R$4,DataTable[#Headers],0))</f>
        <v>8.3032638004825206</v>
      </c>
      <c r="N2257">
        <f ca="1">OFFSET('Water Data'!A2256,,MATCH('Correlation'!$R$16,DataTable[#Headers],0))</f>
        <v>8.3032638004825206</v>
      </c>
    </row>
    <row r="2258" spans="13:14" x14ac:dyDescent="0.3">
      <c r="M2258">
        <f ca="1">OFFSET('Water Data'!A2257,,MATCH('Correlation'!$R$4,DataTable[#Headers],0))</f>
        <v>8.6416340753518792</v>
      </c>
      <c r="N2258">
        <f ca="1">OFFSET('Water Data'!A2257,,MATCH('Correlation'!$R$16,DataTable[#Headers],0))</f>
        <v>8.6416340753518792</v>
      </c>
    </row>
    <row r="2259" spans="13:14" x14ac:dyDescent="0.3">
      <c r="M2259">
        <f ca="1">OFFSET('Water Data'!A2258,,MATCH('Correlation'!$R$4,DataTable[#Headers],0))</f>
        <v>7.080794504276815</v>
      </c>
      <c r="N2259">
        <f ca="1">OFFSET('Water Data'!A2258,,MATCH('Correlation'!$R$16,DataTable[#Headers],0))</f>
        <v>7.080794504276815</v>
      </c>
    </row>
    <row r="2260" spans="13:14" x14ac:dyDescent="0.3">
      <c r="M2260">
        <f ca="1">OFFSET('Water Data'!A2259,,MATCH('Correlation'!$R$4,DataTable[#Headers],0))</f>
        <v>7.34861123118226</v>
      </c>
      <c r="N2260">
        <f ca="1">OFFSET('Water Data'!A2259,,MATCH('Correlation'!$R$16,DataTable[#Headers],0))</f>
        <v>7.34861123118226</v>
      </c>
    </row>
    <row r="2261" spans="13:14" x14ac:dyDescent="0.3">
      <c r="M2261">
        <f ca="1">OFFSET('Water Data'!A2260,,MATCH('Correlation'!$R$4,DataTable[#Headers],0))</f>
        <v>7.5739059333680698</v>
      </c>
      <c r="N2261">
        <f ca="1">OFFSET('Water Data'!A2260,,MATCH('Correlation'!$R$16,DataTable[#Headers],0))</f>
        <v>7.5739059333680698</v>
      </c>
    </row>
    <row r="2262" spans="13:14" x14ac:dyDescent="0.3">
      <c r="M2262">
        <f ca="1">OFFSET('Water Data'!A2261,,MATCH('Correlation'!$R$4,DataTable[#Headers],0))</f>
        <v>7.8559063679711096</v>
      </c>
      <c r="N2262">
        <f ca="1">OFFSET('Water Data'!A2261,,MATCH('Correlation'!$R$16,DataTable[#Headers],0))</f>
        <v>7.8559063679711096</v>
      </c>
    </row>
    <row r="2263" spans="13:14" x14ac:dyDescent="0.3">
      <c r="M2263">
        <f ca="1">OFFSET('Water Data'!A2262,,MATCH('Correlation'!$R$4,DataTable[#Headers],0))</f>
        <v>7.080794504276815</v>
      </c>
      <c r="N2263">
        <f ca="1">OFFSET('Water Data'!A2262,,MATCH('Correlation'!$R$16,DataTable[#Headers],0))</f>
        <v>7.080794504276815</v>
      </c>
    </row>
    <row r="2264" spans="13:14" x14ac:dyDescent="0.3">
      <c r="M2264">
        <f ca="1">OFFSET('Water Data'!A2263,,MATCH('Correlation'!$R$4,DataTable[#Headers],0))</f>
        <v>3.7983910494247199</v>
      </c>
      <c r="N2264">
        <f ca="1">OFFSET('Water Data'!A2263,,MATCH('Correlation'!$R$16,DataTable[#Headers],0))</f>
        <v>3.7983910494247199</v>
      </c>
    </row>
    <row r="2265" spans="13:14" x14ac:dyDescent="0.3">
      <c r="M2265">
        <f ca="1">OFFSET('Water Data'!A2264,,MATCH('Correlation'!$R$4,DataTable[#Headers],0))</f>
        <v>7.080794504276815</v>
      </c>
      <c r="N2265">
        <f ca="1">OFFSET('Water Data'!A2264,,MATCH('Correlation'!$R$16,DataTable[#Headers],0))</f>
        <v>7.080794504276815</v>
      </c>
    </row>
    <row r="2266" spans="13:14" x14ac:dyDescent="0.3">
      <c r="M2266">
        <f ca="1">OFFSET('Water Data'!A2265,,MATCH('Correlation'!$R$4,DataTable[#Headers],0))</f>
        <v>11.235425957161</v>
      </c>
      <c r="N2266">
        <f ca="1">OFFSET('Water Data'!A2265,,MATCH('Correlation'!$R$16,DataTable[#Headers],0))</f>
        <v>11.235425957161</v>
      </c>
    </row>
    <row r="2267" spans="13:14" x14ac:dyDescent="0.3">
      <c r="M2267">
        <f ca="1">OFFSET('Water Data'!A2266,,MATCH('Correlation'!$R$4,DataTable[#Headers],0))</f>
        <v>6.3963410510399203</v>
      </c>
      <c r="N2267">
        <f ca="1">OFFSET('Water Data'!A2266,,MATCH('Correlation'!$R$16,DataTable[#Headers],0))</f>
        <v>6.3963410510399203</v>
      </c>
    </row>
    <row r="2268" spans="13:14" x14ac:dyDescent="0.3">
      <c r="M2268">
        <f ca="1">OFFSET('Water Data'!A2267,,MATCH('Correlation'!$R$4,DataTable[#Headers],0))</f>
        <v>7.080794504276815</v>
      </c>
      <c r="N2268">
        <f ca="1">OFFSET('Water Data'!A2267,,MATCH('Correlation'!$R$16,DataTable[#Headers],0))</f>
        <v>7.080794504276815</v>
      </c>
    </row>
    <row r="2269" spans="13:14" x14ac:dyDescent="0.3">
      <c r="M2269">
        <f ca="1">OFFSET('Water Data'!A2268,,MATCH('Correlation'!$R$4,DataTable[#Headers],0))</f>
        <v>5.2285063222855603</v>
      </c>
      <c r="N2269">
        <f ca="1">OFFSET('Water Data'!A2268,,MATCH('Correlation'!$R$16,DataTable[#Headers],0))</f>
        <v>5.2285063222855603</v>
      </c>
    </row>
    <row r="2270" spans="13:14" x14ac:dyDescent="0.3">
      <c r="M2270">
        <f ca="1">OFFSET('Water Data'!A2269,,MATCH('Correlation'!$R$4,DataTable[#Headers],0))</f>
        <v>6.51223964459746</v>
      </c>
      <c r="N2270">
        <f ca="1">OFFSET('Water Data'!A2269,,MATCH('Correlation'!$R$16,DataTable[#Headers],0))</f>
        <v>6.51223964459746</v>
      </c>
    </row>
    <row r="2271" spans="13:14" x14ac:dyDescent="0.3">
      <c r="M2271">
        <f ca="1">OFFSET('Water Data'!A2270,,MATCH('Correlation'!$R$4,DataTable[#Headers],0))</f>
        <v>7.8343192399419603</v>
      </c>
      <c r="N2271">
        <f ca="1">OFFSET('Water Data'!A2270,,MATCH('Correlation'!$R$16,DataTable[#Headers],0))</f>
        <v>7.8343192399419603</v>
      </c>
    </row>
    <row r="2272" spans="13:14" x14ac:dyDescent="0.3">
      <c r="M2272">
        <f ca="1">OFFSET('Water Data'!A2271,,MATCH('Correlation'!$R$4,DataTable[#Headers],0))</f>
        <v>7.38829203890411</v>
      </c>
      <c r="N2272">
        <f ca="1">OFFSET('Water Data'!A2271,,MATCH('Correlation'!$R$16,DataTable[#Headers],0))</f>
        <v>7.38829203890411</v>
      </c>
    </row>
    <row r="2273" spans="13:14" x14ac:dyDescent="0.3">
      <c r="M2273">
        <f ca="1">OFFSET('Water Data'!A2272,,MATCH('Correlation'!$R$4,DataTable[#Headers],0))</f>
        <v>6.0206538413908497</v>
      </c>
      <c r="N2273">
        <f ca="1">OFFSET('Water Data'!A2272,,MATCH('Correlation'!$R$16,DataTable[#Headers],0))</f>
        <v>6.0206538413908497</v>
      </c>
    </row>
    <row r="2274" spans="13:14" x14ac:dyDescent="0.3">
      <c r="M2274">
        <f ca="1">OFFSET('Water Data'!A2273,,MATCH('Correlation'!$R$4,DataTable[#Headers],0))</f>
        <v>8.3883224942036101</v>
      </c>
      <c r="N2274">
        <f ca="1">OFFSET('Water Data'!A2273,,MATCH('Correlation'!$R$16,DataTable[#Headers],0))</f>
        <v>8.3883224942036101</v>
      </c>
    </row>
    <row r="2275" spans="13:14" x14ac:dyDescent="0.3">
      <c r="M2275">
        <f ca="1">OFFSET('Water Data'!A2274,,MATCH('Correlation'!$R$4,DataTable[#Headers],0))</f>
        <v>8.3842964392015809</v>
      </c>
      <c r="N2275">
        <f ca="1">OFFSET('Water Data'!A2274,,MATCH('Correlation'!$R$16,DataTable[#Headers],0))</f>
        <v>8.3842964392015809</v>
      </c>
    </row>
    <row r="2276" spans="13:14" x14ac:dyDescent="0.3">
      <c r="M2276">
        <f ca="1">OFFSET('Water Data'!A2275,,MATCH('Correlation'!$R$4,DataTable[#Headers],0))</f>
        <v>7.3939779567679498</v>
      </c>
      <c r="N2276">
        <f ca="1">OFFSET('Water Data'!A2275,,MATCH('Correlation'!$R$16,DataTable[#Headers],0))</f>
        <v>7.3939779567679498</v>
      </c>
    </row>
    <row r="2277" spans="13:14" x14ac:dyDescent="0.3">
      <c r="M2277">
        <f ca="1">OFFSET('Water Data'!A2276,,MATCH('Correlation'!$R$4,DataTable[#Headers],0))</f>
        <v>7.080794504276815</v>
      </c>
      <c r="N2277">
        <f ca="1">OFFSET('Water Data'!A2276,,MATCH('Correlation'!$R$16,DataTable[#Headers],0))</f>
        <v>7.080794504276815</v>
      </c>
    </row>
    <row r="2278" spans="13:14" x14ac:dyDescent="0.3">
      <c r="M2278">
        <f ca="1">OFFSET('Water Data'!A2277,,MATCH('Correlation'!$R$4,DataTable[#Headers],0))</f>
        <v>8.3846231515107306</v>
      </c>
      <c r="N2278">
        <f ca="1">OFFSET('Water Data'!A2277,,MATCH('Correlation'!$R$16,DataTable[#Headers],0))</f>
        <v>8.3846231515107306</v>
      </c>
    </row>
    <row r="2279" spans="13:14" x14ac:dyDescent="0.3">
      <c r="M2279">
        <f ca="1">OFFSET('Water Data'!A2278,,MATCH('Correlation'!$R$4,DataTable[#Headers],0))</f>
        <v>7.0948021426335099</v>
      </c>
      <c r="N2279">
        <f ca="1">OFFSET('Water Data'!A2278,,MATCH('Correlation'!$R$16,DataTable[#Headers],0))</f>
        <v>7.0948021426335099</v>
      </c>
    </row>
    <row r="2280" spans="13:14" x14ac:dyDescent="0.3">
      <c r="M2280">
        <f ca="1">OFFSET('Water Data'!A2279,,MATCH('Correlation'!$R$4,DataTable[#Headers],0))</f>
        <v>6.56531943204567</v>
      </c>
      <c r="N2280">
        <f ca="1">OFFSET('Water Data'!A2279,,MATCH('Correlation'!$R$16,DataTable[#Headers],0))</f>
        <v>6.56531943204567</v>
      </c>
    </row>
    <row r="2281" spans="13:14" x14ac:dyDescent="0.3">
      <c r="M2281">
        <f ca="1">OFFSET('Water Data'!A2280,,MATCH('Correlation'!$R$4,DataTable[#Headers],0))</f>
        <v>6.3817195797002801</v>
      </c>
      <c r="N2281">
        <f ca="1">OFFSET('Water Data'!A2280,,MATCH('Correlation'!$R$16,DataTable[#Headers],0))</f>
        <v>6.3817195797002801</v>
      </c>
    </row>
    <row r="2282" spans="13:14" x14ac:dyDescent="0.3">
      <c r="M2282">
        <f ca="1">OFFSET('Water Data'!A2281,,MATCH('Correlation'!$R$4,DataTable[#Headers],0))</f>
        <v>7.5397420946715199</v>
      </c>
      <c r="N2282">
        <f ca="1">OFFSET('Water Data'!A2281,,MATCH('Correlation'!$R$16,DataTable[#Headers],0))</f>
        <v>7.5397420946715199</v>
      </c>
    </row>
    <row r="2283" spans="13:14" x14ac:dyDescent="0.3">
      <c r="M2283">
        <f ca="1">OFFSET('Water Data'!A2282,,MATCH('Correlation'!$R$4,DataTable[#Headers],0))</f>
        <v>10.6288209113678</v>
      </c>
      <c r="N2283">
        <f ca="1">OFFSET('Water Data'!A2282,,MATCH('Correlation'!$R$16,DataTable[#Headers],0))</f>
        <v>10.6288209113678</v>
      </c>
    </row>
    <row r="2284" spans="13:14" x14ac:dyDescent="0.3">
      <c r="M2284">
        <f ca="1">OFFSET('Water Data'!A2283,,MATCH('Correlation'!$R$4,DataTable[#Headers],0))</f>
        <v>9.2284842088472505</v>
      </c>
      <c r="N2284">
        <f ca="1">OFFSET('Water Data'!A2283,,MATCH('Correlation'!$R$16,DataTable[#Headers],0))</f>
        <v>9.2284842088472505</v>
      </c>
    </row>
    <row r="2285" spans="13:14" x14ac:dyDescent="0.3">
      <c r="M2285">
        <f ca="1">OFFSET('Water Data'!A2284,,MATCH('Correlation'!$R$4,DataTable[#Headers],0))</f>
        <v>10.5246019821945</v>
      </c>
      <c r="N2285">
        <f ca="1">OFFSET('Water Data'!A2284,,MATCH('Correlation'!$R$16,DataTable[#Headers],0))</f>
        <v>10.5246019821945</v>
      </c>
    </row>
    <row r="2286" spans="13:14" x14ac:dyDescent="0.3">
      <c r="M2286">
        <f ca="1">OFFSET('Water Data'!A2285,,MATCH('Correlation'!$R$4,DataTable[#Headers],0))</f>
        <v>7.080794504276815</v>
      </c>
      <c r="N2286">
        <f ca="1">OFFSET('Water Data'!A2285,,MATCH('Correlation'!$R$16,DataTable[#Headers],0))</f>
        <v>7.080794504276815</v>
      </c>
    </row>
    <row r="2287" spans="13:14" x14ac:dyDescent="0.3">
      <c r="M2287">
        <f ca="1">OFFSET('Water Data'!A2286,,MATCH('Correlation'!$R$4,DataTable[#Headers],0))</f>
        <v>6.0212659433770304</v>
      </c>
      <c r="N2287">
        <f ca="1">OFFSET('Water Data'!A2286,,MATCH('Correlation'!$R$16,DataTable[#Headers],0))</f>
        <v>6.0212659433770304</v>
      </c>
    </row>
    <row r="2288" spans="13:14" x14ac:dyDescent="0.3">
      <c r="M2288">
        <f ca="1">OFFSET('Water Data'!A2287,,MATCH('Correlation'!$R$4,DataTable[#Headers],0))</f>
        <v>7.080794504276815</v>
      </c>
      <c r="N2288">
        <f ca="1">OFFSET('Water Data'!A2287,,MATCH('Correlation'!$R$16,DataTable[#Headers],0))</f>
        <v>7.080794504276815</v>
      </c>
    </row>
    <row r="2289" spans="13:14" x14ac:dyDescent="0.3">
      <c r="M2289">
        <f ca="1">OFFSET('Water Data'!A2288,,MATCH('Correlation'!$R$4,DataTable[#Headers],0))</f>
        <v>5.9739512492767197</v>
      </c>
      <c r="N2289">
        <f ca="1">OFFSET('Water Data'!A2288,,MATCH('Correlation'!$R$16,DataTable[#Headers],0))</f>
        <v>5.9739512492767197</v>
      </c>
    </row>
    <row r="2290" spans="13:14" x14ac:dyDescent="0.3">
      <c r="M2290">
        <f ca="1">OFFSET('Water Data'!A2289,,MATCH('Correlation'!$R$4,DataTable[#Headers],0))</f>
        <v>6.2175796123462597</v>
      </c>
      <c r="N2290">
        <f ca="1">OFFSET('Water Data'!A2289,,MATCH('Correlation'!$R$16,DataTable[#Headers],0))</f>
        <v>6.2175796123462597</v>
      </c>
    </row>
    <row r="2291" spans="13:14" x14ac:dyDescent="0.3">
      <c r="M2291">
        <f ca="1">OFFSET('Water Data'!A2290,,MATCH('Correlation'!$R$4,DataTable[#Headers],0))</f>
        <v>7.080794504276815</v>
      </c>
      <c r="N2291">
        <f ca="1">OFFSET('Water Data'!A2290,,MATCH('Correlation'!$R$16,DataTable[#Headers],0))</f>
        <v>7.080794504276815</v>
      </c>
    </row>
    <row r="2292" spans="13:14" x14ac:dyDescent="0.3">
      <c r="M2292">
        <f ca="1">OFFSET('Water Data'!A2291,,MATCH('Correlation'!$R$4,DataTable[#Headers],0))</f>
        <v>9.1306072438376393</v>
      </c>
      <c r="N2292">
        <f ca="1">OFFSET('Water Data'!A2291,,MATCH('Correlation'!$R$16,DataTable[#Headers],0))</f>
        <v>9.1306072438376393</v>
      </c>
    </row>
    <row r="2293" spans="13:14" x14ac:dyDescent="0.3">
      <c r="M2293">
        <f ca="1">OFFSET('Water Data'!A2292,,MATCH('Correlation'!$R$4,DataTable[#Headers],0))</f>
        <v>7.080794504276815</v>
      </c>
      <c r="N2293">
        <f ca="1">OFFSET('Water Data'!A2292,,MATCH('Correlation'!$R$16,DataTable[#Headers],0))</f>
        <v>7.080794504276815</v>
      </c>
    </row>
    <row r="2294" spans="13:14" x14ac:dyDescent="0.3">
      <c r="M2294">
        <f ca="1">OFFSET('Water Data'!A2293,,MATCH('Correlation'!$R$4,DataTable[#Headers],0))</f>
        <v>6.0955118746898904</v>
      </c>
      <c r="N2294">
        <f ca="1">OFFSET('Water Data'!A2293,,MATCH('Correlation'!$R$16,DataTable[#Headers],0))</f>
        <v>6.0955118746898904</v>
      </c>
    </row>
    <row r="2295" spans="13:14" x14ac:dyDescent="0.3">
      <c r="M2295">
        <f ca="1">OFFSET('Water Data'!A2294,,MATCH('Correlation'!$R$4,DataTable[#Headers],0))</f>
        <v>6.1952549054763999</v>
      </c>
      <c r="N2295">
        <f ca="1">OFFSET('Water Data'!A2294,,MATCH('Correlation'!$R$16,DataTable[#Headers],0))</f>
        <v>6.1952549054763999</v>
      </c>
    </row>
    <row r="2296" spans="13:14" x14ac:dyDescent="0.3">
      <c r="M2296">
        <f ca="1">OFFSET('Water Data'!A2295,,MATCH('Correlation'!$R$4,DataTable[#Headers],0))</f>
        <v>5.8145642342524102</v>
      </c>
      <c r="N2296">
        <f ca="1">OFFSET('Water Data'!A2295,,MATCH('Correlation'!$R$16,DataTable[#Headers],0))</f>
        <v>5.8145642342524102</v>
      </c>
    </row>
    <row r="2297" spans="13:14" x14ac:dyDescent="0.3">
      <c r="M2297">
        <f ca="1">OFFSET('Water Data'!A2296,,MATCH('Correlation'!$R$4,DataTable[#Headers],0))</f>
        <v>6.7566598072958399</v>
      </c>
      <c r="N2297">
        <f ca="1">OFFSET('Water Data'!A2296,,MATCH('Correlation'!$R$16,DataTable[#Headers],0))</f>
        <v>6.7566598072958399</v>
      </c>
    </row>
    <row r="2298" spans="13:14" x14ac:dyDescent="0.3">
      <c r="M2298">
        <f ca="1">OFFSET('Water Data'!A2297,,MATCH('Correlation'!$R$4,DataTable[#Headers],0))</f>
        <v>7.080794504276815</v>
      </c>
      <c r="N2298">
        <f ca="1">OFFSET('Water Data'!A2297,,MATCH('Correlation'!$R$16,DataTable[#Headers],0))</f>
        <v>7.080794504276815</v>
      </c>
    </row>
    <row r="2299" spans="13:14" x14ac:dyDescent="0.3">
      <c r="M2299">
        <f ca="1">OFFSET('Water Data'!A2298,,MATCH('Correlation'!$R$4,DataTable[#Headers],0))</f>
        <v>6.3699735298503004</v>
      </c>
      <c r="N2299">
        <f ca="1">OFFSET('Water Data'!A2298,,MATCH('Correlation'!$R$16,DataTable[#Headers],0))</f>
        <v>6.3699735298503004</v>
      </c>
    </row>
    <row r="2300" spans="13:14" x14ac:dyDescent="0.3">
      <c r="M2300">
        <f ca="1">OFFSET('Water Data'!A2299,,MATCH('Correlation'!$R$4,DataTable[#Headers],0))</f>
        <v>6.6014073945103204</v>
      </c>
      <c r="N2300">
        <f ca="1">OFFSET('Water Data'!A2299,,MATCH('Correlation'!$R$16,DataTable[#Headers],0))</f>
        <v>6.6014073945103204</v>
      </c>
    </row>
    <row r="2301" spans="13:14" x14ac:dyDescent="0.3">
      <c r="M2301">
        <f ca="1">OFFSET('Water Data'!A2300,,MATCH('Correlation'!$R$4,DataTable[#Headers],0))</f>
        <v>5.6519338414630704</v>
      </c>
      <c r="N2301">
        <f ca="1">OFFSET('Water Data'!A2300,,MATCH('Correlation'!$R$16,DataTable[#Headers],0))</f>
        <v>5.6519338414630704</v>
      </c>
    </row>
    <row r="2302" spans="13:14" x14ac:dyDescent="0.3">
      <c r="M2302">
        <f ca="1">OFFSET('Water Data'!A2301,,MATCH('Correlation'!$R$4,DataTable[#Headers],0))</f>
        <v>7.6060668824174096</v>
      </c>
      <c r="N2302">
        <f ca="1">OFFSET('Water Data'!A2301,,MATCH('Correlation'!$R$16,DataTable[#Headers],0))</f>
        <v>7.6060668824174096</v>
      </c>
    </row>
    <row r="2303" spans="13:14" x14ac:dyDescent="0.3">
      <c r="M2303">
        <f ca="1">OFFSET('Water Data'!A2302,,MATCH('Correlation'!$R$4,DataTable[#Headers],0))</f>
        <v>2.97442941047853</v>
      </c>
      <c r="N2303">
        <f ca="1">OFFSET('Water Data'!A2302,,MATCH('Correlation'!$R$16,DataTable[#Headers],0))</f>
        <v>2.97442941047853</v>
      </c>
    </row>
    <row r="2304" spans="13:14" x14ac:dyDescent="0.3">
      <c r="M2304">
        <f ca="1">OFFSET('Water Data'!A2303,,MATCH('Correlation'!$R$4,DataTable[#Headers],0))</f>
        <v>7.080794504276815</v>
      </c>
      <c r="N2304">
        <f ca="1">OFFSET('Water Data'!A2303,,MATCH('Correlation'!$R$16,DataTable[#Headers],0))</f>
        <v>7.080794504276815</v>
      </c>
    </row>
    <row r="2305" spans="13:14" x14ac:dyDescent="0.3">
      <c r="M2305">
        <f ca="1">OFFSET('Water Data'!A2304,,MATCH('Correlation'!$R$4,DataTable[#Headers],0))</f>
        <v>7.080794504276815</v>
      </c>
      <c r="N2305">
        <f ca="1">OFFSET('Water Data'!A2304,,MATCH('Correlation'!$R$16,DataTable[#Headers],0))</f>
        <v>7.080794504276815</v>
      </c>
    </row>
    <row r="2306" spans="13:14" x14ac:dyDescent="0.3">
      <c r="M2306">
        <f ca="1">OFFSET('Water Data'!A2305,,MATCH('Correlation'!$R$4,DataTable[#Headers],0))</f>
        <v>8.1111010310342593</v>
      </c>
      <c r="N2306">
        <f ca="1">OFFSET('Water Data'!A2305,,MATCH('Correlation'!$R$16,DataTable[#Headers],0))</f>
        <v>8.1111010310342593</v>
      </c>
    </row>
    <row r="2307" spans="13:14" x14ac:dyDescent="0.3">
      <c r="M2307">
        <f ca="1">OFFSET('Water Data'!A2306,,MATCH('Correlation'!$R$4,DataTable[#Headers],0))</f>
        <v>7.1161326064759303</v>
      </c>
      <c r="N2307">
        <f ca="1">OFFSET('Water Data'!A2306,,MATCH('Correlation'!$R$16,DataTable[#Headers],0))</f>
        <v>7.1161326064759303</v>
      </c>
    </row>
    <row r="2308" spans="13:14" x14ac:dyDescent="0.3">
      <c r="M2308">
        <f ca="1">OFFSET('Water Data'!A2307,,MATCH('Correlation'!$R$4,DataTable[#Headers],0))</f>
        <v>5.2802922963952099</v>
      </c>
      <c r="N2308">
        <f ca="1">OFFSET('Water Data'!A2307,,MATCH('Correlation'!$R$16,DataTable[#Headers],0))</f>
        <v>5.2802922963952099</v>
      </c>
    </row>
    <row r="2309" spans="13:14" x14ac:dyDescent="0.3">
      <c r="M2309">
        <f ca="1">OFFSET('Water Data'!A2308,,MATCH('Correlation'!$R$4,DataTable[#Headers],0))</f>
        <v>7.080794504276815</v>
      </c>
      <c r="N2309">
        <f ca="1">OFFSET('Water Data'!A2308,,MATCH('Correlation'!$R$16,DataTable[#Headers],0))</f>
        <v>7.080794504276815</v>
      </c>
    </row>
    <row r="2310" spans="13:14" x14ac:dyDescent="0.3">
      <c r="M2310">
        <f ca="1">OFFSET('Water Data'!A2309,,MATCH('Correlation'!$R$4,DataTable[#Headers],0))</f>
        <v>9.8082581789342296</v>
      </c>
      <c r="N2310">
        <f ca="1">OFFSET('Water Data'!A2309,,MATCH('Correlation'!$R$16,DataTable[#Headers],0))</f>
        <v>9.8082581789342296</v>
      </c>
    </row>
    <row r="2311" spans="13:14" x14ac:dyDescent="0.3">
      <c r="M2311">
        <f ca="1">OFFSET('Water Data'!A2310,,MATCH('Correlation'!$R$4,DataTable[#Headers],0))</f>
        <v>7.080794504276815</v>
      </c>
      <c r="N2311">
        <f ca="1">OFFSET('Water Data'!A2310,,MATCH('Correlation'!$R$16,DataTable[#Headers],0))</f>
        <v>7.080794504276815</v>
      </c>
    </row>
    <row r="2312" spans="13:14" x14ac:dyDescent="0.3">
      <c r="M2312">
        <f ca="1">OFFSET('Water Data'!A2311,,MATCH('Correlation'!$R$4,DataTable[#Headers],0))</f>
        <v>8.0188316072404806</v>
      </c>
      <c r="N2312">
        <f ca="1">OFFSET('Water Data'!A2311,,MATCH('Correlation'!$R$16,DataTable[#Headers],0))</f>
        <v>8.0188316072404806</v>
      </c>
    </row>
    <row r="2313" spans="13:14" x14ac:dyDescent="0.3">
      <c r="M2313">
        <f ca="1">OFFSET('Water Data'!A2312,,MATCH('Correlation'!$R$4,DataTable[#Headers],0))</f>
        <v>6.6036407167986697</v>
      </c>
      <c r="N2313">
        <f ca="1">OFFSET('Water Data'!A2312,,MATCH('Correlation'!$R$16,DataTable[#Headers],0))</f>
        <v>6.6036407167986697</v>
      </c>
    </row>
    <row r="2314" spans="13:14" x14ac:dyDescent="0.3">
      <c r="M2314">
        <f ca="1">OFFSET('Water Data'!A2313,,MATCH('Correlation'!$R$4,DataTable[#Headers],0))</f>
        <v>6.4508057429301502</v>
      </c>
      <c r="N2314">
        <f ca="1">OFFSET('Water Data'!A2313,,MATCH('Correlation'!$R$16,DataTable[#Headers],0))</f>
        <v>6.4508057429301502</v>
      </c>
    </row>
    <row r="2315" spans="13:14" x14ac:dyDescent="0.3">
      <c r="M2315">
        <f ca="1">OFFSET('Water Data'!A2314,,MATCH('Correlation'!$R$4,DataTable[#Headers],0))</f>
        <v>6.2663784095940898</v>
      </c>
      <c r="N2315">
        <f ca="1">OFFSET('Water Data'!A2314,,MATCH('Correlation'!$R$16,DataTable[#Headers],0))</f>
        <v>6.2663784095940898</v>
      </c>
    </row>
    <row r="2316" spans="13:14" x14ac:dyDescent="0.3">
      <c r="M2316">
        <f ca="1">OFFSET('Water Data'!A2315,,MATCH('Correlation'!$R$4,DataTable[#Headers],0))</f>
        <v>7.080794504276815</v>
      </c>
      <c r="N2316">
        <f ca="1">OFFSET('Water Data'!A2315,,MATCH('Correlation'!$R$16,DataTable[#Headers],0))</f>
        <v>7.080794504276815</v>
      </c>
    </row>
    <row r="2317" spans="13:14" x14ac:dyDescent="0.3">
      <c r="M2317">
        <f ca="1">OFFSET('Water Data'!A2316,,MATCH('Correlation'!$R$4,DataTable[#Headers],0))</f>
        <v>5.1618787633515302</v>
      </c>
      <c r="N2317">
        <f ca="1">OFFSET('Water Data'!A2316,,MATCH('Correlation'!$R$16,DataTable[#Headers],0))</f>
        <v>5.1618787633515302</v>
      </c>
    </row>
    <row r="2318" spans="13:14" x14ac:dyDescent="0.3">
      <c r="M2318">
        <f ca="1">OFFSET('Water Data'!A2317,,MATCH('Correlation'!$R$4,DataTable[#Headers],0))</f>
        <v>6.9844055303688002</v>
      </c>
      <c r="N2318">
        <f ca="1">OFFSET('Water Data'!A2317,,MATCH('Correlation'!$R$16,DataTable[#Headers],0))</f>
        <v>6.9844055303688002</v>
      </c>
    </row>
    <row r="2319" spans="13:14" x14ac:dyDescent="0.3">
      <c r="M2319">
        <f ca="1">OFFSET('Water Data'!A2318,,MATCH('Correlation'!$R$4,DataTable[#Headers],0))</f>
        <v>6.7919926491104103</v>
      </c>
      <c r="N2319">
        <f ca="1">OFFSET('Water Data'!A2318,,MATCH('Correlation'!$R$16,DataTable[#Headers],0))</f>
        <v>6.7919926491104103</v>
      </c>
    </row>
    <row r="2320" spans="13:14" x14ac:dyDescent="0.3">
      <c r="M2320">
        <f ca="1">OFFSET('Water Data'!A2319,,MATCH('Correlation'!$R$4,DataTable[#Headers],0))</f>
        <v>8.3092277097414602</v>
      </c>
      <c r="N2320">
        <f ca="1">OFFSET('Water Data'!A2319,,MATCH('Correlation'!$R$16,DataTable[#Headers],0))</f>
        <v>8.3092277097414602</v>
      </c>
    </row>
    <row r="2321" spans="13:14" x14ac:dyDescent="0.3">
      <c r="M2321">
        <f ca="1">OFFSET('Water Data'!A2320,,MATCH('Correlation'!$R$4,DataTable[#Headers],0))</f>
        <v>5.0577364113589702</v>
      </c>
      <c r="N2321">
        <f ca="1">OFFSET('Water Data'!A2320,,MATCH('Correlation'!$R$16,DataTable[#Headers],0))</f>
        <v>5.0577364113589702</v>
      </c>
    </row>
    <row r="2322" spans="13:14" x14ac:dyDescent="0.3">
      <c r="M2322">
        <f ca="1">OFFSET('Water Data'!A2321,,MATCH('Correlation'!$R$4,DataTable[#Headers],0))</f>
        <v>6.9082721543566796</v>
      </c>
      <c r="N2322">
        <f ca="1">OFFSET('Water Data'!A2321,,MATCH('Correlation'!$R$16,DataTable[#Headers],0))</f>
        <v>6.9082721543566796</v>
      </c>
    </row>
    <row r="2323" spans="13:14" x14ac:dyDescent="0.3">
      <c r="M2323">
        <f ca="1">OFFSET('Water Data'!A2322,,MATCH('Correlation'!$R$4,DataTable[#Headers],0))</f>
        <v>7.2434098789757098</v>
      </c>
      <c r="N2323">
        <f ca="1">OFFSET('Water Data'!A2322,,MATCH('Correlation'!$R$16,DataTable[#Headers],0))</f>
        <v>7.2434098789757098</v>
      </c>
    </row>
    <row r="2324" spans="13:14" x14ac:dyDescent="0.3">
      <c r="M2324">
        <f ca="1">OFFSET('Water Data'!A2323,,MATCH('Correlation'!$R$4,DataTable[#Headers],0))</f>
        <v>6.1644802273534101</v>
      </c>
      <c r="N2324">
        <f ca="1">OFFSET('Water Data'!A2323,,MATCH('Correlation'!$R$16,DataTable[#Headers],0))</f>
        <v>6.1644802273534101</v>
      </c>
    </row>
    <row r="2325" spans="13:14" x14ac:dyDescent="0.3">
      <c r="M2325">
        <f ca="1">OFFSET('Water Data'!A2324,,MATCH('Correlation'!$R$4,DataTable[#Headers],0))</f>
        <v>9.1609975400994692</v>
      </c>
      <c r="N2325">
        <f ca="1">OFFSET('Water Data'!A2324,,MATCH('Correlation'!$R$16,DataTable[#Headers],0))</f>
        <v>9.1609975400994692</v>
      </c>
    </row>
    <row r="2326" spans="13:14" x14ac:dyDescent="0.3">
      <c r="M2326">
        <f ca="1">OFFSET('Water Data'!A2325,,MATCH('Correlation'!$R$4,DataTable[#Headers],0))</f>
        <v>5.2778755682905798</v>
      </c>
      <c r="N2326">
        <f ca="1">OFFSET('Water Data'!A2325,,MATCH('Correlation'!$R$16,DataTable[#Headers],0))</f>
        <v>5.2778755682905798</v>
      </c>
    </row>
    <row r="2327" spans="13:14" x14ac:dyDescent="0.3">
      <c r="M2327">
        <f ca="1">OFFSET('Water Data'!A2326,,MATCH('Correlation'!$R$4,DataTable[#Headers],0))</f>
        <v>3.9757526579292901</v>
      </c>
      <c r="N2327">
        <f ca="1">OFFSET('Water Data'!A2326,,MATCH('Correlation'!$R$16,DataTable[#Headers],0))</f>
        <v>3.9757526579292901</v>
      </c>
    </row>
    <row r="2328" spans="13:14" x14ac:dyDescent="0.3">
      <c r="M2328">
        <f ca="1">OFFSET('Water Data'!A2327,,MATCH('Correlation'!$R$4,DataTable[#Headers],0))</f>
        <v>5.6852164628787696</v>
      </c>
      <c r="N2328">
        <f ca="1">OFFSET('Water Data'!A2327,,MATCH('Correlation'!$R$16,DataTable[#Headers],0))</f>
        <v>5.6852164628787696</v>
      </c>
    </row>
    <row r="2329" spans="13:14" x14ac:dyDescent="0.3">
      <c r="M2329">
        <f ca="1">OFFSET('Water Data'!A2328,,MATCH('Correlation'!$R$4,DataTable[#Headers],0))</f>
        <v>6.9336539102441899</v>
      </c>
      <c r="N2329">
        <f ca="1">OFFSET('Water Data'!A2328,,MATCH('Correlation'!$R$16,DataTable[#Headers],0))</f>
        <v>6.9336539102441899</v>
      </c>
    </row>
    <row r="2330" spans="13:14" x14ac:dyDescent="0.3">
      <c r="M2330">
        <f ca="1">OFFSET('Water Data'!A2329,,MATCH('Correlation'!$R$4,DataTable[#Headers],0))</f>
        <v>7.4644851861996804</v>
      </c>
      <c r="N2330">
        <f ca="1">OFFSET('Water Data'!A2329,,MATCH('Correlation'!$R$16,DataTable[#Headers],0))</f>
        <v>7.4644851861996804</v>
      </c>
    </row>
    <row r="2331" spans="13:14" x14ac:dyDescent="0.3">
      <c r="M2331">
        <f ca="1">OFFSET('Water Data'!A2330,,MATCH('Correlation'!$R$4,DataTable[#Headers],0))</f>
        <v>6.0718388640340004</v>
      </c>
      <c r="N2331">
        <f ca="1">OFFSET('Water Data'!A2330,,MATCH('Correlation'!$R$16,DataTable[#Headers],0))</f>
        <v>6.0718388640340004</v>
      </c>
    </row>
    <row r="2332" spans="13:14" x14ac:dyDescent="0.3">
      <c r="M2332">
        <f ca="1">OFFSET('Water Data'!A2331,,MATCH('Correlation'!$R$4,DataTable[#Headers],0))</f>
        <v>7.1361026125735298</v>
      </c>
      <c r="N2332">
        <f ca="1">OFFSET('Water Data'!A2331,,MATCH('Correlation'!$R$16,DataTable[#Headers],0))</f>
        <v>7.1361026125735298</v>
      </c>
    </row>
    <row r="2333" spans="13:14" x14ac:dyDescent="0.3">
      <c r="M2333">
        <f ca="1">OFFSET('Water Data'!A2332,,MATCH('Correlation'!$R$4,DataTable[#Headers],0))</f>
        <v>7.080794504276815</v>
      </c>
      <c r="N2333">
        <f ca="1">OFFSET('Water Data'!A2332,,MATCH('Correlation'!$R$16,DataTable[#Headers],0))</f>
        <v>7.080794504276815</v>
      </c>
    </row>
    <row r="2334" spans="13:14" x14ac:dyDescent="0.3">
      <c r="M2334">
        <f ca="1">OFFSET('Water Data'!A2333,,MATCH('Correlation'!$R$4,DataTable[#Headers],0))</f>
        <v>6.32855308126328</v>
      </c>
      <c r="N2334">
        <f ca="1">OFFSET('Water Data'!A2333,,MATCH('Correlation'!$R$16,DataTable[#Headers],0))</f>
        <v>6.32855308126328</v>
      </c>
    </row>
    <row r="2335" spans="13:14" x14ac:dyDescent="0.3">
      <c r="M2335">
        <f ca="1">OFFSET('Water Data'!A2334,,MATCH('Correlation'!$R$4,DataTable[#Headers],0))</f>
        <v>6.1505957184067999</v>
      </c>
      <c r="N2335">
        <f ca="1">OFFSET('Water Data'!A2334,,MATCH('Correlation'!$R$16,DataTable[#Headers],0))</f>
        <v>6.1505957184067999</v>
      </c>
    </row>
    <row r="2336" spans="13:14" x14ac:dyDescent="0.3">
      <c r="M2336">
        <f ca="1">OFFSET('Water Data'!A2335,,MATCH('Correlation'!$R$4,DataTable[#Headers],0))</f>
        <v>7.080794504276815</v>
      </c>
      <c r="N2336">
        <f ca="1">OFFSET('Water Data'!A2335,,MATCH('Correlation'!$R$16,DataTable[#Headers],0))</f>
        <v>7.080794504276815</v>
      </c>
    </row>
    <row r="2337" spans="13:14" x14ac:dyDescent="0.3">
      <c r="M2337">
        <f ca="1">OFFSET('Water Data'!A2336,,MATCH('Correlation'!$R$4,DataTable[#Headers],0))</f>
        <v>5.5081555256913903</v>
      </c>
      <c r="N2337">
        <f ca="1">OFFSET('Water Data'!A2336,,MATCH('Correlation'!$R$16,DataTable[#Headers],0))</f>
        <v>5.5081555256913903</v>
      </c>
    </row>
    <row r="2338" spans="13:14" x14ac:dyDescent="0.3">
      <c r="M2338">
        <f ca="1">OFFSET('Water Data'!A2337,,MATCH('Correlation'!$R$4,DataTable[#Headers],0))</f>
        <v>4.7611051846274801</v>
      </c>
      <c r="N2338">
        <f ca="1">OFFSET('Water Data'!A2337,,MATCH('Correlation'!$R$16,DataTable[#Headers],0))</f>
        <v>4.7611051846274801</v>
      </c>
    </row>
    <row r="2339" spans="13:14" x14ac:dyDescent="0.3">
      <c r="M2339">
        <f ca="1">OFFSET('Water Data'!A2338,,MATCH('Correlation'!$R$4,DataTable[#Headers],0))</f>
        <v>10.4907440327248</v>
      </c>
      <c r="N2339">
        <f ca="1">OFFSET('Water Data'!A2338,,MATCH('Correlation'!$R$16,DataTable[#Headers],0))</f>
        <v>10.4907440327248</v>
      </c>
    </row>
    <row r="2340" spans="13:14" x14ac:dyDescent="0.3">
      <c r="M2340">
        <f ca="1">OFFSET('Water Data'!A2339,,MATCH('Correlation'!$R$4,DataTable[#Headers],0))</f>
        <v>6.6761373194718496</v>
      </c>
      <c r="N2340">
        <f ca="1">OFFSET('Water Data'!A2339,,MATCH('Correlation'!$R$16,DataTable[#Headers],0))</f>
        <v>6.6761373194718496</v>
      </c>
    </row>
    <row r="2341" spans="13:14" x14ac:dyDescent="0.3">
      <c r="M2341">
        <f ca="1">OFFSET('Water Data'!A2340,,MATCH('Correlation'!$R$4,DataTable[#Headers],0))</f>
        <v>7.9733075350650902</v>
      </c>
      <c r="N2341">
        <f ca="1">OFFSET('Water Data'!A2340,,MATCH('Correlation'!$R$16,DataTable[#Headers],0))</f>
        <v>7.9733075350650902</v>
      </c>
    </row>
    <row r="2342" spans="13:14" x14ac:dyDescent="0.3">
      <c r="M2342">
        <f ca="1">OFFSET('Water Data'!A2341,,MATCH('Correlation'!$R$4,DataTable[#Headers],0))</f>
        <v>7.35214603757976</v>
      </c>
      <c r="N2342">
        <f ca="1">OFFSET('Water Data'!A2341,,MATCH('Correlation'!$R$16,DataTable[#Headers],0))</f>
        <v>7.35214603757976</v>
      </c>
    </row>
    <row r="2343" spans="13:14" x14ac:dyDescent="0.3">
      <c r="M2343">
        <f ca="1">OFFSET('Water Data'!A2342,,MATCH('Correlation'!$R$4,DataTable[#Headers],0))</f>
        <v>6.9908008306304499</v>
      </c>
      <c r="N2343">
        <f ca="1">OFFSET('Water Data'!A2342,,MATCH('Correlation'!$R$16,DataTable[#Headers],0))</f>
        <v>6.9908008306304499</v>
      </c>
    </row>
    <row r="2344" spans="13:14" x14ac:dyDescent="0.3">
      <c r="M2344">
        <f ca="1">OFFSET('Water Data'!A2343,,MATCH('Correlation'!$R$4,DataTable[#Headers],0))</f>
        <v>5.4683609323319198</v>
      </c>
      <c r="N2344">
        <f ca="1">OFFSET('Water Data'!A2343,,MATCH('Correlation'!$R$16,DataTable[#Headers],0))</f>
        <v>5.4683609323319198</v>
      </c>
    </row>
    <row r="2345" spans="13:14" x14ac:dyDescent="0.3">
      <c r="M2345">
        <f ca="1">OFFSET('Water Data'!A2344,,MATCH('Correlation'!$R$4,DataTable[#Headers],0))</f>
        <v>7.8359069892020203</v>
      </c>
      <c r="N2345">
        <f ca="1">OFFSET('Water Data'!A2344,,MATCH('Correlation'!$R$16,DataTable[#Headers],0))</f>
        <v>7.8359069892020203</v>
      </c>
    </row>
    <row r="2346" spans="13:14" x14ac:dyDescent="0.3">
      <c r="M2346">
        <f ca="1">OFFSET('Water Data'!A2345,,MATCH('Correlation'!$R$4,DataTable[#Headers],0))</f>
        <v>2.5381157734813602</v>
      </c>
      <c r="N2346">
        <f ca="1">OFFSET('Water Data'!A2345,,MATCH('Correlation'!$R$16,DataTable[#Headers],0))</f>
        <v>2.5381157734813602</v>
      </c>
    </row>
    <row r="2347" spans="13:14" x14ac:dyDescent="0.3">
      <c r="M2347">
        <f ca="1">OFFSET('Water Data'!A2346,,MATCH('Correlation'!$R$4,DataTable[#Headers],0))</f>
        <v>8.4230844716957698</v>
      </c>
      <c r="N2347">
        <f ca="1">OFFSET('Water Data'!A2346,,MATCH('Correlation'!$R$16,DataTable[#Headers],0))</f>
        <v>8.4230844716957698</v>
      </c>
    </row>
    <row r="2348" spans="13:14" x14ac:dyDescent="0.3">
      <c r="M2348">
        <f ca="1">OFFSET('Water Data'!A2347,,MATCH('Correlation'!$R$4,DataTable[#Headers],0))</f>
        <v>7.6170141088155603</v>
      </c>
      <c r="N2348">
        <f ca="1">OFFSET('Water Data'!A2347,,MATCH('Correlation'!$R$16,DataTable[#Headers],0))</f>
        <v>7.6170141088155603</v>
      </c>
    </row>
    <row r="2349" spans="13:14" x14ac:dyDescent="0.3">
      <c r="M2349">
        <f ca="1">OFFSET('Water Data'!A2348,,MATCH('Correlation'!$R$4,DataTable[#Headers],0))</f>
        <v>7.6170334935103403</v>
      </c>
      <c r="N2349">
        <f ca="1">OFFSET('Water Data'!A2348,,MATCH('Correlation'!$R$16,DataTable[#Headers],0))</f>
        <v>7.6170334935103403</v>
      </c>
    </row>
    <row r="2350" spans="13:14" x14ac:dyDescent="0.3">
      <c r="M2350">
        <f ca="1">OFFSET('Water Data'!A2349,,MATCH('Correlation'!$R$4,DataTable[#Headers],0))</f>
        <v>5.4293348423692898</v>
      </c>
      <c r="N2350">
        <f ca="1">OFFSET('Water Data'!A2349,,MATCH('Correlation'!$R$16,DataTable[#Headers],0))</f>
        <v>5.4293348423692898</v>
      </c>
    </row>
    <row r="2351" spans="13:14" x14ac:dyDescent="0.3">
      <c r="M2351">
        <f ca="1">OFFSET('Water Data'!A2350,,MATCH('Correlation'!$R$4,DataTable[#Headers],0))</f>
        <v>7.080794504276815</v>
      </c>
      <c r="N2351">
        <f ca="1">OFFSET('Water Data'!A2350,,MATCH('Correlation'!$R$16,DataTable[#Headers],0))</f>
        <v>7.080794504276815</v>
      </c>
    </row>
    <row r="2352" spans="13:14" x14ac:dyDescent="0.3">
      <c r="M2352">
        <f ca="1">OFFSET('Water Data'!A2351,,MATCH('Correlation'!$R$4,DataTable[#Headers],0))</f>
        <v>5.4959759988293202</v>
      </c>
      <c r="N2352">
        <f ca="1">OFFSET('Water Data'!A2351,,MATCH('Correlation'!$R$16,DataTable[#Headers],0))</f>
        <v>5.4959759988293202</v>
      </c>
    </row>
    <row r="2353" spans="13:14" x14ac:dyDescent="0.3">
      <c r="M2353">
        <f ca="1">OFFSET('Water Data'!A2352,,MATCH('Correlation'!$R$4,DataTable[#Headers],0))</f>
        <v>5.09275723860606</v>
      </c>
      <c r="N2353">
        <f ca="1">OFFSET('Water Data'!A2352,,MATCH('Correlation'!$R$16,DataTable[#Headers],0))</f>
        <v>5.09275723860606</v>
      </c>
    </row>
    <row r="2354" spans="13:14" x14ac:dyDescent="0.3">
      <c r="M2354">
        <f ca="1">OFFSET('Water Data'!A2353,,MATCH('Correlation'!$R$4,DataTable[#Headers],0))</f>
        <v>6.2528102107864996</v>
      </c>
      <c r="N2354">
        <f ca="1">OFFSET('Water Data'!A2353,,MATCH('Correlation'!$R$16,DataTable[#Headers],0))</f>
        <v>6.2528102107864996</v>
      </c>
    </row>
    <row r="2355" spans="13:14" x14ac:dyDescent="0.3">
      <c r="M2355">
        <f ca="1">OFFSET('Water Data'!A2354,,MATCH('Correlation'!$R$4,DataTable[#Headers],0))</f>
        <v>6.7474152830324696</v>
      </c>
      <c r="N2355">
        <f ca="1">OFFSET('Water Data'!A2354,,MATCH('Correlation'!$R$16,DataTable[#Headers],0))</f>
        <v>6.7474152830324696</v>
      </c>
    </row>
    <row r="2356" spans="13:14" x14ac:dyDescent="0.3">
      <c r="M2356">
        <f ca="1">OFFSET('Water Data'!A2355,,MATCH('Correlation'!$R$4,DataTable[#Headers],0))</f>
        <v>6.6408628090772597</v>
      </c>
      <c r="N2356">
        <f ca="1">OFFSET('Water Data'!A2355,,MATCH('Correlation'!$R$16,DataTable[#Headers],0))</f>
        <v>6.6408628090772597</v>
      </c>
    </row>
    <row r="2357" spans="13:14" x14ac:dyDescent="0.3">
      <c r="M2357">
        <f ca="1">OFFSET('Water Data'!A2356,,MATCH('Correlation'!$R$4,DataTable[#Headers],0))</f>
        <v>7.080794504276815</v>
      </c>
      <c r="N2357">
        <f ca="1">OFFSET('Water Data'!A2356,,MATCH('Correlation'!$R$16,DataTable[#Headers],0))</f>
        <v>7.080794504276815</v>
      </c>
    </row>
    <row r="2358" spans="13:14" x14ac:dyDescent="0.3">
      <c r="M2358">
        <f ca="1">OFFSET('Water Data'!A2357,,MATCH('Correlation'!$R$4,DataTable[#Headers],0))</f>
        <v>7.3009901310381498</v>
      </c>
      <c r="N2358">
        <f ca="1">OFFSET('Water Data'!A2357,,MATCH('Correlation'!$R$16,DataTable[#Headers],0))</f>
        <v>7.3009901310381498</v>
      </c>
    </row>
    <row r="2359" spans="13:14" x14ac:dyDescent="0.3">
      <c r="M2359">
        <f ca="1">OFFSET('Water Data'!A2358,,MATCH('Correlation'!$R$4,DataTable[#Headers],0))</f>
        <v>5.4985146932294802</v>
      </c>
      <c r="N2359">
        <f ca="1">OFFSET('Water Data'!A2358,,MATCH('Correlation'!$R$16,DataTable[#Headers],0))</f>
        <v>5.4985146932294802</v>
      </c>
    </row>
    <row r="2360" spans="13:14" x14ac:dyDescent="0.3">
      <c r="M2360">
        <f ca="1">OFFSET('Water Data'!A2359,,MATCH('Correlation'!$R$4,DataTable[#Headers],0))</f>
        <v>5.6525012873416696</v>
      </c>
      <c r="N2360">
        <f ca="1">OFFSET('Water Data'!A2359,,MATCH('Correlation'!$R$16,DataTable[#Headers],0))</f>
        <v>5.6525012873416696</v>
      </c>
    </row>
    <row r="2361" spans="13:14" x14ac:dyDescent="0.3">
      <c r="M2361">
        <f ca="1">OFFSET('Water Data'!A2360,,MATCH('Correlation'!$R$4,DataTable[#Headers],0))</f>
        <v>6.1649272929056096</v>
      </c>
      <c r="N2361">
        <f ca="1">OFFSET('Water Data'!A2360,,MATCH('Correlation'!$R$16,DataTable[#Headers],0))</f>
        <v>6.1649272929056096</v>
      </c>
    </row>
    <row r="2362" spans="13:14" x14ac:dyDescent="0.3">
      <c r="M2362">
        <f ca="1">OFFSET('Water Data'!A2361,,MATCH('Correlation'!$R$4,DataTable[#Headers],0))</f>
        <v>7.8519256917911404</v>
      </c>
      <c r="N2362">
        <f ca="1">OFFSET('Water Data'!A2361,,MATCH('Correlation'!$R$16,DataTable[#Headers],0))</f>
        <v>7.8519256917911404</v>
      </c>
    </row>
    <row r="2363" spans="13:14" x14ac:dyDescent="0.3">
      <c r="M2363">
        <f ca="1">OFFSET('Water Data'!A2362,,MATCH('Correlation'!$R$4,DataTable[#Headers],0))</f>
        <v>7.2216894397039901</v>
      </c>
      <c r="N2363">
        <f ca="1">OFFSET('Water Data'!A2362,,MATCH('Correlation'!$R$16,DataTable[#Headers],0))</f>
        <v>7.2216894397039901</v>
      </c>
    </row>
    <row r="2364" spans="13:14" x14ac:dyDescent="0.3">
      <c r="M2364">
        <f ca="1">OFFSET('Water Data'!A2363,,MATCH('Correlation'!$R$4,DataTable[#Headers],0))</f>
        <v>6.5780838908847201</v>
      </c>
      <c r="N2364">
        <f ca="1">OFFSET('Water Data'!A2363,,MATCH('Correlation'!$R$16,DataTable[#Headers],0))</f>
        <v>6.5780838908847201</v>
      </c>
    </row>
    <row r="2365" spans="13:14" x14ac:dyDescent="0.3">
      <c r="M2365">
        <f ca="1">OFFSET('Water Data'!A2364,,MATCH('Correlation'!$R$4,DataTable[#Headers],0))</f>
        <v>7.8594899391000501</v>
      </c>
      <c r="N2365">
        <f ca="1">OFFSET('Water Data'!A2364,,MATCH('Correlation'!$R$16,DataTable[#Headers],0))</f>
        <v>7.8594899391000501</v>
      </c>
    </row>
    <row r="2366" spans="13:14" x14ac:dyDescent="0.3">
      <c r="M2366">
        <f ca="1">OFFSET('Water Data'!A2365,,MATCH('Correlation'!$R$4,DataTable[#Headers],0))</f>
        <v>6.0736849814651102</v>
      </c>
      <c r="N2366">
        <f ca="1">OFFSET('Water Data'!A2365,,MATCH('Correlation'!$R$16,DataTable[#Headers],0))</f>
        <v>6.0736849814651102</v>
      </c>
    </row>
    <row r="2367" spans="13:14" x14ac:dyDescent="0.3">
      <c r="M2367">
        <f ca="1">OFFSET('Water Data'!A2366,,MATCH('Correlation'!$R$4,DataTable[#Headers],0))</f>
        <v>7.080794504276815</v>
      </c>
      <c r="N2367">
        <f ca="1">OFFSET('Water Data'!A2366,,MATCH('Correlation'!$R$16,DataTable[#Headers],0))</f>
        <v>7.080794504276815</v>
      </c>
    </row>
    <row r="2368" spans="13:14" x14ac:dyDescent="0.3">
      <c r="M2368">
        <f ca="1">OFFSET('Water Data'!A2367,,MATCH('Correlation'!$R$4,DataTable[#Headers],0))</f>
        <v>6.4079633358080397</v>
      </c>
      <c r="N2368">
        <f ca="1">OFFSET('Water Data'!A2367,,MATCH('Correlation'!$R$16,DataTable[#Headers],0))</f>
        <v>6.4079633358080397</v>
      </c>
    </row>
    <row r="2369" spans="13:14" x14ac:dyDescent="0.3">
      <c r="M2369">
        <f ca="1">OFFSET('Water Data'!A2368,,MATCH('Correlation'!$R$4,DataTable[#Headers],0))</f>
        <v>8.64664295030048</v>
      </c>
      <c r="N2369">
        <f ca="1">OFFSET('Water Data'!A2368,,MATCH('Correlation'!$R$16,DataTable[#Headers],0))</f>
        <v>8.64664295030048</v>
      </c>
    </row>
    <row r="2370" spans="13:14" x14ac:dyDescent="0.3">
      <c r="M2370">
        <f ca="1">OFFSET('Water Data'!A2369,,MATCH('Correlation'!$R$4,DataTable[#Headers],0))</f>
        <v>7.1846977625084101</v>
      </c>
      <c r="N2370">
        <f ca="1">OFFSET('Water Data'!A2369,,MATCH('Correlation'!$R$16,DataTable[#Headers],0))</f>
        <v>7.1846977625084101</v>
      </c>
    </row>
    <row r="2371" spans="13:14" x14ac:dyDescent="0.3">
      <c r="M2371">
        <f ca="1">OFFSET('Water Data'!A2370,,MATCH('Correlation'!$R$4,DataTable[#Headers],0))</f>
        <v>6.9320850300499197</v>
      </c>
      <c r="N2371">
        <f ca="1">OFFSET('Water Data'!A2370,,MATCH('Correlation'!$R$16,DataTable[#Headers],0))</f>
        <v>6.9320850300499197</v>
      </c>
    </row>
    <row r="2372" spans="13:14" x14ac:dyDescent="0.3">
      <c r="M2372">
        <f ca="1">OFFSET('Water Data'!A2371,,MATCH('Correlation'!$R$4,DataTable[#Headers],0))</f>
        <v>6.1747505791003503</v>
      </c>
      <c r="N2372">
        <f ca="1">OFFSET('Water Data'!A2371,,MATCH('Correlation'!$R$16,DataTable[#Headers],0))</f>
        <v>6.1747505791003503</v>
      </c>
    </row>
    <row r="2373" spans="13:14" x14ac:dyDescent="0.3">
      <c r="M2373">
        <f ca="1">OFFSET('Water Data'!A2372,,MATCH('Correlation'!$R$4,DataTable[#Headers],0))</f>
        <v>9.5402522400072893</v>
      </c>
      <c r="N2373">
        <f ca="1">OFFSET('Water Data'!A2372,,MATCH('Correlation'!$R$16,DataTable[#Headers],0))</f>
        <v>9.5402522400072893</v>
      </c>
    </row>
    <row r="2374" spans="13:14" x14ac:dyDescent="0.3">
      <c r="M2374">
        <f ca="1">OFFSET('Water Data'!A2373,,MATCH('Correlation'!$R$4,DataTable[#Headers],0))</f>
        <v>6.8888429323668499</v>
      </c>
      <c r="N2374">
        <f ca="1">OFFSET('Water Data'!A2373,,MATCH('Correlation'!$R$16,DataTable[#Headers],0))</f>
        <v>6.8888429323668499</v>
      </c>
    </row>
    <row r="2375" spans="13:14" x14ac:dyDescent="0.3">
      <c r="M2375">
        <f ca="1">OFFSET('Water Data'!A2374,,MATCH('Correlation'!$R$4,DataTable[#Headers],0))</f>
        <v>8.1741862670475491</v>
      </c>
      <c r="N2375">
        <f ca="1">OFFSET('Water Data'!A2374,,MATCH('Correlation'!$R$16,DataTable[#Headers],0))</f>
        <v>8.1741862670475491</v>
      </c>
    </row>
    <row r="2376" spans="13:14" x14ac:dyDescent="0.3">
      <c r="M2376">
        <f ca="1">OFFSET('Water Data'!A2375,,MATCH('Correlation'!$R$4,DataTable[#Headers],0))</f>
        <v>8.7569268592355503</v>
      </c>
      <c r="N2376">
        <f ca="1">OFFSET('Water Data'!A2375,,MATCH('Correlation'!$R$16,DataTable[#Headers],0))</f>
        <v>8.7569268592355503</v>
      </c>
    </row>
    <row r="2377" spans="13:14" x14ac:dyDescent="0.3">
      <c r="M2377">
        <f ca="1">OFFSET('Water Data'!A2376,,MATCH('Correlation'!$R$4,DataTable[#Headers],0))</f>
        <v>4.7400566880208803</v>
      </c>
      <c r="N2377">
        <f ca="1">OFFSET('Water Data'!A2376,,MATCH('Correlation'!$R$16,DataTable[#Headers],0))</f>
        <v>4.7400566880208803</v>
      </c>
    </row>
    <row r="2378" spans="13:14" x14ac:dyDescent="0.3">
      <c r="M2378">
        <f ca="1">OFFSET('Water Data'!A2377,,MATCH('Correlation'!$R$4,DataTable[#Headers],0))</f>
        <v>8.7644956192566603</v>
      </c>
      <c r="N2378">
        <f ca="1">OFFSET('Water Data'!A2377,,MATCH('Correlation'!$R$16,DataTable[#Headers],0))</f>
        <v>8.7644956192566603</v>
      </c>
    </row>
    <row r="2379" spans="13:14" x14ac:dyDescent="0.3">
      <c r="M2379">
        <f ca="1">OFFSET('Water Data'!A2378,,MATCH('Correlation'!$R$4,DataTable[#Headers],0))</f>
        <v>7.8994515621814303</v>
      </c>
      <c r="N2379">
        <f ca="1">OFFSET('Water Data'!A2378,,MATCH('Correlation'!$R$16,DataTable[#Headers],0))</f>
        <v>7.8994515621814303</v>
      </c>
    </row>
    <row r="2380" spans="13:14" x14ac:dyDescent="0.3">
      <c r="M2380">
        <f ca="1">OFFSET('Water Data'!A2379,,MATCH('Correlation'!$R$4,DataTable[#Headers],0))</f>
        <v>7.4026531501687698</v>
      </c>
      <c r="N2380">
        <f ca="1">OFFSET('Water Data'!A2379,,MATCH('Correlation'!$R$16,DataTable[#Headers],0))</f>
        <v>7.4026531501687698</v>
      </c>
    </row>
    <row r="2381" spans="13:14" x14ac:dyDescent="0.3">
      <c r="M2381">
        <f ca="1">OFFSET('Water Data'!A2380,,MATCH('Correlation'!$R$4,DataTable[#Headers],0))</f>
        <v>5.8000341769897004</v>
      </c>
      <c r="N2381">
        <f ca="1">OFFSET('Water Data'!A2380,,MATCH('Correlation'!$R$16,DataTable[#Headers],0))</f>
        <v>5.8000341769897004</v>
      </c>
    </row>
    <row r="2382" spans="13:14" x14ac:dyDescent="0.3">
      <c r="M2382">
        <f ca="1">OFFSET('Water Data'!A2381,,MATCH('Correlation'!$R$4,DataTable[#Headers],0))</f>
        <v>7.0891841872037498</v>
      </c>
      <c r="N2382">
        <f ca="1">OFFSET('Water Data'!A2381,,MATCH('Correlation'!$R$16,DataTable[#Headers],0))</f>
        <v>7.0891841872037498</v>
      </c>
    </row>
    <row r="2383" spans="13:14" x14ac:dyDescent="0.3">
      <c r="M2383">
        <f ca="1">OFFSET('Water Data'!A2382,,MATCH('Correlation'!$R$4,DataTable[#Headers],0))</f>
        <v>7.85220666401624</v>
      </c>
      <c r="N2383">
        <f ca="1">OFFSET('Water Data'!A2382,,MATCH('Correlation'!$R$16,DataTable[#Headers],0))</f>
        <v>7.85220666401624</v>
      </c>
    </row>
    <row r="2384" spans="13:14" x14ac:dyDescent="0.3">
      <c r="M2384">
        <f ca="1">OFFSET('Water Data'!A2383,,MATCH('Correlation'!$R$4,DataTable[#Headers],0))</f>
        <v>4.9456947000877403</v>
      </c>
      <c r="N2384">
        <f ca="1">OFFSET('Water Data'!A2383,,MATCH('Correlation'!$R$16,DataTable[#Headers],0))</f>
        <v>4.9456947000877403</v>
      </c>
    </row>
    <row r="2385" spans="13:14" x14ac:dyDescent="0.3">
      <c r="M2385">
        <f ca="1">OFFSET('Water Data'!A2384,,MATCH('Correlation'!$R$4,DataTable[#Headers],0))</f>
        <v>9.7769320500362493</v>
      </c>
      <c r="N2385">
        <f ca="1">OFFSET('Water Data'!A2384,,MATCH('Correlation'!$R$16,DataTable[#Headers],0))</f>
        <v>9.7769320500362493</v>
      </c>
    </row>
    <row r="2386" spans="13:14" x14ac:dyDescent="0.3">
      <c r="M2386">
        <f ca="1">OFFSET('Water Data'!A2385,,MATCH('Correlation'!$R$4,DataTable[#Headers],0))</f>
        <v>5.1534886402670397</v>
      </c>
      <c r="N2386">
        <f ca="1">OFFSET('Water Data'!A2385,,MATCH('Correlation'!$R$16,DataTable[#Headers],0))</f>
        <v>5.1534886402670397</v>
      </c>
    </row>
    <row r="2387" spans="13:14" x14ac:dyDescent="0.3">
      <c r="M2387">
        <f ca="1">OFFSET('Water Data'!A2386,,MATCH('Correlation'!$R$4,DataTable[#Headers],0))</f>
        <v>6.8849810844197998</v>
      </c>
      <c r="N2387">
        <f ca="1">OFFSET('Water Data'!A2386,,MATCH('Correlation'!$R$16,DataTable[#Headers],0))</f>
        <v>6.8849810844197998</v>
      </c>
    </row>
    <row r="2388" spans="13:14" x14ac:dyDescent="0.3">
      <c r="M2388">
        <f ca="1">OFFSET('Water Data'!A2387,,MATCH('Correlation'!$R$4,DataTable[#Headers],0))</f>
        <v>7.6087501912521596</v>
      </c>
      <c r="N2388">
        <f ca="1">OFFSET('Water Data'!A2387,,MATCH('Correlation'!$R$16,DataTable[#Headers],0))</f>
        <v>7.6087501912521596</v>
      </c>
    </row>
    <row r="2389" spans="13:14" x14ac:dyDescent="0.3">
      <c r="M2389">
        <f ca="1">OFFSET('Water Data'!A2388,,MATCH('Correlation'!$R$4,DataTable[#Headers],0))</f>
        <v>7.080794504276815</v>
      </c>
      <c r="N2389">
        <f ca="1">OFFSET('Water Data'!A2388,,MATCH('Correlation'!$R$16,DataTable[#Headers],0))</f>
        <v>7.080794504276815</v>
      </c>
    </row>
    <row r="2390" spans="13:14" x14ac:dyDescent="0.3">
      <c r="M2390">
        <f ca="1">OFFSET('Water Data'!A2389,,MATCH('Correlation'!$R$4,DataTable[#Headers],0))</f>
        <v>4.9019068560120296</v>
      </c>
      <c r="N2390">
        <f ca="1">OFFSET('Water Data'!A2389,,MATCH('Correlation'!$R$16,DataTable[#Headers],0))</f>
        <v>4.9019068560120296</v>
      </c>
    </row>
    <row r="2391" spans="13:14" x14ac:dyDescent="0.3">
      <c r="M2391">
        <f ca="1">OFFSET('Water Data'!A2390,,MATCH('Correlation'!$R$4,DataTable[#Headers],0))</f>
        <v>5.71121250631729</v>
      </c>
      <c r="N2391">
        <f ca="1">OFFSET('Water Data'!A2390,,MATCH('Correlation'!$R$16,DataTable[#Headers],0))</f>
        <v>5.71121250631729</v>
      </c>
    </row>
    <row r="2392" spans="13:14" x14ac:dyDescent="0.3">
      <c r="M2392">
        <f ca="1">OFFSET('Water Data'!A2391,,MATCH('Correlation'!$R$4,DataTable[#Headers],0))</f>
        <v>7.47668951161398</v>
      </c>
      <c r="N2392">
        <f ca="1">OFFSET('Water Data'!A2391,,MATCH('Correlation'!$R$16,DataTable[#Headers],0))</f>
        <v>7.47668951161398</v>
      </c>
    </row>
    <row r="2393" spans="13:14" x14ac:dyDescent="0.3">
      <c r="M2393">
        <f ca="1">OFFSET('Water Data'!A2392,,MATCH('Correlation'!$R$4,DataTable[#Headers],0))</f>
        <v>7.0334950550202899</v>
      </c>
      <c r="N2393">
        <f ca="1">OFFSET('Water Data'!A2392,,MATCH('Correlation'!$R$16,DataTable[#Headers],0))</f>
        <v>7.0334950550202899</v>
      </c>
    </row>
    <row r="2394" spans="13:14" x14ac:dyDescent="0.3">
      <c r="M2394">
        <f ca="1">OFFSET('Water Data'!A2393,,MATCH('Correlation'!$R$4,DataTable[#Headers],0))</f>
        <v>7.080794504276815</v>
      </c>
      <c r="N2394">
        <f ca="1">OFFSET('Water Data'!A2393,,MATCH('Correlation'!$R$16,DataTable[#Headers],0))</f>
        <v>7.080794504276815</v>
      </c>
    </row>
    <row r="2395" spans="13:14" x14ac:dyDescent="0.3">
      <c r="M2395">
        <f ca="1">OFFSET('Water Data'!A2394,,MATCH('Correlation'!$R$4,DataTable[#Headers],0))</f>
        <v>7.080794504276815</v>
      </c>
      <c r="N2395">
        <f ca="1">OFFSET('Water Data'!A2394,,MATCH('Correlation'!$R$16,DataTable[#Headers],0))</f>
        <v>7.080794504276815</v>
      </c>
    </row>
    <row r="2396" spans="13:14" x14ac:dyDescent="0.3">
      <c r="M2396">
        <f ca="1">OFFSET('Water Data'!A2395,,MATCH('Correlation'!$R$4,DataTable[#Headers],0))</f>
        <v>8.6552988731466893</v>
      </c>
      <c r="N2396">
        <f ca="1">OFFSET('Water Data'!A2395,,MATCH('Correlation'!$R$16,DataTable[#Headers],0))</f>
        <v>8.6552988731466893</v>
      </c>
    </row>
    <row r="2397" spans="13:14" x14ac:dyDescent="0.3">
      <c r="M2397">
        <f ca="1">OFFSET('Water Data'!A2396,,MATCH('Correlation'!$R$4,DataTable[#Headers],0))</f>
        <v>7.080794504276815</v>
      </c>
      <c r="N2397">
        <f ca="1">OFFSET('Water Data'!A2396,,MATCH('Correlation'!$R$16,DataTable[#Headers],0))</f>
        <v>7.080794504276815</v>
      </c>
    </row>
    <row r="2398" spans="13:14" x14ac:dyDescent="0.3">
      <c r="M2398">
        <f ca="1">OFFSET('Water Data'!A2397,,MATCH('Correlation'!$R$4,DataTable[#Headers],0))</f>
        <v>8.3043346530985005</v>
      </c>
      <c r="N2398">
        <f ca="1">OFFSET('Water Data'!A2397,,MATCH('Correlation'!$R$16,DataTable[#Headers],0))</f>
        <v>8.3043346530985005</v>
      </c>
    </row>
    <row r="2399" spans="13:14" x14ac:dyDescent="0.3">
      <c r="M2399">
        <f ca="1">OFFSET('Water Data'!A2398,,MATCH('Correlation'!$R$4,DataTable[#Headers],0))</f>
        <v>7.71707695218275</v>
      </c>
      <c r="N2399">
        <f ca="1">OFFSET('Water Data'!A2398,,MATCH('Correlation'!$R$16,DataTable[#Headers],0))</f>
        <v>7.71707695218275</v>
      </c>
    </row>
    <row r="2400" spans="13:14" x14ac:dyDescent="0.3">
      <c r="M2400">
        <f ca="1">OFFSET('Water Data'!A2399,,MATCH('Correlation'!$R$4,DataTable[#Headers],0))</f>
        <v>7.5558227594227398</v>
      </c>
      <c r="N2400">
        <f ca="1">OFFSET('Water Data'!A2399,,MATCH('Correlation'!$R$16,DataTable[#Headers],0))</f>
        <v>7.5558227594227398</v>
      </c>
    </row>
    <row r="2401" spans="13:14" x14ac:dyDescent="0.3">
      <c r="M2401">
        <f ca="1">OFFSET('Water Data'!A2400,,MATCH('Correlation'!$R$4,DataTable[#Headers],0))</f>
        <v>4.8817295937634304</v>
      </c>
      <c r="N2401">
        <f ca="1">OFFSET('Water Data'!A2400,,MATCH('Correlation'!$R$16,DataTable[#Headers],0))</f>
        <v>4.8817295937634304</v>
      </c>
    </row>
    <row r="2402" spans="13:14" x14ac:dyDescent="0.3">
      <c r="M2402">
        <f ca="1">OFFSET('Water Data'!A2401,,MATCH('Correlation'!$R$4,DataTable[#Headers],0))</f>
        <v>8.3112711810776005</v>
      </c>
      <c r="N2402">
        <f ca="1">OFFSET('Water Data'!A2401,,MATCH('Correlation'!$R$16,DataTable[#Headers],0))</f>
        <v>8.3112711810776005</v>
      </c>
    </row>
    <row r="2403" spans="13:14" x14ac:dyDescent="0.3">
      <c r="M2403">
        <f ca="1">OFFSET('Water Data'!A2402,,MATCH('Correlation'!$R$4,DataTable[#Headers],0))</f>
        <v>3.80043128230712</v>
      </c>
      <c r="N2403">
        <f ca="1">OFFSET('Water Data'!A2402,,MATCH('Correlation'!$R$16,DataTable[#Headers],0))</f>
        <v>3.80043128230712</v>
      </c>
    </row>
    <row r="2404" spans="13:14" x14ac:dyDescent="0.3">
      <c r="M2404">
        <f ca="1">OFFSET('Water Data'!A2403,,MATCH('Correlation'!$R$4,DataTable[#Headers],0))</f>
        <v>4.0835948801232202</v>
      </c>
      <c r="N2404">
        <f ca="1">OFFSET('Water Data'!A2403,,MATCH('Correlation'!$R$16,DataTable[#Headers],0))</f>
        <v>4.0835948801232202</v>
      </c>
    </row>
    <row r="2405" spans="13:14" x14ac:dyDescent="0.3">
      <c r="M2405">
        <f ca="1">OFFSET('Water Data'!A2404,,MATCH('Correlation'!$R$4,DataTable[#Headers],0))</f>
        <v>7.080794504276815</v>
      </c>
      <c r="N2405">
        <f ca="1">OFFSET('Water Data'!A2404,,MATCH('Correlation'!$R$16,DataTable[#Headers],0))</f>
        <v>7.080794504276815</v>
      </c>
    </row>
    <row r="2406" spans="13:14" x14ac:dyDescent="0.3">
      <c r="M2406">
        <f ca="1">OFFSET('Water Data'!A2405,,MATCH('Correlation'!$R$4,DataTable[#Headers],0))</f>
        <v>4.8650696964445999</v>
      </c>
      <c r="N2406">
        <f ca="1">OFFSET('Water Data'!A2405,,MATCH('Correlation'!$R$16,DataTable[#Headers],0))</f>
        <v>4.8650696964445999</v>
      </c>
    </row>
    <row r="2407" spans="13:14" x14ac:dyDescent="0.3">
      <c r="M2407">
        <f ca="1">OFFSET('Water Data'!A2406,,MATCH('Correlation'!$R$4,DataTable[#Headers],0))</f>
        <v>9.6247268862713806</v>
      </c>
      <c r="N2407">
        <f ca="1">OFFSET('Water Data'!A2406,,MATCH('Correlation'!$R$16,DataTable[#Headers],0))</f>
        <v>9.6247268862713806</v>
      </c>
    </row>
    <row r="2408" spans="13:14" x14ac:dyDescent="0.3">
      <c r="M2408">
        <f ca="1">OFFSET('Water Data'!A2407,,MATCH('Correlation'!$R$4,DataTable[#Headers],0))</f>
        <v>5.1887768754563304</v>
      </c>
      <c r="N2408">
        <f ca="1">OFFSET('Water Data'!A2407,,MATCH('Correlation'!$R$16,DataTable[#Headers],0))</f>
        <v>5.1887768754563304</v>
      </c>
    </row>
    <row r="2409" spans="13:14" x14ac:dyDescent="0.3">
      <c r="M2409">
        <f ca="1">OFFSET('Water Data'!A2408,,MATCH('Correlation'!$R$4,DataTable[#Headers],0))</f>
        <v>7.8429790012649301</v>
      </c>
      <c r="N2409">
        <f ca="1">OFFSET('Water Data'!A2408,,MATCH('Correlation'!$R$16,DataTable[#Headers],0))</f>
        <v>7.8429790012649301</v>
      </c>
    </row>
    <row r="2410" spans="13:14" x14ac:dyDescent="0.3">
      <c r="M2410">
        <f ca="1">OFFSET('Water Data'!A2409,,MATCH('Correlation'!$R$4,DataTable[#Headers],0))</f>
        <v>5.91693048824306</v>
      </c>
      <c r="N2410">
        <f ca="1">OFFSET('Water Data'!A2409,,MATCH('Correlation'!$R$16,DataTable[#Headers],0))</f>
        <v>5.91693048824306</v>
      </c>
    </row>
    <row r="2411" spans="13:14" x14ac:dyDescent="0.3">
      <c r="M2411">
        <f ca="1">OFFSET('Water Data'!A2410,,MATCH('Correlation'!$R$4,DataTable[#Headers],0))</f>
        <v>5.7296891203880698</v>
      </c>
      <c r="N2411">
        <f ca="1">OFFSET('Water Data'!A2410,,MATCH('Correlation'!$R$16,DataTable[#Headers],0))</f>
        <v>5.7296891203880698</v>
      </c>
    </row>
    <row r="2412" spans="13:14" x14ac:dyDescent="0.3">
      <c r="M2412">
        <f ca="1">OFFSET('Water Data'!A2411,,MATCH('Correlation'!$R$4,DataTable[#Headers],0))</f>
        <v>5.6782209670592101</v>
      </c>
      <c r="N2412">
        <f ca="1">OFFSET('Water Data'!A2411,,MATCH('Correlation'!$R$16,DataTable[#Headers],0))</f>
        <v>5.6782209670592101</v>
      </c>
    </row>
    <row r="2413" spans="13:14" x14ac:dyDescent="0.3">
      <c r="M2413">
        <f ca="1">OFFSET('Water Data'!A2412,,MATCH('Correlation'!$R$4,DataTable[#Headers],0))</f>
        <v>7.3865818196948902</v>
      </c>
      <c r="N2413">
        <f ca="1">OFFSET('Water Data'!A2412,,MATCH('Correlation'!$R$16,DataTable[#Headers],0))</f>
        <v>7.3865818196948902</v>
      </c>
    </row>
    <row r="2414" spans="13:14" x14ac:dyDescent="0.3">
      <c r="M2414">
        <f ca="1">OFFSET('Water Data'!A2413,,MATCH('Correlation'!$R$4,DataTable[#Headers],0))</f>
        <v>7.5192274634615703</v>
      </c>
      <c r="N2414">
        <f ca="1">OFFSET('Water Data'!A2413,,MATCH('Correlation'!$R$16,DataTable[#Headers],0))</f>
        <v>7.5192274634615703</v>
      </c>
    </row>
    <row r="2415" spans="13:14" x14ac:dyDescent="0.3">
      <c r="M2415">
        <f ca="1">OFFSET('Water Data'!A2414,,MATCH('Correlation'!$R$4,DataTable[#Headers],0))</f>
        <v>7.4462257850149802</v>
      </c>
      <c r="N2415">
        <f ca="1">OFFSET('Water Data'!A2414,,MATCH('Correlation'!$R$16,DataTable[#Headers],0))</f>
        <v>7.4462257850149802</v>
      </c>
    </row>
    <row r="2416" spans="13:14" x14ac:dyDescent="0.3">
      <c r="M2416">
        <f ca="1">OFFSET('Water Data'!A2415,,MATCH('Correlation'!$R$4,DataTable[#Headers],0))</f>
        <v>7.7539361176091601</v>
      </c>
      <c r="N2416">
        <f ca="1">OFFSET('Water Data'!A2415,,MATCH('Correlation'!$R$16,DataTable[#Headers],0))</f>
        <v>7.7539361176091601</v>
      </c>
    </row>
    <row r="2417" spans="13:14" x14ac:dyDescent="0.3">
      <c r="M2417">
        <f ca="1">OFFSET('Water Data'!A2416,,MATCH('Correlation'!$R$4,DataTable[#Headers],0))</f>
        <v>9.1596604766541798</v>
      </c>
      <c r="N2417">
        <f ca="1">OFFSET('Water Data'!A2416,,MATCH('Correlation'!$R$16,DataTable[#Headers],0))</f>
        <v>9.1596604766541798</v>
      </c>
    </row>
    <row r="2418" spans="13:14" x14ac:dyDescent="0.3">
      <c r="M2418">
        <f ca="1">OFFSET('Water Data'!A2417,,MATCH('Correlation'!$R$4,DataTable[#Headers],0))</f>
        <v>7.49699092721601</v>
      </c>
      <c r="N2418">
        <f ca="1">OFFSET('Water Data'!A2417,,MATCH('Correlation'!$R$16,DataTable[#Headers],0))</f>
        <v>7.49699092721601</v>
      </c>
    </row>
    <row r="2419" spans="13:14" x14ac:dyDescent="0.3">
      <c r="M2419">
        <f ca="1">OFFSET('Water Data'!A2418,,MATCH('Correlation'!$R$4,DataTable[#Headers],0))</f>
        <v>7.5423001671427503</v>
      </c>
      <c r="N2419">
        <f ca="1">OFFSET('Water Data'!A2418,,MATCH('Correlation'!$R$16,DataTable[#Headers],0))</f>
        <v>7.5423001671427503</v>
      </c>
    </row>
    <row r="2420" spans="13:14" x14ac:dyDescent="0.3">
      <c r="M2420">
        <f ca="1">OFFSET('Water Data'!A2419,,MATCH('Correlation'!$R$4,DataTable[#Headers],0))</f>
        <v>7.1590529904974503</v>
      </c>
      <c r="N2420">
        <f ca="1">OFFSET('Water Data'!A2419,,MATCH('Correlation'!$R$16,DataTable[#Headers],0))</f>
        <v>7.1590529904974503</v>
      </c>
    </row>
    <row r="2421" spans="13:14" x14ac:dyDescent="0.3">
      <c r="M2421">
        <f ca="1">OFFSET('Water Data'!A2420,,MATCH('Correlation'!$R$4,DataTable[#Headers],0))</f>
        <v>7.080794504276815</v>
      </c>
      <c r="N2421">
        <f ca="1">OFFSET('Water Data'!A2420,,MATCH('Correlation'!$R$16,DataTable[#Headers],0))</f>
        <v>7.080794504276815</v>
      </c>
    </row>
    <row r="2422" spans="13:14" x14ac:dyDescent="0.3">
      <c r="M2422">
        <f ca="1">OFFSET('Water Data'!A2421,,MATCH('Correlation'!$R$4,DataTable[#Headers],0))</f>
        <v>5.8446737955773003</v>
      </c>
      <c r="N2422">
        <f ca="1">OFFSET('Water Data'!A2421,,MATCH('Correlation'!$R$16,DataTable[#Headers],0))</f>
        <v>5.8446737955773003</v>
      </c>
    </row>
    <row r="2423" spans="13:14" x14ac:dyDescent="0.3">
      <c r="M2423">
        <f ca="1">OFFSET('Water Data'!A2422,,MATCH('Correlation'!$R$4,DataTable[#Headers],0))</f>
        <v>7.080794504276815</v>
      </c>
      <c r="N2423">
        <f ca="1">OFFSET('Water Data'!A2422,,MATCH('Correlation'!$R$16,DataTable[#Headers],0))</f>
        <v>7.080794504276815</v>
      </c>
    </row>
    <row r="2424" spans="13:14" x14ac:dyDescent="0.3">
      <c r="M2424">
        <f ca="1">OFFSET('Water Data'!A2423,,MATCH('Correlation'!$R$4,DataTable[#Headers],0))</f>
        <v>5.2584147366321901</v>
      </c>
      <c r="N2424">
        <f ca="1">OFFSET('Water Data'!A2423,,MATCH('Correlation'!$R$16,DataTable[#Headers],0))</f>
        <v>5.2584147366321901</v>
      </c>
    </row>
    <row r="2425" spans="13:14" x14ac:dyDescent="0.3">
      <c r="M2425">
        <f ca="1">OFFSET('Water Data'!A2424,,MATCH('Correlation'!$R$4,DataTable[#Headers],0))</f>
        <v>7.4206407894883499</v>
      </c>
      <c r="N2425">
        <f ca="1">OFFSET('Water Data'!A2424,,MATCH('Correlation'!$R$16,DataTable[#Headers],0))</f>
        <v>7.4206407894883499</v>
      </c>
    </row>
    <row r="2426" spans="13:14" x14ac:dyDescent="0.3">
      <c r="M2426">
        <f ca="1">OFFSET('Water Data'!A2425,,MATCH('Correlation'!$R$4,DataTable[#Headers],0))</f>
        <v>7.0742514438011002</v>
      </c>
      <c r="N2426">
        <f ca="1">OFFSET('Water Data'!A2425,,MATCH('Correlation'!$R$16,DataTable[#Headers],0))</f>
        <v>7.0742514438011002</v>
      </c>
    </row>
    <row r="2427" spans="13:14" x14ac:dyDescent="0.3">
      <c r="M2427">
        <f ca="1">OFFSET('Water Data'!A2426,,MATCH('Correlation'!$R$4,DataTable[#Headers],0))</f>
        <v>8.18921385097787</v>
      </c>
      <c r="N2427">
        <f ca="1">OFFSET('Water Data'!A2426,,MATCH('Correlation'!$R$16,DataTable[#Headers],0))</f>
        <v>8.18921385097787</v>
      </c>
    </row>
    <row r="2428" spans="13:14" x14ac:dyDescent="0.3">
      <c r="M2428">
        <f ca="1">OFFSET('Water Data'!A2427,,MATCH('Correlation'!$R$4,DataTable[#Headers],0))</f>
        <v>7.7441309935092004</v>
      </c>
      <c r="N2428">
        <f ca="1">OFFSET('Water Data'!A2427,,MATCH('Correlation'!$R$16,DataTable[#Headers],0))</f>
        <v>7.7441309935092004</v>
      </c>
    </row>
    <row r="2429" spans="13:14" x14ac:dyDescent="0.3">
      <c r="M2429">
        <f ca="1">OFFSET('Water Data'!A2428,,MATCH('Correlation'!$R$4,DataTable[#Headers],0))</f>
        <v>8.2898579063232205</v>
      </c>
      <c r="N2429">
        <f ca="1">OFFSET('Water Data'!A2428,,MATCH('Correlation'!$R$16,DataTable[#Headers],0))</f>
        <v>8.2898579063232205</v>
      </c>
    </row>
    <row r="2430" spans="13:14" x14ac:dyDescent="0.3">
      <c r="M2430">
        <f ca="1">OFFSET('Water Data'!A2429,,MATCH('Correlation'!$R$4,DataTable[#Headers],0))</f>
        <v>8.0252200206355404</v>
      </c>
      <c r="N2430">
        <f ca="1">OFFSET('Water Data'!A2429,,MATCH('Correlation'!$R$16,DataTable[#Headers],0))</f>
        <v>8.0252200206355404</v>
      </c>
    </row>
    <row r="2431" spans="13:14" x14ac:dyDescent="0.3">
      <c r="M2431">
        <f ca="1">OFFSET('Water Data'!A2430,,MATCH('Correlation'!$R$4,DataTable[#Headers],0))</f>
        <v>8.8489273721870703</v>
      </c>
      <c r="N2431">
        <f ca="1">OFFSET('Water Data'!A2430,,MATCH('Correlation'!$R$16,DataTable[#Headers],0))</f>
        <v>8.8489273721870703</v>
      </c>
    </row>
    <row r="2432" spans="13:14" x14ac:dyDescent="0.3">
      <c r="M2432">
        <f ca="1">OFFSET('Water Data'!A2431,,MATCH('Correlation'!$R$4,DataTable[#Headers],0))</f>
        <v>6.4384218036703897</v>
      </c>
      <c r="N2432">
        <f ca="1">OFFSET('Water Data'!A2431,,MATCH('Correlation'!$R$16,DataTable[#Headers],0))</f>
        <v>6.4384218036703897</v>
      </c>
    </row>
    <row r="2433" spans="13:14" x14ac:dyDescent="0.3">
      <c r="M2433">
        <f ca="1">OFFSET('Water Data'!A2432,,MATCH('Correlation'!$R$4,DataTable[#Headers],0))</f>
        <v>7.080794504276815</v>
      </c>
      <c r="N2433">
        <f ca="1">OFFSET('Water Data'!A2432,,MATCH('Correlation'!$R$16,DataTable[#Headers],0))</f>
        <v>7.080794504276815</v>
      </c>
    </row>
    <row r="2434" spans="13:14" x14ac:dyDescent="0.3">
      <c r="M2434">
        <f ca="1">OFFSET('Water Data'!A2433,,MATCH('Correlation'!$R$4,DataTable[#Headers],0))</f>
        <v>8.2055507193572108</v>
      </c>
      <c r="N2434">
        <f ca="1">OFFSET('Water Data'!A2433,,MATCH('Correlation'!$R$16,DataTable[#Headers],0))</f>
        <v>8.2055507193572108</v>
      </c>
    </row>
    <row r="2435" spans="13:14" x14ac:dyDescent="0.3">
      <c r="M2435">
        <f ca="1">OFFSET('Water Data'!A2434,,MATCH('Correlation'!$R$4,DataTable[#Headers],0))</f>
        <v>8.3103736719633403</v>
      </c>
      <c r="N2435">
        <f ca="1">OFFSET('Water Data'!A2434,,MATCH('Correlation'!$R$16,DataTable[#Headers],0))</f>
        <v>8.3103736719633403</v>
      </c>
    </row>
    <row r="2436" spans="13:14" x14ac:dyDescent="0.3">
      <c r="M2436">
        <f ca="1">OFFSET('Water Data'!A2435,,MATCH('Correlation'!$R$4,DataTable[#Headers],0))</f>
        <v>7.080794504276815</v>
      </c>
      <c r="N2436">
        <f ca="1">OFFSET('Water Data'!A2435,,MATCH('Correlation'!$R$16,DataTable[#Headers],0))</f>
        <v>7.080794504276815</v>
      </c>
    </row>
    <row r="2437" spans="13:14" x14ac:dyDescent="0.3">
      <c r="M2437">
        <f ca="1">OFFSET('Water Data'!A2436,,MATCH('Correlation'!$R$4,DataTable[#Headers],0))</f>
        <v>7.8339708235841998</v>
      </c>
      <c r="N2437">
        <f ca="1">OFFSET('Water Data'!A2436,,MATCH('Correlation'!$R$16,DataTable[#Headers],0))</f>
        <v>7.8339708235841998</v>
      </c>
    </row>
    <row r="2438" spans="13:14" x14ac:dyDescent="0.3">
      <c r="M2438">
        <f ca="1">OFFSET('Water Data'!A2437,,MATCH('Correlation'!$R$4,DataTable[#Headers],0))</f>
        <v>8.1426604008792793</v>
      </c>
      <c r="N2438">
        <f ca="1">OFFSET('Water Data'!A2437,,MATCH('Correlation'!$R$16,DataTable[#Headers],0))</f>
        <v>8.1426604008792793</v>
      </c>
    </row>
    <row r="2439" spans="13:14" x14ac:dyDescent="0.3">
      <c r="M2439">
        <f ca="1">OFFSET('Water Data'!A2438,,MATCH('Correlation'!$R$4,DataTable[#Headers],0))</f>
        <v>5.8964324752403297</v>
      </c>
      <c r="N2439">
        <f ca="1">OFFSET('Water Data'!A2438,,MATCH('Correlation'!$R$16,DataTable[#Headers],0))</f>
        <v>5.8964324752403297</v>
      </c>
    </row>
    <row r="2440" spans="13:14" x14ac:dyDescent="0.3">
      <c r="M2440">
        <f ca="1">OFFSET('Water Data'!A2439,,MATCH('Correlation'!$R$4,DataTable[#Headers],0))</f>
        <v>7.080794504276815</v>
      </c>
      <c r="N2440">
        <f ca="1">OFFSET('Water Data'!A2439,,MATCH('Correlation'!$R$16,DataTable[#Headers],0))</f>
        <v>7.080794504276815</v>
      </c>
    </row>
    <row r="2441" spans="13:14" x14ac:dyDescent="0.3">
      <c r="M2441">
        <f ca="1">OFFSET('Water Data'!A2440,,MATCH('Correlation'!$R$4,DataTable[#Headers],0))</f>
        <v>4.3107014998261297</v>
      </c>
      <c r="N2441">
        <f ca="1">OFFSET('Water Data'!A2440,,MATCH('Correlation'!$R$16,DataTable[#Headers],0))</f>
        <v>4.3107014998261297</v>
      </c>
    </row>
    <row r="2442" spans="13:14" x14ac:dyDescent="0.3">
      <c r="M2442">
        <f ca="1">OFFSET('Water Data'!A2441,,MATCH('Correlation'!$R$4,DataTable[#Headers],0))</f>
        <v>7.8957691211174197</v>
      </c>
      <c r="N2442">
        <f ca="1">OFFSET('Water Data'!A2441,,MATCH('Correlation'!$R$16,DataTable[#Headers],0))</f>
        <v>7.8957691211174197</v>
      </c>
    </row>
    <row r="2443" spans="13:14" x14ac:dyDescent="0.3">
      <c r="M2443">
        <f ca="1">OFFSET('Water Data'!A2442,,MATCH('Correlation'!$R$4,DataTable[#Headers],0))</f>
        <v>6.8629950921590002</v>
      </c>
      <c r="N2443">
        <f ca="1">OFFSET('Water Data'!A2442,,MATCH('Correlation'!$R$16,DataTable[#Headers],0))</f>
        <v>6.8629950921590002</v>
      </c>
    </row>
    <row r="2444" spans="13:14" x14ac:dyDescent="0.3">
      <c r="M2444">
        <f ca="1">OFFSET('Water Data'!A2443,,MATCH('Correlation'!$R$4,DataTable[#Headers],0))</f>
        <v>6.30476863013428</v>
      </c>
      <c r="N2444">
        <f ca="1">OFFSET('Water Data'!A2443,,MATCH('Correlation'!$R$16,DataTable[#Headers],0))</f>
        <v>6.30476863013428</v>
      </c>
    </row>
    <row r="2445" spans="13:14" x14ac:dyDescent="0.3">
      <c r="M2445">
        <f ca="1">OFFSET('Water Data'!A2444,,MATCH('Correlation'!$R$4,DataTable[#Headers],0))</f>
        <v>6.5786805694293102</v>
      </c>
      <c r="N2445">
        <f ca="1">OFFSET('Water Data'!A2444,,MATCH('Correlation'!$R$16,DataTable[#Headers],0))</f>
        <v>6.5786805694293102</v>
      </c>
    </row>
    <row r="2446" spans="13:14" x14ac:dyDescent="0.3">
      <c r="M2446">
        <f ca="1">OFFSET('Water Data'!A2445,,MATCH('Correlation'!$R$4,DataTable[#Headers],0))</f>
        <v>8.9672441098220208</v>
      </c>
      <c r="N2446">
        <f ca="1">OFFSET('Water Data'!A2445,,MATCH('Correlation'!$R$16,DataTable[#Headers],0))</f>
        <v>8.9672441098220208</v>
      </c>
    </row>
    <row r="2447" spans="13:14" x14ac:dyDescent="0.3">
      <c r="M2447">
        <f ca="1">OFFSET('Water Data'!A2446,,MATCH('Correlation'!$R$4,DataTable[#Headers],0))</f>
        <v>7.080794504276815</v>
      </c>
      <c r="N2447">
        <f ca="1">OFFSET('Water Data'!A2446,,MATCH('Correlation'!$R$16,DataTable[#Headers],0))</f>
        <v>7.080794504276815</v>
      </c>
    </row>
    <row r="2448" spans="13:14" x14ac:dyDescent="0.3">
      <c r="M2448">
        <f ca="1">OFFSET('Water Data'!A2447,,MATCH('Correlation'!$R$4,DataTable[#Headers],0))</f>
        <v>7.4230880863158504</v>
      </c>
      <c r="N2448">
        <f ca="1">OFFSET('Water Data'!A2447,,MATCH('Correlation'!$R$16,DataTable[#Headers],0))</f>
        <v>7.4230880863158504</v>
      </c>
    </row>
    <row r="2449" spans="13:14" x14ac:dyDescent="0.3">
      <c r="M2449">
        <f ca="1">OFFSET('Water Data'!A2448,,MATCH('Correlation'!$R$4,DataTable[#Headers],0))</f>
        <v>9.1667581327304806</v>
      </c>
      <c r="N2449">
        <f ca="1">OFFSET('Water Data'!A2448,,MATCH('Correlation'!$R$16,DataTable[#Headers],0))</f>
        <v>9.1667581327304806</v>
      </c>
    </row>
    <row r="2450" spans="13:14" x14ac:dyDescent="0.3">
      <c r="M2450">
        <f ca="1">OFFSET('Water Data'!A2449,,MATCH('Correlation'!$R$4,DataTable[#Headers],0))</f>
        <v>8.4686944149380992</v>
      </c>
      <c r="N2450">
        <f ca="1">OFFSET('Water Data'!A2449,,MATCH('Correlation'!$R$16,DataTable[#Headers],0))</f>
        <v>8.4686944149380992</v>
      </c>
    </row>
    <row r="2451" spans="13:14" x14ac:dyDescent="0.3">
      <c r="M2451">
        <f ca="1">OFFSET('Water Data'!A2450,,MATCH('Correlation'!$R$4,DataTable[#Headers],0))</f>
        <v>6.4861526597457102</v>
      </c>
      <c r="N2451">
        <f ca="1">OFFSET('Water Data'!A2450,,MATCH('Correlation'!$R$16,DataTable[#Headers],0))</f>
        <v>6.4861526597457102</v>
      </c>
    </row>
    <row r="2452" spans="13:14" x14ac:dyDescent="0.3">
      <c r="M2452">
        <f ca="1">OFFSET('Water Data'!A2451,,MATCH('Correlation'!$R$4,DataTable[#Headers],0))</f>
        <v>4.4390957833529701</v>
      </c>
      <c r="N2452">
        <f ca="1">OFFSET('Water Data'!A2451,,MATCH('Correlation'!$R$16,DataTable[#Headers],0))</f>
        <v>4.4390957833529701</v>
      </c>
    </row>
    <row r="2453" spans="13:14" x14ac:dyDescent="0.3">
      <c r="M2453">
        <f ca="1">OFFSET('Water Data'!A2452,,MATCH('Correlation'!$R$4,DataTable[#Headers],0))</f>
        <v>7.7927835304935904</v>
      </c>
      <c r="N2453">
        <f ca="1">OFFSET('Water Data'!A2452,,MATCH('Correlation'!$R$16,DataTable[#Headers],0))</f>
        <v>7.7927835304935904</v>
      </c>
    </row>
    <row r="2454" spans="13:14" x14ac:dyDescent="0.3">
      <c r="M2454">
        <f ca="1">OFFSET('Water Data'!A2453,,MATCH('Correlation'!$R$4,DataTable[#Headers],0))</f>
        <v>7.2052182636461097</v>
      </c>
      <c r="N2454">
        <f ca="1">OFFSET('Water Data'!A2453,,MATCH('Correlation'!$R$16,DataTable[#Headers],0))</f>
        <v>7.2052182636461097</v>
      </c>
    </row>
    <row r="2455" spans="13:14" x14ac:dyDescent="0.3">
      <c r="M2455">
        <f ca="1">OFFSET('Water Data'!A2454,,MATCH('Correlation'!$R$4,DataTable[#Headers],0))</f>
        <v>6.56905387638938</v>
      </c>
      <c r="N2455">
        <f ca="1">OFFSET('Water Data'!A2454,,MATCH('Correlation'!$R$16,DataTable[#Headers],0))</f>
        <v>6.56905387638938</v>
      </c>
    </row>
    <row r="2456" spans="13:14" x14ac:dyDescent="0.3">
      <c r="M2456">
        <f ca="1">OFFSET('Water Data'!A2455,,MATCH('Correlation'!$R$4,DataTable[#Headers],0))</f>
        <v>7.080794504276815</v>
      </c>
      <c r="N2456">
        <f ca="1">OFFSET('Water Data'!A2455,,MATCH('Correlation'!$R$16,DataTable[#Headers],0))</f>
        <v>7.080794504276815</v>
      </c>
    </row>
    <row r="2457" spans="13:14" x14ac:dyDescent="0.3">
      <c r="M2457">
        <f ca="1">OFFSET('Water Data'!A2456,,MATCH('Correlation'!$R$4,DataTable[#Headers],0))</f>
        <v>4.2916877297288201</v>
      </c>
      <c r="N2457">
        <f ca="1">OFFSET('Water Data'!A2456,,MATCH('Correlation'!$R$16,DataTable[#Headers],0))</f>
        <v>4.2916877297288201</v>
      </c>
    </row>
    <row r="2458" spans="13:14" x14ac:dyDescent="0.3">
      <c r="M2458">
        <f ca="1">OFFSET('Water Data'!A2457,,MATCH('Correlation'!$R$4,DataTable[#Headers],0))</f>
        <v>7.080794504276815</v>
      </c>
      <c r="N2458">
        <f ca="1">OFFSET('Water Data'!A2457,,MATCH('Correlation'!$R$16,DataTable[#Headers],0))</f>
        <v>7.080794504276815</v>
      </c>
    </row>
    <row r="2459" spans="13:14" x14ac:dyDescent="0.3">
      <c r="M2459">
        <f ca="1">OFFSET('Water Data'!A2458,,MATCH('Correlation'!$R$4,DataTable[#Headers],0))</f>
        <v>4.9210939033344401</v>
      </c>
      <c r="N2459">
        <f ca="1">OFFSET('Water Data'!A2458,,MATCH('Correlation'!$R$16,DataTable[#Headers],0))</f>
        <v>4.9210939033344401</v>
      </c>
    </row>
    <row r="2460" spans="13:14" x14ac:dyDescent="0.3">
      <c r="M2460">
        <f ca="1">OFFSET('Water Data'!A2459,,MATCH('Correlation'!$R$4,DataTable[#Headers],0))</f>
        <v>6.7271852652046</v>
      </c>
      <c r="N2460">
        <f ca="1">OFFSET('Water Data'!A2459,,MATCH('Correlation'!$R$16,DataTable[#Headers],0))</f>
        <v>6.7271852652046</v>
      </c>
    </row>
    <row r="2461" spans="13:14" x14ac:dyDescent="0.3">
      <c r="M2461">
        <f ca="1">OFFSET('Water Data'!A2460,,MATCH('Correlation'!$R$4,DataTable[#Headers],0))</f>
        <v>5.7570889573808604</v>
      </c>
      <c r="N2461">
        <f ca="1">OFFSET('Water Data'!A2460,,MATCH('Correlation'!$R$16,DataTable[#Headers],0))</f>
        <v>5.7570889573808604</v>
      </c>
    </row>
    <row r="2462" spans="13:14" x14ac:dyDescent="0.3">
      <c r="M2462">
        <f ca="1">OFFSET('Water Data'!A2461,,MATCH('Correlation'!$R$4,DataTable[#Headers],0))</f>
        <v>5.8423590640869003</v>
      </c>
      <c r="N2462">
        <f ca="1">OFFSET('Water Data'!A2461,,MATCH('Correlation'!$R$16,DataTable[#Headers],0))</f>
        <v>5.8423590640869003</v>
      </c>
    </row>
    <row r="2463" spans="13:14" x14ac:dyDescent="0.3">
      <c r="M2463">
        <f ca="1">OFFSET('Water Data'!A2462,,MATCH('Correlation'!$R$4,DataTable[#Headers],0))</f>
        <v>8.8481030192084091</v>
      </c>
      <c r="N2463">
        <f ca="1">OFFSET('Water Data'!A2462,,MATCH('Correlation'!$R$16,DataTable[#Headers],0))</f>
        <v>8.8481030192084091</v>
      </c>
    </row>
    <row r="2464" spans="13:14" x14ac:dyDescent="0.3">
      <c r="M2464">
        <f ca="1">OFFSET('Water Data'!A2463,,MATCH('Correlation'!$R$4,DataTable[#Headers],0))</f>
        <v>5.8662506678260096</v>
      </c>
      <c r="N2464">
        <f ca="1">OFFSET('Water Data'!A2463,,MATCH('Correlation'!$R$16,DataTable[#Headers],0))</f>
        <v>5.8662506678260096</v>
      </c>
    </row>
    <row r="2465" spans="13:14" x14ac:dyDescent="0.3">
      <c r="M2465">
        <f ca="1">OFFSET('Water Data'!A2464,,MATCH('Correlation'!$R$4,DataTable[#Headers],0))</f>
        <v>6.0209953628155901</v>
      </c>
      <c r="N2465">
        <f ca="1">OFFSET('Water Data'!A2464,,MATCH('Correlation'!$R$16,DataTable[#Headers],0))</f>
        <v>6.0209953628155901</v>
      </c>
    </row>
    <row r="2466" spans="13:14" x14ac:dyDescent="0.3">
      <c r="M2466">
        <f ca="1">OFFSET('Water Data'!A2465,,MATCH('Correlation'!$R$4,DataTable[#Headers],0))</f>
        <v>7.5299295026309201</v>
      </c>
      <c r="N2466">
        <f ca="1">OFFSET('Water Data'!A2465,,MATCH('Correlation'!$R$16,DataTable[#Headers],0))</f>
        <v>7.5299295026309201</v>
      </c>
    </row>
    <row r="2467" spans="13:14" x14ac:dyDescent="0.3">
      <c r="M2467">
        <f ca="1">OFFSET('Water Data'!A2466,,MATCH('Correlation'!$R$4,DataTable[#Headers],0))</f>
        <v>6.6497053111594298</v>
      </c>
      <c r="N2467">
        <f ca="1">OFFSET('Water Data'!A2466,,MATCH('Correlation'!$R$16,DataTable[#Headers],0))</f>
        <v>6.6497053111594298</v>
      </c>
    </row>
    <row r="2468" spans="13:14" x14ac:dyDescent="0.3">
      <c r="M2468">
        <f ca="1">OFFSET('Water Data'!A2467,,MATCH('Correlation'!$R$4,DataTable[#Headers],0))</f>
        <v>5.0977862263180898</v>
      </c>
      <c r="N2468">
        <f ca="1">OFFSET('Water Data'!A2467,,MATCH('Correlation'!$R$16,DataTable[#Headers],0))</f>
        <v>5.0977862263180898</v>
      </c>
    </row>
    <row r="2469" spans="13:14" x14ac:dyDescent="0.3">
      <c r="M2469">
        <f ca="1">OFFSET('Water Data'!A2468,,MATCH('Correlation'!$R$4,DataTable[#Headers],0))</f>
        <v>6.4839945078529198</v>
      </c>
      <c r="N2469">
        <f ca="1">OFFSET('Water Data'!A2468,,MATCH('Correlation'!$R$16,DataTable[#Headers],0))</f>
        <v>6.4839945078529198</v>
      </c>
    </row>
    <row r="2470" spans="13:14" x14ac:dyDescent="0.3">
      <c r="M2470">
        <f ca="1">OFFSET('Water Data'!A2469,,MATCH('Correlation'!$R$4,DataTable[#Headers],0))</f>
        <v>7.080794504276815</v>
      </c>
      <c r="N2470">
        <f ca="1">OFFSET('Water Data'!A2469,,MATCH('Correlation'!$R$16,DataTable[#Headers],0))</f>
        <v>7.080794504276815</v>
      </c>
    </row>
    <row r="2471" spans="13:14" x14ac:dyDescent="0.3">
      <c r="M2471">
        <f ca="1">OFFSET('Water Data'!A2470,,MATCH('Correlation'!$R$4,DataTable[#Headers],0))</f>
        <v>5.6696992090783001</v>
      </c>
      <c r="N2471">
        <f ca="1">OFFSET('Water Data'!A2470,,MATCH('Correlation'!$R$16,DataTable[#Headers],0))</f>
        <v>5.6696992090783001</v>
      </c>
    </row>
    <row r="2472" spans="13:14" x14ac:dyDescent="0.3">
      <c r="M2472">
        <f ca="1">OFFSET('Water Data'!A2471,,MATCH('Correlation'!$R$4,DataTable[#Headers],0))</f>
        <v>8.1277104244185203</v>
      </c>
      <c r="N2472">
        <f ca="1">OFFSET('Water Data'!A2471,,MATCH('Correlation'!$R$16,DataTable[#Headers],0))</f>
        <v>8.1277104244185203</v>
      </c>
    </row>
    <row r="2473" spans="13:14" x14ac:dyDescent="0.3">
      <c r="M2473">
        <f ca="1">OFFSET('Water Data'!A2472,,MATCH('Correlation'!$R$4,DataTable[#Headers],0))</f>
        <v>9.1069169146955407</v>
      </c>
      <c r="N2473">
        <f ca="1">OFFSET('Water Data'!A2472,,MATCH('Correlation'!$R$16,DataTable[#Headers],0))</f>
        <v>9.1069169146955407</v>
      </c>
    </row>
    <row r="2474" spans="13:14" x14ac:dyDescent="0.3">
      <c r="M2474">
        <f ca="1">OFFSET('Water Data'!A2473,,MATCH('Correlation'!$R$4,DataTable[#Headers],0))</f>
        <v>7.5757578838962996</v>
      </c>
      <c r="N2474">
        <f ca="1">OFFSET('Water Data'!A2473,,MATCH('Correlation'!$R$16,DataTable[#Headers],0))</f>
        <v>7.5757578838962996</v>
      </c>
    </row>
    <row r="2475" spans="13:14" x14ac:dyDescent="0.3">
      <c r="M2475">
        <f ca="1">OFFSET('Water Data'!A2474,,MATCH('Correlation'!$R$4,DataTable[#Headers],0))</f>
        <v>8.2463690537778405</v>
      </c>
      <c r="N2475">
        <f ca="1">OFFSET('Water Data'!A2474,,MATCH('Correlation'!$R$16,DataTable[#Headers],0))</f>
        <v>8.2463690537778405</v>
      </c>
    </row>
    <row r="2476" spans="13:14" x14ac:dyDescent="0.3">
      <c r="M2476">
        <f ca="1">OFFSET('Water Data'!A2475,,MATCH('Correlation'!$R$4,DataTable[#Headers],0))</f>
        <v>2.9454690611226799</v>
      </c>
      <c r="N2476">
        <f ca="1">OFFSET('Water Data'!A2475,,MATCH('Correlation'!$R$16,DataTable[#Headers],0))</f>
        <v>2.9454690611226799</v>
      </c>
    </row>
    <row r="2477" spans="13:14" x14ac:dyDescent="0.3">
      <c r="M2477">
        <f ca="1">OFFSET('Water Data'!A2476,,MATCH('Correlation'!$R$4,DataTable[#Headers],0))</f>
        <v>4.9640703415697303</v>
      </c>
      <c r="N2477">
        <f ca="1">OFFSET('Water Data'!A2476,,MATCH('Correlation'!$R$16,DataTable[#Headers],0))</f>
        <v>4.9640703415697303</v>
      </c>
    </row>
    <row r="2478" spans="13:14" x14ac:dyDescent="0.3">
      <c r="M2478">
        <f ca="1">OFFSET('Water Data'!A2477,,MATCH('Correlation'!$R$4,DataTable[#Headers],0))</f>
        <v>4.9913968896529299</v>
      </c>
      <c r="N2478">
        <f ca="1">OFFSET('Water Data'!A2477,,MATCH('Correlation'!$R$16,DataTable[#Headers],0))</f>
        <v>4.9913968896529299</v>
      </c>
    </row>
    <row r="2479" spans="13:14" x14ac:dyDescent="0.3">
      <c r="M2479">
        <f ca="1">OFFSET('Water Data'!A2478,,MATCH('Correlation'!$R$4,DataTable[#Headers],0))</f>
        <v>5.04562573005144</v>
      </c>
      <c r="N2479">
        <f ca="1">OFFSET('Water Data'!A2478,,MATCH('Correlation'!$R$16,DataTable[#Headers],0))</f>
        <v>5.04562573005144</v>
      </c>
    </row>
    <row r="2480" spans="13:14" x14ac:dyDescent="0.3">
      <c r="M2480">
        <f ca="1">OFFSET('Water Data'!A2479,,MATCH('Correlation'!$R$4,DataTable[#Headers],0))</f>
        <v>7.080794504276815</v>
      </c>
      <c r="N2480">
        <f ca="1">OFFSET('Water Data'!A2479,,MATCH('Correlation'!$R$16,DataTable[#Headers],0))</f>
        <v>7.080794504276815</v>
      </c>
    </row>
    <row r="2481" spans="13:14" x14ac:dyDescent="0.3">
      <c r="M2481">
        <f ca="1">OFFSET('Water Data'!A2480,,MATCH('Correlation'!$R$4,DataTable[#Headers],0))</f>
        <v>11.0694562890545</v>
      </c>
      <c r="N2481">
        <f ca="1">OFFSET('Water Data'!A2480,,MATCH('Correlation'!$R$16,DataTable[#Headers],0))</f>
        <v>11.0694562890545</v>
      </c>
    </row>
    <row r="2482" spans="13:14" x14ac:dyDescent="0.3">
      <c r="M2482">
        <f ca="1">OFFSET('Water Data'!A2481,,MATCH('Correlation'!$R$4,DataTable[#Headers],0))</f>
        <v>5.7753308887640999</v>
      </c>
      <c r="N2482">
        <f ca="1">OFFSET('Water Data'!A2481,,MATCH('Correlation'!$R$16,DataTable[#Headers],0))</f>
        <v>5.7753308887640999</v>
      </c>
    </row>
    <row r="2483" spans="13:14" x14ac:dyDescent="0.3">
      <c r="M2483">
        <f ca="1">OFFSET('Water Data'!A2482,,MATCH('Correlation'!$R$4,DataTable[#Headers],0))</f>
        <v>9.0121003131468793</v>
      </c>
      <c r="N2483">
        <f ca="1">OFFSET('Water Data'!A2482,,MATCH('Correlation'!$R$16,DataTable[#Headers],0))</f>
        <v>9.0121003131468793</v>
      </c>
    </row>
    <row r="2484" spans="13:14" x14ac:dyDescent="0.3">
      <c r="M2484">
        <f ca="1">OFFSET('Water Data'!A2483,,MATCH('Correlation'!$R$4,DataTable[#Headers],0))</f>
        <v>4.03161044442066</v>
      </c>
      <c r="N2484">
        <f ca="1">OFFSET('Water Data'!A2483,,MATCH('Correlation'!$R$16,DataTable[#Headers],0))</f>
        <v>4.03161044442066</v>
      </c>
    </row>
    <row r="2485" spans="13:14" x14ac:dyDescent="0.3">
      <c r="M2485">
        <f ca="1">OFFSET('Water Data'!A2484,,MATCH('Correlation'!$R$4,DataTable[#Headers],0))</f>
        <v>7.8821239474655904</v>
      </c>
      <c r="N2485">
        <f ca="1">OFFSET('Water Data'!A2484,,MATCH('Correlation'!$R$16,DataTable[#Headers],0))</f>
        <v>7.8821239474655904</v>
      </c>
    </row>
    <row r="2486" spans="13:14" x14ac:dyDescent="0.3">
      <c r="M2486">
        <f ca="1">OFFSET('Water Data'!A2485,,MATCH('Correlation'!$R$4,DataTable[#Headers],0))</f>
        <v>8.7594887145366496</v>
      </c>
      <c r="N2486">
        <f ca="1">OFFSET('Water Data'!A2485,,MATCH('Correlation'!$R$16,DataTable[#Headers],0))</f>
        <v>8.7594887145366496</v>
      </c>
    </row>
    <row r="2487" spans="13:14" x14ac:dyDescent="0.3">
      <c r="M2487">
        <f ca="1">OFFSET('Water Data'!A2486,,MATCH('Correlation'!$R$4,DataTable[#Headers],0))</f>
        <v>6.6536495152789596</v>
      </c>
      <c r="N2487">
        <f ca="1">OFFSET('Water Data'!A2486,,MATCH('Correlation'!$R$16,DataTable[#Headers],0))</f>
        <v>6.6536495152789596</v>
      </c>
    </row>
    <row r="2488" spans="13:14" x14ac:dyDescent="0.3">
      <c r="M2488">
        <f ca="1">OFFSET('Water Data'!A2487,,MATCH('Correlation'!$R$4,DataTable[#Headers],0))</f>
        <v>7.080794504276815</v>
      </c>
      <c r="N2488">
        <f ca="1">OFFSET('Water Data'!A2487,,MATCH('Correlation'!$R$16,DataTable[#Headers],0))</f>
        <v>7.080794504276815</v>
      </c>
    </row>
    <row r="2489" spans="13:14" x14ac:dyDescent="0.3">
      <c r="M2489">
        <f ca="1">OFFSET('Water Data'!A2488,,MATCH('Correlation'!$R$4,DataTable[#Headers],0))</f>
        <v>4.4738820854505699</v>
      </c>
      <c r="N2489">
        <f ca="1">OFFSET('Water Data'!A2488,,MATCH('Correlation'!$R$16,DataTable[#Headers],0))</f>
        <v>4.4738820854505699</v>
      </c>
    </row>
    <row r="2490" spans="13:14" x14ac:dyDescent="0.3">
      <c r="M2490">
        <f ca="1">OFFSET('Water Data'!A2489,,MATCH('Correlation'!$R$4,DataTable[#Headers],0))</f>
        <v>9.3494699623606206</v>
      </c>
      <c r="N2490">
        <f ca="1">OFFSET('Water Data'!A2489,,MATCH('Correlation'!$R$16,DataTable[#Headers],0))</f>
        <v>9.3494699623606206</v>
      </c>
    </row>
    <row r="2491" spans="13:14" x14ac:dyDescent="0.3">
      <c r="M2491">
        <f ca="1">OFFSET('Water Data'!A2490,,MATCH('Correlation'!$R$4,DataTable[#Headers],0))</f>
        <v>6.8629360255328002</v>
      </c>
      <c r="N2491">
        <f ca="1">OFFSET('Water Data'!A2490,,MATCH('Correlation'!$R$16,DataTable[#Headers],0))</f>
        <v>6.8629360255328002</v>
      </c>
    </row>
    <row r="2492" spans="13:14" x14ac:dyDescent="0.3">
      <c r="M2492">
        <f ca="1">OFFSET('Water Data'!A2491,,MATCH('Correlation'!$R$4,DataTable[#Headers],0))</f>
        <v>8.2614059521149308</v>
      </c>
      <c r="N2492">
        <f ca="1">OFFSET('Water Data'!A2491,,MATCH('Correlation'!$R$16,DataTable[#Headers],0))</f>
        <v>8.2614059521149308</v>
      </c>
    </row>
    <row r="2493" spans="13:14" x14ac:dyDescent="0.3">
      <c r="M2493">
        <f ca="1">OFFSET('Water Data'!A2492,,MATCH('Correlation'!$R$4,DataTable[#Headers],0))</f>
        <v>8.8603242417256691</v>
      </c>
      <c r="N2493">
        <f ca="1">OFFSET('Water Data'!A2492,,MATCH('Correlation'!$R$16,DataTable[#Headers],0))</f>
        <v>8.8603242417256691</v>
      </c>
    </row>
    <row r="2494" spans="13:14" x14ac:dyDescent="0.3">
      <c r="M2494">
        <f ca="1">OFFSET('Water Data'!A2493,,MATCH('Correlation'!$R$4,DataTable[#Headers],0))</f>
        <v>7.4965106795922898</v>
      </c>
      <c r="N2494">
        <f ca="1">OFFSET('Water Data'!A2493,,MATCH('Correlation'!$R$16,DataTable[#Headers],0))</f>
        <v>7.4965106795922898</v>
      </c>
    </row>
    <row r="2495" spans="13:14" x14ac:dyDescent="0.3">
      <c r="M2495">
        <f ca="1">OFFSET('Water Data'!A2494,,MATCH('Correlation'!$R$4,DataTable[#Headers],0))</f>
        <v>10.1641733372714</v>
      </c>
      <c r="N2495">
        <f ca="1">OFFSET('Water Data'!A2494,,MATCH('Correlation'!$R$16,DataTable[#Headers],0))</f>
        <v>10.1641733372714</v>
      </c>
    </row>
    <row r="2496" spans="13:14" x14ac:dyDescent="0.3">
      <c r="M2496">
        <f ca="1">OFFSET('Water Data'!A2495,,MATCH('Correlation'!$R$4,DataTable[#Headers],0))</f>
        <v>7.080794504276815</v>
      </c>
      <c r="N2496">
        <f ca="1">OFFSET('Water Data'!A2495,,MATCH('Correlation'!$R$16,DataTable[#Headers],0))</f>
        <v>7.080794504276815</v>
      </c>
    </row>
    <row r="2497" spans="13:14" x14ac:dyDescent="0.3">
      <c r="M2497">
        <f ca="1">OFFSET('Water Data'!A2496,,MATCH('Correlation'!$R$4,DataTable[#Headers],0))</f>
        <v>6.0398232420554097</v>
      </c>
      <c r="N2497">
        <f ca="1">OFFSET('Water Data'!A2496,,MATCH('Correlation'!$R$16,DataTable[#Headers],0))</f>
        <v>6.0398232420554097</v>
      </c>
    </row>
    <row r="2498" spans="13:14" x14ac:dyDescent="0.3">
      <c r="M2498">
        <f ca="1">OFFSET('Water Data'!A2497,,MATCH('Correlation'!$R$4,DataTable[#Headers],0))</f>
        <v>7.080794504276815</v>
      </c>
      <c r="N2498">
        <f ca="1">OFFSET('Water Data'!A2497,,MATCH('Correlation'!$R$16,DataTable[#Headers],0))</f>
        <v>7.080794504276815</v>
      </c>
    </row>
    <row r="2499" spans="13:14" x14ac:dyDescent="0.3">
      <c r="M2499">
        <f ca="1">OFFSET('Water Data'!A2498,,MATCH('Correlation'!$R$4,DataTable[#Headers],0))</f>
        <v>6.05790477411231</v>
      </c>
      <c r="N2499">
        <f ca="1">OFFSET('Water Data'!A2498,,MATCH('Correlation'!$R$16,DataTable[#Headers],0))</f>
        <v>6.05790477411231</v>
      </c>
    </row>
    <row r="2500" spans="13:14" x14ac:dyDescent="0.3">
      <c r="M2500">
        <f ca="1">OFFSET('Water Data'!A2499,,MATCH('Correlation'!$R$4,DataTable[#Headers],0))</f>
        <v>8.0050163720638299</v>
      </c>
      <c r="N2500">
        <f ca="1">OFFSET('Water Data'!A2499,,MATCH('Correlation'!$R$16,DataTable[#Headers],0))</f>
        <v>8.0050163720638299</v>
      </c>
    </row>
    <row r="2501" spans="13:14" x14ac:dyDescent="0.3">
      <c r="M2501">
        <f ca="1">OFFSET('Water Data'!A2500,,MATCH('Correlation'!$R$4,DataTable[#Headers],0))</f>
        <v>7.080794504276815</v>
      </c>
      <c r="N2501">
        <f ca="1">OFFSET('Water Data'!A2500,,MATCH('Correlation'!$R$16,DataTable[#Headers],0))</f>
        <v>7.080794504276815</v>
      </c>
    </row>
    <row r="2502" spans="13:14" x14ac:dyDescent="0.3">
      <c r="M2502">
        <f ca="1">OFFSET('Water Data'!A2501,,MATCH('Correlation'!$R$4,DataTable[#Headers],0))</f>
        <v>7.0383475167880603</v>
      </c>
      <c r="N2502">
        <f ca="1">OFFSET('Water Data'!A2501,,MATCH('Correlation'!$R$16,DataTable[#Headers],0))</f>
        <v>7.0383475167880603</v>
      </c>
    </row>
    <row r="2503" spans="13:14" x14ac:dyDescent="0.3">
      <c r="M2503">
        <f ca="1">OFFSET('Water Data'!A2502,,MATCH('Correlation'!$R$4,DataTable[#Headers],0))</f>
        <v>7.080794504276815</v>
      </c>
      <c r="N2503">
        <f ca="1">OFFSET('Water Data'!A2502,,MATCH('Correlation'!$R$16,DataTable[#Headers],0))</f>
        <v>7.080794504276815</v>
      </c>
    </row>
    <row r="2504" spans="13:14" x14ac:dyDescent="0.3">
      <c r="M2504">
        <f ca="1">OFFSET('Water Data'!A2503,,MATCH('Correlation'!$R$4,DataTable[#Headers],0))</f>
        <v>8.2370918737142809</v>
      </c>
      <c r="N2504">
        <f ca="1">OFFSET('Water Data'!A2503,,MATCH('Correlation'!$R$16,DataTable[#Headers],0))</f>
        <v>8.2370918737142809</v>
      </c>
    </row>
    <row r="2505" spans="13:14" x14ac:dyDescent="0.3">
      <c r="M2505">
        <f ca="1">OFFSET('Water Data'!A2504,,MATCH('Correlation'!$R$4,DataTable[#Headers],0))</f>
        <v>6.5740838639499799</v>
      </c>
      <c r="N2505">
        <f ca="1">OFFSET('Water Data'!A2504,,MATCH('Correlation'!$R$16,DataTable[#Headers],0))</f>
        <v>6.5740838639499799</v>
      </c>
    </row>
    <row r="2506" spans="13:14" x14ac:dyDescent="0.3">
      <c r="M2506">
        <f ca="1">OFFSET('Water Data'!A2505,,MATCH('Correlation'!$R$4,DataTable[#Headers],0))</f>
        <v>7.3381076095717699</v>
      </c>
      <c r="N2506">
        <f ca="1">OFFSET('Water Data'!A2505,,MATCH('Correlation'!$R$16,DataTable[#Headers],0))</f>
        <v>7.3381076095717699</v>
      </c>
    </row>
    <row r="2507" spans="13:14" x14ac:dyDescent="0.3">
      <c r="M2507">
        <f ca="1">OFFSET('Water Data'!A2506,,MATCH('Correlation'!$R$4,DataTable[#Headers],0))</f>
        <v>4.8511038823703201</v>
      </c>
      <c r="N2507">
        <f ca="1">OFFSET('Water Data'!A2506,,MATCH('Correlation'!$R$16,DataTable[#Headers],0))</f>
        <v>4.8511038823703201</v>
      </c>
    </row>
    <row r="2508" spans="13:14" x14ac:dyDescent="0.3">
      <c r="M2508">
        <f ca="1">OFFSET('Water Data'!A2507,,MATCH('Correlation'!$R$4,DataTable[#Headers],0))</f>
        <v>6.9179202159618001</v>
      </c>
      <c r="N2508">
        <f ca="1">OFFSET('Water Data'!A2507,,MATCH('Correlation'!$R$16,DataTable[#Headers],0))</f>
        <v>6.9179202159618001</v>
      </c>
    </row>
    <row r="2509" spans="13:14" x14ac:dyDescent="0.3">
      <c r="M2509">
        <f ca="1">OFFSET('Water Data'!A2508,,MATCH('Correlation'!$R$4,DataTable[#Headers],0))</f>
        <v>6.7093364393511603</v>
      </c>
      <c r="N2509">
        <f ca="1">OFFSET('Water Data'!A2508,,MATCH('Correlation'!$R$16,DataTable[#Headers],0))</f>
        <v>6.7093364393511603</v>
      </c>
    </row>
    <row r="2510" spans="13:14" x14ac:dyDescent="0.3">
      <c r="M2510">
        <f ca="1">OFFSET('Water Data'!A2509,,MATCH('Correlation'!$R$4,DataTable[#Headers],0))</f>
        <v>6.8940508789532</v>
      </c>
      <c r="N2510">
        <f ca="1">OFFSET('Water Data'!A2509,,MATCH('Correlation'!$R$16,DataTable[#Headers],0))</f>
        <v>6.8940508789532</v>
      </c>
    </row>
    <row r="2511" spans="13:14" x14ac:dyDescent="0.3">
      <c r="M2511">
        <f ca="1">OFFSET('Water Data'!A2510,,MATCH('Correlation'!$R$4,DataTable[#Headers],0))</f>
        <v>9.8647270920998196</v>
      </c>
      <c r="N2511">
        <f ca="1">OFFSET('Water Data'!A2510,,MATCH('Correlation'!$R$16,DataTable[#Headers],0))</f>
        <v>9.8647270920998196</v>
      </c>
    </row>
    <row r="2512" spans="13:14" x14ac:dyDescent="0.3">
      <c r="M2512">
        <f ca="1">OFFSET('Water Data'!A2511,,MATCH('Correlation'!$R$4,DataTable[#Headers],0))</f>
        <v>7.080794504276815</v>
      </c>
      <c r="N2512">
        <f ca="1">OFFSET('Water Data'!A2511,,MATCH('Correlation'!$R$16,DataTable[#Headers],0))</f>
        <v>7.080794504276815</v>
      </c>
    </row>
    <row r="2513" spans="13:14" x14ac:dyDescent="0.3">
      <c r="M2513">
        <f ca="1">OFFSET('Water Data'!A2512,,MATCH('Correlation'!$R$4,DataTable[#Headers],0))</f>
        <v>8.0396968632483397</v>
      </c>
      <c r="N2513">
        <f ca="1">OFFSET('Water Data'!A2512,,MATCH('Correlation'!$R$16,DataTable[#Headers],0))</f>
        <v>8.0396968632483397</v>
      </c>
    </row>
    <row r="2514" spans="13:14" x14ac:dyDescent="0.3">
      <c r="M2514">
        <f ca="1">OFFSET('Water Data'!A2513,,MATCH('Correlation'!$R$4,DataTable[#Headers],0))</f>
        <v>9.8247064760381804</v>
      </c>
      <c r="N2514">
        <f ca="1">OFFSET('Water Data'!A2513,,MATCH('Correlation'!$R$16,DataTable[#Headers],0))</f>
        <v>9.8247064760381804</v>
      </c>
    </row>
    <row r="2515" spans="13:14" x14ac:dyDescent="0.3">
      <c r="M2515">
        <f ca="1">OFFSET('Water Data'!A2514,,MATCH('Correlation'!$R$4,DataTable[#Headers],0))</f>
        <v>10.8873049948212</v>
      </c>
      <c r="N2515">
        <f ca="1">OFFSET('Water Data'!A2514,,MATCH('Correlation'!$R$16,DataTable[#Headers],0))</f>
        <v>10.8873049948212</v>
      </c>
    </row>
    <row r="2516" spans="13:14" x14ac:dyDescent="0.3">
      <c r="M2516">
        <f ca="1">OFFSET('Water Data'!A2515,,MATCH('Correlation'!$R$4,DataTable[#Headers],0))</f>
        <v>9.8314016905270396</v>
      </c>
      <c r="N2516">
        <f ca="1">OFFSET('Water Data'!A2515,,MATCH('Correlation'!$R$16,DataTable[#Headers],0))</f>
        <v>9.8314016905270396</v>
      </c>
    </row>
    <row r="2517" spans="13:14" x14ac:dyDescent="0.3">
      <c r="M2517">
        <f ca="1">OFFSET('Water Data'!A2516,,MATCH('Correlation'!$R$4,DataTable[#Headers],0))</f>
        <v>6.5284794528055103</v>
      </c>
      <c r="N2517">
        <f ca="1">OFFSET('Water Data'!A2516,,MATCH('Correlation'!$R$16,DataTable[#Headers],0))</f>
        <v>6.5284794528055103</v>
      </c>
    </row>
    <row r="2518" spans="13:14" x14ac:dyDescent="0.3">
      <c r="M2518">
        <f ca="1">OFFSET('Water Data'!A2517,,MATCH('Correlation'!$R$4,DataTable[#Headers],0))</f>
        <v>4.0914114501536396</v>
      </c>
      <c r="N2518">
        <f ca="1">OFFSET('Water Data'!A2517,,MATCH('Correlation'!$R$16,DataTable[#Headers],0))</f>
        <v>4.0914114501536396</v>
      </c>
    </row>
    <row r="2519" spans="13:14" x14ac:dyDescent="0.3">
      <c r="M2519">
        <f ca="1">OFFSET('Water Data'!A2518,,MATCH('Correlation'!$R$4,DataTable[#Headers],0))</f>
        <v>7.080794504276815</v>
      </c>
      <c r="N2519">
        <f ca="1">OFFSET('Water Data'!A2518,,MATCH('Correlation'!$R$16,DataTable[#Headers],0))</f>
        <v>7.080794504276815</v>
      </c>
    </row>
    <row r="2520" spans="13:14" x14ac:dyDescent="0.3">
      <c r="M2520">
        <f ca="1">OFFSET('Water Data'!A2519,,MATCH('Correlation'!$R$4,DataTable[#Headers],0))</f>
        <v>7.080794504276815</v>
      </c>
      <c r="N2520">
        <f ca="1">OFFSET('Water Data'!A2519,,MATCH('Correlation'!$R$16,DataTable[#Headers],0))</f>
        <v>7.080794504276815</v>
      </c>
    </row>
    <row r="2521" spans="13:14" x14ac:dyDescent="0.3">
      <c r="M2521">
        <f ca="1">OFFSET('Water Data'!A2520,,MATCH('Correlation'!$R$4,DataTable[#Headers],0))</f>
        <v>7.080794504276815</v>
      </c>
      <c r="N2521">
        <f ca="1">OFFSET('Water Data'!A2520,,MATCH('Correlation'!$R$16,DataTable[#Headers],0))</f>
        <v>7.080794504276815</v>
      </c>
    </row>
    <row r="2522" spans="13:14" x14ac:dyDescent="0.3">
      <c r="M2522">
        <f ca="1">OFFSET('Water Data'!A2521,,MATCH('Correlation'!$R$4,DataTable[#Headers],0))</f>
        <v>6.1751649493847802</v>
      </c>
      <c r="N2522">
        <f ca="1">OFFSET('Water Data'!A2521,,MATCH('Correlation'!$R$16,DataTable[#Headers],0))</f>
        <v>6.1751649493847802</v>
      </c>
    </row>
    <row r="2523" spans="13:14" x14ac:dyDescent="0.3">
      <c r="M2523">
        <f ca="1">OFFSET('Water Data'!A2522,,MATCH('Correlation'!$R$4,DataTable[#Headers],0))</f>
        <v>8.7361263837492196</v>
      </c>
      <c r="N2523">
        <f ca="1">OFFSET('Water Data'!A2522,,MATCH('Correlation'!$R$16,DataTable[#Headers],0))</f>
        <v>8.7361263837492196</v>
      </c>
    </row>
    <row r="2524" spans="13:14" x14ac:dyDescent="0.3">
      <c r="M2524">
        <f ca="1">OFFSET('Water Data'!A2523,,MATCH('Correlation'!$R$4,DataTable[#Headers],0))</f>
        <v>8.2409458151615205</v>
      </c>
      <c r="N2524">
        <f ca="1">OFFSET('Water Data'!A2523,,MATCH('Correlation'!$R$16,DataTable[#Headers],0))</f>
        <v>8.2409458151615205</v>
      </c>
    </row>
    <row r="2525" spans="13:14" x14ac:dyDescent="0.3">
      <c r="M2525">
        <f ca="1">OFFSET('Water Data'!A2524,,MATCH('Correlation'!$R$4,DataTable[#Headers],0))</f>
        <v>9.1522847089477093</v>
      </c>
      <c r="N2525">
        <f ca="1">OFFSET('Water Data'!A2524,,MATCH('Correlation'!$R$16,DataTable[#Headers],0))</f>
        <v>9.1522847089477093</v>
      </c>
    </row>
    <row r="2526" spans="13:14" x14ac:dyDescent="0.3">
      <c r="M2526">
        <f ca="1">OFFSET('Water Data'!A2525,,MATCH('Correlation'!$R$4,DataTable[#Headers],0))</f>
        <v>7.080794504276815</v>
      </c>
      <c r="N2526">
        <f ca="1">OFFSET('Water Data'!A2525,,MATCH('Correlation'!$R$16,DataTable[#Headers],0))</f>
        <v>7.080794504276815</v>
      </c>
    </row>
    <row r="2527" spans="13:14" x14ac:dyDescent="0.3">
      <c r="M2527">
        <f ca="1">OFFSET('Water Data'!A2526,,MATCH('Correlation'!$R$4,DataTable[#Headers],0))</f>
        <v>6.3175765536256296</v>
      </c>
      <c r="N2527">
        <f ca="1">OFFSET('Water Data'!A2526,,MATCH('Correlation'!$R$16,DataTable[#Headers],0))</f>
        <v>6.3175765536256296</v>
      </c>
    </row>
    <row r="2528" spans="13:14" x14ac:dyDescent="0.3">
      <c r="M2528">
        <f ca="1">OFFSET('Water Data'!A2527,,MATCH('Correlation'!$R$4,DataTable[#Headers],0))</f>
        <v>5.69212415675781</v>
      </c>
      <c r="N2528">
        <f ca="1">OFFSET('Water Data'!A2527,,MATCH('Correlation'!$R$16,DataTable[#Headers],0))</f>
        <v>5.69212415675781</v>
      </c>
    </row>
    <row r="2529" spans="13:14" x14ac:dyDescent="0.3">
      <c r="M2529">
        <f ca="1">OFFSET('Water Data'!A2528,,MATCH('Correlation'!$R$4,DataTable[#Headers],0))</f>
        <v>7.080794504276815</v>
      </c>
      <c r="N2529">
        <f ca="1">OFFSET('Water Data'!A2528,,MATCH('Correlation'!$R$16,DataTable[#Headers],0))</f>
        <v>7.080794504276815</v>
      </c>
    </row>
    <row r="2530" spans="13:14" x14ac:dyDescent="0.3">
      <c r="M2530">
        <f ca="1">OFFSET('Water Data'!A2529,,MATCH('Correlation'!$R$4,DataTable[#Headers],0))</f>
        <v>7.080794504276815</v>
      </c>
      <c r="N2530">
        <f ca="1">OFFSET('Water Data'!A2529,,MATCH('Correlation'!$R$16,DataTable[#Headers],0))</f>
        <v>7.080794504276815</v>
      </c>
    </row>
    <row r="2531" spans="13:14" x14ac:dyDescent="0.3">
      <c r="M2531">
        <f ca="1">OFFSET('Water Data'!A2530,,MATCH('Correlation'!$R$4,DataTable[#Headers],0))</f>
        <v>7.1914937188922297</v>
      </c>
      <c r="N2531">
        <f ca="1">OFFSET('Water Data'!A2530,,MATCH('Correlation'!$R$16,DataTable[#Headers],0))</f>
        <v>7.1914937188922297</v>
      </c>
    </row>
    <row r="2532" spans="13:14" x14ac:dyDescent="0.3">
      <c r="M2532">
        <f ca="1">OFFSET('Water Data'!A2531,,MATCH('Correlation'!$R$4,DataTable[#Headers],0))</f>
        <v>7.3811085339923697</v>
      </c>
      <c r="N2532">
        <f ca="1">OFFSET('Water Data'!A2531,,MATCH('Correlation'!$R$16,DataTable[#Headers],0))</f>
        <v>7.3811085339923697</v>
      </c>
    </row>
    <row r="2533" spans="13:14" x14ac:dyDescent="0.3">
      <c r="M2533">
        <f ca="1">OFFSET('Water Data'!A2532,,MATCH('Correlation'!$R$4,DataTable[#Headers],0))</f>
        <v>6.17251737006886</v>
      </c>
      <c r="N2533">
        <f ca="1">OFFSET('Water Data'!A2532,,MATCH('Correlation'!$R$16,DataTable[#Headers],0))</f>
        <v>6.17251737006886</v>
      </c>
    </row>
    <row r="2534" spans="13:14" x14ac:dyDescent="0.3">
      <c r="M2534">
        <f ca="1">OFFSET('Water Data'!A2533,,MATCH('Correlation'!$R$4,DataTable[#Headers],0))</f>
        <v>9.0763179937070806</v>
      </c>
      <c r="N2534">
        <f ca="1">OFFSET('Water Data'!A2533,,MATCH('Correlation'!$R$16,DataTable[#Headers],0))</f>
        <v>9.0763179937070806</v>
      </c>
    </row>
    <row r="2535" spans="13:14" x14ac:dyDescent="0.3">
      <c r="M2535">
        <f ca="1">OFFSET('Water Data'!A2534,,MATCH('Correlation'!$R$4,DataTable[#Headers],0))</f>
        <v>8.8541195400394308</v>
      </c>
      <c r="N2535">
        <f ca="1">OFFSET('Water Data'!A2534,,MATCH('Correlation'!$R$16,DataTable[#Headers],0))</f>
        <v>8.8541195400394308</v>
      </c>
    </row>
    <row r="2536" spans="13:14" x14ac:dyDescent="0.3">
      <c r="M2536">
        <f ca="1">OFFSET('Water Data'!A2535,,MATCH('Correlation'!$R$4,DataTable[#Headers],0))</f>
        <v>6.7680600489552001</v>
      </c>
      <c r="N2536">
        <f ca="1">OFFSET('Water Data'!A2535,,MATCH('Correlation'!$R$16,DataTable[#Headers],0))</f>
        <v>6.7680600489552001</v>
      </c>
    </row>
    <row r="2537" spans="13:14" x14ac:dyDescent="0.3">
      <c r="M2537">
        <f ca="1">OFFSET('Water Data'!A2536,,MATCH('Correlation'!$R$4,DataTable[#Headers],0))</f>
        <v>7.080794504276815</v>
      </c>
      <c r="N2537">
        <f ca="1">OFFSET('Water Data'!A2536,,MATCH('Correlation'!$R$16,DataTable[#Headers],0))</f>
        <v>7.080794504276815</v>
      </c>
    </row>
    <row r="2538" spans="13:14" x14ac:dyDescent="0.3">
      <c r="M2538">
        <f ca="1">OFFSET('Water Data'!A2537,,MATCH('Correlation'!$R$4,DataTable[#Headers],0))</f>
        <v>8.5432168367608394</v>
      </c>
      <c r="N2538">
        <f ca="1">OFFSET('Water Data'!A2537,,MATCH('Correlation'!$R$16,DataTable[#Headers],0))</f>
        <v>8.5432168367608394</v>
      </c>
    </row>
    <row r="2539" spans="13:14" x14ac:dyDescent="0.3">
      <c r="M2539">
        <f ca="1">OFFSET('Water Data'!A2538,,MATCH('Correlation'!$R$4,DataTable[#Headers],0))</f>
        <v>9.5648530664612998</v>
      </c>
      <c r="N2539">
        <f ca="1">OFFSET('Water Data'!A2538,,MATCH('Correlation'!$R$16,DataTable[#Headers],0))</f>
        <v>9.5648530664612998</v>
      </c>
    </row>
    <row r="2540" spans="13:14" x14ac:dyDescent="0.3">
      <c r="M2540">
        <f ca="1">OFFSET('Water Data'!A2539,,MATCH('Correlation'!$R$4,DataTable[#Headers],0))</f>
        <v>5.4997877303392801</v>
      </c>
      <c r="N2540">
        <f ca="1">OFFSET('Water Data'!A2539,,MATCH('Correlation'!$R$16,DataTable[#Headers],0))</f>
        <v>5.4997877303392801</v>
      </c>
    </row>
    <row r="2541" spans="13:14" x14ac:dyDescent="0.3">
      <c r="M2541">
        <f ca="1">OFFSET('Water Data'!A2540,,MATCH('Correlation'!$R$4,DataTable[#Headers],0))</f>
        <v>5.1959206693648596</v>
      </c>
      <c r="N2541">
        <f ca="1">OFFSET('Water Data'!A2540,,MATCH('Correlation'!$R$16,DataTable[#Headers],0))</f>
        <v>5.1959206693648596</v>
      </c>
    </row>
    <row r="2542" spans="13:14" x14ac:dyDescent="0.3">
      <c r="M2542">
        <f ca="1">OFFSET('Water Data'!A2541,,MATCH('Correlation'!$R$4,DataTable[#Headers],0))</f>
        <v>7.28391357723594</v>
      </c>
      <c r="N2542">
        <f ca="1">OFFSET('Water Data'!A2541,,MATCH('Correlation'!$R$16,DataTable[#Headers],0))</f>
        <v>7.28391357723594</v>
      </c>
    </row>
    <row r="2543" spans="13:14" x14ac:dyDescent="0.3">
      <c r="M2543">
        <f ca="1">OFFSET('Water Data'!A2542,,MATCH('Correlation'!$R$4,DataTable[#Headers],0))</f>
        <v>5.8724398594676597</v>
      </c>
      <c r="N2543">
        <f ca="1">OFFSET('Water Data'!A2542,,MATCH('Correlation'!$R$16,DataTable[#Headers],0))</f>
        <v>5.8724398594676597</v>
      </c>
    </row>
    <row r="2544" spans="13:14" x14ac:dyDescent="0.3">
      <c r="M2544">
        <f ca="1">OFFSET('Water Data'!A2543,,MATCH('Correlation'!$R$4,DataTable[#Headers],0))</f>
        <v>5.7357235547208498</v>
      </c>
      <c r="N2544">
        <f ca="1">OFFSET('Water Data'!A2543,,MATCH('Correlation'!$R$16,DataTable[#Headers],0))</f>
        <v>5.7357235547208498</v>
      </c>
    </row>
    <row r="2545" spans="13:14" x14ac:dyDescent="0.3">
      <c r="M2545">
        <f ca="1">OFFSET('Water Data'!A2544,,MATCH('Correlation'!$R$4,DataTable[#Headers],0))</f>
        <v>6.1584240061823499</v>
      </c>
      <c r="N2545">
        <f ca="1">OFFSET('Water Data'!A2544,,MATCH('Correlation'!$R$16,DataTable[#Headers],0))</f>
        <v>6.1584240061823499</v>
      </c>
    </row>
    <row r="2546" spans="13:14" x14ac:dyDescent="0.3">
      <c r="M2546">
        <f ca="1">OFFSET('Water Data'!A2545,,MATCH('Correlation'!$R$4,DataTable[#Headers],0))</f>
        <v>7.2943644330256703</v>
      </c>
      <c r="N2546">
        <f ca="1">OFFSET('Water Data'!A2545,,MATCH('Correlation'!$R$16,DataTable[#Headers],0))</f>
        <v>7.2943644330256703</v>
      </c>
    </row>
    <row r="2547" spans="13:14" x14ac:dyDescent="0.3">
      <c r="M2547">
        <f ca="1">OFFSET('Water Data'!A2546,,MATCH('Correlation'!$R$4,DataTable[#Headers],0))</f>
        <v>7.0542667744156802</v>
      </c>
      <c r="N2547">
        <f ca="1">OFFSET('Water Data'!A2546,,MATCH('Correlation'!$R$16,DataTable[#Headers],0))</f>
        <v>7.0542667744156802</v>
      </c>
    </row>
    <row r="2548" spans="13:14" x14ac:dyDescent="0.3">
      <c r="M2548">
        <f ca="1">OFFSET('Water Data'!A2547,,MATCH('Correlation'!$R$4,DataTable[#Headers],0))</f>
        <v>7.080794504276815</v>
      </c>
      <c r="N2548">
        <f ca="1">OFFSET('Water Data'!A2547,,MATCH('Correlation'!$R$16,DataTable[#Headers],0))</f>
        <v>7.080794504276815</v>
      </c>
    </row>
    <row r="2549" spans="13:14" x14ac:dyDescent="0.3">
      <c r="M2549">
        <f ca="1">OFFSET('Water Data'!A2548,,MATCH('Correlation'!$R$4,DataTable[#Headers],0))</f>
        <v>3.14871228517615</v>
      </c>
      <c r="N2549">
        <f ca="1">OFFSET('Water Data'!A2548,,MATCH('Correlation'!$R$16,DataTable[#Headers],0))</f>
        <v>3.14871228517615</v>
      </c>
    </row>
    <row r="2550" spans="13:14" x14ac:dyDescent="0.3">
      <c r="M2550">
        <f ca="1">OFFSET('Water Data'!A2549,,MATCH('Correlation'!$R$4,DataTable[#Headers],0))</f>
        <v>5.6652663766183</v>
      </c>
      <c r="N2550">
        <f ca="1">OFFSET('Water Data'!A2549,,MATCH('Correlation'!$R$16,DataTable[#Headers],0))</f>
        <v>5.6652663766183</v>
      </c>
    </row>
    <row r="2551" spans="13:14" x14ac:dyDescent="0.3">
      <c r="M2551">
        <f ca="1">OFFSET('Water Data'!A2550,,MATCH('Correlation'!$R$4,DataTable[#Headers],0))</f>
        <v>8.3109387761569096</v>
      </c>
      <c r="N2551">
        <f ca="1">OFFSET('Water Data'!A2550,,MATCH('Correlation'!$R$16,DataTable[#Headers],0))</f>
        <v>8.3109387761569096</v>
      </c>
    </row>
    <row r="2552" spans="13:14" x14ac:dyDescent="0.3">
      <c r="M2552">
        <f ca="1">OFFSET('Water Data'!A2551,,MATCH('Correlation'!$R$4,DataTable[#Headers],0))</f>
        <v>7.0960983114271796</v>
      </c>
      <c r="N2552">
        <f ca="1">OFFSET('Water Data'!A2551,,MATCH('Correlation'!$R$16,DataTable[#Headers],0))</f>
        <v>7.0960983114271796</v>
      </c>
    </row>
    <row r="2553" spans="13:14" x14ac:dyDescent="0.3">
      <c r="M2553">
        <f ca="1">OFFSET('Water Data'!A2552,,MATCH('Correlation'!$R$4,DataTable[#Headers],0))</f>
        <v>7.95711351642941</v>
      </c>
      <c r="N2553">
        <f ca="1">OFFSET('Water Data'!A2552,,MATCH('Correlation'!$R$16,DataTable[#Headers],0))</f>
        <v>7.95711351642941</v>
      </c>
    </row>
    <row r="2554" spans="13:14" x14ac:dyDescent="0.3">
      <c r="M2554">
        <f ca="1">OFFSET('Water Data'!A2553,,MATCH('Correlation'!$R$4,DataTable[#Headers],0))</f>
        <v>7.40023858050054</v>
      </c>
      <c r="N2554">
        <f ca="1">OFFSET('Water Data'!A2553,,MATCH('Correlation'!$R$16,DataTable[#Headers],0))</f>
        <v>7.40023858050054</v>
      </c>
    </row>
    <row r="2555" spans="13:14" x14ac:dyDescent="0.3">
      <c r="M2555">
        <f ca="1">OFFSET('Water Data'!A2554,,MATCH('Correlation'!$R$4,DataTable[#Headers],0))</f>
        <v>9.7346197075542698</v>
      </c>
      <c r="N2555">
        <f ca="1">OFFSET('Water Data'!A2554,,MATCH('Correlation'!$R$16,DataTable[#Headers],0))</f>
        <v>9.7346197075542698</v>
      </c>
    </row>
    <row r="2556" spans="13:14" x14ac:dyDescent="0.3">
      <c r="M2556">
        <f ca="1">OFFSET('Water Data'!A2555,,MATCH('Correlation'!$R$4,DataTable[#Headers],0))</f>
        <v>8.0377611084296401</v>
      </c>
      <c r="N2556">
        <f ca="1">OFFSET('Water Data'!A2555,,MATCH('Correlation'!$R$16,DataTable[#Headers],0))</f>
        <v>8.0377611084296401</v>
      </c>
    </row>
    <row r="2557" spans="13:14" x14ac:dyDescent="0.3">
      <c r="M2557">
        <f ca="1">OFFSET('Water Data'!A2556,,MATCH('Correlation'!$R$4,DataTable[#Headers],0))</f>
        <v>7.080794504276815</v>
      </c>
      <c r="N2557">
        <f ca="1">OFFSET('Water Data'!A2556,,MATCH('Correlation'!$R$16,DataTable[#Headers],0))</f>
        <v>7.080794504276815</v>
      </c>
    </row>
    <row r="2558" spans="13:14" x14ac:dyDescent="0.3">
      <c r="M2558">
        <f ca="1">OFFSET('Water Data'!A2557,,MATCH('Correlation'!$R$4,DataTable[#Headers],0))</f>
        <v>5.6818107480886502</v>
      </c>
      <c r="N2558">
        <f ca="1">OFFSET('Water Data'!A2557,,MATCH('Correlation'!$R$16,DataTable[#Headers],0))</f>
        <v>5.6818107480886502</v>
      </c>
    </row>
    <row r="2559" spans="13:14" x14ac:dyDescent="0.3">
      <c r="M2559">
        <f ca="1">OFFSET('Water Data'!A2558,,MATCH('Correlation'!$R$4,DataTable[#Headers],0))</f>
        <v>8.3945095846856201</v>
      </c>
      <c r="N2559">
        <f ca="1">OFFSET('Water Data'!A2558,,MATCH('Correlation'!$R$16,DataTable[#Headers],0))</f>
        <v>8.3945095846856201</v>
      </c>
    </row>
    <row r="2560" spans="13:14" x14ac:dyDescent="0.3">
      <c r="M2560">
        <f ca="1">OFFSET('Water Data'!A2559,,MATCH('Correlation'!$R$4,DataTable[#Headers],0))</f>
        <v>8.5282921377774095</v>
      </c>
      <c r="N2560">
        <f ca="1">OFFSET('Water Data'!A2559,,MATCH('Correlation'!$R$16,DataTable[#Headers],0))</f>
        <v>8.5282921377774095</v>
      </c>
    </row>
    <row r="2561" spans="13:14" x14ac:dyDescent="0.3">
      <c r="M2561">
        <f ca="1">OFFSET('Water Data'!A2560,,MATCH('Correlation'!$R$4,DataTable[#Headers],0))</f>
        <v>6.23805365446945</v>
      </c>
      <c r="N2561">
        <f ca="1">OFFSET('Water Data'!A2560,,MATCH('Correlation'!$R$16,DataTable[#Headers],0))</f>
        <v>6.23805365446945</v>
      </c>
    </row>
    <row r="2562" spans="13:14" x14ac:dyDescent="0.3">
      <c r="M2562">
        <f ca="1">OFFSET('Water Data'!A2561,,MATCH('Correlation'!$R$4,DataTable[#Headers],0))</f>
        <v>5.8706155012126198</v>
      </c>
      <c r="N2562">
        <f ca="1">OFFSET('Water Data'!A2561,,MATCH('Correlation'!$R$16,DataTable[#Headers],0))</f>
        <v>5.8706155012126198</v>
      </c>
    </row>
    <row r="2563" spans="13:14" x14ac:dyDescent="0.3">
      <c r="M2563">
        <f ca="1">OFFSET('Water Data'!A2562,,MATCH('Correlation'!$R$4,DataTable[#Headers],0))</f>
        <v>6.4337261952689504</v>
      </c>
      <c r="N2563">
        <f ca="1">OFFSET('Water Data'!A2562,,MATCH('Correlation'!$R$16,DataTable[#Headers],0))</f>
        <v>6.4337261952689504</v>
      </c>
    </row>
    <row r="2564" spans="13:14" x14ac:dyDescent="0.3">
      <c r="M2564">
        <f ca="1">OFFSET('Water Data'!A2563,,MATCH('Correlation'!$R$4,DataTable[#Headers],0))</f>
        <v>6.0693638939707997</v>
      </c>
      <c r="N2564">
        <f ca="1">OFFSET('Water Data'!A2563,,MATCH('Correlation'!$R$16,DataTable[#Headers],0))</f>
        <v>6.0693638939707997</v>
      </c>
    </row>
    <row r="2565" spans="13:14" x14ac:dyDescent="0.3">
      <c r="M2565">
        <f ca="1">OFFSET('Water Data'!A2564,,MATCH('Correlation'!$R$4,DataTable[#Headers],0))</f>
        <v>6.6604619174263897</v>
      </c>
      <c r="N2565">
        <f ca="1">OFFSET('Water Data'!A2564,,MATCH('Correlation'!$R$16,DataTable[#Headers],0))</f>
        <v>6.6604619174263897</v>
      </c>
    </row>
    <row r="2566" spans="13:14" x14ac:dyDescent="0.3">
      <c r="M2566">
        <f ca="1">OFFSET('Water Data'!A2565,,MATCH('Correlation'!$R$4,DataTable[#Headers],0))</f>
        <v>7.5061114567694904</v>
      </c>
      <c r="N2566">
        <f ca="1">OFFSET('Water Data'!A2565,,MATCH('Correlation'!$R$16,DataTable[#Headers],0))</f>
        <v>7.5061114567694904</v>
      </c>
    </row>
    <row r="2567" spans="13:14" x14ac:dyDescent="0.3">
      <c r="M2567">
        <f ca="1">OFFSET('Water Data'!A2566,,MATCH('Correlation'!$R$4,DataTable[#Headers],0))</f>
        <v>5.8951455581380596</v>
      </c>
      <c r="N2567">
        <f ca="1">OFFSET('Water Data'!A2566,,MATCH('Correlation'!$R$16,DataTable[#Headers],0))</f>
        <v>5.8951455581380596</v>
      </c>
    </row>
    <row r="2568" spans="13:14" x14ac:dyDescent="0.3">
      <c r="M2568">
        <f ca="1">OFFSET('Water Data'!A2567,,MATCH('Correlation'!$R$4,DataTable[#Headers],0))</f>
        <v>6.44923665656657</v>
      </c>
      <c r="N2568">
        <f ca="1">OFFSET('Water Data'!A2567,,MATCH('Correlation'!$R$16,DataTable[#Headers],0))</f>
        <v>6.44923665656657</v>
      </c>
    </row>
    <row r="2569" spans="13:14" x14ac:dyDescent="0.3">
      <c r="M2569">
        <f ca="1">OFFSET('Water Data'!A2568,,MATCH('Correlation'!$R$4,DataTable[#Headers],0))</f>
        <v>8.5505254594414701</v>
      </c>
      <c r="N2569">
        <f ca="1">OFFSET('Water Data'!A2568,,MATCH('Correlation'!$R$16,DataTable[#Headers],0))</f>
        <v>8.5505254594414701</v>
      </c>
    </row>
    <row r="2570" spans="13:14" x14ac:dyDescent="0.3">
      <c r="M2570">
        <f ca="1">OFFSET('Water Data'!A2569,,MATCH('Correlation'!$R$4,DataTable[#Headers],0))</f>
        <v>7.1226374399853096</v>
      </c>
      <c r="N2570">
        <f ca="1">OFFSET('Water Data'!A2569,,MATCH('Correlation'!$R$16,DataTable[#Headers],0))</f>
        <v>7.1226374399853096</v>
      </c>
    </row>
    <row r="2571" spans="13:14" x14ac:dyDescent="0.3">
      <c r="M2571">
        <f ca="1">OFFSET('Water Data'!A2570,,MATCH('Correlation'!$R$4,DataTable[#Headers],0))</f>
        <v>8.5586631240024804</v>
      </c>
      <c r="N2571">
        <f ca="1">OFFSET('Water Data'!A2570,,MATCH('Correlation'!$R$16,DataTable[#Headers],0))</f>
        <v>8.5586631240024804</v>
      </c>
    </row>
    <row r="2572" spans="13:14" x14ac:dyDescent="0.3">
      <c r="M2572">
        <f ca="1">OFFSET('Water Data'!A2571,,MATCH('Correlation'!$R$4,DataTable[#Headers],0))</f>
        <v>4.6243042905906</v>
      </c>
      <c r="N2572">
        <f ca="1">OFFSET('Water Data'!A2571,,MATCH('Correlation'!$R$16,DataTable[#Headers],0))</f>
        <v>4.6243042905906</v>
      </c>
    </row>
    <row r="2573" spans="13:14" x14ac:dyDescent="0.3">
      <c r="M2573">
        <f ca="1">OFFSET('Water Data'!A2572,,MATCH('Correlation'!$R$4,DataTable[#Headers],0))</f>
        <v>7.080794504276815</v>
      </c>
      <c r="N2573">
        <f ca="1">OFFSET('Water Data'!A2572,,MATCH('Correlation'!$R$16,DataTable[#Headers],0))</f>
        <v>7.080794504276815</v>
      </c>
    </row>
    <row r="2574" spans="13:14" x14ac:dyDescent="0.3">
      <c r="M2574">
        <f ca="1">OFFSET('Water Data'!A2573,,MATCH('Correlation'!$R$4,DataTable[#Headers],0))</f>
        <v>6.0913827242085103</v>
      </c>
      <c r="N2574">
        <f ca="1">OFFSET('Water Data'!A2573,,MATCH('Correlation'!$R$16,DataTable[#Headers],0))</f>
        <v>6.0913827242085103</v>
      </c>
    </row>
    <row r="2575" spans="13:14" x14ac:dyDescent="0.3">
      <c r="M2575">
        <f ca="1">OFFSET('Water Data'!A2574,,MATCH('Correlation'!$R$4,DataTable[#Headers],0))</f>
        <v>9.6586619764477906</v>
      </c>
      <c r="N2575">
        <f ca="1">OFFSET('Water Data'!A2574,,MATCH('Correlation'!$R$16,DataTable[#Headers],0))</f>
        <v>9.6586619764477906</v>
      </c>
    </row>
    <row r="2576" spans="13:14" x14ac:dyDescent="0.3">
      <c r="M2576">
        <f ca="1">OFFSET('Water Data'!A2575,,MATCH('Correlation'!$R$4,DataTable[#Headers],0))</f>
        <v>8.1156245065442292</v>
      </c>
      <c r="N2576">
        <f ca="1">OFFSET('Water Data'!A2575,,MATCH('Correlation'!$R$16,DataTable[#Headers],0))</f>
        <v>8.1156245065442292</v>
      </c>
    </row>
    <row r="2577" spans="13:14" x14ac:dyDescent="0.3">
      <c r="M2577">
        <f ca="1">OFFSET('Water Data'!A2576,,MATCH('Correlation'!$R$4,DataTable[#Headers],0))</f>
        <v>7.080794504276815</v>
      </c>
      <c r="N2577">
        <f ca="1">OFFSET('Water Data'!A2576,,MATCH('Correlation'!$R$16,DataTable[#Headers],0))</f>
        <v>7.080794504276815</v>
      </c>
    </row>
    <row r="2578" spans="13:14" x14ac:dyDescent="0.3">
      <c r="M2578">
        <f ca="1">OFFSET('Water Data'!A2577,,MATCH('Correlation'!$R$4,DataTable[#Headers],0))</f>
        <v>6.9148681524668199</v>
      </c>
      <c r="N2578">
        <f ca="1">OFFSET('Water Data'!A2577,,MATCH('Correlation'!$R$16,DataTable[#Headers],0))</f>
        <v>6.9148681524668199</v>
      </c>
    </row>
    <row r="2579" spans="13:14" x14ac:dyDescent="0.3">
      <c r="M2579">
        <f ca="1">OFFSET('Water Data'!A2578,,MATCH('Correlation'!$R$4,DataTable[#Headers],0))</f>
        <v>7.3379244021946199</v>
      </c>
      <c r="N2579">
        <f ca="1">OFFSET('Water Data'!A2578,,MATCH('Correlation'!$R$16,DataTable[#Headers],0))</f>
        <v>7.3379244021946199</v>
      </c>
    </row>
    <row r="2580" spans="13:14" x14ac:dyDescent="0.3">
      <c r="M2580">
        <f ca="1">OFFSET('Water Data'!A2579,,MATCH('Correlation'!$R$4,DataTable[#Headers],0))</f>
        <v>7.7661144542122802</v>
      </c>
      <c r="N2580">
        <f ca="1">OFFSET('Water Data'!A2579,,MATCH('Correlation'!$R$16,DataTable[#Headers],0))</f>
        <v>7.7661144542122802</v>
      </c>
    </row>
    <row r="2581" spans="13:14" x14ac:dyDescent="0.3">
      <c r="M2581">
        <f ca="1">OFFSET('Water Data'!A2580,,MATCH('Correlation'!$R$4,DataTable[#Headers],0))</f>
        <v>8.4339748356899396</v>
      </c>
      <c r="N2581">
        <f ca="1">OFFSET('Water Data'!A2580,,MATCH('Correlation'!$R$16,DataTable[#Headers],0))</f>
        <v>8.4339748356899396</v>
      </c>
    </row>
    <row r="2582" spans="13:14" x14ac:dyDescent="0.3">
      <c r="M2582">
        <f ca="1">OFFSET('Water Data'!A2581,,MATCH('Correlation'!$R$4,DataTable[#Headers],0))</f>
        <v>6.8915492220251702</v>
      </c>
      <c r="N2582">
        <f ca="1">OFFSET('Water Data'!A2581,,MATCH('Correlation'!$R$16,DataTable[#Headers],0))</f>
        <v>6.8915492220251702</v>
      </c>
    </row>
    <row r="2583" spans="13:14" x14ac:dyDescent="0.3">
      <c r="M2583">
        <f ca="1">OFFSET('Water Data'!A2582,,MATCH('Correlation'!$R$4,DataTable[#Headers],0))</f>
        <v>5.9461607894856803</v>
      </c>
      <c r="N2583">
        <f ca="1">OFFSET('Water Data'!A2582,,MATCH('Correlation'!$R$16,DataTable[#Headers],0))</f>
        <v>5.9461607894856803</v>
      </c>
    </row>
    <row r="2584" spans="13:14" x14ac:dyDescent="0.3">
      <c r="M2584">
        <f ca="1">OFFSET('Water Data'!A2583,,MATCH('Correlation'!$R$4,DataTable[#Headers],0))</f>
        <v>6.3638363777731</v>
      </c>
      <c r="N2584">
        <f ca="1">OFFSET('Water Data'!A2583,,MATCH('Correlation'!$R$16,DataTable[#Headers],0))</f>
        <v>6.3638363777731</v>
      </c>
    </row>
    <row r="2585" spans="13:14" x14ac:dyDescent="0.3">
      <c r="M2585">
        <f ca="1">OFFSET('Water Data'!A2584,,MATCH('Correlation'!$R$4,DataTable[#Headers],0))</f>
        <v>5.3317992853600797</v>
      </c>
      <c r="N2585">
        <f ca="1">OFFSET('Water Data'!A2584,,MATCH('Correlation'!$R$16,DataTable[#Headers],0))</f>
        <v>5.3317992853600797</v>
      </c>
    </row>
    <row r="2586" spans="13:14" x14ac:dyDescent="0.3">
      <c r="M2586">
        <f ca="1">OFFSET('Water Data'!A2585,,MATCH('Correlation'!$R$4,DataTable[#Headers],0))</f>
        <v>7.080794504276815</v>
      </c>
      <c r="N2586">
        <f ca="1">OFFSET('Water Data'!A2585,,MATCH('Correlation'!$R$16,DataTable[#Headers],0))</f>
        <v>7.080794504276815</v>
      </c>
    </row>
    <row r="2587" spans="13:14" x14ac:dyDescent="0.3">
      <c r="M2587">
        <f ca="1">OFFSET('Water Data'!A2586,,MATCH('Correlation'!$R$4,DataTable[#Headers],0))</f>
        <v>8.4660134482244107</v>
      </c>
      <c r="N2587">
        <f ca="1">OFFSET('Water Data'!A2586,,MATCH('Correlation'!$R$16,DataTable[#Headers],0))</f>
        <v>8.4660134482244107</v>
      </c>
    </row>
    <row r="2588" spans="13:14" x14ac:dyDescent="0.3">
      <c r="M2588">
        <f ca="1">OFFSET('Water Data'!A2587,,MATCH('Correlation'!$R$4,DataTable[#Headers],0))</f>
        <v>7.4262740110298404</v>
      </c>
      <c r="N2588">
        <f ca="1">OFFSET('Water Data'!A2587,,MATCH('Correlation'!$R$16,DataTable[#Headers],0))</f>
        <v>7.4262740110298404</v>
      </c>
    </row>
    <row r="2589" spans="13:14" x14ac:dyDescent="0.3">
      <c r="M2589">
        <f ca="1">OFFSET('Water Data'!A2588,,MATCH('Correlation'!$R$4,DataTable[#Headers],0))</f>
        <v>11.2191347432034</v>
      </c>
      <c r="N2589">
        <f ca="1">OFFSET('Water Data'!A2588,,MATCH('Correlation'!$R$16,DataTable[#Headers],0))</f>
        <v>11.2191347432034</v>
      </c>
    </row>
    <row r="2590" spans="13:14" x14ac:dyDescent="0.3">
      <c r="M2590">
        <f ca="1">OFFSET('Water Data'!A2589,,MATCH('Correlation'!$R$4,DataTable[#Headers],0))</f>
        <v>5.7085174353319896</v>
      </c>
      <c r="N2590">
        <f ca="1">OFFSET('Water Data'!A2589,,MATCH('Correlation'!$R$16,DataTable[#Headers],0))</f>
        <v>5.7085174353319896</v>
      </c>
    </row>
    <row r="2591" spans="13:14" x14ac:dyDescent="0.3">
      <c r="M2591">
        <f ca="1">OFFSET('Water Data'!A2590,,MATCH('Correlation'!$R$4,DataTable[#Headers],0))</f>
        <v>6.5596278852610403</v>
      </c>
      <c r="N2591">
        <f ca="1">OFFSET('Water Data'!A2590,,MATCH('Correlation'!$R$16,DataTable[#Headers],0))</f>
        <v>6.5596278852610403</v>
      </c>
    </row>
    <row r="2592" spans="13:14" x14ac:dyDescent="0.3">
      <c r="M2592">
        <f ca="1">OFFSET('Water Data'!A2591,,MATCH('Correlation'!$R$4,DataTable[#Headers],0))</f>
        <v>5.6063152255267097</v>
      </c>
      <c r="N2592">
        <f ca="1">OFFSET('Water Data'!A2591,,MATCH('Correlation'!$R$16,DataTable[#Headers],0))</f>
        <v>5.6063152255267097</v>
      </c>
    </row>
    <row r="2593" spans="13:14" x14ac:dyDescent="0.3">
      <c r="M2593">
        <f ca="1">OFFSET('Water Data'!A2592,,MATCH('Correlation'!$R$4,DataTable[#Headers],0))</f>
        <v>7.080794504276815</v>
      </c>
      <c r="N2593">
        <f ca="1">OFFSET('Water Data'!A2592,,MATCH('Correlation'!$R$16,DataTable[#Headers],0))</f>
        <v>7.080794504276815</v>
      </c>
    </row>
    <row r="2594" spans="13:14" x14ac:dyDescent="0.3">
      <c r="M2594">
        <f ca="1">OFFSET('Water Data'!A2593,,MATCH('Correlation'!$R$4,DataTable[#Headers],0))</f>
        <v>7.080794504276815</v>
      </c>
      <c r="N2594">
        <f ca="1">OFFSET('Water Data'!A2593,,MATCH('Correlation'!$R$16,DataTable[#Headers],0))</f>
        <v>7.080794504276815</v>
      </c>
    </row>
    <row r="2595" spans="13:14" x14ac:dyDescent="0.3">
      <c r="M2595">
        <f ca="1">OFFSET('Water Data'!A2594,,MATCH('Correlation'!$R$4,DataTable[#Headers],0))</f>
        <v>7.080794504276815</v>
      </c>
      <c r="N2595">
        <f ca="1">OFFSET('Water Data'!A2594,,MATCH('Correlation'!$R$16,DataTable[#Headers],0))</f>
        <v>7.080794504276815</v>
      </c>
    </row>
    <row r="2596" spans="13:14" x14ac:dyDescent="0.3">
      <c r="M2596">
        <f ca="1">OFFSET('Water Data'!A2595,,MATCH('Correlation'!$R$4,DataTable[#Headers],0))</f>
        <v>7.5393377757486499</v>
      </c>
      <c r="N2596">
        <f ca="1">OFFSET('Water Data'!A2595,,MATCH('Correlation'!$R$16,DataTable[#Headers],0))</f>
        <v>7.5393377757486499</v>
      </c>
    </row>
    <row r="2597" spans="13:14" x14ac:dyDescent="0.3">
      <c r="M2597">
        <f ca="1">OFFSET('Water Data'!A2596,,MATCH('Correlation'!$R$4,DataTable[#Headers],0))</f>
        <v>8.8497027254928895</v>
      </c>
      <c r="N2597">
        <f ca="1">OFFSET('Water Data'!A2596,,MATCH('Correlation'!$R$16,DataTable[#Headers],0))</f>
        <v>8.8497027254928895</v>
      </c>
    </row>
    <row r="2598" spans="13:14" x14ac:dyDescent="0.3">
      <c r="M2598">
        <f ca="1">OFFSET('Water Data'!A2597,,MATCH('Correlation'!$R$4,DataTable[#Headers],0))</f>
        <v>7.6827624744127299</v>
      </c>
      <c r="N2598">
        <f ca="1">OFFSET('Water Data'!A2597,,MATCH('Correlation'!$R$16,DataTable[#Headers],0))</f>
        <v>7.6827624744127299</v>
      </c>
    </row>
    <row r="2599" spans="13:14" x14ac:dyDescent="0.3">
      <c r="M2599">
        <f ca="1">OFFSET('Water Data'!A2598,,MATCH('Correlation'!$R$4,DataTable[#Headers],0))</f>
        <v>7.080794504276815</v>
      </c>
      <c r="N2599">
        <f ca="1">OFFSET('Water Data'!A2598,,MATCH('Correlation'!$R$16,DataTable[#Headers],0))</f>
        <v>7.080794504276815</v>
      </c>
    </row>
    <row r="2600" spans="13:14" x14ac:dyDescent="0.3">
      <c r="M2600">
        <f ca="1">OFFSET('Water Data'!A2599,,MATCH('Correlation'!$R$4,DataTable[#Headers],0))</f>
        <v>6.4481910319092597</v>
      </c>
      <c r="N2600">
        <f ca="1">OFFSET('Water Data'!A2599,,MATCH('Correlation'!$R$16,DataTable[#Headers],0))</f>
        <v>6.4481910319092597</v>
      </c>
    </row>
    <row r="2601" spans="13:14" x14ac:dyDescent="0.3">
      <c r="M2601">
        <f ca="1">OFFSET('Water Data'!A2600,,MATCH('Correlation'!$R$4,DataTable[#Headers],0))</f>
        <v>10.1994126942683</v>
      </c>
      <c r="N2601">
        <f ca="1">OFFSET('Water Data'!A2600,,MATCH('Correlation'!$R$16,DataTable[#Headers],0))</f>
        <v>10.1994126942683</v>
      </c>
    </row>
    <row r="2602" spans="13:14" x14ac:dyDescent="0.3">
      <c r="M2602">
        <f ca="1">OFFSET('Water Data'!A2601,,MATCH('Correlation'!$R$4,DataTable[#Headers],0))</f>
        <v>7.7661866601867899</v>
      </c>
      <c r="N2602">
        <f ca="1">OFFSET('Water Data'!A2601,,MATCH('Correlation'!$R$16,DataTable[#Headers],0))</f>
        <v>7.7661866601867899</v>
      </c>
    </row>
    <row r="2603" spans="13:14" x14ac:dyDescent="0.3">
      <c r="M2603">
        <f ca="1">OFFSET('Water Data'!A2602,,MATCH('Correlation'!$R$4,DataTable[#Headers],0))</f>
        <v>7.080794504276815</v>
      </c>
      <c r="N2603">
        <f ca="1">OFFSET('Water Data'!A2602,,MATCH('Correlation'!$R$16,DataTable[#Headers],0))</f>
        <v>7.080794504276815</v>
      </c>
    </row>
    <row r="2604" spans="13:14" x14ac:dyDescent="0.3">
      <c r="M2604">
        <f ca="1">OFFSET('Water Data'!A2603,,MATCH('Correlation'!$R$4,DataTable[#Headers],0))</f>
        <v>9.7565776279008301</v>
      </c>
      <c r="N2604">
        <f ca="1">OFFSET('Water Data'!A2603,,MATCH('Correlation'!$R$16,DataTable[#Headers],0))</f>
        <v>9.7565776279008301</v>
      </c>
    </row>
    <row r="2605" spans="13:14" x14ac:dyDescent="0.3">
      <c r="M2605">
        <f ca="1">OFFSET('Water Data'!A2604,,MATCH('Correlation'!$R$4,DataTable[#Headers],0))</f>
        <v>7.080794504276815</v>
      </c>
      <c r="N2605">
        <f ca="1">OFFSET('Water Data'!A2604,,MATCH('Correlation'!$R$16,DataTable[#Headers],0))</f>
        <v>7.080794504276815</v>
      </c>
    </row>
    <row r="2606" spans="13:14" x14ac:dyDescent="0.3">
      <c r="M2606">
        <f ca="1">OFFSET('Water Data'!A2605,,MATCH('Correlation'!$R$4,DataTable[#Headers],0))</f>
        <v>6.4067978126797804</v>
      </c>
      <c r="N2606">
        <f ca="1">OFFSET('Water Data'!A2605,,MATCH('Correlation'!$R$16,DataTable[#Headers],0))</f>
        <v>6.4067978126797804</v>
      </c>
    </row>
    <row r="2607" spans="13:14" x14ac:dyDescent="0.3">
      <c r="M2607">
        <f ca="1">OFFSET('Water Data'!A2606,,MATCH('Correlation'!$R$4,DataTable[#Headers],0))</f>
        <v>7.080794504276815</v>
      </c>
      <c r="N2607">
        <f ca="1">OFFSET('Water Data'!A2606,,MATCH('Correlation'!$R$16,DataTable[#Headers],0))</f>
        <v>7.080794504276815</v>
      </c>
    </row>
    <row r="2608" spans="13:14" x14ac:dyDescent="0.3">
      <c r="M2608">
        <f ca="1">OFFSET('Water Data'!A2607,,MATCH('Correlation'!$R$4,DataTable[#Headers],0))</f>
        <v>8.4452191589741705</v>
      </c>
      <c r="N2608">
        <f ca="1">OFFSET('Water Data'!A2607,,MATCH('Correlation'!$R$16,DataTable[#Headers],0))</f>
        <v>8.4452191589741705</v>
      </c>
    </row>
    <row r="2609" spans="13:14" x14ac:dyDescent="0.3">
      <c r="M2609">
        <f ca="1">OFFSET('Water Data'!A2608,,MATCH('Correlation'!$R$4,DataTable[#Headers],0))</f>
        <v>4.1370449126141899</v>
      </c>
      <c r="N2609">
        <f ca="1">OFFSET('Water Data'!A2608,,MATCH('Correlation'!$R$16,DataTable[#Headers],0))</f>
        <v>4.1370449126141899</v>
      </c>
    </row>
    <row r="2610" spans="13:14" x14ac:dyDescent="0.3">
      <c r="M2610">
        <f ca="1">OFFSET('Water Data'!A2609,,MATCH('Correlation'!$R$4,DataTable[#Headers],0))</f>
        <v>7.6759136210573597</v>
      </c>
      <c r="N2610">
        <f ca="1">OFFSET('Water Data'!A2609,,MATCH('Correlation'!$R$16,DataTable[#Headers],0))</f>
        <v>7.6759136210573597</v>
      </c>
    </row>
    <row r="2611" spans="13:14" x14ac:dyDescent="0.3">
      <c r="M2611">
        <f ca="1">OFFSET('Water Data'!A2610,,MATCH('Correlation'!$R$4,DataTable[#Headers],0))</f>
        <v>7.080794504276815</v>
      </c>
      <c r="N2611">
        <f ca="1">OFFSET('Water Data'!A2610,,MATCH('Correlation'!$R$16,DataTable[#Headers],0))</f>
        <v>7.080794504276815</v>
      </c>
    </row>
    <row r="2612" spans="13:14" x14ac:dyDescent="0.3">
      <c r="M2612">
        <f ca="1">OFFSET('Water Data'!A2611,,MATCH('Correlation'!$R$4,DataTable[#Headers],0))</f>
        <v>5.7011009701104998</v>
      </c>
      <c r="N2612">
        <f ca="1">OFFSET('Water Data'!A2611,,MATCH('Correlation'!$R$16,DataTable[#Headers],0))</f>
        <v>5.7011009701104998</v>
      </c>
    </row>
    <row r="2613" spans="13:14" x14ac:dyDescent="0.3">
      <c r="M2613">
        <f ca="1">OFFSET('Water Data'!A2612,,MATCH('Correlation'!$R$4,DataTable[#Headers],0))</f>
        <v>6.3765764271205203</v>
      </c>
      <c r="N2613">
        <f ca="1">OFFSET('Water Data'!A2612,,MATCH('Correlation'!$R$16,DataTable[#Headers],0))</f>
        <v>6.3765764271205203</v>
      </c>
    </row>
    <row r="2614" spans="13:14" x14ac:dyDescent="0.3">
      <c r="M2614">
        <f ca="1">OFFSET('Water Data'!A2613,,MATCH('Correlation'!$R$4,DataTable[#Headers],0))</f>
        <v>5.5177373164204999</v>
      </c>
      <c r="N2614">
        <f ca="1">OFFSET('Water Data'!A2613,,MATCH('Correlation'!$R$16,DataTable[#Headers],0))</f>
        <v>5.5177373164204999</v>
      </c>
    </row>
    <row r="2615" spans="13:14" x14ac:dyDescent="0.3">
      <c r="M2615">
        <f ca="1">OFFSET('Water Data'!A2614,,MATCH('Correlation'!$R$4,DataTable[#Headers],0))</f>
        <v>3.8546176784020498</v>
      </c>
      <c r="N2615">
        <f ca="1">OFFSET('Water Data'!A2614,,MATCH('Correlation'!$R$16,DataTable[#Headers],0))</f>
        <v>3.8546176784020498</v>
      </c>
    </row>
    <row r="2616" spans="13:14" x14ac:dyDescent="0.3">
      <c r="M2616">
        <f ca="1">OFFSET('Water Data'!A2615,,MATCH('Correlation'!$R$4,DataTable[#Headers],0))</f>
        <v>7.5580763024695496</v>
      </c>
      <c r="N2616">
        <f ca="1">OFFSET('Water Data'!A2615,,MATCH('Correlation'!$R$16,DataTable[#Headers],0))</f>
        <v>7.5580763024695496</v>
      </c>
    </row>
    <row r="2617" spans="13:14" x14ac:dyDescent="0.3">
      <c r="M2617">
        <f ca="1">OFFSET('Water Data'!A2616,,MATCH('Correlation'!$R$4,DataTable[#Headers],0))</f>
        <v>7.3874337634928597</v>
      </c>
      <c r="N2617">
        <f ca="1">OFFSET('Water Data'!A2616,,MATCH('Correlation'!$R$16,DataTable[#Headers],0))</f>
        <v>7.3874337634928597</v>
      </c>
    </row>
    <row r="2618" spans="13:14" x14ac:dyDescent="0.3">
      <c r="M2618">
        <f ca="1">OFFSET('Water Data'!A2617,,MATCH('Correlation'!$R$4,DataTable[#Headers],0))</f>
        <v>7.76341510657456</v>
      </c>
      <c r="N2618">
        <f ca="1">OFFSET('Water Data'!A2617,,MATCH('Correlation'!$R$16,DataTable[#Headers],0))</f>
        <v>7.76341510657456</v>
      </c>
    </row>
    <row r="2619" spans="13:14" x14ac:dyDescent="0.3">
      <c r="M2619">
        <f ca="1">OFFSET('Water Data'!A2618,,MATCH('Correlation'!$R$4,DataTable[#Headers],0))</f>
        <v>7.080794504276815</v>
      </c>
      <c r="N2619">
        <f ca="1">OFFSET('Water Data'!A2618,,MATCH('Correlation'!$R$16,DataTable[#Headers],0))</f>
        <v>7.080794504276815</v>
      </c>
    </row>
    <row r="2620" spans="13:14" x14ac:dyDescent="0.3">
      <c r="M2620">
        <f ca="1">OFFSET('Water Data'!A2619,,MATCH('Correlation'!$R$4,DataTable[#Headers],0))</f>
        <v>7.5093502051186398</v>
      </c>
      <c r="N2620">
        <f ca="1">OFFSET('Water Data'!A2619,,MATCH('Correlation'!$R$16,DataTable[#Headers],0))</f>
        <v>7.5093502051186398</v>
      </c>
    </row>
    <row r="2621" spans="13:14" x14ac:dyDescent="0.3">
      <c r="M2621">
        <f ca="1">OFFSET('Water Data'!A2620,,MATCH('Correlation'!$R$4,DataTable[#Headers],0))</f>
        <v>7.080794504276815</v>
      </c>
      <c r="N2621">
        <f ca="1">OFFSET('Water Data'!A2620,,MATCH('Correlation'!$R$16,DataTable[#Headers],0))</f>
        <v>7.080794504276815</v>
      </c>
    </row>
    <row r="2622" spans="13:14" x14ac:dyDescent="0.3">
      <c r="M2622">
        <f ca="1">OFFSET('Water Data'!A2621,,MATCH('Correlation'!$R$4,DataTable[#Headers],0))</f>
        <v>5.0572705456786702</v>
      </c>
      <c r="N2622">
        <f ca="1">OFFSET('Water Data'!A2621,,MATCH('Correlation'!$R$16,DataTable[#Headers],0))</f>
        <v>5.0572705456786702</v>
      </c>
    </row>
    <row r="2623" spans="13:14" x14ac:dyDescent="0.3">
      <c r="M2623">
        <f ca="1">OFFSET('Water Data'!A2622,,MATCH('Correlation'!$R$4,DataTable[#Headers],0))</f>
        <v>5.8305420489730899</v>
      </c>
      <c r="N2623">
        <f ca="1">OFFSET('Water Data'!A2622,,MATCH('Correlation'!$R$16,DataTable[#Headers],0))</f>
        <v>5.8305420489730899</v>
      </c>
    </row>
    <row r="2624" spans="13:14" x14ac:dyDescent="0.3">
      <c r="M2624">
        <f ca="1">OFFSET('Water Data'!A2623,,MATCH('Correlation'!$R$4,DataTable[#Headers],0))</f>
        <v>5.8596904743786897</v>
      </c>
      <c r="N2624">
        <f ca="1">OFFSET('Water Data'!A2623,,MATCH('Correlation'!$R$16,DataTable[#Headers],0))</f>
        <v>5.8596904743786897</v>
      </c>
    </row>
    <row r="2625" spans="13:14" x14ac:dyDescent="0.3">
      <c r="M2625">
        <f ca="1">OFFSET('Water Data'!A2624,,MATCH('Correlation'!$R$4,DataTable[#Headers],0))</f>
        <v>8.8916740508567607</v>
      </c>
      <c r="N2625">
        <f ca="1">OFFSET('Water Data'!A2624,,MATCH('Correlation'!$R$16,DataTable[#Headers],0))</f>
        <v>8.8916740508567607</v>
      </c>
    </row>
    <row r="2626" spans="13:14" x14ac:dyDescent="0.3">
      <c r="M2626">
        <f ca="1">OFFSET('Water Data'!A2625,,MATCH('Correlation'!$R$4,DataTable[#Headers],0))</f>
        <v>10.1542190724289</v>
      </c>
      <c r="N2626">
        <f ca="1">OFFSET('Water Data'!A2625,,MATCH('Correlation'!$R$16,DataTable[#Headers],0))</f>
        <v>10.1542190724289</v>
      </c>
    </row>
    <row r="2627" spans="13:14" x14ac:dyDescent="0.3">
      <c r="M2627">
        <f ca="1">OFFSET('Water Data'!A2626,,MATCH('Correlation'!$R$4,DataTable[#Headers],0))</f>
        <v>7.080794504276815</v>
      </c>
      <c r="N2627">
        <f ca="1">OFFSET('Water Data'!A2626,,MATCH('Correlation'!$R$16,DataTable[#Headers],0))</f>
        <v>7.080794504276815</v>
      </c>
    </row>
    <row r="2628" spans="13:14" x14ac:dyDescent="0.3">
      <c r="M2628">
        <f ca="1">OFFSET('Water Data'!A2627,,MATCH('Correlation'!$R$4,DataTable[#Headers],0))</f>
        <v>7.6831565151018699</v>
      </c>
      <c r="N2628">
        <f ca="1">OFFSET('Water Data'!A2627,,MATCH('Correlation'!$R$16,DataTable[#Headers],0))</f>
        <v>7.6831565151018699</v>
      </c>
    </row>
    <row r="2629" spans="13:14" x14ac:dyDescent="0.3">
      <c r="M2629">
        <f ca="1">OFFSET('Water Data'!A2628,,MATCH('Correlation'!$R$4,DataTable[#Headers],0))</f>
        <v>7.4555411632142397</v>
      </c>
      <c r="N2629">
        <f ca="1">OFFSET('Water Data'!A2628,,MATCH('Correlation'!$R$16,DataTable[#Headers],0))</f>
        <v>7.4555411632142397</v>
      </c>
    </row>
    <row r="2630" spans="13:14" x14ac:dyDescent="0.3">
      <c r="M2630">
        <f ca="1">OFFSET('Water Data'!A2629,,MATCH('Correlation'!$R$4,DataTable[#Headers],0))</f>
        <v>7.080794504276815</v>
      </c>
      <c r="N2630">
        <f ca="1">OFFSET('Water Data'!A2629,,MATCH('Correlation'!$R$16,DataTable[#Headers],0))</f>
        <v>7.080794504276815</v>
      </c>
    </row>
    <row r="2631" spans="13:14" x14ac:dyDescent="0.3">
      <c r="M2631">
        <f ca="1">OFFSET('Water Data'!A2630,,MATCH('Correlation'!$R$4,DataTable[#Headers],0))</f>
        <v>4.8118324898032299</v>
      </c>
      <c r="N2631">
        <f ca="1">OFFSET('Water Data'!A2630,,MATCH('Correlation'!$R$16,DataTable[#Headers],0))</f>
        <v>4.8118324898032299</v>
      </c>
    </row>
    <row r="2632" spans="13:14" x14ac:dyDescent="0.3">
      <c r="M2632">
        <f ca="1">OFFSET('Water Data'!A2631,,MATCH('Correlation'!$R$4,DataTable[#Headers],0))</f>
        <v>5.7201364791253102</v>
      </c>
      <c r="N2632">
        <f ca="1">OFFSET('Water Data'!A2631,,MATCH('Correlation'!$R$16,DataTable[#Headers],0))</f>
        <v>5.7201364791253102</v>
      </c>
    </row>
    <row r="2633" spans="13:14" x14ac:dyDescent="0.3">
      <c r="M2633">
        <f ca="1">OFFSET('Water Data'!A2632,,MATCH('Correlation'!$R$4,DataTable[#Headers],0))</f>
        <v>9.96150313675418</v>
      </c>
      <c r="N2633">
        <f ca="1">OFFSET('Water Data'!A2632,,MATCH('Correlation'!$R$16,DataTable[#Headers],0))</f>
        <v>9.96150313675418</v>
      </c>
    </row>
    <row r="2634" spans="13:14" x14ac:dyDescent="0.3">
      <c r="M2634">
        <f ca="1">OFFSET('Water Data'!A2633,,MATCH('Correlation'!$R$4,DataTable[#Headers],0))</f>
        <v>3.2309731059187401</v>
      </c>
      <c r="N2634">
        <f ca="1">OFFSET('Water Data'!A2633,,MATCH('Correlation'!$R$16,DataTable[#Headers],0))</f>
        <v>3.2309731059187401</v>
      </c>
    </row>
    <row r="2635" spans="13:14" x14ac:dyDescent="0.3">
      <c r="M2635">
        <f ca="1">OFFSET('Water Data'!A2634,,MATCH('Correlation'!$R$4,DataTable[#Headers],0))</f>
        <v>10.188432654950599</v>
      </c>
      <c r="N2635">
        <f ca="1">OFFSET('Water Data'!A2634,,MATCH('Correlation'!$R$16,DataTable[#Headers],0))</f>
        <v>10.188432654950599</v>
      </c>
    </row>
    <row r="2636" spans="13:14" x14ac:dyDescent="0.3">
      <c r="M2636">
        <f ca="1">OFFSET('Water Data'!A2635,,MATCH('Correlation'!$R$4,DataTable[#Headers],0))</f>
        <v>6.26290728172778</v>
      </c>
      <c r="N2636">
        <f ca="1">OFFSET('Water Data'!A2635,,MATCH('Correlation'!$R$16,DataTable[#Headers],0))</f>
        <v>6.26290728172778</v>
      </c>
    </row>
    <row r="2637" spans="13:14" x14ac:dyDescent="0.3">
      <c r="M2637">
        <f ca="1">OFFSET('Water Data'!A2636,,MATCH('Correlation'!$R$4,DataTable[#Headers],0))</f>
        <v>7.3998113939217696</v>
      </c>
      <c r="N2637">
        <f ca="1">OFFSET('Water Data'!A2636,,MATCH('Correlation'!$R$16,DataTable[#Headers],0))</f>
        <v>7.3998113939217696</v>
      </c>
    </row>
    <row r="2638" spans="13:14" x14ac:dyDescent="0.3">
      <c r="M2638">
        <f ca="1">OFFSET('Water Data'!A2637,,MATCH('Correlation'!$R$4,DataTable[#Headers],0))</f>
        <v>9.2716685444538101</v>
      </c>
      <c r="N2638">
        <f ca="1">OFFSET('Water Data'!A2637,,MATCH('Correlation'!$R$16,DataTable[#Headers],0))</f>
        <v>9.2716685444538101</v>
      </c>
    </row>
    <row r="2639" spans="13:14" x14ac:dyDescent="0.3">
      <c r="M2639">
        <f ca="1">OFFSET('Water Data'!A2638,,MATCH('Correlation'!$R$4,DataTable[#Headers],0))</f>
        <v>4.7041836670034503</v>
      </c>
      <c r="N2639">
        <f ca="1">OFFSET('Water Data'!A2638,,MATCH('Correlation'!$R$16,DataTable[#Headers],0))</f>
        <v>4.7041836670034503</v>
      </c>
    </row>
    <row r="2640" spans="13:14" x14ac:dyDescent="0.3">
      <c r="M2640">
        <f ca="1">OFFSET('Water Data'!A2639,,MATCH('Correlation'!$R$4,DataTable[#Headers],0))</f>
        <v>8.6547926501428005</v>
      </c>
      <c r="N2640">
        <f ca="1">OFFSET('Water Data'!A2639,,MATCH('Correlation'!$R$16,DataTable[#Headers],0))</f>
        <v>8.6547926501428005</v>
      </c>
    </row>
    <row r="2641" spans="13:14" x14ac:dyDescent="0.3">
      <c r="M2641">
        <f ca="1">OFFSET('Water Data'!A2640,,MATCH('Correlation'!$R$4,DataTable[#Headers],0))</f>
        <v>8.0187719489651794</v>
      </c>
      <c r="N2641">
        <f ca="1">OFFSET('Water Data'!A2640,,MATCH('Correlation'!$R$16,DataTable[#Headers],0))</f>
        <v>8.0187719489651794</v>
      </c>
    </row>
    <row r="2642" spans="13:14" x14ac:dyDescent="0.3">
      <c r="M2642">
        <f ca="1">OFFSET('Water Data'!A2641,,MATCH('Correlation'!$R$4,DataTable[#Headers],0))</f>
        <v>8.1893633560380703</v>
      </c>
      <c r="N2642">
        <f ca="1">OFFSET('Water Data'!A2641,,MATCH('Correlation'!$R$16,DataTable[#Headers],0))</f>
        <v>8.1893633560380703</v>
      </c>
    </row>
    <row r="2643" spans="13:14" x14ac:dyDescent="0.3">
      <c r="M2643">
        <f ca="1">OFFSET('Water Data'!A2642,,MATCH('Correlation'!$R$4,DataTable[#Headers],0))</f>
        <v>9.3410918033703894</v>
      </c>
      <c r="N2643">
        <f ca="1">OFFSET('Water Data'!A2642,,MATCH('Correlation'!$R$16,DataTable[#Headers],0))</f>
        <v>9.3410918033703894</v>
      </c>
    </row>
    <row r="2644" spans="13:14" x14ac:dyDescent="0.3">
      <c r="M2644">
        <f ca="1">OFFSET('Water Data'!A2643,,MATCH('Correlation'!$R$4,DataTable[#Headers],0))</f>
        <v>7.080794504276815</v>
      </c>
      <c r="N2644">
        <f ca="1">OFFSET('Water Data'!A2643,,MATCH('Correlation'!$R$16,DataTable[#Headers],0))</f>
        <v>7.080794504276815</v>
      </c>
    </row>
    <row r="2645" spans="13:14" x14ac:dyDescent="0.3">
      <c r="M2645">
        <f ca="1">OFFSET('Water Data'!A2644,,MATCH('Correlation'!$R$4,DataTable[#Headers],0))</f>
        <v>4.8919600399613898</v>
      </c>
      <c r="N2645">
        <f ca="1">OFFSET('Water Data'!A2644,,MATCH('Correlation'!$R$16,DataTable[#Headers],0))</f>
        <v>4.8919600399613898</v>
      </c>
    </row>
    <row r="2646" spans="13:14" x14ac:dyDescent="0.3">
      <c r="M2646">
        <f ca="1">OFFSET('Water Data'!A2645,,MATCH('Correlation'!$R$4,DataTable[#Headers],0))</f>
        <v>6.0568178445823797</v>
      </c>
      <c r="N2646">
        <f ca="1">OFFSET('Water Data'!A2645,,MATCH('Correlation'!$R$16,DataTable[#Headers],0))</f>
        <v>6.0568178445823797</v>
      </c>
    </row>
    <row r="2647" spans="13:14" x14ac:dyDescent="0.3">
      <c r="M2647">
        <f ca="1">OFFSET('Water Data'!A2646,,MATCH('Correlation'!$R$4,DataTable[#Headers],0))</f>
        <v>5.6551174224701901</v>
      </c>
      <c r="N2647">
        <f ca="1">OFFSET('Water Data'!A2646,,MATCH('Correlation'!$R$16,DataTable[#Headers],0))</f>
        <v>5.6551174224701901</v>
      </c>
    </row>
    <row r="2648" spans="13:14" x14ac:dyDescent="0.3">
      <c r="M2648">
        <f ca="1">OFFSET('Water Data'!A2647,,MATCH('Correlation'!$R$4,DataTable[#Headers],0))</f>
        <v>7.8902633526598702</v>
      </c>
      <c r="N2648">
        <f ca="1">OFFSET('Water Data'!A2647,,MATCH('Correlation'!$R$16,DataTable[#Headers],0))</f>
        <v>7.8902633526598702</v>
      </c>
    </row>
    <row r="2649" spans="13:14" x14ac:dyDescent="0.3">
      <c r="M2649">
        <f ca="1">OFFSET('Water Data'!A2648,,MATCH('Correlation'!$R$4,DataTable[#Headers],0))</f>
        <v>11.907739829669801</v>
      </c>
      <c r="N2649">
        <f ca="1">OFFSET('Water Data'!A2648,,MATCH('Correlation'!$R$16,DataTable[#Headers],0))</f>
        <v>11.907739829669801</v>
      </c>
    </row>
    <row r="2650" spans="13:14" x14ac:dyDescent="0.3">
      <c r="M2650">
        <f ca="1">OFFSET('Water Data'!A2649,,MATCH('Correlation'!$R$4,DataTable[#Headers],0))</f>
        <v>8.81147224773704</v>
      </c>
      <c r="N2650">
        <f ca="1">OFFSET('Water Data'!A2649,,MATCH('Correlation'!$R$16,DataTable[#Headers],0))</f>
        <v>8.81147224773704</v>
      </c>
    </row>
    <row r="2651" spans="13:14" x14ac:dyDescent="0.3">
      <c r="M2651">
        <f ca="1">OFFSET('Water Data'!A2650,,MATCH('Correlation'!$R$4,DataTable[#Headers],0))</f>
        <v>4.1265813104151103</v>
      </c>
      <c r="N2651">
        <f ca="1">OFFSET('Water Data'!A2650,,MATCH('Correlation'!$R$16,DataTable[#Headers],0))</f>
        <v>4.1265813104151103</v>
      </c>
    </row>
    <row r="2652" spans="13:14" x14ac:dyDescent="0.3">
      <c r="M2652">
        <f ca="1">OFFSET('Water Data'!A2651,,MATCH('Correlation'!$R$4,DataTable[#Headers],0))</f>
        <v>5.7353586586601804</v>
      </c>
      <c r="N2652">
        <f ca="1">OFFSET('Water Data'!A2651,,MATCH('Correlation'!$R$16,DataTable[#Headers],0))</f>
        <v>5.7353586586601804</v>
      </c>
    </row>
    <row r="2653" spans="13:14" x14ac:dyDescent="0.3">
      <c r="M2653">
        <f ca="1">OFFSET('Water Data'!A2652,,MATCH('Correlation'!$R$4,DataTable[#Headers],0))</f>
        <v>8.0007758013224795</v>
      </c>
      <c r="N2653">
        <f ca="1">OFFSET('Water Data'!A2652,,MATCH('Correlation'!$R$16,DataTable[#Headers],0))</f>
        <v>8.0007758013224795</v>
      </c>
    </row>
    <row r="2654" spans="13:14" x14ac:dyDescent="0.3">
      <c r="M2654">
        <f ca="1">OFFSET('Water Data'!A2653,,MATCH('Correlation'!$R$4,DataTable[#Headers],0))</f>
        <v>8.7750474701208407</v>
      </c>
      <c r="N2654">
        <f ca="1">OFFSET('Water Data'!A2653,,MATCH('Correlation'!$R$16,DataTable[#Headers],0))</f>
        <v>8.7750474701208407</v>
      </c>
    </row>
    <row r="2655" spans="13:14" x14ac:dyDescent="0.3">
      <c r="M2655">
        <f ca="1">OFFSET('Water Data'!A2654,,MATCH('Correlation'!$R$4,DataTable[#Headers],0))</f>
        <v>8.3038310382494593</v>
      </c>
      <c r="N2655">
        <f ca="1">OFFSET('Water Data'!A2654,,MATCH('Correlation'!$R$16,DataTable[#Headers],0))</f>
        <v>8.3038310382494593</v>
      </c>
    </row>
    <row r="2656" spans="13:14" x14ac:dyDescent="0.3">
      <c r="M2656">
        <f ca="1">OFFSET('Water Data'!A2655,,MATCH('Correlation'!$R$4,DataTable[#Headers],0))</f>
        <v>5.0822414316873603</v>
      </c>
      <c r="N2656">
        <f ca="1">OFFSET('Water Data'!A2655,,MATCH('Correlation'!$R$16,DataTable[#Headers],0))</f>
        <v>5.0822414316873603</v>
      </c>
    </row>
    <row r="2657" spans="13:14" x14ac:dyDescent="0.3">
      <c r="M2657">
        <f ca="1">OFFSET('Water Data'!A2656,,MATCH('Correlation'!$R$4,DataTable[#Headers],0))</f>
        <v>5.8135464879933103</v>
      </c>
      <c r="N2657">
        <f ca="1">OFFSET('Water Data'!A2656,,MATCH('Correlation'!$R$16,DataTable[#Headers],0))</f>
        <v>5.8135464879933103</v>
      </c>
    </row>
    <row r="2658" spans="13:14" x14ac:dyDescent="0.3">
      <c r="M2658">
        <f ca="1">OFFSET('Water Data'!A2657,,MATCH('Correlation'!$R$4,DataTable[#Headers],0))</f>
        <v>3.4223941642163802</v>
      </c>
      <c r="N2658">
        <f ca="1">OFFSET('Water Data'!A2657,,MATCH('Correlation'!$R$16,DataTable[#Headers],0))</f>
        <v>3.4223941642163802</v>
      </c>
    </row>
    <row r="2659" spans="13:14" x14ac:dyDescent="0.3">
      <c r="M2659">
        <f ca="1">OFFSET('Water Data'!A2658,,MATCH('Correlation'!$R$4,DataTable[#Headers],0))</f>
        <v>5.9133748636247097</v>
      </c>
      <c r="N2659">
        <f ca="1">OFFSET('Water Data'!A2658,,MATCH('Correlation'!$R$16,DataTable[#Headers],0))</f>
        <v>5.9133748636247097</v>
      </c>
    </row>
    <row r="2660" spans="13:14" x14ac:dyDescent="0.3">
      <c r="M2660">
        <f ca="1">OFFSET('Water Data'!A2659,,MATCH('Correlation'!$R$4,DataTable[#Headers],0))</f>
        <v>6.7830237396205799</v>
      </c>
      <c r="N2660">
        <f ca="1">OFFSET('Water Data'!A2659,,MATCH('Correlation'!$R$16,DataTable[#Headers],0))</f>
        <v>6.7830237396205799</v>
      </c>
    </row>
    <row r="2661" spans="13:14" x14ac:dyDescent="0.3">
      <c r="M2661">
        <f ca="1">OFFSET('Water Data'!A2660,,MATCH('Correlation'!$R$4,DataTable[#Headers],0))</f>
        <v>6.8360599470154799</v>
      </c>
      <c r="N2661">
        <f ca="1">OFFSET('Water Data'!A2660,,MATCH('Correlation'!$R$16,DataTable[#Headers],0))</f>
        <v>6.8360599470154799</v>
      </c>
    </row>
    <row r="2662" spans="13:14" x14ac:dyDescent="0.3">
      <c r="M2662">
        <f ca="1">OFFSET('Water Data'!A2661,,MATCH('Correlation'!$R$4,DataTable[#Headers],0))</f>
        <v>4.8843882286196001</v>
      </c>
      <c r="N2662">
        <f ca="1">OFFSET('Water Data'!A2661,,MATCH('Correlation'!$R$16,DataTable[#Headers],0))</f>
        <v>4.8843882286196001</v>
      </c>
    </row>
    <row r="2663" spans="13:14" x14ac:dyDescent="0.3">
      <c r="M2663">
        <f ca="1">OFFSET('Water Data'!A2662,,MATCH('Correlation'!$R$4,DataTable[#Headers],0))</f>
        <v>8.3315532350543702</v>
      </c>
      <c r="N2663">
        <f ca="1">OFFSET('Water Data'!A2662,,MATCH('Correlation'!$R$16,DataTable[#Headers],0))</f>
        <v>8.3315532350543702</v>
      </c>
    </row>
    <row r="2664" spans="13:14" x14ac:dyDescent="0.3">
      <c r="M2664">
        <f ca="1">OFFSET('Water Data'!A2663,,MATCH('Correlation'!$R$4,DataTable[#Headers],0))</f>
        <v>7.8196591539293596</v>
      </c>
      <c r="N2664">
        <f ca="1">OFFSET('Water Data'!A2663,,MATCH('Correlation'!$R$16,DataTable[#Headers],0))</f>
        <v>7.8196591539293596</v>
      </c>
    </row>
    <row r="2665" spans="13:14" x14ac:dyDescent="0.3">
      <c r="M2665">
        <f ca="1">OFFSET('Water Data'!A2664,,MATCH('Correlation'!$R$4,DataTable[#Headers],0))</f>
        <v>5.4283569137452696</v>
      </c>
      <c r="N2665">
        <f ca="1">OFFSET('Water Data'!A2664,,MATCH('Correlation'!$R$16,DataTable[#Headers],0))</f>
        <v>5.4283569137452696</v>
      </c>
    </row>
    <row r="2666" spans="13:14" x14ac:dyDescent="0.3">
      <c r="M2666">
        <f ca="1">OFFSET('Water Data'!A2665,,MATCH('Correlation'!$R$4,DataTable[#Headers],0))</f>
        <v>4.5566567190606504</v>
      </c>
      <c r="N2666">
        <f ca="1">OFFSET('Water Data'!A2665,,MATCH('Correlation'!$R$16,DataTable[#Headers],0))</f>
        <v>4.5566567190606504</v>
      </c>
    </row>
    <row r="2667" spans="13:14" x14ac:dyDescent="0.3">
      <c r="M2667">
        <f ca="1">OFFSET('Water Data'!A2666,,MATCH('Correlation'!$R$4,DataTable[#Headers],0))</f>
        <v>7.3330034472053196</v>
      </c>
      <c r="N2667">
        <f ca="1">OFFSET('Water Data'!A2666,,MATCH('Correlation'!$R$16,DataTable[#Headers],0))</f>
        <v>7.3330034472053196</v>
      </c>
    </row>
    <row r="2668" spans="13:14" x14ac:dyDescent="0.3">
      <c r="M2668">
        <f ca="1">OFFSET('Water Data'!A2667,,MATCH('Correlation'!$R$4,DataTable[#Headers],0))</f>
        <v>7.1143867193719403</v>
      </c>
      <c r="N2668">
        <f ca="1">OFFSET('Water Data'!A2667,,MATCH('Correlation'!$R$16,DataTable[#Headers],0))</f>
        <v>7.1143867193719403</v>
      </c>
    </row>
    <row r="2669" spans="13:14" x14ac:dyDescent="0.3">
      <c r="M2669">
        <f ca="1">OFFSET('Water Data'!A2668,,MATCH('Correlation'!$R$4,DataTable[#Headers],0))</f>
        <v>6.3769504639914398</v>
      </c>
      <c r="N2669">
        <f ca="1">OFFSET('Water Data'!A2668,,MATCH('Correlation'!$R$16,DataTable[#Headers],0))</f>
        <v>6.3769504639914398</v>
      </c>
    </row>
    <row r="2670" spans="13:14" x14ac:dyDescent="0.3">
      <c r="M2670">
        <f ca="1">OFFSET('Water Data'!A2669,,MATCH('Correlation'!$R$4,DataTable[#Headers],0))</f>
        <v>9.3382350184306393</v>
      </c>
      <c r="N2670">
        <f ca="1">OFFSET('Water Data'!A2669,,MATCH('Correlation'!$R$16,DataTable[#Headers],0))</f>
        <v>9.3382350184306393</v>
      </c>
    </row>
    <row r="2671" spans="13:14" x14ac:dyDescent="0.3">
      <c r="M2671">
        <f ca="1">OFFSET('Water Data'!A2670,,MATCH('Correlation'!$R$4,DataTable[#Headers],0))</f>
        <v>7.080794504276815</v>
      </c>
      <c r="N2671">
        <f ca="1">OFFSET('Water Data'!A2670,,MATCH('Correlation'!$R$16,DataTable[#Headers],0))</f>
        <v>7.080794504276815</v>
      </c>
    </row>
    <row r="2672" spans="13:14" x14ac:dyDescent="0.3">
      <c r="M2672">
        <f ca="1">OFFSET('Water Data'!A2671,,MATCH('Correlation'!$R$4,DataTable[#Headers],0))</f>
        <v>8.9338776100857604</v>
      </c>
      <c r="N2672">
        <f ca="1">OFFSET('Water Data'!A2671,,MATCH('Correlation'!$R$16,DataTable[#Headers],0))</f>
        <v>8.9338776100857604</v>
      </c>
    </row>
    <row r="2673" spans="13:14" x14ac:dyDescent="0.3">
      <c r="M2673">
        <f ca="1">OFFSET('Water Data'!A2672,,MATCH('Correlation'!$R$4,DataTable[#Headers],0))</f>
        <v>10.600589992057101</v>
      </c>
      <c r="N2673">
        <f ca="1">OFFSET('Water Data'!A2672,,MATCH('Correlation'!$R$16,DataTable[#Headers],0))</f>
        <v>10.600589992057101</v>
      </c>
    </row>
    <row r="2674" spans="13:14" x14ac:dyDescent="0.3">
      <c r="M2674">
        <f ca="1">OFFSET('Water Data'!A2673,,MATCH('Correlation'!$R$4,DataTable[#Headers],0))</f>
        <v>6.8388167067275303</v>
      </c>
      <c r="N2674">
        <f ca="1">OFFSET('Water Data'!A2673,,MATCH('Correlation'!$R$16,DataTable[#Headers],0))</f>
        <v>6.8388167067275303</v>
      </c>
    </row>
    <row r="2675" spans="13:14" x14ac:dyDescent="0.3">
      <c r="M2675">
        <f ca="1">OFFSET('Water Data'!A2674,,MATCH('Correlation'!$R$4,DataTable[#Headers],0))</f>
        <v>5.6008765174706001</v>
      </c>
      <c r="N2675">
        <f ca="1">OFFSET('Water Data'!A2674,,MATCH('Correlation'!$R$16,DataTable[#Headers],0))</f>
        <v>5.6008765174706001</v>
      </c>
    </row>
    <row r="2676" spans="13:14" x14ac:dyDescent="0.3">
      <c r="M2676">
        <f ca="1">OFFSET('Water Data'!A2675,,MATCH('Correlation'!$R$4,DataTable[#Headers],0))</f>
        <v>6.1025333060713498</v>
      </c>
      <c r="N2676">
        <f ca="1">OFFSET('Water Data'!A2675,,MATCH('Correlation'!$R$16,DataTable[#Headers],0))</f>
        <v>6.1025333060713498</v>
      </c>
    </row>
    <row r="2677" spans="13:14" x14ac:dyDescent="0.3">
      <c r="M2677">
        <f ca="1">OFFSET('Water Data'!A2676,,MATCH('Correlation'!$R$4,DataTable[#Headers],0))</f>
        <v>6.4909229964553603</v>
      </c>
      <c r="N2677">
        <f ca="1">OFFSET('Water Data'!A2676,,MATCH('Correlation'!$R$16,DataTable[#Headers],0))</f>
        <v>6.4909229964553603</v>
      </c>
    </row>
    <row r="2678" spans="13:14" x14ac:dyDescent="0.3">
      <c r="M2678">
        <f ca="1">OFFSET('Water Data'!A2677,,MATCH('Correlation'!$R$4,DataTable[#Headers],0))</f>
        <v>8.5069790700741201</v>
      </c>
      <c r="N2678">
        <f ca="1">OFFSET('Water Data'!A2677,,MATCH('Correlation'!$R$16,DataTable[#Headers],0))</f>
        <v>8.5069790700741201</v>
      </c>
    </row>
    <row r="2679" spans="13:14" x14ac:dyDescent="0.3">
      <c r="M2679">
        <f ca="1">OFFSET('Water Data'!A2678,,MATCH('Correlation'!$R$4,DataTable[#Headers],0))</f>
        <v>7.4132883405347796</v>
      </c>
      <c r="N2679">
        <f ca="1">OFFSET('Water Data'!A2678,,MATCH('Correlation'!$R$16,DataTable[#Headers],0))</f>
        <v>7.4132883405347796</v>
      </c>
    </row>
    <row r="2680" spans="13:14" x14ac:dyDescent="0.3">
      <c r="M2680">
        <f ca="1">OFFSET('Water Data'!A2679,,MATCH('Correlation'!$R$4,DataTable[#Headers],0))</f>
        <v>7.080794504276815</v>
      </c>
      <c r="N2680">
        <f ca="1">OFFSET('Water Data'!A2679,,MATCH('Correlation'!$R$16,DataTable[#Headers],0))</f>
        <v>7.080794504276815</v>
      </c>
    </row>
    <row r="2681" spans="13:14" x14ac:dyDescent="0.3">
      <c r="M2681">
        <f ca="1">OFFSET('Water Data'!A2680,,MATCH('Correlation'!$R$4,DataTable[#Headers],0))</f>
        <v>7.58623578790242</v>
      </c>
      <c r="N2681">
        <f ca="1">OFFSET('Water Data'!A2680,,MATCH('Correlation'!$R$16,DataTable[#Headers],0))</f>
        <v>7.58623578790242</v>
      </c>
    </row>
    <row r="2682" spans="13:14" x14ac:dyDescent="0.3">
      <c r="M2682">
        <f ca="1">OFFSET('Water Data'!A2681,,MATCH('Correlation'!$R$4,DataTable[#Headers],0))</f>
        <v>7.10334837514052</v>
      </c>
      <c r="N2682">
        <f ca="1">OFFSET('Water Data'!A2681,,MATCH('Correlation'!$R$16,DataTable[#Headers],0))</f>
        <v>7.10334837514052</v>
      </c>
    </row>
    <row r="2683" spans="13:14" x14ac:dyDescent="0.3">
      <c r="M2683">
        <f ca="1">OFFSET('Water Data'!A2682,,MATCH('Correlation'!$R$4,DataTable[#Headers],0))</f>
        <v>6.1534959239771103</v>
      </c>
      <c r="N2683">
        <f ca="1">OFFSET('Water Data'!A2682,,MATCH('Correlation'!$R$16,DataTable[#Headers],0))</f>
        <v>6.1534959239771103</v>
      </c>
    </row>
    <row r="2684" spans="13:14" x14ac:dyDescent="0.3">
      <c r="M2684">
        <f ca="1">OFFSET('Water Data'!A2683,,MATCH('Correlation'!$R$4,DataTable[#Headers],0))</f>
        <v>2.3767680759599501</v>
      </c>
      <c r="N2684">
        <f ca="1">OFFSET('Water Data'!A2683,,MATCH('Correlation'!$R$16,DataTable[#Headers],0))</f>
        <v>2.3767680759599501</v>
      </c>
    </row>
    <row r="2685" spans="13:14" x14ac:dyDescent="0.3">
      <c r="M2685">
        <f ca="1">OFFSET('Water Data'!A2684,,MATCH('Correlation'!$R$4,DataTable[#Headers],0))</f>
        <v>7.5148356659639397</v>
      </c>
      <c r="N2685">
        <f ca="1">OFFSET('Water Data'!A2684,,MATCH('Correlation'!$R$16,DataTable[#Headers],0))</f>
        <v>7.5148356659639397</v>
      </c>
    </row>
    <row r="2686" spans="13:14" x14ac:dyDescent="0.3">
      <c r="M2686">
        <f ca="1">OFFSET('Water Data'!A2685,,MATCH('Correlation'!$R$4,DataTable[#Headers],0))</f>
        <v>7.4451892930609</v>
      </c>
      <c r="N2686">
        <f ca="1">OFFSET('Water Data'!A2685,,MATCH('Correlation'!$R$16,DataTable[#Headers],0))</f>
        <v>7.4451892930609</v>
      </c>
    </row>
    <row r="2687" spans="13:14" x14ac:dyDescent="0.3">
      <c r="M2687">
        <f ca="1">OFFSET('Water Data'!A2686,,MATCH('Correlation'!$R$4,DataTable[#Headers],0))</f>
        <v>4.8352977281809304</v>
      </c>
      <c r="N2687">
        <f ca="1">OFFSET('Water Data'!A2686,,MATCH('Correlation'!$R$16,DataTable[#Headers],0))</f>
        <v>4.8352977281809304</v>
      </c>
    </row>
    <row r="2688" spans="13:14" x14ac:dyDescent="0.3">
      <c r="M2688">
        <f ca="1">OFFSET('Water Data'!A2687,,MATCH('Correlation'!$R$4,DataTable[#Headers],0))</f>
        <v>8.3762797246596108</v>
      </c>
      <c r="N2688">
        <f ca="1">OFFSET('Water Data'!A2687,,MATCH('Correlation'!$R$16,DataTable[#Headers],0))</f>
        <v>8.3762797246596108</v>
      </c>
    </row>
    <row r="2689" spans="13:14" x14ac:dyDescent="0.3">
      <c r="M2689">
        <f ca="1">OFFSET('Water Data'!A2688,,MATCH('Correlation'!$R$4,DataTable[#Headers],0))</f>
        <v>7.9459090689348297</v>
      </c>
      <c r="N2689">
        <f ca="1">OFFSET('Water Data'!A2688,,MATCH('Correlation'!$R$16,DataTable[#Headers],0))</f>
        <v>7.9459090689348297</v>
      </c>
    </row>
    <row r="2690" spans="13:14" x14ac:dyDescent="0.3">
      <c r="M2690">
        <f ca="1">OFFSET('Water Data'!A2689,,MATCH('Correlation'!$R$4,DataTable[#Headers],0))</f>
        <v>8.7277788763230699</v>
      </c>
      <c r="N2690">
        <f ca="1">OFFSET('Water Data'!A2689,,MATCH('Correlation'!$R$16,DataTable[#Headers],0))</f>
        <v>8.7277788763230699</v>
      </c>
    </row>
    <row r="2691" spans="13:14" x14ac:dyDescent="0.3">
      <c r="M2691">
        <f ca="1">OFFSET('Water Data'!A2690,,MATCH('Correlation'!$R$4,DataTable[#Headers],0))</f>
        <v>6.0894308462971898</v>
      </c>
      <c r="N2691">
        <f ca="1">OFFSET('Water Data'!A2690,,MATCH('Correlation'!$R$16,DataTable[#Headers],0))</f>
        <v>6.0894308462971898</v>
      </c>
    </row>
    <row r="2692" spans="13:14" x14ac:dyDescent="0.3">
      <c r="M2692">
        <f ca="1">OFFSET('Water Data'!A2691,,MATCH('Correlation'!$R$4,DataTable[#Headers],0))</f>
        <v>7.1723230752118203</v>
      </c>
      <c r="N2692">
        <f ca="1">OFFSET('Water Data'!A2691,,MATCH('Correlation'!$R$16,DataTable[#Headers],0))</f>
        <v>7.1723230752118203</v>
      </c>
    </row>
    <row r="2693" spans="13:14" x14ac:dyDescent="0.3">
      <c r="M2693">
        <f ca="1">OFFSET('Water Data'!A2692,,MATCH('Correlation'!$R$4,DataTable[#Headers],0))</f>
        <v>8.3329534848445999</v>
      </c>
      <c r="N2693">
        <f ca="1">OFFSET('Water Data'!A2692,,MATCH('Correlation'!$R$16,DataTable[#Headers],0))</f>
        <v>8.3329534848445999</v>
      </c>
    </row>
    <row r="2694" spans="13:14" x14ac:dyDescent="0.3">
      <c r="M2694">
        <f ca="1">OFFSET('Water Data'!A2693,,MATCH('Correlation'!$R$4,DataTable[#Headers],0))</f>
        <v>7.080794504276815</v>
      </c>
      <c r="N2694">
        <f ca="1">OFFSET('Water Data'!A2693,,MATCH('Correlation'!$R$16,DataTable[#Headers],0))</f>
        <v>7.080794504276815</v>
      </c>
    </row>
    <row r="2695" spans="13:14" x14ac:dyDescent="0.3">
      <c r="M2695">
        <f ca="1">OFFSET('Water Data'!A2694,,MATCH('Correlation'!$R$4,DataTable[#Headers],0))</f>
        <v>4.56337064348432</v>
      </c>
      <c r="N2695">
        <f ca="1">OFFSET('Water Data'!A2694,,MATCH('Correlation'!$R$16,DataTable[#Headers],0))</f>
        <v>4.56337064348432</v>
      </c>
    </row>
    <row r="2696" spans="13:14" x14ac:dyDescent="0.3">
      <c r="M2696">
        <f ca="1">OFFSET('Water Data'!A2695,,MATCH('Correlation'!$R$4,DataTable[#Headers],0))</f>
        <v>7.080794504276815</v>
      </c>
      <c r="N2696">
        <f ca="1">OFFSET('Water Data'!A2695,,MATCH('Correlation'!$R$16,DataTable[#Headers],0))</f>
        <v>7.080794504276815</v>
      </c>
    </row>
    <row r="2697" spans="13:14" x14ac:dyDescent="0.3">
      <c r="M2697">
        <f ca="1">OFFSET('Water Data'!A2696,,MATCH('Correlation'!$R$4,DataTable[#Headers],0))</f>
        <v>3.67684499338477</v>
      </c>
      <c r="N2697">
        <f ca="1">OFFSET('Water Data'!A2696,,MATCH('Correlation'!$R$16,DataTable[#Headers],0))</f>
        <v>3.67684499338477</v>
      </c>
    </row>
    <row r="2698" spans="13:14" x14ac:dyDescent="0.3">
      <c r="M2698">
        <f ca="1">OFFSET('Water Data'!A2697,,MATCH('Correlation'!$R$4,DataTable[#Headers],0))</f>
        <v>7.080794504276815</v>
      </c>
      <c r="N2698">
        <f ca="1">OFFSET('Water Data'!A2697,,MATCH('Correlation'!$R$16,DataTable[#Headers],0))</f>
        <v>7.080794504276815</v>
      </c>
    </row>
    <row r="2699" spans="13:14" x14ac:dyDescent="0.3">
      <c r="M2699">
        <f ca="1">OFFSET('Water Data'!A2698,,MATCH('Correlation'!$R$4,DataTable[#Headers],0))</f>
        <v>7.8890797349062103</v>
      </c>
      <c r="N2699">
        <f ca="1">OFFSET('Water Data'!A2698,,MATCH('Correlation'!$R$16,DataTable[#Headers],0))</f>
        <v>7.8890797349062103</v>
      </c>
    </row>
    <row r="2700" spans="13:14" x14ac:dyDescent="0.3">
      <c r="M2700">
        <f ca="1">OFFSET('Water Data'!A2699,,MATCH('Correlation'!$R$4,DataTable[#Headers],0))</f>
        <v>5.5257685450431397</v>
      </c>
      <c r="N2700">
        <f ca="1">OFFSET('Water Data'!A2699,,MATCH('Correlation'!$R$16,DataTable[#Headers],0))</f>
        <v>5.5257685450431397</v>
      </c>
    </row>
    <row r="2701" spans="13:14" x14ac:dyDescent="0.3">
      <c r="M2701">
        <f ca="1">OFFSET('Water Data'!A2700,,MATCH('Correlation'!$R$4,DataTable[#Headers],0))</f>
        <v>4.8580556015932901</v>
      </c>
      <c r="N2701">
        <f ca="1">OFFSET('Water Data'!A2700,,MATCH('Correlation'!$R$16,DataTable[#Headers],0))</f>
        <v>4.8580556015932901</v>
      </c>
    </row>
    <row r="2702" spans="13:14" x14ac:dyDescent="0.3">
      <c r="M2702">
        <f ca="1">OFFSET('Water Data'!A2701,,MATCH('Correlation'!$R$4,DataTable[#Headers],0))</f>
        <v>3.2728200975185402</v>
      </c>
      <c r="N2702">
        <f ca="1">OFFSET('Water Data'!A2701,,MATCH('Correlation'!$R$16,DataTable[#Headers],0))</f>
        <v>3.2728200975185402</v>
      </c>
    </row>
    <row r="2703" spans="13:14" x14ac:dyDescent="0.3">
      <c r="M2703">
        <f ca="1">OFFSET('Water Data'!A2702,,MATCH('Correlation'!$R$4,DataTable[#Headers],0))</f>
        <v>7.11757865835005</v>
      </c>
      <c r="N2703">
        <f ca="1">OFFSET('Water Data'!A2702,,MATCH('Correlation'!$R$16,DataTable[#Headers],0))</f>
        <v>7.11757865835005</v>
      </c>
    </row>
    <row r="2704" spans="13:14" x14ac:dyDescent="0.3">
      <c r="M2704">
        <f ca="1">OFFSET('Water Data'!A2703,,MATCH('Correlation'!$R$4,DataTable[#Headers],0))</f>
        <v>7.8222573629017802</v>
      </c>
      <c r="N2704">
        <f ca="1">OFFSET('Water Data'!A2703,,MATCH('Correlation'!$R$16,DataTable[#Headers],0))</f>
        <v>7.8222573629017802</v>
      </c>
    </row>
    <row r="2705" spans="13:14" x14ac:dyDescent="0.3">
      <c r="M2705">
        <f ca="1">OFFSET('Water Data'!A2704,,MATCH('Correlation'!$R$4,DataTable[#Headers],0))</f>
        <v>4.3340578055145302</v>
      </c>
      <c r="N2705">
        <f ca="1">OFFSET('Water Data'!A2704,,MATCH('Correlation'!$R$16,DataTable[#Headers],0))</f>
        <v>4.3340578055145302</v>
      </c>
    </row>
    <row r="2706" spans="13:14" x14ac:dyDescent="0.3">
      <c r="M2706">
        <f ca="1">OFFSET('Water Data'!A2705,,MATCH('Correlation'!$R$4,DataTable[#Headers],0))</f>
        <v>7.080794504276815</v>
      </c>
      <c r="N2706">
        <f ca="1">OFFSET('Water Data'!A2705,,MATCH('Correlation'!$R$16,DataTable[#Headers],0))</f>
        <v>7.080794504276815</v>
      </c>
    </row>
    <row r="2707" spans="13:14" x14ac:dyDescent="0.3">
      <c r="M2707">
        <f ca="1">OFFSET('Water Data'!A2706,,MATCH('Correlation'!$R$4,DataTable[#Headers],0))</f>
        <v>8.83958390221615</v>
      </c>
      <c r="N2707">
        <f ca="1">OFFSET('Water Data'!A2706,,MATCH('Correlation'!$R$16,DataTable[#Headers],0))</f>
        <v>8.83958390221615</v>
      </c>
    </row>
    <row r="2708" spans="13:14" x14ac:dyDescent="0.3">
      <c r="M2708">
        <f ca="1">OFFSET('Water Data'!A2707,,MATCH('Correlation'!$R$4,DataTable[#Headers],0))</f>
        <v>5.2906668768471699</v>
      </c>
      <c r="N2708">
        <f ca="1">OFFSET('Water Data'!A2707,,MATCH('Correlation'!$R$16,DataTable[#Headers],0))</f>
        <v>5.2906668768471699</v>
      </c>
    </row>
    <row r="2709" spans="13:14" x14ac:dyDescent="0.3">
      <c r="M2709">
        <f ca="1">OFFSET('Water Data'!A2708,,MATCH('Correlation'!$R$4,DataTable[#Headers],0))</f>
        <v>7.8732716926691904</v>
      </c>
      <c r="N2709">
        <f ca="1">OFFSET('Water Data'!A2708,,MATCH('Correlation'!$R$16,DataTable[#Headers],0))</f>
        <v>7.8732716926691904</v>
      </c>
    </row>
    <row r="2710" spans="13:14" x14ac:dyDescent="0.3">
      <c r="M2710">
        <f ca="1">OFFSET('Water Data'!A2709,,MATCH('Correlation'!$R$4,DataTable[#Headers],0))</f>
        <v>7.1484409318923303</v>
      </c>
      <c r="N2710">
        <f ca="1">OFFSET('Water Data'!A2709,,MATCH('Correlation'!$R$16,DataTable[#Headers],0))</f>
        <v>7.1484409318923303</v>
      </c>
    </row>
    <row r="2711" spans="13:14" x14ac:dyDescent="0.3">
      <c r="M2711">
        <f ca="1">OFFSET('Water Data'!A2710,,MATCH('Correlation'!$R$4,DataTable[#Headers],0))</f>
        <v>6.45360520939452</v>
      </c>
      <c r="N2711">
        <f ca="1">OFFSET('Water Data'!A2710,,MATCH('Correlation'!$R$16,DataTable[#Headers],0))</f>
        <v>6.45360520939452</v>
      </c>
    </row>
    <row r="2712" spans="13:14" x14ac:dyDescent="0.3">
      <c r="M2712">
        <f ca="1">OFFSET('Water Data'!A2711,,MATCH('Correlation'!$R$4,DataTable[#Headers],0))</f>
        <v>7.080794504276815</v>
      </c>
      <c r="N2712">
        <f ca="1">OFFSET('Water Data'!A2711,,MATCH('Correlation'!$R$16,DataTable[#Headers],0))</f>
        <v>7.080794504276815</v>
      </c>
    </row>
    <row r="2713" spans="13:14" x14ac:dyDescent="0.3">
      <c r="M2713">
        <f ca="1">OFFSET('Water Data'!A2712,,MATCH('Correlation'!$R$4,DataTable[#Headers],0))</f>
        <v>5.6541189434593502</v>
      </c>
      <c r="N2713">
        <f ca="1">OFFSET('Water Data'!A2712,,MATCH('Correlation'!$R$16,DataTable[#Headers],0))</f>
        <v>5.6541189434593502</v>
      </c>
    </row>
    <row r="2714" spans="13:14" x14ac:dyDescent="0.3">
      <c r="M2714">
        <f ca="1">OFFSET('Water Data'!A2713,,MATCH('Correlation'!$R$4,DataTable[#Headers],0))</f>
        <v>7.6506832372610099</v>
      </c>
      <c r="N2714">
        <f ca="1">OFFSET('Water Data'!A2713,,MATCH('Correlation'!$R$16,DataTable[#Headers],0))</f>
        <v>7.6506832372610099</v>
      </c>
    </row>
    <row r="2715" spans="13:14" x14ac:dyDescent="0.3">
      <c r="M2715">
        <f ca="1">OFFSET('Water Data'!A2714,,MATCH('Correlation'!$R$4,DataTable[#Headers],0))</f>
        <v>6.4182030571970801</v>
      </c>
      <c r="N2715">
        <f ca="1">OFFSET('Water Data'!A2714,,MATCH('Correlation'!$R$16,DataTable[#Headers],0))</f>
        <v>6.4182030571970801</v>
      </c>
    </row>
    <row r="2716" spans="13:14" x14ac:dyDescent="0.3">
      <c r="M2716">
        <f ca="1">OFFSET('Water Data'!A2715,,MATCH('Correlation'!$R$4,DataTable[#Headers],0))</f>
        <v>6.8480001125949004</v>
      </c>
      <c r="N2716">
        <f ca="1">OFFSET('Water Data'!A2715,,MATCH('Correlation'!$R$16,DataTable[#Headers],0))</f>
        <v>6.8480001125949004</v>
      </c>
    </row>
    <row r="2717" spans="13:14" x14ac:dyDescent="0.3">
      <c r="M2717">
        <f ca="1">OFFSET('Water Data'!A2716,,MATCH('Correlation'!$R$4,DataTable[#Headers],0))</f>
        <v>6.9916851529287802</v>
      </c>
      <c r="N2717">
        <f ca="1">OFFSET('Water Data'!A2716,,MATCH('Correlation'!$R$16,DataTable[#Headers],0))</f>
        <v>6.9916851529287802</v>
      </c>
    </row>
    <row r="2718" spans="13:14" x14ac:dyDescent="0.3">
      <c r="M2718">
        <f ca="1">OFFSET('Water Data'!A2717,,MATCH('Correlation'!$R$4,DataTable[#Headers],0))</f>
        <v>5.9247994690063397</v>
      </c>
      <c r="N2718">
        <f ca="1">OFFSET('Water Data'!A2717,,MATCH('Correlation'!$R$16,DataTable[#Headers],0))</f>
        <v>5.9247994690063397</v>
      </c>
    </row>
    <row r="2719" spans="13:14" x14ac:dyDescent="0.3">
      <c r="M2719">
        <f ca="1">OFFSET('Water Data'!A2718,,MATCH('Correlation'!$R$4,DataTable[#Headers],0))</f>
        <v>7.5266803950364896</v>
      </c>
      <c r="N2719">
        <f ca="1">OFFSET('Water Data'!A2718,,MATCH('Correlation'!$R$16,DataTable[#Headers],0))</f>
        <v>7.5266803950364896</v>
      </c>
    </row>
    <row r="2720" spans="13:14" x14ac:dyDescent="0.3">
      <c r="M2720">
        <f ca="1">OFFSET('Water Data'!A2719,,MATCH('Correlation'!$R$4,DataTable[#Headers],0))</f>
        <v>7.080794504276815</v>
      </c>
      <c r="N2720">
        <f ca="1">OFFSET('Water Data'!A2719,,MATCH('Correlation'!$R$16,DataTable[#Headers],0))</f>
        <v>7.080794504276815</v>
      </c>
    </row>
    <row r="2721" spans="13:14" x14ac:dyDescent="0.3">
      <c r="M2721">
        <f ca="1">OFFSET('Water Data'!A2720,,MATCH('Correlation'!$R$4,DataTable[#Headers],0))</f>
        <v>5.3246414310453201</v>
      </c>
      <c r="N2721">
        <f ca="1">OFFSET('Water Data'!A2720,,MATCH('Correlation'!$R$16,DataTable[#Headers],0))</f>
        <v>5.3246414310453201</v>
      </c>
    </row>
    <row r="2722" spans="13:14" x14ac:dyDescent="0.3">
      <c r="M2722">
        <f ca="1">OFFSET('Water Data'!A2721,,MATCH('Correlation'!$R$4,DataTable[#Headers],0))</f>
        <v>9.0383260689742198</v>
      </c>
      <c r="N2722">
        <f ca="1">OFFSET('Water Data'!A2721,,MATCH('Correlation'!$R$16,DataTable[#Headers],0))</f>
        <v>9.0383260689742198</v>
      </c>
    </row>
    <row r="2723" spans="13:14" x14ac:dyDescent="0.3">
      <c r="M2723">
        <f ca="1">OFFSET('Water Data'!A2722,,MATCH('Correlation'!$R$4,DataTable[#Headers],0))</f>
        <v>5.9459886432509501</v>
      </c>
      <c r="N2723">
        <f ca="1">OFFSET('Water Data'!A2722,,MATCH('Correlation'!$R$16,DataTable[#Headers],0))</f>
        <v>5.9459886432509501</v>
      </c>
    </row>
    <row r="2724" spans="13:14" x14ac:dyDescent="0.3">
      <c r="M2724">
        <f ca="1">OFFSET('Water Data'!A2723,,MATCH('Correlation'!$R$4,DataTable[#Headers],0))</f>
        <v>6.1950868579847702</v>
      </c>
      <c r="N2724">
        <f ca="1">OFFSET('Water Data'!A2723,,MATCH('Correlation'!$R$16,DataTable[#Headers],0))</f>
        <v>6.1950868579847702</v>
      </c>
    </row>
    <row r="2725" spans="13:14" x14ac:dyDescent="0.3">
      <c r="M2725">
        <f ca="1">OFFSET('Water Data'!A2724,,MATCH('Correlation'!$R$4,DataTable[#Headers],0))</f>
        <v>9.0628223245927799</v>
      </c>
      <c r="N2725">
        <f ca="1">OFFSET('Water Data'!A2724,,MATCH('Correlation'!$R$16,DataTable[#Headers],0))</f>
        <v>9.0628223245927799</v>
      </c>
    </row>
    <row r="2726" spans="13:14" x14ac:dyDescent="0.3">
      <c r="M2726">
        <f ca="1">OFFSET('Water Data'!A2725,,MATCH('Correlation'!$R$4,DataTable[#Headers],0))</f>
        <v>7.1374286974356496</v>
      </c>
      <c r="N2726">
        <f ca="1">OFFSET('Water Data'!A2725,,MATCH('Correlation'!$R$16,DataTable[#Headers],0))</f>
        <v>7.1374286974356496</v>
      </c>
    </row>
    <row r="2727" spans="13:14" x14ac:dyDescent="0.3">
      <c r="M2727">
        <f ca="1">OFFSET('Water Data'!A2726,,MATCH('Correlation'!$R$4,DataTable[#Headers],0))</f>
        <v>6.2320105564596702</v>
      </c>
      <c r="N2727">
        <f ca="1">OFFSET('Water Data'!A2726,,MATCH('Correlation'!$R$16,DataTable[#Headers],0))</f>
        <v>6.2320105564596702</v>
      </c>
    </row>
    <row r="2728" spans="13:14" x14ac:dyDescent="0.3">
      <c r="M2728">
        <f ca="1">OFFSET('Water Data'!A2727,,MATCH('Correlation'!$R$4,DataTable[#Headers],0))</f>
        <v>7.7808686792429</v>
      </c>
      <c r="N2728">
        <f ca="1">OFFSET('Water Data'!A2727,,MATCH('Correlation'!$R$16,DataTable[#Headers],0))</f>
        <v>7.7808686792429</v>
      </c>
    </row>
    <row r="2729" spans="13:14" x14ac:dyDescent="0.3">
      <c r="M2729">
        <f ca="1">OFFSET('Water Data'!A2728,,MATCH('Correlation'!$R$4,DataTable[#Headers],0))</f>
        <v>7.1500461150620396</v>
      </c>
      <c r="N2729">
        <f ca="1">OFFSET('Water Data'!A2728,,MATCH('Correlation'!$R$16,DataTable[#Headers],0))</f>
        <v>7.1500461150620396</v>
      </c>
    </row>
    <row r="2730" spans="13:14" x14ac:dyDescent="0.3">
      <c r="M2730">
        <f ca="1">OFFSET('Water Data'!A2729,,MATCH('Correlation'!$R$4,DataTable[#Headers],0))</f>
        <v>4.57412468210907</v>
      </c>
      <c r="N2730">
        <f ca="1">OFFSET('Water Data'!A2729,,MATCH('Correlation'!$R$16,DataTable[#Headers],0))</f>
        <v>4.57412468210907</v>
      </c>
    </row>
    <row r="2731" spans="13:14" x14ac:dyDescent="0.3">
      <c r="M2731">
        <f ca="1">OFFSET('Water Data'!A2730,,MATCH('Correlation'!$R$4,DataTable[#Headers],0))</f>
        <v>6.17931207765153</v>
      </c>
      <c r="N2731">
        <f ca="1">OFFSET('Water Data'!A2730,,MATCH('Correlation'!$R$16,DataTable[#Headers],0))</f>
        <v>6.17931207765153</v>
      </c>
    </row>
    <row r="2732" spans="13:14" x14ac:dyDescent="0.3">
      <c r="M2732">
        <f ca="1">OFFSET('Water Data'!A2731,,MATCH('Correlation'!$R$4,DataTable[#Headers],0))</f>
        <v>5.5663284627547798</v>
      </c>
      <c r="N2732">
        <f ca="1">OFFSET('Water Data'!A2731,,MATCH('Correlation'!$R$16,DataTable[#Headers],0))</f>
        <v>5.5663284627547798</v>
      </c>
    </row>
    <row r="2733" spans="13:14" x14ac:dyDescent="0.3">
      <c r="M2733">
        <f ca="1">OFFSET('Water Data'!A2732,,MATCH('Correlation'!$R$4,DataTable[#Headers],0))</f>
        <v>7.080794504276815</v>
      </c>
      <c r="N2733">
        <f ca="1">OFFSET('Water Data'!A2732,,MATCH('Correlation'!$R$16,DataTable[#Headers],0))</f>
        <v>7.080794504276815</v>
      </c>
    </row>
    <row r="2734" spans="13:14" x14ac:dyDescent="0.3">
      <c r="M2734">
        <f ca="1">OFFSET('Water Data'!A2733,,MATCH('Correlation'!$R$4,DataTable[#Headers],0))</f>
        <v>7.1851677143430397</v>
      </c>
      <c r="N2734">
        <f ca="1">OFFSET('Water Data'!A2733,,MATCH('Correlation'!$R$16,DataTable[#Headers],0))</f>
        <v>7.1851677143430397</v>
      </c>
    </row>
    <row r="2735" spans="13:14" x14ac:dyDescent="0.3">
      <c r="M2735">
        <f ca="1">OFFSET('Water Data'!A2734,,MATCH('Correlation'!$R$4,DataTable[#Headers],0))</f>
        <v>7.080794504276815</v>
      </c>
      <c r="N2735">
        <f ca="1">OFFSET('Water Data'!A2734,,MATCH('Correlation'!$R$16,DataTable[#Headers],0))</f>
        <v>7.080794504276815</v>
      </c>
    </row>
    <row r="2736" spans="13:14" x14ac:dyDescent="0.3">
      <c r="M2736">
        <f ca="1">OFFSET('Water Data'!A2735,,MATCH('Correlation'!$R$4,DataTable[#Headers],0))</f>
        <v>6.9904526766333897</v>
      </c>
      <c r="N2736">
        <f ca="1">OFFSET('Water Data'!A2735,,MATCH('Correlation'!$R$16,DataTable[#Headers],0))</f>
        <v>6.9904526766333897</v>
      </c>
    </row>
    <row r="2737" spans="13:14" x14ac:dyDescent="0.3">
      <c r="M2737">
        <f ca="1">OFFSET('Water Data'!A2736,,MATCH('Correlation'!$R$4,DataTable[#Headers],0))</f>
        <v>5.8107420572362098</v>
      </c>
      <c r="N2737">
        <f ca="1">OFFSET('Water Data'!A2736,,MATCH('Correlation'!$R$16,DataTable[#Headers],0))</f>
        <v>5.8107420572362098</v>
      </c>
    </row>
    <row r="2738" spans="13:14" x14ac:dyDescent="0.3">
      <c r="M2738">
        <f ca="1">OFFSET('Water Data'!A2737,,MATCH('Correlation'!$R$4,DataTable[#Headers],0))</f>
        <v>7.44416585199669</v>
      </c>
      <c r="N2738">
        <f ca="1">OFFSET('Water Data'!A2737,,MATCH('Correlation'!$R$16,DataTable[#Headers],0))</f>
        <v>7.44416585199669</v>
      </c>
    </row>
    <row r="2739" spans="13:14" x14ac:dyDescent="0.3">
      <c r="M2739">
        <f ca="1">OFFSET('Water Data'!A2738,,MATCH('Correlation'!$R$4,DataTable[#Headers],0))</f>
        <v>4.3748776316896398</v>
      </c>
      <c r="N2739">
        <f ca="1">OFFSET('Water Data'!A2738,,MATCH('Correlation'!$R$16,DataTable[#Headers],0))</f>
        <v>4.3748776316896398</v>
      </c>
    </row>
    <row r="2740" spans="13:14" x14ac:dyDescent="0.3">
      <c r="M2740">
        <f ca="1">OFFSET('Water Data'!A2739,,MATCH('Correlation'!$R$4,DataTable[#Headers],0))</f>
        <v>6.6025397715174003</v>
      </c>
      <c r="N2740">
        <f ca="1">OFFSET('Water Data'!A2739,,MATCH('Correlation'!$R$16,DataTable[#Headers],0))</f>
        <v>6.6025397715174003</v>
      </c>
    </row>
    <row r="2741" spans="13:14" x14ac:dyDescent="0.3">
      <c r="M2741">
        <f ca="1">OFFSET('Water Data'!A2740,,MATCH('Correlation'!$R$4,DataTable[#Headers],0))</f>
        <v>6.8574937578034696</v>
      </c>
      <c r="N2741">
        <f ca="1">OFFSET('Water Data'!A2740,,MATCH('Correlation'!$R$16,DataTable[#Headers],0))</f>
        <v>6.8574937578034696</v>
      </c>
    </row>
    <row r="2742" spans="13:14" x14ac:dyDescent="0.3">
      <c r="M2742">
        <f ca="1">OFFSET('Water Data'!A2741,,MATCH('Correlation'!$R$4,DataTable[#Headers],0))</f>
        <v>7.080794504276815</v>
      </c>
      <c r="N2742">
        <f ca="1">OFFSET('Water Data'!A2741,,MATCH('Correlation'!$R$16,DataTable[#Headers],0))</f>
        <v>7.080794504276815</v>
      </c>
    </row>
    <row r="2743" spans="13:14" x14ac:dyDescent="0.3">
      <c r="M2743">
        <f ca="1">OFFSET('Water Data'!A2742,,MATCH('Correlation'!$R$4,DataTable[#Headers],0))</f>
        <v>6.7898208214542102</v>
      </c>
      <c r="N2743">
        <f ca="1">OFFSET('Water Data'!A2742,,MATCH('Correlation'!$R$16,DataTable[#Headers],0))</f>
        <v>6.7898208214542102</v>
      </c>
    </row>
    <row r="2744" spans="13:14" x14ac:dyDescent="0.3">
      <c r="M2744">
        <f ca="1">OFFSET('Water Data'!A2743,,MATCH('Correlation'!$R$4,DataTable[#Headers],0))</f>
        <v>8.5603492909808399</v>
      </c>
      <c r="N2744">
        <f ca="1">OFFSET('Water Data'!A2743,,MATCH('Correlation'!$R$16,DataTable[#Headers],0))</f>
        <v>8.5603492909808399</v>
      </c>
    </row>
    <row r="2745" spans="13:14" x14ac:dyDescent="0.3">
      <c r="M2745">
        <f ca="1">OFFSET('Water Data'!A2744,,MATCH('Correlation'!$R$4,DataTable[#Headers],0))</f>
        <v>7.080794504276815</v>
      </c>
      <c r="N2745">
        <f ca="1">OFFSET('Water Data'!A2744,,MATCH('Correlation'!$R$16,DataTable[#Headers],0))</f>
        <v>7.080794504276815</v>
      </c>
    </row>
    <row r="2746" spans="13:14" x14ac:dyDescent="0.3">
      <c r="M2746">
        <f ca="1">OFFSET('Water Data'!A2745,,MATCH('Correlation'!$R$4,DataTable[#Headers],0))</f>
        <v>8.2770581978168902</v>
      </c>
      <c r="N2746">
        <f ca="1">OFFSET('Water Data'!A2745,,MATCH('Correlation'!$R$16,DataTable[#Headers],0))</f>
        <v>8.2770581978168902</v>
      </c>
    </row>
    <row r="2747" spans="13:14" x14ac:dyDescent="0.3">
      <c r="M2747">
        <f ca="1">OFFSET('Water Data'!A2746,,MATCH('Correlation'!$R$4,DataTable[#Headers],0))</f>
        <v>7.080794504276815</v>
      </c>
      <c r="N2747">
        <f ca="1">OFFSET('Water Data'!A2746,,MATCH('Correlation'!$R$16,DataTable[#Headers],0))</f>
        <v>7.080794504276815</v>
      </c>
    </row>
    <row r="2748" spans="13:14" x14ac:dyDescent="0.3">
      <c r="M2748">
        <f ca="1">OFFSET('Water Data'!A2747,,MATCH('Correlation'!$R$4,DataTable[#Headers],0))</f>
        <v>6.9212570433408596</v>
      </c>
      <c r="N2748">
        <f ca="1">OFFSET('Water Data'!A2747,,MATCH('Correlation'!$R$16,DataTable[#Headers],0))</f>
        <v>6.9212570433408596</v>
      </c>
    </row>
    <row r="2749" spans="13:14" x14ac:dyDescent="0.3">
      <c r="M2749">
        <f ca="1">OFFSET('Water Data'!A2748,,MATCH('Correlation'!$R$4,DataTable[#Headers],0))</f>
        <v>5.6369235600260001</v>
      </c>
      <c r="N2749">
        <f ca="1">OFFSET('Water Data'!A2748,,MATCH('Correlation'!$R$16,DataTable[#Headers],0))</f>
        <v>5.6369235600260001</v>
      </c>
    </row>
    <row r="2750" spans="13:14" x14ac:dyDescent="0.3">
      <c r="M2750">
        <f ca="1">OFFSET('Water Data'!A2749,,MATCH('Correlation'!$R$4,DataTable[#Headers],0))</f>
        <v>6.6075033107019401</v>
      </c>
      <c r="N2750">
        <f ca="1">OFFSET('Water Data'!A2749,,MATCH('Correlation'!$R$16,DataTable[#Headers],0))</f>
        <v>6.6075033107019401</v>
      </c>
    </row>
    <row r="2751" spans="13:14" x14ac:dyDescent="0.3">
      <c r="M2751">
        <f ca="1">OFFSET('Water Data'!A2750,,MATCH('Correlation'!$R$4,DataTable[#Headers],0))</f>
        <v>4.9514135201546399</v>
      </c>
      <c r="N2751">
        <f ca="1">OFFSET('Water Data'!A2750,,MATCH('Correlation'!$R$16,DataTable[#Headers],0))</f>
        <v>4.9514135201546399</v>
      </c>
    </row>
    <row r="2752" spans="13:14" x14ac:dyDescent="0.3">
      <c r="M2752">
        <f ca="1">OFFSET('Water Data'!A2751,,MATCH('Correlation'!$R$4,DataTable[#Headers],0))</f>
        <v>5.9131329325973798</v>
      </c>
      <c r="N2752">
        <f ca="1">OFFSET('Water Data'!A2751,,MATCH('Correlation'!$R$16,DataTable[#Headers],0))</f>
        <v>5.9131329325973798</v>
      </c>
    </row>
    <row r="2753" spans="13:14" x14ac:dyDescent="0.3">
      <c r="M2753">
        <f ca="1">OFFSET('Water Data'!A2752,,MATCH('Correlation'!$R$4,DataTable[#Headers],0))</f>
        <v>7.080794504276815</v>
      </c>
      <c r="N2753">
        <f ca="1">OFFSET('Water Data'!A2752,,MATCH('Correlation'!$R$16,DataTable[#Headers],0))</f>
        <v>7.080794504276815</v>
      </c>
    </row>
    <row r="2754" spans="13:14" x14ac:dyDescent="0.3">
      <c r="M2754">
        <f ca="1">OFFSET('Water Data'!A2753,,MATCH('Correlation'!$R$4,DataTable[#Headers],0))</f>
        <v>5.7962369020096398</v>
      </c>
      <c r="N2754">
        <f ca="1">OFFSET('Water Data'!A2753,,MATCH('Correlation'!$R$16,DataTable[#Headers],0))</f>
        <v>5.7962369020096398</v>
      </c>
    </row>
    <row r="2755" spans="13:14" x14ac:dyDescent="0.3">
      <c r="M2755">
        <f ca="1">OFFSET('Water Data'!A2754,,MATCH('Correlation'!$R$4,DataTable[#Headers],0))</f>
        <v>5.0396731039151703</v>
      </c>
      <c r="N2755">
        <f ca="1">OFFSET('Water Data'!A2754,,MATCH('Correlation'!$R$16,DataTable[#Headers],0))</f>
        <v>5.0396731039151703</v>
      </c>
    </row>
    <row r="2756" spans="13:14" x14ac:dyDescent="0.3">
      <c r="M2756">
        <f ca="1">OFFSET('Water Data'!A2755,,MATCH('Correlation'!$R$4,DataTable[#Headers],0))</f>
        <v>6.16351901535936</v>
      </c>
      <c r="N2756">
        <f ca="1">OFFSET('Water Data'!A2755,,MATCH('Correlation'!$R$16,DataTable[#Headers],0))</f>
        <v>6.16351901535936</v>
      </c>
    </row>
    <row r="2757" spans="13:14" x14ac:dyDescent="0.3">
      <c r="M2757">
        <f ca="1">OFFSET('Water Data'!A2756,,MATCH('Correlation'!$R$4,DataTable[#Headers],0))</f>
        <v>6.3391428264182998</v>
      </c>
      <c r="N2757">
        <f ca="1">OFFSET('Water Data'!A2756,,MATCH('Correlation'!$R$16,DataTable[#Headers],0))</f>
        <v>6.3391428264182998</v>
      </c>
    </row>
    <row r="2758" spans="13:14" x14ac:dyDescent="0.3">
      <c r="M2758">
        <f ca="1">OFFSET('Water Data'!A2757,,MATCH('Correlation'!$R$4,DataTable[#Headers],0))</f>
        <v>7.6106727764539599</v>
      </c>
      <c r="N2758">
        <f ca="1">OFFSET('Water Data'!A2757,,MATCH('Correlation'!$R$16,DataTable[#Headers],0))</f>
        <v>7.6106727764539599</v>
      </c>
    </row>
    <row r="2759" spans="13:14" x14ac:dyDescent="0.3">
      <c r="M2759">
        <f ca="1">OFFSET('Water Data'!A2758,,MATCH('Correlation'!$R$4,DataTable[#Headers],0))</f>
        <v>5.7820790338549504</v>
      </c>
      <c r="N2759">
        <f ca="1">OFFSET('Water Data'!A2758,,MATCH('Correlation'!$R$16,DataTable[#Headers],0))</f>
        <v>5.7820790338549504</v>
      </c>
    </row>
    <row r="2760" spans="13:14" x14ac:dyDescent="0.3">
      <c r="M2760">
        <f ca="1">OFFSET('Water Data'!A2759,,MATCH('Correlation'!$R$4,DataTable[#Headers],0))</f>
        <v>6.4515035432123202</v>
      </c>
      <c r="N2760">
        <f ca="1">OFFSET('Water Data'!A2759,,MATCH('Correlation'!$R$16,DataTable[#Headers],0))</f>
        <v>6.4515035432123202</v>
      </c>
    </row>
    <row r="2761" spans="13:14" x14ac:dyDescent="0.3">
      <c r="M2761">
        <f ca="1">OFFSET('Water Data'!A2760,,MATCH('Correlation'!$R$4,DataTable[#Headers],0))</f>
        <v>7.080794504276815</v>
      </c>
      <c r="N2761">
        <f ca="1">OFFSET('Water Data'!A2760,,MATCH('Correlation'!$R$16,DataTable[#Headers],0))</f>
        <v>7.080794504276815</v>
      </c>
    </row>
    <row r="2762" spans="13:14" x14ac:dyDescent="0.3">
      <c r="M2762">
        <f ca="1">OFFSET('Water Data'!A2761,,MATCH('Correlation'!$R$4,DataTable[#Headers],0))</f>
        <v>6.9204487000696897</v>
      </c>
      <c r="N2762">
        <f ca="1">OFFSET('Water Data'!A2761,,MATCH('Correlation'!$R$16,DataTable[#Headers],0))</f>
        <v>6.9204487000696897</v>
      </c>
    </row>
    <row r="2763" spans="13:14" x14ac:dyDescent="0.3">
      <c r="M2763">
        <f ca="1">OFFSET('Water Data'!A2762,,MATCH('Correlation'!$R$4,DataTable[#Headers],0))</f>
        <v>6.5491876014265804</v>
      </c>
      <c r="N2763">
        <f ca="1">OFFSET('Water Data'!A2762,,MATCH('Correlation'!$R$16,DataTable[#Headers],0))</f>
        <v>6.5491876014265804</v>
      </c>
    </row>
    <row r="2764" spans="13:14" x14ac:dyDescent="0.3">
      <c r="M2764">
        <f ca="1">OFFSET('Water Data'!A2763,,MATCH('Correlation'!$R$4,DataTable[#Headers],0))</f>
        <v>6.3932313449189202</v>
      </c>
      <c r="N2764">
        <f ca="1">OFFSET('Water Data'!A2763,,MATCH('Correlation'!$R$16,DataTable[#Headers],0))</f>
        <v>6.3932313449189202</v>
      </c>
    </row>
    <row r="2765" spans="13:14" x14ac:dyDescent="0.3">
      <c r="M2765">
        <f ca="1">OFFSET('Water Data'!A2764,,MATCH('Correlation'!$R$4,DataTable[#Headers],0))</f>
        <v>6.1002453910929999</v>
      </c>
      <c r="N2765">
        <f ca="1">OFFSET('Water Data'!A2764,,MATCH('Correlation'!$R$16,DataTable[#Headers],0))</f>
        <v>6.1002453910929999</v>
      </c>
    </row>
    <row r="2766" spans="13:14" x14ac:dyDescent="0.3">
      <c r="M2766">
        <f ca="1">OFFSET('Water Data'!A2765,,MATCH('Correlation'!$R$4,DataTable[#Headers],0))</f>
        <v>6.3594313098556299</v>
      </c>
      <c r="N2766">
        <f ca="1">OFFSET('Water Data'!A2765,,MATCH('Correlation'!$R$16,DataTable[#Headers],0))</f>
        <v>6.3594313098556299</v>
      </c>
    </row>
    <row r="2767" spans="13:14" x14ac:dyDescent="0.3">
      <c r="M2767">
        <f ca="1">OFFSET('Water Data'!A2766,,MATCH('Correlation'!$R$4,DataTable[#Headers],0))</f>
        <v>6.27247499090128</v>
      </c>
      <c r="N2767">
        <f ca="1">OFFSET('Water Data'!A2766,,MATCH('Correlation'!$R$16,DataTable[#Headers],0))</f>
        <v>6.27247499090128</v>
      </c>
    </row>
    <row r="2768" spans="13:14" x14ac:dyDescent="0.3">
      <c r="M2768">
        <f ca="1">OFFSET('Water Data'!A2767,,MATCH('Correlation'!$R$4,DataTable[#Headers],0))</f>
        <v>7.080794504276815</v>
      </c>
      <c r="N2768">
        <f ca="1">OFFSET('Water Data'!A2767,,MATCH('Correlation'!$R$16,DataTable[#Headers],0))</f>
        <v>7.080794504276815</v>
      </c>
    </row>
    <row r="2769" spans="13:14" x14ac:dyDescent="0.3">
      <c r="M2769">
        <f ca="1">OFFSET('Water Data'!A2768,,MATCH('Correlation'!$R$4,DataTable[#Headers],0))</f>
        <v>7.4938438608544597</v>
      </c>
      <c r="N2769">
        <f ca="1">OFFSET('Water Data'!A2768,,MATCH('Correlation'!$R$16,DataTable[#Headers],0))</f>
        <v>7.4938438608544597</v>
      </c>
    </row>
    <row r="2770" spans="13:14" x14ac:dyDescent="0.3">
      <c r="M2770">
        <f ca="1">OFFSET('Water Data'!A2769,,MATCH('Correlation'!$R$4,DataTable[#Headers],0))</f>
        <v>7.6352646921624796</v>
      </c>
      <c r="N2770">
        <f ca="1">OFFSET('Water Data'!A2769,,MATCH('Correlation'!$R$16,DataTable[#Headers],0))</f>
        <v>7.6352646921624796</v>
      </c>
    </row>
    <row r="2771" spans="13:14" x14ac:dyDescent="0.3">
      <c r="M2771">
        <f ca="1">OFFSET('Water Data'!A2770,,MATCH('Correlation'!$R$4,DataTable[#Headers],0))</f>
        <v>9.0976174174746909</v>
      </c>
      <c r="N2771">
        <f ca="1">OFFSET('Water Data'!A2770,,MATCH('Correlation'!$R$16,DataTable[#Headers],0))</f>
        <v>9.0976174174746909</v>
      </c>
    </row>
    <row r="2772" spans="13:14" x14ac:dyDescent="0.3">
      <c r="M2772">
        <f ca="1">OFFSET('Water Data'!A2771,,MATCH('Correlation'!$R$4,DataTable[#Headers],0))</f>
        <v>8.0401441673432892</v>
      </c>
      <c r="N2772">
        <f ca="1">OFFSET('Water Data'!A2771,,MATCH('Correlation'!$R$16,DataTable[#Headers],0))</f>
        <v>8.0401441673432892</v>
      </c>
    </row>
    <row r="2773" spans="13:14" x14ac:dyDescent="0.3">
      <c r="M2773">
        <f ca="1">OFFSET('Water Data'!A2772,,MATCH('Correlation'!$R$4,DataTable[#Headers],0))</f>
        <v>7.2969088823873296</v>
      </c>
      <c r="N2773">
        <f ca="1">OFFSET('Water Data'!A2772,,MATCH('Correlation'!$R$16,DataTable[#Headers],0))</f>
        <v>7.2969088823873296</v>
      </c>
    </row>
    <row r="2774" spans="13:14" x14ac:dyDescent="0.3">
      <c r="M2774">
        <f ca="1">OFFSET('Water Data'!A2773,,MATCH('Correlation'!$R$4,DataTable[#Headers],0))</f>
        <v>8.2268080342949901</v>
      </c>
      <c r="N2774">
        <f ca="1">OFFSET('Water Data'!A2773,,MATCH('Correlation'!$R$16,DataTable[#Headers],0))</f>
        <v>8.2268080342949901</v>
      </c>
    </row>
    <row r="2775" spans="13:14" x14ac:dyDescent="0.3">
      <c r="M2775">
        <f ca="1">OFFSET('Water Data'!A2774,,MATCH('Correlation'!$R$4,DataTable[#Headers],0))</f>
        <v>8.0141830720608702</v>
      </c>
      <c r="N2775">
        <f ca="1">OFFSET('Water Data'!A2774,,MATCH('Correlation'!$R$16,DataTable[#Headers],0))</f>
        <v>8.0141830720608702</v>
      </c>
    </row>
    <row r="2776" spans="13:14" x14ac:dyDescent="0.3">
      <c r="M2776">
        <f ca="1">OFFSET('Water Data'!A2775,,MATCH('Correlation'!$R$4,DataTable[#Headers],0))</f>
        <v>9.2528933973573597</v>
      </c>
      <c r="N2776">
        <f ca="1">OFFSET('Water Data'!A2775,,MATCH('Correlation'!$R$16,DataTable[#Headers],0))</f>
        <v>9.2528933973573597</v>
      </c>
    </row>
    <row r="2777" spans="13:14" x14ac:dyDescent="0.3">
      <c r="M2777">
        <f ca="1">OFFSET('Water Data'!A2776,,MATCH('Correlation'!$R$4,DataTable[#Headers],0))</f>
        <v>7.28811270681617</v>
      </c>
      <c r="N2777">
        <f ca="1">OFFSET('Water Data'!A2776,,MATCH('Correlation'!$R$16,DataTable[#Headers],0))</f>
        <v>7.28811270681617</v>
      </c>
    </row>
    <row r="2778" spans="13:14" x14ac:dyDescent="0.3">
      <c r="M2778">
        <f ca="1">OFFSET('Water Data'!A2777,,MATCH('Correlation'!$R$4,DataTable[#Headers],0))</f>
        <v>4.8654442680850103</v>
      </c>
      <c r="N2778">
        <f ca="1">OFFSET('Water Data'!A2777,,MATCH('Correlation'!$R$16,DataTable[#Headers],0))</f>
        <v>4.8654442680850103</v>
      </c>
    </row>
    <row r="2779" spans="13:14" x14ac:dyDescent="0.3">
      <c r="M2779">
        <f ca="1">OFFSET('Water Data'!A2778,,MATCH('Correlation'!$R$4,DataTable[#Headers],0))</f>
        <v>4.7628286593289397</v>
      </c>
      <c r="N2779">
        <f ca="1">OFFSET('Water Data'!A2778,,MATCH('Correlation'!$R$16,DataTable[#Headers],0))</f>
        <v>4.7628286593289397</v>
      </c>
    </row>
    <row r="2780" spans="13:14" x14ac:dyDescent="0.3">
      <c r="M2780">
        <f ca="1">OFFSET('Water Data'!A2779,,MATCH('Correlation'!$R$4,DataTable[#Headers],0))</f>
        <v>5.14150687671426</v>
      </c>
      <c r="N2780">
        <f ca="1">OFFSET('Water Data'!A2779,,MATCH('Correlation'!$R$16,DataTable[#Headers],0))</f>
        <v>5.14150687671426</v>
      </c>
    </row>
    <row r="2781" spans="13:14" x14ac:dyDescent="0.3">
      <c r="M2781">
        <f ca="1">OFFSET('Water Data'!A2780,,MATCH('Correlation'!$R$4,DataTable[#Headers],0))</f>
        <v>4.8863798036263901</v>
      </c>
      <c r="N2781">
        <f ca="1">OFFSET('Water Data'!A2780,,MATCH('Correlation'!$R$16,DataTable[#Headers],0))</f>
        <v>4.8863798036263901</v>
      </c>
    </row>
    <row r="2782" spans="13:14" x14ac:dyDescent="0.3">
      <c r="M2782">
        <f ca="1">OFFSET('Water Data'!A2781,,MATCH('Correlation'!$R$4,DataTable[#Headers],0))</f>
        <v>9.4541194481046293</v>
      </c>
      <c r="N2782">
        <f ca="1">OFFSET('Water Data'!A2781,,MATCH('Correlation'!$R$16,DataTable[#Headers],0))</f>
        <v>9.4541194481046293</v>
      </c>
    </row>
    <row r="2783" spans="13:14" x14ac:dyDescent="0.3">
      <c r="M2783">
        <f ca="1">OFFSET('Water Data'!A2782,,MATCH('Correlation'!$R$4,DataTable[#Headers],0))</f>
        <v>7.0005232207227301</v>
      </c>
      <c r="N2783">
        <f ca="1">OFFSET('Water Data'!A2782,,MATCH('Correlation'!$R$16,DataTable[#Headers],0))</f>
        <v>7.0005232207227301</v>
      </c>
    </row>
    <row r="2784" spans="13:14" x14ac:dyDescent="0.3">
      <c r="M2784">
        <f ca="1">OFFSET('Water Data'!A2783,,MATCH('Correlation'!$R$4,DataTable[#Headers],0))</f>
        <v>8.3239821501247402</v>
      </c>
      <c r="N2784">
        <f ca="1">OFFSET('Water Data'!A2783,,MATCH('Correlation'!$R$16,DataTable[#Headers],0))</f>
        <v>8.3239821501247402</v>
      </c>
    </row>
    <row r="2785" spans="13:14" x14ac:dyDescent="0.3">
      <c r="M2785">
        <f ca="1">OFFSET('Water Data'!A2784,,MATCH('Correlation'!$R$4,DataTable[#Headers],0))</f>
        <v>6.6431587121356097</v>
      </c>
      <c r="N2785">
        <f ca="1">OFFSET('Water Data'!A2784,,MATCH('Correlation'!$R$16,DataTable[#Headers],0))</f>
        <v>6.6431587121356097</v>
      </c>
    </row>
    <row r="2786" spans="13:14" x14ac:dyDescent="0.3">
      <c r="M2786">
        <f ca="1">OFFSET('Water Data'!A2785,,MATCH('Correlation'!$R$4,DataTable[#Headers],0))</f>
        <v>7.080794504276815</v>
      </c>
      <c r="N2786">
        <f ca="1">OFFSET('Water Data'!A2785,,MATCH('Correlation'!$R$16,DataTable[#Headers],0))</f>
        <v>7.080794504276815</v>
      </c>
    </row>
    <row r="2787" spans="13:14" x14ac:dyDescent="0.3">
      <c r="M2787">
        <f ca="1">OFFSET('Water Data'!A2786,,MATCH('Correlation'!$R$4,DataTable[#Headers],0))</f>
        <v>6.7586564705817498</v>
      </c>
      <c r="N2787">
        <f ca="1">OFFSET('Water Data'!A2786,,MATCH('Correlation'!$R$16,DataTable[#Headers],0))</f>
        <v>6.7586564705817498</v>
      </c>
    </row>
    <row r="2788" spans="13:14" x14ac:dyDescent="0.3">
      <c r="M2788">
        <f ca="1">OFFSET('Water Data'!A2787,,MATCH('Correlation'!$R$4,DataTable[#Headers],0))</f>
        <v>8.6288934154922998</v>
      </c>
      <c r="N2788">
        <f ca="1">OFFSET('Water Data'!A2787,,MATCH('Correlation'!$R$16,DataTable[#Headers],0))</f>
        <v>8.6288934154922998</v>
      </c>
    </row>
    <row r="2789" spans="13:14" x14ac:dyDescent="0.3">
      <c r="M2789">
        <f ca="1">OFFSET('Water Data'!A2788,,MATCH('Correlation'!$R$4,DataTable[#Headers],0))</f>
        <v>9.7947178485215094</v>
      </c>
      <c r="N2789">
        <f ca="1">OFFSET('Water Data'!A2788,,MATCH('Correlation'!$R$16,DataTable[#Headers],0))</f>
        <v>9.7947178485215094</v>
      </c>
    </row>
    <row r="2790" spans="13:14" x14ac:dyDescent="0.3">
      <c r="M2790">
        <f ca="1">OFFSET('Water Data'!A2789,,MATCH('Correlation'!$R$4,DataTable[#Headers],0))</f>
        <v>5.3760782920343599</v>
      </c>
      <c r="N2790">
        <f ca="1">OFFSET('Water Data'!A2789,,MATCH('Correlation'!$R$16,DataTable[#Headers],0))</f>
        <v>5.3760782920343599</v>
      </c>
    </row>
    <row r="2791" spans="13:14" x14ac:dyDescent="0.3">
      <c r="M2791">
        <f ca="1">OFFSET('Water Data'!A2790,,MATCH('Correlation'!$R$4,DataTable[#Headers],0))</f>
        <v>5.6033259608766803</v>
      </c>
      <c r="N2791">
        <f ca="1">OFFSET('Water Data'!A2790,,MATCH('Correlation'!$R$16,DataTable[#Headers],0))</f>
        <v>5.6033259608766803</v>
      </c>
    </row>
    <row r="2792" spans="13:14" x14ac:dyDescent="0.3">
      <c r="M2792">
        <f ca="1">OFFSET('Water Data'!A2791,,MATCH('Correlation'!$R$4,DataTable[#Headers],0))</f>
        <v>8.5924177141562499</v>
      </c>
      <c r="N2792">
        <f ca="1">OFFSET('Water Data'!A2791,,MATCH('Correlation'!$R$16,DataTable[#Headers],0))</f>
        <v>8.5924177141562499</v>
      </c>
    </row>
    <row r="2793" spans="13:14" x14ac:dyDescent="0.3">
      <c r="M2793">
        <f ca="1">OFFSET('Water Data'!A2792,,MATCH('Correlation'!$R$4,DataTable[#Headers],0))</f>
        <v>7.2667814855447901</v>
      </c>
      <c r="N2793">
        <f ca="1">OFFSET('Water Data'!A2792,,MATCH('Correlation'!$R$16,DataTable[#Headers],0))</f>
        <v>7.2667814855447901</v>
      </c>
    </row>
    <row r="2794" spans="13:14" x14ac:dyDescent="0.3">
      <c r="M2794">
        <f ca="1">OFFSET('Water Data'!A2793,,MATCH('Correlation'!$R$4,DataTable[#Headers],0))</f>
        <v>8.0646528090509797</v>
      </c>
      <c r="N2794">
        <f ca="1">OFFSET('Water Data'!A2793,,MATCH('Correlation'!$R$16,DataTable[#Headers],0))</f>
        <v>8.0646528090509797</v>
      </c>
    </row>
    <row r="2795" spans="13:14" x14ac:dyDescent="0.3">
      <c r="M2795">
        <f ca="1">OFFSET('Water Data'!A2794,,MATCH('Correlation'!$R$4,DataTable[#Headers],0))</f>
        <v>7.080794504276815</v>
      </c>
      <c r="N2795">
        <f ca="1">OFFSET('Water Data'!A2794,,MATCH('Correlation'!$R$16,DataTable[#Headers],0))</f>
        <v>7.080794504276815</v>
      </c>
    </row>
    <row r="2796" spans="13:14" x14ac:dyDescent="0.3">
      <c r="M2796">
        <f ca="1">OFFSET('Water Data'!A2795,,MATCH('Correlation'!$R$4,DataTable[#Headers],0))</f>
        <v>6.3364565024325001</v>
      </c>
      <c r="N2796">
        <f ca="1">OFFSET('Water Data'!A2795,,MATCH('Correlation'!$R$16,DataTable[#Headers],0))</f>
        <v>6.3364565024325001</v>
      </c>
    </row>
    <row r="2797" spans="13:14" x14ac:dyDescent="0.3">
      <c r="M2797">
        <f ca="1">OFFSET('Water Data'!A2796,,MATCH('Correlation'!$R$4,DataTable[#Headers],0))</f>
        <v>6.16634822292695</v>
      </c>
      <c r="N2797">
        <f ca="1">OFFSET('Water Data'!A2796,,MATCH('Correlation'!$R$16,DataTable[#Headers],0))</f>
        <v>6.16634822292695</v>
      </c>
    </row>
    <row r="2798" spans="13:14" x14ac:dyDescent="0.3">
      <c r="M2798">
        <f ca="1">OFFSET('Water Data'!A2797,,MATCH('Correlation'!$R$4,DataTable[#Headers],0))</f>
        <v>4.5333991136321297</v>
      </c>
      <c r="N2798">
        <f ca="1">OFFSET('Water Data'!A2797,,MATCH('Correlation'!$R$16,DataTable[#Headers],0))</f>
        <v>4.5333991136321297</v>
      </c>
    </row>
    <row r="2799" spans="13:14" x14ac:dyDescent="0.3">
      <c r="M2799">
        <f ca="1">OFFSET('Water Data'!A2798,,MATCH('Correlation'!$R$4,DataTable[#Headers],0))</f>
        <v>8.9516521354872598</v>
      </c>
      <c r="N2799">
        <f ca="1">OFFSET('Water Data'!A2798,,MATCH('Correlation'!$R$16,DataTable[#Headers],0))</f>
        <v>8.9516521354872598</v>
      </c>
    </row>
    <row r="2800" spans="13:14" x14ac:dyDescent="0.3">
      <c r="M2800">
        <f ca="1">OFFSET('Water Data'!A2799,,MATCH('Correlation'!$R$4,DataTable[#Headers],0))</f>
        <v>7.2107737020679004</v>
      </c>
      <c r="N2800">
        <f ca="1">OFFSET('Water Data'!A2799,,MATCH('Correlation'!$R$16,DataTable[#Headers],0))</f>
        <v>7.2107737020679004</v>
      </c>
    </row>
    <row r="2801" spans="13:14" x14ac:dyDescent="0.3">
      <c r="M2801">
        <f ca="1">OFFSET('Water Data'!A2800,,MATCH('Correlation'!$R$4,DataTable[#Headers],0))</f>
        <v>4.2382825248083202</v>
      </c>
      <c r="N2801">
        <f ca="1">OFFSET('Water Data'!A2800,,MATCH('Correlation'!$R$16,DataTable[#Headers],0))</f>
        <v>4.2382825248083202</v>
      </c>
    </row>
    <row r="2802" spans="13:14" x14ac:dyDescent="0.3">
      <c r="M2802">
        <f ca="1">OFFSET('Water Data'!A2801,,MATCH('Correlation'!$R$4,DataTable[#Headers],0))</f>
        <v>8.2640905163521996</v>
      </c>
      <c r="N2802">
        <f ca="1">OFFSET('Water Data'!A2801,,MATCH('Correlation'!$R$16,DataTable[#Headers],0))</f>
        <v>8.2640905163521996</v>
      </c>
    </row>
    <row r="2803" spans="13:14" x14ac:dyDescent="0.3">
      <c r="M2803">
        <f ca="1">OFFSET('Water Data'!A2802,,MATCH('Correlation'!$R$4,DataTable[#Headers],0))</f>
        <v>7.8933127111154198</v>
      </c>
      <c r="N2803">
        <f ca="1">OFFSET('Water Data'!A2802,,MATCH('Correlation'!$R$16,DataTable[#Headers],0))</f>
        <v>7.8933127111154198</v>
      </c>
    </row>
    <row r="2804" spans="13:14" x14ac:dyDescent="0.3">
      <c r="M2804">
        <f ca="1">OFFSET('Water Data'!A2803,,MATCH('Correlation'!$R$4,DataTable[#Headers],0))</f>
        <v>4.85558776046103</v>
      </c>
      <c r="N2804">
        <f ca="1">OFFSET('Water Data'!A2803,,MATCH('Correlation'!$R$16,DataTable[#Headers],0))</f>
        <v>4.85558776046103</v>
      </c>
    </row>
    <row r="2805" spans="13:14" x14ac:dyDescent="0.3">
      <c r="M2805">
        <f ca="1">OFFSET('Water Data'!A2804,,MATCH('Correlation'!$R$4,DataTable[#Headers],0))</f>
        <v>5.2304539690968799</v>
      </c>
      <c r="N2805">
        <f ca="1">OFFSET('Water Data'!A2804,,MATCH('Correlation'!$R$16,DataTable[#Headers],0))</f>
        <v>5.2304539690968799</v>
      </c>
    </row>
    <row r="2806" spans="13:14" x14ac:dyDescent="0.3">
      <c r="M2806">
        <f ca="1">OFFSET('Water Data'!A2805,,MATCH('Correlation'!$R$4,DataTable[#Headers],0))</f>
        <v>7.0172953986266302</v>
      </c>
      <c r="N2806">
        <f ca="1">OFFSET('Water Data'!A2805,,MATCH('Correlation'!$R$16,DataTable[#Headers],0))</f>
        <v>7.0172953986266302</v>
      </c>
    </row>
    <row r="2807" spans="13:14" x14ac:dyDescent="0.3">
      <c r="M2807">
        <f ca="1">OFFSET('Water Data'!A2806,,MATCH('Correlation'!$R$4,DataTable[#Headers],0))</f>
        <v>4.9419721568281103</v>
      </c>
      <c r="N2807">
        <f ca="1">OFFSET('Water Data'!A2806,,MATCH('Correlation'!$R$16,DataTable[#Headers],0))</f>
        <v>4.9419721568281103</v>
      </c>
    </row>
    <row r="2808" spans="13:14" x14ac:dyDescent="0.3">
      <c r="M2808">
        <f ca="1">OFFSET('Water Data'!A2807,,MATCH('Correlation'!$R$4,DataTable[#Headers],0))</f>
        <v>9.6382222682271905</v>
      </c>
      <c r="N2808">
        <f ca="1">OFFSET('Water Data'!A2807,,MATCH('Correlation'!$R$16,DataTable[#Headers],0))</f>
        <v>9.6382222682271905</v>
      </c>
    </row>
    <row r="2809" spans="13:14" x14ac:dyDescent="0.3">
      <c r="M2809">
        <f ca="1">OFFSET('Water Data'!A2808,,MATCH('Correlation'!$R$4,DataTable[#Headers],0))</f>
        <v>7.3373998496974204</v>
      </c>
      <c r="N2809">
        <f ca="1">OFFSET('Water Data'!A2808,,MATCH('Correlation'!$R$16,DataTable[#Headers],0))</f>
        <v>7.3373998496974204</v>
      </c>
    </row>
    <row r="2810" spans="13:14" x14ac:dyDescent="0.3">
      <c r="M2810">
        <f ca="1">OFFSET('Water Data'!A2809,,MATCH('Correlation'!$R$4,DataTable[#Headers],0))</f>
        <v>7.080794504276815</v>
      </c>
      <c r="N2810">
        <f ca="1">OFFSET('Water Data'!A2809,,MATCH('Correlation'!$R$16,DataTable[#Headers],0))</f>
        <v>7.080794504276815</v>
      </c>
    </row>
    <row r="2811" spans="13:14" x14ac:dyDescent="0.3">
      <c r="M2811">
        <f ca="1">OFFSET('Water Data'!A2810,,MATCH('Correlation'!$R$4,DataTable[#Headers],0))</f>
        <v>7.080794504276815</v>
      </c>
      <c r="N2811">
        <f ca="1">OFFSET('Water Data'!A2810,,MATCH('Correlation'!$R$16,DataTable[#Headers],0))</f>
        <v>7.080794504276815</v>
      </c>
    </row>
    <row r="2812" spans="13:14" x14ac:dyDescent="0.3">
      <c r="M2812">
        <f ca="1">OFFSET('Water Data'!A2811,,MATCH('Correlation'!$R$4,DataTable[#Headers],0))</f>
        <v>8.2575965246703102</v>
      </c>
      <c r="N2812">
        <f ca="1">OFFSET('Water Data'!A2811,,MATCH('Correlation'!$R$16,DataTable[#Headers],0))</f>
        <v>8.2575965246703102</v>
      </c>
    </row>
    <row r="2813" spans="13:14" x14ac:dyDescent="0.3">
      <c r="M2813">
        <f ca="1">OFFSET('Water Data'!A2812,,MATCH('Correlation'!$R$4,DataTable[#Headers],0))</f>
        <v>8.3152676200310793</v>
      </c>
      <c r="N2813">
        <f ca="1">OFFSET('Water Data'!A2812,,MATCH('Correlation'!$R$16,DataTable[#Headers],0))</f>
        <v>8.3152676200310793</v>
      </c>
    </row>
    <row r="2814" spans="13:14" x14ac:dyDescent="0.3">
      <c r="M2814">
        <f ca="1">OFFSET('Water Data'!A2813,,MATCH('Correlation'!$R$4,DataTable[#Headers],0))</f>
        <v>7.080794504276815</v>
      </c>
      <c r="N2814">
        <f ca="1">OFFSET('Water Data'!A2813,,MATCH('Correlation'!$R$16,DataTable[#Headers],0))</f>
        <v>7.080794504276815</v>
      </c>
    </row>
    <row r="2815" spans="13:14" x14ac:dyDescent="0.3">
      <c r="M2815">
        <f ca="1">OFFSET('Water Data'!A2814,,MATCH('Correlation'!$R$4,DataTable[#Headers],0))</f>
        <v>7.1715935545348399</v>
      </c>
      <c r="N2815">
        <f ca="1">OFFSET('Water Data'!A2814,,MATCH('Correlation'!$R$16,DataTable[#Headers],0))</f>
        <v>7.1715935545348399</v>
      </c>
    </row>
    <row r="2816" spans="13:14" x14ac:dyDescent="0.3">
      <c r="M2816">
        <f ca="1">OFFSET('Water Data'!A2815,,MATCH('Correlation'!$R$4,DataTable[#Headers],0))</f>
        <v>6.9412789044310497</v>
      </c>
      <c r="N2816">
        <f ca="1">OFFSET('Water Data'!A2815,,MATCH('Correlation'!$R$16,DataTable[#Headers],0))</f>
        <v>6.9412789044310497</v>
      </c>
    </row>
    <row r="2817" spans="13:14" x14ac:dyDescent="0.3">
      <c r="M2817">
        <f ca="1">OFFSET('Water Data'!A2816,,MATCH('Correlation'!$R$4,DataTable[#Headers],0))</f>
        <v>7.080794504276815</v>
      </c>
      <c r="N2817">
        <f ca="1">OFFSET('Water Data'!A2816,,MATCH('Correlation'!$R$16,DataTable[#Headers],0))</f>
        <v>7.080794504276815</v>
      </c>
    </row>
    <row r="2818" spans="13:14" x14ac:dyDescent="0.3">
      <c r="M2818">
        <f ca="1">OFFSET('Water Data'!A2817,,MATCH('Correlation'!$R$4,DataTable[#Headers],0))</f>
        <v>6.88854760313379</v>
      </c>
      <c r="N2818">
        <f ca="1">OFFSET('Water Data'!A2817,,MATCH('Correlation'!$R$16,DataTable[#Headers],0))</f>
        <v>6.88854760313379</v>
      </c>
    </row>
    <row r="2819" spans="13:14" x14ac:dyDescent="0.3">
      <c r="M2819">
        <f ca="1">OFFSET('Water Data'!A2818,,MATCH('Correlation'!$R$4,DataTable[#Headers],0))</f>
        <v>6.8331110185961599</v>
      </c>
      <c r="N2819">
        <f ca="1">OFFSET('Water Data'!A2818,,MATCH('Correlation'!$R$16,DataTable[#Headers],0))</f>
        <v>6.8331110185961599</v>
      </c>
    </row>
    <row r="2820" spans="13:14" x14ac:dyDescent="0.3">
      <c r="M2820">
        <f ca="1">OFFSET('Water Data'!A2819,,MATCH('Correlation'!$R$4,DataTable[#Headers],0))</f>
        <v>8.2479580561436805</v>
      </c>
      <c r="N2820">
        <f ca="1">OFFSET('Water Data'!A2819,,MATCH('Correlation'!$R$16,DataTable[#Headers],0))</f>
        <v>8.2479580561436805</v>
      </c>
    </row>
    <row r="2821" spans="13:14" x14ac:dyDescent="0.3">
      <c r="M2821">
        <f ca="1">OFFSET('Water Data'!A2820,,MATCH('Correlation'!$R$4,DataTable[#Headers],0))</f>
        <v>8.9223797998838208</v>
      </c>
      <c r="N2821">
        <f ca="1">OFFSET('Water Data'!A2820,,MATCH('Correlation'!$R$16,DataTable[#Headers],0))</f>
        <v>8.9223797998838208</v>
      </c>
    </row>
    <row r="2822" spans="13:14" x14ac:dyDescent="0.3">
      <c r="M2822">
        <f ca="1">OFFSET('Water Data'!A2821,,MATCH('Correlation'!$R$4,DataTable[#Headers],0))</f>
        <v>7.3560567780554296</v>
      </c>
      <c r="N2822">
        <f ca="1">OFFSET('Water Data'!A2821,,MATCH('Correlation'!$R$16,DataTable[#Headers],0))</f>
        <v>7.3560567780554296</v>
      </c>
    </row>
    <row r="2823" spans="13:14" x14ac:dyDescent="0.3">
      <c r="M2823">
        <f ca="1">OFFSET('Water Data'!A2822,,MATCH('Correlation'!$R$4,DataTable[#Headers],0))</f>
        <v>7.080794504276815</v>
      </c>
      <c r="N2823">
        <f ca="1">OFFSET('Water Data'!A2822,,MATCH('Correlation'!$R$16,DataTable[#Headers],0))</f>
        <v>7.080794504276815</v>
      </c>
    </row>
    <row r="2824" spans="13:14" x14ac:dyDescent="0.3">
      <c r="M2824">
        <f ca="1">OFFSET('Water Data'!A2823,,MATCH('Correlation'!$R$4,DataTable[#Headers],0))</f>
        <v>9.7527032265198397</v>
      </c>
      <c r="N2824">
        <f ca="1">OFFSET('Water Data'!A2823,,MATCH('Correlation'!$R$16,DataTable[#Headers],0))</f>
        <v>9.7527032265198397</v>
      </c>
    </row>
    <row r="2825" spans="13:14" x14ac:dyDescent="0.3">
      <c r="M2825">
        <f ca="1">OFFSET('Water Data'!A2824,,MATCH('Correlation'!$R$4,DataTable[#Headers],0))</f>
        <v>6.8441417674357101</v>
      </c>
      <c r="N2825">
        <f ca="1">OFFSET('Water Data'!A2824,,MATCH('Correlation'!$R$16,DataTable[#Headers],0))</f>
        <v>6.8441417674357101</v>
      </c>
    </row>
    <row r="2826" spans="13:14" x14ac:dyDescent="0.3">
      <c r="M2826">
        <f ca="1">OFFSET('Water Data'!A2825,,MATCH('Correlation'!$R$4,DataTable[#Headers],0))</f>
        <v>6.9107651121843903</v>
      </c>
      <c r="N2826">
        <f ca="1">OFFSET('Water Data'!A2825,,MATCH('Correlation'!$R$16,DataTable[#Headers],0))</f>
        <v>6.9107651121843903</v>
      </c>
    </row>
    <row r="2827" spans="13:14" x14ac:dyDescent="0.3">
      <c r="M2827">
        <f ca="1">OFFSET('Water Data'!A2826,,MATCH('Correlation'!$R$4,DataTable[#Headers],0))</f>
        <v>8.8018460456189302</v>
      </c>
      <c r="N2827">
        <f ca="1">OFFSET('Water Data'!A2826,,MATCH('Correlation'!$R$16,DataTable[#Headers],0))</f>
        <v>8.8018460456189302</v>
      </c>
    </row>
    <row r="2828" spans="13:14" x14ac:dyDescent="0.3">
      <c r="M2828">
        <f ca="1">OFFSET('Water Data'!A2827,,MATCH('Correlation'!$R$4,DataTable[#Headers],0))</f>
        <v>6.2831035880643498</v>
      </c>
      <c r="N2828">
        <f ca="1">OFFSET('Water Data'!A2827,,MATCH('Correlation'!$R$16,DataTable[#Headers],0))</f>
        <v>6.2831035880643498</v>
      </c>
    </row>
    <row r="2829" spans="13:14" x14ac:dyDescent="0.3">
      <c r="M2829">
        <f ca="1">OFFSET('Water Data'!A2828,,MATCH('Correlation'!$R$4,DataTable[#Headers],0))</f>
        <v>6.3540381100782302</v>
      </c>
      <c r="N2829">
        <f ca="1">OFFSET('Water Data'!A2828,,MATCH('Correlation'!$R$16,DataTable[#Headers],0))</f>
        <v>6.3540381100782302</v>
      </c>
    </row>
    <row r="2830" spans="13:14" x14ac:dyDescent="0.3">
      <c r="M2830">
        <f ca="1">OFFSET('Water Data'!A2829,,MATCH('Correlation'!$R$4,DataTable[#Headers],0))</f>
        <v>5.9287673395289699</v>
      </c>
      <c r="N2830">
        <f ca="1">OFFSET('Water Data'!A2829,,MATCH('Correlation'!$R$16,DataTable[#Headers],0))</f>
        <v>5.9287673395289699</v>
      </c>
    </row>
    <row r="2831" spans="13:14" x14ac:dyDescent="0.3">
      <c r="M2831">
        <f ca="1">OFFSET('Water Data'!A2830,,MATCH('Correlation'!$R$4,DataTable[#Headers],0))</f>
        <v>6.8236420060869003</v>
      </c>
      <c r="N2831">
        <f ca="1">OFFSET('Water Data'!A2830,,MATCH('Correlation'!$R$16,DataTable[#Headers],0))</f>
        <v>6.8236420060869003</v>
      </c>
    </row>
    <row r="2832" spans="13:14" x14ac:dyDescent="0.3">
      <c r="M2832">
        <f ca="1">OFFSET('Water Data'!A2831,,MATCH('Correlation'!$R$4,DataTable[#Headers],0))</f>
        <v>7.34223124941626</v>
      </c>
      <c r="N2832">
        <f ca="1">OFFSET('Water Data'!A2831,,MATCH('Correlation'!$R$16,DataTable[#Headers],0))</f>
        <v>7.34223124941626</v>
      </c>
    </row>
    <row r="2833" spans="13:14" x14ac:dyDescent="0.3">
      <c r="M2833">
        <f ca="1">OFFSET('Water Data'!A2832,,MATCH('Correlation'!$R$4,DataTable[#Headers],0))</f>
        <v>7.1460197161882899</v>
      </c>
      <c r="N2833">
        <f ca="1">OFFSET('Water Data'!A2832,,MATCH('Correlation'!$R$16,DataTable[#Headers],0))</f>
        <v>7.1460197161882899</v>
      </c>
    </row>
    <row r="2834" spans="13:14" x14ac:dyDescent="0.3">
      <c r="M2834">
        <f ca="1">OFFSET('Water Data'!A2833,,MATCH('Correlation'!$R$4,DataTable[#Headers],0))</f>
        <v>5.0893877911826797</v>
      </c>
      <c r="N2834">
        <f ca="1">OFFSET('Water Data'!A2833,,MATCH('Correlation'!$R$16,DataTable[#Headers],0))</f>
        <v>5.0893877911826797</v>
      </c>
    </row>
    <row r="2835" spans="13:14" x14ac:dyDescent="0.3">
      <c r="M2835">
        <f ca="1">OFFSET('Water Data'!A2834,,MATCH('Correlation'!$R$4,DataTable[#Headers],0))</f>
        <v>8.5942172510849506</v>
      </c>
      <c r="N2835">
        <f ca="1">OFFSET('Water Data'!A2834,,MATCH('Correlation'!$R$16,DataTable[#Headers],0))</f>
        <v>8.5942172510849506</v>
      </c>
    </row>
    <row r="2836" spans="13:14" x14ac:dyDescent="0.3">
      <c r="M2836">
        <f ca="1">OFFSET('Water Data'!A2835,,MATCH('Correlation'!$R$4,DataTable[#Headers],0))</f>
        <v>8.1494372976105804</v>
      </c>
      <c r="N2836">
        <f ca="1">OFFSET('Water Data'!A2835,,MATCH('Correlation'!$R$16,DataTable[#Headers],0))</f>
        <v>8.1494372976105804</v>
      </c>
    </row>
    <row r="2837" spans="13:14" x14ac:dyDescent="0.3">
      <c r="M2837">
        <f ca="1">OFFSET('Water Data'!A2836,,MATCH('Correlation'!$R$4,DataTable[#Headers],0))</f>
        <v>9.2715785329933205</v>
      </c>
      <c r="N2837">
        <f ca="1">OFFSET('Water Data'!A2836,,MATCH('Correlation'!$R$16,DataTable[#Headers],0))</f>
        <v>9.2715785329933205</v>
      </c>
    </row>
    <row r="2838" spans="13:14" x14ac:dyDescent="0.3">
      <c r="M2838">
        <f ca="1">OFFSET('Water Data'!A2837,,MATCH('Correlation'!$R$4,DataTable[#Headers],0))</f>
        <v>7.0216174809437604</v>
      </c>
      <c r="N2838">
        <f ca="1">OFFSET('Water Data'!A2837,,MATCH('Correlation'!$R$16,DataTable[#Headers],0))</f>
        <v>7.0216174809437604</v>
      </c>
    </row>
    <row r="2839" spans="13:14" x14ac:dyDescent="0.3">
      <c r="M2839">
        <f ca="1">OFFSET('Water Data'!A2838,,MATCH('Correlation'!$R$4,DataTable[#Headers],0))</f>
        <v>7.8333610010289103</v>
      </c>
      <c r="N2839">
        <f ca="1">OFFSET('Water Data'!A2838,,MATCH('Correlation'!$R$16,DataTable[#Headers],0))</f>
        <v>7.8333610010289103</v>
      </c>
    </row>
    <row r="2840" spans="13:14" x14ac:dyDescent="0.3">
      <c r="M2840">
        <f ca="1">OFFSET('Water Data'!A2839,,MATCH('Correlation'!$R$4,DataTable[#Headers],0))</f>
        <v>6.6437343756175702</v>
      </c>
      <c r="N2840">
        <f ca="1">OFFSET('Water Data'!A2839,,MATCH('Correlation'!$R$16,DataTable[#Headers],0))</f>
        <v>6.6437343756175702</v>
      </c>
    </row>
    <row r="2841" spans="13:14" x14ac:dyDescent="0.3">
      <c r="M2841">
        <f ca="1">OFFSET('Water Data'!A2840,,MATCH('Correlation'!$R$4,DataTable[#Headers],0))</f>
        <v>6.7614137090468001</v>
      </c>
      <c r="N2841">
        <f ca="1">OFFSET('Water Data'!A2840,,MATCH('Correlation'!$R$16,DataTable[#Headers],0))</f>
        <v>6.7614137090468001</v>
      </c>
    </row>
    <row r="2842" spans="13:14" x14ac:dyDescent="0.3">
      <c r="M2842">
        <f ca="1">OFFSET('Water Data'!A2841,,MATCH('Correlation'!$R$4,DataTable[#Headers],0))</f>
        <v>7.2434821544024297</v>
      </c>
      <c r="N2842">
        <f ca="1">OFFSET('Water Data'!A2841,,MATCH('Correlation'!$R$16,DataTable[#Headers],0))</f>
        <v>7.2434821544024297</v>
      </c>
    </row>
    <row r="2843" spans="13:14" x14ac:dyDescent="0.3">
      <c r="M2843">
        <f ca="1">OFFSET('Water Data'!A2842,,MATCH('Correlation'!$R$4,DataTable[#Headers],0))</f>
        <v>7.9906582385333502</v>
      </c>
      <c r="N2843">
        <f ca="1">OFFSET('Water Data'!A2842,,MATCH('Correlation'!$R$16,DataTable[#Headers],0))</f>
        <v>7.9906582385333502</v>
      </c>
    </row>
    <row r="2844" spans="13:14" x14ac:dyDescent="0.3">
      <c r="M2844">
        <f ca="1">OFFSET('Water Data'!A2843,,MATCH('Correlation'!$R$4,DataTable[#Headers],0))</f>
        <v>7.6125168226318598</v>
      </c>
      <c r="N2844">
        <f ca="1">OFFSET('Water Data'!A2843,,MATCH('Correlation'!$R$16,DataTable[#Headers],0))</f>
        <v>7.6125168226318598</v>
      </c>
    </row>
    <row r="2845" spans="13:14" x14ac:dyDescent="0.3">
      <c r="M2845">
        <f ca="1">OFFSET('Water Data'!A2844,,MATCH('Correlation'!$R$4,DataTable[#Headers],0))</f>
        <v>6.0809928685716601</v>
      </c>
      <c r="N2845">
        <f ca="1">OFFSET('Water Data'!A2844,,MATCH('Correlation'!$R$16,DataTable[#Headers],0))</f>
        <v>6.0809928685716601</v>
      </c>
    </row>
    <row r="2846" spans="13:14" x14ac:dyDescent="0.3">
      <c r="M2846">
        <f ca="1">OFFSET('Water Data'!A2845,,MATCH('Correlation'!$R$4,DataTable[#Headers],0))</f>
        <v>7.8884245149360499</v>
      </c>
      <c r="N2846">
        <f ca="1">OFFSET('Water Data'!A2845,,MATCH('Correlation'!$R$16,DataTable[#Headers],0))</f>
        <v>7.8884245149360499</v>
      </c>
    </row>
    <row r="2847" spans="13:14" x14ac:dyDescent="0.3">
      <c r="M2847">
        <f ca="1">OFFSET('Water Data'!A2846,,MATCH('Correlation'!$R$4,DataTable[#Headers],0))</f>
        <v>6.6588335716298799</v>
      </c>
      <c r="N2847">
        <f ca="1">OFFSET('Water Data'!A2846,,MATCH('Correlation'!$R$16,DataTable[#Headers],0))</f>
        <v>6.6588335716298799</v>
      </c>
    </row>
    <row r="2848" spans="13:14" x14ac:dyDescent="0.3">
      <c r="M2848">
        <f ca="1">OFFSET('Water Data'!A2847,,MATCH('Correlation'!$R$4,DataTable[#Headers],0))</f>
        <v>7.080794504276815</v>
      </c>
      <c r="N2848">
        <f ca="1">OFFSET('Water Data'!A2847,,MATCH('Correlation'!$R$16,DataTable[#Headers],0))</f>
        <v>7.080794504276815</v>
      </c>
    </row>
    <row r="2849" spans="13:14" x14ac:dyDescent="0.3">
      <c r="M2849">
        <f ca="1">OFFSET('Water Data'!A2848,,MATCH('Correlation'!$R$4,DataTable[#Headers],0))</f>
        <v>7.2229975604064602</v>
      </c>
      <c r="N2849">
        <f ca="1">OFFSET('Water Data'!A2848,,MATCH('Correlation'!$R$16,DataTable[#Headers],0))</f>
        <v>7.2229975604064602</v>
      </c>
    </row>
    <row r="2850" spans="13:14" x14ac:dyDescent="0.3">
      <c r="M2850">
        <f ca="1">OFFSET('Water Data'!A2849,,MATCH('Correlation'!$R$4,DataTable[#Headers],0))</f>
        <v>7.080794504276815</v>
      </c>
      <c r="N2850">
        <f ca="1">OFFSET('Water Data'!A2849,,MATCH('Correlation'!$R$16,DataTable[#Headers],0))</f>
        <v>7.080794504276815</v>
      </c>
    </row>
    <row r="2851" spans="13:14" x14ac:dyDescent="0.3">
      <c r="M2851">
        <f ca="1">OFFSET('Water Data'!A2850,,MATCH('Correlation'!$R$4,DataTable[#Headers],0))</f>
        <v>6.4277205605030403</v>
      </c>
      <c r="N2851">
        <f ca="1">OFFSET('Water Data'!A2850,,MATCH('Correlation'!$R$16,DataTable[#Headers],0))</f>
        <v>6.4277205605030403</v>
      </c>
    </row>
    <row r="2852" spans="13:14" x14ac:dyDescent="0.3">
      <c r="M2852">
        <f ca="1">OFFSET('Water Data'!A2851,,MATCH('Correlation'!$R$4,DataTable[#Headers],0))</f>
        <v>5.0233807838228302</v>
      </c>
      <c r="N2852">
        <f ca="1">OFFSET('Water Data'!A2851,,MATCH('Correlation'!$R$16,DataTable[#Headers],0))</f>
        <v>5.0233807838228302</v>
      </c>
    </row>
    <row r="2853" spans="13:14" x14ac:dyDescent="0.3">
      <c r="M2853">
        <f ca="1">OFFSET('Water Data'!A2852,,MATCH('Correlation'!$R$4,DataTable[#Headers],0))</f>
        <v>7.080794504276815</v>
      </c>
      <c r="N2853">
        <f ca="1">OFFSET('Water Data'!A2852,,MATCH('Correlation'!$R$16,DataTable[#Headers],0))</f>
        <v>7.080794504276815</v>
      </c>
    </row>
    <row r="2854" spans="13:14" x14ac:dyDescent="0.3">
      <c r="M2854">
        <f ca="1">OFFSET('Water Data'!A2853,,MATCH('Correlation'!$R$4,DataTable[#Headers],0))</f>
        <v>8.1639996176202807</v>
      </c>
      <c r="N2854">
        <f ca="1">OFFSET('Water Data'!A2853,,MATCH('Correlation'!$R$16,DataTable[#Headers],0))</f>
        <v>8.1639996176202807</v>
      </c>
    </row>
    <row r="2855" spans="13:14" x14ac:dyDescent="0.3">
      <c r="M2855">
        <f ca="1">OFFSET('Water Data'!A2854,,MATCH('Correlation'!$R$4,DataTable[#Headers],0))</f>
        <v>7.080794504276815</v>
      </c>
      <c r="N2855">
        <f ca="1">OFFSET('Water Data'!A2854,,MATCH('Correlation'!$R$16,DataTable[#Headers],0))</f>
        <v>7.080794504276815</v>
      </c>
    </row>
    <row r="2856" spans="13:14" x14ac:dyDescent="0.3">
      <c r="M2856">
        <f ca="1">OFFSET('Water Data'!A2855,,MATCH('Correlation'!$R$4,DataTable[#Headers],0))</f>
        <v>5.2721564589080803</v>
      </c>
      <c r="N2856">
        <f ca="1">OFFSET('Water Data'!A2855,,MATCH('Correlation'!$R$16,DataTable[#Headers],0))</f>
        <v>5.2721564589080803</v>
      </c>
    </row>
    <row r="2857" spans="13:14" x14ac:dyDescent="0.3">
      <c r="M2857">
        <f ca="1">OFFSET('Water Data'!A2856,,MATCH('Correlation'!$R$4,DataTable[#Headers],0))</f>
        <v>6.9030743305288702</v>
      </c>
      <c r="N2857">
        <f ca="1">OFFSET('Water Data'!A2856,,MATCH('Correlation'!$R$16,DataTable[#Headers],0))</f>
        <v>6.9030743305288702</v>
      </c>
    </row>
    <row r="2858" spans="13:14" x14ac:dyDescent="0.3">
      <c r="M2858">
        <f ca="1">OFFSET('Water Data'!A2857,,MATCH('Correlation'!$R$4,DataTable[#Headers],0))</f>
        <v>7.4665583576452699</v>
      </c>
      <c r="N2858">
        <f ca="1">OFFSET('Water Data'!A2857,,MATCH('Correlation'!$R$16,DataTable[#Headers],0))</f>
        <v>7.4665583576452699</v>
      </c>
    </row>
    <row r="2859" spans="13:14" x14ac:dyDescent="0.3">
      <c r="M2859">
        <f ca="1">OFFSET('Water Data'!A2858,,MATCH('Correlation'!$R$4,DataTable[#Headers],0))</f>
        <v>7.3976506625417704</v>
      </c>
      <c r="N2859">
        <f ca="1">OFFSET('Water Data'!A2858,,MATCH('Correlation'!$R$16,DataTable[#Headers],0))</f>
        <v>7.3976506625417704</v>
      </c>
    </row>
    <row r="2860" spans="13:14" x14ac:dyDescent="0.3">
      <c r="M2860">
        <f ca="1">OFFSET('Water Data'!A2859,,MATCH('Correlation'!$R$4,DataTable[#Headers],0))</f>
        <v>7.080794504276815</v>
      </c>
      <c r="N2860">
        <f ca="1">OFFSET('Water Data'!A2859,,MATCH('Correlation'!$R$16,DataTable[#Headers],0))</f>
        <v>7.080794504276815</v>
      </c>
    </row>
    <row r="2861" spans="13:14" x14ac:dyDescent="0.3">
      <c r="M2861">
        <f ca="1">OFFSET('Water Data'!A2860,,MATCH('Correlation'!$R$4,DataTable[#Headers],0))</f>
        <v>7.080794504276815</v>
      </c>
      <c r="N2861">
        <f ca="1">OFFSET('Water Data'!A2860,,MATCH('Correlation'!$R$16,DataTable[#Headers],0))</f>
        <v>7.080794504276815</v>
      </c>
    </row>
    <row r="2862" spans="13:14" x14ac:dyDescent="0.3">
      <c r="M2862">
        <f ca="1">OFFSET('Water Data'!A2861,,MATCH('Correlation'!$R$4,DataTable[#Headers],0))</f>
        <v>5.5395336900238696</v>
      </c>
      <c r="N2862">
        <f ca="1">OFFSET('Water Data'!A2861,,MATCH('Correlation'!$R$16,DataTable[#Headers],0))</f>
        <v>5.5395336900238696</v>
      </c>
    </row>
    <row r="2863" spans="13:14" x14ac:dyDescent="0.3">
      <c r="M2863">
        <f ca="1">OFFSET('Water Data'!A2862,,MATCH('Correlation'!$R$4,DataTable[#Headers],0))</f>
        <v>7.37616113826674</v>
      </c>
      <c r="N2863">
        <f ca="1">OFFSET('Water Data'!A2862,,MATCH('Correlation'!$R$16,DataTable[#Headers],0))</f>
        <v>7.37616113826674</v>
      </c>
    </row>
    <row r="2864" spans="13:14" x14ac:dyDescent="0.3">
      <c r="M2864">
        <f ca="1">OFFSET('Water Data'!A2863,,MATCH('Correlation'!$R$4,DataTable[#Headers],0))</f>
        <v>9.3186139156322199</v>
      </c>
      <c r="N2864">
        <f ca="1">OFFSET('Water Data'!A2863,,MATCH('Correlation'!$R$16,DataTable[#Headers],0))</f>
        <v>9.3186139156322199</v>
      </c>
    </row>
    <row r="2865" spans="13:14" x14ac:dyDescent="0.3">
      <c r="M2865">
        <f ca="1">OFFSET('Water Data'!A2864,,MATCH('Correlation'!$R$4,DataTable[#Headers],0))</f>
        <v>6.7019409116882196</v>
      </c>
      <c r="N2865">
        <f ca="1">OFFSET('Water Data'!A2864,,MATCH('Correlation'!$R$16,DataTable[#Headers],0))</f>
        <v>6.7019409116882196</v>
      </c>
    </row>
    <row r="2866" spans="13:14" x14ac:dyDescent="0.3">
      <c r="M2866">
        <f ca="1">OFFSET('Water Data'!A2865,,MATCH('Correlation'!$R$4,DataTable[#Headers],0))</f>
        <v>5.5475762631029397</v>
      </c>
      <c r="N2866">
        <f ca="1">OFFSET('Water Data'!A2865,,MATCH('Correlation'!$R$16,DataTable[#Headers],0))</f>
        <v>5.5475762631029397</v>
      </c>
    </row>
    <row r="2867" spans="13:14" x14ac:dyDescent="0.3">
      <c r="M2867">
        <f ca="1">OFFSET('Water Data'!A2866,,MATCH('Correlation'!$R$4,DataTable[#Headers],0))</f>
        <v>9.0018228652265808</v>
      </c>
      <c r="N2867">
        <f ca="1">OFFSET('Water Data'!A2866,,MATCH('Correlation'!$R$16,DataTable[#Headers],0))</f>
        <v>9.0018228652265808</v>
      </c>
    </row>
    <row r="2868" spans="13:14" x14ac:dyDescent="0.3">
      <c r="M2868">
        <f ca="1">OFFSET('Water Data'!A2867,,MATCH('Correlation'!$R$4,DataTable[#Headers],0))</f>
        <v>9.1307688868362806</v>
      </c>
      <c r="N2868">
        <f ca="1">OFFSET('Water Data'!A2867,,MATCH('Correlation'!$R$16,DataTable[#Headers],0))</f>
        <v>9.1307688868362806</v>
      </c>
    </row>
    <row r="2869" spans="13:14" x14ac:dyDescent="0.3">
      <c r="M2869">
        <f ca="1">OFFSET('Water Data'!A2868,,MATCH('Correlation'!$R$4,DataTable[#Headers],0))</f>
        <v>4.07792047015639</v>
      </c>
      <c r="N2869">
        <f ca="1">OFFSET('Water Data'!A2868,,MATCH('Correlation'!$R$16,DataTable[#Headers],0))</f>
        <v>4.07792047015639</v>
      </c>
    </row>
    <row r="2870" spans="13:14" x14ac:dyDescent="0.3">
      <c r="M2870">
        <f ca="1">OFFSET('Water Data'!A2869,,MATCH('Correlation'!$R$4,DataTable[#Headers],0))</f>
        <v>7.12521107553055</v>
      </c>
      <c r="N2870">
        <f ca="1">OFFSET('Water Data'!A2869,,MATCH('Correlation'!$R$16,DataTable[#Headers],0))</f>
        <v>7.12521107553055</v>
      </c>
    </row>
    <row r="2871" spans="13:14" x14ac:dyDescent="0.3">
      <c r="M2871">
        <f ca="1">OFFSET('Water Data'!A2870,,MATCH('Correlation'!$R$4,DataTable[#Headers],0))</f>
        <v>13.5412402365679</v>
      </c>
      <c r="N2871">
        <f ca="1">OFFSET('Water Data'!A2870,,MATCH('Correlation'!$R$16,DataTable[#Headers],0))</f>
        <v>13.5412402365679</v>
      </c>
    </row>
    <row r="2872" spans="13:14" x14ac:dyDescent="0.3">
      <c r="M2872">
        <f ca="1">OFFSET('Water Data'!A2871,,MATCH('Correlation'!$R$4,DataTable[#Headers],0))</f>
        <v>7.1712237229099198</v>
      </c>
      <c r="N2872">
        <f ca="1">OFFSET('Water Data'!A2871,,MATCH('Correlation'!$R$16,DataTable[#Headers],0))</f>
        <v>7.1712237229099198</v>
      </c>
    </row>
    <row r="2873" spans="13:14" x14ac:dyDescent="0.3">
      <c r="M2873">
        <f ca="1">OFFSET('Water Data'!A2872,,MATCH('Correlation'!$R$4,DataTable[#Headers],0))</f>
        <v>7.080794504276815</v>
      </c>
      <c r="N2873">
        <f ca="1">OFFSET('Water Data'!A2872,,MATCH('Correlation'!$R$16,DataTable[#Headers],0))</f>
        <v>7.080794504276815</v>
      </c>
    </row>
    <row r="2874" spans="13:14" x14ac:dyDescent="0.3">
      <c r="M2874">
        <f ca="1">OFFSET('Water Data'!A2873,,MATCH('Correlation'!$R$4,DataTable[#Headers],0))</f>
        <v>6.9777440999669302</v>
      </c>
      <c r="N2874">
        <f ca="1">OFFSET('Water Data'!A2873,,MATCH('Correlation'!$R$16,DataTable[#Headers],0))</f>
        <v>6.9777440999669302</v>
      </c>
    </row>
    <row r="2875" spans="13:14" x14ac:dyDescent="0.3">
      <c r="M2875">
        <f ca="1">OFFSET('Water Data'!A2874,,MATCH('Correlation'!$R$4,DataTable[#Headers],0))</f>
        <v>6.3571667199938702</v>
      </c>
      <c r="N2875">
        <f ca="1">OFFSET('Water Data'!A2874,,MATCH('Correlation'!$R$16,DataTable[#Headers],0))</f>
        <v>6.3571667199938702</v>
      </c>
    </row>
    <row r="2876" spans="13:14" x14ac:dyDescent="0.3">
      <c r="M2876">
        <f ca="1">OFFSET('Water Data'!A2875,,MATCH('Correlation'!$R$4,DataTable[#Headers],0))</f>
        <v>7.080794504276815</v>
      </c>
      <c r="N2876">
        <f ca="1">OFFSET('Water Data'!A2875,,MATCH('Correlation'!$R$16,DataTable[#Headers],0))</f>
        <v>7.080794504276815</v>
      </c>
    </row>
    <row r="2877" spans="13:14" x14ac:dyDescent="0.3">
      <c r="M2877">
        <f ca="1">OFFSET('Water Data'!A2876,,MATCH('Correlation'!$R$4,DataTable[#Headers],0))</f>
        <v>8.3394367568966796</v>
      </c>
      <c r="N2877">
        <f ca="1">OFFSET('Water Data'!A2876,,MATCH('Correlation'!$R$16,DataTable[#Headers],0))</f>
        <v>8.3394367568966796</v>
      </c>
    </row>
    <row r="2878" spans="13:14" x14ac:dyDescent="0.3">
      <c r="M2878">
        <f ca="1">OFFSET('Water Data'!A2877,,MATCH('Correlation'!$R$4,DataTable[#Headers],0))</f>
        <v>6.2769565100978602</v>
      </c>
      <c r="N2878">
        <f ca="1">OFFSET('Water Data'!A2877,,MATCH('Correlation'!$R$16,DataTable[#Headers],0))</f>
        <v>6.2769565100978602</v>
      </c>
    </row>
    <row r="2879" spans="13:14" x14ac:dyDescent="0.3">
      <c r="M2879">
        <f ca="1">OFFSET('Water Data'!A2878,,MATCH('Correlation'!$R$4,DataTable[#Headers],0))</f>
        <v>10.9474726361524</v>
      </c>
      <c r="N2879">
        <f ca="1">OFFSET('Water Data'!A2878,,MATCH('Correlation'!$R$16,DataTable[#Headers],0))</f>
        <v>10.9474726361524</v>
      </c>
    </row>
    <row r="2880" spans="13:14" x14ac:dyDescent="0.3">
      <c r="M2880">
        <f ca="1">OFFSET('Water Data'!A2879,,MATCH('Correlation'!$R$4,DataTable[#Headers],0))</f>
        <v>9.8717912323756298</v>
      </c>
      <c r="N2880">
        <f ca="1">OFFSET('Water Data'!A2879,,MATCH('Correlation'!$R$16,DataTable[#Headers],0))</f>
        <v>9.8717912323756298</v>
      </c>
    </row>
    <row r="2881" spans="13:14" x14ac:dyDescent="0.3">
      <c r="M2881">
        <f ca="1">OFFSET('Water Data'!A2880,,MATCH('Correlation'!$R$4,DataTable[#Headers],0))</f>
        <v>4.3171873539419803</v>
      </c>
      <c r="N2881">
        <f ca="1">OFFSET('Water Data'!A2880,,MATCH('Correlation'!$R$16,DataTable[#Headers],0))</f>
        <v>4.3171873539419803</v>
      </c>
    </row>
    <row r="2882" spans="13:14" x14ac:dyDescent="0.3">
      <c r="M2882">
        <f ca="1">OFFSET('Water Data'!A2881,,MATCH('Correlation'!$R$4,DataTable[#Headers],0))</f>
        <v>4.2275373859182004</v>
      </c>
      <c r="N2882">
        <f ca="1">OFFSET('Water Data'!A2881,,MATCH('Correlation'!$R$16,DataTable[#Headers],0))</f>
        <v>4.2275373859182004</v>
      </c>
    </row>
    <row r="2883" spans="13:14" x14ac:dyDescent="0.3">
      <c r="M2883">
        <f ca="1">OFFSET('Water Data'!A2882,,MATCH('Correlation'!$R$4,DataTable[#Headers],0))</f>
        <v>4.1400771386923898</v>
      </c>
      <c r="N2883">
        <f ca="1">OFFSET('Water Data'!A2882,,MATCH('Correlation'!$R$16,DataTable[#Headers],0))</f>
        <v>4.1400771386923898</v>
      </c>
    </row>
    <row r="2884" spans="13:14" x14ac:dyDescent="0.3">
      <c r="M2884">
        <f ca="1">OFFSET('Water Data'!A2883,,MATCH('Correlation'!$R$4,DataTable[#Headers],0))</f>
        <v>5.3499972969125897</v>
      </c>
      <c r="N2884">
        <f ca="1">OFFSET('Water Data'!A2883,,MATCH('Correlation'!$R$16,DataTable[#Headers],0))</f>
        <v>5.3499972969125897</v>
      </c>
    </row>
    <row r="2885" spans="13:14" x14ac:dyDescent="0.3">
      <c r="M2885">
        <f ca="1">OFFSET('Water Data'!A2884,,MATCH('Correlation'!$R$4,DataTable[#Headers],0))</f>
        <v>7.5780143079357796</v>
      </c>
      <c r="N2885">
        <f ca="1">OFFSET('Water Data'!A2884,,MATCH('Correlation'!$R$16,DataTable[#Headers],0))</f>
        <v>7.5780143079357796</v>
      </c>
    </row>
    <row r="2886" spans="13:14" x14ac:dyDescent="0.3">
      <c r="M2886">
        <f ca="1">OFFSET('Water Data'!A2885,,MATCH('Correlation'!$R$4,DataTable[#Headers],0))</f>
        <v>7.7101378908144902</v>
      </c>
      <c r="N2886">
        <f ca="1">OFFSET('Water Data'!A2885,,MATCH('Correlation'!$R$16,DataTable[#Headers],0))</f>
        <v>7.7101378908144902</v>
      </c>
    </row>
    <row r="2887" spans="13:14" x14ac:dyDescent="0.3">
      <c r="M2887">
        <f ca="1">OFFSET('Water Data'!A2886,,MATCH('Correlation'!$R$4,DataTable[#Headers],0))</f>
        <v>8.3307433189881692</v>
      </c>
      <c r="N2887">
        <f ca="1">OFFSET('Water Data'!A2886,,MATCH('Correlation'!$R$16,DataTable[#Headers],0))</f>
        <v>8.3307433189881692</v>
      </c>
    </row>
    <row r="2888" spans="13:14" x14ac:dyDescent="0.3">
      <c r="M2888">
        <f ca="1">OFFSET('Water Data'!A2887,,MATCH('Correlation'!$R$4,DataTable[#Headers],0))</f>
        <v>6.5109723346657704</v>
      </c>
      <c r="N2888">
        <f ca="1">OFFSET('Water Data'!A2887,,MATCH('Correlation'!$R$16,DataTable[#Headers],0))</f>
        <v>6.5109723346657704</v>
      </c>
    </row>
    <row r="2889" spans="13:14" x14ac:dyDescent="0.3">
      <c r="M2889">
        <f ca="1">OFFSET('Water Data'!A2888,,MATCH('Correlation'!$R$4,DataTable[#Headers],0))</f>
        <v>7.080794504276815</v>
      </c>
      <c r="N2889">
        <f ca="1">OFFSET('Water Data'!A2888,,MATCH('Correlation'!$R$16,DataTable[#Headers],0))</f>
        <v>7.080794504276815</v>
      </c>
    </row>
    <row r="2890" spans="13:14" x14ac:dyDescent="0.3">
      <c r="M2890">
        <f ca="1">OFFSET('Water Data'!A2889,,MATCH('Correlation'!$R$4,DataTable[#Headers],0))</f>
        <v>6.9343105827538301</v>
      </c>
      <c r="N2890">
        <f ca="1">OFFSET('Water Data'!A2889,,MATCH('Correlation'!$R$16,DataTable[#Headers],0))</f>
        <v>6.9343105827538301</v>
      </c>
    </row>
    <row r="2891" spans="13:14" x14ac:dyDescent="0.3">
      <c r="M2891">
        <f ca="1">OFFSET('Water Data'!A2890,,MATCH('Correlation'!$R$4,DataTable[#Headers],0))</f>
        <v>8.6186538492498901</v>
      </c>
      <c r="N2891">
        <f ca="1">OFFSET('Water Data'!A2890,,MATCH('Correlation'!$R$16,DataTable[#Headers],0))</f>
        <v>8.6186538492498901</v>
      </c>
    </row>
    <row r="2892" spans="13:14" x14ac:dyDescent="0.3">
      <c r="M2892">
        <f ca="1">OFFSET('Water Data'!A2891,,MATCH('Correlation'!$R$4,DataTable[#Headers],0))</f>
        <v>8.4609639635874991</v>
      </c>
      <c r="N2892">
        <f ca="1">OFFSET('Water Data'!A2891,,MATCH('Correlation'!$R$16,DataTable[#Headers],0))</f>
        <v>8.4609639635874991</v>
      </c>
    </row>
    <row r="2893" spans="13:14" x14ac:dyDescent="0.3">
      <c r="M2893">
        <f ca="1">OFFSET('Water Data'!A2892,,MATCH('Correlation'!$R$4,DataTable[#Headers],0))</f>
        <v>4.0042483326584</v>
      </c>
      <c r="N2893">
        <f ca="1">OFFSET('Water Data'!A2892,,MATCH('Correlation'!$R$16,DataTable[#Headers],0))</f>
        <v>4.0042483326584</v>
      </c>
    </row>
    <row r="2894" spans="13:14" x14ac:dyDescent="0.3">
      <c r="M2894">
        <f ca="1">OFFSET('Water Data'!A2893,,MATCH('Correlation'!$R$4,DataTable[#Headers],0))</f>
        <v>3.76209764630643</v>
      </c>
      <c r="N2894">
        <f ca="1">OFFSET('Water Data'!A2893,,MATCH('Correlation'!$R$16,DataTable[#Headers],0))</f>
        <v>3.76209764630643</v>
      </c>
    </row>
    <row r="2895" spans="13:14" x14ac:dyDescent="0.3">
      <c r="M2895">
        <f ca="1">OFFSET('Water Data'!A2894,,MATCH('Correlation'!$R$4,DataTable[#Headers],0))</f>
        <v>3.7951329050426099</v>
      </c>
      <c r="N2895">
        <f ca="1">OFFSET('Water Data'!A2894,,MATCH('Correlation'!$R$16,DataTable[#Headers],0))</f>
        <v>3.7951329050426099</v>
      </c>
    </row>
    <row r="2896" spans="13:14" x14ac:dyDescent="0.3">
      <c r="M2896">
        <f ca="1">OFFSET('Water Data'!A2895,,MATCH('Correlation'!$R$4,DataTable[#Headers],0))</f>
        <v>5.6607363110710898</v>
      </c>
      <c r="N2896">
        <f ca="1">OFFSET('Water Data'!A2895,,MATCH('Correlation'!$R$16,DataTable[#Headers],0))</f>
        <v>5.6607363110710898</v>
      </c>
    </row>
    <row r="2897" spans="13:14" x14ac:dyDescent="0.3">
      <c r="M2897">
        <f ca="1">OFFSET('Water Data'!A2896,,MATCH('Correlation'!$R$4,DataTable[#Headers],0))</f>
        <v>9.3961483994841295</v>
      </c>
      <c r="N2897">
        <f ca="1">OFFSET('Water Data'!A2896,,MATCH('Correlation'!$R$16,DataTable[#Headers],0))</f>
        <v>9.3961483994841295</v>
      </c>
    </row>
    <row r="2898" spans="13:14" x14ac:dyDescent="0.3">
      <c r="M2898">
        <f ca="1">OFFSET('Water Data'!A2897,,MATCH('Correlation'!$R$4,DataTable[#Headers],0))</f>
        <v>13.349888560662199</v>
      </c>
      <c r="N2898">
        <f ca="1">OFFSET('Water Data'!A2897,,MATCH('Correlation'!$R$16,DataTable[#Headers],0))</f>
        <v>13.349888560662199</v>
      </c>
    </row>
    <row r="2899" spans="13:14" x14ac:dyDescent="0.3">
      <c r="M2899">
        <f ca="1">OFFSET('Water Data'!A2898,,MATCH('Correlation'!$R$4,DataTable[#Headers],0))</f>
        <v>7.080794504276815</v>
      </c>
      <c r="N2899">
        <f ca="1">OFFSET('Water Data'!A2898,,MATCH('Correlation'!$R$16,DataTable[#Headers],0))</f>
        <v>7.080794504276815</v>
      </c>
    </row>
    <row r="2900" spans="13:14" x14ac:dyDescent="0.3">
      <c r="M2900">
        <f ca="1">OFFSET('Water Data'!A2899,,MATCH('Correlation'!$R$4,DataTable[#Headers],0))</f>
        <v>7.8179012805146497</v>
      </c>
      <c r="N2900">
        <f ca="1">OFFSET('Water Data'!A2899,,MATCH('Correlation'!$R$16,DataTable[#Headers],0))</f>
        <v>7.8179012805146497</v>
      </c>
    </row>
    <row r="2901" spans="13:14" x14ac:dyDescent="0.3">
      <c r="M2901">
        <f ca="1">OFFSET('Water Data'!A2900,,MATCH('Correlation'!$R$4,DataTable[#Headers],0))</f>
        <v>7.080794504276815</v>
      </c>
      <c r="N2901">
        <f ca="1">OFFSET('Water Data'!A2900,,MATCH('Correlation'!$R$16,DataTable[#Headers],0))</f>
        <v>7.080794504276815</v>
      </c>
    </row>
    <row r="2902" spans="13:14" x14ac:dyDescent="0.3">
      <c r="M2902">
        <f ca="1">OFFSET('Water Data'!A2901,,MATCH('Correlation'!$R$4,DataTable[#Headers],0))</f>
        <v>1.4317815547427399</v>
      </c>
      <c r="N2902">
        <f ca="1">OFFSET('Water Data'!A2901,,MATCH('Correlation'!$R$16,DataTable[#Headers],0))</f>
        <v>1.4317815547427399</v>
      </c>
    </row>
    <row r="2903" spans="13:14" x14ac:dyDescent="0.3">
      <c r="M2903">
        <f ca="1">OFFSET('Water Data'!A2902,,MATCH('Correlation'!$R$4,DataTable[#Headers],0))</f>
        <v>6.9700366939821397</v>
      </c>
      <c r="N2903">
        <f ca="1">OFFSET('Water Data'!A2902,,MATCH('Correlation'!$R$16,DataTable[#Headers],0))</f>
        <v>6.9700366939821397</v>
      </c>
    </row>
    <row r="2904" spans="13:14" x14ac:dyDescent="0.3">
      <c r="M2904">
        <f ca="1">OFFSET('Water Data'!A2903,,MATCH('Correlation'!$R$4,DataTable[#Headers],0))</f>
        <v>10.851860346886699</v>
      </c>
      <c r="N2904">
        <f ca="1">OFFSET('Water Data'!A2903,,MATCH('Correlation'!$R$16,DataTable[#Headers],0))</f>
        <v>10.851860346886699</v>
      </c>
    </row>
    <row r="2905" spans="13:14" x14ac:dyDescent="0.3">
      <c r="M2905">
        <f ca="1">OFFSET('Water Data'!A2904,,MATCH('Correlation'!$R$4,DataTable[#Headers],0))</f>
        <v>6.58800728960989</v>
      </c>
      <c r="N2905">
        <f ca="1">OFFSET('Water Data'!A2904,,MATCH('Correlation'!$R$16,DataTable[#Headers],0))</f>
        <v>6.58800728960989</v>
      </c>
    </row>
    <row r="2906" spans="13:14" x14ac:dyDescent="0.3">
      <c r="M2906">
        <f ca="1">OFFSET('Water Data'!A2905,,MATCH('Correlation'!$R$4,DataTable[#Headers],0))</f>
        <v>9.0043521695148492</v>
      </c>
      <c r="N2906">
        <f ca="1">OFFSET('Water Data'!A2905,,MATCH('Correlation'!$R$16,DataTable[#Headers],0))</f>
        <v>9.0043521695148492</v>
      </c>
    </row>
    <row r="2907" spans="13:14" x14ac:dyDescent="0.3">
      <c r="M2907">
        <f ca="1">OFFSET('Water Data'!A2906,,MATCH('Correlation'!$R$4,DataTable[#Headers],0))</f>
        <v>7.080794504276815</v>
      </c>
      <c r="N2907">
        <f ca="1">OFFSET('Water Data'!A2906,,MATCH('Correlation'!$R$16,DataTable[#Headers],0))</f>
        <v>7.080794504276815</v>
      </c>
    </row>
    <row r="2908" spans="13:14" x14ac:dyDescent="0.3">
      <c r="M2908">
        <f ca="1">OFFSET('Water Data'!A2907,,MATCH('Correlation'!$R$4,DataTable[#Headers],0))</f>
        <v>4.3282825155868503</v>
      </c>
      <c r="N2908">
        <f ca="1">OFFSET('Water Data'!A2907,,MATCH('Correlation'!$R$16,DataTable[#Headers],0))</f>
        <v>4.3282825155868503</v>
      </c>
    </row>
    <row r="2909" spans="13:14" x14ac:dyDescent="0.3">
      <c r="M2909">
        <f ca="1">OFFSET('Water Data'!A2908,,MATCH('Correlation'!$R$4,DataTable[#Headers],0))</f>
        <v>7.4178239266451298</v>
      </c>
      <c r="N2909">
        <f ca="1">OFFSET('Water Data'!A2908,,MATCH('Correlation'!$R$16,DataTable[#Headers],0))</f>
        <v>7.4178239266451298</v>
      </c>
    </row>
    <row r="2910" spans="13:14" x14ac:dyDescent="0.3">
      <c r="M2910">
        <f ca="1">OFFSET('Water Data'!A2909,,MATCH('Correlation'!$R$4,DataTable[#Headers],0))</f>
        <v>3.2616697873910199</v>
      </c>
      <c r="N2910">
        <f ca="1">OFFSET('Water Data'!A2909,,MATCH('Correlation'!$R$16,DataTable[#Headers],0))</f>
        <v>3.2616697873910199</v>
      </c>
    </row>
    <row r="2911" spans="13:14" x14ac:dyDescent="0.3">
      <c r="M2911">
        <f ca="1">OFFSET('Water Data'!A2910,,MATCH('Correlation'!$R$4,DataTable[#Headers],0))</f>
        <v>7.080794504276815</v>
      </c>
      <c r="N2911">
        <f ca="1">OFFSET('Water Data'!A2910,,MATCH('Correlation'!$R$16,DataTable[#Headers],0))</f>
        <v>7.080794504276815</v>
      </c>
    </row>
    <row r="2912" spans="13:14" x14ac:dyDescent="0.3">
      <c r="M2912">
        <f ca="1">OFFSET('Water Data'!A2911,,MATCH('Correlation'!$R$4,DataTable[#Headers],0))</f>
        <v>7.9288312888716002</v>
      </c>
      <c r="N2912">
        <f ca="1">OFFSET('Water Data'!A2911,,MATCH('Correlation'!$R$16,DataTable[#Headers],0))</f>
        <v>7.9288312888716002</v>
      </c>
    </row>
    <row r="2913" spans="13:14" x14ac:dyDescent="0.3">
      <c r="M2913">
        <f ca="1">OFFSET('Water Data'!A2912,,MATCH('Correlation'!$R$4,DataTable[#Headers],0))</f>
        <v>7.9753299010486902</v>
      </c>
      <c r="N2913">
        <f ca="1">OFFSET('Water Data'!A2912,,MATCH('Correlation'!$R$16,DataTable[#Headers],0))</f>
        <v>7.9753299010486902</v>
      </c>
    </row>
    <row r="2914" spans="13:14" x14ac:dyDescent="0.3">
      <c r="M2914">
        <f ca="1">OFFSET('Water Data'!A2913,,MATCH('Correlation'!$R$4,DataTable[#Headers],0))</f>
        <v>9.5041577876797803</v>
      </c>
      <c r="N2914">
        <f ca="1">OFFSET('Water Data'!A2913,,MATCH('Correlation'!$R$16,DataTable[#Headers],0))</f>
        <v>9.5041577876797803</v>
      </c>
    </row>
    <row r="2915" spans="13:14" x14ac:dyDescent="0.3">
      <c r="M2915">
        <f ca="1">OFFSET('Water Data'!A2914,,MATCH('Correlation'!$R$4,DataTable[#Headers],0))</f>
        <v>5.1587225681704796</v>
      </c>
      <c r="N2915">
        <f ca="1">OFFSET('Water Data'!A2914,,MATCH('Correlation'!$R$16,DataTable[#Headers],0))</f>
        <v>5.1587225681704796</v>
      </c>
    </row>
    <row r="2916" spans="13:14" x14ac:dyDescent="0.3">
      <c r="M2916">
        <f ca="1">OFFSET('Water Data'!A2915,,MATCH('Correlation'!$R$4,DataTable[#Headers],0))</f>
        <v>3.9234736330783999</v>
      </c>
      <c r="N2916">
        <f ca="1">OFFSET('Water Data'!A2915,,MATCH('Correlation'!$R$16,DataTable[#Headers],0))</f>
        <v>3.9234736330783999</v>
      </c>
    </row>
    <row r="2917" spans="13:14" x14ac:dyDescent="0.3">
      <c r="M2917">
        <f ca="1">OFFSET('Water Data'!A2916,,MATCH('Correlation'!$R$4,DataTable[#Headers],0))</f>
        <v>7.080794504276815</v>
      </c>
      <c r="N2917">
        <f ca="1">OFFSET('Water Data'!A2916,,MATCH('Correlation'!$R$16,DataTable[#Headers],0))</f>
        <v>7.080794504276815</v>
      </c>
    </row>
    <row r="2918" spans="13:14" x14ac:dyDescent="0.3">
      <c r="M2918">
        <f ca="1">OFFSET('Water Data'!A2917,,MATCH('Correlation'!$R$4,DataTable[#Headers],0))</f>
        <v>5.8497782853651499</v>
      </c>
      <c r="N2918">
        <f ca="1">OFFSET('Water Data'!A2917,,MATCH('Correlation'!$R$16,DataTable[#Headers],0))</f>
        <v>5.8497782853651499</v>
      </c>
    </row>
    <row r="2919" spans="13:14" x14ac:dyDescent="0.3">
      <c r="M2919">
        <f ca="1">OFFSET('Water Data'!A2918,,MATCH('Correlation'!$R$4,DataTable[#Headers],0))</f>
        <v>5.8908703588208597</v>
      </c>
      <c r="N2919">
        <f ca="1">OFFSET('Water Data'!A2918,,MATCH('Correlation'!$R$16,DataTable[#Headers],0))</f>
        <v>5.8908703588208597</v>
      </c>
    </row>
    <row r="2920" spans="13:14" x14ac:dyDescent="0.3">
      <c r="M2920">
        <f ca="1">OFFSET('Water Data'!A2919,,MATCH('Correlation'!$R$4,DataTable[#Headers],0))</f>
        <v>5.9634792050382304</v>
      </c>
      <c r="N2920">
        <f ca="1">OFFSET('Water Data'!A2919,,MATCH('Correlation'!$R$16,DataTable[#Headers],0))</f>
        <v>5.9634792050382304</v>
      </c>
    </row>
    <row r="2921" spans="13:14" x14ac:dyDescent="0.3">
      <c r="M2921">
        <f ca="1">OFFSET('Water Data'!A2920,,MATCH('Correlation'!$R$4,DataTable[#Headers],0))</f>
        <v>6.1067596362890999</v>
      </c>
      <c r="N2921">
        <f ca="1">OFFSET('Water Data'!A2920,,MATCH('Correlation'!$R$16,DataTable[#Headers],0))</f>
        <v>6.1067596362890999</v>
      </c>
    </row>
    <row r="2922" spans="13:14" x14ac:dyDescent="0.3">
      <c r="M2922">
        <f ca="1">OFFSET('Water Data'!A2921,,MATCH('Correlation'!$R$4,DataTable[#Headers],0))</f>
        <v>6.8989324818498501</v>
      </c>
      <c r="N2922">
        <f ca="1">OFFSET('Water Data'!A2921,,MATCH('Correlation'!$R$16,DataTable[#Headers],0))</f>
        <v>6.8989324818498501</v>
      </c>
    </row>
    <row r="2923" spans="13:14" x14ac:dyDescent="0.3">
      <c r="M2923">
        <f ca="1">OFFSET('Water Data'!A2922,,MATCH('Correlation'!$R$4,DataTable[#Headers],0))</f>
        <v>8.0918123321481907</v>
      </c>
      <c r="N2923">
        <f ca="1">OFFSET('Water Data'!A2922,,MATCH('Correlation'!$R$16,DataTable[#Headers],0))</f>
        <v>8.0918123321481907</v>
      </c>
    </row>
    <row r="2924" spans="13:14" x14ac:dyDescent="0.3">
      <c r="M2924">
        <f ca="1">OFFSET('Water Data'!A2923,,MATCH('Correlation'!$R$4,DataTable[#Headers],0))</f>
        <v>7.6119823888796398</v>
      </c>
      <c r="N2924">
        <f ca="1">OFFSET('Water Data'!A2923,,MATCH('Correlation'!$R$16,DataTable[#Headers],0))</f>
        <v>7.6119823888796398</v>
      </c>
    </row>
    <row r="2925" spans="13:14" x14ac:dyDescent="0.3">
      <c r="M2925">
        <f ca="1">OFFSET('Water Data'!A2924,,MATCH('Correlation'!$R$4,DataTable[#Headers],0))</f>
        <v>8.8869793320026709</v>
      </c>
      <c r="N2925">
        <f ca="1">OFFSET('Water Data'!A2924,,MATCH('Correlation'!$R$16,DataTable[#Headers],0))</f>
        <v>8.8869793320026709</v>
      </c>
    </row>
    <row r="2926" spans="13:14" x14ac:dyDescent="0.3">
      <c r="M2926">
        <f ca="1">OFFSET('Water Data'!A2925,,MATCH('Correlation'!$R$4,DataTable[#Headers],0))</f>
        <v>6.5320972738623597</v>
      </c>
      <c r="N2926">
        <f ca="1">OFFSET('Water Data'!A2925,,MATCH('Correlation'!$R$16,DataTable[#Headers],0))</f>
        <v>6.5320972738623597</v>
      </c>
    </row>
    <row r="2927" spans="13:14" x14ac:dyDescent="0.3">
      <c r="M2927">
        <f ca="1">OFFSET('Water Data'!A2926,,MATCH('Correlation'!$R$4,DataTable[#Headers],0))</f>
        <v>7.8339804823343497</v>
      </c>
      <c r="N2927">
        <f ca="1">OFFSET('Water Data'!A2926,,MATCH('Correlation'!$R$16,DataTable[#Headers],0))</f>
        <v>7.8339804823343497</v>
      </c>
    </row>
    <row r="2928" spans="13:14" x14ac:dyDescent="0.3">
      <c r="M2928">
        <f ca="1">OFFSET('Water Data'!A2927,,MATCH('Correlation'!$R$4,DataTable[#Headers],0))</f>
        <v>11.5631690646278</v>
      </c>
      <c r="N2928">
        <f ca="1">OFFSET('Water Data'!A2927,,MATCH('Correlation'!$R$16,DataTable[#Headers],0))</f>
        <v>11.5631690646278</v>
      </c>
    </row>
    <row r="2929" spans="13:14" x14ac:dyDescent="0.3">
      <c r="M2929">
        <f ca="1">OFFSET('Water Data'!A2928,,MATCH('Correlation'!$R$4,DataTable[#Headers],0))</f>
        <v>6.7828685480519697</v>
      </c>
      <c r="N2929">
        <f ca="1">OFFSET('Water Data'!A2928,,MATCH('Correlation'!$R$16,DataTable[#Headers],0))</f>
        <v>6.7828685480519697</v>
      </c>
    </row>
    <row r="2930" spans="13:14" x14ac:dyDescent="0.3">
      <c r="M2930">
        <f ca="1">OFFSET('Water Data'!A2929,,MATCH('Correlation'!$R$4,DataTable[#Headers],0))</f>
        <v>8.2887654599233596</v>
      </c>
      <c r="N2930">
        <f ca="1">OFFSET('Water Data'!A2929,,MATCH('Correlation'!$R$16,DataTable[#Headers],0))</f>
        <v>8.2887654599233596</v>
      </c>
    </row>
    <row r="2931" spans="13:14" x14ac:dyDescent="0.3">
      <c r="M2931">
        <f ca="1">OFFSET('Water Data'!A2930,,MATCH('Correlation'!$R$4,DataTable[#Headers],0))</f>
        <v>0.97557798977202204</v>
      </c>
      <c r="N2931">
        <f ca="1">OFFSET('Water Data'!A2930,,MATCH('Correlation'!$R$16,DataTable[#Headers],0))</f>
        <v>0.97557798977202204</v>
      </c>
    </row>
    <row r="2932" spans="13:14" x14ac:dyDescent="0.3">
      <c r="M2932">
        <f ca="1">OFFSET('Water Data'!A2931,,MATCH('Correlation'!$R$4,DataTable[#Headers],0))</f>
        <v>7.5289804052571796</v>
      </c>
      <c r="N2932">
        <f ca="1">OFFSET('Water Data'!A2931,,MATCH('Correlation'!$R$16,DataTable[#Headers],0))</f>
        <v>7.5289804052571796</v>
      </c>
    </row>
    <row r="2933" spans="13:14" x14ac:dyDescent="0.3">
      <c r="M2933">
        <f ca="1">OFFSET('Water Data'!A2932,,MATCH('Correlation'!$R$4,DataTable[#Headers],0))</f>
        <v>9.7646581335738798</v>
      </c>
      <c r="N2933">
        <f ca="1">OFFSET('Water Data'!A2932,,MATCH('Correlation'!$R$16,DataTable[#Headers],0))</f>
        <v>9.7646581335738798</v>
      </c>
    </row>
    <row r="2934" spans="13:14" x14ac:dyDescent="0.3">
      <c r="M2934">
        <f ca="1">OFFSET('Water Data'!A2933,,MATCH('Correlation'!$R$4,DataTable[#Headers],0))</f>
        <v>10.1916652393188</v>
      </c>
      <c r="N2934">
        <f ca="1">OFFSET('Water Data'!A2933,,MATCH('Correlation'!$R$16,DataTable[#Headers],0))</f>
        <v>10.1916652393188</v>
      </c>
    </row>
    <row r="2935" spans="13:14" x14ac:dyDescent="0.3">
      <c r="M2935">
        <f ca="1">OFFSET('Water Data'!A2934,,MATCH('Correlation'!$R$4,DataTable[#Headers],0))</f>
        <v>2.9251743203390999</v>
      </c>
      <c r="N2935">
        <f ca="1">OFFSET('Water Data'!A2934,,MATCH('Correlation'!$R$16,DataTable[#Headers],0))</f>
        <v>2.9251743203390999</v>
      </c>
    </row>
    <row r="2936" spans="13:14" x14ac:dyDescent="0.3">
      <c r="M2936">
        <f ca="1">OFFSET('Water Data'!A2935,,MATCH('Correlation'!$R$4,DataTable[#Headers],0))</f>
        <v>7.080794504276815</v>
      </c>
      <c r="N2936">
        <f ca="1">OFFSET('Water Data'!A2935,,MATCH('Correlation'!$R$16,DataTable[#Headers],0))</f>
        <v>7.080794504276815</v>
      </c>
    </row>
    <row r="2937" spans="13:14" x14ac:dyDescent="0.3">
      <c r="M2937">
        <f ca="1">OFFSET('Water Data'!A2936,,MATCH('Correlation'!$R$4,DataTable[#Headers],0))</f>
        <v>6.6577935905060999</v>
      </c>
      <c r="N2937">
        <f ca="1">OFFSET('Water Data'!A2936,,MATCH('Correlation'!$R$16,DataTable[#Headers],0))</f>
        <v>6.6577935905060999</v>
      </c>
    </row>
    <row r="2938" spans="13:14" x14ac:dyDescent="0.3">
      <c r="M2938">
        <f ca="1">OFFSET('Water Data'!A2937,,MATCH('Correlation'!$R$4,DataTable[#Headers],0))</f>
        <v>7.0052301396913403</v>
      </c>
      <c r="N2938">
        <f ca="1">OFFSET('Water Data'!A2937,,MATCH('Correlation'!$R$16,DataTable[#Headers],0))</f>
        <v>7.0052301396913403</v>
      </c>
    </row>
    <row r="2939" spans="13:14" x14ac:dyDescent="0.3">
      <c r="M2939">
        <f ca="1">OFFSET('Water Data'!A2938,,MATCH('Correlation'!$R$4,DataTable[#Headers],0))</f>
        <v>7.080794504276815</v>
      </c>
      <c r="N2939">
        <f ca="1">OFFSET('Water Data'!A2938,,MATCH('Correlation'!$R$16,DataTable[#Headers],0))</f>
        <v>7.080794504276815</v>
      </c>
    </row>
    <row r="2940" spans="13:14" x14ac:dyDescent="0.3">
      <c r="M2940">
        <f ca="1">OFFSET('Water Data'!A2939,,MATCH('Correlation'!$R$4,DataTable[#Headers],0))</f>
        <v>6.2278419215981096</v>
      </c>
      <c r="N2940">
        <f ca="1">OFFSET('Water Data'!A2939,,MATCH('Correlation'!$R$16,DataTable[#Headers],0))</f>
        <v>6.2278419215981096</v>
      </c>
    </row>
    <row r="2941" spans="13:14" x14ac:dyDescent="0.3">
      <c r="M2941">
        <f ca="1">OFFSET('Water Data'!A2940,,MATCH('Correlation'!$R$4,DataTable[#Headers],0))</f>
        <v>6.3927604591581897</v>
      </c>
      <c r="N2941">
        <f ca="1">OFFSET('Water Data'!A2940,,MATCH('Correlation'!$R$16,DataTable[#Headers],0))</f>
        <v>6.3927604591581897</v>
      </c>
    </row>
    <row r="2942" spans="13:14" x14ac:dyDescent="0.3">
      <c r="M2942">
        <f ca="1">OFFSET('Water Data'!A2941,,MATCH('Correlation'!$R$4,DataTable[#Headers],0))</f>
        <v>6.0880224891337997</v>
      </c>
      <c r="N2942">
        <f ca="1">OFFSET('Water Data'!A2941,,MATCH('Correlation'!$R$16,DataTable[#Headers],0))</f>
        <v>6.0880224891337997</v>
      </c>
    </row>
    <row r="2943" spans="13:14" x14ac:dyDescent="0.3">
      <c r="M2943">
        <f ca="1">OFFSET('Water Data'!A2942,,MATCH('Correlation'!$R$4,DataTable[#Headers],0))</f>
        <v>3.9613890465892498</v>
      </c>
      <c r="N2943">
        <f ca="1">OFFSET('Water Data'!A2942,,MATCH('Correlation'!$R$16,DataTable[#Headers],0))</f>
        <v>3.9613890465892498</v>
      </c>
    </row>
    <row r="2944" spans="13:14" x14ac:dyDescent="0.3">
      <c r="M2944">
        <f ca="1">OFFSET('Water Data'!A2943,,MATCH('Correlation'!$R$4,DataTable[#Headers],0))</f>
        <v>4.2751596729767503</v>
      </c>
      <c r="N2944">
        <f ca="1">OFFSET('Water Data'!A2943,,MATCH('Correlation'!$R$16,DataTable[#Headers],0))</f>
        <v>4.2751596729767503</v>
      </c>
    </row>
    <row r="2945" spans="13:14" x14ac:dyDescent="0.3">
      <c r="M2945">
        <f ca="1">OFFSET('Water Data'!A2944,,MATCH('Correlation'!$R$4,DataTable[#Headers],0))</f>
        <v>7.3019034913475398</v>
      </c>
      <c r="N2945">
        <f ca="1">OFFSET('Water Data'!A2944,,MATCH('Correlation'!$R$16,DataTable[#Headers],0))</f>
        <v>7.3019034913475398</v>
      </c>
    </row>
    <row r="2946" spans="13:14" x14ac:dyDescent="0.3">
      <c r="M2946">
        <f ca="1">OFFSET('Water Data'!A2945,,MATCH('Correlation'!$R$4,DataTable[#Headers],0))</f>
        <v>10.8934847327968</v>
      </c>
      <c r="N2946">
        <f ca="1">OFFSET('Water Data'!A2945,,MATCH('Correlation'!$R$16,DataTable[#Headers],0))</f>
        <v>10.8934847327968</v>
      </c>
    </row>
    <row r="2947" spans="13:14" x14ac:dyDescent="0.3">
      <c r="M2947">
        <f ca="1">OFFSET('Water Data'!A2946,,MATCH('Correlation'!$R$4,DataTable[#Headers],0))</f>
        <v>6.7980974599299602</v>
      </c>
      <c r="N2947">
        <f ca="1">OFFSET('Water Data'!A2946,,MATCH('Correlation'!$R$16,DataTable[#Headers],0))</f>
        <v>6.7980974599299602</v>
      </c>
    </row>
    <row r="2948" spans="13:14" x14ac:dyDescent="0.3">
      <c r="M2948">
        <f ca="1">OFFSET('Water Data'!A2947,,MATCH('Correlation'!$R$4,DataTable[#Headers],0))</f>
        <v>11.4967024526941</v>
      </c>
      <c r="N2948">
        <f ca="1">OFFSET('Water Data'!A2947,,MATCH('Correlation'!$R$16,DataTable[#Headers],0))</f>
        <v>11.4967024526941</v>
      </c>
    </row>
    <row r="2949" spans="13:14" x14ac:dyDescent="0.3">
      <c r="M2949">
        <f ca="1">OFFSET('Water Data'!A2948,,MATCH('Correlation'!$R$4,DataTable[#Headers],0))</f>
        <v>5.80823863392816</v>
      </c>
      <c r="N2949">
        <f ca="1">OFFSET('Water Data'!A2948,,MATCH('Correlation'!$R$16,DataTable[#Headers],0))</f>
        <v>5.80823863392816</v>
      </c>
    </row>
    <row r="2950" spans="13:14" x14ac:dyDescent="0.3">
      <c r="M2950">
        <f ca="1">OFFSET('Water Data'!A2949,,MATCH('Correlation'!$R$4,DataTable[#Headers],0))</f>
        <v>7.080794504276815</v>
      </c>
      <c r="N2950">
        <f ca="1">OFFSET('Water Data'!A2949,,MATCH('Correlation'!$R$16,DataTable[#Headers],0))</f>
        <v>7.080794504276815</v>
      </c>
    </row>
    <row r="2951" spans="13:14" x14ac:dyDescent="0.3">
      <c r="M2951">
        <f ca="1">OFFSET('Water Data'!A2950,,MATCH('Correlation'!$R$4,DataTable[#Headers],0))</f>
        <v>5.6793304654069399</v>
      </c>
      <c r="N2951">
        <f ca="1">OFFSET('Water Data'!A2950,,MATCH('Correlation'!$R$16,DataTable[#Headers],0))</f>
        <v>5.6793304654069399</v>
      </c>
    </row>
    <row r="2952" spans="13:14" x14ac:dyDescent="0.3">
      <c r="M2952">
        <f ca="1">OFFSET('Water Data'!A2951,,MATCH('Correlation'!$R$4,DataTable[#Headers],0))</f>
        <v>7.7833056128958704</v>
      </c>
      <c r="N2952">
        <f ca="1">OFFSET('Water Data'!A2951,,MATCH('Correlation'!$R$16,DataTable[#Headers],0))</f>
        <v>7.7833056128958704</v>
      </c>
    </row>
    <row r="2953" spans="13:14" x14ac:dyDescent="0.3">
      <c r="M2953">
        <f ca="1">OFFSET('Water Data'!A2952,,MATCH('Correlation'!$R$4,DataTable[#Headers],0))</f>
        <v>6.3164705214961199</v>
      </c>
      <c r="N2953">
        <f ca="1">OFFSET('Water Data'!A2952,,MATCH('Correlation'!$R$16,DataTable[#Headers],0))</f>
        <v>6.3164705214961199</v>
      </c>
    </row>
    <row r="2954" spans="13:14" x14ac:dyDescent="0.3">
      <c r="M2954">
        <f ca="1">OFFSET('Water Data'!A2953,,MATCH('Correlation'!$R$4,DataTable[#Headers],0))</f>
        <v>8.6053744554701392</v>
      </c>
      <c r="N2954">
        <f ca="1">OFFSET('Water Data'!A2953,,MATCH('Correlation'!$R$16,DataTable[#Headers],0))</f>
        <v>8.6053744554701392</v>
      </c>
    </row>
    <row r="2955" spans="13:14" x14ac:dyDescent="0.3">
      <c r="M2955">
        <f ca="1">OFFSET('Water Data'!A2954,,MATCH('Correlation'!$R$4,DataTable[#Headers],0))</f>
        <v>7.080794504276815</v>
      </c>
      <c r="N2955">
        <f ca="1">OFFSET('Water Data'!A2954,,MATCH('Correlation'!$R$16,DataTable[#Headers],0))</f>
        <v>7.080794504276815</v>
      </c>
    </row>
    <row r="2956" spans="13:14" x14ac:dyDescent="0.3">
      <c r="M2956">
        <f ca="1">OFFSET('Water Data'!A2955,,MATCH('Correlation'!$R$4,DataTable[#Headers],0))</f>
        <v>7.0575526456139501</v>
      </c>
      <c r="N2956">
        <f ca="1">OFFSET('Water Data'!A2955,,MATCH('Correlation'!$R$16,DataTable[#Headers],0))</f>
        <v>7.0575526456139501</v>
      </c>
    </row>
    <row r="2957" spans="13:14" x14ac:dyDescent="0.3">
      <c r="M2957">
        <f ca="1">OFFSET('Water Data'!A2956,,MATCH('Correlation'!$R$4,DataTable[#Headers],0))</f>
        <v>4.8501041714099298</v>
      </c>
      <c r="N2957">
        <f ca="1">OFFSET('Water Data'!A2956,,MATCH('Correlation'!$R$16,DataTable[#Headers],0))</f>
        <v>4.8501041714099298</v>
      </c>
    </row>
    <row r="2958" spans="13:14" x14ac:dyDescent="0.3">
      <c r="M2958">
        <f ca="1">OFFSET('Water Data'!A2957,,MATCH('Correlation'!$R$4,DataTable[#Headers],0))</f>
        <v>7.080794504276815</v>
      </c>
      <c r="N2958">
        <f ca="1">OFFSET('Water Data'!A2957,,MATCH('Correlation'!$R$16,DataTable[#Headers],0))</f>
        <v>7.080794504276815</v>
      </c>
    </row>
    <row r="2959" spans="13:14" x14ac:dyDescent="0.3">
      <c r="M2959">
        <f ca="1">OFFSET('Water Data'!A2958,,MATCH('Correlation'!$R$4,DataTable[#Headers],0))</f>
        <v>4.5609165358431598</v>
      </c>
      <c r="N2959">
        <f ca="1">OFFSET('Water Data'!A2958,,MATCH('Correlation'!$R$16,DataTable[#Headers],0))</f>
        <v>4.5609165358431598</v>
      </c>
    </row>
    <row r="2960" spans="13:14" x14ac:dyDescent="0.3">
      <c r="M2960">
        <f ca="1">OFFSET('Water Data'!A2959,,MATCH('Correlation'!$R$4,DataTable[#Headers],0))</f>
        <v>9.1308281084453498</v>
      </c>
      <c r="N2960">
        <f ca="1">OFFSET('Water Data'!A2959,,MATCH('Correlation'!$R$16,DataTable[#Headers],0))</f>
        <v>9.1308281084453498</v>
      </c>
    </row>
    <row r="2961" spans="13:14" x14ac:dyDescent="0.3">
      <c r="M2961">
        <f ca="1">OFFSET('Water Data'!A2960,,MATCH('Correlation'!$R$4,DataTable[#Headers],0))</f>
        <v>7.080794504276815</v>
      </c>
      <c r="N2961">
        <f ca="1">OFFSET('Water Data'!A2960,,MATCH('Correlation'!$R$16,DataTable[#Headers],0))</f>
        <v>7.080794504276815</v>
      </c>
    </row>
    <row r="2962" spans="13:14" x14ac:dyDescent="0.3">
      <c r="M2962">
        <f ca="1">OFFSET('Water Data'!A2961,,MATCH('Correlation'!$R$4,DataTable[#Headers],0))</f>
        <v>4.2335586170352704</v>
      </c>
      <c r="N2962">
        <f ca="1">OFFSET('Water Data'!A2961,,MATCH('Correlation'!$R$16,DataTable[#Headers],0))</f>
        <v>4.2335586170352704</v>
      </c>
    </row>
    <row r="2963" spans="13:14" x14ac:dyDescent="0.3">
      <c r="M2963">
        <f ca="1">OFFSET('Water Data'!A2962,,MATCH('Correlation'!$R$4,DataTable[#Headers],0))</f>
        <v>5.5710197113162598</v>
      </c>
      <c r="N2963">
        <f ca="1">OFFSET('Water Data'!A2962,,MATCH('Correlation'!$R$16,DataTable[#Headers],0))</f>
        <v>5.5710197113162598</v>
      </c>
    </row>
    <row r="2964" spans="13:14" x14ac:dyDescent="0.3">
      <c r="M2964">
        <f ca="1">OFFSET('Water Data'!A2963,,MATCH('Correlation'!$R$4,DataTable[#Headers],0))</f>
        <v>7.080794504276815</v>
      </c>
      <c r="N2964">
        <f ca="1">OFFSET('Water Data'!A2963,,MATCH('Correlation'!$R$16,DataTable[#Headers],0))</f>
        <v>7.080794504276815</v>
      </c>
    </row>
    <row r="2965" spans="13:14" x14ac:dyDescent="0.3">
      <c r="M2965">
        <f ca="1">OFFSET('Water Data'!A2964,,MATCH('Correlation'!$R$4,DataTable[#Headers],0))</f>
        <v>8.5271424977310595</v>
      </c>
      <c r="N2965">
        <f ca="1">OFFSET('Water Data'!A2964,,MATCH('Correlation'!$R$16,DataTable[#Headers],0))</f>
        <v>8.5271424977310595</v>
      </c>
    </row>
    <row r="2966" spans="13:14" x14ac:dyDescent="0.3">
      <c r="M2966">
        <f ca="1">OFFSET('Water Data'!A2965,,MATCH('Correlation'!$R$4,DataTable[#Headers],0))</f>
        <v>4.57085441260688</v>
      </c>
      <c r="N2966">
        <f ca="1">OFFSET('Water Data'!A2965,,MATCH('Correlation'!$R$16,DataTable[#Headers],0))</f>
        <v>4.57085441260688</v>
      </c>
    </row>
    <row r="2967" spans="13:14" x14ac:dyDescent="0.3">
      <c r="M2967">
        <f ca="1">OFFSET('Water Data'!A2966,,MATCH('Correlation'!$R$4,DataTable[#Headers],0))</f>
        <v>8.9037337750894796</v>
      </c>
      <c r="N2967">
        <f ca="1">OFFSET('Water Data'!A2966,,MATCH('Correlation'!$R$16,DataTable[#Headers],0))</f>
        <v>8.9037337750894796</v>
      </c>
    </row>
    <row r="2968" spans="13:14" x14ac:dyDescent="0.3">
      <c r="M2968">
        <f ca="1">OFFSET('Water Data'!A2967,,MATCH('Correlation'!$R$4,DataTable[#Headers],0))</f>
        <v>9.4599305099266608</v>
      </c>
      <c r="N2968">
        <f ca="1">OFFSET('Water Data'!A2967,,MATCH('Correlation'!$R$16,DataTable[#Headers],0))</f>
        <v>9.4599305099266608</v>
      </c>
    </row>
    <row r="2969" spans="13:14" x14ac:dyDescent="0.3">
      <c r="M2969">
        <f ca="1">OFFSET('Water Data'!A2968,,MATCH('Correlation'!$R$4,DataTable[#Headers],0))</f>
        <v>6.0402816621327897</v>
      </c>
      <c r="N2969">
        <f ca="1">OFFSET('Water Data'!A2968,,MATCH('Correlation'!$R$16,DataTable[#Headers],0))</f>
        <v>6.0402816621327897</v>
      </c>
    </row>
    <row r="2970" spans="13:14" x14ac:dyDescent="0.3">
      <c r="M2970">
        <f ca="1">OFFSET('Water Data'!A2969,,MATCH('Correlation'!$R$4,DataTable[#Headers],0))</f>
        <v>7.080794504276815</v>
      </c>
      <c r="N2970">
        <f ca="1">OFFSET('Water Data'!A2969,,MATCH('Correlation'!$R$16,DataTable[#Headers],0))</f>
        <v>7.080794504276815</v>
      </c>
    </row>
    <row r="2971" spans="13:14" x14ac:dyDescent="0.3">
      <c r="M2971">
        <f ca="1">OFFSET('Water Data'!A2970,,MATCH('Correlation'!$R$4,DataTable[#Headers],0))</f>
        <v>4.66349219217203</v>
      </c>
      <c r="N2971">
        <f ca="1">OFFSET('Water Data'!A2970,,MATCH('Correlation'!$R$16,DataTable[#Headers],0))</f>
        <v>4.66349219217203</v>
      </c>
    </row>
    <row r="2972" spans="13:14" x14ac:dyDescent="0.3">
      <c r="M2972">
        <f ca="1">OFFSET('Water Data'!A2971,,MATCH('Correlation'!$R$4,DataTable[#Headers],0))</f>
        <v>5.72633621577915</v>
      </c>
      <c r="N2972">
        <f ca="1">OFFSET('Water Data'!A2971,,MATCH('Correlation'!$R$16,DataTable[#Headers],0))</f>
        <v>5.72633621577915</v>
      </c>
    </row>
    <row r="2973" spans="13:14" x14ac:dyDescent="0.3">
      <c r="M2973">
        <f ca="1">OFFSET('Water Data'!A2972,,MATCH('Correlation'!$R$4,DataTable[#Headers],0))</f>
        <v>10.9331107235008</v>
      </c>
      <c r="N2973">
        <f ca="1">OFFSET('Water Data'!A2972,,MATCH('Correlation'!$R$16,DataTable[#Headers],0))</f>
        <v>10.9331107235008</v>
      </c>
    </row>
    <row r="2974" spans="13:14" x14ac:dyDescent="0.3">
      <c r="M2974">
        <f ca="1">OFFSET('Water Data'!A2973,,MATCH('Correlation'!$R$4,DataTable[#Headers],0))</f>
        <v>4.2815220886728103</v>
      </c>
      <c r="N2974">
        <f ca="1">OFFSET('Water Data'!A2973,,MATCH('Correlation'!$R$16,DataTable[#Headers],0))</f>
        <v>4.2815220886728103</v>
      </c>
    </row>
    <row r="2975" spans="13:14" x14ac:dyDescent="0.3">
      <c r="M2975">
        <f ca="1">OFFSET('Water Data'!A2974,,MATCH('Correlation'!$R$4,DataTable[#Headers],0))</f>
        <v>7.9484883721691002</v>
      </c>
      <c r="N2975">
        <f ca="1">OFFSET('Water Data'!A2974,,MATCH('Correlation'!$R$16,DataTable[#Headers],0))</f>
        <v>7.9484883721691002</v>
      </c>
    </row>
    <row r="2976" spans="13:14" x14ac:dyDescent="0.3">
      <c r="M2976">
        <f ca="1">OFFSET('Water Data'!A2975,,MATCH('Correlation'!$R$4,DataTable[#Headers],0))</f>
        <v>6.82564703696272</v>
      </c>
      <c r="N2976">
        <f ca="1">OFFSET('Water Data'!A2975,,MATCH('Correlation'!$R$16,DataTable[#Headers],0))</f>
        <v>6.82564703696272</v>
      </c>
    </row>
    <row r="2977" spans="13:14" x14ac:dyDescent="0.3">
      <c r="M2977">
        <f ca="1">OFFSET('Water Data'!A2976,,MATCH('Correlation'!$R$4,DataTable[#Headers],0))</f>
        <v>7.28537119108349</v>
      </c>
      <c r="N2977">
        <f ca="1">OFFSET('Water Data'!A2976,,MATCH('Correlation'!$R$16,DataTable[#Headers],0))</f>
        <v>7.28537119108349</v>
      </c>
    </row>
    <row r="2978" spans="13:14" x14ac:dyDescent="0.3">
      <c r="M2978">
        <f ca="1">OFFSET('Water Data'!A2977,,MATCH('Correlation'!$R$4,DataTable[#Headers],0))</f>
        <v>5.9849412146503003</v>
      </c>
      <c r="N2978">
        <f ca="1">OFFSET('Water Data'!A2977,,MATCH('Correlation'!$R$16,DataTable[#Headers],0))</f>
        <v>5.9849412146503003</v>
      </c>
    </row>
    <row r="2979" spans="13:14" x14ac:dyDescent="0.3">
      <c r="M2979">
        <f ca="1">OFFSET('Water Data'!A2978,,MATCH('Correlation'!$R$4,DataTable[#Headers],0))</f>
        <v>5.3689883443773398</v>
      </c>
      <c r="N2979">
        <f ca="1">OFFSET('Water Data'!A2978,,MATCH('Correlation'!$R$16,DataTable[#Headers],0))</f>
        <v>5.3689883443773398</v>
      </c>
    </row>
    <row r="2980" spans="13:14" x14ac:dyDescent="0.3">
      <c r="M2980">
        <f ca="1">OFFSET('Water Data'!A2979,,MATCH('Correlation'!$R$4,DataTable[#Headers],0))</f>
        <v>4.01659023260338</v>
      </c>
      <c r="N2980">
        <f ca="1">OFFSET('Water Data'!A2979,,MATCH('Correlation'!$R$16,DataTable[#Headers],0))</f>
        <v>4.01659023260338</v>
      </c>
    </row>
    <row r="2981" spans="13:14" x14ac:dyDescent="0.3">
      <c r="M2981">
        <f ca="1">OFFSET('Water Data'!A2980,,MATCH('Correlation'!$R$4,DataTable[#Headers],0))</f>
        <v>7.080794504276815</v>
      </c>
      <c r="N2981">
        <f ca="1">OFFSET('Water Data'!A2980,,MATCH('Correlation'!$R$16,DataTable[#Headers],0))</f>
        <v>7.080794504276815</v>
      </c>
    </row>
    <row r="2982" spans="13:14" x14ac:dyDescent="0.3">
      <c r="M2982">
        <f ca="1">OFFSET('Water Data'!A2981,,MATCH('Correlation'!$R$4,DataTable[#Headers],0))</f>
        <v>7.7190008051370604</v>
      </c>
      <c r="N2982">
        <f ca="1">OFFSET('Water Data'!A2981,,MATCH('Correlation'!$R$16,DataTable[#Headers],0))</f>
        <v>7.7190008051370604</v>
      </c>
    </row>
    <row r="2983" spans="13:14" x14ac:dyDescent="0.3">
      <c r="M2983">
        <f ca="1">OFFSET('Water Data'!A2982,,MATCH('Correlation'!$R$4,DataTable[#Headers],0))</f>
        <v>5.9837312940398801</v>
      </c>
      <c r="N2983">
        <f ca="1">OFFSET('Water Data'!A2982,,MATCH('Correlation'!$R$16,DataTable[#Headers],0))</f>
        <v>5.9837312940398801</v>
      </c>
    </row>
    <row r="2984" spans="13:14" x14ac:dyDescent="0.3">
      <c r="M2984">
        <f ca="1">OFFSET('Water Data'!A2983,,MATCH('Correlation'!$R$4,DataTable[#Headers],0))</f>
        <v>7.7326017086352197</v>
      </c>
      <c r="N2984">
        <f ca="1">OFFSET('Water Data'!A2983,,MATCH('Correlation'!$R$16,DataTable[#Headers],0))</f>
        <v>7.7326017086352197</v>
      </c>
    </row>
    <row r="2985" spans="13:14" x14ac:dyDescent="0.3">
      <c r="M2985">
        <f ca="1">OFFSET('Water Data'!A2984,,MATCH('Correlation'!$R$4,DataTable[#Headers],0))</f>
        <v>8.8478807105650201</v>
      </c>
      <c r="N2985">
        <f ca="1">OFFSET('Water Data'!A2984,,MATCH('Correlation'!$R$16,DataTable[#Headers],0))</f>
        <v>8.8478807105650201</v>
      </c>
    </row>
    <row r="2986" spans="13:14" x14ac:dyDescent="0.3">
      <c r="M2986">
        <f ca="1">OFFSET('Water Data'!A2985,,MATCH('Correlation'!$R$4,DataTable[#Headers],0))</f>
        <v>7.5618329477757502</v>
      </c>
      <c r="N2986">
        <f ca="1">OFFSET('Water Data'!A2985,,MATCH('Correlation'!$R$16,DataTable[#Headers],0))</f>
        <v>7.5618329477757502</v>
      </c>
    </row>
    <row r="2987" spans="13:14" x14ac:dyDescent="0.3">
      <c r="M2987">
        <f ca="1">OFFSET('Water Data'!A2986,,MATCH('Correlation'!$R$4,DataTable[#Headers],0))</f>
        <v>8.7585600564501096</v>
      </c>
      <c r="N2987">
        <f ca="1">OFFSET('Water Data'!A2986,,MATCH('Correlation'!$R$16,DataTable[#Headers],0))</f>
        <v>8.7585600564501096</v>
      </c>
    </row>
    <row r="2988" spans="13:14" x14ac:dyDescent="0.3">
      <c r="M2988">
        <f ca="1">OFFSET('Water Data'!A2987,,MATCH('Correlation'!$R$4,DataTable[#Headers],0))</f>
        <v>7.080794504276815</v>
      </c>
      <c r="N2988">
        <f ca="1">OFFSET('Water Data'!A2987,,MATCH('Correlation'!$R$16,DataTable[#Headers],0))</f>
        <v>7.080794504276815</v>
      </c>
    </row>
    <row r="2989" spans="13:14" x14ac:dyDescent="0.3">
      <c r="M2989">
        <f ca="1">OFFSET('Water Data'!A2988,,MATCH('Correlation'!$R$4,DataTable[#Headers],0))</f>
        <v>3.83291740896356</v>
      </c>
      <c r="N2989">
        <f ca="1">OFFSET('Water Data'!A2988,,MATCH('Correlation'!$R$16,DataTable[#Headers],0))</f>
        <v>3.83291740896356</v>
      </c>
    </row>
    <row r="2990" spans="13:14" x14ac:dyDescent="0.3">
      <c r="M2990">
        <f ca="1">OFFSET('Water Data'!A2989,,MATCH('Correlation'!$R$4,DataTable[#Headers],0))</f>
        <v>3.7301280068669702</v>
      </c>
      <c r="N2990">
        <f ca="1">OFFSET('Water Data'!A2989,,MATCH('Correlation'!$R$16,DataTable[#Headers],0))</f>
        <v>3.7301280068669702</v>
      </c>
    </row>
    <row r="2991" spans="13:14" x14ac:dyDescent="0.3">
      <c r="M2991">
        <f ca="1">OFFSET('Water Data'!A2990,,MATCH('Correlation'!$R$4,DataTable[#Headers],0))</f>
        <v>5.8015712674276898</v>
      </c>
      <c r="N2991">
        <f ca="1">OFFSET('Water Data'!A2990,,MATCH('Correlation'!$R$16,DataTable[#Headers],0))</f>
        <v>5.8015712674276898</v>
      </c>
    </row>
    <row r="2992" spans="13:14" x14ac:dyDescent="0.3">
      <c r="M2992">
        <f ca="1">OFFSET('Water Data'!A2991,,MATCH('Correlation'!$R$4,DataTable[#Headers],0))</f>
        <v>3.6784318072076201</v>
      </c>
      <c r="N2992">
        <f ca="1">OFFSET('Water Data'!A2991,,MATCH('Correlation'!$R$16,DataTable[#Headers],0))</f>
        <v>3.6784318072076201</v>
      </c>
    </row>
    <row r="2993" spans="13:14" x14ac:dyDescent="0.3">
      <c r="M2993">
        <f ca="1">OFFSET('Water Data'!A2992,,MATCH('Correlation'!$R$4,DataTable[#Headers],0))</f>
        <v>5.1435874800406696</v>
      </c>
      <c r="N2993">
        <f ca="1">OFFSET('Water Data'!A2992,,MATCH('Correlation'!$R$16,DataTable[#Headers],0))</f>
        <v>5.1435874800406696</v>
      </c>
    </row>
    <row r="2994" spans="13:14" x14ac:dyDescent="0.3">
      <c r="M2994">
        <f ca="1">OFFSET('Water Data'!A2993,,MATCH('Correlation'!$R$4,DataTable[#Headers],0))</f>
        <v>6.6282561973074898</v>
      </c>
      <c r="N2994">
        <f ca="1">OFFSET('Water Data'!A2993,,MATCH('Correlation'!$R$16,DataTable[#Headers],0))</f>
        <v>6.6282561973074898</v>
      </c>
    </row>
    <row r="2995" spans="13:14" x14ac:dyDescent="0.3">
      <c r="M2995">
        <f ca="1">OFFSET('Water Data'!A2994,,MATCH('Correlation'!$R$4,DataTable[#Headers],0))</f>
        <v>7.080794504276815</v>
      </c>
      <c r="N2995">
        <f ca="1">OFFSET('Water Data'!A2994,,MATCH('Correlation'!$R$16,DataTable[#Headers],0))</f>
        <v>7.080794504276815</v>
      </c>
    </row>
    <row r="2996" spans="13:14" x14ac:dyDescent="0.3">
      <c r="M2996">
        <f ca="1">OFFSET('Water Data'!A2995,,MATCH('Correlation'!$R$4,DataTable[#Headers],0))</f>
        <v>3.10207556533955</v>
      </c>
      <c r="N2996">
        <f ca="1">OFFSET('Water Data'!A2995,,MATCH('Correlation'!$R$16,DataTable[#Headers],0))</f>
        <v>3.10207556533955</v>
      </c>
    </row>
    <row r="2997" spans="13:14" x14ac:dyDescent="0.3">
      <c r="M2997">
        <f ca="1">OFFSET('Water Data'!A2996,,MATCH('Correlation'!$R$4,DataTable[#Headers],0))</f>
        <v>4.4975851450086504</v>
      </c>
      <c r="N2997">
        <f ca="1">OFFSET('Water Data'!A2996,,MATCH('Correlation'!$R$16,DataTable[#Headers],0))</f>
        <v>4.4975851450086504</v>
      </c>
    </row>
    <row r="2998" spans="13:14" x14ac:dyDescent="0.3">
      <c r="M2998">
        <f ca="1">OFFSET('Water Data'!A2997,,MATCH('Correlation'!$R$4,DataTable[#Headers],0))</f>
        <v>5.5841243580810698</v>
      </c>
      <c r="N2998">
        <f ca="1">OFFSET('Water Data'!A2997,,MATCH('Correlation'!$R$16,DataTable[#Headers],0))</f>
        <v>5.5841243580810698</v>
      </c>
    </row>
    <row r="2999" spans="13:14" x14ac:dyDescent="0.3">
      <c r="M2999">
        <f ca="1">OFFSET('Water Data'!A2998,,MATCH('Correlation'!$R$4,DataTable[#Headers],0))</f>
        <v>7.080794504276815</v>
      </c>
      <c r="N2999">
        <f ca="1">OFFSET('Water Data'!A2998,,MATCH('Correlation'!$R$16,DataTable[#Headers],0))</f>
        <v>7.080794504276815</v>
      </c>
    </row>
    <row r="3000" spans="13:14" x14ac:dyDescent="0.3">
      <c r="M3000">
        <f ca="1">OFFSET('Water Data'!A2999,,MATCH('Correlation'!$R$4,DataTable[#Headers],0))</f>
        <v>10.331273275925099</v>
      </c>
      <c r="N3000">
        <f ca="1">OFFSET('Water Data'!A2999,,MATCH('Correlation'!$R$16,DataTable[#Headers],0))</f>
        <v>10.331273275925099</v>
      </c>
    </row>
    <row r="3001" spans="13:14" x14ac:dyDescent="0.3">
      <c r="M3001">
        <f ca="1">OFFSET('Water Data'!A3000,,MATCH('Correlation'!$R$4,DataTable[#Headers],0))</f>
        <v>9.1307958989025497</v>
      </c>
      <c r="N3001">
        <f ca="1">OFFSET('Water Data'!A3000,,MATCH('Correlation'!$R$16,DataTable[#Headers],0))</f>
        <v>9.1307958989025497</v>
      </c>
    </row>
    <row r="3002" spans="13:14" x14ac:dyDescent="0.3">
      <c r="M3002">
        <f ca="1">OFFSET('Water Data'!A3001,,MATCH('Correlation'!$R$4,DataTable[#Headers],0))</f>
        <v>4.6188508466332303</v>
      </c>
      <c r="N3002">
        <f ca="1">OFFSET('Water Data'!A3001,,MATCH('Correlation'!$R$16,DataTable[#Headers],0))</f>
        <v>4.6188508466332303</v>
      </c>
    </row>
    <row r="3003" spans="13:14" x14ac:dyDescent="0.3">
      <c r="M3003">
        <f ca="1">OFFSET('Water Data'!A3002,,MATCH('Correlation'!$R$4,DataTable[#Headers],0))</f>
        <v>6.9312441781418297</v>
      </c>
      <c r="N3003">
        <f ca="1">OFFSET('Water Data'!A3002,,MATCH('Correlation'!$R$16,DataTable[#Headers],0))</f>
        <v>6.9312441781418297</v>
      </c>
    </row>
    <row r="3004" spans="13:14" x14ac:dyDescent="0.3">
      <c r="M3004">
        <f ca="1">OFFSET('Water Data'!A3003,,MATCH('Correlation'!$R$4,DataTable[#Headers],0))</f>
        <v>5.6021585851813898</v>
      </c>
      <c r="N3004">
        <f ca="1">OFFSET('Water Data'!A3003,,MATCH('Correlation'!$R$16,DataTable[#Headers],0))</f>
        <v>5.6021585851813898</v>
      </c>
    </row>
    <row r="3005" spans="13:14" x14ac:dyDescent="0.3">
      <c r="M3005">
        <f ca="1">OFFSET('Water Data'!A3004,,MATCH('Correlation'!$R$4,DataTable[#Headers],0))</f>
        <v>7.5205189266634704</v>
      </c>
      <c r="N3005">
        <f ca="1">OFFSET('Water Data'!A3004,,MATCH('Correlation'!$R$16,DataTable[#Headers],0))</f>
        <v>7.5205189266634704</v>
      </c>
    </row>
    <row r="3006" spans="13:14" x14ac:dyDescent="0.3">
      <c r="M3006">
        <f ca="1">OFFSET('Water Data'!A3005,,MATCH('Correlation'!$R$4,DataTable[#Headers],0))</f>
        <v>5.5824698199714904</v>
      </c>
      <c r="N3006">
        <f ca="1">OFFSET('Water Data'!A3005,,MATCH('Correlation'!$R$16,DataTable[#Headers],0))</f>
        <v>5.5824698199714904</v>
      </c>
    </row>
    <row r="3007" spans="13:14" x14ac:dyDescent="0.3">
      <c r="M3007">
        <f ca="1">OFFSET('Water Data'!A3006,,MATCH('Correlation'!$R$4,DataTable[#Headers],0))</f>
        <v>7.99274961933338</v>
      </c>
      <c r="N3007">
        <f ca="1">OFFSET('Water Data'!A3006,,MATCH('Correlation'!$R$16,DataTable[#Headers],0))</f>
        <v>7.99274961933338</v>
      </c>
    </row>
    <row r="3008" spans="13:14" x14ac:dyDescent="0.3">
      <c r="M3008">
        <f ca="1">OFFSET('Water Data'!A3007,,MATCH('Correlation'!$R$4,DataTable[#Headers],0))</f>
        <v>8.2103579727108205</v>
      </c>
      <c r="N3008">
        <f ca="1">OFFSET('Water Data'!A3007,,MATCH('Correlation'!$R$16,DataTable[#Headers],0))</f>
        <v>8.2103579727108205</v>
      </c>
    </row>
    <row r="3009" spans="13:14" x14ac:dyDescent="0.3">
      <c r="M3009">
        <f ca="1">OFFSET('Water Data'!A3008,,MATCH('Correlation'!$R$4,DataTable[#Headers],0))</f>
        <v>9.90193059436392</v>
      </c>
      <c r="N3009">
        <f ca="1">OFFSET('Water Data'!A3008,,MATCH('Correlation'!$R$16,DataTable[#Headers],0))</f>
        <v>9.90193059436392</v>
      </c>
    </row>
    <row r="3010" spans="13:14" x14ac:dyDescent="0.3">
      <c r="M3010">
        <f ca="1">OFFSET('Water Data'!A3009,,MATCH('Correlation'!$R$4,DataTable[#Headers],0))</f>
        <v>7.080794504276815</v>
      </c>
      <c r="N3010">
        <f ca="1">OFFSET('Water Data'!A3009,,MATCH('Correlation'!$R$16,DataTable[#Headers],0))</f>
        <v>7.080794504276815</v>
      </c>
    </row>
    <row r="3011" spans="13:14" x14ac:dyDescent="0.3">
      <c r="M3011">
        <f ca="1">OFFSET('Water Data'!A3010,,MATCH('Correlation'!$R$4,DataTable[#Headers],0))</f>
        <v>9.4058750508048607</v>
      </c>
      <c r="N3011">
        <f ca="1">OFFSET('Water Data'!A3010,,MATCH('Correlation'!$R$16,DataTable[#Headers],0))</f>
        <v>9.4058750508048607</v>
      </c>
    </row>
    <row r="3012" spans="13:14" x14ac:dyDescent="0.3">
      <c r="M3012">
        <f ca="1">OFFSET('Water Data'!A3011,,MATCH('Correlation'!$R$4,DataTable[#Headers],0))</f>
        <v>9.5878950299737706</v>
      </c>
      <c r="N3012">
        <f ca="1">OFFSET('Water Data'!A3011,,MATCH('Correlation'!$R$16,DataTable[#Headers],0))</f>
        <v>9.5878950299737706</v>
      </c>
    </row>
    <row r="3013" spans="13:14" x14ac:dyDescent="0.3">
      <c r="M3013">
        <f ca="1">OFFSET('Water Data'!A3012,,MATCH('Correlation'!$R$4,DataTable[#Headers],0))</f>
        <v>4.6332025164728599</v>
      </c>
      <c r="N3013">
        <f ca="1">OFFSET('Water Data'!A3012,,MATCH('Correlation'!$R$16,DataTable[#Headers],0))</f>
        <v>4.6332025164728599</v>
      </c>
    </row>
    <row r="3014" spans="13:14" x14ac:dyDescent="0.3">
      <c r="M3014">
        <f ca="1">OFFSET('Water Data'!A3013,,MATCH('Correlation'!$R$4,DataTable[#Headers],0))</f>
        <v>6.9011110198819097</v>
      </c>
      <c r="N3014">
        <f ca="1">OFFSET('Water Data'!A3013,,MATCH('Correlation'!$R$16,DataTable[#Headers],0))</f>
        <v>6.9011110198819097</v>
      </c>
    </row>
    <row r="3015" spans="13:14" x14ac:dyDescent="0.3">
      <c r="M3015">
        <f ca="1">OFFSET('Water Data'!A3014,,MATCH('Correlation'!$R$4,DataTable[#Headers],0))</f>
        <v>7.7955576287843797</v>
      </c>
      <c r="N3015">
        <f ca="1">OFFSET('Water Data'!A3014,,MATCH('Correlation'!$R$16,DataTable[#Headers],0))</f>
        <v>7.7955576287843797</v>
      </c>
    </row>
    <row r="3016" spans="13:14" x14ac:dyDescent="0.3">
      <c r="M3016">
        <f ca="1">OFFSET('Water Data'!A3015,,MATCH('Correlation'!$R$4,DataTable[#Headers],0))</f>
        <v>7.080794504276815</v>
      </c>
      <c r="N3016">
        <f ca="1">OFFSET('Water Data'!A3015,,MATCH('Correlation'!$R$16,DataTable[#Headers],0))</f>
        <v>7.080794504276815</v>
      </c>
    </row>
    <row r="3017" spans="13:14" x14ac:dyDescent="0.3">
      <c r="M3017">
        <f ca="1">OFFSET('Water Data'!A3016,,MATCH('Correlation'!$R$4,DataTable[#Headers],0))</f>
        <v>0</v>
      </c>
      <c r="N3017">
        <f ca="1">OFFSET('Water Data'!A3016,,MATCH('Correlation'!$R$16,DataTable[#Headers],0))</f>
        <v>0</v>
      </c>
    </row>
    <row r="3018" spans="13:14" x14ac:dyDescent="0.3">
      <c r="M3018">
        <f ca="1">OFFSET('Water Data'!A3017,,MATCH('Correlation'!$R$4,DataTable[#Headers],0))</f>
        <v>8.3982610602782906</v>
      </c>
      <c r="N3018">
        <f ca="1">OFFSET('Water Data'!A3017,,MATCH('Correlation'!$R$16,DataTable[#Headers],0))</f>
        <v>8.3982610602782906</v>
      </c>
    </row>
    <row r="3019" spans="13:14" x14ac:dyDescent="0.3">
      <c r="M3019">
        <f ca="1">OFFSET('Water Data'!A3018,,MATCH('Correlation'!$R$4,DataTable[#Headers],0))</f>
        <v>6.2551497489180896</v>
      </c>
      <c r="N3019">
        <f ca="1">OFFSET('Water Data'!A3018,,MATCH('Correlation'!$R$16,DataTable[#Headers],0))</f>
        <v>6.2551497489180896</v>
      </c>
    </row>
    <row r="3020" spans="13:14" x14ac:dyDescent="0.3">
      <c r="M3020">
        <f ca="1">OFFSET('Water Data'!A3019,,MATCH('Correlation'!$R$4,DataTable[#Headers],0))</f>
        <v>11.496858885301901</v>
      </c>
      <c r="N3020">
        <f ca="1">OFFSET('Water Data'!A3019,,MATCH('Correlation'!$R$16,DataTable[#Headers],0))</f>
        <v>11.496858885301901</v>
      </c>
    </row>
    <row r="3021" spans="13:14" x14ac:dyDescent="0.3">
      <c r="M3021">
        <f ca="1">OFFSET('Water Data'!A3020,,MATCH('Correlation'!$R$4,DataTable[#Headers],0))</f>
        <v>7.080794504276815</v>
      </c>
      <c r="N3021">
        <f ca="1">OFFSET('Water Data'!A3020,,MATCH('Correlation'!$R$16,DataTable[#Headers],0))</f>
        <v>7.080794504276815</v>
      </c>
    </row>
    <row r="3022" spans="13:14" x14ac:dyDescent="0.3">
      <c r="M3022">
        <f ca="1">OFFSET('Water Data'!A3021,,MATCH('Correlation'!$R$4,DataTable[#Headers],0))</f>
        <v>9.3473446211024704</v>
      </c>
      <c r="N3022">
        <f ca="1">OFFSET('Water Data'!A3021,,MATCH('Correlation'!$R$16,DataTable[#Headers],0))</f>
        <v>9.3473446211024704</v>
      </c>
    </row>
    <row r="3023" spans="13:14" x14ac:dyDescent="0.3">
      <c r="M3023">
        <f ca="1">OFFSET('Water Data'!A3022,,MATCH('Correlation'!$R$4,DataTable[#Headers],0))</f>
        <v>11.6211401344869</v>
      </c>
      <c r="N3023">
        <f ca="1">OFFSET('Water Data'!A3022,,MATCH('Correlation'!$R$16,DataTable[#Headers],0))</f>
        <v>11.6211401344869</v>
      </c>
    </row>
    <row r="3024" spans="13:14" x14ac:dyDescent="0.3">
      <c r="M3024">
        <f ca="1">OFFSET('Water Data'!A3023,,MATCH('Correlation'!$R$4,DataTable[#Headers],0))</f>
        <v>10.3376708635813</v>
      </c>
      <c r="N3024">
        <f ca="1">OFFSET('Water Data'!A3023,,MATCH('Correlation'!$R$16,DataTable[#Headers],0))</f>
        <v>10.3376708635813</v>
      </c>
    </row>
    <row r="3025" spans="13:14" x14ac:dyDescent="0.3">
      <c r="M3025">
        <f ca="1">OFFSET('Water Data'!A3024,,MATCH('Correlation'!$R$4,DataTable[#Headers],0))</f>
        <v>7.080794504276815</v>
      </c>
      <c r="N3025">
        <f ca="1">OFFSET('Water Data'!A3024,,MATCH('Correlation'!$R$16,DataTable[#Headers],0))</f>
        <v>7.080794504276815</v>
      </c>
    </row>
    <row r="3026" spans="13:14" x14ac:dyDescent="0.3">
      <c r="M3026">
        <f ca="1">OFFSET('Water Data'!A3025,,MATCH('Correlation'!$R$4,DataTable[#Headers],0))</f>
        <v>5.2879828079349203</v>
      </c>
      <c r="N3026">
        <f ca="1">OFFSET('Water Data'!A3025,,MATCH('Correlation'!$R$16,DataTable[#Headers],0))</f>
        <v>5.2879828079349203</v>
      </c>
    </row>
    <row r="3027" spans="13:14" x14ac:dyDescent="0.3">
      <c r="M3027">
        <f ca="1">OFFSET('Water Data'!A3026,,MATCH('Correlation'!$R$4,DataTable[#Headers],0))</f>
        <v>7.61752413423911</v>
      </c>
      <c r="N3027">
        <f ca="1">OFFSET('Water Data'!A3026,,MATCH('Correlation'!$R$16,DataTable[#Headers],0))</f>
        <v>7.61752413423911</v>
      </c>
    </row>
    <row r="3028" spans="13:14" x14ac:dyDescent="0.3">
      <c r="M3028">
        <f ca="1">OFFSET('Water Data'!A3027,,MATCH('Correlation'!$R$4,DataTable[#Headers],0))</f>
        <v>7.1491245675920796</v>
      </c>
      <c r="N3028">
        <f ca="1">OFFSET('Water Data'!A3027,,MATCH('Correlation'!$R$16,DataTable[#Headers],0))</f>
        <v>7.1491245675920796</v>
      </c>
    </row>
    <row r="3029" spans="13:14" x14ac:dyDescent="0.3">
      <c r="M3029">
        <f ca="1">OFFSET('Water Data'!A3028,,MATCH('Correlation'!$R$4,DataTable[#Headers],0))</f>
        <v>8.6513897265693398</v>
      </c>
      <c r="N3029">
        <f ca="1">OFFSET('Water Data'!A3028,,MATCH('Correlation'!$R$16,DataTable[#Headers],0))</f>
        <v>8.6513897265693398</v>
      </c>
    </row>
    <row r="3030" spans="13:14" x14ac:dyDescent="0.3">
      <c r="M3030">
        <f ca="1">OFFSET('Water Data'!A3029,,MATCH('Correlation'!$R$4,DataTable[#Headers],0))</f>
        <v>5.2900043709191698</v>
      </c>
      <c r="N3030">
        <f ca="1">OFFSET('Water Data'!A3029,,MATCH('Correlation'!$R$16,DataTable[#Headers],0))</f>
        <v>5.2900043709191698</v>
      </c>
    </row>
    <row r="3031" spans="13:14" x14ac:dyDescent="0.3">
      <c r="M3031">
        <f ca="1">OFFSET('Water Data'!A3030,,MATCH('Correlation'!$R$4,DataTable[#Headers],0))</f>
        <v>5.3695841808466298</v>
      </c>
      <c r="N3031">
        <f ca="1">OFFSET('Water Data'!A3030,,MATCH('Correlation'!$R$16,DataTable[#Headers],0))</f>
        <v>5.3695841808466298</v>
      </c>
    </row>
    <row r="3032" spans="13:14" x14ac:dyDescent="0.3">
      <c r="M3032">
        <f ca="1">OFFSET('Water Data'!A3031,,MATCH('Correlation'!$R$4,DataTable[#Headers],0))</f>
        <v>8.7472715235378704</v>
      </c>
      <c r="N3032">
        <f ca="1">OFFSET('Water Data'!A3031,,MATCH('Correlation'!$R$16,DataTable[#Headers],0))</f>
        <v>8.7472715235378704</v>
      </c>
    </row>
    <row r="3033" spans="13:14" x14ac:dyDescent="0.3">
      <c r="M3033">
        <f ca="1">OFFSET('Water Data'!A3032,,MATCH('Correlation'!$R$4,DataTable[#Headers],0))</f>
        <v>8.04039226105197</v>
      </c>
      <c r="N3033">
        <f ca="1">OFFSET('Water Data'!A3032,,MATCH('Correlation'!$R$16,DataTable[#Headers],0))</f>
        <v>8.04039226105197</v>
      </c>
    </row>
    <row r="3034" spans="13:14" x14ac:dyDescent="0.3">
      <c r="M3034">
        <f ca="1">OFFSET('Water Data'!A3033,,MATCH('Correlation'!$R$4,DataTable[#Headers],0))</f>
        <v>8.5504278148302202</v>
      </c>
      <c r="N3034">
        <f ca="1">OFFSET('Water Data'!A3033,,MATCH('Correlation'!$R$16,DataTable[#Headers],0))</f>
        <v>8.5504278148302202</v>
      </c>
    </row>
    <row r="3035" spans="13:14" x14ac:dyDescent="0.3">
      <c r="M3035">
        <f ca="1">OFFSET('Water Data'!A3034,,MATCH('Correlation'!$R$4,DataTable[#Headers],0))</f>
        <v>7.7393257113031702</v>
      </c>
      <c r="N3035">
        <f ca="1">OFFSET('Water Data'!A3034,,MATCH('Correlation'!$R$16,DataTable[#Headers],0))</f>
        <v>7.7393257113031702</v>
      </c>
    </row>
    <row r="3036" spans="13:14" x14ac:dyDescent="0.3">
      <c r="M3036">
        <f ca="1">OFFSET('Water Data'!A3035,,MATCH('Correlation'!$R$4,DataTable[#Headers],0))</f>
        <v>7.1045948986201104</v>
      </c>
      <c r="N3036">
        <f ca="1">OFFSET('Water Data'!A3035,,MATCH('Correlation'!$R$16,DataTable[#Headers],0))</f>
        <v>7.1045948986201104</v>
      </c>
    </row>
    <row r="3037" spans="13:14" x14ac:dyDescent="0.3">
      <c r="M3037">
        <f ca="1">OFFSET('Water Data'!A3036,,MATCH('Correlation'!$R$4,DataTable[#Headers],0))</f>
        <v>6.9882061547189496</v>
      </c>
      <c r="N3037">
        <f ca="1">OFFSET('Water Data'!A3036,,MATCH('Correlation'!$R$16,DataTable[#Headers],0))</f>
        <v>6.9882061547189496</v>
      </c>
    </row>
    <row r="3038" spans="13:14" x14ac:dyDescent="0.3">
      <c r="M3038">
        <f ca="1">OFFSET('Water Data'!A3037,,MATCH('Correlation'!$R$4,DataTable[#Headers],0))</f>
        <v>7.8697818695389099</v>
      </c>
      <c r="N3038">
        <f ca="1">OFFSET('Water Data'!A3037,,MATCH('Correlation'!$R$16,DataTable[#Headers],0))</f>
        <v>7.8697818695389099</v>
      </c>
    </row>
    <row r="3039" spans="13:14" x14ac:dyDescent="0.3">
      <c r="M3039">
        <f ca="1">OFFSET('Water Data'!A3038,,MATCH('Correlation'!$R$4,DataTable[#Headers],0))</f>
        <v>8.8596960402421807</v>
      </c>
      <c r="N3039">
        <f ca="1">OFFSET('Water Data'!A3038,,MATCH('Correlation'!$R$16,DataTable[#Headers],0))</f>
        <v>8.8596960402421807</v>
      </c>
    </row>
    <row r="3040" spans="13:14" x14ac:dyDescent="0.3">
      <c r="M3040">
        <f ca="1">OFFSET('Water Data'!A3039,,MATCH('Correlation'!$R$4,DataTable[#Headers],0))</f>
        <v>7.39754400954393</v>
      </c>
      <c r="N3040">
        <f ca="1">OFFSET('Water Data'!A3039,,MATCH('Correlation'!$R$16,DataTable[#Headers],0))</f>
        <v>7.39754400954393</v>
      </c>
    </row>
    <row r="3041" spans="13:14" x14ac:dyDescent="0.3">
      <c r="M3041">
        <f ca="1">OFFSET('Water Data'!A3040,,MATCH('Correlation'!$R$4,DataTable[#Headers],0))</f>
        <v>5.1748960318704604</v>
      </c>
      <c r="N3041">
        <f ca="1">OFFSET('Water Data'!A3040,,MATCH('Correlation'!$R$16,DataTable[#Headers],0))</f>
        <v>5.1748960318704604</v>
      </c>
    </row>
    <row r="3042" spans="13:14" x14ac:dyDescent="0.3">
      <c r="M3042">
        <f ca="1">OFFSET('Water Data'!A3041,,MATCH('Correlation'!$R$4,DataTable[#Headers],0))</f>
        <v>7.080794504276815</v>
      </c>
      <c r="N3042">
        <f ca="1">OFFSET('Water Data'!A3041,,MATCH('Correlation'!$R$16,DataTable[#Headers],0))</f>
        <v>7.080794504276815</v>
      </c>
    </row>
    <row r="3043" spans="13:14" x14ac:dyDescent="0.3">
      <c r="M3043">
        <f ca="1">OFFSET('Water Data'!A3042,,MATCH('Correlation'!$R$4,DataTable[#Headers],0))</f>
        <v>5.4709818217981798</v>
      </c>
      <c r="N3043">
        <f ca="1">OFFSET('Water Data'!A3042,,MATCH('Correlation'!$R$16,DataTable[#Headers],0))</f>
        <v>5.4709818217981798</v>
      </c>
    </row>
    <row r="3044" spans="13:14" x14ac:dyDescent="0.3">
      <c r="M3044">
        <f ca="1">OFFSET('Water Data'!A3043,,MATCH('Correlation'!$R$4,DataTable[#Headers],0))</f>
        <v>6.7118146012415503</v>
      </c>
      <c r="N3044">
        <f ca="1">OFFSET('Water Data'!A3043,,MATCH('Correlation'!$R$16,DataTable[#Headers],0))</f>
        <v>6.7118146012415503</v>
      </c>
    </row>
    <row r="3045" spans="13:14" x14ac:dyDescent="0.3">
      <c r="M3045">
        <f ca="1">OFFSET('Water Data'!A3044,,MATCH('Correlation'!$R$4,DataTable[#Headers],0))</f>
        <v>4.9331061382816497</v>
      </c>
      <c r="N3045">
        <f ca="1">OFFSET('Water Data'!A3044,,MATCH('Correlation'!$R$16,DataTable[#Headers],0))</f>
        <v>4.9331061382816497</v>
      </c>
    </row>
    <row r="3046" spans="13:14" x14ac:dyDescent="0.3">
      <c r="M3046">
        <f ca="1">OFFSET('Water Data'!A3045,,MATCH('Correlation'!$R$4,DataTable[#Headers],0))</f>
        <v>6.2608916337927996</v>
      </c>
      <c r="N3046">
        <f ca="1">OFFSET('Water Data'!A3045,,MATCH('Correlation'!$R$16,DataTable[#Headers],0))</f>
        <v>6.2608916337927996</v>
      </c>
    </row>
    <row r="3047" spans="13:14" x14ac:dyDescent="0.3">
      <c r="M3047">
        <f ca="1">OFFSET('Water Data'!A3046,,MATCH('Correlation'!$R$4,DataTable[#Headers],0))</f>
        <v>7.6935552346916696</v>
      </c>
      <c r="N3047">
        <f ca="1">OFFSET('Water Data'!A3046,,MATCH('Correlation'!$R$16,DataTable[#Headers],0))</f>
        <v>7.6935552346916696</v>
      </c>
    </row>
    <row r="3048" spans="13:14" x14ac:dyDescent="0.3">
      <c r="M3048">
        <f ca="1">OFFSET('Water Data'!A3047,,MATCH('Correlation'!$R$4,DataTable[#Headers],0))</f>
        <v>5.6228071346600599</v>
      </c>
      <c r="N3048">
        <f ca="1">OFFSET('Water Data'!A3047,,MATCH('Correlation'!$R$16,DataTable[#Headers],0))</f>
        <v>5.6228071346600599</v>
      </c>
    </row>
    <row r="3049" spans="13:14" x14ac:dyDescent="0.3">
      <c r="M3049">
        <f ca="1">OFFSET('Water Data'!A3048,,MATCH('Correlation'!$R$4,DataTable[#Headers],0))</f>
        <v>6.1748843064316503</v>
      </c>
      <c r="N3049">
        <f ca="1">OFFSET('Water Data'!A3048,,MATCH('Correlation'!$R$16,DataTable[#Headers],0))</f>
        <v>6.1748843064316503</v>
      </c>
    </row>
    <row r="3050" spans="13:14" x14ac:dyDescent="0.3">
      <c r="M3050">
        <f ca="1">OFFSET('Water Data'!A3049,,MATCH('Correlation'!$R$4,DataTable[#Headers],0))</f>
        <v>5.0394067763797796</v>
      </c>
      <c r="N3050">
        <f ca="1">OFFSET('Water Data'!A3049,,MATCH('Correlation'!$R$16,DataTable[#Headers],0))</f>
        <v>5.0394067763797796</v>
      </c>
    </row>
    <row r="3051" spans="13:14" x14ac:dyDescent="0.3">
      <c r="M3051">
        <f ca="1">OFFSET('Water Data'!A3050,,MATCH('Correlation'!$R$4,DataTable[#Headers],0))</f>
        <v>7.7569391834656001</v>
      </c>
      <c r="N3051">
        <f ca="1">OFFSET('Water Data'!A3050,,MATCH('Correlation'!$R$16,DataTable[#Headers],0))</f>
        <v>7.7569391834656001</v>
      </c>
    </row>
    <row r="3052" spans="13:14" x14ac:dyDescent="0.3">
      <c r="M3052">
        <f ca="1">OFFSET('Water Data'!A3051,,MATCH('Correlation'!$R$4,DataTable[#Headers],0))</f>
        <v>9.8099963868720295</v>
      </c>
      <c r="N3052">
        <f ca="1">OFFSET('Water Data'!A3051,,MATCH('Correlation'!$R$16,DataTable[#Headers],0))</f>
        <v>9.8099963868720295</v>
      </c>
    </row>
    <row r="3053" spans="13:14" x14ac:dyDescent="0.3">
      <c r="M3053">
        <f ca="1">OFFSET('Water Data'!A3052,,MATCH('Correlation'!$R$4,DataTable[#Headers],0))</f>
        <v>8.4795927987054007</v>
      </c>
      <c r="N3053">
        <f ca="1">OFFSET('Water Data'!A3052,,MATCH('Correlation'!$R$16,DataTable[#Headers],0))</f>
        <v>8.4795927987054007</v>
      </c>
    </row>
    <row r="3054" spans="13:14" x14ac:dyDescent="0.3">
      <c r="M3054">
        <f ca="1">OFFSET('Water Data'!A3053,,MATCH('Correlation'!$R$4,DataTable[#Headers],0))</f>
        <v>8.8628679311891396</v>
      </c>
      <c r="N3054">
        <f ca="1">OFFSET('Water Data'!A3053,,MATCH('Correlation'!$R$16,DataTable[#Headers],0))</f>
        <v>8.8628679311891396</v>
      </c>
    </row>
    <row r="3055" spans="13:14" x14ac:dyDescent="0.3">
      <c r="M3055">
        <f ca="1">OFFSET('Water Data'!A3054,,MATCH('Correlation'!$R$4,DataTable[#Headers],0))</f>
        <v>6.1557386242486896</v>
      </c>
      <c r="N3055">
        <f ca="1">OFFSET('Water Data'!A3054,,MATCH('Correlation'!$R$16,DataTable[#Headers],0))</f>
        <v>6.1557386242486896</v>
      </c>
    </row>
    <row r="3056" spans="13:14" x14ac:dyDescent="0.3">
      <c r="M3056">
        <f ca="1">OFFSET('Water Data'!A3055,,MATCH('Correlation'!$R$4,DataTable[#Headers],0))</f>
        <v>7.28728637512432</v>
      </c>
      <c r="N3056">
        <f ca="1">OFFSET('Water Data'!A3055,,MATCH('Correlation'!$R$16,DataTable[#Headers],0))</f>
        <v>7.28728637512432</v>
      </c>
    </row>
    <row r="3057" spans="13:14" x14ac:dyDescent="0.3">
      <c r="M3057">
        <f ca="1">OFFSET('Water Data'!A3056,,MATCH('Correlation'!$R$4,DataTable[#Headers],0))</f>
        <v>9.0658941936869706</v>
      </c>
      <c r="N3057">
        <f ca="1">OFFSET('Water Data'!A3056,,MATCH('Correlation'!$R$16,DataTable[#Headers],0))</f>
        <v>9.0658941936869706</v>
      </c>
    </row>
    <row r="3058" spans="13:14" x14ac:dyDescent="0.3">
      <c r="M3058">
        <f ca="1">OFFSET('Water Data'!A3057,,MATCH('Correlation'!$R$4,DataTable[#Headers],0))</f>
        <v>9.3145223919082998</v>
      </c>
      <c r="N3058">
        <f ca="1">OFFSET('Water Data'!A3057,,MATCH('Correlation'!$R$16,DataTable[#Headers],0))</f>
        <v>9.3145223919082998</v>
      </c>
    </row>
    <row r="3059" spans="13:14" x14ac:dyDescent="0.3">
      <c r="M3059">
        <f ca="1">OFFSET('Water Data'!A3058,,MATCH('Correlation'!$R$4,DataTable[#Headers],0))</f>
        <v>9.7599377809530807</v>
      </c>
      <c r="N3059">
        <f ca="1">OFFSET('Water Data'!A3058,,MATCH('Correlation'!$R$16,DataTable[#Headers],0))</f>
        <v>9.7599377809530807</v>
      </c>
    </row>
    <row r="3060" spans="13:14" x14ac:dyDescent="0.3">
      <c r="M3060">
        <f ca="1">OFFSET('Water Data'!A3059,,MATCH('Correlation'!$R$4,DataTable[#Headers],0))</f>
        <v>7.9854063938298898</v>
      </c>
      <c r="N3060">
        <f ca="1">OFFSET('Water Data'!A3059,,MATCH('Correlation'!$R$16,DataTable[#Headers],0))</f>
        <v>7.9854063938298898</v>
      </c>
    </row>
    <row r="3061" spans="13:14" x14ac:dyDescent="0.3">
      <c r="M3061">
        <f ca="1">OFFSET('Water Data'!A3060,,MATCH('Correlation'!$R$4,DataTable[#Headers],0))</f>
        <v>8.1083507991168098</v>
      </c>
      <c r="N3061">
        <f ca="1">OFFSET('Water Data'!A3060,,MATCH('Correlation'!$R$16,DataTable[#Headers],0))</f>
        <v>8.1083507991168098</v>
      </c>
    </row>
    <row r="3062" spans="13:14" x14ac:dyDescent="0.3">
      <c r="M3062">
        <f ca="1">OFFSET('Water Data'!A3061,,MATCH('Correlation'!$R$4,DataTable[#Headers],0))</f>
        <v>8.2430909864617607</v>
      </c>
      <c r="N3062">
        <f ca="1">OFFSET('Water Data'!A3061,,MATCH('Correlation'!$R$16,DataTable[#Headers],0))</f>
        <v>8.2430909864617607</v>
      </c>
    </row>
    <row r="3063" spans="13:14" x14ac:dyDescent="0.3">
      <c r="M3063">
        <f ca="1">OFFSET('Water Data'!A3062,,MATCH('Correlation'!$R$4,DataTable[#Headers],0))</f>
        <v>10.289379606190501</v>
      </c>
      <c r="N3063">
        <f ca="1">OFFSET('Water Data'!A3062,,MATCH('Correlation'!$R$16,DataTable[#Headers],0))</f>
        <v>10.289379606190501</v>
      </c>
    </row>
    <row r="3064" spans="13:14" x14ac:dyDescent="0.3">
      <c r="M3064">
        <f ca="1">OFFSET('Water Data'!A3063,,MATCH('Correlation'!$R$4,DataTable[#Headers],0))</f>
        <v>3.9890320783017801</v>
      </c>
      <c r="N3064">
        <f ca="1">OFFSET('Water Data'!A3063,,MATCH('Correlation'!$R$16,DataTable[#Headers],0))</f>
        <v>3.9890320783017801</v>
      </c>
    </row>
    <row r="3065" spans="13:14" x14ac:dyDescent="0.3">
      <c r="M3065">
        <f ca="1">OFFSET('Water Data'!A3064,,MATCH('Correlation'!$R$4,DataTable[#Headers],0))</f>
        <v>7.080794504276815</v>
      </c>
      <c r="N3065">
        <f ca="1">OFFSET('Water Data'!A3064,,MATCH('Correlation'!$R$16,DataTable[#Headers],0))</f>
        <v>7.080794504276815</v>
      </c>
    </row>
    <row r="3066" spans="13:14" x14ac:dyDescent="0.3">
      <c r="M3066">
        <f ca="1">OFFSET('Water Data'!A3065,,MATCH('Correlation'!$R$4,DataTable[#Headers],0))</f>
        <v>8.5196390425019803</v>
      </c>
      <c r="N3066">
        <f ca="1">OFFSET('Water Data'!A3065,,MATCH('Correlation'!$R$16,DataTable[#Headers],0))</f>
        <v>8.5196390425019803</v>
      </c>
    </row>
    <row r="3067" spans="13:14" x14ac:dyDescent="0.3">
      <c r="M3067">
        <f ca="1">OFFSET('Water Data'!A3066,,MATCH('Correlation'!$R$4,DataTable[#Headers],0))</f>
        <v>7.080794504276815</v>
      </c>
      <c r="N3067">
        <f ca="1">OFFSET('Water Data'!A3066,,MATCH('Correlation'!$R$16,DataTable[#Headers],0))</f>
        <v>7.080794504276815</v>
      </c>
    </row>
    <row r="3068" spans="13:14" x14ac:dyDescent="0.3">
      <c r="M3068">
        <f ca="1">OFFSET('Water Data'!A3067,,MATCH('Correlation'!$R$4,DataTable[#Headers],0))</f>
        <v>7.080794504276815</v>
      </c>
      <c r="N3068">
        <f ca="1">OFFSET('Water Data'!A3067,,MATCH('Correlation'!$R$16,DataTable[#Headers],0))</f>
        <v>7.080794504276815</v>
      </c>
    </row>
    <row r="3069" spans="13:14" x14ac:dyDescent="0.3">
      <c r="M3069">
        <f ca="1">OFFSET('Water Data'!A3068,,MATCH('Correlation'!$R$4,DataTable[#Headers],0))</f>
        <v>4.4953576789481202</v>
      </c>
      <c r="N3069">
        <f ca="1">OFFSET('Water Data'!A3068,,MATCH('Correlation'!$R$16,DataTable[#Headers],0))</f>
        <v>4.4953576789481202</v>
      </c>
    </row>
    <row r="3070" spans="13:14" x14ac:dyDescent="0.3">
      <c r="M3070">
        <f ca="1">OFFSET('Water Data'!A3069,,MATCH('Correlation'!$R$4,DataTable[#Headers],0))</f>
        <v>7.080794504276815</v>
      </c>
      <c r="N3070">
        <f ca="1">OFFSET('Water Data'!A3069,,MATCH('Correlation'!$R$16,DataTable[#Headers],0))</f>
        <v>7.080794504276815</v>
      </c>
    </row>
    <row r="3071" spans="13:14" x14ac:dyDescent="0.3">
      <c r="M3071">
        <f ca="1">OFFSET('Water Data'!A3070,,MATCH('Correlation'!$R$4,DataTable[#Headers],0))</f>
        <v>5.6205334364300299</v>
      </c>
      <c r="N3071">
        <f ca="1">OFFSET('Water Data'!A3070,,MATCH('Correlation'!$R$16,DataTable[#Headers],0))</f>
        <v>5.6205334364300299</v>
      </c>
    </row>
    <row r="3072" spans="13:14" x14ac:dyDescent="0.3">
      <c r="M3072">
        <f ca="1">OFFSET('Water Data'!A3071,,MATCH('Correlation'!$R$4,DataTable[#Headers],0))</f>
        <v>8.5529936647686</v>
      </c>
      <c r="N3072">
        <f ca="1">OFFSET('Water Data'!A3071,,MATCH('Correlation'!$R$16,DataTable[#Headers],0))</f>
        <v>8.5529936647686</v>
      </c>
    </row>
    <row r="3073" spans="13:14" x14ac:dyDescent="0.3">
      <c r="M3073">
        <f ca="1">OFFSET('Water Data'!A3072,,MATCH('Correlation'!$R$4,DataTable[#Headers],0))</f>
        <v>7.080794504276815</v>
      </c>
      <c r="N3073">
        <f ca="1">OFFSET('Water Data'!A3072,,MATCH('Correlation'!$R$16,DataTable[#Headers],0))</f>
        <v>7.080794504276815</v>
      </c>
    </row>
    <row r="3074" spans="13:14" x14ac:dyDescent="0.3">
      <c r="M3074">
        <f ca="1">OFFSET('Water Data'!A3073,,MATCH('Correlation'!$R$4,DataTable[#Headers],0))</f>
        <v>10.2099557980313</v>
      </c>
      <c r="N3074">
        <f ca="1">OFFSET('Water Data'!A3073,,MATCH('Correlation'!$R$16,DataTable[#Headers],0))</f>
        <v>10.2099557980313</v>
      </c>
    </row>
    <row r="3075" spans="13:14" x14ac:dyDescent="0.3">
      <c r="M3075">
        <f ca="1">OFFSET('Water Data'!A3074,,MATCH('Correlation'!$R$4,DataTable[#Headers],0))</f>
        <v>7.080794504276815</v>
      </c>
      <c r="N3075">
        <f ca="1">OFFSET('Water Data'!A3074,,MATCH('Correlation'!$R$16,DataTable[#Headers],0))</f>
        <v>7.080794504276815</v>
      </c>
    </row>
    <row r="3076" spans="13:14" x14ac:dyDescent="0.3">
      <c r="M3076">
        <f ca="1">OFFSET('Water Data'!A3075,,MATCH('Correlation'!$R$4,DataTable[#Headers],0))</f>
        <v>6.5882079653224404</v>
      </c>
      <c r="N3076">
        <f ca="1">OFFSET('Water Data'!A3075,,MATCH('Correlation'!$R$16,DataTable[#Headers],0))</f>
        <v>6.5882079653224404</v>
      </c>
    </row>
    <row r="3077" spans="13:14" x14ac:dyDescent="0.3">
      <c r="M3077">
        <f ca="1">OFFSET('Water Data'!A3076,,MATCH('Correlation'!$R$4,DataTable[#Headers],0))</f>
        <v>8.5583887752850103</v>
      </c>
      <c r="N3077">
        <f ca="1">OFFSET('Water Data'!A3076,,MATCH('Correlation'!$R$16,DataTable[#Headers],0))</f>
        <v>8.5583887752850103</v>
      </c>
    </row>
    <row r="3078" spans="13:14" x14ac:dyDescent="0.3">
      <c r="M3078">
        <f ca="1">OFFSET('Water Data'!A3077,,MATCH('Correlation'!$R$4,DataTable[#Headers],0))</f>
        <v>8.4269063566753903</v>
      </c>
      <c r="N3078">
        <f ca="1">OFFSET('Water Data'!A3077,,MATCH('Correlation'!$R$16,DataTable[#Headers],0))</f>
        <v>8.4269063566753903</v>
      </c>
    </row>
    <row r="3079" spans="13:14" x14ac:dyDescent="0.3">
      <c r="M3079">
        <f ca="1">OFFSET('Water Data'!A3078,,MATCH('Correlation'!$R$4,DataTable[#Headers],0))</f>
        <v>7.2075386082724204</v>
      </c>
      <c r="N3079">
        <f ca="1">OFFSET('Water Data'!A3078,,MATCH('Correlation'!$R$16,DataTable[#Headers],0))</f>
        <v>7.2075386082724204</v>
      </c>
    </row>
    <row r="3080" spans="13:14" x14ac:dyDescent="0.3">
      <c r="M3080">
        <f ca="1">OFFSET('Water Data'!A3079,,MATCH('Correlation'!$R$4,DataTable[#Headers],0))</f>
        <v>10.2276896942625</v>
      </c>
      <c r="N3080">
        <f ca="1">OFFSET('Water Data'!A3079,,MATCH('Correlation'!$R$16,DataTable[#Headers],0))</f>
        <v>10.2276896942625</v>
      </c>
    </row>
    <row r="3081" spans="13:14" x14ac:dyDescent="0.3">
      <c r="M3081">
        <f ca="1">OFFSET('Water Data'!A3080,,MATCH('Correlation'!$R$4,DataTable[#Headers],0))</f>
        <v>11.3905431095636</v>
      </c>
      <c r="N3081">
        <f ca="1">OFFSET('Water Data'!A3080,,MATCH('Correlation'!$R$16,DataTable[#Headers],0))</f>
        <v>11.3905431095636</v>
      </c>
    </row>
    <row r="3082" spans="13:14" x14ac:dyDescent="0.3">
      <c r="M3082">
        <f ca="1">OFFSET('Water Data'!A3081,,MATCH('Correlation'!$R$4,DataTable[#Headers],0))</f>
        <v>7.080794504276815</v>
      </c>
      <c r="N3082">
        <f ca="1">OFFSET('Water Data'!A3081,,MATCH('Correlation'!$R$16,DataTable[#Headers],0))</f>
        <v>7.080794504276815</v>
      </c>
    </row>
    <row r="3083" spans="13:14" x14ac:dyDescent="0.3">
      <c r="M3083">
        <f ca="1">OFFSET('Water Data'!A3082,,MATCH('Correlation'!$R$4,DataTable[#Headers],0))</f>
        <v>6.5800432953122403</v>
      </c>
      <c r="N3083">
        <f ca="1">OFFSET('Water Data'!A3082,,MATCH('Correlation'!$R$16,DataTable[#Headers],0))</f>
        <v>6.5800432953122403</v>
      </c>
    </row>
    <row r="3084" spans="13:14" x14ac:dyDescent="0.3">
      <c r="M3084">
        <f ca="1">OFFSET('Water Data'!A3083,,MATCH('Correlation'!$R$4,DataTable[#Headers],0))</f>
        <v>10.817831076432901</v>
      </c>
      <c r="N3084">
        <f ca="1">OFFSET('Water Data'!A3083,,MATCH('Correlation'!$R$16,DataTable[#Headers],0))</f>
        <v>10.817831076432901</v>
      </c>
    </row>
    <row r="3085" spans="13:14" x14ac:dyDescent="0.3">
      <c r="M3085">
        <f ca="1">OFFSET('Water Data'!A3084,,MATCH('Correlation'!$R$4,DataTable[#Headers],0))</f>
        <v>5.0936751347699696</v>
      </c>
      <c r="N3085">
        <f ca="1">OFFSET('Water Data'!A3084,,MATCH('Correlation'!$R$16,DataTable[#Headers],0))</f>
        <v>5.0936751347699696</v>
      </c>
    </row>
    <row r="3086" spans="13:14" x14ac:dyDescent="0.3">
      <c r="M3086">
        <f ca="1">OFFSET('Water Data'!A3085,,MATCH('Correlation'!$R$4,DataTable[#Headers],0))</f>
        <v>5.2642838017295102</v>
      </c>
      <c r="N3086">
        <f ca="1">OFFSET('Water Data'!A3085,,MATCH('Correlation'!$R$16,DataTable[#Headers],0))</f>
        <v>5.2642838017295102</v>
      </c>
    </row>
    <row r="3087" spans="13:14" x14ac:dyDescent="0.3">
      <c r="M3087">
        <f ca="1">OFFSET('Water Data'!A3086,,MATCH('Correlation'!$R$4,DataTable[#Headers],0))</f>
        <v>7.9712987474493602</v>
      </c>
      <c r="N3087">
        <f ca="1">OFFSET('Water Data'!A3086,,MATCH('Correlation'!$R$16,DataTable[#Headers],0))</f>
        <v>7.9712987474493602</v>
      </c>
    </row>
    <row r="3088" spans="13:14" x14ac:dyDescent="0.3">
      <c r="M3088">
        <f ca="1">OFFSET('Water Data'!A3087,,MATCH('Correlation'!$R$4,DataTable[#Headers],0))</f>
        <v>8.3503510398453002</v>
      </c>
      <c r="N3088">
        <f ca="1">OFFSET('Water Data'!A3087,,MATCH('Correlation'!$R$16,DataTable[#Headers],0))</f>
        <v>8.3503510398453002</v>
      </c>
    </row>
    <row r="3089" spans="13:14" x14ac:dyDescent="0.3">
      <c r="M3089">
        <f ca="1">OFFSET('Water Data'!A3088,,MATCH('Correlation'!$R$4,DataTable[#Headers],0))</f>
        <v>7.080794504276815</v>
      </c>
      <c r="N3089">
        <f ca="1">OFFSET('Water Data'!A3088,,MATCH('Correlation'!$R$16,DataTable[#Headers],0))</f>
        <v>7.080794504276815</v>
      </c>
    </row>
    <row r="3090" spans="13:14" x14ac:dyDescent="0.3">
      <c r="M3090">
        <f ca="1">OFFSET('Water Data'!A3089,,MATCH('Correlation'!$R$4,DataTable[#Headers],0))</f>
        <v>4.0320605335611104</v>
      </c>
      <c r="N3090">
        <f ca="1">OFFSET('Water Data'!A3089,,MATCH('Correlation'!$R$16,DataTable[#Headers],0))</f>
        <v>4.0320605335611104</v>
      </c>
    </row>
    <row r="3091" spans="13:14" x14ac:dyDescent="0.3">
      <c r="M3091">
        <f ca="1">OFFSET('Water Data'!A3090,,MATCH('Correlation'!$R$4,DataTable[#Headers],0))</f>
        <v>2.1285314339651702</v>
      </c>
      <c r="N3091">
        <f ca="1">OFFSET('Water Data'!A3090,,MATCH('Correlation'!$R$16,DataTable[#Headers],0))</f>
        <v>2.1285314339651702</v>
      </c>
    </row>
    <row r="3092" spans="13:14" x14ac:dyDescent="0.3">
      <c r="M3092">
        <f ca="1">OFFSET('Water Data'!A3091,,MATCH('Correlation'!$R$4,DataTable[#Headers],0))</f>
        <v>9.84205629359829</v>
      </c>
      <c r="N3092">
        <f ca="1">OFFSET('Water Data'!A3091,,MATCH('Correlation'!$R$16,DataTable[#Headers],0))</f>
        <v>9.84205629359829</v>
      </c>
    </row>
    <row r="3093" spans="13:14" x14ac:dyDescent="0.3">
      <c r="M3093">
        <f ca="1">OFFSET('Water Data'!A3092,,MATCH('Correlation'!$R$4,DataTable[#Headers],0))</f>
        <v>7.6646280965516604</v>
      </c>
      <c r="N3093">
        <f ca="1">OFFSET('Water Data'!A3092,,MATCH('Correlation'!$R$16,DataTable[#Headers],0))</f>
        <v>7.6646280965516604</v>
      </c>
    </row>
    <row r="3094" spans="13:14" x14ac:dyDescent="0.3">
      <c r="M3094">
        <f ca="1">OFFSET('Water Data'!A3093,,MATCH('Correlation'!$R$4,DataTable[#Headers],0))</f>
        <v>7.080794504276815</v>
      </c>
      <c r="N3094">
        <f ca="1">OFFSET('Water Data'!A3093,,MATCH('Correlation'!$R$16,DataTable[#Headers],0))</f>
        <v>7.080794504276815</v>
      </c>
    </row>
    <row r="3095" spans="13:14" x14ac:dyDescent="0.3">
      <c r="M3095">
        <f ca="1">OFFSET('Water Data'!A3094,,MATCH('Correlation'!$R$4,DataTable[#Headers],0))</f>
        <v>7.2603196817661502</v>
      </c>
      <c r="N3095">
        <f ca="1">OFFSET('Water Data'!A3094,,MATCH('Correlation'!$R$16,DataTable[#Headers],0))</f>
        <v>7.2603196817661502</v>
      </c>
    </row>
    <row r="3096" spans="13:14" x14ac:dyDescent="0.3">
      <c r="M3096">
        <f ca="1">OFFSET('Water Data'!A3095,,MATCH('Correlation'!$R$4,DataTable[#Headers],0))</f>
        <v>9.5378786289683397</v>
      </c>
      <c r="N3096">
        <f ca="1">OFFSET('Water Data'!A3095,,MATCH('Correlation'!$R$16,DataTable[#Headers],0))</f>
        <v>9.5378786289683397</v>
      </c>
    </row>
    <row r="3097" spans="13:14" x14ac:dyDescent="0.3">
      <c r="M3097">
        <f ca="1">OFFSET('Water Data'!A3096,,MATCH('Correlation'!$R$4,DataTable[#Headers],0))</f>
        <v>1.9853833592630401</v>
      </c>
      <c r="N3097">
        <f ca="1">OFFSET('Water Data'!A3096,,MATCH('Correlation'!$R$16,DataTable[#Headers],0))</f>
        <v>1.9853833592630401</v>
      </c>
    </row>
    <row r="3098" spans="13:14" x14ac:dyDescent="0.3">
      <c r="M3098">
        <f ca="1">OFFSET('Water Data'!A3097,,MATCH('Correlation'!$R$4,DataTable[#Headers],0))</f>
        <v>7.2489911980563697</v>
      </c>
      <c r="N3098">
        <f ca="1">OFFSET('Water Data'!A3097,,MATCH('Correlation'!$R$16,DataTable[#Headers],0))</f>
        <v>7.2489911980563697</v>
      </c>
    </row>
    <row r="3099" spans="13:14" x14ac:dyDescent="0.3">
      <c r="M3099">
        <f ca="1">OFFSET('Water Data'!A3098,,MATCH('Correlation'!$R$4,DataTable[#Headers],0))</f>
        <v>6.9682089601058603</v>
      </c>
      <c r="N3099">
        <f ca="1">OFFSET('Water Data'!A3098,,MATCH('Correlation'!$R$16,DataTable[#Headers],0))</f>
        <v>6.9682089601058603</v>
      </c>
    </row>
    <row r="3100" spans="13:14" x14ac:dyDescent="0.3">
      <c r="M3100">
        <f ca="1">OFFSET('Water Data'!A3099,,MATCH('Correlation'!$R$4,DataTable[#Headers],0))</f>
        <v>6.15055301521181</v>
      </c>
      <c r="N3100">
        <f ca="1">OFFSET('Water Data'!A3099,,MATCH('Correlation'!$R$16,DataTable[#Headers],0))</f>
        <v>6.15055301521181</v>
      </c>
    </row>
    <row r="3101" spans="13:14" x14ac:dyDescent="0.3">
      <c r="M3101">
        <f ca="1">OFFSET('Water Data'!A3100,,MATCH('Correlation'!$R$4,DataTable[#Headers],0))</f>
        <v>6.3007555092761196</v>
      </c>
      <c r="N3101">
        <f ca="1">OFFSET('Water Data'!A3100,,MATCH('Correlation'!$R$16,DataTable[#Headers],0))</f>
        <v>6.3007555092761196</v>
      </c>
    </row>
    <row r="3102" spans="13:14" x14ac:dyDescent="0.3">
      <c r="M3102">
        <f ca="1">OFFSET('Water Data'!A3101,,MATCH('Correlation'!$R$4,DataTable[#Headers],0))</f>
        <v>6.92079959936554</v>
      </c>
      <c r="N3102">
        <f ca="1">OFFSET('Water Data'!A3101,,MATCH('Correlation'!$R$16,DataTable[#Headers],0))</f>
        <v>6.92079959936554</v>
      </c>
    </row>
    <row r="3103" spans="13:14" x14ac:dyDescent="0.3">
      <c r="M3103">
        <f ca="1">OFFSET('Water Data'!A3102,,MATCH('Correlation'!$R$4,DataTable[#Headers],0))</f>
        <v>6.4818902791671897</v>
      </c>
      <c r="N3103">
        <f ca="1">OFFSET('Water Data'!A3102,,MATCH('Correlation'!$R$16,DataTable[#Headers],0))</f>
        <v>6.4818902791671897</v>
      </c>
    </row>
    <row r="3104" spans="13:14" x14ac:dyDescent="0.3">
      <c r="M3104">
        <f ca="1">OFFSET('Water Data'!A3103,,MATCH('Correlation'!$R$4,DataTable[#Headers],0))</f>
        <v>7.080794504276815</v>
      </c>
      <c r="N3104">
        <f ca="1">OFFSET('Water Data'!A3103,,MATCH('Correlation'!$R$16,DataTable[#Headers],0))</f>
        <v>7.080794504276815</v>
      </c>
    </row>
    <row r="3105" spans="13:14" x14ac:dyDescent="0.3">
      <c r="M3105">
        <f ca="1">OFFSET('Water Data'!A3104,,MATCH('Correlation'!$R$4,DataTable[#Headers],0))</f>
        <v>7.3095964739799602</v>
      </c>
      <c r="N3105">
        <f ca="1">OFFSET('Water Data'!A3104,,MATCH('Correlation'!$R$16,DataTable[#Headers],0))</f>
        <v>7.3095964739799602</v>
      </c>
    </row>
    <row r="3106" spans="13:14" x14ac:dyDescent="0.3">
      <c r="M3106">
        <f ca="1">OFFSET('Water Data'!A3105,,MATCH('Correlation'!$R$4,DataTable[#Headers],0))</f>
        <v>5.9672742278667403</v>
      </c>
      <c r="N3106">
        <f ca="1">OFFSET('Water Data'!A3105,,MATCH('Correlation'!$R$16,DataTable[#Headers],0))</f>
        <v>5.9672742278667403</v>
      </c>
    </row>
    <row r="3107" spans="13:14" x14ac:dyDescent="0.3">
      <c r="M3107">
        <f ca="1">OFFSET('Water Data'!A3106,,MATCH('Correlation'!$R$4,DataTable[#Headers],0))</f>
        <v>8.6312700004350802</v>
      </c>
      <c r="N3107">
        <f ca="1">OFFSET('Water Data'!A3106,,MATCH('Correlation'!$R$16,DataTable[#Headers],0))</f>
        <v>8.6312700004350802</v>
      </c>
    </row>
    <row r="3108" spans="13:14" x14ac:dyDescent="0.3">
      <c r="M3108">
        <f ca="1">OFFSET('Water Data'!A3107,,MATCH('Correlation'!$R$4,DataTable[#Headers],0))</f>
        <v>9.1726245193335991</v>
      </c>
      <c r="N3108">
        <f ca="1">OFFSET('Water Data'!A3107,,MATCH('Correlation'!$R$16,DataTable[#Headers],0))</f>
        <v>9.1726245193335991</v>
      </c>
    </row>
    <row r="3109" spans="13:14" x14ac:dyDescent="0.3">
      <c r="M3109">
        <f ca="1">OFFSET('Water Data'!A3108,,MATCH('Correlation'!$R$4,DataTable[#Headers],0))</f>
        <v>7.080794504276815</v>
      </c>
      <c r="N3109">
        <f ca="1">OFFSET('Water Data'!A3108,,MATCH('Correlation'!$R$16,DataTable[#Headers],0))</f>
        <v>7.080794504276815</v>
      </c>
    </row>
    <row r="3110" spans="13:14" x14ac:dyDescent="0.3">
      <c r="M3110">
        <f ca="1">OFFSET('Water Data'!A3109,,MATCH('Correlation'!$R$4,DataTable[#Headers],0))</f>
        <v>3.3376289979634501</v>
      </c>
      <c r="N3110">
        <f ca="1">OFFSET('Water Data'!A3109,,MATCH('Correlation'!$R$16,DataTable[#Headers],0))</f>
        <v>3.3376289979634501</v>
      </c>
    </row>
    <row r="3111" spans="13:14" x14ac:dyDescent="0.3">
      <c r="M3111">
        <f ca="1">OFFSET('Water Data'!A3110,,MATCH('Correlation'!$R$4,DataTable[#Headers],0))</f>
        <v>11.449739296302299</v>
      </c>
      <c r="N3111">
        <f ca="1">OFFSET('Water Data'!A3110,,MATCH('Correlation'!$R$16,DataTable[#Headers],0))</f>
        <v>11.449739296302299</v>
      </c>
    </row>
    <row r="3112" spans="13:14" x14ac:dyDescent="0.3">
      <c r="M3112">
        <f ca="1">OFFSET('Water Data'!A3111,,MATCH('Correlation'!$R$4,DataTable[#Headers],0))</f>
        <v>6.2836787946345503</v>
      </c>
      <c r="N3112">
        <f ca="1">OFFSET('Water Data'!A3111,,MATCH('Correlation'!$R$16,DataTable[#Headers],0))</f>
        <v>6.2836787946345503</v>
      </c>
    </row>
    <row r="3113" spans="13:14" x14ac:dyDescent="0.3">
      <c r="M3113">
        <f ca="1">OFFSET('Water Data'!A3112,,MATCH('Correlation'!$R$4,DataTable[#Headers],0))</f>
        <v>7.080794504276815</v>
      </c>
      <c r="N3113">
        <f ca="1">OFFSET('Water Data'!A3112,,MATCH('Correlation'!$R$16,DataTable[#Headers],0))</f>
        <v>7.080794504276815</v>
      </c>
    </row>
    <row r="3114" spans="13:14" x14ac:dyDescent="0.3">
      <c r="M3114">
        <f ca="1">OFFSET('Water Data'!A3113,,MATCH('Correlation'!$R$4,DataTable[#Headers],0))</f>
        <v>8.7617684047597599</v>
      </c>
      <c r="N3114">
        <f ca="1">OFFSET('Water Data'!A3113,,MATCH('Correlation'!$R$16,DataTable[#Headers],0))</f>
        <v>8.7617684047597599</v>
      </c>
    </row>
    <row r="3115" spans="13:14" x14ac:dyDescent="0.3">
      <c r="M3115">
        <f ca="1">OFFSET('Water Data'!A3114,,MATCH('Correlation'!$R$4,DataTable[#Headers],0))</f>
        <v>6.6167306904115897</v>
      </c>
      <c r="N3115">
        <f ca="1">OFFSET('Water Data'!A3114,,MATCH('Correlation'!$R$16,DataTable[#Headers],0))</f>
        <v>6.6167306904115897</v>
      </c>
    </row>
    <row r="3116" spans="13:14" x14ac:dyDescent="0.3">
      <c r="M3116">
        <f ca="1">OFFSET('Water Data'!A3115,,MATCH('Correlation'!$R$4,DataTable[#Headers],0))</f>
        <v>7.7345692033449396</v>
      </c>
      <c r="N3116">
        <f ca="1">OFFSET('Water Data'!A3115,,MATCH('Correlation'!$R$16,DataTable[#Headers],0))</f>
        <v>7.7345692033449396</v>
      </c>
    </row>
    <row r="3117" spans="13:14" x14ac:dyDescent="0.3">
      <c r="M3117">
        <f ca="1">OFFSET('Water Data'!A3116,,MATCH('Correlation'!$R$4,DataTable[#Headers],0))</f>
        <v>6.9715771819511296</v>
      </c>
      <c r="N3117">
        <f ca="1">OFFSET('Water Data'!A3116,,MATCH('Correlation'!$R$16,DataTable[#Headers],0))</f>
        <v>6.9715771819511296</v>
      </c>
    </row>
    <row r="3118" spans="13:14" x14ac:dyDescent="0.3">
      <c r="M3118">
        <f ca="1">OFFSET('Water Data'!A3117,,MATCH('Correlation'!$R$4,DataTable[#Headers],0))</f>
        <v>4.70918674718048</v>
      </c>
      <c r="N3118">
        <f ca="1">OFFSET('Water Data'!A3117,,MATCH('Correlation'!$R$16,DataTable[#Headers],0))</f>
        <v>4.70918674718048</v>
      </c>
    </row>
    <row r="3119" spans="13:14" x14ac:dyDescent="0.3">
      <c r="M3119">
        <f ca="1">OFFSET('Water Data'!A3118,,MATCH('Correlation'!$R$4,DataTable[#Headers],0))</f>
        <v>5.23000318952593</v>
      </c>
      <c r="N3119">
        <f ca="1">OFFSET('Water Data'!A3118,,MATCH('Correlation'!$R$16,DataTable[#Headers],0))</f>
        <v>5.23000318952593</v>
      </c>
    </row>
    <row r="3120" spans="13:14" x14ac:dyDescent="0.3">
      <c r="M3120">
        <f ca="1">OFFSET('Water Data'!A3119,,MATCH('Correlation'!$R$4,DataTable[#Headers],0))</f>
        <v>5.2741853895897899</v>
      </c>
      <c r="N3120">
        <f ca="1">OFFSET('Water Data'!A3119,,MATCH('Correlation'!$R$16,DataTable[#Headers],0))</f>
        <v>5.2741853895897899</v>
      </c>
    </row>
    <row r="3121" spans="13:14" x14ac:dyDescent="0.3">
      <c r="M3121">
        <f ca="1">OFFSET('Water Data'!A3120,,MATCH('Correlation'!$R$4,DataTable[#Headers],0))</f>
        <v>8.4334431041729196</v>
      </c>
      <c r="N3121">
        <f ca="1">OFFSET('Water Data'!A3120,,MATCH('Correlation'!$R$16,DataTable[#Headers],0))</f>
        <v>8.4334431041729196</v>
      </c>
    </row>
    <row r="3122" spans="13:14" x14ac:dyDescent="0.3">
      <c r="M3122">
        <f ca="1">OFFSET('Water Data'!A3121,,MATCH('Correlation'!$R$4,DataTable[#Headers],0))</f>
        <v>6.8478632116929603</v>
      </c>
      <c r="N3122">
        <f ca="1">OFFSET('Water Data'!A3121,,MATCH('Correlation'!$R$16,DataTable[#Headers],0))</f>
        <v>6.8478632116929603</v>
      </c>
    </row>
    <row r="3123" spans="13:14" x14ac:dyDescent="0.3">
      <c r="M3123">
        <f ca="1">OFFSET('Water Data'!A3122,,MATCH('Correlation'!$R$4,DataTable[#Headers],0))</f>
        <v>7.2635450702153701</v>
      </c>
      <c r="N3123">
        <f ca="1">OFFSET('Water Data'!A3122,,MATCH('Correlation'!$R$16,DataTable[#Headers],0))</f>
        <v>7.2635450702153701</v>
      </c>
    </row>
    <row r="3124" spans="13:14" x14ac:dyDescent="0.3">
      <c r="M3124">
        <f ca="1">OFFSET('Water Data'!A3123,,MATCH('Correlation'!$R$4,DataTable[#Headers],0))</f>
        <v>6.7332668829308302</v>
      </c>
      <c r="N3124">
        <f ca="1">OFFSET('Water Data'!A3123,,MATCH('Correlation'!$R$16,DataTable[#Headers],0))</f>
        <v>6.7332668829308302</v>
      </c>
    </row>
    <row r="3125" spans="13:14" x14ac:dyDescent="0.3">
      <c r="M3125">
        <f ca="1">OFFSET('Water Data'!A3124,,MATCH('Correlation'!$R$4,DataTable[#Headers],0))</f>
        <v>7.080794504276815</v>
      </c>
      <c r="N3125">
        <f ca="1">OFFSET('Water Data'!A3124,,MATCH('Correlation'!$R$16,DataTable[#Headers],0))</f>
        <v>7.080794504276815</v>
      </c>
    </row>
    <row r="3126" spans="13:14" x14ac:dyDescent="0.3">
      <c r="M3126">
        <f ca="1">OFFSET('Water Data'!A3125,,MATCH('Correlation'!$R$4,DataTable[#Headers],0))</f>
        <v>7.080794504276815</v>
      </c>
      <c r="N3126">
        <f ca="1">OFFSET('Water Data'!A3125,,MATCH('Correlation'!$R$16,DataTable[#Headers],0))</f>
        <v>7.080794504276815</v>
      </c>
    </row>
    <row r="3127" spans="13:14" x14ac:dyDescent="0.3">
      <c r="M3127">
        <f ca="1">OFFSET('Water Data'!A3126,,MATCH('Correlation'!$R$4,DataTable[#Headers],0))</f>
        <v>7.7776653664665902</v>
      </c>
      <c r="N3127">
        <f ca="1">OFFSET('Water Data'!A3126,,MATCH('Correlation'!$R$16,DataTable[#Headers],0))</f>
        <v>7.7776653664665902</v>
      </c>
    </row>
    <row r="3128" spans="13:14" x14ac:dyDescent="0.3">
      <c r="M3128">
        <f ca="1">OFFSET('Water Data'!A3127,,MATCH('Correlation'!$R$4,DataTable[#Headers],0))</f>
        <v>6.1037313046123396</v>
      </c>
      <c r="N3128">
        <f ca="1">OFFSET('Water Data'!A3127,,MATCH('Correlation'!$R$16,DataTable[#Headers],0))</f>
        <v>6.1037313046123396</v>
      </c>
    </row>
    <row r="3129" spans="13:14" x14ac:dyDescent="0.3">
      <c r="M3129">
        <f ca="1">OFFSET('Water Data'!A3128,,MATCH('Correlation'!$R$4,DataTable[#Headers],0))</f>
        <v>6.6657742011618701</v>
      </c>
      <c r="N3129">
        <f ca="1">OFFSET('Water Data'!A3128,,MATCH('Correlation'!$R$16,DataTable[#Headers],0))</f>
        <v>6.6657742011618701</v>
      </c>
    </row>
    <row r="3130" spans="13:14" x14ac:dyDescent="0.3">
      <c r="M3130">
        <f ca="1">OFFSET('Water Data'!A3129,,MATCH('Correlation'!$R$4,DataTable[#Headers],0))</f>
        <v>7.080794504276815</v>
      </c>
      <c r="N3130">
        <f ca="1">OFFSET('Water Data'!A3129,,MATCH('Correlation'!$R$16,DataTable[#Headers],0))</f>
        <v>7.080794504276815</v>
      </c>
    </row>
    <row r="3131" spans="13:14" x14ac:dyDescent="0.3">
      <c r="M3131">
        <f ca="1">OFFSET('Water Data'!A3130,,MATCH('Correlation'!$R$4,DataTable[#Headers],0))</f>
        <v>4.9598528111058799</v>
      </c>
      <c r="N3131">
        <f ca="1">OFFSET('Water Data'!A3130,,MATCH('Correlation'!$R$16,DataTable[#Headers],0))</f>
        <v>4.9598528111058799</v>
      </c>
    </row>
    <row r="3132" spans="13:14" x14ac:dyDescent="0.3">
      <c r="M3132">
        <f ca="1">OFFSET('Water Data'!A3131,,MATCH('Correlation'!$R$4,DataTable[#Headers],0))</f>
        <v>6.3979050138012701</v>
      </c>
      <c r="N3132">
        <f ca="1">OFFSET('Water Data'!A3131,,MATCH('Correlation'!$R$16,DataTable[#Headers],0))</f>
        <v>6.3979050138012701</v>
      </c>
    </row>
    <row r="3133" spans="13:14" x14ac:dyDescent="0.3">
      <c r="M3133">
        <f ca="1">OFFSET('Water Data'!A3132,,MATCH('Correlation'!$R$4,DataTable[#Headers],0))</f>
        <v>8.1403444634267004</v>
      </c>
      <c r="N3133">
        <f ca="1">OFFSET('Water Data'!A3132,,MATCH('Correlation'!$R$16,DataTable[#Headers],0))</f>
        <v>8.1403444634267004</v>
      </c>
    </row>
    <row r="3134" spans="13:14" x14ac:dyDescent="0.3">
      <c r="M3134">
        <f ca="1">OFFSET('Water Data'!A3133,,MATCH('Correlation'!$R$4,DataTable[#Headers],0))</f>
        <v>6.8506254182689998</v>
      </c>
      <c r="N3134">
        <f ca="1">OFFSET('Water Data'!A3133,,MATCH('Correlation'!$R$16,DataTable[#Headers],0))</f>
        <v>6.8506254182689998</v>
      </c>
    </row>
    <row r="3135" spans="13:14" x14ac:dyDescent="0.3">
      <c r="M3135">
        <f ca="1">OFFSET('Water Data'!A3134,,MATCH('Correlation'!$R$4,DataTable[#Headers],0))</f>
        <v>6.7147768796878804</v>
      </c>
      <c r="N3135">
        <f ca="1">OFFSET('Water Data'!A3134,,MATCH('Correlation'!$R$16,DataTable[#Headers],0))</f>
        <v>6.7147768796878804</v>
      </c>
    </row>
    <row r="3136" spans="13:14" x14ac:dyDescent="0.3">
      <c r="M3136">
        <f ca="1">OFFSET('Water Data'!A3135,,MATCH('Correlation'!$R$4,DataTable[#Headers],0))</f>
        <v>4.3371194691206902</v>
      </c>
      <c r="N3136">
        <f ca="1">OFFSET('Water Data'!A3135,,MATCH('Correlation'!$R$16,DataTable[#Headers],0))</f>
        <v>4.3371194691206902</v>
      </c>
    </row>
    <row r="3137" spans="13:14" x14ac:dyDescent="0.3">
      <c r="M3137">
        <f ca="1">OFFSET('Water Data'!A3136,,MATCH('Correlation'!$R$4,DataTable[#Headers],0))</f>
        <v>8.4332908239741506</v>
      </c>
      <c r="N3137">
        <f ca="1">OFFSET('Water Data'!A3136,,MATCH('Correlation'!$R$16,DataTable[#Headers],0))</f>
        <v>8.4332908239741506</v>
      </c>
    </row>
    <row r="3138" spans="13:14" x14ac:dyDescent="0.3">
      <c r="M3138">
        <f ca="1">OFFSET('Water Data'!A3137,,MATCH('Correlation'!$R$4,DataTable[#Headers],0))</f>
        <v>7.2742125667627402</v>
      </c>
      <c r="N3138">
        <f ca="1">OFFSET('Water Data'!A3137,,MATCH('Correlation'!$R$16,DataTable[#Headers],0))</f>
        <v>7.2742125667627402</v>
      </c>
    </row>
    <row r="3139" spans="13:14" x14ac:dyDescent="0.3">
      <c r="M3139">
        <f ca="1">OFFSET('Water Data'!A3138,,MATCH('Correlation'!$R$4,DataTable[#Headers],0))</f>
        <v>6.57918495103136</v>
      </c>
      <c r="N3139">
        <f ca="1">OFFSET('Water Data'!A3138,,MATCH('Correlation'!$R$16,DataTable[#Headers],0))</f>
        <v>6.57918495103136</v>
      </c>
    </row>
    <row r="3140" spans="13:14" x14ac:dyDescent="0.3">
      <c r="M3140">
        <f ca="1">OFFSET('Water Data'!A3139,,MATCH('Correlation'!$R$4,DataTable[#Headers],0))</f>
        <v>7.080794504276815</v>
      </c>
      <c r="N3140">
        <f ca="1">OFFSET('Water Data'!A3139,,MATCH('Correlation'!$R$16,DataTable[#Headers],0))</f>
        <v>7.080794504276815</v>
      </c>
    </row>
    <row r="3141" spans="13:14" x14ac:dyDescent="0.3">
      <c r="M3141">
        <f ca="1">OFFSET('Water Data'!A3140,,MATCH('Correlation'!$R$4,DataTable[#Headers],0))</f>
        <v>8.6510233628914701</v>
      </c>
      <c r="N3141">
        <f ca="1">OFFSET('Water Data'!A3140,,MATCH('Correlation'!$R$16,DataTable[#Headers],0))</f>
        <v>8.6510233628914701</v>
      </c>
    </row>
    <row r="3142" spans="13:14" x14ac:dyDescent="0.3">
      <c r="M3142">
        <f ca="1">OFFSET('Water Data'!A3141,,MATCH('Correlation'!$R$4,DataTable[#Headers],0))</f>
        <v>8.3576129931416094</v>
      </c>
      <c r="N3142">
        <f ca="1">OFFSET('Water Data'!A3141,,MATCH('Correlation'!$R$16,DataTable[#Headers],0))</f>
        <v>8.3576129931416094</v>
      </c>
    </row>
    <row r="3143" spans="13:14" x14ac:dyDescent="0.3">
      <c r="M3143">
        <f ca="1">OFFSET('Water Data'!A3142,,MATCH('Correlation'!$R$4,DataTable[#Headers],0))</f>
        <v>7.080794504276815</v>
      </c>
      <c r="N3143">
        <f ca="1">OFFSET('Water Data'!A3142,,MATCH('Correlation'!$R$16,DataTable[#Headers],0))</f>
        <v>7.080794504276815</v>
      </c>
    </row>
    <row r="3144" spans="13:14" x14ac:dyDescent="0.3">
      <c r="M3144">
        <f ca="1">OFFSET('Water Data'!A3143,,MATCH('Correlation'!$R$4,DataTable[#Headers],0))</f>
        <v>6.6587415580864402</v>
      </c>
      <c r="N3144">
        <f ca="1">OFFSET('Water Data'!A3143,,MATCH('Correlation'!$R$16,DataTable[#Headers],0))</f>
        <v>6.6587415580864402</v>
      </c>
    </row>
    <row r="3145" spans="13:14" x14ac:dyDescent="0.3">
      <c r="M3145">
        <f ca="1">OFFSET('Water Data'!A3144,,MATCH('Correlation'!$R$4,DataTable[#Headers],0))</f>
        <v>10.5037865385708</v>
      </c>
      <c r="N3145">
        <f ca="1">OFFSET('Water Data'!A3144,,MATCH('Correlation'!$R$16,DataTable[#Headers],0))</f>
        <v>10.5037865385708</v>
      </c>
    </row>
    <row r="3146" spans="13:14" x14ac:dyDescent="0.3">
      <c r="M3146">
        <f ca="1">OFFSET('Water Data'!A3145,,MATCH('Correlation'!$R$4,DataTable[#Headers],0))</f>
        <v>6.3323868663691396</v>
      </c>
      <c r="N3146">
        <f ca="1">OFFSET('Water Data'!A3145,,MATCH('Correlation'!$R$16,DataTable[#Headers],0))</f>
        <v>6.3323868663691396</v>
      </c>
    </row>
    <row r="3147" spans="13:14" x14ac:dyDescent="0.3">
      <c r="M3147">
        <f ca="1">OFFSET('Water Data'!A3146,,MATCH('Correlation'!$R$4,DataTable[#Headers],0))</f>
        <v>7.080794504276815</v>
      </c>
      <c r="N3147">
        <f ca="1">OFFSET('Water Data'!A3146,,MATCH('Correlation'!$R$16,DataTable[#Headers],0))</f>
        <v>7.080794504276815</v>
      </c>
    </row>
    <row r="3148" spans="13:14" x14ac:dyDescent="0.3">
      <c r="M3148">
        <f ca="1">OFFSET('Water Data'!A3147,,MATCH('Correlation'!$R$4,DataTable[#Headers],0))</f>
        <v>6.73042777249659</v>
      </c>
      <c r="N3148">
        <f ca="1">OFFSET('Water Data'!A3147,,MATCH('Correlation'!$R$16,DataTable[#Headers],0))</f>
        <v>6.73042777249659</v>
      </c>
    </row>
    <row r="3149" spans="13:14" x14ac:dyDescent="0.3">
      <c r="M3149">
        <f ca="1">OFFSET('Water Data'!A3148,,MATCH('Correlation'!$R$4,DataTable[#Headers],0))</f>
        <v>8.2977831999916507</v>
      </c>
      <c r="N3149">
        <f ca="1">OFFSET('Water Data'!A3148,,MATCH('Correlation'!$R$16,DataTable[#Headers],0))</f>
        <v>8.2977831999916507</v>
      </c>
    </row>
    <row r="3150" spans="13:14" x14ac:dyDescent="0.3">
      <c r="M3150">
        <f ca="1">OFFSET('Water Data'!A3149,,MATCH('Correlation'!$R$4,DataTable[#Headers],0))</f>
        <v>6.2592675329524798</v>
      </c>
      <c r="N3150">
        <f ca="1">OFFSET('Water Data'!A3149,,MATCH('Correlation'!$R$16,DataTable[#Headers],0))</f>
        <v>6.2592675329524798</v>
      </c>
    </row>
    <row r="3151" spans="13:14" x14ac:dyDescent="0.3">
      <c r="M3151">
        <f ca="1">OFFSET('Water Data'!A3150,,MATCH('Correlation'!$R$4,DataTable[#Headers],0))</f>
        <v>8.0761262980963497</v>
      </c>
      <c r="N3151">
        <f ca="1">OFFSET('Water Data'!A3150,,MATCH('Correlation'!$R$16,DataTable[#Headers],0))</f>
        <v>8.0761262980963497</v>
      </c>
    </row>
    <row r="3152" spans="13:14" x14ac:dyDescent="0.3">
      <c r="M3152">
        <f ca="1">OFFSET('Water Data'!A3151,,MATCH('Correlation'!$R$4,DataTable[#Headers],0))</f>
        <v>5.7310421388707198</v>
      </c>
      <c r="N3152">
        <f ca="1">OFFSET('Water Data'!A3151,,MATCH('Correlation'!$R$16,DataTable[#Headers],0))</f>
        <v>5.7310421388707198</v>
      </c>
    </row>
    <row r="3153" spans="13:14" x14ac:dyDescent="0.3">
      <c r="M3153">
        <f ca="1">OFFSET('Water Data'!A3152,,MATCH('Correlation'!$R$4,DataTable[#Headers],0))</f>
        <v>6.5633565968372203</v>
      </c>
      <c r="N3153">
        <f ca="1">OFFSET('Water Data'!A3152,,MATCH('Correlation'!$R$16,DataTable[#Headers],0))</f>
        <v>6.5633565968372203</v>
      </c>
    </row>
    <row r="3154" spans="13:14" x14ac:dyDescent="0.3">
      <c r="M3154">
        <f ca="1">OFFSET('Water Data'!A3153,,MATCH('Correlation'!$R$4,DataTable[#Headers],0))</f>
        <v>5.3037643368661698</v>
      </c>
      <c r="N3154">
        <f ca="1">OFFSET('Water Data'!A3153,,MATCH('Correlation'!$R$16,DataTable[#Headers],0))</f>
        <v>5.3037643368661698</v>
      </c>
    </row>
    <row r="3155" spans="13:14" x14ac:dyDescent="0.3">
      <c r="M3155">
        <f ca="1">OFFSET('Water Data'!A3154,,MATCH('Correlation'!$R$4,DataTable[#Headers],0))</f>
        <v>7.6478715541335696</v>
      </c>
      <c r="N3155">
        <f ca="1">OFFSET('Water Data'!A3154,,MATCH('Correlation'!$R$16,DataTable[#Headers],0))</f>
        <v>7.6478715541335696</v>
      </c>
    </row>
    <row r="3156" spans="13:14" x14ac:dyDescent="0.3">
      <c r="M3156">
        <f ca="1">OFFSET('Water Data'!A3155,,MATCH('Correlation'!$R$4,DataTable[#Headers],0))</f>
        <v>7.080794504276815</v>
      </c>
      <c r="N3156">
        <f ca="1">OFFSET('Water Data'!A3155,,MATCH('Correlation'!$R$16,DataTable[#Headers],0))</f>
        <v>7.080794504276815</v>
      </c>
    </row>
    <row r="3157" spans="13:14" x14ac:dyDescent="0.3">
      <c r="M3157">
        <f ca="1">OFFSET('Water Data'!A3156,,MATCH('Correlation'!$R$4,DataTable[#Headers],0))</f>
        <v>7.9514511704914996</v>
      </c>
      <c r="N3157">
        <f ca="1">OFFSET('Water Data'!A3156,,MATCH('Correlation'!$R$16,DataTable[#Headers],0))</f>
        <v>7.9514511704914996</v>
      </c>
    </row>
    <row r="3158" spans="13:14" x14ac:dyDescent="0.3">
      <c r="M3158">
        <f ca="1">OFFSET('Water Data'!A3157,,MATCH('Correlation'!$R$4,DataTable[#Headers],0))</f>
        <v>8.8321422609049698</v>
      </c>
      <c r="N3158">
        <f ca="1">OFFSET('Water Data'!A3157,,MATCH('Correlation'!$R$16,DataTable[#Headers],0))</f>
        <v>8.8321422609049698</v>
      </c>
    </row>
    <row r="3159" spans="13:14" x14ac:dyDescent="0.3">
      <c r="M3159">
        <f ca="1">OFFSET('Water Data'!A3158,,MATCH('Correlation'!$R$4,DataTable[#Headers],0))</f>
        <v>8.2508300090478599</v>
      </c>
      <c r="N3159">
        <f ca="1">OFFSET('Water Data'!A3158,,MATCH('Correlation'!$R$16,DataTable[#Headers],0))</f>
        <v>8.2508300090478599</v>
      </c>
    </row>
    <row r="3160" spans="13:14" x14ac:dyDescent="0.3">
      <c r="M3160">
        <f ca="1">OFFSET('Water Data'!A3159,,MATCH('Correlation'!$R$4,DataTable[#Headers],0))</f>
        <v>5.8605741548124799</v>
      </c>
      <c r="N3160">
        <f ca="1">OFFSET('Water Data'!A3159,,MATCH('Correlation'!$R$16,DataTable[#Headers],0))</f>
        <v>5.8605741548124799</v>
      </c>
    </row>
    <row r="3161" spans="13:14" x14ac:dyDescent="0.3">
      <c r="M3161">
        <f ca="1">OFFSET('Water Data'!A3160,,MATCH('Correlation'!$R$4,DataTable[#Headers],0))</f>
        <v>8.1821033061744792</v>
      </c>
      <c r="N3161">
        <f ca="1">OFFSET('Water Data'!A3160,,MATCH('Correlation'!$R$16,DataTable[#Headers],0))</f>
        <v>8.1821033061744792</v>
      </c>
    </row>
    <row r="3162" spans="13:14" x14ac:dyDescent="0.3">
      <c r="M3162">
        <f ca="1">OFFSET('Water Data'!A3161,,MATCH('Correlation'!$R$4,DataTable[#Headers],0))</f>
        <v>7.8895793449559601</v>
      </c>
      <c r="N3162">
        <f ca="1">OFFSET('Water Data'!A3161,,MATCH('Correlation'!$R$16,DataTable[#Headers],0))</f>
        <v>7.8895793449559601</v>
      </c>
    </row>
    <row r="3163" spans="13:14" x14ac:dyDescent="0.3">
      <c r="M3163">
        <f ca="1">OFFSET('Water Data'!A3162,,MATCH('Correlation'!$R$4,DataTable[#Headers],0))</f>
        <v>8.7134829270932297</v>
      </c>
      <c r="N3163">
        <f ca="1">OFFSET('Water Data'!A3162,,MATCH('Correlation'!$R$16,DataTable[#Headers],0))</f>
        <v>8.7134829270932297</v>
      </c>
    </row>
    <row r="3164" spans="13:14" x14ac:dyDescent="0.3">
      <c r="M3164">
        <f ca="1">OFFSET('Water Data'!A3163,,MATCH('Correlation'!$R$4,DataTable[#Headers],0))</f>
        <v>6.1859248920520402</v>
      </c>
      <c r="N3164">
        <f ca="1">OFFSET('Water Data'!A3163,,MATCH('Correlation'!$R$16,DataTable[#Headers],0))</f>
        <v>6.1859248920520402</v>
      </c>
    </row>
    <row r="3165" spans="13:14" x14ac:dyDescent="0.3">
      <c r="M3165">
        <f ca="1">OFFSET('Water Data'!A3164,,MATCH('Correlation'!$R$4,DataTable[#Headers],0))</f>
        <v>9.0797151094576201</v>
      </c>
      <c r="N3165">
        <f ca="1">OFFSET('Water Data'!A3164,,MATCH('Correlation'!$R$16,DataTable[#Headers],0))</f>
        <v>9.0797151094576201</v>
      </c>
    </row>
    <row r="3166" spans="13:14" x14ac:dyDescent="0.3">
      <c r="M3166">
        <f ca="1">OFFSET('Water Data'!A3165,,MATCH('Correlation'!$R$4,DataTable[#Headers],0))</f>
        <v>8.3795127032565606</v>
      </c>
      <c r="N3166">
        <f ca="1">OFFSET('Water Data'!A3165,,MATCH('Correlation'!$R$16,DataTable[#Headers],0))</f>
        <v>8.3795127032565606</v>
      </c>
    </row>
    <row r="3167" spans="13:14" x14ac:dyDescent="0.3">
      <c r="M3167">
        <f ca="1">OFFSET('Water Data'!A3166,,MATCH('Correlation'!$R$4,DataTable[#Headers],0))</f>
        <v>9.2219556424455096</v>
      </c>
      <c r="N3167">
        <f ca="1">OFFSET('Water Data'!A3166,,MATCH('Correlation'!$R$16,DataTable[#Headers],0))</f>
        <v>9.2219556424455096</v>
      </c>
    </row>
    <row r="3168" spans="13:14" x14ac:dyDescent="0.3">
      <c r="M3168">
        <f ca="1">OFFSET('Water Data'!A3167,,MATCH('Correlation'!$R$4,DataTable[#Headers],0))</f>
        <v>9.3706965753575595</v>
      </c>
      <c r="N3168">
        <f ca="1">OFFSET('Water Data'!A3167,,MATCH('Correlation'!$R$16,DataTable[#Headers],0))</f>
        <v>9.3706965753575595</v>
      </c>
    </row>
    <row r="3169" spans="13:14" x14ac:dyDescent="0.3">
      <c r="M3169">
        <f ca="1">OFFSET('Water Data'!A3168,,MATCH('Correlation'!$R$4,DataTable[#Headers],0))</f>
        <v>7.4875733638811797</v>
      </c>
      <c r="N3169">
        <f ca="1">OFFSET('Water Data'!A3168,,MATCH('Correlation'!$R$16,DataTable[#Headers],0))</f>
        <v>7.4875733638811797</v>
      </c>
    </row>
    <row r="3170" spans="13:14" x14ac:dyDescent="0.3">
      <c r="M3170">
        <f ca="1">OFFSET('Water Data'!A3169,,MATCH('Correlation'!$R$4,DataTable[#Headers],0))</f>
        <v>6.0283487850983102</v>
      </c>
      <c r="N3170">
        <f ca="1">OFFSET('Water Data'!A3169,,MATCH('Correlation'!$R$16,DataTable[#Headers],0))</f>
        <v>6.0283487850983102</v>
      </c>
    </row>
    <row r="3171" spans="13:14" x14ac:dyDescent="0.3">
      <c r="M3171">
        <f ca="1">OFFSET('Water Data'!A3170,,MATCH('Correlation'!$R$4,DataTable[#Headers],0))</f>
        <v>6.28331858696263</v>
      </c>
      <c r="N3171">
        <f ca="1">OFFSET('Water Data'!A3170,,MATCH('Correlation'!$R$16,DataTable[#Headers],0))</f>
        <v>6.28331858696263</v>
      </c>
    </row>
    <row r="3172" spans="13:14" x14ac:dyDescent="0.3">
      <c r="M3172">
        <f ca="1">OFFSET('Water Data'!A3171,,MATCH('Correlation'!$R$4,DataTable[#Headers],0))</f>
        <v>5.6664461454272903</v>
      </c>
      <c r="N3172">
        <f ca="1">OFFSET('Water Data'!A3171,,MATCH('Correlation'!$R$16,DataTable[#Headers],0))</f>
        <v>5.6664461454272903</v>
      </c>
    </row>
    <row r="3173" spans="13:14" x14ac:dyDescent="0.3">
      <c r="M3173">
        <f ca="1">OFFSET('Water Data'!A3172,,MATCH('Correlation'!$R$4,DataTable[#Headers],0))</f>
        <v>6.9853037374504297</v>
      </c>
      <c r="N3173">
        <f ca="1">OFFSET('Water Data'!A3172,,MATCH('Correlation'!$R$16,DataTable[#Headers],0))</f>
        <v>6.9853037374504297</v>
      </c>
    </row>
    <row r="3174" spans="13:14" x14ac:dyDescent="0.3">
      <c r="M3174">
        <f ca="1">OFFSET('Water Data'!A3173,,MATCH('Correlation'!$R$4,DataTable[#Headers],0))</f>
        <v>7.2733682283155598</v>
      </c>
      <c r="N3174">
        <f ca="1">OFFSET('Water Data'!A3173,,MATCH('Correlation'!$R$16,DataTable[#Headers],0))</f>
        <v>7.2733682283155598</v>
      </c>
    </row>
    <row r="3175" spans="13:14" x14ac:dyDescent="0.3">
      <c r="M3175">
        <f ca="1">OFFSET('Water Data'!A3174,,MATCH('Correlation'!$R$4,DataTable[#Headers],0))</f>
        <v>7.4496596859945097</v>
      </c>
      <c r="N3175">
        <f ca="1">OFFSET('Water Data'!A3174,,MATCH('Correlation'!$R$16,DataTable[#Headers],0))</f>
        <v>7.4496596859945097</v>
      </c>
    </row>
    <row r="3176" spans="13:14" x14ac:dyDescent="0.3">
      <c r="M3176">
        <f ca="1">OFFSET('Water Data'!A3175,,MATCH('Correlation'!$R$4,DataTable[#Headers],0))</f>
        <v>7.6181195717052397</v>
      </c>
      <c r="N3176">
        <f ca="1">OFFSET('Water Data'!A3175,,MATCH('Correlation'!$R$16,DataTable[#Headers],0))</f>
        <v>7.6181195717052397</v>
      </c>
    </row>
    <row r="3177" spans="13:14" x14ac:dyDescent="0.3">
      <c r="M3177">
        <f ca="1">OFFSET('Water Data'!A3176,,MATCH('Correlation'!$R$4,DataTable[#Headers],0))</f>
        <v>6.6981538690135096</v>
      </c>
      <c r="N3177">
        <f ca="1">OFFSET('Water Data'!A3176,,MATCH('Correlation'!$R$16,DataTable[#Headers],0))</f>
        <v>6.6981538690135096</v>
      </c>
    </row>
    <row r="3178" spans="13:14" x14ac:dyDescent="0.3">
      <c r="M3178">
        <f ca="1">OFFSET('Water Data'!A3177,,MATCH('Correlation'!$R$4,DataTable[#Headers],0))</f>
        <v>7.0272968603025801</v>
      </c>
      <c r="N3178">
        <f ca="1">OFFSET('Water Data'!A3177,,MATCH('Correlation'!$R$16,DataTable[#Headers],0))</f>
        <v>7.0272968603025801</v>
      </c>
    </row>
    <row r="3179" spans="13:14" x14ac:dyDescent="0.3">
      <c r="M3179">
        <f ca="1">OFFSET('Water Data'!A3178,,MATCH('Correlation'!$R$4,DataTable[#Headers],0))</f>
        <v>8.6109630317307495</v>
      </c>
      <c r="N3179">
        <f ca="1">OFFSET('Water Data'!A3178,,MATCH('Correlation'!$R$16,DataTable[#Headers],0))</f>
        <v>8.6109630317307495</v>
      </c>
    </row>
    <row r="3180" spans="13:14" x14ac:dyDescent="0.3">
      <c r="M3180">
        <f ca="1">OFFSET('Water Data'!A3179,,MATCH('Correlation'!$R$4,DataTable[#Headers],0))</f>
        <v>7.4235860116457699</v>
      </c>
      <c r="N3180">
        <f ca="1">OFFSET('Water Data'!A3179,,MATCH('Correlation'!$R$16,DataTable[#Headers],0))</f>
        <v>7.4235860116457699</v>
      </c>
    </row>
    <row r="3181" spans="13:14" x14ac:dyDescent="0.3">
      <c r="M3181">
        <f ca="1">OFFSET('Water Data'!A3180,,MATCH('Correlation'!$R$4,DataTable[#Headers],0))</f>
        <v>5.4566808884538203</v>
      </c>
      <c r="N3181">
        <f ca="1">OFFSET('Water Data'!A3180,,MATCH('Correlation'!$R$16,DataTable[#Headers],0))</f>
        <v>5.4566808884538203</v>
      </c>
    </row>
    <row r="3182" spans="13:14" x14ac:dyDescent="0.3">
      <c r="M3182">
        <f ca="1">OFFSET('Water Data'!A3181,,MATCH('Correlation'!$R$4,DataTable[#Headers],0))</f>
        <v>9.6128989643109701</v>
      </c>
      <c r="N3182">
        <f ca="1">OFFSET('Water Data'!A3181,,MATCH('Correlation'!$R$16,DataTable[#Headers],0))</f>
        <v>9.6128989643109701</v>
      </c>
    </row>
    <row r="3183" spans="13:14" x14ac:dyDescent="0.3">
      <c r="M3183">
        <f ca="1">OFFSET('Water Data'!A3182,,MATCH('Correlation'!$R$4,DataTable[#Headers],0))</f>
        <v>8.2469198705654296</v>
      </c>
      <c r="N3183">
        <f ca="1">OFFSET('Water Data'!A3182,,MATCH('Correlation'!$R$16,DataTable[#Headers],0))</f>
        <v>8.2469198705654296</v>
      </c>
    </row>
    <row r="3184" spans="13:14" x14ac:dyDescent="0.3">
      <c r="M3184">
        <f ca="1">OFFSET('Water Data'!A3183,,MATCH('Correlation'!$R$4,DataTable[#Headers],0))</f>
        <v>6.6411741161553204</v>
      </c>
      <c r="N3184">
        <f ca="1">OFFSET('Water Data'!A3183,,MATCH('Correlation'!$R$16,DataTable[#Headers],0))</f>
        <v>6.6411741161553204</v>
      </c>
    </row>
    <row r="3185" spans="13:14" x14ac:dyDescent="0.3">
      <c r="M3185">
        <f ca="1">OFFSET('Water Data'!A3184,,MATCH('Correlation'!$R$4,DataTable[#Headers],0))</f>
        <v>6.64606726976952</v>
      </c>
      <c r="N3185">
        <f ca="1">OFFSET('Water Data'!A3184,,MATCH('Correlation'!$R$16,DataTable[#Headers],0))</f>
        <v>6.64606726976952</v>
      </c>
    </row>
    <row r="3186" spans="13:14" x14ac:dyDescent="0.3">
      <c r="M3186">
        <f ca="1">OFFSET('Water Data'!A3185,,MATCH('Correlation'!$R$4,DataTable[#Headers],0))</f>
        <v>7.1644782953995101</v>
      </c>
      <c r="N3186">
        <f ca="1">OFFSET('Water Data'!A3185,,MATCH('Correlation'!$R$16,DataTable[#Headers],0))</f>
        <v>7.1644782953995101</v>
      </c>
    </row>
    <row r="3187" spans="13:14" x14ac:dyDescent="0.3">
      <c r="M3187">
        <f ca="1">OFFSET('Water Data'!A3186,,MATCH('Correlation'!$R$4,DataTable[#Headers],0))</f>
        <v>8.2850715273713007</v>
      </c>
      <c r="N3187">
        <f ca="1">OFFSET('Water Data'!A3186,,MATCH('Correlation'!$R$16,DataTable[#Headers],0))</f>
        <v>8.2850715273713007</v>
      </c>
    </row>
    <row r="3188" spans="13:14" x14ac:dyDescent="0.3">
      <c r="M3188">
        <f ca="1">OFFSET('Water Data'!A3187,,MATCH('Correlation'!$R$4,DataTable[#Headers],0))</f>
        <v>6.1100222059515499</v>
      </c>
      <c r="N3188">
        <f ca="1">OFFSET('Water Data'!A3187,,MATCH('Correlation'!$R$16,DataTable[#Headers],0))</f>
        <v>6.1100222059515499</v>
      </c>
    </row>
    <row r="3189" spans="13:14" x14ac:dyDescent="0.3">
      <c r="M3189">
        <f ca="1">OFFSET('Water Data'!A3188,,MATCH('Correlation'!$R$4,DataTable[#Headers],0))</f>
        <v>8.3166637220700803</v>
      </c>
      <c r="N3189">
        <f ca="1">OFFSET('Water Data'!A3188,,MATCH('Correlation'!$R$16,DataTable[#Headers],0))</f>
        <v>8.3166637220700803</v>
      </c>
    </row>
    <row r="3190" spans="13:14" x14ac:dyDescent="0.3">
      <c r="M3190">
        <f ca="1">OFFSET('Water Data'!A3189,,MATCH('Correlation'!$R$4,DataTable[#Headers],0))</f>
        <v>7.080794504276815</v>
      </c>
      <c r="N3190">
        <f ca="1">OFFSET('Water Data'!A3189,,MATCH('Correlation'!$R$16,DataTable[#Headers],0))</f>
        <v>7.080794504276815</v>
      </c>
    </row>
    <row r="3191" spans="13:14" x14ac:dyDescent="0.3">
      <c r="M3191">
        <f ca="1">OFFSET('Water Data'!A3190,,MATCH('Correlation'!$R$4,DataTable[#Headers],0))</f>
        <v>9.0046806133928801</v>
      </c>
      <c r="N3191">
        <f ca="1">OFFSET('Water Data'!A3190,,MATCH('Correlation'!$R$16,DataTable[#Headers],0))</f>
        <v>9.0046806133928801</v>
      </c>
    </row>
    <row r="3192" spans="13:14" x14ac:dyDescent="0.3">
      <c r="M3192">
        <f ca="1">OFFSET('Water Data'!A3191,,MATCH('Correlation'!$R$4,DataTable[#Headers],0))</f>
        <v>6.8865126033551096</v>
      </c>
      <c r="N3192">
        <f ca="1">OFFSET('Water Data'!A3191,,MATCH('Correlation'!$R$16,DataTable[#Headers],0))</f>
        <v>6.8865126033551096</v>
      </c>
    </row>
    <row r="3193" spans="13:14" x14ac:dyDescent="0.3">
      <c r="M3193">
        <f ca="1">OFFSET('Water Data'!A3192,,MATCH('Correlation'!$R$4,DataTable[#Headers],0))</f>
        <v>9.2936216133376703</v>
      </c>
      <c r="N3193">
        <f ca="1">OFFSET('Water Data'!A3192,,MATCH('Correlation'!$R$16,DataTable[#Headers],0))</f>
        <v>9.2936216133376703</v>
      </c>
    </row>
    <row r="3194" spans="13:14" x14ac:dyDescent="0.3">
      <c r="M3194">
        <f ca="1">OFFSET('Water Data'!A3193,,MATCH('Correlation'!$R$4,DataTable[#Headers],0))</f>
        <v>6.9851922020081298</v>
      </c>
      <c r="N3194">
        <f ca="1">OFFSET('Water Data'!A3193,,MATCH('Correlation'!$R$16,DataTable[#Headers],0))</f>
        <v>6.9851922020081298</v>
      </c>
    </row>
    <row r="3195" spans="13:14" x14ac:dyDescent="0.3">
      <c r="M3195">
        <f ca="1">OFFSET('Water Data'!A3194,,MATCH('Correlation'!$R$4,DataTable[#Headers],0))</f>
        <v>5.0941643608551397</v>
      </c>
      <c r="N3195">
        <f ca="1">OFFSET('Water Data'!A3194,,MATCH('Correlation'!$R$16,DataTable[#Headers],0))</f>
        <v>5.0941643608551397</v>
      </c>
    </row>
    <row r="3196" spans="13:14" x14ac:dyDescent="0.3">
      <c r="M3196">
        <f ca="1">OFFSET('Water Data'!A3195,,MATCH('Correlation'!$R$4,DataTable[#Headers],0))</f>
        <v>6.1500344008868701</v>
      </c>
      <c r="N3196">
        <f ca="1">OFFSET('Water Data'!A3195,,MATCH('Correlation'!$R$16,DataTable[#Headers],0))</f>
        <v>6.1500344008868701</v>
      </c>
    </row>
    <row r="3197" spans="13:14" x14ac:dyDescent="0.3">
      <c r="M3197">
        <f ca="1">OFFSET('Water Data'!A3196,,MATCH('Correlation'!$R$4,DataTable[#Headers],0))</f>
        <v>6.1896992603915999</v>
      </c>
      <c r="N3197">
        <f ca="1">OFFSET('Water Data'!A3196,,MATCH('Correlation'!$R$16,DataTable[#Headers],0))</f>
        <v>6.1896992603915999</v>
      </c>
    </row>
    <row r="3198" spans="13:14" x14ac:dyDescent="0.3">
      <c r="M3198">
        <f ca="1">OFFSET('Water Data'!A3197,,MATCH('Correlation'!$R$4,DataTable[#Headers],0))</f>
        <v>7.4979878148881598</v>
      </c>
      <c r="N3198">
        <f ca="1">OFFSET('Water Data'!A3197,,MATCH('Correlation'!$R$16,DataTable[#Headers],0))</f>
        <v>7.4979878148881598</v>
      </c>
    </row>
    <row r="3199" spans="13:14" x14ac:dyDescent="0.3">
      <c r="M3199">
        <f ca="1">OFFSET('Water Data'!A3198,,MATCH('Correlation'!$R$4,DataTable[#Headers],0))</f>
        <v>6.9652798717606501</v>
      </c>
      <c r="N3199">
        <f ca="1">OFFSET('Water Data'!A3198,,MATCH('Correlation'!$R$16,DataTable[#Headers],0))</f>
        <v>6.9652798717606501</v>
      </c>
    </row>
    <row r="3200" spans="13:14" x14ac:dyDescent="0.3">
      <c r="M3200">
        <f ca="1">OFFSET('Water Data'!A3199,,MATCH('Correlation'!$R$4,DataTable[#Headers],0))</f>
        <v>5.4121195445242396</v>
      </c>
      <c r="N3200">
        <f ca="1">OFFSET('Water Data'!A3199,,MATCH('Correlation'!$R$16,DataTable[#Headers],0))</f>
        <v>5.4121195445242396</v>
      </c>
    </row>
    <row r="3201" spans="13:14" x14ac:dyDescent="0.3">
      <c r="M3201">
        <f ca="1">OFFSET('Water Data'!A3200,,MATCH('Correlation'!$R$4,DataTable[#Headers],0))</f>
        <v>7.5030857651083602</v>
      </c>
      <c r="N3201">
        <f ca="1">OFFSET('Water Data'!A3200,,MATCH('Correlation'!$R$16,DataTable[#Headers],0))</f>
        <v>7.5030857651083602</v>
      </c>
    </row>
    <row r="3202" spans="13:14" x14ac:dyDescent="0.3">
      <c r="M3202">
        <f ca="1">OFFSET('Water Data'!A3201,,MATCH('Correlation'!$R$4,DataTable[#Headers],0))</f>
        <v>7.080794504276815</v>
      </c>
      <c r="N3202">
        <f ca="1">OFFSET('Water Data'!A3201,,MATCH('Correlation'!$R$16,DataTable[#Headers],0))</f>
        <v>7.080794504276815</v>
      </c>
    </row>
    <row r="3203" spans="13:14" x14ac:dyDescent="0.3">
      <c r="M3203">
        <f ca="1">OFFSET('Water Data'!A3202,,MATCH('Correlation'!$R$4,DataTable[#Headers],0))</f>
        <v>8.58104282070917</v>
      </c>
      <c r="N3203">
        <f ca="1">OFFSET('Water Data'!A3202,,MATCH('Correlation'!$R$16,DataTable[#Headers],0))</f>
        <v>8.58104282070917</v>
      </c>
    </row>
    <row r="3204" spans="13:14" x14ac:dyDescent="0.3">
      <c r="M3204">
        <f ca="1">OFFSET('Water Data'!A3203,,MATCH('Correlation'!$R$4,DataTable[#Headers],0))</f>
        <v>5.5300550211655697</v>
      </c>
      <c r="N3204">
        <f ca="1">OFFSET('Water Data'!A3203,,MATCH('Correlation'!$R$16,DataTable[#Headers],0))</f>
        <v>5.5300550211655697</v>
      </c>
    </row>
    <row r="3205" spans="13:14" x14ac:dyDescent="0.3">
      <c r="M3205">
        <f ca="1">OFFSET('Water Data'!A3204,,MATCH('Correlation'!$R$4,DataTable[#Headers],0))</f>
        <v>8.7439585446611794</v>
      </c>
      <c r="N3205">
        <f ca="1">OFFSET('Water Data'!A3204,,MATCH('Correlation'!$R$16,DataTable[#Headers],0))</f>
        <v>8.7439585446611794</v>
      </c>
    </row>
    <row r="3206" spans="13:14" x14ac:dyDescent="0.3">
      <c r="M3206">
        <f ca="1">OFFSET('Water Data'!A3205,,MATCH('Correlation'!$R$4,DataTable[#Headers],0))</f>
        <v>9.0523836897906502</v>
      </c>
      <c r="N3206">
        <f ca="1">OFFSET('Water Data'!A3205,,MATCH('Correlation'!$R$16,DataTable[#Headers],0))</f>
        <v>9.0523836897906502</v>
      </c>
    </row>
    <row r="3207" spans="13:14" x14ac:dyDescent="0.3">
      <c r="M3207">
        <f ca="1">OFFSET('Water Data'!A3206,,MATCH('Correlation'!$R$4,DataTable[#Headers],0))</f>
        <v>8.0772608855864902</v>
      </c>
      <c r="N3207">
        <f ca="1">OFFSET('Water Data'!A3206,,MATCH('Correlation'!$R$16,DataTable[#Headers],0))</f>
        <v>8.0772608855864902</v>
      </c>
    </row>
    <row r="3208" spans="13:14" x14ac:dyDescent="0.3">
      <c r="M3208">
        <f ca="1">OFFSET('Water Data'!A3207,,MATCH('Correlation'!$R$4,DataTable[#Headers],0))</f>
        <v>6.6820973587514398</v>
      </c>
      <c r="N3208">
        <f ca="1">OFFSET('Water Data'!A3207,,MATCH('Correlation'!$R$16,DataTable[#Headers],0))</f>
        <v>6.6820973587514398</v>
      </c>
    </row>
    <row r="3209" spans="13:14" x14ac:dyDescent="0.3">
      <c r="M3209">
        <f ca="1">OFFSET('Water Data'!A3208,,MATCH('Correlation'!$R$4,DataTable[#Headers],0))</f>
        <v>4.7313200759937404</v>
      </c>
      <c r="N3209">
        <f ca="1">OFFSET('Water Data'!A3208,,MATCH('Correlation'!$R$16,DataTable[#Headers],0))</f>
        <v>4.7313200759937404</v>
      </c>
    </row>
    <row r="3210" spans="13:14" x14ac:dyDescent="0.3">
      <c r="M3210">
        <f ca="1">OFFSET('Water Data'!A3209,,MATCH('Correlation'!$R$4,DataTable[#Headers],0))</f>
        <v>9.2414199735579601</v>
      </c>
      <c r="N3210">
        <f ca="1">OFFSET('Water Data'!A3209,,MATCH('Correlation'!$R$16,DataTable[#Headers],0))</f>
        <v>9.2414199735579601</v>
      </c>
    </row>
    <row r="3211" spans="13:14" x14ac:dyDescent="0.3">
      <c r="M3211">
        <f ca="1">OFFSET('Water Data'!A3210,,MATCH('Correlation'!$R$4,DataTable[#Headers],0))</f>
        <v>5.6283132716232904</v>
      </c>
      <c r="N3211">
        <f ca="1">OFFSET('Water Data'!A3210,,MATCH('Correlation'!$R$16,DataTable[#Headers],0))</f>
        <v>5.6283132716232904</v>
      </c>
    </row>
    <row r="3212" spans="13:14" x14ac:dyDescent="0.3">
      <c r="M3212">
        <f ca="1">OFFSET('Water Data'!A3211,,MATCH('Correlation'!$R$4,DataTable[#Headers],0))</f>
        <v>4.8578026239790404</v>
      </c>
      <c r="N3212">
        <f ca="1">OFFSET('Water Data'!A3211,,MATCH('Correlation'!$R$16,DataTable[#Headers],0))</f>
        <v>4.8578026239790404</v>
      </c>
    </row>
    <row r="3213" spans="13:14" x14ac:dyDescent="0.3">
      <c r="M3213">
        <f ca="1">OFFSET('Water Data'!A3212,,MATCH('Correlation'!$R$4,DataTable[#Headers],0))</f>
        <v>8.43047166196415</v>
      </c>
      <c r="N3213">
        <f ca="1">OFFSET('Water Data'!A3212,,MATCH('Correlation'!$R$16,DataTable[#Headers],0))</f>
        <v>8.43047166196415</v>
      </c>
    </row>
    <row r="3214" spans="13:14" x14ac:dyDescent="0.3">
      <c r="M3214">
        <f ca="1">OFFSET('Water Data'!A3213,,MATCH('Correlation'!$R$4,DataTable[#Headers],0))</f>
        <v>6.8176083800563401</v>
      </c>
      <c r="N3214">
        <f ca="1">OFFSET('Water Data'!A3213,,MATCH('Correlation'!$R$16,DataTable[#Headers],0))</f>
        <v>6.8176083800563401</v>
      </c>
    </row>
    <row r="3215" spans="13:14" x14ac:dyDescent="0.3">
      <c r="M3215">
        <f ca="1">OFFSET('Water Data'!A3214,,MATCH('Correlation'!$R$4,DataTable[#Headers],0))</f>
        <v>5.91375531986853</v>
      </c>
      <c r="N3215">
        <f ca="1">OFFSET('Water Data'!A3214,,MATCH('Correlation'!$R$16,DataTable[#Headers],0))</f>
        <v>5.91375531986853</v>
      </c>
    </row>
    <row r="3216" spans="13:14" x14ac:dyDescent="0.3">
      <c r="M3216">
        <f ca="1">OFFSET('Water Data'!A3215,,MATCH('Correlation'!$R$4,DataTable[#Headers],0))</f>
        <v>7.080794504276815</v>
      </c>
      <c r="N3216">
        <f ca="1">OFFSET('Water Data'!A3215,,MATCH('Correlation'!$R$16,DataTable[#Headers],0))</f>
        <v>7.080794504276815</v>
      </c>
    </row>
    <row r="3217" spans="13:14" x14ac:dyDescent="0.3">
      <c r="M3217">
        <f ca="1">OFFSET('Water Data'!A3216,,MATCH('Correlation'!$R$4,DataTable[#Headers],0))</f>
        <v>5.5002765751548797</v>
      </c>
      <c r="N3217">
        <f ca="1">OFFSET('Water Data'!A3216,,MATCH('Correlation'!$R$16,DataTable[#Headers],0))</f>
        <v>5.5002765751548797</v>
      </c>
    </row>
    <row r="3218" spans="13:14" x14ac:dyDescent="0.3">
      <c r="M3218">
        <f ca="1">OFFSET('Water Data'!A3217,,MATCH('Correlation'!$R$4,DataTable[#Headers],0))</f>
        <v>5.6086231524583496</v>
      </c>
      <c r="N3218">
        <f ca="1">OFFSET('Water Data'!A3217,,MATCH('Correlation'!$R$16,DataTable[#Headers],0))</f>
        <v>5.6086231524583496</v>
      </c>
    </row>
    <row r="3219" spans="13:14" x14ac:dyDescent="0.3">
      <c r="M3219">
        <f ca="1">OFFSET('Water Data'!A3218,,MATCH('Correlation'!$R$4,DataTable[#Headers],0))</f>
        <v>5.6092353589411497</v>
      </c>
      <c r="N3219">
        <f ca="1">OFFSET('Water Data'!A3218,,MATCH('Correlation'!$R$16,DataTable[#Headers],0))</f>
        <v>5.6092353589411497</v>
      </c>
    </row>
    <row r="3220" spans="13:14" x14ac:dyDescent="0.3">
      <c r="M3220">
        <f ca="1">OFFSET('Water Data'!A3219,,MATCH('Correlation'!$R$4,DataTable[#Headers],0))</f>
        <v>7.080794504276815</v>
      </c>
      <c r="N3220">
        <f ca="1">OFFSET('Water Data'!A3219,,MATCH('Correlation'!$R$16,DataTable[#Headers],0))</f>
        <v>7.080794504276815</v>
      </c>
    </row>
    <row r="3221" spans="13:14" x14ac:dyDescent="0.3">
      <c r="M3221">
        <f ca="1">OFFSET('Water Data'!A3220,,MATCH('Correlation'!$R$4,DataTable[#Headers],0))</f>
        <v>5.85982210356027</v>
      </c>
      <c r="N3221">
        <f ca="1">OFFSET('Water Data'!A3220,,MATCH('Correlation'!$R$16,DataTable[#Headers],0))</f>
        <v>5.85982210356027</v>
      </c>
    </row>
    <row r="3222" spans="13:14" x14ac:dyDescent="0.3">
      <c r="M3222">
        <f ca="1">OFFSET('Water Data'!A3221,,MATCH('Correlation'!$R$4,DataTable[#Headers],0))</f>
        <v>6.4177160468743102</v>
      </c>
      <c r="N3222">
        <f ca="1">OFFSET('Water Data'!A3221,,MATCH('Correlation'!$R$16,DataTable[#Headers],0))</f>
        <v>6.4177160468743102</v>
      </c>
    </row>
    <row r="3223" spans="13:14" x14ac:dyDescent="0.3">
      <c r="M3223">
        <f ca="1">OFFSET('Water Data'!A3222,,MATCH('Correlation'!$R$4,DataTable[#Headers],0))</f>
        <v>6.1705261394169302</v>
      </c>
      <c r="N3223">
        <f ca="1">OFFSET('Water Data'!A3222,,MATCH('Correlation'!$R$16,DataTable[#Headers],0))</f>
        <v>6.1705261394169302</v>
      </c>
    </row>
    <row r="3224" spans="13:14" x14ac:dyDescent="0.3">
      <c r="M3224">
        <f ca="1">OFFSET('Water Data'!A3223,,MATCH('Correlation'!$R$4,DataTable[#Headers],0))</f>
        <v>4.0340634114377698</v>
      </c>
      <c r="N3224">
        <f ca="1">OFFSET('Water Data'!A3223,,MATCH('Correlation'!$R$16,DataTable[#Headers],0))</f>
        <v>4.0340634114377698</v>
      </c>
    </row>
    <row r="3225" spans="13:14" x14ac:dyDescent="0.3">
      <c r="M3225">
        <f ca="1">OFFSET('Water Data'!A3224,,MATCH('Correlation'!$R$4,DataTable[#Headers],0))</f>
        <v>4.9794688114833203</v>
      </c>
      <c r="N3225">
        <f ca="1">OFFSET('Water Data'!A3224,,MATCH('Correlation'!$R$16,DataTable[#Headers],0))</f>
        <v>4.9794688114833203</v>
      </c>
    </row>
    <row r="3226" spans="13:14" x14ac:dyDescent="0.3">
      <c r="M3226">
        <f ca="1">OFFSET('Water Data'!A3225,,MATCH('Correlation'!$R$4,DataTable[#Headers],0))</f>
        <v>8.0974537707317609</v>
      </c>
      <c r="N3226">
        <f ca="1">OFFSET('Water Data'!A3225,,MATCH('Correlation'!$R$16,DataTable[#Headers],0))</f>
        <v>8.0974537707317609</v>
      </c>
    </row>
    <row r="3227" spans="13:14" x14ac:dyDescent="0.3">
      <c r="M3227">
        <f ca="1">OFFSET('Water Data'!A3226,,MATCH('Correlation'!$R$4,DataTable[#Headers],0))</f>
        <v>7.080794504276815</v>
      </c>
      <c r="N3227">
        <f ca="1">OFFSET('Water Data'!A3226,,MATCH('Correlation'!$R$16,DataTable[#Headers],0))</f>
        <v>7.080794504276815</v>
      </c>
    </row>
    <row r="3228" spans="13:14" x14ac:dyDescent="0.3">
      <c r="M3228">
        <f ca="1">OFFSET('Water Data'!A3227,,MATCH('Correlation'!$R$4,DataTable[#Headers],0))</f>
        <v>8.4687410629075899</v>
      </c>
      <c r="N3228">
        <f ca="1">OFFSET('Water Data'!A3227,,MATCH('Correlation'!$R$16,DataTable[#Headers],0))</f>
        <v>8.4687410629075899</v>
      </c>
    </row>
    <row r="3229" spans="13:14" x14ac:dyDescent="0.3">
      <c r="M3229">
        <f ca="1">OFFSET('Water Data'!A3228,,MATCH('Correlation'!$R$4,DataTable[#Headers],0))</f>
        <v>7.8708534123719502</v>
      </c>
      <c r="N3229">
        <f ca="1">OFFSET('Water Data'!A3228,,MATCH('Correlation'!$R$16,DataTable[#Headers],0))</f>
        <v>7.8708534123719502</v>
      </c>
    </row>
    <row r="3230" spans="13:14" x14ac:dyDescent="0.3">
      <c r="M3230">
        <f ca="1">OFFSET('Water Data'!A3229,,MATCH('Correlation'!$R$4,DataTable[#Headers],0))</f>
        <v>7.6795950963001198</v>
      </c>
      <c r="N3230">
        <f ca="1">OFFSET('Water Data'!A3229,,MATCH('Correlation'!$R$16,DataTable[#Headers],0))</f>
        <v>7.6795950963001198</v>
      </c>
    </row>
    <row r="3231" spans="13:14" x14ac:dyDescent="0.3">
      <c r="M3231">
        <f ca="1">OFFSET('Water Data'!A3230,,MATCH('Correlation'!$R$4,DataTable[#Headers],0))</f>
        <v>7.2265927114282302</v>
      </c>
      <c r="N3231">
        <f ca="1">OFFSET('Water Data'!A3230,,MATCH('Correlation'!$R$16,DataTable[#Headers],0))</f>
        <v>7.2265927114282302</v>
      </c>
    </row>
    <row r="3232" spans="13:14" x14ac:dyDescent="0.3">
      <c r="M3232">
        <f ca="1">OFFSET('Water Data'!A3231,,MATCH('Correlation'!$R$4,DataTable[#Headers],0))</f>
        <v>7.080794504276815</v>
      </c>
      <c r="N3232">
        <f ca="1">OFFSET('Water Data'!A3231,,MATCH('Correlation'!$R$16,DataTable[#Headers],0))</f>
        <v>7.080794504276815</v>
      </c>
    </row>
    <row r="3233" spans="13:14" x14ac:dyDescent="0.3">
      <c r="M3233">
        <f ca="1">OFFSET('Water Data'!A3232,,MATCH('Correlation'!$R$4,DataTable[#Headers],0))</f>
        <v>8.6591130268302798</v>
      </c>
      <c r="N3233">
        <f ca="1">OFFSET('Water Data'!A3232,,MATCH('Correlation'!$R$16,DataTable[#Headers],0))</f>
        <v>8.6591130268302798</v>
      </c>
    </row>
    <row r="3234" spans="13:14" x14ac:dyDescent="0.3">
      <c r="M3234">
        <f ca="1">OFFSET('Water Data'!A3233,,MATCH('Correlation'!$R$4,DataTable[#Headers],0))</f>
        <v>7.080794504276815</v>
      </c>
      <c r="N3234">
        <f ca="1">OFFSET('Water Data'!A3233,,MATCH('Correlation'!$R$16,DataTable[#Headers],0))</f>
        <v>7.080794504276815</v>
      </c>
    </row>
    <row r="3235" spans="13:14" x14ac:dyDescent="0.3">
      <c r="M3235">
        <f ca="1">OFFSET('Water Data'!A3234,,MATCH('Correlation'!$R$4,DataTable[#Headers],0))</f>
        <v>6.3601958191610501</v>
      </c>
      <c r="N3235">
        <f ca="1">OFFSET('Water Data'!A3234,,MATCH('Correlation'!$R$16,DataTable[#Headers],0))</f>
        <v>6.3601958191610501</v>
      </c>
    </row>
    <row r="3236" spans="13:14" x14ac:dyDescent="0.3">
      <c r="M3236">
        <f ca="1">OFFSET('Water Data'!A3235,,MATCH('Correlation'!$R$4,DataTable[#Headers],0))</f>
        <v>10.4856036472057</v>
      </c>
      <c r="N3236">
        <f ca="1">OFFSET('Water Data'!A3235,,MATCH('Correlation'!$R$16,DataTable[#Headers],0))</f>
        <v>10.4856036472057</v>
      </c>
    </row>
    <row r="3237" spans="13:14" x14ac:dyDescent="0.3">
      <c r="M3237">
        <f ca="1">OFFSET('Water Data'!A3236,,MATCH('Correlation'!$R$4,DataTable[#Headers],0))</f>
        <v>6.6034165233033804</v>
      </c>
      <c r="N3237">
        <f ca="1">OFFSET('Water Data'!A3236,,MATCH('Correlation'!$R$16,DataTable[#Headers],0))</f>
        <v>6.6034165233033804</v>
      </c>
    </row>
    <row r="3238" spans="13:14" x14ac:dyDescent="0.3">
      <c r="M3238">
        <f ca="1">OFFSET('Water Data'!A3237,,MATCH('Correlation'!$R$4,DataTable[#Headers],0))</f>
        <v>5.7133229209590599</v>
      </c>
      <c r="N3238">
        <f ca="1">OFFSET('Water Data'!A3237,,MATCH('Correlation'!$R$16,DataTable[#Headers],0))</f>
        <v>5.7133229209590599</v>
      </c>
    </row>
    <row r="3239" spans="13:14" x14ac:dyDescent="0.3">
      <c r="M3239">
        <f ca="1">OFFSET('Water Data'!A3238,,MATCH('Correlation'!$R$4,DataTable[#Headers],0))</f>
        <v>4.7674724547564402</v>
      </c>
      <c r="N3239">
        <f ca="1">OFFSET('Water Data'!A3238,,MATCH('Correlation'!$R$16,DataTable[#Headers],0))</f>
        <v>4.7674724547564402</v>
      </c>
    </row>
    <row r="3240" spans="13:14" x14ac:dyDescent="0.3">
      <c r="M3240">
        <f ca="1">OFFSET('Water Data'!A3239,,MATCH('Correlation'!$R$4,DataTable[#Headers],0))</f>
        <v>9.6098343645088509</v>
      </c>
      <c r="N3240">
        <f ca="1">OFFSET('Water Data'!A3239,,MATCH('Correlation'!$R$16,DataTable[#Headers],0))</f>
        <v>9.6098343645088509</v>
      </c>
    </row>
    <row r="3241" spans="13:14" x14ac:dyDescent="0.3">
      <c r="M3241">
        <f ca="1">OFFSET('Water Data'!A3240,,MATCH('Correlation'!$R$4,DataTable[#Headers],0))</f>
        <v>9.1864533770632999</v>
      </c>
      <c r="N3241">
        <f ca="1">OFFSET('Water Data'!A3240,,MATCH('Correlation'!$R$16,DataTable[#Headers],0))</f>
        <v>9.1864533770632999</v>
      </c>
    </row>
    <row r="3242" spans="13:14" x14ac:dyDescent="0.3">
      <c r="M3242">
        <f ca="1">OFFSET('Water Data'!A3241,,MATCH('Correlation'!$R$4,DataTable[#Headers],0))</f>
        <v>9.9606898575331702</v>
      </c>
      <c r="N3242">
        <f ca="1">OFFSET('Water Data'!A3241,,MATCH('Correlation'!$R$16,DataTable[#Headers],0))</f>
        <v>9.9606898575331702</v>
      </c>
    </row>
    <row r="3243" spans="13:14" x14ac:dyDescent="0.3">
      <c r="M3243">
        <f ca="1">OFFSET('Water Data'!A3242,,MATCH('Correlation'!$R$4,DataTable[#Headers],0))</f>
        <v>6.1023067939086699</v>
      </c>
      <c r="N3243">
        <f ca="1">OFFSET('Water Data'!A3242,,MATCH('Correlation'!$R$16,DataTable[#Headers],0))</f>
        <v>6.1023067939086699</v>
      </c>
    </row>
    <row r="3244" spans="13:14" x14ac:dyDescent="0.3">
      <c r="M3244">
        <f ca="1">OFFSET('Water Data'!A3243,,MATCH('Correlation'!$R$4,DataTable[#Headers],0))</f>
        <v>6.7926550981668203</v>
      </c>
      <c r="N3244">
        <f ca="1">OFFSET('Water Data'!A3243,,MATCH('Correlation'!$R$16,DataTable[#Headers],0))</f>
        <v>6.7926550981668203</v>
      </c>
    </row>
    <row r="3245" spans="13:14" x14ac:dyDescent="0.3">
      <c r="M3245">
        <f ca="1">OFFSET('Water Data'!A3244,,MATCH('Correlation'!$R$4,DataTable[#Headers],0))</f>
        <v>5.9105397377275297</v>
      </c>
      <c r="N3245">
        <f ca="1">OFFSET('Water Data'!A3244,,MATCH('Correlation'!$R$16,DataTable[#Headers],0))</f>
        <v>5.9105397377275297</v>
      </c>
    </row>
    <row r="3246" spans="13:14" x14ac:dyDescent="0.3">
      <c r="M3246">
        <f ca="1">OFFSET('Water Data'!A3245,,MATCH('Correlation'!$R$4,DataTable[#Headers],0))</f>
        <v>6.1258103254298497</v>
      </c>
      <c r="N3246">
        <f ca="1">OFFSET('Water Data'!A3245,,MATCH('Correlation'!$R$16,DataTable[#Headers],0))</f>
        <v>6.1258103254298497</v>
      </c>
    </row>
    <row r="3247" spans="13:14" x14ac:dyDescent="0.3">
      <c r="M3247">
        <f ca="1">OFFSET('Water Data'!A3246,,MATCH('Correlation'!$R$4,DataTable[#Headers],0))</f>
        <v>5.8361045250944903</v>
      </c>
      <c r="N3247">
        <f ca="1">OFFSET('Water Data'!A3246,,MATCH('Correlation'!$R$16,DataTable[#Headers],0))</f>
        <v>5.8361045250944903</v>
      </c>
    </row>
    <row r="3248" spans="13:14" x14ac:dyDescent="0.3">
      <c r="M3248">
        <f ca="1">OFFSET('Water Data'!A3247,,MATCH('Correlation'!$R$4,DataTable[#Headers],0))</f>
        <v>7.080794504276815</v>
      </c>
      <c r="N3248">
        <f ca="1">OFFSET('Water Data'!A3247,,MATCH('Correlation'!$R$16,DataTable[#Headers],0))</f>
        <v>7.080794504276815</v>
      </c>
    </row>
    <row r="3249" spans="13:14" x14ac:dyDescent="0.3">
      <c r="M3249">
        <f ca="1">OFFSET('Water Data'!A3248,,MATCH('Correlation'!$R$4,DataTable[#Headers],0))</f>
        <v>10.6673639341578</v>
      </c>
      <c r="N3249">
        <f ca="1">OFFSET('Water Data'!A3248,,MATCH('Correlation'!$R$16,DataTable[#Headers],0))</f>
        <v>10.6673639341578</v>
      </c>
    </row>
    <row r="3250" spans="13:14" x14ac:dyDescent="0.3">
      <c r="M3250">
        <f ca="1">OFFSET('Water Data'!A3249,,MATCH('Correlation'!$R$4,DataTable[#Headers],0))</f>
        <v>8.6283010740666608</v>
      </c>
      <c r="N3250">
        <f ca="1">OFFSET('Water Data'!A3249,,MATCH('Correlation'!$R$16,DataTable[#Headers],0))</f>
        <v>8.6283010740666608</v>
      </c>
    </row>
    <row r="3251" spans="13:14" x14ac:dyDescent="0.3">
      <c r="M3251">
        <f ca="1">OFFSET('Water Data'!A3250,,MATCH('Correlation'!$R$4,DataTable[#Headers],0))</f>
        <v>6.2601112899358</v>
      </c>
      <c r="N3251">
        <f ca="1">OFFSET('Water Data'!A3250,,MATCH('Correlation'!$R$16,DataTable[#Headers],0))</f>
        <v>6.2601112899358</v>
      </c>
    </row>
    <row r="3252" spans="13:14" x14ac:dyDescent="0.3">
      <c r="M3252">
        <f ca="1">OFFSET('Water Data'!A3251,,MATCH('Correlation'!$R$4,DataTable[#Headers],0))</f>
        <v>10.8081569388427</v>
      </c>
      <c r="N3252">
        <f ca="1">OFFSET('Water Data'!A3251,,MATCH('Correlation'!$R$16,DataTable[#Headers],0))</f>
        <v>10.8081569388427</v>
      </c>
    </row>
    <row r="3253" spans="13:14" x14ac:dyDescent="0.3">
      <c r="M3253">
        <f ca="1">OFFSET('Water Data'!A3252,,MATCH('Correlation'!$R$4,DataTable[#Headers],0))</f>
        <v>7.3719141559067403</v>
      </c>
      <c r="N3253">
        <f ca="1">OFFSET('Water Data'!A3252,,MATCH('Correlation'!$R$16,DataTable[#Headers],0))</f>
        <v>7.3719141559067403</v>
      </c>
    </row>
    <row r="3254" spans="13:14" x14ac:dyDescent="0.3">
      <c r="M3254">
        <f ca="1">OFFSET('Water Data'!A3253,,MATCH('Correlation'!$R$4,DataTable[#Headers],0))</f>
        <v>4.8255914581546202</v>
      </c>
      <c r="N3254">
        <f ca="1">OFFSET('Water Data'!A3253,,MATCH('Correlation'!$R$16,DataTable[#Headers],0))</f>
        <v>4.8255914581546202</v>
      </c>
    </row>
    <row r="3255" spans="13:14" x14ac:dyDescent="0.3">
      <c r="M3255">
        <f ca="1">OFFSET('Water Data'!A3254,,MATCH('Correlation'!$R$4,DataTable[#Headers],0))</f>
        <v>4.8688271354053096</v>
      </c>
      <c r="N3255">
        <f ca="1">OFFSET('Water Data'!A3254,,MATCH('Correlation'!$R$16,DataTable[#Headers],0))</f>
        <v>4.8688271354053096</v>
      </c>
    </row>
    <row r="3256" spans="13:14" x14ac:dyDescent="0.3">
      <c r="M3256">
        <f ca="1">OFFSET('Water Data'!A3255,,MATCH('Correlation'!$R$4,DataTable[#Headers],0))</f>
        <v>7.3954508468862503</v>
      </c>
      <c r="N3256">
        <f ca="1">OFFSET('Water Data'!A3255,,MATCH('Correlation'!$R$16,DataTable[#Headers],0))</f>
        <v>7.3954508468862503</v>
      </c>
    </row>
    <row r="3257" spans="13:14" x14ac:dyDescent="0.3">
      <c r="M3257">
        <f ca="1">OFFSET('Water Data'!A3256,,MATCH('Correlation'!$R$4,DataTable[#Headers],0))</f>
        <v>8.8621127096332799</v>
      </c>
      <c r="N3257">
        <f ca="1">OFFSET('Water Data'!A3256,,MATCH('Correlation'!$R$16,DataTable[#Headers],0))</f>
        <v>8.8621127096332799</v>
      </c>
    </row>
    <row r="3258" spans="13:14" x14ac:dyDescent="0.3">
      <c r="M3258">
        <f ca="1">OFFSET('Water Data'!A3257,,MATCH('Correlation'!$R$4,DataTable[#Headers],0))</f>
        <v>6.0089736099995301</v>
      </c>
      <c r="N3258">
        <f ca="1">OFFSET('Water Data'!A3257,,MATCH('Correlation'!$R$16,DataTable[#Headers],0))</f>
        <v>6.0089736099995301</v>
      </c>
    </row>
    <row r="3259" spans="13:14" x14ac:dyDescent="0.3">
      <c r="M3259">
        <f ca="1">OFFSET('Water Data'!A3258,,MATCH('Correlation'!$R$4,DataTable[#Headers],0))</f>
        <v>7.60722391123549</v>
      </c>
      <c r="N3259">
        <f ca="1">OFFSET('Water Data'!A3258,,MATCH('Correlation'!$R$16,DataTable[#Headers],0))</f>
        <v>7.60722391123549</v>
      </c>
    </row>
    <row r="3260" spans="13:14" x14ac:dyDescent="0.3">
      <c r="M3260">
        <f ca="1">OFFSET('Water Data'!A3259,,MATCH('Correlation'!$R$4,DataTable[#Headers],0))</f>
        <v>6.6833676967207998</v>
      </c>
      <c r="N3260">
        <f ca="1">OFFSET('Water Data'!A3259,,MATCH('Correlation'!$R$16,DataTable[#Headers],0))</f>
        <v>6.6833676967207998</v>
      </c>
    </row>
    <row r="3261" spans="13:14" x14ac:dyDescent="0.3">
      <c r="M3261">
        <f ca="1">OFFSET('Water Data'!A3260,,MATCH('Correlation'!$R$4,DataTable[#Headers],0))</f>
        <v>6.6384114492334003</v>
      </c>
      <c r="N3261">
        <f ca="1">OFFSET('Water Data'!A3260,,MATCH('Correlation'!$R$16,DataTable[#Headers],0))</f>
        <v>6.6384114492334003</v>
      </c>
    </row>
    <row r="3262" spans="13:14" x14ac:dyDescent="0.3">
      <c r="M3262">
        <f ca="1">OFFSET('Water Data'!A3261,,MATCH('Correlation'!$R$4,DataTable[#Headers],0))</f>
        <v>9.2713554467677692</v>
      </c>
      <c r="N3262">
        <f ca="1">OFFSET('Water Data'!A3261,,MATCH('Correlation'!$R$16,DataTable[#Headers],0))</f>
        <v>9.2713554467677692</v>
      </c>
    </row>
    <row r="3263" spans="13:14" x14ac:dyDescent="0.3">
      <c r="M3263">
        <f ca="1">OFFSET('Water Data'!A3262,,MATCH('Correlation'!$R$4,DataTable[#Headers],0))</f>
        <v>7.080794504276815</v>
      </c>
      <c r="N3263">
        <f ca="1">OFFSET('Water Data'!A3262,,MATCH('Correlation'!$R$16,DataTable[#Headers],0))</f>
        <v>7.080794504276815</v>
      </c>
    </row>
    <row r="3264" spans="13:14" x14ac:dyDescent="0.3">
      <c r="M3264">
        <f ca="1">OFFSET('Water Data'!A3263,,MATCH('Correlation'!$R$4,DataTable[#Headers],0))</f>
        <v>3.6299220648807098</v>
      </c>
      <c r="N3264">
        <f ca="1">OFFSET('Water Data'!A3263,,MATCH('Correlation'!$R$16,DataTable[#Headers],0))</f>
        <v>3.6299220648807098</v>
      </c>
    </row>
    <row r="3265" spans="13:14" x14ac:dyDescent="0.3">
      <c r="M3265">
        <f ca="1">OFFSET('Water Data'!A3264,,MATCH('Correlation'!$R$4,DataTable[#Headers],0))</f>
        <v>8.3781080228903697</v>
      </c>
      <c r="N3265">
        <f ca="1">OFFSET('Water Data'!A3264,,MATCH('Correlation'!$R$16,DataTable[#Headers],0))</f>
        <v>8.3781080228903697</v>
      </c>
    </row>
    <row r="3266" spans="13:14" x14ac:dyDescent="0.3">
      <c r="M3266">
        <f ca="1">OFFSET('Water Data'!A3265,,MATCH('Correlation'!$R$4,DataTable[#Headers],0))</f>
        <v>6.9236360144236002</v>
      </c>
      <c r="N3266">
        <f ca="1">OFFSET('Water Data'!A3265,,MATCH('Correlation'!$R$16,DataTable[#Headers],0))</f>
        <v>6.9236360144236002</v>
      </c>
    </row>
    <row r="3267" spans="13:14" x14ac:dyDescent="0.3">
      <c r="M3267">
        <f ca="1">OFFSET('Water Data'!A3266,,MATCH('Correlation'!$R$4,DataTable[#Headers],0))</f>
        <v>5.8931034075262296</v>
      </c>
      <c r="N3267">
        <f ca="1">OFFSET('Water Data'!A3266,,MATCH('Correlation'!$R$16,DataTable[#Headers],0))</f>
        <v>5.8931034075262296</v>
      </c>
    </row>
    <row r="3268" spans="13:14" x14ac:dyDescent="0.3">
      <c r="M3268">
        <f ca="1">OFFSET('Water Data'!A3267,,MATCH('Correlation'!$R$4,DataTable[#Headers],0))</f>
        <v>8.1973533693848601</v>
      </c>
      <c r="N3268">
        <f ca="1">OFFSET('Water Data'!A3267,,MATCH('Correlation'!$R$16,DataTable[#Headers],0))</f>
        <v>8.1973533693848601</v>
      </c>
    </row>
    <row r="3269" spans="13:14" x14ac:dyDescent="0.3">
      <c r="M3269">
        <f ca="1">OFFSET('Water Data'!A3268,,MATCH('Correlation'!$R$4,DataTable[#Headers],0))</f>
        <v>8.3729102847671406</v>
      </c>
      <c r="N3269">
        <f ca="1">OFFSET('Water Data'!A3268,,MATCH('Correlation'!$R$16,DataTable[#Headers],0))</f>
        <v>8.3729102847671406</v>
      </c>
    </row>
    <row r="3270" spans="13:14" x14ac:dyDescent="0.3">
      <c r="M3270">
        <f ca="1">OFFSET('Water Data'!A3269,,MATCH('Correlation'!$R$4,DataTable[#Headers],0))</f>
        <v>8.9899000905570805</v>
      </c>
      <c r="N3270">
        <f ca="1">OFFSET('Water Data'!A3269,,MATCH('Correlation'!$R$16,DataTable[#Headers],0))</f>
        <v>8.9899000905570805</v>
      </c>
    </row>
    <row r="3271" spans="13:14" x14ac:dyDescent="0.3">
      <c r="M3271">
        <f ca="1">OFFSET('Water Data'!A3270,,MATCH('Correlation'!$R$4,DataTable[#Headers],0))</f>
        <v>6.7025465531038204</v>
      </c>
      <c r="N3271">
        <f ca="1">OFFSET('Water Data'!A3270,,MATCH('Correlation'!$R$16,DataTable[#Headers],0))</f>
        <v>6.7025465531038204</v>
      </c>
    </row>
    <row r="3272" spans="13:14" x14ac:dyDescent="0.3">
      <c r="M3272">
        <f ca="1">OFFSET('Water Data'!A3271,,MATCH('Correlation'!$R$4,DataTable[#Headers],0))</f>
        <v>11.4910109083914</v>
      </c>
      <c r="N3272">
        <f ca="1">OFFSET('Water Data'!A3271,,MATCH('Correlation'!$R$16,DataTable[#Headers],0))</f>
        <v>11.4910109083914</v>
      </c>
    </row>
    <row r="3273" spans="13:14" x14ac:dyDescent="0.3">
      <c r="M3273">
        <f ca="1">OFFSET('Water Data'!A3272,,MATCH('Correlation'!$R$4,DataTable[#Headers],0))</f>
        <v>6.0696157570576901</v>
      </c>
      <c r="N3273">
        <f ca="1">OFFSET('Water Data'!A3272,,MATCH('Correlation'!$R$16,DataTable[#Headers],0))</f>
        <v>6.0696157570576901</v>
      </c>
    </row>
    <row r="3274" spans="13:14" x14ac:dyDescent="0.3">
      <c r="M3274">
        <f ca="1">OFFSET('Water Data'!A3273,,MATCH('Correlation'!$R$4,DataTable[#Headers],0))</f>
        <v>4.66810168740591</v>
      </c>
      <c r="N3274">
        <f ca="1">OFFSET('Water Data'!A3273,,MATCH('Correlation'!$R$16,DataTable[#Headers],0))</f>
        <v>4.66810168740591</v>
      </c>
    </row>
    <row r="3275" spans="13:14" x14ac:dyDescent="0.3">
      <c r="M3275">
        <f ca="1">OFFSET('Water Data'!A3274,,MATCH('Correlation'!$R$4,DataTable[#Headers],0))</f>
        <v>7.8088560175574102</v>
      </c>
      <c r="N3275">
        <f ca="1">OFFSET('Water Data'!A3274,,MATCH('Correlation'!$R$16,DataTable[#Headers],0))</f>
        <v>7.8088560175574102</v>
      </c>
    </row>
    <row r="3276" spans="13:14" x14ac:dyDescent="0.3">
      <c r="M3276">
        <f ca="1">OFFSET('Water Data'!A3275,,MATCH('Correlation'!$R$4,DataTable[#Headers],0))</f>
        <v>9.4195103164132092</v>
      </c>
      <c r="N3276">
        <f ca="1">OFFSET('Water Data'!A3275,,MATCH('Correlation'!$R$16,DataTable[#Headers],0))</f>
        <v>9.4195103164132092</v>
      </c>
    </row>
    <row r="3277" spans="13:14" x14ac:dyDescent="0.3">
      <c r="M3277">
        <f ca="1">OFFSET('Water Data'!A3276,,MATCH('Correlation'!$R$4,DataTable[#Headers],0))</f>
        <v>5.1267629233515297</v>
      </c>
      <c r="N3277">
        <f ca="1">OFFSET('Water Data'!A3276,,MATCH('Correlation'!$R$16,DataTable[#Headers],0))</f>
        <v>5.1267629233515297</v>
      </c>
    </row>
    <row r="3278" spans="13:14" x14ac:dyDescent="0.3">
      <c r="M3278">
        <f ca="1">OFFSET('Water Data'!A3277,,MATCH('Correlation'!$R$4,DataTable[#Headers],0))</f>
        <v>7.8746713577912804</v>
      </c>
      <c r="N3278">
        <f ca="1">OFFSET('Water Data'!A3277,,MATCH('Correlation'!$R$16,DataTable[#Headers],0))</f>
        <v>7.8746713577912804</v>
      </c>
    </row>
  </sheetData>
  <mergeCells count="3">
    <mergeCell ref="R4:S4"/>
    <mergeCell ref="R16:S16"/>
    <mergeCell ref="M1:N1"/>
  </mergeCells>
  <conditionalFormatting sqref="A11:J12">
    <cfRule type="colorScale" priority="1">
      <colorScale>
        <cfvo type="min"/>
        <cfvo type="percentile" val="50"/>
        <cfvo type="max"/>
        <color rgb="FF63BE7B"/>
        <color rgb="FFFFEB84"/>
        <color rgb="FFF8696B"/>
      </colorScale>
    </cfRule>
  </conditionalFormatting>
  <pageMargins left="0.7" right="0.7" top="0.75" bottom="0.75" header="0.3" footer="0.3"/>
  <tableParts count="2">
    <tablePart r:id="rId3"/>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7252A304-24AB-4054-8E1C-FC0DBD678A62}">
          <x14:formula1>
            <xm:f>'Water Data'!$B$1:$J$1</xm:f>
          </x14:formula1>
          <xm:sqref>R4 R16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B1:AO3278"/>
  <sheetViews>
    <sheetView topLeftCell="U1" zoomScale="65" zoomScaleNormal="70" workbookViewId="0">
      <selection activeCell="AG1" sqref="AG1"/>
    </sheetView>
  </sheetViews>
  <sheetFormatPr defaultRowHeight="14.4" x14ac:dyDescent="0.3"/>
  <cols>
    <col min="3" max="3" width="10.5546875" customWidth="1"/>
    <col min="5" max="5" width="13.33203125" customWidth="1"/>
    <col min="7" max="7" width="13.5546875" customWidth="1"/>
    <col min="8" max="8" width="16.21875" customWidth="1"/>
    <col min="9" max="9" width="17" customWidth="1"/>
    <col min="10" max="10" width="10.44140625" customWidth="1"/>
    <col min="11" max="11" width="11.6640625" customWidth="1"/>
    <col min="12" max="12" width="14.33203125" customWidth="1"/>
    <col min="13" max="13" width="13.77734375" customWidth="1"/>
    <col min="15" max="19" width="20.77734375" customWidth="1"/>
    <col min="20" max="20" width="21.77734375" customWidth="1"/>
    <col min="21" max="21" width="22.6640625" customWidth="1"/>
    <col min="22" max="22" width="23.77734375" customWidth="1"/>
    <col min="23" max="23" width="20.77734375" customWidth="1"/>
    <col min="27" max="27" width="28.88671875" customWidth="1"/>
    <col min="28" max="28" width="23.44140625" customWidth="1"/>
    <col min="29" max="29" width="21" customWidth="1"/>
    <col min="31" max="31" width="11.5546875" customWidth="1"/>
    <col min="32" max="32" width="12" customWidth="1"/>
    <col min="33" max="33" width="12.6640625" customWidth="1"/>
    <col min="34" max="34" width="13" customWidth="1"/>
    <col min="35" max="35" width="15.5546875" customWidth="1"/>
    <col min="36" max="36" width="13.33203125" customWidth="1"/>
    <col min="37" max="37" width="14.6640625" customWidth="1"/>
    <col min="38" max="38" width="13.6640625" customWidth="1"/>
    <col min="39" max="39" width="15.5546875" customWidth="1"/>
    <col min="40" max="40" width="12.6640625" customWidth="1"/>
    <col min="41" max="41" width="13" customWidth="1"/>
  </cols>
  <sheetData>
    <row r="1" spans="2:41" ht="23.4" x14ac:dyDescent="0.45">
      <c r="B1" t="s">
        <v>10</v>
      </c>
      <c r="C1" t="s">
        <v>1</v>
      </c>
      <c r="D1" t="s">
        <v>2</v>
      </c>
      <c r="E1" t="s">
        <v>3</v>
      </c>
      <c r="F1" t="s">
        <v>4</v>
      </c>
      <c r="G1" t="s">
        <v>5</v>
      </c>
      <c r="H1" t="s">
        <v>16</v>
      </c>
      <c r="I1" t="s">
        <v>7</v>
      </c>
      <c r="J1" t="s">
        <v>8</v>
      </c>
      <c r="O1" s="24" t="s">
        <v>23</v>
      </c>
      <c r="P1" s="25"/>
      <c r="Q1" s="25"/>
      <c r="R1" s="25"/>
      <c r="S1" s="25"/>
      <c r="T1" s="25"/>
      <c r="U1" s="25"/>
      <c r="V1" s="25"/>
      <c r="W1" s="26"/>
      <c r="AA1" s="41" t="s">
        <v>33</v>
      </c>
      <c r="AB1" s="41"/>
      <c r="AC1" s="41"/>
      <c r="AF1" s="6" t="s">
        <v>13</v>
      </c>
      <c r="AG1" s="6" t="s">
        <v>0</v>
      </c>
      <c r="AH1" s="6" t="s">
        <v>1</v>
      </c>
      <c r="AI1" s="6" t="s">
        <v>2</v>
      </c>
      <c r="AJ1" s="6" t="s">
        <v>3</v>
      </c>
      <c r="AK1" s="6" t="s">
        <v>4</v>
      </c>
      <c r="AL1" s="6" t="s">
        <v>5</v>
      </c>
      <c r="AM1" s="6" t="s">
        <v>6</v>
      </c>
      <c r="AN1" s="6" t="s">
        <v>7</v>
      </c>
      <c r="AO1" s="6" t="s">
        <v>8</v>
      </c>
    </row>
    <row r="2" spans="2:41" ht="28.8" x14ac:dyDescent="0.3">
      <c r="B2">
        <f>$AG$27</f>
        <v>7.080794504276815</v>
      </c>
      <c r="C2">
        <v>204.890455471336</v>
      </c>
      <c r="D2">
        <v>207.91318980747002</v>
      </c>
      <c r="E2">
        <v>7.3002118731847503</v>
      </c>
      <c r="F2">
        <v>368.51644134980302</v>
      </c>
      <c r="G2">
        <v>564.308654172243</v>
      </c>
      <c r="H2">
        <v>10.379783078084699</v>
      </c>
      <c r="I2">
        <v>86.990970461508795</v>
      </c>
      <c r="J2">
        <v>2.9631353806316398</v>
      </c>
      <c r="O2" s="13" t="s">
        <v>10</v>
      </c>
      <c r="P2" s="13" t="s">
        <v>26</v>
      </c>
      <c r="Q2" s="13" t="s">
        <v>25</v>
      </c>
      <c r="R2" s="13" t="s">
        <v>24</v>
      </c>
      <c r="S2" s="13" t="s">
        <v>27</v>
      </c>
      <c r="T2" s="13" t="s">
        <v>28</v>
      </c>
      <c r="U2" s="13" t="s">
        <v>29</v>
      </c>
      <c r="V2" s="13" t="s">
        <v>30</v>
      </c>
      <c r="W2" s="13" t="s">
        <v>31</v>
      </c>
      <c r="AA2" s="17" t="s">
        <v>32</v>
      </c>
      <c r="AB2" s="17" t="s">
        <v>34</v>
      </c>
      <c r="AC2" s="17" t="s">
        <v>41</v>
      </c>
      <c r="AF2" s="4" t="s">
        <v>0</v>
      </c>
      <c r="AG2" s="4">
        <v>1</v>
      </c>
      <c r="AH2" s="4"/>
      <c r="AI2" s="4"/>
      <c r="AJ2" s="4"/>
      <c r="AK2" s="4"/>
      <c r="AL2" s="4"/>
      <c r="AM2" s="4"/>
      <c r="AN2" s="4"/>
      <c r="AO2" s="4"/>
    </row>
    <row r="3" spans="2:41" x14ac:dyDescent="0.3">
      <c r="B3">
        <v>3.7160800753869898</v>
      </c>
      <c r="C3">
        <v>129.422920514944</v>
      </c>
      <c r="D3">
        <v>186.300578579703</v>
      </c>
      <c r="E3">
        <v>6.6352458838619999</v>
      </c>
      <c r="F3">
        <f>$AH$27</f>
        <v>333.77577661081307</v>
      </c>
      <c r="G3">
        <v>592.88535913485202</v>
      </c>
      <c r="H3">
        <v>15.1800131163572</v>
      </c>
      <c r="I3">
        <v>56.329076284517598</v>
      </c>
      <c r="J3">
        <v>4.5006562749423997</v>
      </c>
      <c r="O3" t="str">
        <f>IF(B2&lt;3,"Highly Acidic",
IF(AND(B2&lt;6.52,B2&gt;=3),"Acidic",
IF(AND(B2&gt;=6.52,B2&lt;=6.83),"Drinkable",
IF(AND(B2&gt;6.83,B2&lt;8),"Neutral",
IF(AND(B2&gt;=8,B2&lt;11),"Alkaline","Highly Alkaline")
))))</f>
        <v>Neutral</v>
      </c>
      <c r="P3" t="str" cm="1">
        <f t="array" ref="P3">_xlfn.IFS(C2&lt;=60,"Soft",
C2&lt;120,"Moderately Soft",
C2&lt;=170,"Desirable",
C2&lt;=240,"Moderately Hard",
C2&gt;240,"Hard")</f>
        <v>Moderately Hard</v>
      </c>
      <c r="Q3" t="str" cm="1">
        <f t="array" ref="Q3">_xlfn.IFS(D2&lt;50,"Non-Beneficial",
D2&lt;=150,"Excellent",
D2&lt;=250,"Good",
D2&lt;=350,"Average",
D2&lt;=500,"Poor",
D2&lt;=800,"Very Poor",
D2&gt;800,"Unacceptable")</f>
        <v>Good</v>
      </c>
      <c r="R3" t="str">
        <f t="shared" ref="R3:R66" si="0">IF(E2&lt;=5,"Acceptable",
IF(E2&lt;=7,"Needs Boiling","Unacceptable"))</f>
        <v>Unacceptable</v>
      </c>
      <c r="S3" t="str">
        <f>IF(F2&lt;=400,"Safe","Unsafe")</f>
        <v>Safe</v>
      </c>
      <c r="T3" t="str">
        <f>IF(G2&lt;=500,"Acceptable","Unacceptable")</f>
        <v>Unacceptable</v>
      </c>
      <c r="U3" t="str">
        <f>IF(H2&lt;20,"Acceptable","Unacceptable")</f>
        <v>Acceptable</v>
      </c>
      <c r="V3" t="str">
        <f>IF(I2&lt;=80,"Safe","Unsafe")</f>
        <v>Unsafe</v>
      </c>
      <c r="W3" t="str">
        <f>IF(J2&lt;5,"Acceptable","Unacceptable")</f>
        <v>Acceptable</v>
      </c>
      <c r="AA3" t="str">
        <f>IF(
       AND(OR(O3 = "Drinkable",O3 = "Neutral"),
                OR(P3 = "Desirable",P3 = "Moderately Hard"),
                OR(Q3 = "Excellent",Q3 = "Good",Q3 = "Average"),
                OR(R3 = "Acceptable",R3 = "Needs Boiling"),
                S3 = "Safe",
                T3 = "Acceptable",
                U3 = "Acceptable",
                V3 = "Safe",
                W3 = "Acceptable"
               ),
     "Potable",
    "Not-Potable"
   )</f>
        <v>Not-Potable</v>
      </c>
      <c r="AB3" t="str">
        <f>IF(
        SUM(
                   IF(OR(O3 = "Neutral",O3 = "Drinkable"),1,0),
                   IF(OR(P3 = "Desirable",P3 = "Moderately Hard"),1,0),
                   IF(OR(Q3 = "Good",Q3 = "Average",Q3 ="Excellent"),1,0),
                   IF(OR(R3 = "Acceptable",R3 = "Needs Boiling"),1,0),
                   IF(S3 = "Safe",1,0),
                   IF(T3 = "Acceptable",1,0),
                   IF(U3 = "Acceptable",1,0),
                   IF(V3 = "Safe",1,0),
                   IF(W3 = "Acceptable",1,0)
               )&gt;7,
      "Potable",
      "Not-Potable"
  )</f>
        <v>Not-Potable</v>
      </c>
      <c r="AC3" t="s">
        <v>40</v>
      </c>
      <c r="AF3" s="4" t="s">
        <v>1</v>
      </c>
      <c r="AG3" s="4">
        <v>8.2096406866037072E-2</v>
      </c>
      <c r="AH3" s="4">
        <v>1</v>
      </c>
      <c r="AI3" s="4"/>
      <c r="AJ3" s="4"/>
      <c r="AK3" s="4"/>
      <c r="AL3" s="4"/>
      <c r="AM3" s="4"/>
      <c r="AN3" s="4"/>
      <c r="AO3" s="4"/>
    </row>
    <row r="4" spans="2:41" x14ac:dyDescent="0.3">
      <c r="B4">
        <v>8.0991241892983901</v>
      </c>
      <c r="C4">
        <v>224.23625939355699</v>
      </c>
      <c r="D4">
        <v>199.095417322923</v>
      </c>
      <c r="E4">
        <v>9.2758836026940799</v>
      </c>
      <c r="F4">
        <f>$AH$27</f>
        <v>333.77577661081307</v>
      </c>
      <c r="G4">
        <v>418.60621306448098</v>
      </c>
      <c r="H4">
        <v>16.868636929550899</v>
      </c>
      <c r="I4">
        <v>66.420092511763599</v>
      </c>
      <c r="J4">
        <v>3.0559337496641601</v>
      </c>
      <c r="O4" t="str">
        <f t="shared" ref="O4:O67" si="1">IF(B3&lt;3,"Highly Acidic",
IF(AND(B3&lt;6.52,B3&gt;=3),"Acidic",
IF(AND(B3&gt;=6.52,B3&lt;=6.83),"Drinkable",
IF(AND(B3&gt;6.83,B3&lt;8),"Neutral",
IF(AND(B3&gt;=8,B3&lt;11),"Alkaline","Highly Alkaline")
))))</f>
        <v>Acidic</v>
      </c>
      <c r="P4" t="str" cm="1">
        <f t="array" ref="P4">_xlfn.IFS(C3&lt;=60,"Soft",
C3&lt;120,"Moderately Soft",
C3&lt;=170,"Desirable",
C3&lt;=240,"Moderately Hard",
C3&gt;240,"Hard")</f>
        <v>Desirable</v>
      </c>
      <c r="Q4" t="str" cm="1">
        <f t="array" ref="Q4">_xlfn.IFS(D3&lt;50,"Non-Beneficial",
D3&lt;=150,"Excellent",
D3&lt;=250,"Good",
D3&lt;=350,"Average",
D3&lt;=500,"Poor",
D3&lt;=800,"Very Poor",
D3&gt;800,"Unacceptable")</f>
        <v>Good</v>
      </c>
      <c r="R4" t="str">
        <f t="shared" si="0"/>
        <v>Needs Boiling</v>
      </c>
      <c r="S4" t="str">
        <f t="shared" ref="S4:S67" si="2">IF(F3&lt;=400,"Safe","Unsafe")</f>
        <v>Safe</v>
      </c>
      <c r="T4" t="str">
        <f t="shared" ref="T4:T67" si="3">IF(G3&lt;=500,"Acceptable","Unacceptable")</f>
        <v>Unacceptable</v>
      </c>
      <c r="U4" t="str">
        <f t="shared" ref="U4:U67" si="4">IF(H3&lt;20,"Acceptable","Unacceptable")</f>
        <v>Acceptable</v>
      </c>
      <c r="V4" t="str">
        <f t="shared" ref="V4:V67" si="5">IF(I3&lt;=80,"Safe","Unsafe")</f>
        <v>Safe</v>
      </c>
      <c r="W4" t="str">
        <f t="shared" ref="W4:W67" si="6">IF(J3&lt;5,"Acceptable","Unacceptable")</f>
        <v>Acceptable</v>
      </c>
      <c r="AA4" t="str">
        <f t="shared" ref="AA4:AA67" si="7">IF(
       AND(OR(O4 = "Drinkable",O4 = "Neutral"),
                OR(P4 = "Desirable",P4 = "Moderately Hard"),
                OR(Q4 = "Excellent",Q4 = "Good",Q4 = "Average"),
                OR(R4 = "Acceptable",R4 = "Needs Boiling"),
                S4 = "Safe",
                T4 = "Acceptable",
                U4 = "Acceptable",
                V4 = "Safe",
                W4 = "Acceptable"
               ),
     "Potable",
    "Not-Potable"
   )</f>
        <v>Not-Potable</v>
      </c>
      <c r="AB4" t="str">
        <f t="shared" ref="AB4:AB67" si="8">IF(
        SUM(
                   IF(OR(O4 = "Neutral",O4 = "Drinkable"),1,0),
                   IF(OR(P4 = "Desirable",P4 = "Moderately Hard"),1,0),
                   IF(OR(Q4 = "Good",Q4 = "Average",Q4 ="Excellent"),1,0),
                   IF(OR(R4 = "Acceptable",R4 = "Needs Boiling"),1,0),
                   IF(S4 = "Safe",1,0),
                   IF(T4 = "Acceptable",1,0),
                   IF(U4 = "Acceptable",1,0),
                   IF(V4 = "Safe",1,0),
                   IF(W4 = "Acceptable",1,0)
               )&gt;7,
      "Potable",
      "Not-Potable"
  )</f>
        <v>Not-Potable</v>
      </c>
      <c r="AC4" t="s">
        <v>40</v>
      </c>
      <c r="AF4" s="4" t="s">
        <v>2</v>
      </c>
      <c r="AG4" s="4">
        <v>-8.9288250119824386E-2</v>
      </c>
      <c r="AH4" s="4">
        <v>-4.6899365488177636E-2</v>
      </c>
      <c r="AI4" s="4">
        <v>1</v>
      </c>
      <c r="AJ4" s="4"/>
      <c r="AK4" s="4"/>
      <c r="AL4" s="4"/>
      <c r="AM4" s="4"/>
      <c r="AN4" s="4"/>
      <c r="AO4" s="4"/>
    </row>
    <row r="5" spans="2:41" x14ac:dyDescent="0.3">
      <c r="B5">
        <v>8.3167658842146697</v>
      </c>
      <c r="C5">
        <v>214.37339408562201</v>
      </c>
      <c r="D5">
        <v>220.18417440775201</v>
      </c>
      <c r="E5">
        <v>8.0593323774385404</v>
      </c>
      <c r="F5">
        <v>356.88613564305598</v>
      </c>
      <c r="G5">
        <v>363.266516164243</v>
      </c>
      <c r="H5">
        <v>18.436524495493298</v>
      </c>
      <c r="I5">
        <v>100.34167436508</v>
      </c>
      <c r="J5">
        <v>4.62877053683708</v>
      </c>
      <c r="O5" t="str">
        <f t="shared" si="1"/>
        <v>Alkaline</v>
      </c>
      <c r="P5" t="str" cm="1">
        <f t="array" ref="P5">_xlfn.IFS(C4&lt;=60,"Soft",
C4&lt;120,"Moderately Soft",
C4&lt;=170,"Desirable",
C4&lt;=240,"Moderately Hard",
C4&gt;240,"Hard")</f>
        <v>Moderately Hard</v>
      </c>
      <c r="Q5" t="str" cm="1">
        <f t="array" ref="Q5">_xlfn.IFS(D4&lt;50,"Non-Beneficial",
D4&lt;=150,"Excellent",
D4&lt;=250,"Good",
D4&lt;=350,"Average",
D4&lt;=500,"Poor",
D4&lt;=800,"Very Poor",
D4&gt;800,"Unacceptable")</f>
        <v>Good</v>
      </c>
      <c r="R5" t="str">
        <f t="shared" si="0"/>
        <v>Unacceptable</v>
      </c>
      <c r="S5" t="str">
        <f t="shared" si="2"/>
        <v>Safe</v>
      </c>
      <c r="T5" t="str">
        <f t="shared" si="3"/>
        <v>Acceptable</v>
      </c>
      <c r="U5" t="str">
        <f t="shared" si="4"/>
        <v>Acceptable</v>
      </c>
      <c r="V5" t="str">
        <f t="shared" si="5"/>
        <v>Safe</v>
      </c>
      <c r="W5" t="str">
        <f t="shared" si="6"/>
        <v>Acceptable</v>
      </c>
      <c r="AA5" t="str">
        <f t="shared" si="7"/>
        <v>Not-Potable</v>
      </c>
      <c r="AB5" t="str">
        <f t="shared" si="8"/>
        <v>Not-Potable</v>
      </c>
      <c r="AC5" t="s">
        <v>40</v>
      </c>
      <c r="AF5" s="4" t="s">
        <v>3</v>
      </c>
      <c r="AG5" s="4">
        <v>-3.4349865310688253E-2</v>
      </c>
      <c r="AH5" s="4">
        <v>-3.0054238563768994E-2</v>
      </c>
      <c r="AI5" s="4">
        <v>-7.0147579832607915E-2</v>
      </c>
      <c r="AJ5" s="4">
        <v>1</v>
      </c>
      <c r="AK5" s="4"/>
      <c r="AL5" s="4"/>
      <c r="AM5" s="4"/>
      <c r="AN5" s="4"/>
      <c r="AO5" s="4"/>
    </row>
    <row r="6" spans="2:41" x14ac:dyDescent="0.3">
      <c r="B6">
        <v>9.0922234562909594</v>
      </c>
      <c r="C6">
        <v>181.101509236125</v>
      </c>
      <c r="D6">
        <v>179.789863389262</v>
      </c>
      <c r="E6">
        <v>6.5465999742079397</v>
      </c>
      <c r="F6">
        <v>310.13573752420399</v>
      </c>
      <c r="G6">
        <v>398.41081338184398</v>
      </c>
      <c r="H6">
        <v>11.558279443446301</v>
      </c>
      <c r="I6">
        <v>31.997992727424698</v>
      </c>
      <c r="J6">
        <v>4.0750754254300299</v>
      </c>
      <c r="O6" t="str">
        <f t="shared" si="1"/>
        <v>Alkaline</v>
      </c>
      <c r="P6" t="str" cm="1">
        <f t="array" ref="P6">_xlfn.IFS(C5&lt;=60,"Soft",
C5&lt;120,"Moderately Soft",
C5&lt;=170,"Desirable",
C5&lt;=240,"Moderately Hard",
C5&gt;240,"Hard")</f>
        <v>Moderately Hard</v>
      </c>
      <c r="Q6" t="str" cm="1">
        <f t="array" ref="Q6">_xlfn.IFS(D5&lt;50,"Non-Beneficial",
D5&lt;=150,"Excellent",
D5&lt;=250,"Good",
D5&lt;=350,"Average",
D5&lt;=500,"Poor",
D5&lt;=800,"Very Poor",
D5&gt;800,"Unacceptable")</f>
        <v>Good</v>
      </c>
      <c r="R6" t="str">
        <f t="shared" si="0"/>
        <v>Unacceptable</v>
      </c>
      <c r="S6" t="str">
        <f t="shared" si="2"/>
        <v>Safe</v>
      </c>
      <c r="T6" t="str">
        <f t="shared" si="3"/>
        <v>Acceptable</v>
      </c>
      <c r="U6" t="str">
        <f t="shared" si="4"/>
        <v>Acceptable</v>
      </c>
      <c r="V6" t="str">
        <f t="shared" si="5"/>
        <v>Unsafe</v>
      </c>
      <c r="W6" t="str">
        <f t="shared" si="6"/>
        <v>Acceptable</v>
      </c>
      <c r="AA6" t="str">
        <f t="shared" si="7"/>
        <v>Not-Potable</v>
      </c>
      <c r="AB6" t="str">
        <f t="shared" si="8"/>
        <v>Not-Potable</v>
      </c>
      <c r="AC6" t="s">
        <v>40</v>
      </c>
      <c r="AF6" s="4" t="s">
        <v>4</v>
      </c>
      <c r="AG6" s="4">
        <v>1.8203101178235339E-2</v>
      </c>
      <c r="AH6" s="4">
        <v>-0.10692345399851405</v>
      </c>
      <c r="AI6" s="4">
        <v>-0.17180427470199283</v>
      </c>
      <c r="AJ6" s="4">
        <v>2.7244272214812171E-2</v>
      </c>
      <c r="AK6" s="4">
        <v>1</v>
      </c>
      <c r="AL6" s="4"/>
      <c r="AM6" s="4"/>
      <c r="AN6" s="4"/>
      <c r="AO6" s="4"/>
    </row>
    <row r="7" spans="2:41" x14ac:dyDescent="0.3">
      <c r="B7">
        <v>5.5840866384560801</v>
      </c>
      <c r="C7">
        <v>188.31332376961601</v>
      </c>
      <c r="D7">
        <v>287.48687739046102</v>
      </c>
      <c r="E7">
        <v>7.5448687887796497</v>
      </c>
      <c r="F7">
        <v>326.67836291167299</v>
      </c>
      <c r="G7">
        <v>280.46791593348701</v>
      </c>
      <c r="H7">
        <v>8.3997346401527508</v>
      </c>
      <c r="I7">
        <v>54.917861841994402</v>
      </c>
      <c r="J7">
        <v>2.5597082275565199</v>
      </c>
      <c r="O7" t="str">
        <f t="shared" si="1"/>
        <v>Alkaline</v>
      </c>
      <c r="P7" t="str" cm="1">
        <f t="array" ref="P7">_xlfn.IFS(C6&lt;=60,"Soft",
C6&lt;120,"Moderately Soft",
C6&lt;=170,"Desirable",
C6&lt;=240,"Moderately Hard",
C6&gt;240,"Hard")</f>
        <v>Moderately Hard</v>
      </c>
      <c r="Q7" t="str" cm="1">
        <f t="array" ref="Q7">_xlfn.IFS(D6&lt;50,"Non-Beneficial",
D6&lt;=150,"Excellent",
D6&lt;=250,"Good",
D6&lt;=350,"Average",
D6&lt;=500,"Poor",
D6&lt;=800,"Very Poor",
D6&gt;800,"Unacceptable")</f>
        <v>Good</v>
      </c>
      <c r="R7" t="str">
        <f t="shared" si="0"/>
        <v>Needs Boiling</v>
      </c>
      <c r="S7" t="str">
        <f t="shared" si="2"/>
        <v>Safe</v>
      </c>
      <c r="T7" t="str">
        <f t="shared" si="3"/>
        <v>Acceptable</v>
      </c>
      <c r="U7" t="str">
        <f t="shared" si="4"/>
        <v>Acceptable</v>
      </c>
      <c r="V7" t="str">
        <f t="shared" si="5"/>
        <v>Safe</v>
      </c>
      <c r="W7" t="str">
        <f t="shared" si="6"/>
        <v>Acceptable</v>
      </c>
      <c r="AA7" t="str">
        <f t="shared" si="7"/>
        <v>Not-Potable</v>
      </c>
      <c r="AB7" t="str">
        <f t="shared" si="8"/>
        <v>Potable</v>
      </c>
      <c r="AC7" t="s">
        <v>40</v>
      </c>
      <c r="AF7" s="4" t="s">
        <v>5</v>
      </c>
      <c r="AG7" s="4">
        <v>1.86142095036217E-2</v>
      </c>
      <c r="AH7" s="4">
        <v>-2.3914599662821695E-2</v>
      </c>
      <c r="AI7" s="4">
        <v>1.3830898324440398E-2</v>
      </c>
      <c r="AJ7" s="4">
        <v>-2.0486409208364392E-2</v>
      </c>
      <c r="AK7" s="4">
        <v>-1.6120564484978211E-2</v>
      </c>
      <c r="AL7" s="4">
        <v>1</v>
      </c>
      <c r="AM7" s="4"/>
      <c r="AN7" s="4"/>
      <c r="AO7" s="4"/>
    </row>
    <row r="8" spans="2:41" x14ac:dyDescent="0.3">
      <c r="B8">
        <v>10.2238621645287</v>
      </c>
      <c r="C8">
        <v>248.07173527013899</v>
      </c>
      <c r="D8">
        <v>287.497165435282</v>
      </c>
      <c r="E8">
        <v>7.5134084658312998</v>
      </c>
      <c r="F8">
        <v>393.663395515096</v>
      </c>
      <c r="G8">
        <v>283.651633507844</v>
      </c>
      <c r="H8">
        <v>13.789695317519801</v>
      </c>
      <c r="I8">
        <v>84.603556174023495</v>
      </c>
      <c r="J8">
        <v>2.6729887369347698</v>
      </c>
      <c r="O8" t="str">
        <f t="shared" si="1"/>
        <v>Acidic</v>
      </c>
      <c r="P8" t="str" cm="1">
        <f t="array" ref="P8">_xlfn.IFS(C7&lt;=60,"Soft",
C7&lt;120,"Moderately Soft",
C7&lt;=170,"Desirable",
C7&lt;=240,"Moderately Hard",
C7&gt;240,"Hard")</f>
        <v>Moderately Hard</v>
      </c>
      <c r="Q8" t="str" cm="1">
        <f t="array" ref="Q8">_xlfn.IFS(D7&lt;50,"Non-Beneficial",
D7&lt;=150,"Excellent",
D7&lt;=250,"Good",
D7&lt;=350,"Average",
D7&lt;=500,"Poor",
D7&lt;=800,"Very Poor",
D7&gt;800,"Unacceptable")</f>
        <v>Average</v>
      </c>
      <c r="R8" t="str">
        <f t="shared" si="0"/>
        <v>Unacceptable</v>
      </c>
      <c r="S8" t="str">
        <f t="shared" si="2"/>
        <v>Safe</v>
      </c>
      <c r="T8" t="str">
        <f t="shared" si="3"/>
        <v>Acceptable</v>
      </c>
      <c r="U8" t="str">
        <f t="shared" si="4"/>
        <v>Acceptable</v>
      </c>
      <c r="V8" t="str">
        <f t="shared" si="5"/>
        <v>Safe</v>
      </c>
      <c r="W8" t="str">
        <f t="shared" si="6"/>
        <v>Acceptable</v>
      </c>
      <c r="AA8" t="str">
        <f t="shared" si="7"/>
        <v>Not-Potable</v>
      </c>
      <c r="AB8" t="str">
        <f t="shared" si="8"/>
        <v>Not-Potable</v>
      </c>
      <c r="AC8" t="s">
        <v>40</v>
      </c>
      <c r="AF8" s="4" t="s">
        <v>6</v>
      </c>
      <c r="AG8" s="4">
        <v>4.3503341282389703E-2</v>
      </c>
      <c r="AH8" s="4">
        <v>3.6100403237356985E-3</v>
      </c>
      <c r="AI8" s="4">
        <v>1.0242342969767998E-2</v>
      </c>
      <c r="AJ8" s="4">
        <v>-1.2653471042452536E-2</v>
      </c>
      <c r="AK8" s="4">
        <v>3.0831171226977327E-2</v>
      </c>
      <c r="AL8" s="4">
        <v>2.0966360660054868E-2</v>
      </c>
      <c r="AM8" s="4">
        <v>1</v>
      </c>
      <c r="AN8" s="4"/>
      <c r="AO8" s="4"/>
    </row>
    <row r="9" spans="2:41" x14ac:dyDescent="0.3">
      <c r="B9">
        <v>8.6358487185007302</v>
      </c>
      <c r="C9">
        <v>203.36152258457</v>
      </c>
      <c r="D9">
        <v>136.72091763901599</v>
      </c>
      <c r="E9">
        <v>4.5630086855996996</v>
      </c>
      <c r="F9">
        <v>303.30977115928101</v>
      </c>
      <c r="G9">
        <v>474.60764494244802</v>
      </c>
      <c r="H9">
        <v>12.3638166987052</v>
      </c>
      <c r="I9">
        <v>62.798308962925098</v>
      </c>
      <c r="J9">
        <v>4.4014247154454802</v>
      </c>
      <c r="O9" t="str">
        <f t="shared" si="1"/>
        <v>Alkaline</v>
      </c>
      <c r="P9" t="str" cm="1">
        <f t="array" ref="P9">_xlfn.IFS(C8&lt;=60,"Soft",
C8&lt;120,"Moderately Soft",
C8&lt;=170,"Desirable",
C8&lt;=240,"Moderately Hard",
C8&gt;240,"Hard")</f>
        <v>Hard</v>
      </c>
      <c r="Q9" t="str" cm="1">
        <f t="array" ref="Q9">_xlfn.IFS(D8&lt;50,"Non-Beneficial",
D8&lt;=150,"Excellent",
D8&lt;=250,"Good",
D8&lt;=350,"Average",
D8&lt;=500,"Poor",
D8&lt;=800,"Very Poor",
D8&gt;800,"Unacceptable")</f>
        <v>Average</v>
      </c>
      <c r="R9" t="str">
        <f t="shared" si="0"/>
        <v>Unacceptable</v>
      </c>
      <c r="S9" t="str">
        <f t="shared" si="2"/>
        <v>Safe</v>
      </c>
      <c r="T9" t="str">
        <f t="shared" si="3"/>
        <v>Acceptable</v>
      </c>
      <c r="U9" t="str">
        <f t="shared" si="4"/>
        <v>Acceptable</v>
      </c>
      <c r="V9" t="str">
        <f t="shared" si="5"/>
        <v>Unsafe</v>
      </c>
      <c r="W9" t="str">
        <f t="shared" si="6"/>
        <v>Acceptable</v>
      </c>
      <c r="AA9" t="str">
        <f t="shared" si="7"/>
        <v>Not-Potable</v>
      </c>
      <c r="AB9" t="str">
        <f t="shared" si="8"/>
        <v>Not-Potable</v>
      </c>
      <c r="AC9" t="s">
        <v>40</v>
      </c>
      <c r="AF9" s="4" t="s">
        <v>7</v>
      </c>
      <c r="AG9" s="4">
        <v>3.3541703101400131E-3</v>
      </c>
      <c r="AH9" s="4">
        <v>-1.3013215587152798E-2</v>
      </c>
      <c r="AI9" s="4">
        <v>-9.1432530459475206E-3</v>
      </c>
      <c r="AJ9" s="4">
        <v>1.7084026231936996E-2</v>
      </c>
      <c r="AK9" s="4">
        <v>-3.0274061877576919E-2</v>
      </c>
      <c r="AL9" s="4">
        <v>1.2852360715532093E-3</v>
      </c>
      <c r="AM9" s="4">
        <v>-1.3274179089299771E-2</v>
      </c>
      <c r="AN9" s="4">
        <v>1</v>
      </c>
      <c r="AO9" s="4"/>
    </row>
    <row r="10" spans="2:41" ht="15" thickBot="1" x14ac:dyDescent="0.35">
      <c r="B10">
        <f>$AG$27</f>
        <v>7.080794504276815</v>
      </c>
      <c r="C10">
        <v>118.98857909025099</v>
      </c>
      <c r="D10">
        <v>142.85583854224501</v>
      </c>
      <c r="E10">
        <v>7.80417355307309</v>
      </c>
      <c r="F10">
        <v>268.64694074622099</v>
      </c>
      <c r="G10">
        <v>389.37556587126102</v>
      </c>
      <c r="H10">
        <v>12.7060489686579</v>
      </c>
      <c r="I10">
        <v>53.9288457675122</v>
      </c>
      <c r="J10">
        <v>3.5950171809576101</v>
      </c>
      <c r="O10" t="str">
        <f t="shared" si="1"/>
        <v>Alkaline</v>
      </c>
      <c r="P10" t="str" cm="1">
        <f t="array" ref="P10">_xlfn.IFS(C9&lt;=60,"Soft",
C9&lt;120,"Moderately Soft",
C9&lt;=170,"Desirable",
C9&lt;=240,"Moderately Hard",
C9&gt;240,"Hard")</f>
        <v>Moderately Hard</v>
      </c>
      <c r="Q10" t="str" cm="1">
        <f t="array" ref="Q10">_xlfn.IFS(D9&lt;50,"Non-Beneficial",
D9&lt;=150,"Excellent",
D9&lt;=250,"Good",
D9&lt;=350,"Average",
D9&lt;=500,"Poor",
D9&lt;=800,"Very Poor",
D9&gt;800,"Unacceptable")</f>
        <v>Excellent</v>
      </c>
      <c r="R10" t="str">
        <f t="shared" si="0"/>
        <v>Acceptable</v>
      </c>
      <c r="S10" t="str">
        <f t="shared" si="2"/>
        <v>Safe</v>
      </c>
      <c r="T10" t="str">
        <f t="shared" si="3"/>
        <v>Acceptable</v>
      </c>
      <c r="U10" t="str">
        <f t="shared" si="4"/>
        <v>Acceptable</v>
      </c>
      <c r="V10" t="str">
        <f t="shared" si="5"/>
        <v>Safe</v>
      </c>
      <c r="W10" t="str">
        <f t="shared" si="6"/>
        <v>Acceptable</v>
      </c>
      <c r="AA10" t="str">
        <f t="shared" si="7"/>
        <v>Not-Potable</v>
      </c>
      <c r="AB10" t="str">
        <f t="shared" si="8"/>
        <v>Potable</v>
      </c>
      <c r="AC10" t="s">
        <v>40</v>
      </c>
      <c r="AF10" s="5" t="s">
        <v>8</v>
      </c>
      <c r="AG10" s="5">
        <v>-3.9056666136640515E-2</v>
      </c>
      <c r="AH10" s="5">
        <v>-1.4449129313291708E-2</v>
      </c>
      <c r="AI10" s="5">
        <v>1.9546144182463508E-2</v>
      </c>
      <c r="AJ10" s="5">
        <v>2.3633210684488341E-3</v>
      </c>
      <c r="AK10" s="5">
        <v>-1.1186961299773398E-2</v>
      </c>
      <c r="AL10" s="5">
        <v>5.7981677485764898E-3</v>
      </c>
      <c r="AM10" s="5">
        <v>-2.7308113024473758E-2</v>
      </c>
      <c r="AN10" s="5">
        <v>-2.2144966846641446E-2</v>
      </c>
      <c r="AO10" s="5">
        <v>1</v>
      </c>
    </row>
    <row r="11" spans="2:41" x14ac:dyDescent="0.3">
      <c r="B11">
        <v>11.180284470721499</v>
      </c>
      <c r="C11">
        <v>227.23146923797401</v>
      </c>
      <c r="D11">
        <v>254.84508490987798</v>
      </c>
      <c r="E11">
        <v>9.0772000169143894</v>
      </c>
      <c r="F11">
        <v>404.04163468408899</v>
      </c>
      <c r="G11">
        <v>563.88548148109396</v>
      </c>
      <c r="H11">
        <v>17.927806411285001</v>
      </c>
      <c r="I11">
        <v>71.976601032219094</v>
      </c>
      <c r="J11">
        <v>4.3705619366554904</v>
      </c>
      <c r="O11" t="str">
        <f t="shared" si="1"/>
        <v>Neutral</v>
      </c>
      <c r="P11" t="str" cm="1">
        <f t="array" ref="P11">_xlfn.IFS(C10&lt;=60,"Soft",
C10&lt;120,"Moderately Soft",
C10&lt;=170,"Desirable",
C10&lt;=240,"Moderately Hard",
C10&gt;240,"Hard")</f>
        <v>Moderately Soft</v>
      </c>
      <c r="Q11" t="str" cm="1">
        <f t="array" ref="Q11">_xlfn.IFS(D10&lt;50,"Non-Beneficial",
D10&lt;=150,"Excellent",
D10&lt;=250,"Good",
D10&lt;=350,"Average",
D10&lt;=500,"Poor",
D10&lt;=800,"Very Poor",
D10&gt;800,"Unacceptable")</f>
        <v>Excellent</v>
      </c>
      <c r="R11" t="str">
        <f t="shared" si="0"/>
        <v>Unacceptable</v>
      </c>
      <c r="S11" t="str">
        <f t="shared" si="2"/>
        <v>Safe</v>
      </c>
      <c r="T11" t="str">
        <f t="shared" si="3"/>
        <v>Acceptable</v>
      </c>
      <c r="U11" t="str">
        <f t="shared" si="4"/>
        <v>Acceptable</v>
      </c>
      <c r="V11" t="str">
        <f t="shared" si="5"/>
        <v>Safe</v>
      </c>
      <c r="W11" t="str">
        <f t="shared" si="6"/>
        <v>Acceptable</v>
      </c>
      <c r="AA11" t="str">
        <f t="shared" si="7"/>
        <v>Not-Potable</v>
      </c>
      <c r="AB11" t="str">
        <f t="shared" si="8"/>
        <v>Not-Potable</v>
      </c>
      <c r="AC11" t="s">
        <v>40</v>
      </c>
      <c r="AF11" s="4" t="s">
        <v>12</v>
      </c>
      <c r="AG11">
        <f>MAX(AG3:AG10)</f>
        <v>8.2096406866037072E-2</v>
      </c>
      <c r="AH11">
        <f>MAX(AH4:AH10)</f>
        <v>3.6100403237356985E-3</v>
      </c>
      <c r="AI11">
        <f>MAX(AI5:AI10)</f>
        <v>1.9546144182463508E-2</v>
      </c>
      <c r="AJ11">
        <f>MAX(AJ6:AJ10)</f>
        <v>2.7244272214812171E-2</v>
      </c>
      <c r="AK11">
        <f>MAX(AK7:AK10)</f>
        <v>3.0831171226977327E-2</v>
      </c>
      <c r="AL11">
        <f>MAX(AL8:AL10)</f>
        <v>2.0966360660054868E-2</v>
      </c>
      <c r="AM11">
        <f>MAX(AM9:AM10)</f>
        <v>-1.3274179089299771E-2</v>
      </c>
      <c r="AN11">
        <f>MAX(AN10:AN10)</f>
        <v>-2.2144966846641446E-2</v>
      </c>
      <c r="AO11">
        <f>MAX(AO3:AO10)</f>
        <v>1</v>
      </c>
    </row>
    <row r="12" spans="2:41" x14ac:dyDescent="0.3">
      <c r="B12">
        <v>7.3606401058382502</v>
      </c>
      <c r="C12">
        <v>165.520797259528</v>
      </c>
      <c r="D12">
        <v>324.52614409143803</v>
      </c>
      <c r="E12">
        <v>7.55070090670411</v>
      </c>
      <c r="F12">
        <v>326.62435345560101</v>
      </c>
      <c r="G12">
        <v>425.38341949538699</v>
      </c>
      <c r="H12">
        <v>15.586810438033099</v>
      </c>
      <c r="I12">
        <v>78.740015664304707</v>
      </c>
      <c r="J12">
        <v>3.6622917828524502</v>
      </c>
      <c r="O12" t="str">
        <f t="shared" si="1"/>
        <v>Highly Alkaline</v>
      </c>
      <c r="P12" t="str" cm="1">
        <f t="array" ref="P12">_xlfn.IFS(C11&lt;=60,"Soft",
C11&lt;120,"Moderately Soft",
C11&lt;=170,"Desirable",
C11&lt;=240,"Moderately Hard",
C11&gt;240,"Hard")</f>
        <v>Moderately Hard</v>
      </c>
      <c r="Q12" t="str" cm="1">
        <f t="array" ref="Q12">_xlfn.IFS(D11&lt;50,"Non-Beneficial",
D11&lt;=150,"Excellent",
D11&lt;=250,"Good",
D11&lt;=350,"Average",
D11&lt;=500,"Poor",
D11&lt;=800,"Very Poor",
D11&gt;800,"Unacceptable")</f>
        <v>Average</v>
      </c>
      <c r="R12" t="str">
        <f t="shared" si="0"/>
        <v>Unacceptable</v>
      </c>
      <c r="S12" t="str">
        <f t="shared" si="2"/>
        <v>Unsafe</v>
      </c>
      <c r="T12" t="str">
        <f t="shared" si="3"/>
        <v>Unacceptable</v>
      </c>
      <c r="U12" t="str">
        <f t="shared" si="4"/>
        <v>Acceptable</v>
      </c>
      <c r="V12" t="str">
        <f t="shared" si="5"/>
        <v>Safe</v>
      </c>
      <c r="W12" t="str">
        <f t="shared" si="6"/>
        <v>Acceptable</v>
      </c>
      <c r="AA12" t="str">
        <f t="shared" si="7"/>
        <v>Not-Potable</v>
      </c>
      <c r="AB12" t="str">
        <f t="shared" si="8"/>
        <v>Not-Potable</v>
      </c>
      <c r="AC12" t="s">
        <v>40</v>
      </c>
      <c r="AF12" s="4" t="s">
        <v>14</v>
      </c>
      <c r="AG12">
        <f>MIN(AG4:AG11)</f>
        <v>-8.9288250119824386E-2</v>
      </c>
      <c r="AH12">
        <f>MIN(AH5:AH11)</f>
        <v>-0.10692345399851405</v>
      </c>
      <c r="AI12">
        <f>MIN(AI6:AI11)</f>
        <v>-0.17180427470199283</v>
      </c>
      <c r="AJ12">
        <f t="shared" ref="AJ12:AO12" si="9">MIN(AJ6:AJ11)</f>
        <v>-2.0486409208364392E-2</v>
      </c>
      <c r="AK12">
        <f t="shared" si="9"/>
        <v>-3.0274061877576919E-2</v>
      </c>
      <c r="AL12">
        <f t="shared" si="9"/>
        <v>1.2852360715532093E-3</v>
      </c>
      <c r="AM12">
        <f t="shared" si="9"/>
        <v>-2.7308113024473758E-2</v>
      </c>
      <c r="AN12">
        <f t="shared" si="9"/>
        <v>-2.2144966846641446E-2</v>
      </c>
      <c r="AO12">
        <f t="shared" si="9"/>
        <v>1</v>
      </c>
    </row>
    <row r="13" spans="2:41" x14ac:dyDescent="0.3">
      <c r="B13">
        <v>7.9745216489238597</v>
      </c>
      <c r="C13">
        <v>218.69330048866601</v>
      </c>
      <c r="D13">
        <v>187.67656681813401</v>
      </c>
      <c r="E13">
        <v>8.1103845011238693</v>
      </c>
      <c r="F13">
        <f>$AH$27</f>
        <v>333.77577661081307</v>
      </c>
      <c r="G13">
        <v>364.09823046204798</v>
      </c>
      <c r="H13">
        <v>14.5257456975932</v>
      </c>
      <c r="I13">
        <v>76.485911179651495</v>
      </c>
      <c r="J13">
        <v>4.0117181083397799</v>
      </c>
      <c r="O13" t="str">
        <f t="shared" si="1"/>
        <v>Neutral</v>
      </c>
      <c r="P13" t="str" cm="1">
        <f t="array" ref="P13">_xlfn.IFS(C12&lt;=60,"Soft",
C12&lt;120,"Moderately Soft",
C12&lt;=170,"Desirable",
C12&lt;=240,"Moderately Hard",
C12&gt;240,"Hard")</f>
        <v>Desirable</v>
      </c>
      <c r="Q13" t="str" cm="1">
        <f t="array" ref="Q13">_xlfn.IFS(D12&lt;50,"Non-Beneficial",
D12&lt;=150,"Excellent",
D12&lt;=250,"Good",
D12&lt;=350,"Average",
D12&lt;=500,"Poor",
D12&lt;=800,"Very Poor",
D12&gt;800,"Unacceptable")</f>
        <v>Average</v>
      </c>
      <c r="R13" t="str">
        <f t="shared" si="0"/>
        <v>Unacceptable</v>
      </c>
      <c r="S13" t="str">
        <f t="shared" si="2"/>
        <v>Safe</v>
      </c>
      <c r="T13" t="str">
        <f t="shared" si="3"/>
        <v>Acceptable</v>
      </c>
      <c r="U13" t="str">
        <f t="shared" si="4"/>
        <v>Acceptable</v>
      </c>
      <c r="V13" t="str">
        <f t="shared" si="5"/>
        <v>Safe</v>
      </c>
      <c r="W13" t="str">
        <f t="shared" si="6"/>
        <v>Acceptable</v>
      </c>
      <c r="AA13" t="str">
        <f t="shared" si="7"/>
        <v>Not-Potable</v>
      </c>
      <c r="AB13" t="str">
        <f t="shared" si="8"/>
        <v>Potable</v>
      </c>
      <c r="AC13" t="s">
        <v>40</v>
      </c>
    </row>
    <row r="14" spans="2:41" x14ac:dyDescent="0.3">
      <c r="B14">
        <v>7.1198243842645503</v>
      </c>
      <c r="C14">
        <v>156.70499334039201</v>
      </c>
      <c r="D14">
        <v>187.30813653342699</v>
      </c>
      <c r="E14">
        <v>3.6060360905057198</v>
      </c>
      <c r="F14">
        <v>282.34405047396001</v>
      </c>
      <c r="G14">
        <v>347.71502726194302</v>
      </c>
      <c r="H14">
        <v>15.929535908825599</v>
      </c>
      <c r="I14">
        <v>79.500778336974406</v>
      </c>
      <c r="J14">
        <v>3.4457562233218901</v>
      </c>
      <c r="O14" t="str">
        <f t="shared" si="1"/>
        <v>Neutral</v>
      </c>
      <c r="P14" t="str" cm="1">
        <f t="array" ref="P14">_xlfn.IFS(C13&lt;=60,"Soft",
C13&lt;120,"Moderately Soft",
C13&lt;=170,"Desirable",
C13&lt;=240,"Moderately Hard",
C13&gt;240,"Hard")</f>
        <v>Moderately Hard</v>
      </c>
      <c r="Q14" t="str" cm="1">
        <f t="array" ref="Q14">_xlfn.IFS(D13&lt;50,"Non-Beneficial",
D13&lt;=150,"Excellent",
D13&lt;=250,"Good",
D13&lt;=350,"Average",
D13&lt;=500,"Poor",
D13&lt;=800,"Very Poor",
D13&gt;800,"Unacceptable")</f>
        <v>Good</v>
      </c>
      <c r="R14" t="str">
        <f t="shared" si="0"/>
        <v>Unacceptable</v>
      </c>
      <c r="S14" t="str">
        <f t="shared" si="2"/>
        <v>Safe</v>
      </c>
      <c r="T14" t="str">
        <f t="shared" si="3"/>
        <v>Acceptable</v>
      </c>
      <c r="U14" t="str">
        <f t="shared" si="4"/>
        <v>Acceptable</v>
      </c>
      <c r="V14" t="str">
        <f t="shared" si="5"/>
        <v>Safe</v>
      </c>
      <c r="W14" t="str">
        <f t="shared" si="6"/>
        <v>Acceptable</v>
      </c>
      <c r="AA14" t="str">
        <f t="shared" si="7"/>
        <v>Not-Potable</v>
      </c>
      <c r="AB14" t="str">
        <f t="shared" si="8"/>
        <v>Potable</v>
      </c>
      <c r="AC14" t="s">
        <v>40</v>
      </c>
      <c r="AF14" s="27" t="s">
        <v>20</v>
      </c>
      <c r="AG14" s="28"/>
      <c r="AH14" s="28"/>
      <c r="AI14" s="28"/>
      <c r="AJ14" s="28"/>
      <c r="AK14" s="28"/>
      <c r="AL14" s="28"/>
      <c r="AM14" s="28"/>
      <c r="AN14" s="28"/>
      <c r="AO14" s="29"/>
    </row>
    <row r="15" spans="2:41" x14ac:dyDescent="0.3">
      <c r="B15">
        <f>$AG$27</f>
        <v>7.080794504276815</v>
      </c>
      <c r="C15">
        <v>150.17492339513601</v>
      </c>
      <c r="D15">
        <v>273.31361961927701</v>
      </c>
      <c r="E15">
        <v>6.8382234706874998</v>
      </c>
      <c r="F15">
        <v>299.41578134685801</v>
      </c>
      <c r="G15">
        <v>379.76183482577198</v>
      </c>
      <c r="H15">
        <v>19.370807181232099</v>
      </c>
      <c r="I15">
        <v>76.509995527958296</v>
      </c>
      <c r="J15">
        <v>4.4139741829748997</v>
      </c>
      <c r="O15" t="str">
        <f t="shared" si="1"/>
        <v>Neutral</v>
      </c>
      <c r="P15" t="str" cm="1">
        <f t="array" ref="P15">_xlfn.IFS(C14&lt;=60,"Soft",
C14&lt;120,"Moderately Soft",
C14&lt;=170,"Desirable",
C14&lt;=240,"Moderately Hard",
C14&gt;240,"Hard")</f>
        <v>Desirable</v>
      </c>
      <c r="Q15" t="str" cm="1">
        <f t="array" ref="Q15">_xlfn.IFS(D14&lt;50,"Non-Beneficial",
D14&lt;=150,"Excellent",
D14&lt;=250,"Good",
D14&lt;=350,"Average",
D14&lt;=500,"Poor",
D14&lt;=800,"Very Poor",
D14&gt;800,"Unacceptable")</f>
        <v>Good</v>
      </c>
      <c r="R15" t="str">
        <f t="shared" si="0"/>
        <v>Acceptable</v>
      </c>
      <c r="S15" t="str">
        <f t="shared" si="2"/>
        <v>Safe</v>
      </c>
      <c r="T15" t="str">
        <f t="shared" si="3"/>
        <v>Acceptable</v>
      </c>
      <c r="U15" t="str">
        <f t="shared" si="4"/>
        <v>Acceptable</v>
      </c>
      <c r="V15" t="str">
        <f t="shared" si="5"/>
        <v>Safe</v>
      </c>
      <c r="W15" t="str">
        <f t="shared" si="6"/>
        <v>Acceptable</v>
      </c>
      <c r="AA15" t="str">
        <f t="shared" si="7"/>
        <v>Potable</v>
      </c>
      <c r="AB15" t="str">
        <f t="shared" si="8"/>
        <v>Potable</v>
      </c>
      <c r="AC15" t="s">
        <v>40</v>
      </c>
      <c r="AF15" s="35" t="s">
        <v>21</v>
      </c>
      <c r="AG15" s="36"/>
      <c r="AH15" s="36"/>
      <c r="AI15" s="36"/>
      <c r="AJ15" s="36"/>
      <c r="AK15" s="37"/>
      <c r="AL15" s="35" t="s">
        <v>22</v>
      </c>
      <c r="AM15" s="36"/>
      <c r="AN15" s="36"/>
      <c r="AO15" s="37"/>
    </row>
    <row r="16" spans="2:41" x14ac:dyDescent="0.3">
      <c r="B16">
        <v>7.4962322079733603</v>
      </c>
      <c r="C16">
        <v>205.34498215818499</v>
      </c>
      <c r="D16">
        <v>283.880048867369</v>
      </c>
      <c r="E16">
        <v>5.0725577738406296</v>
      </c>
      <c r="F16">
        <f>$AH$27</f>
        <v>333.77577661081307</v>
      </c>
      <c r="G16">
        <v>444.64535233270601</v>
      </c>
      <c r="H16">
        <v>13.2283110992245</v>
      </c>
      <c r="I16">
        <v>70.300212646924294</v>
      </c>
      <c r="J16">
        <v>4.7773823372253696</v>
      </c>
      <c r="O16" t="str">
        <f t="shared" si="1"/>
        <v>Neutral</v>
      </c>
      <c r="P16" t="str" cm="1">
        <f t="array" ref="P16">_xlfn.IFS(C15&lt;=60,"Soft",
C15&lt;120,"Moderately Soft",
C15&lt;=170,"Desirable",
C15&lt;=240,"Moderately Hard",
C15&gt;240,"Hard")</f>
        <v>Desirable</v>
      </c>
      <c r="Q16" t="str" cm="1">
        <f t="array" ref="Q16">_xlfn.IFS(D15&lt;50,"Non-Beneficial",
D15&lt;=150,"Excellent",
D15&lt;=250,"Good",
D15&lt;=350,"Average",
D15&lt;=500,"Poor",
D15&lt;=800,"Very Poor",
D15&gt;800,"Unacceptable")</f>
        <v>Average</v>
      </c>
      <c r="R16" t="str">
        <f t="shared" si="0"/>
        <v>Needs Boiling</v>
      </c>
      <c r="S16" t="str">
        <f t="shared" si="2"/>
        <v>Safe</v>
      </c>
      <c r="T16" t="str">
        <f t="shared" si="3"/>
        <v>Acceptable</v>
      </c>
      <c r="U16" t="str">
        <f t="shared" si="4"/>
        <v>Acceptable</v>
      </c>
      <c r="V16" t="str">
        <f t="shared" si="5"/>
        <v>Safe</v>
      </c>
      <c r="W16" t="str">
        <f t="shared" si="6"/>
        <v>Acceptable</v>
      </c>
      <c r="AA16" t="str">
        <f t="shared" si="7"/>
        <v>Potable</v>
      </c>
      <c r="AB16" t="str">
        <f t="shared" si="8"/>
        <v>Potable</v>
      </c>
      <c r="AC16" t="s">
        <v>40</v>
      </c>
      <c r="AF16" s="9" t="s">
        <v>2</v>
      </c>
      <c r="AG16" s="9" t="s">
        <v>4</v>
      </c>
      <c r="AH16" s="9" t="s">
        <v>10</v>
      </c>
      <c r="AI16" s="9" t="s">
        <v>2</v>
      </c>
      <c r="AJ16" s="9" t="s">
        <v>4</v>
      </c>
      <c r="AK16" s="9" t="s">
        <v>1</v>
      </c>
      <c r="AL16" s="9" t="s">
        <v>10</v>
      </c>
      <c r="AM16" s="9" t="s">
        <v>1</v>
      </c>
      <c r="AN16" s="8"/>
      <c r="AO16" s="8"/>
    </row>
    <row r="17" spans="2:41" x14ac:dyDescent="0.3">
      <c r="B17">
        <v>6.3472717605393099</v>
      </c>
      <c r="C17">
        <v>186.732880660576</v>
      </c>
      <c r="D17">
        <v>410.65234764539304</v>
      </c>
      <c r="E17">
        <v>9.62959627648058</v>
      </c>
      <c r="F17">
        <v>364.48768724676</v>
      </c>
      <c r="G17">
        <v>516.74328189365701</v>
      </c>
      <c r="H17">
        <v>11.539781191539401</v>
      </c>
      <c r="I17">
        <v>75.071617286637704</v>
      </c>
      <c r="J17">
        <v>4.3763482906918902</v>
      </c>
      <c r="O17" t="str">
        <f t="shared" si="1"/>
        <v>Neutral</v>
      </c>
      <c r="P17" t="str" cm="1">
        <f t="array" ref="P17">_xlfn.IFS(C16&lt;=60,"Soft",
C16&lt;120,"Moderately Soft",
C16&lt;=170,"Desirable",
C16&lt;=240,"Moderately Hard",
C16&gt;240,"Hard")</f>
        <v>Moderately Hard</v>
      </c>
      <c r="Q17" t="str" cm="1">
        <f t="array" ref="Q17">_xlfn.IFS(D16&lt;50,"Non-Beneficial",
D16&lt;=150,"Excellent",
D16&lt;=250,"Good",
D16&lt;=350,"Average",
D16&lt;=500,"Poor",
D16&lt;=800,"Very Poor",
D16&gt;800,"Unacceptable")</f>
        <v>Average</v>
      </c>
      <c r="R17" t="str">
        <f t="shared" si="0"/>
        <v>Needs Boiling</v>
      </c>
      <c r="S17" t="str">
        <f t="shared" si="2"/>
        <v>Safe</v>
      </c>
      <c r="T17" t="str">
        <f t="shared" si="3"/>
        <v>Acceptable</v>
      </c>
      <c r="U17" t="str">
        <f t="shared" si="4"/>
        <v>Acceptable</v>
      </c>
      <c r="V17" t="str">
        <f t="shared" si="5"/>
        <v>Safe</v>
      </c>
      <c r="W17" t="str">
        <f t="shared" si="6"/>
        <v>Acceptable</v>
      </c>
      <c r="AA17" t="str">
        <f t="shared" si="7"/>
        <v>Potable</v>
      </c>
      <c r="AB17" t="str">
        <f t="shared" si="8"/>
        <v>Potable</v>
      </c>
      <c r="AC17" t="s">
        <v>40</v>
      </c>
      <c r="AF17" s="33">
        <f>CORREL(DataTable[Solids],DataTable[Sulfate])</f>
        <v>-0.14983986940343322</v>
      </c>
      <c r="AG17" s="34"/>
      <c r="AH17" s="33">
        <f>CORREL(DataTable[Solids],DataTable[pH])</f>
        <v>-8.1883708825677456E-2</v>
      </c>
      <c r="AI17" s="34"/>
      <c r="AJ17" s="33">
        <f>CORREL(DataTable[Sulfate],DataTable[Hardness])</f>
        <v>-9.2766148770409493E-2</v>
      </c>
      <c r="AK17" s="34"/>
      <c r="AL17" s="33">
        <f>CORREL(DataTable[pH],DataTable[Hardness])</f>
        <v>7.5833053294673394E-2</v>
      </c>
      <c r="AM17" s="34"/>
      <c r="AN17" s="8"/>
      <c r="AO17" s="8"/>
    </row>
    <row r="18" spans="2:41" x14ac:dyDescent="0.3">
      <c r="B18">
        <v>7.0517858000168401</v>
      </c>
      <c r="C18">
        <v>211.04940606054501</v>
      </c>
      <c r="D18">
        <v>309.80600786788801</v>
      </c>
      <c r="E18">
        <v>10.0947960116614</v>
      </c>
      <c r="F18">
        <f>$AH$27</f>
        <v>333.77577661081307</v>
      </c>
      <c r="G18">
        <v>315.14126724430201</v>
      </c>
      <c r="H18">
        <v>20.397021840722399</v>
      </c>
      <c r="I18">
        <v>56.651603789793299</v>
      </c>
      <c r="J18">
        <v>4.26842885750618</v>
      </c>
      <c r="O18" t="str">
        <f t="shared" si="1"/>
        <v>Acidic</v>
      </c>
      <c r="P18" t="str" cm="1">
        <f t="array" ref="P18">_xlfn.IFS(C17&lt;=60,"Soft",
C17&lt;120,"Moderately Soft",
C17&lt;=170,"Desirable",
C17&lt;=240,"Moderately Hard",
C17&gt;240,"Hard")</f>
        <v>Moderately Hard</v>
      </c>
      <c r="Q18" t="str" cm="1">
        <f t="array" ref="Q18">_xlfn.IFS(D17&lt;50,"Non-Beneficial",
D17&lt;=150,"Excellent",
D17&lt;=250,"Good",
D17&lt;=350,"Average",
D17&lt;=500,"Poor",
D17&lt;=800,"Very Poor",
D17&gt;800,"Unacceptable")</f>
        <v>Poor</v>
      </c>
      <c r="R18" t="str">
        <f t="shared" si="0"/>
        <v>Unacceptable</v>
      </c>
      <c r="S18" t="str">
        <f t="shared" si="2"/>
        <v>Safe</v>
      </c>
      <c r="T18" t="str">
        <f t="shared" si="3"/>
        <v>Unacceptable</v>
      </c>
      <c r="U18" t="str">
        <f t="shared" si="4"/>
        <v>Acceptable</v>
      </c>
      <c r="V18" t="str">
        <f t="shared" si="5"/>
        <v>Safe</v>
      </c>
      <c r="W18" t="str">
        <f t="shared" si="6"/>
        <v>Acceptable</v>
      </c>
      <c r="AA18" t="str">
        <f t="shared" si="7"/>
        <v>Not-Potable</v>
      </c>
      <c r="AB18" t="str">
        <f t="shared" si="8"/>
        <v>Not-Potable</v>
      </c>
      <c r="AC18" t="s">
        <v>40</v>
      </c>
    </row>
    <row r="19" spans="2:41" x14ac:dyDescent="0.3">
      <c r="B19">
        <v>9.1815600071515302</v>
      </c>
      <c r="C19">
        <v>273.81380665979998</v>
      </c>
      <c r="D19">
        <v>240.41326280061199</v>
      </c>
      <c r="E19">
        <v>6.9049897264700899</v>
      </c>
      <c r="F19">
        <v>398.35051682227697</v>
      </c>
      <c r="G19">
        <v>477.97464186217701</v>
      </c>
      <c r="H19">
        <v>13.3873407802255</v>
      </c>
      <c r="I19">
        <v>71.457362212951594</v>
      </c>
      <c r="J19">
        <v>4.50366079617912</v>
      </c>
      <c r="O19" t="str">
        <f t="shared" si="1"/>
        <v>Neutral</v>
      </c>
      <c r="P19" t="str" cm="1">
        <f t="array" ref="P19">_xlfn.IFS(C18&lt;=60,"Soft",
C18&lt;120,"Moderately Soft",
C18&lt;=170,"Desirable",
C18&lt;=240,"Moderately Hard",
C18&gt;240,"Hard")</f>
        <v>Moderately Hard</v>
      </c>
      <c r="Q19" t="str" cm="1">
        <f t="array" ref="Q19">_xlfn.IFS(D18&lt;50,"Non-Beneficial",
D18&lt;=150,"Excellent",
D18&lt;=250,"Good",
D18&lt;=350,"Average",
D18&lt;=500,"Poor",
D18&lt;=800,"Very Poor",
D18&gt;800,"Unacceptable")</f>
        <v>Average</v>
      </c>
      <c r="R19" t="str">
        <f t="shared" si="0"/>
        <v>Unacceptable</v>
      </c>
      <c r="S19" t="str">
        <f t="shared" si="2"/>
        <v>Safe</v>
      </c>
      <c r="T19" t="str">
        <f t="shared" si="3"/>
        <v>Acceptable</v>
      </c>
      <c r="U19" t="str">
        <f t="shared" si="4"/>
        <v>Unacceptable</v>
      </c>
      <c r="V19" t="str">
        <f t="shared" si="5"/>
        <v>Safe</v>
      </c>
      <c r="W19" t="str">
        <f t="shared" si="6"/>
        <v>Acceptable</v>
      </c>
      <c r="AA19" t="str">
        <f t="shared" si="7"/>
        <v>Not-Potable</v>
      </c>
      <c r="AB19" t="str">
        <f t="shared" si="8"/>
        <v>Not-Potable</v>
      </c>
      <c r="AC19" t="s">
        <v>40</v>
      </c>
      <c r="AG19" s="38" t="s">
        <v>9</v>
      </c>
      <c r="AH19" s="39"/>
      <c r="AI19" s="40"/>
    </row>
    <row r="20" spans="2:41" x14ac:dyDescent="0.3">
      <c r="B20">
        <v>8.9754643475339595</v>
      </c>
      <c r="C20">
        <v>279.35716677009202</v>
      </c>
      <c r="D20">
        <v>194.60398131232103</v>
      </c>
      <c r="E20">
        <v>6.2043208588924701</v>
      </c>
      <c r="F20">
        <f>$AH$27</f>
        <v>333.77577661081307</v>
      </c>
      <c r="G20">
        <v>431.44398999034797</v>
      </c>
      <c r="H20">
        <v>12.8887590543039</v>
      </c>
      <c r="I20">
        <v>63.8212370966639</v>
      </c>
      <c r="J20">
        <v>2.4360855903052698</v>
      </c>
      <c r="O20" t="str">
        <f t="shared" si="1"/>
        <v>Alkaline</v>
      </c>
      <c r="P20" t="str" cm="1">
        <f t="array" ref="P20">_xlfn.IFS(C19&lt;=60,"Soft",
C19&lt;120,"Moderately Soft",
C19&lt;=170,"Desirable",
C19&lt;=240,"Moderately Hard",
C19&gt;240,"Hard")</f>
        <v>Hard</v>
      </c>
      <c r="Q20" t="str" cm="1">
        <f t="array" ref="Q20">_xlfn.IFS(D19&lt;50,"Non-Beneficial",
D19&lt;=150,"Excellent",
D19&lt;=250,"Good",
D19&lt;=350,"Average",
D19&lt;=500,"Poor",
D19&lt;=800,"Very Poor",
D19&gt;800,"Unacceptable")</f>
        <v>Good</v>
      </c>
      <c r="R20" t="str">
        <f t="shared" si="0"/>
        <v>Needs Boiling</v>
      </c>
      <c r="S20" t="str">
        <f t="shared" si="2"/>
        <v>Safe</v>
      </c>
      <c r="T20" t="str">
        <f t="shared" si="3"/>
        <v>Acceptable</v>
      </c>
      <c r="U20" t="str">
        <f t="shared" si="4"/>
        <v>Acceptable</v>
      </c>
      <c r="V20" t="str">
        <f t="shared" si="5"/>
        <v>Safe</v>
      </c>
      <c r="W20" t="str">
        <f t="shared" si="6"/>
        <v>Acceptable</v>
      </c>
      <c r="AA20" t="str">
        <f t="shared" si="7"/>
        <v>Not-Potable</v>
      </c>
      <c r="AB20" t="str">
        <f t="shared" si="8"/>
        <v>Not-Potable</v>
      </c>
      <c r="AC20" t="s">
        <v>40</v>
      </c>
      <c r="AG20" s="12" t="s">
        <v>10</v>
      </c>
      <c r="AH20" s="12" t="s">
        <v>4</v>
      </c>
      <c r="AI20" s="12" t="s">
        <v>19</v>
      </c>
    </row>
    <row r="21" spans="2:41" x14ac:dyDescent="0.3">
      <c r="B21">
        <v>7.3710503024295297</v>
      </c>
      <c r="C21">
        <v>214.49661045715601</v>
      </c>
      <c r="D21">
        <v>256.303200369997</v>
      </c>
      <c r="E21">
        <v>4.4326692903721199</v>
      </c>
      <c r="F21">
        <v>335.75443859606497</v>
      </c>
      <c r="G21">
        <v>469.914551479235</v>
      </c>
      <c r="H21">
        <v>12.509163940498601</v>
      </c>
      <c r="I21">
        <v>62.797277152661202</v>
      </c>
      <c r="J21">
        <v>2.5602991476149102</v>
      </c>
      <c r="O21" t="str">
        <f t="shared" si="1"/>
        <v>Alkaline</v>
      </c>
      <c r="P21" t="str" cm="1">
        <f t="array" ref="P21">_xlfn.IFS(C20&lt;=60,"Soft",
C20&lt;120,"Moderately Soft",
C20&lt;=170,"Desirable",
C20&lt;=240,"Moderately Hard",
C20&gt;240,"Hard")</f>
        <v>Hard</v>
      </c>
      <c r="Q21" t="str" cm="1">
        <f t="array" ref="Q21">_xlfn.IFS(D20&lt;50,"Non-Beneficial",
D20&lt;=150,"Excellent",
D20&lt;=250,"Good",
D20&lt;=350,"Average",
D20&lt;=500,"Poor",
D20&lt;=800,"Very Poor",
D20&gt;800,"Unacceptable")</f>
        <v>Good</v>
      </c>
      <c r="R21" t="str">
        <f t="shared" si="0"/>
        <v>Needs Boiling</v>
      </c>
      <c r="S21" t="str">
        <f t="shared" si="2"/>
        <v>Safe</v>
      </c>
      <c r="T21" t="str">
        <f t="shared" si="3"/>
        <v>Acceptable</v>
      </c>
      <c r="U21" t="str">
        <f t="shared" si="4"/>
        <v>Acceptable</v>
      </c>
      <c r="V21" t="str">
        <f t="shared" si="5"/>
        <v>Safe</v>
      </c>
      <c r="W21" t="str">
        <f t="shared" si="6"/>
        <v>Acceptable</v>
      </c>
      <c r="AA21" t="str">
        <f t="shared" si="7"/>
        <v>Not-Potable</v>
      </c>
      <c r="AB21" t="str">
        <f t="shared" si="8"/>
        <v>Not-Potable</v>
      </c>
      <c r="AC21" t="s">
        <v>40</v>
      </c>
      <c r="AF21" s="11" t="s">
        <v>17</v>
      </c>
      <c r="AG21" s="7">
        <f>COUNTBLANK(B1:B3277)</f>
        <v>0</v>
      </c>
      <c r="AH21" s="7">
        <f>COUNTBLANK(F1:F3277)</f>
        <v>0</v>
      </c>
      <c r="AI21" s="7">
        <f>COUNTBLANK(I1:I3277)</f>
        <v>0</v>
      </c>
    </row>
    <row r="22" spans="2:41" x14ac:dyDescent="0.3">
      <c r="B22">
        <f>$AG$27</f>
        <v>7.080794504276815</v>
      </c>
      <c r="C22">
        <v>227.43504835115499</v>
      </c>
      <c r="D22">
        <v>223.055674137414</v>
      </c>
      <c r="E22">
        <v>10.3339178882186</v>
      </c>
      <c r="F22">
        <f>$AH$27</f>
        <v>333.77577661081307</v>
      </c>
      <c r="G22">
        <v>554.82008646054305</v>
      </c>
      <c r="H22">
        <v>16.331693282694399</v>
      </c>
      <c r="I22">
        <v>45.382815177870903</v>
      </c>
      <c r="J22">
        <v>4.1334226435791699</v>
      </c>
      <c r="O22" t="str">
        <f t="shared" si="1"/>
        <v>Neutral</v>
      </c>
      <c r="P22" t="str" cm="1">
        <f t="array" ref="P22">_xlfn.IFS(C21&lt;=60,"Soft",
C21&lt;120,"Moderately Soft",
C21&lt;=170,"Desirable",
C21&lt;=240,"Moderately Hard",
C21&gt;240,"Hard")</f>
        <v>Moderately Hard</v>
      </c>
      <c r="Q22" t="str" cm="1">
        <f t="array" ref="Q22">_xlfn.IFS(D21&lt;50,"Non-Beneficial",
D21&lt;=150,"Excellent",
D21&lt;=250,"Good",
D21&lt;=350,"Average",
D21&lt;=500,"Poor",
D21&lt;=800,"Very Poor",
D21&gt;800,"Unacceptable")</f>
        <v>Average</v>
      </c>
      <c r="R22" t="str">
        <f t="shared" si="0"/>
        <v>Acceptable</v>
      </c>
      <c r="S22" t="str">
        <f t="shared" si="2"/>
        <v>Safe</v>
      </c>
      <c r="T22" t="str">
        <f t="shared" si="3"/>
        <v>Acceptable</v>
      </c>
      <c r="U22" t="str">
        <f t="shared" si="4"/>
        <v>Acceptable</v>
      </c>
      <c r="V22" t="str">
        <f t="shared" si="5"/>
        <v>Safe</v>
      </c>
      <c r="W22" t="str">
        <f t="shared" si="6"/>
        <v>Acceptable</v>
      </c>
      <c r="AA22" t="str">
        <f t="shared" si="7"/>
        <v>Potable</v>
      </c>
      <c r="AB22" t="str">
        <f t="shared" si="8"/>
        <v>Potable</v>
      </c>
      <c r="AC22" t="s">
        <v>40</v>
      </c>
      <c r="AF22" s="11" t="s">
        <v>18</v>
      </c>
      <c r="AG22" s="3">
        <v>491</v>
      </c>
      <c r="AH22" s="3">
        <v>781</v>
      </c>
      <c r="AI22" s="3">
        <v>162</v>
      </c>
    </row>
    <row r="23" spans="2:41" x14ac:dyDescent="0.3">
      <c r="B23">
        <v>6.6602120261181001</v>
      </c>
      <c r="C23">
        <v>168.28374685651801</v>
      </c>
      <c r="D23">
        <v>309.44363591242598</v>
      </c>
      <c r="E23">
        <v>5.8587691305475804</v>
      </c>
      <c r="F23">
        <v>310.93085831787801</v>
      </c>
      <c r="G23">
        <v>523.67129750094398</v>
      </c>
      <c r="H23">
        <v>17.884235192964798</v>
      </c>
      <c r="I23">
        <v>77.042318051700306</v>
      </c>
      <c r="J23">
        <v>3.74970124109961</v>
      </c>
      <c r="O23" t="str">
        <f t="shared" si="1"/>
        <v>Neutral</v>
      </c>
      <c r="P23" t="str" cm="1">
        <f t="array" ref="P23">_xlfn.IFS(C22&lt;=60,"Soft",
C22&lt;120,"Moderately Soft",
C22&lt;=170,"Desirable",
C22&lt;=240,"Moderately Hard",
C22&gt;240,"Hard")</f>
        <v>Moderately Hard</v>
      </c>
      <c r="Q23" t="str" cm="1">
        <f t="array" ref="Q23">_xlfn.IFS(D22&lt;50,"Non-Beneficial",
D22&lt;=150,"Excellent",
D22&lt;=250,"Good",
D22&lt;=350,"Average",
D22&lt;=500,"Poor",
D22&lt;=800,"Very Poor",
D22&gt;800,"Unacceptable")</f>
        <v>Good</v>
      </c>
      <c r="R23" t="str">
        <f t="shared" si="0"/>
        <v>Unacceptable</v>
      </c>
      <c r="S23" t="str">
        <f t="shared" si="2"/>
        <v>Safe</v>
      </c>
      <c r="T23" t="str">
        <f t="shared" si="3"/>
        <v>Unacceptable</v>
      </c>
      <c r="U23" t="str">
        <f t="shared" si="4"/>
        <v>Acceptable</v>
      </c>
      <c r="V23" t="str">
        <f t="shared" si="5"/>
        <v>Safe</v>
      </c>
      <c r="W23" t="str">
        <f t="shared" si="6"/>
        <v>Acceptable</v>
      </c>
      <c r="AA23" t="str">
        <f t="shared" si="7"/>
        <v>Not-Potable</v>
      </c>
      <c r="AB23" t="str">
        <f t="shared" si="8"/>
        <v>Not-Potable</v>
      </c>
      <c r="AC23" t="s">
        <v>40</v>
      </c>
    </row>
    <row r="24" spans="2:41" x14ac:dyDescent="0.3">
      <c r="B24">
        <f>$AG$27</f>
        <v>7.080794504276815</v>
      </c>
      <c r="C24">
        <v>215.97785868806699</v>
      </c>
      <c r="D24">
        <v>171.07224225827599</v>
      </c>
      <c r="E24">
        <v>5.6070604530871204</v>
      </c>
      <c r="F24">
        <v>326.94397774386698</v>
      </c>
      <c r="G24">
        <v>436.25619397264899</v>
      </c>
      <c r="H24">
        <v>14.189062206123699</v>
      </c>
      <c r="I24">
        <v>59.8554758261538</v>
      </c>
      <c r="J24">
        <v>5.4592509560287299</v>
      </c>
      <c r="O24" t="str">
        <f t="shared" si="1"/>
        <v>Drinkable</v>
      </c>
      <c r="P24" t="str" cm="1">
        <f t="array" ref="P24">_xlfn.IFS(C23&lt;=60,"Soft",
C23&lt;120,"Moderately Soft",
C23&lt;=170,"Desirable",
C23&lt;=240,"Moderately Hard",
C23&gt;240,"Hard")</f>
        <v>Desirable</v>
      </c>
      <c r="Q24" t="str" cm="1">
        <f t="array" ref="Q24">_xlfn.IFS(D23&lt;50,"Non-Beneficial",
D23&lt;=150,"Excellent",
D23&lt;=250,"Good",
D23&lt;=350,"Average",
D23&lt;=500,"Poor",
D23&lt;=800,"Very Poor",
D23&gt;800,"Unacceptable")</f>
        <v>Average</v>
      </c>
      <c r="R24" t="str">
        <f t="shared" si="0"/>
        <v>Needs Boiling</v>
      </c>
      <c r="S24" t="str">
        <f t="shared" si="2"/>
        <v>Safe</v>
      </c>
      <c r="T24" t="str">
        <f t="shared" si="3"/>
        <v>Unacceptable</v>
      </c>
      <c r="U24" t="str">
        <f t="shared" si="4"/>
        <v>Acceptable</v>
      </c>
      <c r="V24" t="str">
        <f t="shared" si="5"/>
        <v>Safe</v>
      </c>
      <c r="W24" t="str">
        <f t="shared" si="6"/>
        <v>Acceptable</v>
      </c>
      <c r="AA24" t="str">
        <f t="shared" si="7"/>
        <v>Not-Potable</v>
      </c>
      <c r="AB24" t="str">
        <f t="shared" si="8"/>
        <v>Potable</v>
      </c>
      <c r="AC24" t="s">
        <v>40</v>
      </c>
      <c r="AG24" s="30" t="s">
        <v>11</v>
      </c>
      <c r="AH24" s="31"/>
      <c r="AI24" s="32"/>
    </row>
    <row r="25" spans="2:41" x14ac:dyDescent="0.3">
      <c r="B25">
        <v>3.90247568591509</v>
      </c>
      <c r="C25">
        <v>196.90324670832001</v>
      </c>
      <c r="D25">
        <v>211.67500098968699</v>
      </c>
      <c r="E25">
        <v>6.9963115862987602</v>
      </c>
      <c r="F25">
        <f>$AH$27</f>
        <v>333.77577661081307</v>
      </c>
      <c r="G25">
        <v>444.47888250689698</v>
      </c>
      <c r="H25">
        <v>16.609033155789898</v>
      </c>
      <c r="I25">
        <v>90.181675884745204</v>
      </c>
      <c r="J25">
        <v>4.5285226963269096</v>
      </c>
      <c r="O25" t="str">
        <f t="shared" si="1"/>
        <v>Neutral</v>
      </c>
      <c r="P25" t="str" cm="1">
        <f t="array" ref="P25">_xlfn.IFS(C24&lt;=60,"Soft",
C24&lt;120,"Moderately Soft",
C24&lt;=170,"Desirable",
C24&lt;=240,"Moderately Hard",
C24&gt;240,"Hard")</f>
        <v>Moderately Hard</v>
      </c>
      <c r="Q25" t="str" cm="1">
        <f t="array" ref="Q25">_xlfn.IFS(D24&lt;50,"Non-Beneficial",
D24&lt;=150,"Excellent",
D24&lt;=250,"Good",
D24&lt;=350,"Average",
D24&lt;=500,"Poor",
D24&lt;=800,"Very Poor",
D24&gt;800,"Unacceptable")</f>
        <v>Good</v>
      </c>
      <c r="R25" t="str">
        <f t="shared" si="0"/>
        <v>Needs Boiling</v>
      </c>
      <c r="S25" t="str">
        <f t="shared" si="2"/>
        <v>Safe</v>
      </c>
      <c r="T25" t="str">
        <f t="shared" si="3"/>
        <v>Acceptable</v>
      </c>
      <c r="U25" t="str">
        <f t="shared" si="4"/>
        <v>Acceptable</v>
      </c>
      <c r="V25" t="str">
        <f t="shared" si="5"/>
        <v>Safe</v>
      </c>
      <c r="W25" t="str">
        <f t="shared" si="6"/>
        <v>Unacceptable</v>
      </c>
      <c r="AA25" t="str">
        <f t="shared" si="7"/>
        <v>Not-Potable</v>
      </c>
      <c r="AB25" t="str">
        <f t="shared" si="8"/>
        <v>Potable</v>
      </c>
      <c r="AC25" t="s">
        <v>40</v>
      </c>
      <c r="AG25" s="10" t="s">
        <v>10</v>
      </c>
      <c r="AH25" s="10" t="s">
        <v>4</v>
      </c>
      <c r="AI25" s="10" t="s">
        <v>19</v>
      </c>
    </row>
    <row r="26" spans="2:41" x14ac:dyDescent="0.3">
      <c r="B26">
        <v>5.4003017807294604</v>
      </c>
      <c r="C26">
        <v>140.73906225113899</v>
      </c>
      <c r="D26">
        <v>172.66593421923</v>
      </c>
      <c r="E26">
        <v>10.056852484033399</v>
      </c>
      <c r="F26">
        <v>328.35824069868301</v>
      </c>
      <c r="G26">
        <v>472.874073275429</v>
      </c>
      <c r="H26">
        <v>11.256381166909399</v>
      </c>
      <c r="I26">
        <v>56.931906445756198</v>
      </c>
      <c r="J26">
        <v>4.8247863897675201</v>
      </c>
      <c r="O26" t="str">
        <f t="shared" si="1"/>
        <v>Acidic</v>
      </c>
      <c r="P26" t="str" cm="1">
        <f t="array" ref="P26">_xlfn.IFS(C25&lt;=60,"Soft",
C25&lt;120,"Moderately Soft",
C25&lt;=170,"Desirable",
C25&lt;=240,"Moderately Hard",
C25&gt;240,"Hard")</f>
        <v>Moderately Hard</v>
      </c>
      <c r="Q26" t="str" cm="1">
        <f t="array" ref="Q26">_xlfn.IFS(D25&lt;50,"Non-Beneficial",
D25&lt;=150,"Excellent",
D25&lt;=250,"Good",
D25&lt;=350,"Average",
D25&lt;=500,"Poor",
D25&lt;=800,"Very Poor",
D25&gt;800,"Unacceptable")</f>
        <v>Good</v>
      </c>
      <c r="R26" t="str">
        <f t="shared" si="0"/>
        <v>Needs Boiling</v>
      </c>
      <c r="S26" t="str">
        <f t="shared" si="2"/>
        <v>Safe</v>
      </c>
      <c r="T26" t="str">
        <f t="shared" si="3"/>
        <v>Acceptable</v>
      </c>
      <c r="U26" t="str">
        <f t="shared" si="4"/>
        <v>Acceptable</v>
      </c>
      <c r="V26" t="str">
        <f t="shared" si="5"/>
        <v>Unsafe</v>
      </c>
      <c r="W26" t="str">
        <f t="shared" si="6"/>
        <v>Acceptable</v>
      </c>
      <c r="AA26" t="str">
        <f t="shared" si="7"/>
        <v>Not-Potable</v>
      </c>
      <c r="AB26" t="str">
        <f t="shared" si="8"/>
        <v>Not-Potable</v>
      </c>
      <c r="AC26" t="s">
        <v>40</v>
      </c>
      <c r="AF26" s="11" t="s">
        <v>17</v>
      </c>
      <c r="AG26" s="3">
        <f>AVERAGE(B1:B3277)</f>
        <v>7.0807945042767564</v>
      </c>
      <c r="AH26" s="3">
        <f>AVERAGE(F1:F3277)</f>
        <v>333.77577661081432</v>
      </c>
      <c r="AI26" s="3">
        <f>AVERAGE(I1:I3277)</f>
        <v>66.396292946767929</v>
      </c>
    </row>
    <row r="27" spans="2:41" x14ac:dyDescent="0.3">
      <c r="B27">
        <v>6.51441509325167</v>
      </c>
      <c r="C27">
        <v>198.76735125945601</v>
      </c>
      <c r="D27">
        <v>212.18702871190101</v>
      </c>
      <c r="E27">
        <v>8.6709369199131192</v>
      </c>
      <c r="F27">
        <v>323.59634901013101</v>
      </c>
      <c r="G27">
        <v>413.29045008853399</v>
      </c>
      <c r="H27">
        <v>14.8999995666969</v>
      </c>
      <c r="I27">
        <v>79.847842813725507</v>
      </c>
      <c r="J27">
        <v>5.2008850765397501</v>
      </c>
      <c r="O27" t="str">
        <f t="shared" si="1"/>
        <v>Acidic</v>
      </c>
      <c r="P27" t="str" cm="1">
        <f t="array" ref="P27">_xlfn.IFS(C26&lt;=60,"Soft",
C26&lt;120,"Moderately Soft",
C26&lt;=170,"Desirable",
C26&lt;=240,"Moderately Hard",
C26&gt;240,"Hard")</f>
        <v>Desirable</v>
      </c>
      <c r="Q27" t="str" cm="1">
        <f t="array" ref="Q27">_xlfn.IFS(D26&lt;50,"Non-Beneficial",
D26&lt;=150,"Excellent",
D26&lt;=250,"Good",
D26&lt;=350,"Average",
D26&lt;=500,"Poor",
D26&lt;=800,"Very Poor",
D26&gt;800,"Unacceptable")</f>
        <v>Good</v>
      </c>
      <c r="R27" t="str">
        <f t="shared" si="0"/>
        <v>Unacceptable</v>
      </c>
      <c r="S27" t="str">
        <f t="shared" si="2"/>
        <v>Safe</v>
      </c>
      <c r="T27" t="str">
        <f t="shared" si="3"/>
        <v>Acceptable</v>
      </c>
      <c r="U27" t="str">
        <f t="shared" si="4"/>
        <v>Acceptable</v>
      </c>
      <c r="V27" t="str">
        <f t="shared" si="5"/>
        <v>Safe</v>
      </c>
      <c r="W27" t="str">
        <f t="shared" si="6"/>
        <v>Acceptable</v>
      </c>
      <c r="AA27" t="str">
        <f t="shared" si="7"/>
        <v>Not-Potable</v>
      </c>
      <c r="AB27" t="str">
        <f t="shared" si="8"/>
        <v>Not-Potable</v>
      </c>
      <c r="AC27" t="s">
        <v>40</v>
      </c>
      <c r="AF27" s="11" t="s">
        <v>18</v>
      </c>
      <c r="AG27" s="3">
        <v>7.080794504276815</v>
      </c>
      <c r="AH27" s="3">
        <v>333.77577661081307</v>
      </c>
      <c r="AI27" s="3">
        <v>66.396292946768</v>
      </c>
    </row>
    <row r="28" spans="2:41" x14ac:dyDescent="0.3">
      <c r="B28">
        <v>3.44506186438521</v>
      </c>
      <c r="C28">
        <v>207.92626018799299</v>
      </c>
      <c r="D28">
        <v>334.24768678494803</v>
      </c>
      <c r="E28">
        <v>8.7821474807734798</v>
      </c>
      <c r="F28">
        <v>384.00700580172099</v>
      </c>
      <c r="G28">
        <v>441.78587567393799</v>
      </c>
      <c r="H28">
        <v>13.8059022112707</v>
      </c>
      <c r="I28">
        <v>30.2845971980027</v>
      </c>
      <c r="J28">
        <v>4.1843969690288496</v>
      </c>
      <c r="O28" t="str">
        <f t="shared" si="1"/>
        <v>Acidic</v>
      </c>
      <c r="P28" t="str" cm="1">
        <f t="array" ref="P28">_xlfn.IFS(C27&lt;=60,"Soft",
C27&lt;120,"Moderately Soft",
C27&lt;=170,"Desirable",
C27&lt;=240,"Moderately Hard",
C27&gt;240,"Hard")</f>
        <v>Moderately Hard</v>
      </c>
      <c r="Q28" t="str" cm="1">
        <f t="array" ref="Q28">_xlfn.IFS(D27&lt;50,"Non-Beneficial",
D27&lt;=150,"Excellent",
D27&lt;=250,"Good",
D27&lt;=350,"Average",
D27&lt;=500,"Poor",
D27&lt;=800,"Very Poor",
D27&gt;800,"Unacceptable")</f>
        <v>Good</v>
      </c>
      <c r="R28" t="str">
        <f t="shared" si="0"/>
        <v>Unacceptable</v>
      </c>
      <c r="S28" t="str">
        <f t="shared" si="2"/>
        <v>Safe</v>
      </c>
      <c r="T28" t="str">
        <f t="shared" si="3"/>
        <v>Acceptable</v>
      </c>
      <c r="U28" t="str">
        <f t="shared" si="4"/>
        <v>Acceptable</v>
      </c>
      <c r="V28" t="str">
        <f t="shared" si="5"/>
        <v>Safe</v>
      </c>
      <c r="W28" t="str">
        <f t="shared" si="6"/>
        <v>Unacceptable</v>
      </c>
      <c r="AA28" t="str">
        <f t="shared" si="7"/>
        <v>Not-Potable</v>
      </c>
      <c r="AB28" t="str">
        <f t="shared" si="8"/>
        <v>Not-Potable</v>
      </c>
      <c r="AC28" t="s">
        <v>40</v>
      </c>
    </row>
    <row r="29" spans="2:41" x14ac:dyDescent="0.3">
      <c r="B29">
        <f>$AG$27</f>
        <v>7.080794504276815</v>
      </c>
      <c r="C29">
        <v>145.76818060217201</v>
      </c>
      <c r="D29">
        <v>132.24935638976899</v>
      </c>
      <c r="E29">
        <v>7.9064447206061299</v>
      </c>
      <c r="F29">
        <v>304.00199279741503</v>
      </c>
      <c r="G29">
        <v>298.99066649993199</v>
      </c>
      <c r="H29">
        <v>12.7295247205422</v>
      </c>
      <c r="I29">
        <v>49.536848802021801</v>
      </c>
      <c r="J29">
        <v>4.0048711275715796</v>
      </c>
      <c r="O29" t="str">
        <f t="shared" si="1"/>
        <v>Acidic</v>
      </c>
      <c r="P29" t="str" cm="1">
        <f t="array" ref="P29">_xlfn.IFS(C28&lt;=60,"Soft",
C28&lt;120,"Moderately Soft",
C28&lt;=170,"Desirable",
C28&lt;=240,"Moderately Hard",
C28&gt;240,"Hard")</f>
        <v>Moderately Hard</v>
      </c>
      <c r="Q29" t="str" cm="1">
        <f t="array" ref="Q29">_xlfn.IFS(D28&lt;50,"Non-Beneficial",
D28&lt;=150,"Excellent",
D28&lt;=250,"Good",
D28&lt;=350,"Average",
D28&lt;=500,"Poor",
D28&lt;=800,"Very Poor",
D28&gt;800,"Unacceptable")</f>
        <v>Average</v>
      </c>
      <c r="R29" t="str">
        <f t="shared" si="0"/>
        <v>Unacceptable</v>
      </c>
      <c r="S29" t="str">
        <f t="shared" si="2"/>
        <v>Safe</v>
      </c>
      <c r="T29" t="str">
        <f t="shared" si="3"/>
        <v>Acceptable</v>
      </c>
      <c r="U29" t="str">
        <f t="shared" si="4"/>
        <v>Acceptable</v>
      </c>
      <c r="V29" t="str">
        <f t="shared" si="5"/>
        <v>Safe</v>
      </c>
      <c r="W29" t="str">
        <f t="shared" si="6"/>
        <v>Acceptable</v>
      </c>
      <c r="AA29" t="str">
        <f t="shared" si="7"/>
        <v>Not-Potable</v>
      </c>
      <c r="AB29" t="str">
        <f t="shared" si="8"/>
        <v>Not-Potable</v>
      </c>
      <c r="AC29" t="s">
        <v>40</v>
      </c>
    </row>
    <row r="30" spans="2:41" x14ac:dyDescent="0.3">
      <c r="B30">
        <f>$AG$27</f>
        <v>7.080794504276815</v>
      </c>
      <c r="C30">
        <v>266.42101806811701</v>
      </c>
      <c r="D30">
        <v>263.62965012309303</v>
      </c>
      <c r="E30">
        <v>7.7000634697291197</v>
      </c>
      <c r="F30">
        <v>395.38949034184498</v>
      </c>
      <c r="G30">
        <v>364.48010670373702</v>
      </c>
      <c r="H30">
        <v>10.3489507574378</v>
      </c>
      <c r="I30">
        <v>53.008381353920399</v>
      </c>
      <c r="J30">
        <v>3.9915642477993001</v>
      </c>
      <c r="O30" t="str">
        <f t="shared" si="1"/>
        <v>Neutral</v>
      </c>
      <c r="P30" t="str" cm="1">
        <f t="array" ref="P30">_xlfn.IFS(C29&lt;=60,"Soft",
C29&lt;120,"Moderately Soft",
C29&lt;=170,"Desirable",
C29&lt;=240,"Moderately Hard",
C29&gt;240,"Hard")</f>
        <v>Desirable</v>
      </c>
      <c r="Q30" t="str" cm="1">
        <f t="array" ref="Q30">_xlfn.IFS(D29&lt;50,"Non-Beneficial",
D29&lt;=150,"Excellent",
D29&lt;=250,"Good",
D29&lt;=350,"Average",
D29&lt;=500,"Poor",
D29&lt;=800,"Very Poor",
D29&gt;800,"Unacceptable")</f>
        <v>Excellent</v>
      </c>
      <c r="R30" t="str">
        <f t="shared" si="0"/>
        <v>Unacceptable</v>
      </c>
      <c r="S30" t="str">
        <f t="shared" si="2"/>
        <v>Safe</v>
      </c>
      <c r="T30" t="str">
        <f t="shared" si="3"/>
        <v>Acceptable</v>
      </c>
      <c r="U30" t="str">
        <f t="shared" si="4"/>
        <v>Acceptable</v>
      </c>
      <c r="V30" t="str">
        <f t="shared" si="5"/>
        <v>Safe</v>
      </c>
      <c r="W30" t="str">
        <f t="shared" si="6"/>
        <v>Acceptable</v>
      </c>
      <c r="AA30" t="str">
        <f t="shared" si="7"/>
        <v>Not-Potable</v>
      </c>
      <c r="AB30" t="str">
        <f t="shared" si="8"/>
        <v>Potable</v>
      </c>
      <c r="AC30" t="s">
        <v>40</v>
      </c>
    </row>
    <row r="31" spans="2:41" x14ac:dyDescent="0.3">
      <c r="B31">
        <f>$AG$27</f>
        <v>7.080794504276815</v>
      </c>
      <c r="C31">
        <v>148.153061445086</v>
      </c>
      <c r="D31">
        <v>151.934134739672</v>
      </c>
      <c r="E31">
        <v>9.0468327072572308</v>
      </c>
      <c r="F31">
        <v>307.011792622565</v>
      </c>
      <c r="G31">
        <v>563.80474332508595</v>
      </c>
      <c r="H31">
        <v>16.5686555679974</v>
      </c>
      <c r="I31">
        <v>52.676185034209801</v>
      </c>
      <c r="J31">
        <v>6.0381849531835803</v>
      </c>
      <c r="O31" t="str">
        <f t="shared" si="1"/>
        <v>Neutral</v>
      </c>
      <c r="P31" t="str" cm="1">
        <f t="array" ref="P31">_xlfn.IFS(C30&lt;=60,"Soft",
C30&lt;120,"Moderately Soft",
C30&lt;=170,"Desirable",
C30&lt;=240,"Moderately Hard",
C30&gt;240,"Hard")</f>
        <v>Hard</v>
      </c>
      <c r="Q31" t="str" cm="1">
        <f t="array" ref="Q31">_xlfn.IFS(D30&lt;50,"Non-Beneficial",
D30&lt;=150,"Excellent",
D30&lt;=250,"Good",
D30&lt;=350,"Average",
D30&lt;=500,"Poor",
D30&lt;=800,"Very Poor",
D30&gt;800,"Unacceptable")</f>
        <v>Average</v>
      </c>
      <c r="R31" t="str">
        <f t="shared" si="0"/>
        <v>Unacceptable</v>
      </c>
      <c r="S31" t="str">
        <f t="shared" si="2"/>
        <v>Safe</v>
      </c>
      <c r="T31" t="str">
        <f t="shared" si="3"/>
        <v>Acceptable</v>
      </c>
      <c r="U31" t="str">
        <f t="shared" si="4"/>
        <v>Acceptable</v>
      </c>
      <c r="V31" t="str">
        <f t="shared" si="5"/>
        <v>Safe</v>
      </c>
      <c r="W31" t="str">
        <f t="shared" si="6"/>
        <v>Acceptable</v>
      </c>
      <c r="AA31" t="str">
        <f t="shared" si="7"/>
        <v>Not-Potable</v>
      </c>
      <c r="AB31" t="str">
        <f t="shared" si="8"/>
        <v>Not-Potable</v>
      </c>
      <c r="AC31" t="s">
        <v>40</v>
      </c>
    </row>
    <row r="32" spans="2:41" x14ac:dyDescent="0.3">
      <c r="B32">
        <v>7.1814485808291701</v>
      </c>
      <c r="C32">
        <v>209.62560053628999</v>
      </c>
      <c r="D32">
        <v>151.96229987483801</v>
      </c>
      <c r="E32">
        <v>5.9946786464499704</v>
      </c>
      <c r="F32">
        <v>338.33643107748702</v>
      </c>
      <c r="G32">
        <v>342.11128628519202</v>
      </c>
      <c r="H32">
        <v>7.92259833302262</v>
      </c>
      <c r="I32">
        <v>71.537953255793596</v>
      </c>
      <c r="J32">
        <v>5.0888599891387898</v>
      </c>
      <c r="O32" t="str">
        <f t="shared" si="1"/>
        <v>Neutral</v>
      </c>
      <c r="P32" t="str" cm="1">
        <f t="array" ref="P32">_xlfn.IFS(C31&lt;=60,"Soft",
C31&lt;120,"Moderately Soft",
C31&lt;=170,"Desirable",
C31&lt;=240,"Moderately Hard",
C31&gt;240,"Hard")</f>
        <v>Desirable</v>
      </c>
      <c r="Q32" t="str" cm="1">
        <f t="array" ref="Q32">_xlfn.IFS(D31&lt;50,"Non-Beneficial",
D31&lt;=150,"Excellent",
D31&lt;=250,"Good",
D31&lt;=350,"Average",
D31&lt;=500,"Poor",
D31&lt;=800,"Very Poor",
D31&gt;800,"Unacceptable")</f>
        <v>Good</v>
      </c>
      <c r="R32" t="str">
        <f t="shared" si="0"/>
        <v>Unacceptable</v>
      </c>
      <c r="S32" t="str">
        <f t="shared" si="2"/>
        <v>Safe</v>
      </c>
      <c r="T32" t="str">
        <f t="shared" si="3"/>
        <v>Unacceptable</v>
      </c>
      <c r="U32" t="str">
        <f t="shared" si="4"/>
        <v>Acceptable</v>
      </c>
      <c r="V32" t="str">
        <f t="shared" si="5"/>
        <v>Safe</v>
      </c>
      <c r="W32" t="str">
        <f t="shared" si="6"/>
        <v>Unacceptable</v>
      </c>
      <c r="AA32" t="str">
        <f t="shared" si="7"/>
        <v>Not-Potable</v>
      </c>
      <c r="AB32" t="str">
        <f t="shared" si="8"/>
        <v>Not-Potable</v>
      </c>
      <c r="AC32" t="s">
        <v>40</v>
      </c>
    </row>
    <row r="33" spans="2:29" x14ac:dyDescent="0.3">
      <c r="B33">
        <v>9.82548990813439</v>
      </c>
      <c r="C33">
        <v>190.75661828700399</v>
      </c>
      <c r="D33">
        <v>196.77892465551997</v>
      </c>
      <c r="E33">
        <v>6.7575407314139397</v>
      </c>
      <c r="F33">
        <f>$AH$27</f>
        <v>333.77577661081307</v>
      </c>
      <c r="G33">
        <v>452.83623487723798</v>
      </c>
      <c r="H33">
        <v>16.899037800016401</v>
      </c>
      <c r="I33">
        <v>47.081971185777597</v>
      </c>
      <c r="J33">
        <v>2.8574724260511801</v>
      </c>
      <c r="O33" t="str">
        <f t="shared" si="1"/>
        <v>Neutral</v>
      </c>
      <c r="P33" t="str" cm="1">
        <f t="array" ref="P33">_xlfn.IFS(C32&lt;=60,"Soft",
C32&lt;120,"Moderately Soft",
C32&lt;=170,"Desirable",
C32&lt;=240,"Moderately Hard",
C32&gt;240,"Hard")</f>
        <v>Moderately Hard</v>
      </c>
      <c r="Q33" t="str" cm="1">
        <f t="array" ref="Q33">_xlfn.IFS(D32&lt;50,"Non-Beneficial",
D32&lt;=150,"Excellent",
D32&lt;=250,"Good",
D32&lt;=350,"Average",
D32&lt;=500,"Poor",
D32&lt;=800,"Very Poor",
D32&gt;800,"Unacceptable")</f>
        <v>Good</v>
      </c>
      <c r="R33" t="str">
        <f t="shared" si="0"/>
        <v>Needs Boiling</v>
      </c>
      <c r="S33" t="str">
        <f t="shared" si="2"/>
        <v>Safe</v>
      </c>
      <c r="T33" t="str">
        <f t="shared" si="3"/>
        <v>Acceptable</v>
      </c>
      <c r="U33" t="str">
        <f t="shared" si="4"/>
        <v>Acceptable</v>
      </c>
      <c r="V33" t="str">
        <f t="shared" si="5"/>
        <v>Safe</v>
      </c>
      <c r="W33" t="str">
        <f t="shared" si="6"/>
        <v>Unacceptable</v>
      </c>
      <c r="AA33" t="str">
        <f t="shared" si="7"/>
        <v>Not-Potable</v>
      </c>
      <c r="AB33" t="str">
        <f t="shared" si="8"/>
        <v>Potable</v>
      </c>
      <c r="AC33" t="s">
        <v>40</v>
      </c>
    </row>
    <row r="34" spans="2:29" x14ac:dyDescent="0.3">
      <c r="B34">
        <v>10.4332909828043</v>
      </c>
      <c r="C34">
        <v>117.791229550396</v>
      </c>
      <c r="D34">
        <v>223.268920457186</v>
      </c>
      <c r="E34">
        <v>8.1615048107283297</v>
      </c>
      <c r="F34">
        <v>307.70750861182398</v>
      </c>
      <c r="G34">
        <v>412.98683379033201</v>
      </c>
      <c r="H34">
        <v>12.8907085645117</v>
      </c>
      <c r="I34">
        <v>65.733478389382796</v>
      </c>
      <c r="J34">
        <v>5.0573105165157202</v>
      </c>
      <c r="O34" t="str">
        <f t="shared" si="1"/>
        <v>Alkaline</v>
      </c>
      <c r="P34" t="str" cm="1">
        <f t="array" ref="P34">_xlfn.IFS(C33&lt;=60,"Soft",
C33&lt;120,"Moderately Soft",
C33&lt;=170,"Desirable",
C33&lt;=240,"Moderately Hard",
C33&gt;240,"Hard")</f>
        <v>Moderately Hard</v>
      </c>
      <c r="Q34" t="str" cm="1">
        <f t="array" ref="Q34">_xlfn.IFS(D33&lt;50,"Non-Beneficial",
D33&lt;=150,"Excellent",
D33&lt;=250,"Good",
D33&lt;=350,"Average",
D33&lt;=500,"Poor",
D33&lt;=800,"Very Poor",
D33&gt;800,"Unacceptable")</f>
        <v>Good</v>
      </c>
      <c r="R34" t="str">
        <f t="shared" si="0"/>
        <v>Needs Boiling</v>
      </c>
      <c r="S34" t="str">
        <f t="shared" si="2"/>
        <v>Safe</v>
      </c>
      <c r="T34" t="str">
        <f t="shared" si="3"/>
        <v>Acceptable</v>
      </c>
      <c r="U34" t="str">
        <f t="shared" si="4"/>
        <v>Acceptable</v>
      </c>
      <c r="V34" t="str">
        <f t="shared" si="5"/>
        <v>Safe</v>
      </c>
      <c r="W34" t="str">
        <f t="shared" si="6"/>
        <v>Acceptable</v>
      </c>
      <c r="AA34" t="str">
        <f t="shared" si="7"/>
        <v>Not-Potable</v>
      </c>
      <c r="AB34" t="str">
        <f t="shared" si="8"/>
        <v>Potable</v>
      </c>
      <c r="AC34" t="s">
        <v>40</v>
      </c>
    </row>
    <row r="35" spans="2:29" x14ac:dyDescent="0.3">
      <c r="B35">
        <v>7.4141481963362397</v>
      </c>
      <c r="C35">
        <v>235.04453448737101</v>
      </c>
      <c r="D35">
        <v>325.55852537073599</v>
      </c>
      <c r="E35">
        <v>6.8459520238448999</v>
      </c>
      <c r="F35">
        <v>387.17531647735598</v>
      </c>
      <c r="G35">
        <v>411.98336416701198</v>
      </c>
      <c r="H35">
        <v>10.244815068359699</v>
      </c>
      <c r="I35">
        <v>44.4892972522603</v>
      </c>
      <c r="J35">
        <v>3.1606244682326299</v>
      </c>
      <c r="O35" t="str">
        <f t="shared" si="1"/>
        <v>Alkaline</v>
      </c>
      <c r="P35" t="str" cm="1">
        <f t="array" ref="P35">_xlfn.IFS(C34&lt;=60,"Soft",
C34&lt;120,"Moderately Soft",
C34&lt;=170,"Desirable",
C34&lt;=240,"Moderately Hard",
C34&gt;240,"Hard")</f>
        <v>Moderately Soft</v>
      </c>
      <c r="Q35" t="str" cm="1">
        <f t="array" ref="Q35">_xlfn.IFS(D34&lt;50,"Non-Beneficial",
D34&lt;=150,"Excellent",
D34&lt;=250,"Good",
D34&lt;=350,"Average",
D34&lt;=500,"Poor",
D34&lt;=800,"Very Poor",
D34&gt;800,"Unacceptable")</f>
        <v>Good</v>
      </c>
      <c r="R35" t="str">
        <f t="shared" si="0"/>
        <v>Unacceptable</v>
      </c>
      <c r="S35" t="str">
        <f t="shared" si="2"/>
        <v>Safe</v>
      </c>
      <c r="T35" t="str">
        <f t="shared" si="3"/>
        <v>Acceptable</v>
      </c>
      <c r="U35" t="str">
        <f t="shared" si="4"/>
        <v>Acceptable</v>
      </c>
      <c r="V35" t="str">
        <f t="shared" si="5"/>
        <v>Safe</v>
      </c>
      <c r="W35" t="str">
        <f t="shared" si="6"/>
        <v>Unacceptable</v>
      </c>
      <c r="AA35" t="str">
        <f t="shared" si="7"/>
        <v>Not-Potable</v>
      </c>
      <c r="AB35" t="str">
        <f t="shared" si="8"/>
        <v>Not-Potable</v>
      </c>
      <c r="AC35" t="s">
        <v>40</v>
      </c>
    </row>
    <row r="36" spans="2:29" x14ac:dyDescent="0.3">
      <c r="B36">
        <f>$AG$27</f>
        <v>7.080794504276815</v>
      </c>
      <c r="C36">
        <v>232.28045202353201</v>
      </c>
      <c r="D36">
        <v>147.87206264858099</v>
      </c>
      <c r="E36">
        <v>5.4749148317331198</v>
      </c>
      <c r="F36">
        <f>$AH$27</f>
        <v>333.77577661081307</v>
      </c>
      <c r="G36">
        <v>383.981723024757</v>
      </c>
      <c r="H36">
        <v>12.1669371450516</v>
      </c>
      <c r="I36">
        <v>86.080727484440899</v>
      </c>
      <c r="J36">
        <v>5.0291667240807296</v>
      </c>
      <c r="O36" t="str">
        <f t="shared" si="1"/>
        <v>Neutral</v>
      </c>
      <c r="P36" t="str" cm="1">
        <f t="array" ref="P36">_xlfn.IFS(C35&lt;=60,"Soft",
C35&lt;120,"Moderately Soft",
C35&lt;=170,"Desirable",
C35&lt;=240,"Moderately Hard",
C35&gt;240,"Hard")</f>
        <v>Moderately Hard</v>
      </c>
      <c r="Q36" t="str" cm="1">
        <f t="array" ref="Q36">_xlfn.IFS(D35&lt;50,"Non-Beneficial",
D35&lt;=150,"Excellent",
D35&lt;=250,"Good",
D35&lt;=350,"Average",
D35&lt;=500,"Poor",
D35&lt;=800,"Very Poor",
D35&gt;800,"Unacceptable")</f>
        <v>Average</v>
      </c>
      <c r="R36" t="str">
        <f t="shared" si="0"/>
        <v>Needs Boiling</v>
      </c>
      <c r="S36" t="str">
        <f t="shared" si="2"/>
        <v>Safe</v>
      </c>
      <c r="T36" t="str">
        <f t="shared" si="3"/>
        <v>Acceptable</v>
      </c>
      <c r="U36" t="str">
        <f t="shared" si="4"/>
        <v>Acceptable</v>
      </c>
      <c r="V36" t="str">
        <f t="shared" si="5"/>
        <v>Safe</v>
      </c>
      <c r="W36" t="str">
        <f t="shared" si="6"/>
        <v>Acceptable</v>
      </c>
      <c r="AA36" t="str">
        <f t="shared" si="7"/>
        <v>Potable</v>
      </c>
      <c r="AB36" t="str">
        <f t="shared" si="8"/>
        <v>Potable</v>
      </c>
      <c r="AC36" t="s">
        <v>40</v>
      </c>
    </row>
    <row r="37" spans="2:29" x14ac:dyDescent="0.3">
      <c r="B37">
        <v>5.1158170637712104</v>
      </c>
      <c r="C37">
        <v>191.95274297485801</v>
      </c>
      <c r="D37">
        <v>196.20545328612101</v>
      </c>
      <c r="E37">
        <v>6.0607129949893199</v>
      </c>
      <c r="F37">
        <v>323.83638391362899</v>
      </c>
      <c r="G37">
        <v>441.74837932486798</v>
      </c>
      <c r="H37">
        <v>10.966486152953401</v>
      </c>
      <c r="I37">
        <v>49.238231322735601</v>
      </c>
      <c r="J37">
        <v>3.9020887676437499</v>
      </c>
      <c r="O37" t="str">
        <f t="shared" si="1"/>
        <v>Neutral</v>
      </c>
      <c r="P37" t="str" cm="1">
        <f t="array" ref="P37">_xlfn.IFS(C36&lt;=60,"Soft",
C36&lt;120,"Moderately Soft",
C36&lt;=170,"Desirable",
C36&lt;=240,"Moderately Hard",
C36&gt;240,"Hard")</f>
        <v>Moderately Hard</v>
      </c>
      <c r="Q37" t="str" cm="1">
        <f t="array" ref="Q37">_xlfn.IFS(D36&lt;50,"Non-Beneficial",
D36&lt;=150,"Excellent",
D36&lt;=250,"Good",
D36&lt;=350,"Average",
D36&lt;=500,"Poor",
D36&lt;=800,"Very Poor",
D36&gt;800,"Unacceptable")</f>
        <v>Excellent</v>
      </c>
      <c r="R37" t="str">
        <f t="shared" si="0"/>
        <v>Needs Boiling</v>
      </c>
      <c r="S37" t="str">
        <f t="shared" si="2"/>
        <v>Safe</v>
      </c>
      <c r="T37" t="str">
        <f t="shared" si="3"/>
        <v>Acceptable</v>
      </c>
      <c r="U37" t="str">
        <f t="shared" si="4"/>
        <v>Acceptable</v>
      </c>
      <c r="V37" t="str">
        <f t="shared" si="5"/>
        <v>Unsafe</v>
      </c>
      <c r="W37" t="str">
        <f t="shared" si="6"/>
        <v>Unacceptable</v>
      </c>
      <c r="AA37" t="str">
        <f t="shared" si="7"/>
        <v>Not-Potable</v>
      </c>
      <c r="AB37" t="str">
        <f t="shared" si="8"/>
        <v>Not-Potable</v>
      </c>
      <c r="AC37" t="s">
        <v>40</v>
      </c>
    </row>
    <row r="38" spans="2:29" x14ac:dyDescent="0.3">
      <c r="B38">
        <v>3.6416297774733799</v>
      </c>
      <c r="C38">
        <v>183.908722261826</v>
      </c>
      <c r="D38">
        <v>247.52072459755399</v>
      </c>
      <c r="E38">
        <v>5.5383141334813599</v>
      </c>
      <c r="F38">
        <v>286.05955604927101</v>
      </c>
      <c r="G38">
        <v>456.86009594104098</v>
      </c>
      <c r="H38">
        <v>9.0340667527133292</v>
      </c>
      <c r="I38">
        <v>73.594656756656406</v>
      </c>
      <c r="J38">
        <v>3.4643530351550198</v>
      </c>
      <c r="O38" t="str">
        <f t="shared" si="1"/>
        <v>Acidic</v>
      </c>
      <c r="P38" t="str" cm="1">
        <f t="array" ref="P38">_xlfn.IFS(C37&lt;=60,"Soft",
C37&lt;120,"Moderately Soft",
C37&lt;=170,"Desirable",
C37&lt;=240,"Moderately Hard",
C37&gt;240,"Hard")</f>
        <v>Moderately Hard</v>
      </c>
      <c r="Q38" t="str" cm="1">
        <f t="array" ref="Q38">_xlfn.IFS(D37&lt;50,"Non-Beneficial",
D37&lt;=150,"Excellent",
D37&lt;=250,"Good",
D37&lt;=350,"Average",
D37&lt;=500,"Poor",
D37&lt;=800,"Very Poor",
D37&gt;800,"Unacceptable")</f>
        <v>Good</v>
      </c>
      <c r="R38" t="str">
        <f t="shared" si="0"/>
        <v>Needs Boiling</v>
      </c>
      <c r="S38" t="str">
        <f t="shared" si="2"/>
        <v>Safe</v>
      </c>
      <c r="T38" t="str">
        <f t="shared" si="3"/>
        <v>Acceptable</v>
      </c>
      <c r="U38" t="str">
        <f t="shared" si="4"/>
        <v>Acceptable</v>
      </c>
      <c r="V38" t="str">
        <f t="shared" si="5"/>
        <v>Safe</v>
      </c>
      <c r="W38" t="str">
        <f t="shared" si="6"/>
        <v>Acceptable</v>
      </c>
      <c r="AA38" t="str">
        <f t="shared" si="7"/>
        <v>Not-Potable</v>
      </c>
      <c r="AB38" t="str">
        <f t="shared" si="8"/>
        <v>Potable</v>
      </c>
      <c r="AC38" t="s">
        <v>40</v>
      </c>
    </row>
    <row r="39" spans="2:29" x14ac:dyDescent="0.3">
      <c r="B39">
        <v>5.6180644059091396</v>
      </c>
      <c r="C39">
        <v>304.23591211231599</v>
      </c>
      <c r="D39">
        <v>172.81975168411603</v>
      </c>
      <c r="E39">
        <v>6.1010835051019203</v>
      </c>
      <c r="F39">
        <f>$AH$27</f>
        <v>333.77577661081307</v>
      </c>
      <c r="G39">
        <v>399.471566281094</v>
      </c>
      <c r="H39">
        <v>12.265001577513599</v>
      </c>
      <c r="I39">
        <v>81.588992456499</v>
      </c>
      <c r="J39">
        <v>2.8965469413044702</v>
      </c>
      <c r="O39" t="str">
        <f t="shared" si="1"/>
        <v>Acidic</v>
      </c>
      <c r="P39" t="str" cm="1">
        <f t="array" ref="P39">_xlfn.IFS(C38&lt;=60,"Soft",
C38&lt;120,"Moderately Soft",
C38&lt;=170,"Desirable",
C38&lt;=240,"Moderately Hard",
C38&gt;240,"Hard")</f>
        <v>Moderately Hard</v>
      </c>
      <c r="Q39" t="str" cm="1">
        <f t="array" ref="Q39">_xlfn.IFS(D38&lt;50,"Non-Beneficial",
D38&lt;=150,"Excellent",
D38&lt;=250,"Good",
D38&lt;=350,"Average",
D38&lt;=500,"Poor",
D38&lt;=800,"Very Poor",
D38&gt;800,"Unacceptable")</f>
        <v>Good</v>
      </c>
      <c r="R39" t="str">
        <f t="shared" si="0"/>
        <v>Needs Boiling</v>
      </c>
      <c r="S39" t="str">
        <f t="shared" si="2"/>
        <v>Safe</v>
      </c>
      <c r="T39" t="str">
        <f t="shared" si="3"/>
        <v>Acceptable</v>
      </c>
      <c r="U39" t="str">
        <f t="shared" si="4"/>
        <v>Acceptable</v>
      </c>
      <c r="V39" t="str">
        <f t="shared" si="5"/>
        <v>Safe</v>
      </c>
      <c r="W39" t="str">
        <f t="shared" si="6"/>
        <v>Acceptable</v>
      </c>
      <c r="AA39" t="str">
        <f t="shared" si="7"/>
        <v>Not-Potable</v>
      </c>
      <c r="AB39" t="str">
        <f t="shared" si="8"/>
        <v>Potable</v>
      </c>
      <c r="AC39" t="s">
        <v>40</v>
      </c>
    </row>
    <row r="40" spans="2:29" x14ac:dyDescent="0.3">
      <c r="B40">
        <f>$AG$27</f>
        <v>7.080794504276815</v>
      </c>
      <c r="C40">
        <v>143.45373131192301</v>
      </c>
      <c r="D40">
        <v>199.422732181848</v>
      </c>
      <c r="E40">
        <v>5.8907545831061201</v>
      </c>
      <c r="F40">
        <f>$AH$27</f>
        <v>333.77577661081307</v>
      </c>
      <c r="G40">
        <v>427.13067148190203</v>
      </c>
      <c r="H40">
        <v>22.469891988356899</v>
      </c>
      <c r="I40">
        <v>53.124094218958803</v>
      </c>
      <c r="J40">
        <v>2.9075639151933399</v>
      </c>
      <c r="O40" t="str">
        <f t="shared" si="1"/>
        <v>Acidic</v>
      </c>
      <c r="P40" t="str" cm="1">
        <f t="array" ref="P40">_xlfn.IFS(C39&lt;=60,"Soft",
C39&lt;120,"Moderately Soft",
C39&lt;=170,"Desirable",
C39&lt;=240,"Moderately Hard",
C39&gt;240,"Hard")</f>
        <v>Hard</v>
      </c>
      <c r="Q40" t="str" cm="1">
        <f t="array" ref="Q40">_xlfn.IFS(D39&lt;50,"Non-Beneficial",
D39&lt;=150,"Excellent",
D39&lt;=250,"Good",
D39&lt;=350,"Average",
D39&lt;=500,"Poor",
D39&lt;=800,"Very Poor",
D39&gt;800,"Unacceptable")</f>
        <v>Good</v>
      </c>
      <c r="R40" t="str">
        <f t="shared" si="0"/>
        <v>Needs Boiling</v>
      </c>
      <c r="S40" t="str">
        <f t="shared" si="2"/>
        <v>Safe</v>
      </c>
      <c r="T40" t="str">
        <f t="shared" si="3"/>
        <v>Acceptable</v>
      </c>
      <c r="U40" t="str">
        <f t="shared" si="4"/>
        <v>Acceptable</v>
      </c>
      <c r="V40" t="str">
        <f t="shared" si="5"/>
        <v>Unsafe</v>
      </c>
      <c r="W40" t="str">
        <f t="shared" si="6"/>
        <v>Acceptable</v>
      </c>
      <c r="AA40" t="str">
        <f t="shared" si="7"/>
        <v>Not-Potable</v>
      </c>
      <c r="AB40" t="str">
        <f t="shared" si="8"/>
        <v>Not-Potable</v>
      </c>
      <c r="AC40" t="s">
        <v>40</v>
      </c>
    </row>
    <row r="41" spans="2:29" x14ac:dyDescent="0.3">
      <c r="B41">
        <v>9.2671875307635396</v>
      </c>
      <c r="C41">
        <v>198.614394719095</v>
      </c>
      <c r="D41">
        <v>246.83723566029599</v>
      </c>
      <c r="E41">
        <v>6.1106124213931903</v>
      </c>
      <c r="F41">
        <v>328.07753320146901</v>
      </c>
      <c r="G41">
        <v>396.87694905791699</v>
      </c>
      <c r="H41">
        <v>16.471969353155099</v>
      </c>
      <c r="I41">
        <v>30.383314574642</v>
      </c>
      <c r="J41">
        <v>4.3240046456182801</v>
      </c>
      <c r="O41" t="str">
        <f t="shared" si="1"/>
        <v>Neutral</v>
      </c>
      <c r="P41" t="str" cm="1">
        <f t="array" ref="P41">_xlfn.IFS(C40&lt;=60,"Soft",
C40&lt;120,"Moderately Soft",
C40&lt;=170,"Desirable",
C40&lt;=240,"Moderately Hard",
C40&gt;240,"Hard")</f>
        <v>Desirable</v>
      </c>
      <c r="Q41" t="str" cm="1">
        <f t="array" ref="Q41">_xlfn.IFS(D40&lt;50,"Non-Beneficial",
D40&lt;=150,"Excellent",
D40&lt;=250,"Good",
D40&lt;=350,"Average",
D40&lt;=500,"Poor",
D40&lt;=800,"Very Poor",
D40&gt;800,"Unacceptable")</f>
        <v>Good</v>
      </c>
      <c r="R41" t="str">
        <f t="shared" si="0"/>
        <v>Needs Boiling</v>
      </c>
      <c r="S41" t="str">
        <f t="shared" si="2"/>
        <v>Safe</v>
      </c>
      <c r="T41" t="str">
        <f t="shared" si="3"/>
        <v>Acceptable</v>
      </c>
      <c r="U41" t="str">
        <f t="shared" si="4"/>
        <v>Unacceptable</v>
      </c>
      <c r="V41" t="str">
        <f t="shared" si="5"/>
        <v>Safe</v>
      </c>
      <c r="W41" t="str">
        <f t="shared" si="6"/>
        <v>Acceptable</v>
      </c>
      <c r="AA41" t="str">
        <f t="shared" si="7"/>
        <v>Not-Potable</v>
      </c>
      <c r="AB41" t="str">
        <f t="shared" si="8"/>
        <v>Potable</v>
      </c>
      <c r="AC41" t="s">
        <v>40</v>
      </c>
    </row>
    <row r="42" spans="2:29" x14ac:dyDescent="0.3">
      <c r="B42">
        <f>$AG$27</f>
        <v>7.080794504276815</v>
      </c>
      <c r="C42">
        <v>233.85899569121199</v>
      </c>
      <c r="D42">
        <v>117.039239070478</v>
      </c>
      <c r="E42">
        <v>4.5993879434217204</v>
      </c>
      <c r="F42">
        <v>309.03932035276</v>
      </c>
      <c r="G42">
        <v>349.399632532304</v>
      </c>
      <c r="H42">
        <v>18.338892549806001</v>
      </c>
      <c r="I42">
        <v>42.677465282719297</v>
      </c>
      <c r="J42">
        <v>3.5100040445905201</v>
      </c>
      <c r="O42" t="str">
        <f t="shared" si="1"/>
        <v>Alkaline</v>
      </c>
      <c r="P42" t="str" cm="1">
        <f t="array" ref="P42">_xlfn.IFS(C41&lt;=60,"Soft",
C41&lt;120,"Moderately Soft",
C41&lt;=170,"Desirable",
C41&lt;=240,"Moderately Hard",
C41&gt;240,"Hard")</f>
        <v>Moderately Hard</v>
      </c>
      <c r="Q42" t="str" cm="1">
        <f t="array" ref="Q42">_xlfn.IFS(D41&lt;50,"Non-Beneficial",
D41&lt;=150,"Excellent",
D41&lt;=250,"Good",
D41&lt;=350,"Average",
D41&lt;=500,"Poor",
D41&lt;=800,"Very Poor",
D41&gt;800,"Unacceptable")</f>
        <v>Good</v>
      </c>
      <c r="R42" t="str">
        <f t="shared" si="0"/>
        <v>Needs Boiling</v>
      </c>
      <c r="S42" t="str">
        <f t="shared" si="2"/>
        <v>Safe</v>
      </c>
      <c r="T42" t="str">
        <f t="shared" si="3"/>
        <v>Acceptable</v>
      </c>
      <c r="U42" t="str">
        <f t="shared" si="4"/>
        <v>Acceptable</v>
      </c>
      <c r="V42" t="str">
        <f t="shared" si="5"/>
        <v>Safe</v>
      </c>
      <c r="W42" t="str">
        <f t="shared" si="6"/>
        <v>Acceptable</v>
      </c>
      <c r="AA42" t="str">
        <f t="shared" si="7"/>
        <v>Not-Potable</v>
      </c>
      <c r="AB42" t="str">
        <f t="shared" si="8"/>
        <v>Potable</v>
      </c>
      <c r="AC42" t="s">
        <v>40</v>
      </c>
    </row>
    <row r="43" spans="2:29" x14ac:dyDescent="0.3">
      <c r="B43">
        <v>5.3319404790185301</v>
      </c>
      <c r="C43">
        <v>194.874065445799</v>
      </c>
      <c r="D43">
        <v>166.58876503163501</v>
      </c>
      <c r="E43">
        <v>7.9938295623753097</v>
      </c>
      <c r="F43">
        <v>316.67516182816598</v>
      </c>
      <c r="G43">
        <v>335.12039843746101</v>
      </c>
      <c r="H43">
        <v>10.1805138026315</v>
      </c>
      <c r="I43">
        <v>59.572713711226797</v>
      </c>
      <c r="J43">
        <v>4.4348202579565399</v>
      </c>
      <c r="O43" t="str">
        <f t="shared" si="1"/>
        <v>Neutral</v>
      </c>
      <c r="P43" t="str" cm="1">
        <f t="array" ref="P43">_xlfn.IFS(C42&lt;=60,"Soft",
C42&lt;120,"Moderately Soft",
C42&lt;=170,"Desirable",
C42&lt;=240,"Moderately Hard",
C42&gt;240,"Hard")</f>
        <v>Moderately Hard</v>
      </c>
      <c r="Q43" t="str" cm="1">
        <f t="array" ref="Q43">_xlfn.IFS(D42&lt;50,"Non-Beneficial",
D42&lt;=150,"Excellent",
D42&lt;=250,"Good",
D42&lt;=350,"Average",
D42&lt;=500,"Poor",
D42&lt;=800,"Very Poor",
D42&gt;800,"Unacceptable")</f>
        <v>Excellent</v>
      </c>
      <c r="R43" t="str">
        <f t="shared" si="0"/>
        <v>Acceptable</v>
      </c>
      <c r="S43" t="str">
        <f t="shared" si="2"/>
        <v>Safe</v>
      </c>
      <c r="T43" t="str">
        <f t="shared" si="3"/>
        <v>Acceptable</v>
      </c>
      <c r="U43" t="str">
        <f t="shared" si="4"/>
        <v>Acceptable</v>
      </c>
      <c r="V43" t="str">
        <f t="shared" si="5"/>
        <v>Safe</v>
      </c>
      <c r="W43" t="str">
        <f t="shared" si="6"/>
        <v>Acceptable</v>
      </c>
      <c r="AA43" t="str">
        <f t="shared" si="7"/>
        <v>Potable</v>
      </c>
      <c r="AB43" t="str">
        <f t="shared" si="8"/>
        <v>Potable</v>
      </c>
      <c r="AC43" t="s">
        <v>40</v>
      </c>
    </row>
    <row r="44" spans="2:29" x14ac:dyDescent="0.3">
      <c r="B44">
        <v>7.1457715452188202</v>
      </c>
      <c r="C44">
        <v>238.68992851166001</v>
      </c>
      <c r="D44">
        <v>287.80340431632698</v>
      </c>
      <c r="E44">
        <v>6.8140287012090699</v>
      </c>
      <c r="F44">
        <v>385.97565048678899</v>
      </c>
      <c r="G44">
        <v>332.03270633068502</v>
      </c>
      <c r="H44">
        <v>11.093163397452599</v>
      </c>
      <c r="I44">
        <v>66.138044747100096</v>
      </c>
      <c r="J44">
        <v>5.1825907039802201</v>
      </c>
      <c r="O44" t="str">
        <f t="shared" si="1"/>
        <v>Acidic</v>
      </c>
      <c r="P44" t="str" cm="1">
        <f t="array" ref="P44">_xlfn.IFS(C43&lt;=60,"Soft",
C43&lt;120,"Moderately Soft",
C43&lt;=170,"Desirable",
C43&lt;=240,"Moderately Hard",
C43&gt;240,"Hard")</f>
        <v>Moderately Hard</v>
      </c>
      <c r="Q44" t="str" cm="1">
        <f t="array" ref="Q44">_xlfn.IFS(D43&lt;50,"Non-Beneficial",
D43&lt;=150,"Excellent",
D43&lt;=250,"Good",
D43&lt;=350,"Average",
D43&lt;=500,"Poor",
D43&lt;=800,"Very Poor",
D43&gt;800,"Unacceptable")</f>
        <v>Good</v>
      </c>
      <c r="R44" t="str">
        <f t="shared" si="0"/>
        <v>Unacceptable</v>
      </c>
      <c r="S44" t="str">
        <f t="shared" si="2"/>
        <v>Safe</v>
      </c>
      <c r="T44" t="str">
        <f t="shared" si="3"/>
        <v>Acceptable</v>
      </c>
      <c r="U44" t="str">
        <f t="shared" si="4"/>
        <v>Acceptable</v>
      </c>
      <c r="V44" t="str">
        <f t="shared" si="5"/>
        <v>Safe</v>
      </c>
      <c r="W44" t="str">
        <f t="shared" si="6"/>
        <v>Acceptable</v>
      </c>
      <c r="AA44" t="str">
        <f t="shared" si="7"/>
        <v>Not-Potable</v>
      </c>
      <c r="AB44" t="str">
        <f t="shared" si="8"/>
        <v>Not-Potable</v>
      </c>
      <c r="AC44" t="s">
        <v>40</v>
      </c>
    </row>
    <row r="45" spans="2:29" x14ac:dyDescent="0.3">
      <c r="B45">
        <v>9.9206910587681492</v>
      </c>
      <c r="C45">
        <v>202.81748300142601</v>
      </c>
      <c r="D45">
        <v>99.739340592085298</v>
      </c>
      <c r="E45">
        <v>6.8822483067815003</v>
      </c>
      <c r="F45">
        <v>337.35052910963702</v>
      </c>
      <c r="G45">
        <v>333.19246993768002</v>
      </c>
      <c r="H45">
        <v>23.9176012612749</v>
      </c>
      <c r="I45">
        <v>71.833623959766001</v>
      </c>
      <c r="J45">
        <v>4.6907072301324897</v>
      </c>
      <c r="O45" t="str">
        <f t="shared" si="1"/>
        <v>Neutral</v>
      </c>
      <c r="P45" t="str" cm="1">
        <f t="array" ref="P45">_xlfn.IFS(C44&lt;=60,"Soft",
C44&lt;120,"Moderately Soft",
C44&lt;=170,"Desirable",
C44&lt;=240,"Moderately Hard",
C44&gt;240,"Hard")</f>
        <v>Moderately Hard</v>
      </c>
      <c r="Q45" t="str" cm="1">
        <f t="array" ref="Q45">_xlfn.IFS(D44&lt;50,"Non-Beneficial",
D44&lt;=150,"Excellent",
D44&lt;=250,"Good",
D44&lt;=350,"Average",
D44&lt;=500,"Poor",
D44&lt;=800,"Very Poor",
D44&gt;800,"Unacceptable")</f>
        <v>Average</v>
      </c>
      <c r="R45" t="str">
        <f t="shared" si="0"/>
        <v>Needs Boiling</v>
      </c>
      <c r="S45" t="str">
        <f t="shared" si="2"/>
        <v>Safe</v>
      </c>
      <c r="T45" t="str">
        <f t="shared" si="3"/>
        <v>Acceptable</v>
      </c>
      <c r="U45" t="str">
        <f t="shared" si="4"/>
        <v>Acceptable</v>
      </c>
      <c r="V45" t="str">
        <f t="shared" si="5"/>
        <v>Safe</v>
      </c>
      <c r="W45" t="str">
        <f t="shared" si="6"/>
        <v>Unacceptable</v>
      </c>
      <c r="AA45" t="str">
        <f t="shared" si="7"/>
        <v>Not-Potable</v>
      </c>
      <c r="AB45" t="str">
        <f t="shared" si="8"/>
        <v>Potable</v>
      </c>
      <c r="AC45" t="s">
        <v>40</v>
      </c>
    </row>
    <row r="46" spans="2:29" x14ac:dyDescent="0.3">
      <c r="B46">
        <v>4.7584394246714696</v>
      </c>
      <c r="C46">
        <v>183.34945410599701</v>
      </c>
      <c r="D46">
        <v>215.68428779035798</v>
      </c>
      <c r="E46">
        <v>4.7313489846141801</v>
      </c>
      <c r="F46">
        <f>$AH$27</f>
        <v>333.77577661081307</v>
      </c>
      <c r="G46">
        <v>403.94416820920202</v>
      </c>
      <c r="H46">
        <v>18.6682294575212</v>
      </c>
      <c r="I46">
        <v>66.912400034305904</v>
      </c>
      <c r="J46">
        <v>4.5428014617491703</v>
      </c>
      <c r="O46" t="str">
        <f t="shared" si="1"/>
        <v>Alkaline</v>
      </c>
      <c r="P46" t="str" cm="1">
        <f t="array" ref="P46">_xlfn.IFS(C45&lt;=60,"Soft",
C45&lt;120,"Moderately Soft",
C45&lt;=170,"Desirable",
C45&lt;=240,"Moderately Hard",
C45&gt;240,"Hard")</f>
        <v>Moderately Hard</v>
      </c>
      <c r="Q46" t="str" cm="1">
        <f t="array" ref="Q46">_xlfn.IFS(D45&lt;50,"Non-Beneficial",
D45&lt;=150,"Excellent",
D45&lt;=250,"Good",
D45&lt;=350,"Average",
D45&lt;=500,"Poor",
D45&lt;=800,"Very Poor",
D45&gt;800,"Unacceptable")</f>
        <v>Excellent</v>
      </c>
      <c r="R46" t="str">
        <f t="shared" si="0"/>
        <v>Needs Boiling</v>
      </c>
      <c r="S46" t="str">
        <f t="shared" si="2"/>
        <v>Safe</v>
      </c>
      <c r="T46" t="str">
        <f t="shared" si="3"/>
        <v>Acceptable</v>
      </c>
      <c r="U46" t="str">
        <f t="shared" si="4"/>
        <v>Unacceptable</v>
      </c>
      <c r="V46" t="str">
        <f t="shared" si="5"/>
        <v>Safe</v>
      </c>
      <c r="W46" t="str">
        <f t="shared" si="6"/>
        <v>Acceptable</v>
      </c>
      <c r="AA46" t="str">
        <f t="shared" si="7"/>
        <v>Not-Potable</v>
      </c>
      <c r="AB46" t="str">
        <f t="shared" si="8"/>
        <v>Not-Potable</v>
      </c>
      <c r="AC46" t="s">
        <v>40</v>
      </c>
    </row>
    <row r="47" spans="2:29" x14ac:dyDescent="0.3">
      <c r="B47">
        <v>5.7029259768247202</v>
      </c>
      <c r="C47">
        <v>216.850473872615</v>
      </c>
      <c r="D47">
        <v>356.06440176807899</v>
      </c>
      <c r="E47">
        <v>7.1843510891687998</v>
      </c>
      <c r="F47">
        <f>$AH$27</f>
        <v>333.77577661081307</v>
      </c>
      <c r="G47">
        <v>504.63826042574999</v>
      </c>
      <c r="H47">
        <v>16.140790019197901</v>
      </c>
      <c r="I47">
        <v>77.536183517802996</v>
      </c>
      <c r="J47">
        <v>4.1377390162066003</v>
      </c>
      <c r="O47" t="str">
        <f t="shared" si="1"/>
        <v>Acidic</v>
      </c>
      <c r="P47" t="str" cm="1">
        <f t="array" ref="P47">_xlfn.IFS(C46&lt;=60,"Soft",
C46&lt;120,"Moderately Soft",
C46&lt;=170,"Desirable",
C46&lt;=240,"Moderately Hard",
C46&gt;240,"Hard")</f>
        <v>Moderately Hard</v>
      </c>
      <c r="Q47" t="str" cm="1">
        <f t="array" ref="Q47">_xlfn.IFS(D46&lt;50,"Non-Beneficial",
D46&lt;=150,"Excellent",
D46&lt;=250,"Good",
D46&lt;=350,"Average",
D46&lt;=500,"Poor",
D46&lt;=800,"Very Poor",
D46&gt;800,"Unacceptable")</f>
        <v>Good</v>
      </c>
      <c r="R47" t="str">
        <f t="shared" si="0"/>
        <v>Acceptable</v>
      </c>
      <c r="S47" t="str">
        <f t="shared" si="2"/>
        <v>Safe</v>
      </c>
      <c r="T47" t="str">
        <f t="shared" si="3"/>
        <v>Acceptable</v>
      </c>
      <c r="U47" t="str">
        <f t="shared" si="4"/>
        <v>Acceptable</v>
      </c>
      <c r="V47" t="str">
        <f t="shared" si="5"/>
        <v>Safe</v>
      </c>
      <c r="W47" t="str">
        <f t="shared" si="6"/>
        <v>Acceptable</v>
      </c>
      <c r="AA47" t="str">
        <f t="shared" si="7"/>
        <v>Not-Potable</v>
      </c>
      <c r="AB47" t="str">
        <f t="shared" si="8"/>
        <v>Potable</v>
      </c>
      <c r="AC47" t="s">
        <v>40</v>
      </c>
    </row>
    <row r="48" spans="2:29" x14ac:dyDescent="0.3">
      <c r="B48">
        <v>6.9538642255110501</v>
      </c>
      <c r="C48">
        <v>209.63829297902001</v>
      </c>
      <c r="D48">
        <v>105.75186280889301</v>
      </c>
      <c r="E48">
        <v>4.4627072461379802</v>
      </c>
      <c r="F48">
        <v>315.606594400392</v>
      </c>
      <c r="G48">
        <v>391.18431508600497</v>
      </c>
      <c r="H48">
        <v>13.2853339160859</v>
      </c>
      <c r="I48">
        <v>87.3908889795633</v>
      </c>
      <c r="J48">
        <v>3.19571032819626</v>
      </c>
      <c r="O48" t="str">
        <f t="shared" si="1"/>
        <v>Acidic</v>
      </c>
      <c r="P48" t="str" cm="1">
        <f t="array" ref="P48">_xlfn.IFS(C47&lt;=60,"Soft",
C47&lt;120,"Moderately Soft",
C47&lt;=170,"Desirable",
C47&lt;=240,"Moderately Hard",
C47&gt;240,"Hard")</f>
        <v>Moderately Hard</v>
      </c>
      <c r="Q48" t="str" cm="1">
        <f t="array" ref="Q48">_xlfn.IFS(D47&lt;50,"Non-Beneficial",
D47&lt;=150,"Excellent",
D47&lt;=250,"Good",
D47&lt;=350,"Average",
D47&lt;=500,"Poor",
D47&lt;=800,"Very Poor",
D47&gt;800,"Unacceptable")</f>
        <v>Poor</v>
      </c>
      <c r="R48" t="str">
        <f t="shared" si="0"/>
        <v>Unacceptable</v>
      </c>
      <c r="S48" t="str">
        <f t="shared" si="2"/>
        <v>Safe</v>
      </c>
      <c r="T48" t="str">
        <f t="shared" si="3"/>
        <v>Unacceptable</v>
      </c>
      <c r="U48" t="str">
        <f t="shared" si="4"/>
        <v>Acceptable</v>
      </c>
      <c r="V48" t="str">
        <f t="shared" si="5"/>
        <v>Safe</v>
      </c>
      <c r="W48" t="str">
        <f t="shared" si="6"/>
        <v>Acceptable</v>
      </c>
      <c r="AA48" t="str">
        <f t="shared" si="7"/>
        <v>Not-Potable</v>
      </c>
      <c r="AB48" t="str">
        <f t="shared" si="8"/>
        <v>Not-Potable</v>
      </c>
      <c r="AC48" t="s">
        <v>40</v>
      </c>
    </row>
    <row r="49" spans="2:29" x14ac:dyDescent="0.3">
      <c r="B49">
        <v>10.682966425805899</v>
      </c>
      <c r="C49">
        <v>173.37549835012001</v>
      </c>
      <c r="D49">
        <v>157.58740621388901</v>
      </c>
      <c r="E49">
        <v>5.5707835753944499</v>
      </c>
      <c r="F49">
        <v>307.35258576592599</v>
      </c>
      <c r="G49">
        <v>323.80791324657997</v>
      </c>
      <c r="H49">
        <v>10.0908697516698</v>
      </c>
      <c r="I49">
        <v>78.472784453854501</v>
      </c>
      <c r="J49">
        <v>3.9997753815500601</v>
      </c>
      <c r="O49" t="str">
        <f t="shared" si="1"/>
        <v>Neutral</v>
      </c>
      <c r="P49" t="str" cm="1">
        <f t="array" ref="P49">_xlfn.IFS(C48&lt;=60,"Soft",
C48&lt;120,"Moderately Soft",
C48&lt;=170,"Desirable",
C48&lt;=240,"Moderately Hard",
C48&gt;240,"Hard")</f>
        <v>Moderately Hard</v>
      </c>
      <c r="Q49" t="str" cm="1">
        <f t="array" ref="Q49">_xlfn.IFS(D48&lt;50,"Non-Beneficial",
D48&lt;=150,"Excellent",
D48&lt;=250,"Good",
D48&lt;=350,"Average",
D48&lt;=500,"Poor",
D48&lt;=800,"Very Poor",
D48&gt;800,"Unacceptable")</f>
        <v>Excellent</v>
      </c>
      <c r="R49" t="str">
        <f t="shared" si="0"/>
        <v>Acceptable</v>
      </c>
      <c r="S49" t="str">
        <f t="shared" si="2"/>
        <v>Safe</v>
      </c>
      <c r="T49" t="str">
        <f t="shared" si="3"/>
        <v>Acceptable</v>
      </c>
      <c r="U49" t="str">
        <f t="shared" si="4"/>
        <v>Acceptable</v>
      </c>
      <c r="V49" t="str">
        <f t="shared" si="5"/>
        <v>Unsafe</v>
      </c>
      <c r="W49" t="str">
        <f t="shared" si="6"/>
        <v>Acceptable</v>
      </c>
      <c r="AA49" t="str">
        <f t="shared" si="7"/>
        <v>Not-Potable</v>
      </c>
      <c r="AB49" t="str">
        <f t="shared" si="8"/>
        <v>Potable</v>
      </c>
      <c r="AC49" t="s">
        <v>40</v>
      </c>
    </row>
    <row r="50" spans="2:29" x14ac:dyDescent="0.3">
      <c r="B50">
        <f>$AG$27</f>
        <v>7.080794504276815</v>
      </c>
      <c r="C50">
        <v>129.89057234567301</v>
      </c>
      <c r="D50">
        <v>344.15853145873001</v>
      </c>
      <c r="E50">
        <v>6.3219289903611298</v>
      </c>
      <c r="F50">
        <v>304.53522423388301</v>
      </c>
      <c r="G50">
        <v>470.32916854219798</v>
      </c>
      <c r="H50">
        <v>18.599409923821199</v>
      </c>
      <c r="I50">
        <v>72.403633868880902</v>
      </c>
      <c r="J50">
        <v>4.4055860003385803</v>
      </c>
      <c r="O50" t="str">
        <f t="shared" si="1"/>
        <v>Alkaline</v>
      </c>
      <c r="P50" t="str" cm="1">
        <f t="array" ref="P50">_xlfn.IFS(C49&lt;=60,"Soft",
C49&lt;120,"Moderately Soft",
C49&lt;=170,"Desirable",
C49&lt;=240,"Moderately Hard",
C49&gt;240,"Hard")</f>
        <v>Moderately Hard</v>
      </c>
      <c r="Q50" t="str" cm="1">
        <f t="array" ref="Q50">_xlfn.IFS(D49&lt;50,"Non-Beneficial",
D49&lt;=150,"Excellent",
D49&lt;=250,"Good",
D49&lt;=350,"Average",
D49&lt;=500,"Poor",
D49&lt;=800,"Very Poor",
D49&gt;800,"Unacceptable")</f>
        <v>Good</v>
      </c>
      <c r="R50" t="str">
        <f t="shared" si="0"/>
        <v>Needs Boiling</v>
      </c>
      <c r="S50" t="str">
        <f t="shared" si="2"/>
        <v>Safe</v>
      </c>
      <c r="T50" t="str">
        <f t="shared" si="3"/>
        <v>Acceptable</v>
      </c>
      <c r="U50" t="str">
        <f t="shared" si="4"/>
        <v>Acceptable</v>
      </c>
      <c r="V50" t="str">
        <f t="shared" si="5"/>
        <v>Safe</v>
      </c>
      <c r="W50" t="str">
        <f t="shared" si="6"/>
        <v>Acceptable</v>
      </c>
      <c r="AA50" t="str">
        <f t="shared" si="7"/>
        <v>Not-Potable</v>
      </c>
      <c r="AB50" t="str">
        <f t="shared" si="8"/>
        <v>Potable</v>
      </c>
      <c r="AC50" t="s">
        <v>40</v>
      </c>
    </row>
    <row r="51" spans="2:29" x14ac:dyDescent="0.3">
      <c r="B51">
        <v>8.7572573974409895</v>
      </c>
      <c r="C51">
        <v>200.19140044205699</v>
      </c>
      <c r="D51">
        <v>215.362246874454</v>
      </c>
      <c r="E51">
        <v>4.9151010545431797</v>
      </c>
      <c r="F51">
        <v>317.882900497837</v>
      </c>
      <c r="G51">
        <v>404.71779915644498</v>
      </c>
      <c r="H51">
        <v>13.7683233064213</v>
      </c>
      <c r="I51">
        <v>47.930871877110199</v>
      </c>
      <c r="J51">
        <v>3.62613544161223</v>
      </c>
      <c r="O51" t="str">
        <f t="shared" si="1"/>
        <v>Neutral</v>
      </c>
      <c r="P51" t="str" cm="1">
        <f t="array" ref="P51">_xlfn.IFS(C50&lt;=60,"Soft",
C50&lt;120,"Moderately Soft",
C50&lt;=170,"Desirable",
C50&lt;=240,"Moderately Hard",
C50&gt;240,"Hard")</f>
        <v>Desirable</v>
      </c>
      <c r="Q51" t="str" cm="1">
        <f t="array" ref="Q51">_xlfn.IFS(D50&lt;50,"Non-Beneficial",
D50&lt;=150,"Excellent",
D50&lt;=250,"Good",
D50&lt;=350,"Average",
D50&lt;=500,"Poor",
D50&lt;=800,"Very Poor",
D50&gt;800,"Unacceptable")</f>
        <v>Average</v>
      </c>
      <c r="R51" t="str">
        <f t="shared" si="0"/>
        <v>Needs Boiling</v>
      </c>
      <c r="S51" t="str">
        <f t="shared" si="2"/>
        <v>Safe</v>
      </c>
      <c r="T51" t="str">
        <f t="shared" si="3"/>
        <v>Acceptable</v>
      </c>
      <c r="U51" t="str">
        <f t="shared" si="4"/>
        <v>Acceptable</v>
      </c>
      <c r="V51" t="str">
        <f t="shared" si="5"/>
        <v>Safe</v>
      </c>
      <c r="W51" t="str">
        <f t="shared" si="6"/>
        <v>Acceptable</v>
      </c>
      <c r="AA51" t="str">
        <f t="shared" si="7"/>
        <v>Potable</v>
      </c>
      <c r="AB51" t="str">
        <f t="shared" si="8"/>
        <v>Potable</v>
      </c>
      <c r="AC51" t="s">
        <v>40</v>
      </c>
    </row>
    <row r="52" spans="2:29" x14ac:dyDescent="0.3">
      <c r="B52">
        <f>$AG$27</f>
        <v>7.080794504276815</v>
      </c>
      <c r="C52">
        <v>168.38843077429499</v>
      </c>
      <c r="D52">
        <v>274.92307306587804</v>
      </c>
      <c r="E52">
        <v>7.0462247976964099</v>
      </c>
      <c r="F52">
        <v>299.82047791082101</v>
      </c>
      <c r="G52">
        <v>383.79501999032499</v>
      </c>
      <c r="H52">
        <v>16.182066493674299</v>
      </c>
      <c r="I52">
        <v>75.729433889914503</v>
      </c>
      <c r="J52">
        <v>3.0480572231069698</v>
      </c>
      <c r="O52" t="str">
        <f t="shared" si="1"/>
        <v>Alkaline</v>
      </c>
      <c r="P52" t="str" cm="1">
        <f t="array" ref="P52">_xlfn.IFS(C51&lt;=60,"Soft",
C51&lt;120,"Moderately Soft",
C51&lt;=170,"Desirable",
C51&lt;=240,"Moderately Hard",
C51&gt;240,"Hard")</f>
        <v>Moderately Hard</v>
      </c>
      <c r="Q52" t="str" cm="1">
        <f t="array" ref="Q52">_xlfn.IFS(D51&lt;50,"Non-Beneficial",
D51&lt;=150,"Excellent",
D51&lt;=250,"Good",
D51&lt;=350,"Average",
D51&lt;=500,"Poor",
D51&lt;=800,"Very Poor",
D51&gt;800,"Unacceptable")</f>
        <v>Good</v>
      </c>
      <c r="R52" t="str">
        <f t="shared" si="0"/>
        <v>Acceptable</v>
      </c>
      <c r="S52" t="str">
        <f t="shared" si="2"/>
        <v>Safe</v>
      </c>
      <c r="T52" t="str">
        <f t="shared" si="3"/>
        <v>Acceptable</v>
      </c>
      <c r="U52" t="str">
        <f t="shared" si="4"/>
        <v>Acceptable</v>
      </c>
      <c r="V52" t="str">
        <f t="shared" si="5"/>
        <v>Safe</v>
      </c>
      <c r="W52" t="str">
        <f t="shared" si="6"/>
        <v>Acceptable</v>
      </c>
      <c r="AA52" t="str">
        <f t="shared" si="7"/>
        <v>Not-Potable</v>
      </c>
      <c r="AB52" t="str">
        <f t="shared" si="8"/>
        <v>Potable</v>
      </c>
      <c r="AC52" t="s">
        <v>40</v>
      </c>
    </row>
    <row r="53" spans="2:29" x14ac:dyDescent="0.3">
      <c r="B53">
        <v>7.8096318980194104</v>
      </c>
      <c r="C53">
        <v>100.45761509158299</v>
      </c>
      <c r="D53">
        <v>120.135506287645</v>
      </c>
      <c r="E53">
        <v>5.2123146020653497</v>
      </c>
      <c r="F53">
        <v>247.20082604764301</v>
      </c>
      <c r="G53">
        <v>605.22012435000499</v>
      </c>
      <c r="H53">
        <v>9.6113487400112305</v>
      </c>
      <c r="I53">
        <v>66.084173637133404</v>
      </c>
      <c r="J53">
        <v>2.4474444639106299</v>
      </c>
      <c r="O53" t="str">
        <f t="shared" si="1"/>
        <v>Neutral</v>
      </c>
      <c r="P53" t="str" cm="1">
        <f t="array" ref="P53">_xlfn.IFS(C52&lt;=60,"Soft",
C52&lt;120,"Moderately Soft",
C52&lt;=170,"Desirable",
C52&lt;=240,"Moderately Hard",
C52&gt;240,"Hard")</f>
        <v>Desirable</v>
      </c>
      <c r="Q53" t="str" cm="1">
        <f t="array" ref="Q53">_xlfn.IFS(D52&lt;50,"Non-Beneficial",
D52&lt;=150,"Excellent",
D52&lt;=250,"Good",
D52&lt;=350,"Average",
D52&lt;=500,"Poor",
D52&lt;=800,"Very Poor",
D52&gt;800,"Unacceptable")</f>
        <v>Average</v>
      </c>
      <c r="R53" t="str">
        <f t="shared" si="0"/>
        <v>Unacceptable</v>
      </c>
      <c r="S53" t="str">
        <f t="shared" si="2"/>
        <v>Safe</v>
      </c>
      <c r="T53" t="str">
        <f t="shared" si="3"/>
        <v>Acceptable</v>
      </c>
      <c r="U53" t="str">
        <f t="shared" si="4"/>
        <v>Acceptable</v>
      </c>
      <c r="V53" t="str">
        <f t="shared" si="5"/>
        <v>Safe</v>
      </c>
      <c r="W53" t="str">
        <f t="shared" si="6"/>
        <v>Acceptable</v>
      </c>
      <c r="AA53" t="str">
        <f t="shared" si="7"/>
        <v>Not-Potable</v>
      </c>
      <c r="AB53" t="str">
        <f t="shared" si="8"/>
        <v>Potable</v>
      </c>
      <c r="AC53" t="s">
        <v>40</v>
      </c>
    </row>
    <row r="54" spans="2:29" x14ac:dyDescent="0.3">
      <c r="B54">
        <v>6.6524880908556998</v>
      </c>
      <c r="C54">
        <v>145.01017191908301</v>
      </c>
      <c r="D54">
        <v>198.71788448305801</v>
      </c>
      <c r="E54">
        <v>4.9610663801915003</v>
      </c>
      <c r="F54">
        <v>288.052191736851</v>
      </c>
      <c r="G54">
        <v>545.97499376240296</v>
      </c>
      <c r="H54">
        <v>10.9420242560121</v>
      </c>
      <c r="I54">
        <v>71.727414060534599</v>
      </c>
      <c r="J54">
        <v>3.7420904263496602</v>
      </c>
      <c r="O54" t="str">
        <f t="shared" si="1"/>
        <v>Neutral</v>
      </c>
      <c r="P54" t="str" cm="1">
        <f t="array" ref="P54">_xlfn.IFS(C53&lt;=60,"Soft",
C53&lt;120,"Moderately Soft",
C53&lt;=170,"Desirable",
C53&lt;=240,"Moderately Hard",
C53&gt;240,"Hard")</f>
        <v>Moderately Soft</v>
      </c>
      <c r="Q54" t="str" cm="1">
        <f t="array" ref="Q54">_xlfn.IFS(D53&lt;50,"Non-Beneficial",
D53&lt;=150,"Excellent",
D53&lt;=250,"Good",
D53&lt;=350,"Average",
D53&lt;=500,"Poor",
D53&lt;=800,"Very Poor",
D53&gt;800,"Unacceptable")</f>
        <v>Excellent</v>
      </c>
      <c r="R54" t="str">
        <f t="shared" si="0"/>
        <v>Needs Boiling</v>
      </c>
      <c r="S54" t="str">
        <f t="shared" si="2"/>
        <v>Safe</v>
      </c>
      <c r="T54" t="str">
        <f t="shared" si="3"/>
        <v>Unacceptable</v>
      </c>
      <c r="U54" t="str">
        <f t="shared" si="4"/>
        <v>Acceptable</v>
      </c>
      <c r="V54" t="str">
        <f t="shared" si="5"/>
        <v>Safe</v>
      </c>
      <c r="W54" t="str">
        <f t="shared" si="6"/>
        <v>Acceptable</v>
      </c>
      <c r="AA54" t="str">
        <f t="shared" si="7"/>
        <v>Not-Potable</v>
      </c>
      <c r="AB54" t="str">
        <f t="shared" si="8"/>
        <v>Not-Potable</v>
      </c>
      <c r="AC54" t="s">
        <v>40</v>
      </c>
    </row>
    <row r="55" spans="2:29" x14ac:dyDescent="0.3">
      <c r="B55">
        <v>9.1471970553369193</v>
      </c>
      <c r="C55">
        <v>211.714141777641</v>
      </c>
      <c r="D55">
        <v>119.206108356462</v>
      </c>
      <c r="E55">
        <v>7.2307947693374004</v>
      </c>
      <c r="F55">
        <v>339.75191880079302</v>
      </c>
      <c r="G55">
        <v>527.70891001304005</v>
      </c>
      <c r="H55">
        <v>18.2753121092776</v>
      </c>
      <c r="I55">
        <v>47.634884934371499</v>
      </c>
      <c r="J55">
        <v>3.79453159110321</v>
      </c>
      <c r="O55" t="str">
        <f t="shared" si="1"/>
        <v>Drinkable</v>
      </c>
      <c r="P55" t="str" cm="1">
        <f t="array" ref="P55">_xlfn.IFS(C54&lt;=60,"Soft",
C54&lt;120,"Moderately Soft",
C54&lt;=170,"Desirable",
C54&lt;=240,"Moderately Hard",
C54&gt;240,"Hard")</f>
        <v>Desirable</v>
      </c>
      <c r="Q55" t="str" cm="1">
        <f t="array" ref="Q55">_xlfn.IFS(D54&lt;50,"Non-Beneficial",
D54&lt;=150,"Excellent",
D54&lt;=250,"Good",
D54&lt;=350,"Average",
D54&lt;=500,"Poor",
D54&lt;=800,"Very Poor",
D54&gt;800,"Unacceptable")</f>
        <v>Good</v>
      </c>
      <c r="R55" t="str">
        <f t="shared" si="0"/>
        <v>Acceptable</v>
      </c>
      <c r="S55" t="str">
        <f t="shared" si="2"/>
        <v>Safe</v>
      </c>
      <c r="T55" t="str">
        <f t="shared" si="3"/>
        <v>Unacceptable</v>
      </c>
      <c r="U55" t="str">
        <f t="shared" si="4"/>
        <v>Acceptable</v>
      </c>
      <c r="V55" t="str">
        <f t="shared" si="5"/>
        <v>Safe</v>
      </c>
      <c r="W55" t="str">
        <f t="shared" si="6"/>
        <v>Acceptable</v>
      </c>
      <c r="AA55" t="str">
        <f t="shared" si="7"/>
        <v>Not-Potable</v>
      </c>
      <c r="AB55" t="str">
        <f t="shared" si="8"/>
        <v>Potable</v>
      </c>
      <c r="AC55" t="s">
        <v>40</v>
      </c>
    </row>
    <row r="56" spans="2:29" x14ac:dyDescent="0.3">
      <c r="B56">
        <v>10.5607446362181</v>
      </c>
      <c r="C56">
        <v>181.893365561553</v>
      </c>
      <c r="D56">
        <v>217.83651033363302</v>
      </c>
      <c r="E56">
        <v>6.9912599962381297</v>
      </c>
      <c r="F56">
        <v>340.390378355172</v>
      </c>
      <c r="G56">
        <v>456.556402122343</v>
      </c>
      <c r="H56">
        <v>16.482835366963901</v>
      </c>
      <c r="I56">
        <v>34.2520490783523</v>
      </c>
      <c r="J56">
        <v>3.9646863500221201</v>
      </c>
      <c r="O56" t="str">
        <f t="shared" si="1"/>
        <v>Alkaline</v>
      </c>
      <c r="P56" t="str" cm="1">
        <f t="array" ref="P56">_xlfn.IFS(C55&lt;=60,"Soft",
C55&lt;120,"Moderately Soft",
C55&lt;=170,"Desirable",
C55&lt;=240,"Moderately Hard",
C55&gt;240,"Hard")</f>
        <v>Moderately Hard</v>
      </c>
      <c r="Q56" t="str" cm="1">
        <f t="array" ref="Q56">_xlfn.IFS(D55&lt;50,"Non-Beneficial",
D55&lt;=150,"Excellent",
D55&lt;=250,"Good",
D55&lt;=350,"Average",
D55&lt;=500,"Poor",
D55&lt;=800,"Very Poor",
D55&gt;800,"Unacceptable")</f>
        <v>Excellent</v>
      </c>
      <c r="R56" t="str">
        <f t="shared" si="0"/>
        <v>Unacceptable</v>
      </c>
      <c r="S56" t="str">
        <f t="shared" si="2"/>
        <v>Safe</v>
      </c>
      <c r="T56" t="str">
        <f t="shared" si="3"/>
        <v>Unacceptable</v>
      </c>
      <c r="U56" t="str">
        <f t="shared" si="4"/>
        <v>Acceptable</v>
      </c>
      <c r="V56" t="str">
        <f t="shared" si="5"/>
        <v>Safe</v>
      </c>
      <c r="W56" t="str">
        <f t="shared" si="6"/>
        <v>Acceptable</v>
      </c>
      <c r="AA56" t="str">
        <f t="shared" si="7"/>
        <v>Not-Potable</v>
      </c>
      <c r="AB56" t="str">
        <f t="shared" si="8"/>
        <v>Not-Potable</v>
      </c>
      <c r="AC56" t="s">
        <v>40</v>
      </c>
    </row>
    <row r="57" spans="2:29" x14ac:dyDescent="0.3">
      <c r="B57">
        <v>7.4842548377274598</v>
      </c>
      <c r="C57">
        <v>260.09217257337099</v>
      </c>
      <c r="D57">
        <v>306.166151488536</v>
      </c>
      <c r="E57">
        <v>9.3791335405076204</v>
      </c>
      <c r="F57">
        <f>$AH$27</f>
        <v>333.77577661081307</v>
      </c>
      <c r="G57">
        <v>404.67077732816199</v>
      </c>
      <c r="H57">
        <v>15.934483871207</v>
      </c>
      <c r="I57">
        <v>66.621026545166501</v>
      </c>
      <c r="J57">
        <v>4.7811881765625603</v>
      </c>
      <c r="O57" t="str">
        <f t="shared" si="1"/>
        <v>Alkaline</v>
      </c>
      <c r="P57" t="str" cm="1">
        <f t="array" ref="P57">_xlfn.IFS(C56&lt;=60,"Soft",
C56&lt;120,"Moderately Soft",
C56&lt;=170,"Desirable",
C56&lt;=240,"Moderately Hard",
C56&gt;240,"Hard")</f>
        <v>Moderately Hard</v>
      </c>
      <c r="Q57" t="str" cm="1">
        <f t="array" ref="Q57">_xlfn.IFS(D56&lt;50,"Non-Beneficial",
D56&lt;=150,"Excellent",
D56&lt;=250,"Good",
D56&lt;=350,"Average",
D56&lt;=500,"Poor",
D56&lt;=800,"Very Poor",
D56&gt;800,"Unacceptable")</f>
        <v>Good</v>
      </c>
      <c r="R57" t="str">
        <f t="shared" si="0"/>
        <v>Needs Boiling</v>
      </c>
      <c r="S57" t="str">
        <f t="shared" si="2"/>
        <v>Safe</v>
      </c>
      <c r="T57" t="str">
        <f t="shared" si="3"/>
        <v>Acceptable</v>
      </c>
      <c r="U57" t="str">
        <f t="shared" si="4"/>
        <v>Acceptable</v>
      </c>
      <c r="V57" t="str">
        <f t="shared" si="5"/>
        <v>Safe</v>
      </c>
      <c r="W57" t="str">
        <f t="shared" si="6"/>
        <v>Acceptable</v>
      </c>
      <c r="AA57" t="str">
        <f t="shared" si="7"/>
        <v>Not-Potable</v>
      </c>
      <c r="AB57" t="str">
        <f t="shared" si="8"/>
        <v>Potable</v>
      </c>
      <c r="AC57" t="s">
        <v>40</v>
      </c>
    </row>
    <row r="58" spans="2:29" x14ac:dyDescent="0.3">
      <c r="B58">
        <v>8.5208065729703009</v>
      </c>
      <c r="C58">
        <v>238.33511245550901</v>
      </c>
      <c r="D58">
        <v>287.79650011033596</v>
      </c>
      <c r="E58">
        <v>8.2828084645095998</v>
      </c>
      <c r="F58">
        <v>381.64932287189401</v>
      </c>
      <c r="G58">
        <v>481.318802688613</v>
      </c>
      <c r="H58">
        <v>6.0163366092711996</v>
      </c>
      <c r="I58">
        <v>39.091171362253299</v>
      </c>
      <c r="J58">
        <v>3.9406045297946801</v>
      </c>
      <c r="O58" t="str">
        <f t="shared" si="1"/>
        <v>Neutral</v>
      </c>
      <c r="P58" t="str" cm="1">
        <f t="array" ref="P58">_xlfn.IFS(C57&lt;=60,"Soft",
C57&lt;120,"Moderately Soft",
C57&lt;=170,"Desirable",
C57&lt;=240,"Moderately Hard",
C57&gt;240,"Hard")</f>
        <v>Hard</v>
      </c>
      <c r="Q58" t="str" cm="1">
        <f t="array" ref="Q58">_xlfn.IFS(D57&lt;50,"Non-Beneficial",
D57&lt;=150,"Excellent",
D57&lt;=250,"Good",
D57&lt;=350,"Average",
D57&lt;=500,"Poor",
D57&lt;=800,"Very Poor",
D57&gt;800,"Unacceptable")</f>
        <v>Average</v>
      </c>
      <c r="R58" t="str">
        <f t="shared" si="0"/>
        <v>Unacceptable</v>
      </c>
      <c r="S58" t="str">
        <f t="shared" si="2"/>
        <v>Safe</v>
      </c>
      <c r="T58" t="str">
        <f t="shared" si="3"/>
        <v>Acceptable</v>
      </c>
      <c r="U58" t="str">
        <f t="shared" si="4"/>
        <v>Acceptable</v>
      </c>
      <c r="V58" t="str">
        <f t="shared" si="5"/>
        <v>Safe</v>
      </c>
      <c r="W58" t="str">
        <f t="shared" si="6"/>
        <v>Acceptable</v>
      </c>
      <c r="AA58" t="str">
        <f t="shared" si="7"/>
        <v>Not-Potable</v>
      </c>
      <c r="AB58" t="str">
        <f t="shared" si="8"/>
        <v>Not-Potable</v>
      </c>
      <c r="AC58" t="s">
        <v>40</v>
      </c>
    </row>
    <row r="59" spans="2:29" x14ac:dyDescent="0.3">
      <c r="B59">
        <v>4.9994138107969102</v>
      </c>
      <c r="C59">
        <v>190.28705014936</v>
      </c>
      <c r="D59">
        <v>243.23865903045899</v>
      </c>
      <c r="E59">
        <v>7.2301641268620296</v>
      </c>
      <c r="F59">
        <v>324.89303784225501</v>
      </c>
      <c r="G59">
        <v>405.33048202758999</v>
      </c>
      <c r="H59">
        <v>8.2365575031053009</v>
      </c>
      <c r="I59">
        <v>99.427384918285</v>
      </c>
      <c r="J59">
        <v>4.4606839317374298</v>
      </c>
      <c r="O59" t="str">
        <f t="shared" si="1"/>
        <v>Alkaline</v>
      </c>
      <c r="P59" t="str" cm="1">
        <f t="array" ref="P59">_xlfn.IFS(C58&lt;=60,"Soft",
C58&lt;120,"Moderately Soft",
C58&lt;=170,"Desirable",
C58&lt;=240,"Moderately Hard",
C58&gt;240,"Hard")</f>
        <v>Moderately Hard</v>
      </c>
      <c r="Q59" t="str" cm="1">
        <f t="array" ref="Q59">_xlfn.IFS(D58&lt;50,"Non-Beneficial",
D58&lt;=150,"Excellent",
D58&lt;=250,"Good",
D58&lt;=350,"Average",
D58&lt;=500,"Poor",
D58&lt;=800,"Very Poor",
D58&gt;800,"Unacceptable")</f>
        <v>Average</v>
      </c>
      <c r="R59" t="str">
        <f t="shared" si="0"/>
        <v>Unacceptable</v>
      </c>
      <c r="S59" t="str">
        <f t="shared" si="2"/>
        <v>Safe</v>
      </c>
      <c r="T59" t="str">
        <f t="shared" si="3"/>
        <v>Acceptable</v>
      </c>
      <c r="U59" t="str">
        <f t="shared" si="4"/>
        <v>Acceptable</v>
      </c>
      <c r="V59" t="str">
        <f t="shared" si="5"/>
        <v>Safe</v>
      </c>
      <c r="W59" t="str">
        <f t="shared" si="6"/>
        <v>Acceptable</v>
      </c>
      <c r="AA59" t="str">
        <f t="shared" si="7"/>
        <v>Not-Potable</v>
      </c>
      <c r="AB59" t="str">
        <f t="shared" si="8"/>
        <v>Not-Potable</v>
      </c>
      <c r="AC59" t="s">
        <v>40</v>
      </c>
    </row>
    <row r="60" spans="2:29" x14ac:dyDescent="0.3">
      <c r="B60">
        <f>$AG$27</f>
        <v>7.080794504276815</v>
      </c>
      <c r="C60">
        <v>157.80119355420399</v>
      </c>
      <c r="D60">
        <v>169.636250117374</v>
      </c>
      <c r="E60">
        <v>8.3356185498767097</v>
      </c>
      <c r="F60">
        <v>300.04423428111198</v>
      </c>
      <c r="G60">
        <v>360.99599448807402</v>
      </c>
      <c r="H60">
        <v>12.823860949370699</v>
      </c>
      <c r="I60">
        <v>71.717005097521493</v>
      </c>
      <c r="J60">
        <v>4.4053857056590298</v>
      </c>
      <c r="O60" t="str">
        <f t="shared" si="1"/>
        <v>Acidic</v>
      </c>
      <c r="P60" t="str" cm="1">
        <f t="array" ref="P60">_xlfn.IFS(C59&lt;=60,"Soft",
C59&lt;120,"Moderately Soft",
C59&lt;=170,"Desirable",
C59&lt;=240,"Moderately Hard",
C59&gt;240,"Hard")</f>
        <v>Moderately Hard</v>
      </c>
      <c r="Q60" t="str" cm="1">
        <f t="array" ref="Q60">_xlfn.IFS(D59&lt;50,"Non-Beneficial",
D59&lt;=150,"Excellent",
D59&lt;=250,"Good",
D59&lt;=350,"Average",
D59&lt;=500,"Poor",
D59&lt;=800,"Very Poor",
D59&gt;800,"Unacceptable")</f>
        <v>Good</v>
      </c>
      <c r="R60" t="str">
        <f t="shared" si="0"/>
        <v>Unacceptable</v>
      </c>
      <c r="S60" t="str">
        <f t="shared" si="2"/>
        <v>Safe</v>
      </c>
      <c r="T60" t="str">
        <f t="shared" si="3"/>
        <v>Acceptable</v>
      </c>
      <c r="U60" t="str">
        <f t="shared" si="4"/>
        <v>Acceptable</v>
      </c>
      <c r="V60" t="str">
        <f t="shared" si="5"/>
        <v>Unsafe</v>
      </c>
      <c r="W60" t="str">
        <f t="shared" si="6"/>
        <v>Acceptable</v>
      </c>
      <c r="AA60" t="str">
        <f t="shared" si="7"/>
        <v>Not-Potable</v>
      </c>
      <c r="AB60" t="str">
        <f t="shared" si="8"/>
        <v>Not-Potable</v>
      </c>
      <c r="AC60" t="s">
        <v>40</v>
      </c>
    </row>
    <row r="61" spans="2:29" x14ac:dyDescent="0.3">
      <c r="B61">
        <f>$AG$27</f>
        <v>7.080794504276815</v>
      </c>
      <c r="C61">
        <v>155.05572682593399</v>
      </c>
      <c r="D61">
        <v>205.572404317522</v>
      </c>
      <c r="E61">
        <v>8.1873190496703199</v>
      </c>
      <c r="F61">
        <f>$AH$27</f>
        <v>333.77577661081307</v>
      </c>
      <c r="G61">
        <v>290.180983110505</v>
      </c>
      <c r="H61">
        <v>16.622255183892001</v>
      </c>
      <c r="I61">
        <v>59.622057462107897</v>
      </c>
      <c r="J61">
        <v>4.0899076896778599</v>
      </c>
      <c r="O61" t="str">
        <f t="shared" si="1"/>
        <v>Neutral</v>
      </c>
      <c r="P61" t="str" cm="1">
        <f t="array" ref="P61">_xlfn.IFS(C60&lt;=60,"Soft",
C60&lt;120,"Moderately Soft",
C60&lt;=170,"Desirable",
C60&lt;=240,"Moderately Hard",
C60&gt;240,"Hard")</f>
        <v>Desirable</v>
      </c>
      <c r="Q61" t="str" cm="1">
        <f t="array" ref="Q61">_xlfn.IFS(D60&lt;50,"Non-Beneficial",
D60&lt;=150,"Excellent",
D60&lt;=250,"Good",
D60&lt;=350,"Average",
D60&lt;=500,"Poor",
D60&lt;=800,"Very Poor",
D60&gt;800,"Unacceptable")</f>
        <v>Good</v>
      </c>
      <c r="R61" t="str">
        <f t="shared" si="0"/>
        <v>Unacceptable</v>
      </c>
      <c r="S61" t="str">
        <f t="shared" si="2"/>
        <v>Safe</v>
      </c>
      <c r="T61" t="str">
        <f t="shared" si="3"/>
        <v>Acceptable</v>
      </c>
      <c r="U61" t="str">
        <f t="shared" si="4"/>
        <v>Acceptable</v>
      </c>
      <c r="V61" t="str">
        <f t="shared" si="5"/>
        <v>Safe</v>
      </c>
      <c r="W61" t="str">
        <f t="shared" si="6"/>
        <v>Acceptable</v>
      </c>
      <c r="AA61" t="str">
        <f t="shared" si="7"/>
        <v>Not-Potable</v>
      </c>
      <c r="AB61" t="str">
        <f t="shared" si="8"/>
        <v>Potable</v>
      </c>
      <c r="AC61" t="s">
        <v>40</v>
      </c>
    </row>
    <row r="62" spans="2:29" x14ac:dyDescent="0.3">
      <c r="B62">
        <v>3.90607835495616</v>
      </c>
      <c r="C62">
        <v>233.40283501247501</v>
      </c>
      <c r="D62">
        <v>321.44799933618299</v>
      </c>
      <c r="E62">
        <v>6.9948396173050904</v>
      </c>
      <c r="F62">
        <v>348.35944821397601</v>
      </c>
      <c r="G62">
        <v>269.44905122693899</v>
      </c>
      <c r="H62">
        <v>9.6541256002684008</v>
      </c>
      <c r="I62">
        <v>63.743063840164403</v>
      </c>
      <c r="J62">
        <v>3.9028797116574601</v>
      </c>
      <c r="O62" t="str">
        <f t="shared" si="1"/>
        <v>Neutral</v>
      </c>
      <c r="P62" t="str" cm="1">
        <f t="array" ref="P62">_xlfn.IFS(C61&lt;=60,"Soft",
C61&lt;120,"Moderately Soft",
C61&lt;=170,"Desirable",
C61&lt;=240,"Moderately Hard",
C61&gt;240,"Hard")</f>
        <v>Desirable</v>
      </c>
      <c r="Q62" t="str" cm="1">
        <f t="array" ref="Q62">_xlfn.IFS(D61&lt;50,"Non-Beneficial",
D61&lt;=150,"Excellent",
D61&lt;=250,"Good",
D61&lt;=350,"Average",
D61&lt;=500,"Poor",
D61&lt;=800,"Very Poor",
D61&gt;800,"Unacceptable")</f>
        <v>Good</v>
      </c>
      <c r="R62" t="str">
        <f t="shared" si="0"/>
        <v>Unacceptable</v>
      </c>
      <c r="S62" t="str">
        <f t="shared" si="2"/>
        <v>Safe</v>
      </c>
      <c r="T62" t="str">
        <f t="shared" si="3"/>
        <v>Acceptable</v>
      </c>
      <c r="U62" t="str">
        <f t="shared" si="4"/>
        <v>Acceptable</v>
      </c>
      <c r="V62" t="str">
        <f t="shared" si="5"/>
        <v>Safe</v>
      </c>
      <c r="W62" t="str">
        <f t="shared" si="6"/>
        <v>Acceptable</v>
      </c>
      <c r="AA62" t="str">
        <f t="shared" si="7"/>
        <v>Not-Potable</v>
      </c>
      <c r="AB62" t="str">
        <f t="shared" si="8"/>
        <v>Potable</v>
      </c>
      <c r="AC62" t="s">
        <v>40</v>
      </c>
    </row>
    <row r="63" spans="2:29" x14ac:dyDescent="0.3">
      <c r="B63">
        <v>6.3913536238321802</v>
      </c>
      <c r="C63">
        <v>213.017829682795</v>
      </c>
      <c r="D63">
        <v>209.654783088535</v>
      </c>
      <c r="E63">
        <v>5.3755598919746799</v>
      </c>
      <c r="F63">
        <v>327.650542521707</v>
      </c>
      <c r="G63">
        <v>369.338120915856</v>
      </c>
      <c r="H63">
        <v>13.758105170743701</v>
      </c>
      <c r="I63">
        <v>17.915722569180701</v>
      </c>
      <c r="J63">
        <v>3.9237491692965101</v>
      </c>
      <c r="O63" t="str">
        <f t="shared" si="1"/>
        <v>Acidic</v>
      </c>
      <c r="P63" t="str" cm="1">
        <f t="array" ref="P63">_xlfn.IFS(C62&lt;=60,"Soft",
C62&lt;120,"Moderately Soft",
C62&lt;=170,"Desirable",
C62&lt;=240,"Moderately Hard",
C62&gt;240,"Hard")</f>
        <v>Moderately Hard</v>
      </c>
      <c r="Q63" t="str" cm="1">
        <f t="array" ref="Q63">_xlfn.IFS(D62&lt;50,"Non-Beneficial",
D62&lt;=150,"Excellent",
D62&lt;=250,"Good",
D62&lt;=350,"Average",
D62&lt;=500,"Poor",
D62&lt;=800,"Very Poor",
D62&gt;800,"Unacceptable")</f>
        <v>Average</v>
      </c>
      <c r="R63" t="str">
        <f t="shared" si="0"/>
        <v>Needs Boiling</v>
      </c>
      <c r="S63" t="str">
        <f t="shared" si="2"/>
        <v>Safe</v>
      </c>
      <c r="T63" t="str">
        <f t="shared" si="3"/>
        <v>Acceptable</v>
      </c>
      <c r="U63" t="str">
        <f t="shared" si="4"/>
        <v>Acceptable</v>
      </c>
      <c r="V63" t="str">
        <f t="shared" si="5"/>
        <v>Safe</v>
      </c>
      <c r="W63" t="str">
        <f t="shared" si="6"/>
        <v>Acceptable</v>
      </c>
      <c r="AA63" t="str">
        <f t="shared" si="7"/>
        <v>Not-Potable</v>
      </c>
      <c r="AB63" t="str">
        <f t="shared" si="8"/>
        <v>Potable</v>
      </c>
      <c r="AC63" t="s">
        <v>40</v>
      </c>
    </row>
    <row r="64" spans="2:29" x14ac:dyDescent="0.3">
      <c r="B64">
        <f>$AG$27</f>
        <v>7.080794504276815</v>
      </c>
      <c r="C64">
        <v>229.48569367886</v>
      </c>
      <c r="D64">
        <v>357.29692708630296</v>
      </c>
      <c r="E64">
        <v>8.8108430450163908</v>
      </c>
      <c r="F64">
        <v>384.94377894842</v>
      </c>
      <c r="G64">
        <v>296.39754724301298</v>
      </c>
      <c r="H64">
        <v>16.927092179806799</v>
      </c>
      <c r="I64">
        <f>$AI$27</f>
        <v>66.396292946768</v>
      </c>
      <c r="J64">
        <v>3.8556022119166902</v>
      </c>
      <c r="O64" t="str">
        <f t="shared" si="1"/>
        <v>Acidic</v>
      </c>
      <c r="P64" t="str" cm="1">
        <f t="array" ref="P64">_xlfn.IFS(C63&lt;=60,"Soft",
C63&lt;120,"Moderately Soft",
C63&lt;=170,"Desirable",
C63&lt;=240,"Moderately Hard",
C63&gt;240,"Hard")</f>
        <v>Moderately Hard</v>
      </c>
      <c r="Q64" t="str" cm="1">
        <f t="array" ref="Q64">_xlfn.IFS(D63&lt;50,"Non-Beneficial",
D63&lt;=150,"Excellent",
D63&lt;=250,"Good",
D63&lt;=350,"Average",
D63&lt;=500,"Poor",
D63&lt;=800,"Very Poor",
D63&gt;800,"Unacceptable")</f>
        <v>Good</v>
      </c>
      <c r="R64" t="str">
        <f t="shared" si="0"/>
        <v>Needs Boiling</v>
      </c>
      <c r="S64" t="str">
        <f t="shared" si="2"/>
        <v>Safe</v>
      </c>
      <c r="T64" t="str">
        <f t="shared" si="3"/>
        <v>Acceptable</v>
      </c>
      <c r="U64" t="str">
        <f t="shared" si="4"/>
        <v>Acceptable</v>
      </c>
      <c r="V64" t="str">
        <f t="shared" si="5"/>
        <v>Safe</v>
      </c>
      <c r="W64" t="str">
        <f t="shared" si="6"/>
        <v>Acceptable</v>
      </c>
      <c r="AA64" t="str">
        <f t="shared" si="7"/>
        <v>Not-Potable</v>
      </c>
      <c r="AB64" t="str">
        <f t="shared" si="8"/>
        <v>Potable</v>
      </c>
      <c r="AC64" t="s">
        <v>40</v>
      </c>
    </row>
    <row r="65" spans="2:29" x14ac:dyDescent="0.3">
      <c r="B65">
        <v>8.6920920127080397</v>
      </c>
      <c r="C65">
        <v>195.14373878405399</v>
      </c>
      <c r="D65">
        <v>246.56239679444502</v>
      </c>
      <c r="E65">
        <v>8.2319003383772902</v>
      </c>
      <c r="F65">
        <f>$AH$27</f>
        <v>333.77577661081307</v>
      </c>
      <c r="G65">
        <v>398.34541800351599</v>
      </c>
      <c r="H65">
        <v>12.380770792752299</v>
      </c>
      <c r="I65">
        <v>48.440724865546798</v>
      </c>
      <c r="J65">
        <v>4.4779602482339298</v>
      </c>
      <c r="O65" t="str">
        <f t="shared" si="1"/>
        <v>Neutral</v>
      </c>
      <c r="P65" t="str" cm="1">
        <f t="array" ref="P65">_xlfn.IFS(C64&lt;=60,"Soft",
C64&lt;120,"Moderately Soft",
C64&lt;=170,"Desirable",
C64&lt;=240,"Moderately Hard",
C64&gt;240,"Hard")</f>
        <v>Moderately Hard</v>
      </c>
      <c r="Q65" t="str" cm="1">
        <f t="array" ref="Q65">_xlfn.IFS(D64&lt;50,"Non-Beneficial",
D64&lt;=150,"Excellent",
D64&lt;=250,"Good",
D64&lt;=350,"Average",
D64&lt;=500,"Poor",
D64&lt;=800,"Very Poor",
D64&gt;800,"Unacceptable")</f>
        <v>Poor</v>
      </c>
      <c r="R65" t="str">
        <f t="shared" si="0"/>
        <v>Unacceptable</v>
      </c>
      <c r="S65" t="str">
        <f t="shared" si="2"/>
        <v>Safe</v>
      </c>
      <c r="T65" t="str">
        <f t="shared" si="3"/>
        <v>Acceptable</v>
      </c>
      <c r="U65" t="str">
        <f t="shared" si="4"/>
        <v>Acceptable</v>
      </c>
      <c r="V65" t="str">
        <f t="shared" si="5"/>
        <v>Safe</v>
      </c>
      <c r="W65" t="str">
        <f t="shared" si="6"/>
        <v>Acceptable</v>
      </c>
      <c r="AA65" t="str">
        <f t="shared" si="7"/>
        <v>Not-Potable</v>
      </c>
      <c r="AB65" t="str">
        <f t="shared" si="8"/>
        <v>Not-Potable</v>
      </c>
      <c r="AC65" t="s">
        <v>40</v>
      </c>
    </row>
    <row r="66" spans="2:29" x14ac:dyDescent="0.3">
      <c r="B66">
        <v>8.0857598008822098</v>
      </c>
      <c r="C66">
        <v>127.73967382937199</v>
      </c>
      <c r="D66">
        <v>326.53910360267497</v>
      </c>
      <c r="E66">
        <v>6.5342374101149199</v>
      </c>
      <c r="F66">
        <f>$AH$27</f>
        <v>333.77577661081307</v>
      </c>
      <c r="G66">
        <v>416.23963007040101</v>
      </c>
      <c r="H66">
        <v>11.119659254793699</v>
      </c>
      <c r="I66">
        <v>78.275050037711495</v>
      </c>
      <c r="J66">
        <v>4.0686889094816596</v>
      </c>
      <c r="O66" t="str">
        <f t="shared" si="1"/>
        <v>Alkaline</v>
      </c>
      <c r="P66" t="str" cm="1">
        <f t="array" ref="P66">_xlfn.IFS(C65&lt;=60,"Soft",
C65&lt;120,"Moderately Soft",
C65&lt;=170,"Desirable",
C65&lt;=240,"Moderately Hard",
C65&gt;240,"Hard")</f>
        <v>Moderately Hard</v>
      </c>
      <c r="Q66" t="str" cm="1">
        <f t="array" ref="Q66">_xlfn.IFS(D65&lt;50,"Non-Beneficial",
D65&lt;=150,"Excellent",
D65&lt;=250,"Good",
D65&lt;=350,"Average",
D65&lt;=500,"Poor",
D65&lt;=800,"Very Poor",
D65&gt;800,"Unacceptable")</f>
        <v>Good</v>
      </c>
      <c r="R66" t="str">
        <f t="shared" si="0"/>
        <v>Unacceptable</v>
      </c>
      <c r="S66" t="str">
        <f t="shared" si="2"/>
        <v>Safe</v>
      </c>
      <c r="T66" t="str">
        <f t="shared" si="3"/>
        <v>Acceptable</v>
      </c>
      <c r="U66" t="str">
        <f t="shared" si="4"/>
        <v>Acceptable</v>
      </c>
      <c r="V66" t="str">
        <f t="shared" si="5"/>
        <v>Safe</v>
      </c>
      <c r="W66" t="str">
        <f t="shared" si="6"/>
        <v>Acceptable</v>
      </c>
      <c r="AA66" t="str">
        <f t="shared" si="7"/>
        <v>Not-Potable</v>
      </c>
      <c r="AB66" t="str">
        <f t="shared" si="8"/>
        <v>Not-Potable</v>
      </c>
      <c r="AC66" t="s">
        <v>40</v>
      </c>
    </row>
    <row r="67" spans="2:29" x14ac:dyDescent="0.3">
      <c r="B67">
        <v>6.2039777022783396</v>
      </c>
      <c r="C67">
        <v>212.30661828668599</v>
      </c>
      <c r="D67">
        <v>218.150741479055</v>
      </c>
      <c r="E67">
        <v>7.8739918845454602</v>
      </c>
      <c r="F67">
        <f>$AH$27</f>
        <v>333.77577661081307</v>
      </c>
      <c r="G67">
        <v>362.108004313962</v>
      </c>
      <c r="H67">
        <v>14.933012661098701</v>
      </c>
      <c r="I67">
        <v>63.873819947285298</v>
      </c>
      <c r="J67">
        <v>5.2156892061190296</v>
      </c>
      <c r="O67" t="str">
        <f t="shared" si="1"/>
        <v>Alkaline</v>
      </c>
      <c r="P67" t="str" cm="1">
        <f t="array" ref="P67">_xlfn.IFS(C66&lt;=60,"Soft",
C66&lt;120,"Moderately Soft",
C66&lt;=170,"Desirable",
C66&lt;=240,"Moderately Hard",
C66&gt;240,"Hard")</f>
        <v>Desirable</v>
      </c>
      <c r="Q67" t="str" cm="1">
        <f t="array" ref="Q67">_xlfn.IFS(D66&lt;50,"Non-Beneficial",
D66&lt;=150,"Excellent",
D66&lt;=250,"Good",
D66&lt;=350,"Average",
D66&lt;=500,"Poor",
D66&lt;=800,"Very Poor",
D66&gt;800,"Unacceptable")</f>
        <v>Average</v>
      </c>
      <c r="R67" t="str">
        <f t="shared" ref="R67:R130" si="10">IF(E66&lt;=5,"Acceptable",
IF(E66&lt;=7,"Needs Boiling","Unacceptable"))</f>
        <v>Needs Boiling</v>
      </c>
      <c r="S67" t="str">
        <f t="shared" si="2"/>
        <v>Safe</v>
      </c>
      <c r="T67" t="str">
        <f t="shared" si="3"/>
        <v>Acceptable</v>
      </c>
      <c r="U67" t="str">
        <f t="shared" si="4"/>
        <v>Acceptable</v>
      </c>
      <c r="V67" t="str">
        <f t="shared" si="5"/>
        <v>Safe</v>
      </c>
      <c r="W67" t="str">
        <f t="shared" si="6"/>
        <v>Acceptable</v>
      </c>
      <c r="AA67" t="str">
        <f t="shared" si="7"/>
        <v>Not-Potable</v>
      </c>
      <c r="AB67" t="str">
        <f t="shared" si="8"/>
        <v>Potable</v>
      </c>
      <c r="AC67" t="s">
        <v>40</v>
      </c>
    </row>
    <row r="68" spans="2:29" x14ac:dyDescent="0.3">
      <c r="B68">
        <v>5.0581088685651299</v>
      </c>
      <c r="C68">
        <v>238.569380413499</v>
      </c>
      <c r="D68">
        <v>348.73934522870701</v>
      </c>
      <c r="E68">
        <v>8.9832761443865898</v>
      </c>
      <c r="F68">
        <v>374.43350451685598</v>
      </c>
      <c r="G68">
        <v>669.72508618017901</v>
      </c>
      <c r="H68">
        <v>13.353181433963501</v>
      </c>
      <c r="I68">
        <v>76.521799745523893</v>
      </c>
      <c r="J68">
        <v>5.10665577442008</v>
      </c>
      <c r="O68" t="str">
        <f t="shared" ref="O68:O131" si="11">IF(B67&lt;3,"Highly Acidic",
IF(AND(B67&lt;6.52,B67&gt;=3),"Acidic",
IF(AND(B67&gt;=6.52,B67&lt;=6.83),"Drinkable",
IF(AND(B67&gt;6.83,B67&lt;8),"Neutral",
IF(AND(B67&gt;=8,B67&lt;11),"Alkaline","Highly Alkaline")
))))</f>
        <v>Acidic</v>
      </c>
      <c r="P68" t="str" cm="1">
        <f t="array" ref="P68">_xlfn.IFS(C67&lt;=60,"Soft",
C67&lt;120,"Moderately Soft",
C67&lt;=170,"Desirable",
C67&lt;=240,"Moderately Hard",
C67&gt;240,"Hard")</f>
        <v>Moderately Hard</v>
      </c>
      <c r="Q68" t="str" cm="1">
        <f t="array" ref="Q68">_xlfn.IFS(D67&lt;50,"Non-Beneficial",
D67&lt;=150,"Excellent",
D67&lt;=250,"Good",
D67&lt;=350,"Average",
D67&lt;=500,"Poor",
D67&lt;=800,"Very Poor",
D67&gt;800,"Unacceptable")</f>
        <v>Good</v>
      </c>
      <c r="R68" t="str">
        <f t="shared" si="10"/>
        <v>Unacceptable</v>
      </c>
      <c r="S68" t="str">
        <f t="shared" ref="S68:S131" si="12">IF(F67&lt;=400,"Safe","Unsafe")</f>
        <v>Safe</v>
      </c>
      <c r="T68" t="str">
        <f t="shared" ref="T68:T131" si="13">IF(G67&lt;=500,"Acceptable","Unacceptable")</f>
        <v>Acceptable</v>
      </c>
      <c r="U68" t="str">
        <f t="shared" ref="U68:U131" si="14">IF(H67&lt;20,"Acceptable","Unacceptable")</f>
        <v>Acceptable</v>
      </c>
      <c r="V68" t="str">
        <f t="shared" ref="V68:V131" si="15">IF(I67&lt;=80,"Safe","Unsafe")</f>
        <v>Safe</v>
      </c>
      <c r="W68" t="str">
        <f t="shared" ref="W68:W131" si="16">IF(J67&lt;5,"Acceptable","Unacceptable")</f>
        <v>Unacceptable</v>
      </c>
      <c r="AA68" t="str">
        <f t="shared" ref="AA68:AA131" si="17">IF(
       AND(OR(O68 = "Drinkable",O68 = "Neutral"),
                OR(P68 = "Desirable",P68 = "Moderately Hard"),
                OR(Q68 = "Excellent",Q68 = "Good",Q68 = "Average"),
                OR(R68 = "Acceptable",R68 = "Needs Boiling"),
                S68 = "Safe",
                T68 = "Acceptable",
                U68 = "Acceptable",
                V68 = "Safe",
                W68 = "Acceptable"
               ),
     "Potable",
    "Not-Potable"
   )</f>
        <v>Not-Potable</v>
      </c>
      <c r="AB68" t="str">
        <f t="shared" ref="AB68:AB131" si="18">IF(
        SUM(
                   IF(OR(O68 = "Neutral",O68 = "Drinkable"),1,0),
                   IF(OR(P68 = "Desirable",P68 = "Moderately Hard"),1,0),
                   IF(OR(Q68 = "Good",Q68 = "Average",Q68 ="Excellent"),1,0),
                   IF(OR(R68 = "Acceptable",R68 = "Needs Boiling"),1,0),
                   IF(S68 = "Safe",1,0),
                   IF(T68 = "Acceptable",1,0),
                   IF(U68 = "Acceptable",1,0),
                   IF(V68 = "Safe",1,0),
                   IF(W68 = "Acceptable",1,0)
               )&gt;7,
      "Potable",
      "Not-Potable"
  )</f>
        <v>Not-Potable</v>
      </c>
      <c r="AC68" t="s">
        <v>40</v>
      </c>
    </row>
    <row r="69" spans="2:29" x14ac:dyDescent="0.3">
      <c r="B69">
        <f>$AG$27</f>
        <v>7.080794504276815</v>
      </c>
      <c r="C69">
        <v>103.46475866009401</v>
      </c>
      <c r="D69">
        <v>274.20167424582002</v>
      </c>
      <c r="E69">
        <v>8.4173050320895193</v>
      </c>
      <c r="F69">
        <f>$AH$27</f>
        <v>333.77577661081307</v>
      </c>
      <c r="G69">
        <v>485.97450045781301</v>
      </c>
      <c r="H69">
        <v>11.3511327307085</v>
      </c>
      <c r="I69">
        <v>67.869963675902099</v>
      </c>
      <c r="J69">
        <v>4.6207934516532099</v>
      </c>
      <c r="O69" t="str">
        <f t="shared" si="11"/>
        <v>Acidic</v>
      </c>
      <c r="P69" t="str" cm="1">
        <f t="array" ref="P69">_xlfn.IFS(C68&lt;=60,"Soft",
C68&lt;120,"Moderately Soft",
C68&lt;=170,"Desirable",
C68&lt;=240,"Moderately Hard",
C68&gt;240,"Hard")</f>
        <v>Moderately Hard</v>
      </c>
      <c r="Q69" t="str" cm="1">
        <f t="array" ref="Q69">_xlfn.IFS(D68&lt;50,"Non-Beneficial",
D68&lt;=150,"Excellent",
D68&lt;=250,"Good",
D68&lt;=350,"Average",
D68&lt;=500,"Poor",
D68&lt;=800,"Very Poor",
D68&gt;800,"Unacceptable")</f>
        <v>Average</v>
      </c>
      <c r="R69" t="str">
        <f t="shared" si="10"/>
        <v>Unacceptable</v>
      </c>
      <c r="S69" t="str">
        <f t="shared" si="12"/>
        <v>Safe</v>
      </c>
      <c r="T69" t="str">
        <f t="shared" si="13"/>
        <v>Unacceptable</v>
      </c>
      <c r="U69" t="str">
        <f t="shared" si="14"/>
        <v>Acceptable</v>
      </c>
      <c r="V69" t="str">
        <f t="shared" si="15"/>
        <v>Safe</v>
      </c>
      <c r="W69" t="str">
        <f t="shared" si="16"/>
        <v>Unacceptable</v>
      </c>
      <c r="AA69" t="str">
        <f t="shared" si="17"/>
        <v>Not-Potable</v>
      </c>
      <c r="AB69" t="str">
        <f t="shared" si="18"/>
        <v>Not-Potable</v>
      </c>
      <c r="AC69" t="s">
        <v>40</v>
      </c>
    </row>
    <row r="70" spans="2:29" x14ac:dyDescent="0.3">
      <c r="B70">
        <f>$AG$27</f>
        <v>7.080794504276815</v>
      </c>
      <c r="C70">
        <v>211.20052600889699</v>
      </c>
      <c r="D70">
        <v>128.304841337754</v>
      </c>
      <c r="E70">
        <v>4.5021170339618104</v>
      </c>
      <c r="F70">
        <v>326.96151756575</v>
      </c>
      <c r="G70">
        <v>333.32984795866702</v>
      </c>
      <c r="H70">
        <v>16.0451484768668</v>
      </c>
      <c r="I70">
        <v>49.898405635428297</v>
      </c>
      <c r="J70">
        <v>3.4397400415499102</v>
      </c>
      <c r="O70" t="str">
        <f t="shared" si="11"/>
        <v>Neutral</v>
      </c>
      <c r="P70" t="str" cm="1">
        <f t="array" ref="P70">_xlfn.IFS(C69&lt;=60,"Soft",
C69&lt;120,"Moderately Soft",
C69&lt;=170,"Desirable",
C69&lt;=240,"Moderately Hard",
C69&gt;240,"Hard")</f>
        <v>Moderately Soft</v>
      </c>
      <c r="Q70" t="str" cm="1">
        <f t="array" ref="Q70">_xlfn.IFS(D69&lt;50,"Non-Beneficial",
D69&lt;=150,"Excellent",
D69&lt;=250,"Good",
D69&lt;=350,"Average",
D69&lt;=500,"Poor",
D69&lt;=800,"Very Poor",
D69&gt;800,"Unacceptable")</f>
        <v>Average</v>
      </c>
      <c r="R70" t="str">
        <f t="shared" si="10"/>
        <v>Unacceptable</v>
      </c>
      <c r="S70" t="str">
        <f t="shared" si="12"/>
        <v>Safe</v>
      </c>
      <c r="T70" t="str">
        <f t="shared" si="13"/>
        <v>Acceptable</v>
      </c>
      <c r="U70" t="str">
        <f t="shared" si="14"/>
        <v>Acceptable</v>
      </c>
      <c r="V70" t="str">
        <f t="shared" si="15"/>
        <v>Safe</v>
      </c>
      <c r="W70" t="str">
        <f t="shared" si="16"/>
        <v>Acceptable</v>
      </c>
      <c r="AA70" t="str">
        <f t="shared" si="17"/>
        <v>Not-Potable</v>
      </c>
      <c r="AB70" t="str">
        <f t="shared" si="18"/>
        <v>Not-Potable</v>
      </c>
      <c r="AC70" t="s">
        <v>40</v>
      </c>
    </row>
    <row r="71" spans="2:29" x14ac:dyDescent="0.3">
      <c r="B71">
        <v>7.2615505220707099</v>
      </c>
      <c r="C71">
        <v>179.88978823788401</v>
      </c>
      <c r="D71">
        <v>249.64777703096502</v>
      </c>
      <c r="E71">
        <v>5.8370864928374298</v>
      </c>
      <c r="F71">
        <v>349.269271301456</v>
      </c>
      <c r="G71">
        <v>501.18278074340998</v>
      </c>
      <c r="H71">
        <v>17.287713278296302</v>
      </c>
      <c r="I71">
        <v>50.993006453081001</v>
      </c>
      <c r="J71">
        <v>3.6363641826804902</v>
      </c>
      <c r="O71" t="str">
        <f t="shared" si="11"/>
        <v>Neutral</v>
      </c>
      <c r="P71" t="str" cm="1">
        <f t="array" ref="P71">_xlfn.IFS(C70&lt;=60,"Soft",
C70&lt;120,"Moderately Soft",
C70&lt;=170,"Desirable",
C70&lt;=240,"Moderately Hard",
C70&gt;240,"Hard")</f>
        <v>Moderately Hard</v>
      </c>
      <c r="Q71" t="str" cm="1">
        <f t="array" ref="Q71">_xlfn.IFS(D70&lt;50,"Non-Beneficial",
D70&lt;=150,"Excellent",
D70&lt;=250,"Good",
D70&lt;=350,"Average",
D70&lt;=500,"Poor",
D70&lt;=800,"Very Poor",
D70&gt;800,"Unacceptable")</f>
        <v>Excellent</v>
      </c>
      <c r="R71" t="str">
        <f t="shared" si="10"/>
        <v>Acceptable</v>
      </c>
      <c r="S71" t="str">
        <f t="shared" si="12"/>
        <v>Safe</v>
      </c>
      <c r="T71" t="str">
        <f t="shared" si="13"/>
        <v>Acceptable</v>
      </c>
      <c r="U71" t="str">
        <f t="shared" si="14"/>
        <v>Acceptable</v>
      </c>
      <c r="V71" t="str">
        <f t="shared" si="15"/>
        <v>Safe</v>
      </c>
      <c r="W71" t="str">
        <f t="shared" si="16"/>
        <v>Acceptable</v>
      </c>
      <c r="AA71" t="str">
        <f t="shared" si="17"/>
        <v>Potable</v>
      </c>
      <c r="AB71" t="str">
        <f t="shared" si="18"/>
        <v>Potable</v>
      </c>
      <c r="AC71" t="s">
        <v>40</v>
      </c>
    </row>
    <row r="72" spans="2:29" x14ac:dyDescent="0.3">
      <c r="B72">
        <v>7.1604672308087398</v>
      </c>
      <c r="C72">
        <v>183.08931003792799</v>
      </c>
      <c r="D72">
        <v>67.433460655304003</v>
      </c>
      <c r="E72">
        <v>3.8030364235979799</v>
      </c>
      <c r="F72">
        <v>277.599098621059</v>
      </c>
      <c r="G72">
        <v>428.036344350403</v>
      </c>
      <c r="H72">
        <v>9.7996246896130401</v>
      </c>
      <c r="I72">
        <v>90.035373673620697</v>
      </c>
      <c r="J72">
        <v>3.8848910441472699</v>
      </c>
      <c r="O72" t="str">
        <f t="shared" si="11"/>
        <v>Neutral</v>
      </c>
      <c r="P72" t="str" cm="1">
        <f t="array" ref="P72">_xlfn.IFS(C71&lt;=60,"Soft",
C71&lt;120,"Moderately Soft",
C71&lt;=170,"Desirable",
C71&lt;=240,"Moderately Hard",
C71&gt;240,"Hard")</f>
        <v>Moderately Hard</v>
      </c>
      <c r="Q72" t="str" cm="1">
        <f t="array" ref="Q72">_xlfn.IFS(D71&lt;50,"Non-Beneficial",
D71&lt;=150,"Excellent",
D71&lt;=250,"Good",
D71&lt;=350,"Average",
D71&lt;=500,"Poor",
D71&lt;=800,"Very Poor",
D71&gt;800,"Unacceptable")</f>
        <v>Good</v>
      </c>
      <c r="R72" t="str">
        <f t="shared" si="10"/>
        <v>Needs Boiling</v>
      </c>
      <c r="S72" t="str">
        <f t="shared" si="12"/>
        <v>Safe</v>
      </c>
      <c r="T72" t="str">
        <f t="shared" si="13"/>
        <v>Unacceptable</v>
      </c>
      <c r="U72" t="str">
        <f t="shared" si="14"/>
        <v>Acceptable</v>
      </c>
      <c r="V72" t="str">
        <f t="shared" si="15"/>
        <v>Safe</v>
      </c>
      <c r="W72" t="str">
        <f t="shared" si="16"/>
        <v>Acceptable</v>
      </c>
      <c r="AA72" t="str">
        <f t="shared" si="17"/>
        <v>Not-Potable</v>
      </c>
      <c r="AB72" t="str">
        <f t="shared" si="18"/>
        <v>Potable</v>
      </c>
      <c r="AC72" t="s">
        <v>40</v>
      </c>
    </row>
    <row r="73" spans="2:29" x14ac:dyDescent="0.3">
      <c r="B73">
        <v>5.7047647762130103</v>
      </c>
      <c r="C73">
        <v>116.299329883795</v>
      </c>
      <c r="D73">
        <v>332.23581528749901</v>
      </c>
      <c r="E73">
        <v>7.0505031595769703</v>
      </c>
      <c r="F73">
        <v>297.07815347852102</v>
      </c>
      <c r="G73">
        <v>504.37868096765402</v>
      </c>
      <c r="H73">
        <v>9.0018204875661301</v>
      </c>
      <c r="I73">
        <v>48.147031253489203</v>
      </c>
      <c r="J73">
        <v>4.1575334074897299</v>
      </c>
      <c r="O73" t="str">
        <f t="shared" si="11"/>
        <v>Neutral</v>
      </c>
      <c r="P73" t="str" cm="1">
        <f t="array" ref="P73">_xlfn.IFS(C72&lt;=60,"Soft",
C72&lt;120,"Moderately Soft",
C72&lt;=170,"Desirable",
C72&lt;=240,"Moderately Hard",
C72&gt;240,"Hard")</f>
        <v>Moderately Hard</v>
      </c>
      <c r="Q73" t="str" cm="1">
        <f t="array" ref="Q73">_xlfn.IFS(D72&lt;50,"Non-Beneficial",
D72&lt;=150,"Excellent",
D72&lt;=250,"Good",
D72&lt;=350,"Average",
D72&lt;=500,"Poor",
D72&lt;=800,"Very Poor",
D72&gt;800,"Unacceptable")</f>
        <v>Excellent</v>
      </c>
      <c r="R73" t="str">
        <f t="shared" si="10"/>
        <v>Acceptable</v>
      </c>
      <c r="S73" t="str">
        <f t="shared" si="12"/>
        <v>Safe</v>
      </c>
      <c r="T73" t="str">
        <f t="shared" si="13"/>
        <v>Acceptable</v>
      </c>
      <c r="U73" t="str">
        <f t="shared" si="14"/>
        <v>Acceptable</v>
      </c>
      <c r="V73" t="str">
        <f t="shared" si="15"/>
        <v>Unsafe</v>
      </c>
      <c r="W73" t="str">
        <f t="shared" si="16"/>
        <v>Acceptable</v>
      </c>
      <c r="AA73" t="str">
        <f t="shared" si="17"/>
        <v>Not-Potable</v>
      </c>
      <c r="AB73" t="str">
        <f t="shared" si="18"/>
        <v>Potable</v>
      </c>
      <c r="AC73" t="s">
        <v>40</v>
      </c>
    </row>
    <row r="74" spans="2:29" x14ac:dyDescent="0.3">
      <c r="B74">
        <v>6.2172731351603403</v>
      </c>
      <c r="C74">
        <v>130.94446388846501</v>
      </c>
      <c r="D74">
        <v>194.60382818987497</v>
      </c>
      <c r="E74">
        <v>7.0924629553053604</v>
      </c>
      <c r="F74">
        <v>300.13127199830302</v>
      </c>
      <c r="G74">
        <v>556.65371003339703</v>
      </c>
      <c r="H74">
        <v>14.0836083521954</v>
      </c>
      <c r="I74">
        <v>57.897074706807601</v>
      </c>
      <c r="J74">
        <v>5.3258334456957996</v>
      </c>
      <c r="O74" t="str">
        <f t="shared" si="11"/>
        <v>Acidic</v>
      </c>
      <c r="P74" t="str" cm="1">
        <f t="array" ref="P74">_xlfn.IFS(C73&lt;=60,"Soft",
C73&lt;120,"Moderately Soft",
C73&lt;=170,"Desirable",
C73&lt;=240,"Moderately Hard",
C73&gt;240,"Hard")</f>
        <v>Moderately Soft</v>
      </c>
      <c r="Q74" t="str" cm="1">
        <f t="array" ref="Q74">_xlfn.IFS(D73&lt;50,"Non-Beneficial",
D73&lt;=150,"Excellent",
D73&lt;=250,"Good",
D73&lt;=350,"Average",
D73&lt;=500,"Poor",
D73&lt;=800,"Very Poor",
D73&gt;800,"Unacceptable")</f>
        <v>Average</v>
      </c>
      <c r="R74" t="str">
        <f t="shared" si="10"/>
        <v>Unacceptable</v>
      </c>
      <c r="S74" t="str">
        <f t="shared" si="12"/>
        <v>Safe</v>
      </c>
      <c r="T74" t="str">
        <f t="shared" si="13"/>
        <v>Unacceptable</v>
      </c>
      <c r="U74" t="str">
        <f t="shared" si="14"/>
        <v>Acceptable</v>
      </c>
      <c r="V74" t="str">
        <f t="shared" si="15"/>
        <v>Safe</v>
      </c>
      <c r="W74" t="str">
        <f t="shared" si="16"/>
        <v>Acceptable</v>
      </c>
      <c r="AA74" t="str">
        <f t="shared" si="17"/>
        <v>Not-Potable</v>
      </c>
      <c r="AB74" t="str">
        <f t="shared" si="18"/>
        <v>Not-Potable</v>
      </c>
      <c r="AC74" t="s">
        <v>40</v>
      </c>
    </row>
    <row r="75" spans="2:29" x14ac:dyDescent="0.3">
      <c r="B75">
        <v>8.6799349699641795</v>
      </c>
      <c r="C75">
        <v>242.22866728551901</v>
      </c>
      <c r="D75">
        <v>229.84050951482402</v>
      </c>
      <c r="E75">
        <v>7.5187646593999</v>
      </c>
      <c r="F75">
        <f>$AH$27</f>
        <v>333.77577661081307</v>
      </c>
      <c r="G75">
        <v>352.94258812349</v>
      </c>
      <c r="H75">
        <v>18.704409059274798</v>
      </c>
      <c r="I75">
        <v>69.907902449152104</v>
      </c>
      <c r="J75">
        <v>3.8734702984483</v>
      </c>
      <c r="O75" t="str">
        <f t="shared" si="11"/>
        <v>Acidic</v>
      </c>
      <c r="P75" t="str" cm="1">
        <f t="array" ref="P75">_xlfn.IFS(C74&lt;=60,"Soft",
C74&lt;120,"Moderately Soft",
C74&lt;=170,"Desirable",
C74&lt;=240,"Moderately Hard",
C74&gt;240,"Hard")</f>
        <v>Desirable</v>
      </c>
      <c r="Q75" t="str" cm="1">
        <f t="array" ref="Q75">_xlfn.IFS(D74&lt;50,"Non-Beneficial",
D74&lt;=150,"Excellent",
D74&lt;=250,"Good",
D74&lt;=350,"Average",
D74&lt;=500,"Poor",
D74&lt;=800,"Very Poor",
D74&gt;800,"Unacceptable")</f>
        <v>Good</v>
      </c>
      <c r="R75" t="str">
        <f t="shared" si="10"/>
        <v>Unacceptable</v>
      </c>
      <c r="S75" t="str">
        <f t="shared" si="12"/>
        <v>Safe</v>
      </c>
      <c r="T75" t="str">
        <f t="shared" si="13"/>
        <v>Unacceptable</v>
      </c>
      <c r="U75" t="str">
        <f t="shared" si="14"/>
        <v>Acceptable</v>
      </c>
      <c r="V75" t="str">
        <f t="shared" si="15"/>
        <v>Safe</v>
      </c>
      <c r="W75" t="str">
        <f t="shared" si="16"/>
        <v>Unacceptable</v>
      </c>
      <c r="AA75" t="str">
        <f t="shared" si="17"/>
        <v>Not-Potable</v>
      </c>
      <c r="AB75" t="str">
        <f t="shared" si="18"/>
        <v>Not-Potable</v>
      </c>
      <c r="AC75" t="s">
        <v>40</v>
      </c>
    </row>
    <row r="76" spans="2:29" x14ac:dyDescent="0.3">
      <c r="B76">
        <f>$AG$27</f>
        <v>7.080794504276815</v>
      </c>
      <c r="C76">
        <v>219.30091421336999</v>
      </c>
      <c r="D76">
        <v>148.59466424283602</v>
      </c>
      <c r="E76">
        <v>5.5983267656292499</v>
      </c>
      <c r="F76">
        <v>344.442393672891</v>
      </c>
      <c r="G76">
        <v>425.21357480761202</v>
      </c>
      <c r="H76">
        <v>15.771834366058201</v>
      </c>
      <c r="I76">
        <v>49.3520014778044</v>
      </c>
      <c r="J76">
        <v>4.6559165986888198</v>
      </c>
      <c r="O76" t="str">
        <f t="shared" si="11"/>
        <v>Alkaline</v>
      </c>
      <c r="P76" t="str" cm="1">
        <f t="array" ref="P76">_xlfn.IFS(C75&lt;=60,"Soft",
C75&lt;120,"Moderately Soft",
C75&lt;=170,"Desirable",
C75&lt;=240,"Moderately Hard",
C75&gt;240,"Hard")</f>
        <v>Hard</v>
      </c>
      <c r="Q76" t="str" cm="1">
        <f t="array" ref="Q76">_xlfn.IFS(D75&lt;50,"Non-Beneficial",
D75&lt;=150,"Excellent",
D75&lt;=250,"Good",
D75&lt;=350,"Average",
D75&lt;=500,"Poor",
D75&lt;=800,"Very Poor",
D75&gt;800,"Unacceptable")</f>
        <v>Good</v>
      </c>
      <c r="R76" t="str">
        <f t="shared" si="10"/>
        <v>Unacceptable</v>
      </c>
      <c r="S76" t="str">
        <f t="shared" si="12"/>
        <v>Safe</v>
      </c>
      <c r="T76" t="str">
        <f t="shared" si="13"/>
        <v>Acceptable</v>
      </c>
      <c r="U76" t="str">
        <f t="shared" si="14"/>
        <v>Acceptable</v>
      </c>
      <c r="V76" t="str">
        <f t="shared" si="15"/>
        <v>Safe</v>
      </c>
      <c r="W76" t="str">
        <f t="shared" si="16"/>
        <v>Acceptable</v>
      </c>
      <c r="AA76" t="str">
        <f t="shared" si="17"/>
        <v>Not-Potable</v>
      </c>
      <c r="AB76" t="str">
        <f t="shared" si="18"/>
        <v>Not-Potable</v>
      </c>
      <c r="AC76" t="s">
        <v>40</v>
      </c>
    </row>
    <row r="77" spans="2:29" x14ac:dyDescent="0.3">
      <c r="B77">
        <v>6.8973221411001902</v>
      </c>
      <c r="C77">
        <v>211.36016672106101</v>
      </c>
      <c r="D77">
        <v>256.50777643120199</v>
      </c>
      <c r="E77">
        <v>6.76600990675459</v>
      </c>
      <c r="F77">
        <f>$AH$27</f>
        <v>333.77577661081307</v>
      </c>
      <c r="G77">
        <v>383.01431016785301</v>
      </c>
      <c r="H77">
        <v>13.9347880413806</v>
      </c>
      <c r="I77">
        <v>90.523329863009295</v>
      </c>
      <c r="J77">
        <v>5.0227836300045698</v>
      </c>
      <c r="O77" t="str">
        <f t="shared" si="11"/>
        <v>Neutral</v>
      </c>
      <c r="P77" t="str" cm="1">
        <f t="array" ref="P77">_xlfn.IFS(C76&lt;=60,"Soft",
C76&lt;120,"Moderately Soft",
C76&lt;=170,"Desirable",
C76&lt;=240,"Moderately Hard",
C76&gt;240,"Hard")</f>
        <v>Moderately Hard</v>
      </c>
      <c r="Q77" t="str" cm="1">
        <f t="array" ref="Q77">_xlfn.IFS(D76&lt;50,"Non-Beneficial",
D76&lt;=150,"Excellent",
D76&lt;=250,"Good",
D76&lt;=350,"Average",
D76&lt;=500,"Poor",
D76&lt;=800,"Very Poor",
D76&gt;800,"Unacceptable")</f>
        <v>Excellent</v>
      </c>
      <c r="R77" t="str">
        <f t="shared" si="10"/>
        <v>Needs Boiling</v>
      </c>
      <c r="S77" t="str">
        <f t="shared" si="12"/>
        <v>Safe</v>
      </c>
      <c r="T77" t="str">
        <f t="shared" si="13"/>
        <v>Acceptable</v>
      </c>
      <c r="U77" t="str">
        <f t="shared" si="14"/>
        <v>Acceptable</v>
      </c>
      <c r="V77" t="str">
        <f t="shared" si="15"/>
        <v>Safe</v>
      </c>
      <c r="W77" t="str">
        <f t="shared" si="16"/>
        <v>Acceptable</v>
      </c>
      <c r="AA77" t="str">
        <f t="shared" si="17"/>
        <v>Potable</v>
      </c>
      <c r="AB77" t="str">
        <f t="shared" si="18"/>
        <v>Potable</v>
      </c>
      <c r="AC77" t="s">
        <v>40</v>
      </c>
    </row>
    <row r="78" spans="2:29" x14ac:dyDescent="0.3">
      <c r="B78">
        <v>3.5145455287452698</v>
      </c>
      <c r="C78">
        <v>158.73207576140101</v>
      </c>
      <c r="D78">
        <v>230.29663613563599</v>
      </c>
      <c r="E78">
        <v>6.8216790994611296</v>
      </c>
      <c r="F78">
        <v>286.52284681697802</v>
      </c>
      <c r="G78">
        <v>307.37914203519102</v>
      </c>
      <c r="H78">
        <v>9.7122319109183195</v>
      </c>
      <c r="I78">
        <v>79.850928574572393</v>
      </c>
      <c r="J78">
        <v>3.7626153310993602</v>
      </c>
      <c r="O78" t="str">
        <f t="shared" si="11"/>
        <v>Neutral</v>
      </c>
      <c r="P78" t="str" cm="1">
        <f t="array" ref="P78">_xlfn.IFS(C77&lt;=60,"Soft",
C77&lt;120,"Moderately Soft",
C77&lt;=170,"Desirable",
C77&lt;=240,"Moderately Hard",
C77&gt;240,"Hard")</f>
        <v>Moderately Hard</v>
      </c>
      <c r="Q78" t="str" cm="1">
        <f t="array" ref="Q78">_xlfn.IFS(D77&lt;50,"Non-Beneficial",
D77&lt;=150,"Excellent",
D77&lt;=250,"Good",
D77&lt;=350,"Average",
D77&lt;=500,"Poor",
D77&lt;=800,"Very Poor",
D77&gt;800,"Unacceptable")</f>
        <v>Average</v>
      </c>
      <c r="R78" t="str">
        <f t="shared" si="10"/>
        <v>Needs Boiling</v>
      </c>
      <c r="S78" t="str">
        <f t="shared" si="12"/>
        <v>Safe</v>
      </c>
      <c r="T78" t="str">
        <f t="shared" si="13"/>
        <v>Acceptable</v>
      </c>
      <c r="U78" t="str">
        <f t="shared" si="14"/>
        <v>Acceptable</v>
      </c>
      <c r="V78" t="str">
        <f t="shared" si="15"/>
        <v>Unsafe</v>
      </c>
      <c r="W78" t="str">
        <f t="shared" si="16"/>
        <v>Unacceptable</v>
      </c>
      <c r="AA78" t="str">
        <f t="shared" si="17"/>
        <v>Not-Potable</v>
      </c>
      <c r="AB78" t="str">
        <f t="shared" si="18"/>
        <v>Not-Potable</v>
      </c>
      <c r="AC78" t="s">
        <v>40</v>
      </c>
    </row>
    <row r="79" spans="2:29" x14ac:dyDescent="0.3">
      <c r="B79">
        <v>3.7225004859337201</v>
      </c>
      <c r="C79">
        <v>163.63974692058099</v>
      </c>
      <c r="D79">
        <v>379.62167991260998</v>
      </c>
      <c r="E79">
        <v>6.6845702741913398</v>
      </c>
      <c r="F79">
        <v>326.69401786030198</v>
      </c>
      <c r="G79">
        <v>467.56297287118099</v>
      </c>
      <c r="H79">
        <v>14.5672688601882</v>
      </c>
      <c r="I79">
        <v>50.577979098280899</v>
      </c>
      <c r="J79">
        <v>3.6628377319913499</v>
      </c>
      <c r="O79" t="str">
        <f t="shared" si="11"/>
        <v>Acidic</v>
      </c>
      <c r="P79" t="str" cm="1">
        <f t="array" ref="P79">_xlfn.IFS(C78&lt;=60,"Soft",
C78&lt;120,"Moderately Soft",
C78&lt;=170,"Desirable",
C78&lt;=240,"Moderately Hard",
C78&gt;240,"Hard")</f>
        <v>Desirable</v>
      </c>
      <c r="Q79" t="str" cm="1">
        <f t="array" ref="Q79">_xlfn.IFS(D78&lt;50,"Non-Beneficial",
D78&lt;=150,"Excellent",
D78&lt;=250,"Good",
D78&lt;=350,"Average",
D78&lt;=500,"Poor",
D78&lt;=800,"Very Poor",
D78&gt;800,"Unacceptable")</f>
        <v>Good</v>
      </c>
      <c r="R79" t="str">
        <f t="shared" si="10"/>
        <v>Needs Boiling</v>
      </c>
      <c r="S79" t="str">
        <f t="shared" si="12"/>
        <v>Safe</v>
      </c>
      <c r="T79" t="str">
        <f t="shared" si="13"/>
        <v>Acceptable</v>
      </c>
      <c r="U79" t="str">
        <f t="shared" si="14"/>
        <v>Acceptable</v>
      </c>
      <c r="V79" t="str">
        <f t="shared" si="15"/>
        <v>Safe</v>
      </c>
      <c r="W79" t="str">
        <f t="shared" si="16"/>
        <v>Acceptable</v>
      </c>
      <c r="AA79" t="str">
        <f t="shared" si="17"/>
        <v>Not-Potable</v>
      </c>
      <c r="AB79" t="str">
        <f t="shared" si="18"/>
        <v>Potable</v>
      </c>
      <c r="AC79" t="s">
        <v>40</v>
      </c>
    </row>
    <row r="80" spans="2:29" x14ac:dyDescent="0.3">
      <c r="B80">
        <v>6.4550047974967102</v>
      </c>
      <c r="C80">
        <v>176.68397277687001</v>
      </c>
      <c r="D80">
        <v>244.680483903545</v>
      </c>
      <c r="E80">
        <v>5.7569300386928504</v>
      </c>
      <c r="F80">
        <v>314.79959828380902</v>
      </c>
      <c r="G80">
        <v>477.58134615570202</v>
      </c>
      <c r="H80">
        <v>16.245504341610602</v>
      </c>
      <c r="I80">
        <v>57.729723828440001</v>
      </c>
      <c r="J80">
        <v>2.2934314064128598</v>
      </c>
      <c r="O80" t="str">
        <f t="shared" si="11"/>
        <v>Acidic</v>
      </c>
      <c r="P80" t="str" cm="1">
        <f t="array" ref="P80">_xlfn.IFS(C79&lt;=60,"Soft",
C79&lt;120,"Moderately Soft",
C79&lt;=170,"Desirable",
C79&lt;=240,"Moderately Hard",
C79&gt;240,"Hard")</f>
        <v>Desirable</v>
      </c>
      <c r="Q80" t="str" cm="1">
        <f t="array" ref="Q80">_xlfn.IFS(D79&lt;50,"Non-Beneficial",
D79&lt;=150,"Excellent",
D79&lt;=250,"Good",
D79&lt;=350,"Average",
D79&lt;=500,"Poor",
D79&lt;=800,"Very Poor",
D79&gt;800,"Unacceptable")</f>
        <v>Poor</v>
      </c>
      <c r="R80" t="str">
        <f t="shared" si="10"/>
        <v>Needs Boiling</v>
      </c>
      <c r="S80" t="str">
        <f t="shared" si="12"/>
        <v>Safe</v>
      </c>
      <c r="T80" t="str">
        <f t="shared" si="13"/>
        <v>Acceptable</v>
      </c>
      <c r="U80" t="str">
        <f t="shared" si="14"/>
        <v>Acceptable</v>
      </c>
      <c r="V80" t="str">
        <f t="shared" si="15"/>
        <v>Safe</v>
      </c>
      <c r="W80" t="str">
        <f t="shared" si="16"/>
        <v>Acceptable</v>
      </c>
      <c r="AA80" t="str">
        <f t="shared" si="17"/>
        <v>Not-Potable</v>
      </c>
      <c r="AB80" t="str">
        <f t="shared" si="18"/>
        <v>Not-Potable</v>
      </c>
      <c r="AC80" t="s">
        <v>40</v>
      </c>
    </row>
    <row r="81" spans="2:29" x14ac:dyDescent="0.3">
      <c r="B81">
        <v>7.31680475388091</v>
      </c>
      <c r="C81">
        <v>217.52286196229099</v>
      </c>
      <c r="D81">
        <v>319.03399811532199</v>
      </c>
      <c r="E81">
        <v>9.8650475026821791</v>
      </c>
      <c r="F81">
        <v>376.93797230566503</v>
      </c>
      <c r="G81">
        <v>425.91340018026898</v>
      </c>
      <c r="H81">
        <v>8.9927542722546701</v>
      </c>
      <c r="I81">
        <v>69.509219822115199</v>
      </c>
      <c r="J81">
        <v>3.5083726497835901</v>
      </c>
      <c r="O81" t="str">
        <f t="shared" si="11"/>
        <v>Acidic</v>
      </c>
      <c r="P81" t="str" cm="1">
        <f t="array" ref="P81">_xlfn.IFS(C80&lt;=60,"Soft",
C80&lt;120,"Moderately Soft",
C80&lt;=170,"Desirable",
C80&lt;=240,"Moderately Hard",
C80&gt;240,"Hard")</f>
        <v>Moderately Hard</v>
      </c>
      <c r="Q81" t="str" cm="1">
        <f t="array" ref="Q81">_xlfn.IFS(D80&lt;50,"Non-Beneficial",
D80&lt;=150,"Excellent",
D80&lt;=250,"Good",
D80&lt;=350,"Average",
D80&lt;=500,"Poor",
D80&lt;=800,"Very Poor",
D80&gt;800,"Unacceptable")</f>
        <v>Good</v>
      </c>
      <c r="R81" t="str">
        <f t="shared" si="10"/>
        <v>Needs Boiling</v>
      </c>
      <c r="S81" t="str">
        <f t="shared" si="12"/>
        <v>Safe</v>
      </c>
      <c r="T81" t="str">
        <f t="shared" si="13"/>
        <v>Acceptable</v>
      </c>
      <c r="U81" t="str">
        <f t="shared" si="14"/>
        <v>Acceptable</v>
      </c>
      <c r="V81" t="str">
        <f t="shared" si="15"/>
        <v>Safe</v>
      </c>
      <c r="W81" t="str">
        <f t="shared" si="16"/>
        <v>Acceptable</v>
      </c>
      <c r="AA81" t="str">
        <f t="shared" si="17"/>
        <v>Not-Potable</v>
      </c>
      <c r="AB81" t="str">
        <f t="shared" si="18"/>
        <v>Potable</v>
      </c>
      <c r="AC81" t="s">
        <v>40</v>
      </c>
    </row>
    <row r="82" spans="2:29" x14ac:dyDescent="0.3">
      <c r="B82">
        <v>1.84453836649884</v>
      </c>
      <c r="C82">
        <v>233.76434272072601</v>
      </c>
      <c r="D82">
        <v>286.89595777682899</v>
      </c>
      <c r="E82">
        <v>7.7244322999639099</v>
      </c>
      <c r="F82">
        <f>$AH$27</f>
        <v>333.77577661081307</v>
      </c>
      <c r="G82">
        <v>410.38726383770802</v>
      </c>
      <c r="H82">
        <v>15.6118592963052</v>
      </c>
      <c r="I82">
        <v>54.299444094189198</v>
      </c>
      <c r="J82">
        <v>5.0134633511037299</v>
      </c>
      <c r="O82" t="str">
        <f t="shared" si="11"/>
        <v>Neutral</v>
      </c>
      <c r="P82" t="str" cm="1">
        <f t="array" ref="P82">_xlfn.IFS(C81&lt;=60,"Soft",
C81&lt;120,"Moderately Soft",
C81&lt;=170,"Desirable",
C81&lt;=240,"Moderately Hard",
C81&gt;240,"Hard")</f>
        <v>Moderately Hard</v>
      </c>
      <c r="Q82" t="str" cm="1">
        <f t="array" ref="Q82">_xlfn.IFS(D81&lt;50,"Non-Beneficial",
D81&lt;=150,"Excellent",
D81&lt;=250,"Good",
D81&lt;=350,"Average",
D81&lt;=500,"Poor",
D81&lt;=800,"Very Poor",
D81&gt;800,"Unacceptable")</f>
        <v>Average</v>
      </c>
      <c r="R82" t="str">
        <f t="shared" si="10"/>
        <v>Unacceptable</v>
      </c>
      <c r="S82" t="str">
        <f t="shared" si="12"/>
        <v>Safe</v>
      </c>
      <c r="T82" t="str">
        <f t="shared" si="13"/>
        <v>Acceptable</v>
      </c>
      <c r="U82" t="str">
        <f t="shared" si="14"/>
        <v>Acceptable</v>
      </c>
      <c r="V82" t="str">
        <f t="shared" si="15"/>
        <v>Safe</v>
      </c>
      <c r="W82" t="str">
        <f t="shared" si="16"/>
        <v>Acceptable</v>
      </c>
      <c r="AA82" t="str">
        <f t="shared" si="17"/>
        <v>Not-Potable</v>
      </c>
      <c r="AB82" t="str">
        <f t="shared" si="18"/>
        <v>Potable</v>
      </c>
      <c r="AC82" t="s">
        <v>40</v>
      </c>
    </row>
    <row r="83" spans="2:29" x14ac:dyDescent="0.3">
      <c r="B83">
        <v>5.5191256564376001</v>
      </c>
      <c r="C83">
        <v>168.72858303956701</v>
      </c>
      <c r="D83">
        <v>125.31601921064699</v>
      </c>
      <c r="E83">
        <v>7.7307229479250301</v>
      </c>
      <c r="F83">
        <f>$AH$27</f>
        <v>333.77577661081307</v>
      </c>
      <c r="G83">
        <v>443.570372097492</v>
      </c>
      <c r="H83">
        <v>18.099078103861501</v>
      </c>
      <c r="I83">
        <f>$AI$27</f>
        <v>66.396292946768</v>
      </c>
      <c r="J83">
        <v>3.75899586032391</v>
      </c>
      <c r="O83" t="str">
        <f t="shared" si="11"/>
        <v>Highly Acidic</v>
      </c>
      <c r="P83" t="str" cm="1">
        <f t="array" ref="P83">_xlfn.IFS(C82&lt;=60,"Soft",
C82&lt;120,"Moderately Soft",
C82&lt;=170,"Desirable",
C82&lt;=240,"Moderately Hard",
C82&gt;240,"Hard")</f>
        <v>Moderately Hard</v>
      </c>
      <c r="Q83" t="str" cm="1">
        <f t="array" ref="Q83">_xlfn.IFS(D82&lt;50,"Non-Beneficial",
D82&lt;=150,"Excellent",
D82&lt;=250,"Good",
D82&lt;=350,"Average",
D82&lt;=500,"Poor",
D82&lt;=800,"Very Poor",
D82&gt;800,"Unacceptable")</f>
        <v>Average</v>
      </c>
      <c r="R83" t="str">
        <f t="shared" si="10"/>
        <v>Unacceptable</v>
      </c>
      <c r="S83" t="str">
        <f t="shared" si="12"/>
        <v>Safe</v>
      </c>
      <c r="T83" t="str">
        <f t="shared" si="13"/>
        <v>Acceptable</v>
      </c>
      <c r="U83" t="str">
        <f t="shared" si="14"/>
        <v>Acceptable</v>
      </c>
      <c r="V83" t="str">
        <f t="shared" si="15"/>
        <v>Safe</v>
      </c>
      <c r="W83" t="str">
        <f t="shared" si="16"/>
        <v>Unacceptable</v>
      </c>
      <c r="AA83" t="str">
        <f t="shared" si="17"/>
        <v>Not-Potable</v>
      </c>
      <c r="AB83" t="str">
        <f t="shared" si="18"/>
        <v>Not-Potable</v>
      </c>
      <c r="AC83" t="s">
        <v>40</v>
      </c>
    </row>
    <row r="84" spans="2:29" x14ac:dyDescent="0.3">
      <c r="B84">
        <v>7.4089854669246096</v>
      </c>
      <c r="C84">
        <v>204.96174981089399</v>
      </c>
      <c r="D84">
        <v>95.661222701691898</v>
      </c>
      <c r="E84">
        <v>6.5059231388059802</v>
      </c>
      <c r="F84">
        <v>311.45266251174797</v>
      </c>
      <c r="G84">
        <v>504.14599408386601</v>
      </c>
      <c r="H84">
        <v>11.5321440077412</v>
      </c>
      <c r="I84">
        <v>81.106937731462395</v>
      </c>
      <c r="J84">
        <v>3.77242092798951</v>
      </c>
      <c r="O84" t="str">
        <f t="shared" si="11"/>
        <v>Acidic</v>
      </c>
      <c r="P84" t="str" cm="1">
        <f t="array" ref="P84">_xlfn.IFS(C83&lt;=60,"Soft",
C83&lt;120,"Moderately Soft",
C83&lt;=170,"Desirable",
C83&lt;=240,"Moderately Hard",
C83&gt;240,"Hard")</f>
        <v>Desirable</v>
      </c>
      <c r="Q84" t="str" cm="1">
        <f t="array" ref="Q84">_xlfn.IFS(D83&lt;50,"Non-Beneficial",
D83&lt;=150,"Excellent",
D83&lt;=250,"Good",
D83&lt;=350,"Average",
D83&lt;=500,"Poor",
D83&lt;=800,"Very Poor",
D83&gt;800,"Unacceptable")</f>
        <v>Excellent</v>
      </c>
      <c r="R84" t="str">
        <f t="shared" si="10"/>
        <v>Unacceptable</v>
      </c>
      <c r="S84" t="str">
        <f t="shared" si="12"/>
        <v>Safe</v>
      </c>
      <c r="T84" t="str">
        <f t="shared" si="13"/>
        <v>Acceptable</v>
      </c>
      <c r="U84" t="str">
        <f t="shared" si="14"/>
        <v>Acceptable</v>
      </c>
      <c r="V84" t="str">
        <f t="shared" si="15"/>
        <v>Safe</v>
      </c>
      <c r="W84" t="str">
        <f t="shared" si="16"/>
        <v>Acceptable</v>
      </c>
      <c r="AA84" t="str">
        <f t="shared" si="17"/>
        <v>Not-Potable</v>
      </c>
      <c r="AB84" t="str">
        <f t="shared" si="18"/>
        <v>Not-Potable</v>
      </c>
      <c r="AC84" t="s">
        <v>40</v>
      </c>
    </row>
    <row r="85" spans="2:29" x14ac:dyDescent="0.3">
      <c r="B85">
        <v>5.97676961808759</v>
      </c>
      <c r="C85">
        <v>258.95273201595302</v>
      </c>
      <c r="D85">
        <v>272.67981860954097</v>
      </c>
      <c r="E85">
        <v>7.6485993314434504</v>
      </c>
      <c r="F85">
        <v>383.65715210709601</v>
      </c>
      <c r="G85">
        <v>514.11892011876603</v>
      </c>
      <c r="H85">
        <v>12.256790251190299</v>
      </c>
      <c r="I85">
        <v>82.469798429967199</v>
      </c>
      <c r="J85">
        <v>2.9946710955082101</v>
      </c>
      <c r="O85" t="str">
        <f t="shared" si="11"/>
        <v>Neutral</v>
      </c>
      <c r="P85" t="str" cm="1">
        <f t="array" ref="P85">_xlfn.IFS(C84&lt;=60,"Soft",
C84&lt;120,"Moderately Soft",
C84&lt;=170,"Desirable",
C84&lt;=240,"Moderately Hard",
C84&gt;240,"Hard")</f>
        <v>Moderately Hard</v>
      </c>
      <c r="Q85" t="str" cm="1">
        <f t="array" ref="Q85">_xlfn.IFS(D84&lt;50,"Non-Beneficial",
D84&lt;=150,"Excellent",
D84&lt;=250,"Good",
D84&lt;=350,"Average",
D84&lt;=500,"Poor",
D84&lt;=800,"Very Poor",
D84&gt;800,"Unacceptable")</f>
        <v>Excellent</v>
      </c>
      <c r="R85" t="str">
        <f t="shared" si="10"/>
        <v>Needs Boiling</v>
      </c>
      <c r="S85" t="str">
        <f t="shared" si="12"/>
        <v>Safe</v>
      </c>
      <c r="T85" t="str">
        <f t="shared" si="13"/>
        <v>Unacceptable</v>
      </c>
      <c r="U85" t="str">
        <f t="shared" si="14"/>
        <v>Acceptable</v>
      </c>
      <c r="V85" t="str">
        <f t="shared" si="15"/>
        <v>Unsafe</v>
      </c>
      <c r="W85" t="str">
        <f t="shared" si="16"/>
        <v>Acceptable</v>
      </c>
      <c r="AA85" t="str">
        <f t="shared" si="17"/>
        <v>Not-Potable</v>
      </c>
      <c r="AB85" t="str">
        <f t="shared" si="18"/>
        <v>Not-Potable</v>
      </c>
      <c r="AC85" t="s">
        <v>40</v>
      </c>
    </row>
    <row r="86" spans="2:29" x14ac:dyDescent="0.3">
      <c r="B86">
        <v>6.3953591316710598</v>
      </c>
      <c r="C86">
        <v>133.83422910437901</v>
      </c>
      <c r="D86">
        <v>238.27275015402799</v>
      </c>
      <c r="E86">
        <v>5.1277468613271999</v>
      </c>
      <c r="F86">
        <v>266.90842828078399</v>
      </c>
      <c r="G86">
        <v>573.40029514995899</v>
      </c>
      <c r="H86">
        <v>9.8338745845802507</v>
      </c>
      <c r="I86">
        <v>95.026609279843697</v>
      </c>
      <c r="J86">
        <v>4.1912175147116999</v>
      </c>
      <c r="O86" t="str">
        <f t="shared" si="11"/>
        <v>Acidic</v>
      </c>
      <c r="P86" t="str" cm="1">
        <f t="array" ref="P86">_xlfn.IFS(C85&lt;=60,"Soft",
C85&lt;120,"Moderately Soft",
C85&lt;=170,"Desirable",
C85&lt;=240,"Moderately Hard",
C85&gt;240,"Hard")</f>
        <v>Hard</v>
      </c>
      <c r="Q86" t="str" cm="1">
        <f t="array" ref="Q86">_xlfn.IFS(D85&lt;50,"Non-Beneficial",
D85&lt;=150,"Excellent",
D85&lt;=250,"Good",
D85&lt;=350,"Average",
D85&lt;=500,"Poor",
D85&lt;=800,"Very Poor",
D85&gt;800,"Unacceptable")</f>
        <v>Average</v>
      </c>
      <c r="R86" t="str">
        <f t="shared" si="10"/>
        <v>Unacceptable</v>
      </c>
      <c r="S86" t="str">
        <f t="shared" si="12"/>
        <v>Safe</v>
      </c>
      <c r="T86" t="str">
        <f t="shared" si="13"/>
        <v>Unacceptable</v>
      </c>
      <c r="U86" t="str">
        <f t="shared" si="14"/>
        <v>Acceptable</v>
      </c>
      <c r="V86" t="str">
        <f t="shared" si="15"/>
        <v>Unsafe</v>
      </c>
      <c r="W86" t="str">
        <f t="shared" si="16"/>
        <v>Acceptable</v>
      </c>
      <c r="AA86" t="str">
        <f t="shared" si="17"/>
        <v>Not-Potable</v>
      </c>
      <c r="AB86" t="str">
        <f t="shared" si="18"/>
        <v>Not-Potable</v>
      </c>
      <c r="AC86" t="s">
        <v>40</v>
      </c>
    </row>
    <row r="87" spans="2:29" x14ac:dyDescent="0.3">
      <c r="B87">
        <v>6.2096422597084802</v>
      </c>
      <c r="C87">
        <v>195.41772094898101</v>
      </c>
      <c r="D87">
        <v>131.16707711787001</v>
      </c>
      <c r="E87">
        <v>7.8793476708596701</v>
      </c>
      <c r="F87">
        <f>$AH$27</f>
        <v>333.77577661081307</v>
      </c>
      <c r="G87">
        <v>417.24165602634798</v>
      </c>
      <c r="H87">
        <v>7.5076623145152999</v>
      </c>
      <c r="I87">
        <v>70.547386906120494</v>
      </c>
      <c r="J87">
        <v>3.6125196149467098</v>
      </c>
      <c r="O87" t="str">
        <f t="shared" si="11"/>
        <v>Acidic</v>
      </c>
      <c r="P87" t="str" cm="1">
        <f t="array" ref="P87">_xlfn.IFS(C86&lt;=60,"Soft",
C86&lt;120,"Moderately Soft",
C86&lt;=170,"Desirable",
C86&lt;=240,"Moderately Hard",
C86&gt;240,"Hard")</f>
        <v>Desirable</v>
      </c>
      <c r="Q87" t="str" cm="1">
        <f t="array" ref="Q87">_xlfn.IFS(D86&lt;50,"Non-Beneficial",
D86&lt;=150,"Excellent",
D86&lt;=250,"Good",
D86&lt;=350,"Average",
D86&lt;=500,"Poor",
D86&lt;=800,"Very Poor",
D86&gt;800,"Unacceptable")</f>
        <v>Good</v>
      </c>
      <c r="R87" t="str">
        <f t="shared" si="10"/>
        <v>Needs Boiling</v>
      </c>
      <c r="S87" t="str">
        <f t="shared" si="12"/>
        <v>Safe</v>
      </c>
      <c r="T87" t="str">
        <f t="shared" si="13"/>
        <v>Unacceptable</v>
      </c>
      <c r="U87" t="str">
        <f t="shared" si="14"/>
        <v>Acceptable</v>
      </c>
      <c r="V87" t="str">
        <f t="shared" si="15"/>
        <v>Unsafe</v>
      </c>
      <c r="W87" t="str">
        <f t="shared" si="16"/>
        <v>Acceptable</v>
      </c>
      <c r="AA87" t="str">
        <f t="shared" si="17"/>
        <v>Not-Potable</v>
      </c>
      <c r="AB87" t="str">
        <f t="shared" si="18"/>
        <v>Not-Potable</v>
      </c>
      <c r="AC87" t="s">
        <v>40</v>
      </c>
    </row>
    <row r="88" spans="2:29" x14ac:dyDescent="0.3">
      <c r="B88">
        <v>6.7628325218917302</v>
      </c>
      <c r="C88">
        <v>232.075176555876</v>
      </c>
      <c r="D88">
        <v>271.59384345233497</v>
      </c>
      <c r="E88">
        <v>7.8849906578685998</v>
      </c>
      <c r="F88">
        <v>350.44529269720101</v>
      </c>
      <c r="G88">
        <v>465.41377462134898</v>
      </c>
      <c r="H88">
        <v>13.8639648823311</v>
      </c>
      <c r="I88">
        <v>64.812257383195899</v>
      </c>
      <c r="J88">
        <v>4.9165791607512803</v>
      </c>
      <c r="O88" t="str">
        <f t="shared" si="11"/>
        <v>Acidic</v>
      </c>
      <c r="P88" t="str" cm="1">
        <f t="array" ref="P88">_xlfn.IFS(C87&lt;=60,"Soft",
C87&lt;120,"Moderately Soft",
C87&lt;=170,"Desirable",
C87&lt;=240,"Moderately Hard",
C87&gt;240,"Hard")</f>
        <v>Moderately Hard</v>
      </c>
      <c r="Q88" t="str" cm="1">
        <f t="array" ref="Q88">_xlfn.IFS(D87&lt;50,"Non-Beneficial",
D87&lt;=150,"Excellent",
D87&lt;=250,"Good",
D87&lt;=350,"Average",
D87&lt;=500,"Poor",
D87&lt;=800,"Very Poor",
D87&gt;800,"Unacceptable")</f>
        <v>Excellent</v>
      </c>
      <c r="R88" t="str">
        <f t="shared" si="10"/>
        <v>Unacceptable</v>
      </c>
      <c r="S88" t="str">
        <f t="shared" si="12"/>
        <v>Safe</v>
      </c>
      <c r="T88" t="str">
        <f t="shared" si="13"/>
        <v>Acceptable</v>
      </c>
      <c r="U88" t="str">
        <f t="shared" si="14"/>
        <v>Acceptable</v>
      </c>
      <c r="V88" t="str">
        <f t="shared" si="15"/>
        <v>Safe</v>
      </c>
      <c r="W88" t="str">
        <f t="shared" si="16"/>
        <v>Acceptable</v>
      </c>
      <c r="AA88" t="str">
        <f t="shared" si="17"/>
        <v>Not-Potable</v>
      </c>
      <c r="AB88" t="str">
        <f t="shared" si="18"/>
        <v>Not-Potable</v>
      </c>
      <c r="AC88" t="s">
        <v>40</v>
      </c>
    </row>
    <row r="89" spans="2:29" x14ac:dyDescent="0.3">
      <c r="B89">
        <v>9.9187170638541708</v>
      </c>
      <c r="C89">
        <v>199.18125107339</v>
      </c>
      <c r="D89">
        <v>214.70278305413203</v>
      </c>
      <c r="E89">
        <v>6.79984141022556</v>
      </c>
      <c r="F89">
        <v>329.178429026076</v>
      </c>
      <c r="G89">
        <v>430.50770686528602</v>
      </c>
      <c r="H89">
        <v>15.966042944362</v>
      </c>
      <c r="I89">
        <v>59.292273269752101</v>
      </c>
      <c r="J89">
        <v>3.3855084438567098</v>
      </c>
      <c r="O89" t="str">
        <f t="shared" si="11"/>
        <v>Drinkable</v>
      </c>
      <c r="P89" t="str" cm="1">
        <f t="array" ref="P89">_xlfn.IFS(C88&lt;=60,"Soft",
C88&lt;120,"Moderately Soft",
C88&lt;=170,"Desirable",
C88&lt;=240,"Moderately Hard",
C88&gt;240,"Hard")</f>
        <v>Moderately Hard</v>
      </c>
      <c r="Q89" t="str" cm="1">
        <f t="array" ref="Q89">_xlfn.IFS(D88&lt;50,"Non-Beneficial",
D88&lt;=150,"Excellent",
D88&lt;=250,"Good",
D88&lt;=350,"Average",
D88&lt;=500,"Poor",
D88&lt;=800,"Very Poor",
D88&gt;800,"Unacceptable")</f>
        <v>Average</v>
      </c>
      <c r="R89" t="str">
        <f t="shared" si="10"/>
        <v>Unacceptable</v>
      </c>
      <c r="S89" t="str">
        <f t="shared" si="12"/>
        <v>Safe</v>
      </c>
      <c r="T89" t="str">
        <f t="shared" si="13"/>
        <v>Acceptable</v>
      </c>
      <c r="U89" t="str">
        <f t="shared" si="14"/>
        <v>Acceptable</v>
      </c>
      <c r="V89" t="str">
        <f t="shared" si="15"/>
        <v>Safe</v>
      </c>
      <c r="W89" t="str">
        <f t="shared" si="16"/>
        <v>Acceptable</v>
      </c>
      <c r="AA89" t="str">
        <f t="shared" si="17"/>
        <v>Not-Potable</v>
      </c>
      <c r="AB89" t="str">
        <f t="shared" si="18"/>
        <v>Potable</v>
      </c>
      <c r="AC89" t="s">
        <v>40</v>
      </c>
    </row>
    <row r="90" spans="2:29" x14ac:dyDescent="0.3">
      <c r="B90">
        <v>10.155440170221899</v>
      </c>
      <c r="C90">
        <v>300.29247579584001</v>
      </c>
      <c r="D90">
        <v>126.52362978658</v>
      </c>
      <c r="E90">
        <v>6.6551263625674899</v>
      </c>
      <c r="F90">
        <v>398.64778574595698</v>
      </c>
      <c r="G90">
        <v>487.45913103075497</v>
      </c>
      <c r="H90">
        <v>9.3476339864856701</v>
      </c>
      <c r="I90">
        <v>67.919788687038107</v>
      </c>
      <c r="J90">
        <v>5.0024672599220796</v>
      </c>
      <c r="O90" t="str">
        <f t="shared" si="11"/>
        <v>Alkaline</v>
      </c>
      <c r="P90" t="str" cm="1">
        <f t="array" ref="P90">_xlfn.IFS(C89&lt;=60,"Soft",
C89&lt;120,"Moderately Soft",
C89&lt;=170,"Desirable",
C89&lt;=240,"Moderately Hard",
C89&gt;240,"Hard")</f>
        <v>Moderately Hard</v>
      </c>
      <c r="Q90" t="str" cm="1">
        <f t="array" ref="Q90">_xlfn.IFS(D89&lt;50,"Non-Beneficial",
D89&lt;=150,"Excellent",
D89&lt;=250,"Good",
D89&lt;=350,"Average",
D89&lt;=500,"Poor",
D89&lt;=800,"Very Poor",
D89&gt;800,"Unacceptable")</f>
        <v>Good</v>
      </c>
      <c r="R90" t="str">
        <f t="shared" si="10"/>
        <v>Needs Boiling</v>
      </c>
      <c r="S90" t="str">
        <f t="shared" si="12"/>
        <v>Safe</v>
      </c>
      <c r="T90" t="str">
        <f t="shared" si="13"/>
        <v>Acceptable</v>
      </c>
      <c r="U90" t="str">
        <f t="shared" si="14"/>
        <v>Acceptable</v>
      </c>
      <c r="V90" t="str">
        <f t="shared" si="15"/>
        <v>Safe</v>
      </c>
      <c r="W90" t="str">
        <f t="shared" si="16"/>
        <v>Acceptable</v>
      </c>
      <c r="AA90" t="str">
        <f t="shared" si="17"/>
        <v>Not-Potable</v>
      </c>
      <c r="AB90" t="str">
        <f t="shared" si="18"/>
        <v>Potable</v>
      </c>
      <c r="AC90" t="s">
        <v>40</v>
      </c>
    </row>
    <row r="91" spans="2:29" x14ac:dyDescent="0.3">
      <c r="B91">
        <v>8.7217267106205796</v>
      </c>
      <c r="C91">
        <v>206.369682384783</v>
      </c>
      <c r="D91">
        <v>286.08052076372502</v>
      </c>
      <c r="E91">
        <v>6.3254424036648498</v>
      </c>
      <c r="F91">
        <v>377.40453818519899</v>
      </c>
      <c r="G91">
        <v>506.938352729825</v>
      </c>
      <c r="H91">
        <v>13.553751007248501</v>
      </c>
      <c r="I91">
        <v>42.381483937537098</v>
      </c>
      <c r="J91">
        <v>2.55502690399687</v>
      </c>
      <c r="O91" t="str">
        <f t="shared" si="11"/>
        <v>Alkaline</v>
      </c>
      <c r="P91" t="str" cm="1">
        <f t="array" ref="P91">_xlfn.IFS(C90&lt;=60,"Soft",
C90&lt;120,"Moderately Soft",
C90&lt;=170,"Desirable",
C90&lt;=240,"Moderately Hard",
C90&gt;240,"Hard")</f>
        <v>Hard</v>
      </c>
      <c r="Q91" t="str" cm="1">
        <f t="array" ref="Q91">_xlfn.IFS(D90&lt;50,"Non-Beneficial",
D90&lt;=150,"Excellent",
D90&lt;=250,"Good",
D90&lt;=350,"Average",
D90&lt;=500,"Poor",
D90&lt;=800,"Very Poor",
D90&gt;800,"Unacceptable")</f>
        <v>Excellent</v>
      </c>
      <c r="R91" t="str">
        <f t="shared" si="10"/>
        <v>Needs Boiling</v>
      </c>
      <c r="S91" t="str">
        <f t="shared" si="12"/>
        <v>Safe</v>
      </c>
      <c r="T91" t="str">
        <f t="shared" si="13"/>
        <v>Acceptable</v>
      </c>
      <c r="U91" t="str">
        <f t="shared" si="14"/>
        <v>Acceptable</v>
      </c>
      <c r="V91" t="str">
        <f t="shared" si="15"/>
        <v>Safe</v>
      </c>
      <c r="W91" t="str">
        <f t="shared" si="16"/>
        <v>Unacceptable</v>
      </c>
      <c r="AA91" t="str">
        <f t="shared" si="17"/>
        <v>Not-Potable</v>
      </c>
      <c r="AB91" t="str">
        <f t="shared" si="18"/>
        <v>Not-Potable</v>
      </c>
      <c r="AC91" t="s">
        <v>40</v>
      </c>
    </row>
    <row r="92" spans="2:29" x14ac:dyDescent="0.3">
      <c r="B92">
        <f>$AG$27</f>
        <v>7.080794504276815</v>
      </c>
      <c r="C92">
        <v>197.97978284125901</v>
      </c>
      <c r="D92">
        <v>171.53306163452001</v>
      </c>
      <c r="E92">
        <v>7.6592039393810696</v>
      </c>
      <c r="F92">
        <v>329.28031460307199</v>
      </c>
      <c r="G92">
        <v>575.114694423424</v>
      </c>
      <c r="H92">
        <v>11.8709814823433</v>
      </c>
      <c r="I92">
        <v>69.109835682832497</v>
      </c>
      <c r="J92">
        <v>4.3839218135223197</v>
      </c>
      <c r="O92" t="str">
        <f t="shared" si="11"/>
        <v>Alkaline</v>
      </c>
      <c r="P92" t="str" cm="1">
        <f t="array" ref="P92">_xlfn.IFS(C91&lt;=60,"Soft",
C91&lt;120,"Moderately Soft",
C91&lt;=170,"Desirable",
C91&lt;=240,"Moderately Hard",
C91&gt;240,"Hard")</f>
        <v>Moderately Hard</v>
      </c>
      <c r="Q92" t="str" cm="1">
        <f t="array" ref="Q92">_xlfn.IFS(D91&lt;50,"Non-Beneficial",
D91&lt;=150,"Excellent",
D91&lt;=250,"Good",
D91&lt;=350,"Average",
D91&lt;=500,"Poor",
D91&lt;=800,"Very Poor",
D91&gt;800,"Unacceptable")</f>
        <v>Average</v>
      </c>
      <c r="R92" t="str">
        <f t="shared" si="10"/>
        <v>Needs Boiling</v>
      </c>
      <c r="S92" t="str">
        <f t="shared" si="12"/>
        <v>Safe</v>
      </c>
      <c r="T92" t="str">
        <f t="shared" si="13"/>
        <v>Unacceptable</v>
      </c>
      <c r="U92" t="str">
        <f t="shared" si="14"/>
        <v>Acceptable</v>
      </c>
      <c r="V92" t="str">
        <f t="shared" si="15"/>
        <v>Safe</v>
      </c>
      <c r="W92" t="str">
        <f t="shared" si="16"/>
        <v>Acceptable</v>
      </c>
      <c r="AA92" t="str">
        <f t="shared" si="17"/>
        <v>Not-Potable</v>
      </c>
      <c r="AB92" t="str">
        <f t="shared" si="18"/>
        <v>Not-Potable</v>
      </c>
      <c r="AC92" t="s">
        <v>40</v>
      </c>
    </row>
    <row r="93" spans="2:29" x14ac:dyDescent="0.3">
      <c r="B93">
        <f>$AG$27</f>
        <v>7.080794504276815</v>
      </c>
      <c r="C93">
        <v>199.10788556403301</v>
      </c>
      <c r="D93">
        <v>297.21911630350098</v>
      </c>
      <c r="E93">
        <v>6.8696902153559298</v>
      </c>
      <c r="F93">
        <v>357.30322096748</v>
      </c>
      <c r="G93">
        <v>420.70959122207199</v>
      </c>
      <c r="H93">
        <v>9.2266186652848301</v>
      </c>
      <c r="I93">
        <v>55.294283266672203</v>
      </c>
      <c r="J93">
        <v>3.3551646421761498</v>
      </c>
      <c r="O93" t="str">
        <f t="shared" si="11"/>
        <v>Neutral</v>
      </c>
      <c r="P93" t="str" cm="1">
        <f t="array" ref="P93">_xlfn.IFS(C92&lt;=60,"Soft",
C92&lt;120,"Moderately Soft",
C92&lt;=170,"Desirable",
C92&lt;=240,"Moderately Hard",
C92&gt;240,"Hard")</f>
        <v>Moderately Hard</v>
      </c>
      <c r="Q93" t="str" cm="1">
        <f t="array" ref="Q93">_xlfn.IFS(D92&lt;50,"Non-Beneficial",
D92&lt;=150,"Excellent",
D92&lt;=250,"Good",
D92&lt;=350,"Average",
D92&lt;=500,"Poor",
D92&lt;=800,"Very Poor",
D92&gt;800,"Unacceptable")</f>
        <v>Good</v>
      </c>
      <c r="R93" t="str">
        <f t="shared" si="10"/>
        <v>Unacceptable</v>
      </c>
      <c r="S93" t="str">
        <f t="shared" si="12"/>
        <v>Safe</v>
      </c>
      <c r="T93" t="str">
        <f t="shared" si="13"/>
        <v>Unacceptable</v>
      </c>
      <c r="U93" t="str">
        <f t="shared" si="14"/>
        <v>Acceptable</v>
      </c>
      <c r="V93" t="str">
        <f t="shared" si="15"/>
        <v>Safe</v>
      </c>
      <c r="W93" t="str">
        <f t="shared" si="16"/>
        <v>Acceptable</v>
      </c>
      <c r="AA93" t="str">
        <f t="shared" si="17"/>
        <v>Not-Potable</v>
      </c>
      <c r="AB93" t="str">
        <f t="shared" si="18"/>
        <v>Not-Potable</v>
      </c>
      <c r="AC93" t="s">
        <v>40</v>
      </c>
    </row>
    <row r="94" spans="2:29" x14ac:dyDescent="0.3">
      <c r="B94">
        <v>6.0996467054683796</v>
      </c>
      <c r="C94">
        <v>237.91992676325299</v>
      </c>
      <c r="D94">
        <v>204.16840996190697</v>
      </c>
      <c r="E94">
        <v>8.4578306992743695</v>
      </c>
      <c r="F94">
        <f>$AH$27</f>
        <v>333.77577661081307</v>
      </c>
      <c r="G94">
        <v>291.104836569067</v>
      </c>
      <c r="H94">
        <v>19.270054260463699</v>
      </c>
      <c r="I94">
        <v>93.138009481540095</v>
      </c>
      <c r="J94">
        <v>3.1727897691528701</v>
      </c>
      <c r="O94" t="str">
        <f t="shared" si="11"/>
        <v>Neutral</v>
      </c>
      <c r="P94" t="str" cm="1">
        <f t="array" ref="P94">_xlfn.IFS(C93&lt;=60,"Soft",
C93&lt;120,"Moderately Soft",
C93&lt;=170,"Desirable",
C93&lt;=240,"Moderately Hard",
C93&gt;240,"Hard")</f>
        <v>Moderately Hard</v>
      </c>
      <c r="Q94" t="str" cm="1">
        <f t="array" ref="Q94">_xlfn.IFS(D93&lt;50,"Non-Beneficial",
D93&lt;=150,"Excellent",
D93&lt;=250,"Good",
D93&lt;=350,"Average",
D93&lt;=500,"Poor",
D93&lt;=800,"Very Poor",
D93&gt;800,"Unacceptable")</f>
        <v>Average</v>
      </c>
      <c r="R94" t="str">
        <f t="shared" si="10"/>
        <v>Needs Boiling</v>
      </c>
      <c r="S94" t="str">
        <f t="shared" si="12"/>
        <v>Safe</v>
      </c>
      <c r="T94" t="str">
        <f t="shared" si="13"/>
        <v>Acceptable</v>
      </c>
      <c r="U94" t="str">
        <f t="shared" si="14"/>
        <v>Acceptable</v>
      </c>
      <c r="V94" t="str">
        <f t="shared" si="15"/>
        <v>Safe</v>
      </c>
      <c r="W94" t="str">
        <f t="shared" si="16"/>
        <v>Acceptable</v>
      </c>
      <c r="AA94" t="str">
        <f t="shared" si="17"/>
        <v>Potable</v>
      </c>
      <c r="AB94" t="str">
        <f t="shared" si="18"/>
        <v>Potable</v>
      </c>
      <c r="AC94" t="s">
        <v>40</v>
      </c>
    </row>
    <row r="95" spans="2:29" x14ac:dyDescent="0.3">
      <c r="B95">
        <v>9.0267877195116295</v>
      </c>
      <c r="C95">
        <v>253.21707417098401</v>
      </c>
      <c r="D95">
        <v>279.650721459284</v>
      </c>
      <c r="E95">
        <v>6.5883743661826299</v>
      </c>
      <c r="F95">
        <v>373.55323533839402</v>
      </c>
      <c r="G95">
        <v>588.31965053639897</v>
      </c>
      <c r="H95">
        <v>16.145732052774999</v>
      </c>
      <c r="I95">
        <v>59.124450848110399</v>
      </c>
      <c r="J95">
        <v>2.0190420182011599</v>
      </c>
      <c r="O95" t="str">
        <f t="shared" si="11"/>
        <v>Acidic</v>
      </c>
      <c r="P95" t="str" cm="1">
        <f t="array" ref="P95">_xlfn.IFS(C94&lt;=60,"Soft",
C94&lt;120,"Moderately Soft",
C94&lt;=170,"Desirable",
C94&lt;=240,"Moderately Hard",
C94&gt;240,"Hard")</f>
        <v>Moderately Hard</v>
      </c>
      <c r="Q95" t="str" cm="1">
        <f t="array" ref="Q95">_xlfn.IFS(D94&lt;50,"Non-Beneficial",
D94&lt;=150,"Excellent",
D94&lt;=250,"Good",
D94&lt;=350,"Average",
D94&lt;=500,"Poor",
D94&lt;=800,"Very Poor",
D94&gt;800,"Unacceptable")</f>
        <v>Good</v>
      </c>
      <c r="R95" t="str">
        <f t="shared" si="10"/>
        <v>Unacceptable</v>
      </c>
      <c r="S95" t="str">
        <f t="shared" si="12"/>
        <v>Safe</v>
      </c>
      <c r="T95" t="str">
        <f t="shared" si="13"/>
        <v>Acceptable</v>
      </c>
      <c r="U95" t="str">
        <f t="shared" si="14"/>
        <v>Acceptable</v>
      </c>
      <c r="V95" t="str">
        <f t="shared" si="15"/>
        <v>Unsafe</v>
      </c>
      <c r="W95" t="str">
        <f t="shared" si="16"/>
        <v>Acceptable</v>
      </c>
      <c r="AA95" t="str">
        <f t="shared" si="17"/>
        <v>Not-Potable</v>
      </c>
      <c r="AB95" t="str">
        <f t="shared" si="18"/>
        <v>Not-Potable</v>
      </c>
      <c r="AC95" t="s">
        <v>40</v>
      </c>
    </row>
    <row r="96" spans="2:29" x14ac:dyDescent="0.3">
      <c r="B96">
        <v>6.9533716033895399</v>
      </c>
      <c r="C96">
        <v>203.14654675217699</v>
      </c>
      <c r="D96">
        <v>116.091090545277</v>
      </c>
      <c r="E96">
        <v>5.4957376547078596</v>
      </c>
      <c r="F96">
        <v>304.28319321440301</v>
      </c>
      <c r="G96">
        <v>551.14333716658098</v>
      </c>
      <c r="H96">
        <v>9.3877812755308092</v>
      </c>
      <c r="I96">
        <v>55.958005594857603</v>
      </c>
      <c r="J96">
        <v>3.6518658084228899</v>
      </c>
      <c r="O96" t="str">
        <f t="shared" si="11"/>
        <v>Alkaline</v>
      </c>
      <c r="P96" t="str" cm="1">
        <f t="array" ref="P96">_xlfn.IFS(C95&lt;=60,"Soft",
C95&lt;120,"Moderately Soft",
C95&lt;=170,"Desirable",
C95&lt;=240,"Moderately Hard",
C95&gt;240,"Hard")</f>
        <v>Hard</v>
      </c>
      <c r="Q96" t="str" cm="1">
        <f t="array" ref="Q96">_xlfn.IFS(D95&lt;50,"Non-Beneficial",
D95&lt;=150,"Excellent",
D95&lt;=250,"Good",
D95&lt;=350,"Average",
D95&lt;=500,"Poor",
D95&lt;=800,"Very Poor",
D95&gt;800,"Unacceptable")</f>
        <v>Average</v>
      </c>
      <c r="R96" t="str">
        <f t="shared" si="10"/>
        <v>Needs Boiling</v>
      </c>
      <c r="S96" t="str">
        <f t="shared" si="12"/>
        <v>Safe</v>
      </c>
      <c r="T96" t="str">
        <f t="shared" si="13"/>
        <v>Unacceptable</v>
      </c>
      <c r="U96" t="str">
        <f t="shared" si="14"/>
        <v>Acceptable</v>
      </c>
      <c r="V96" t="str">
        <f t="shared" si="15"/>
        <v>Safe</v>
      </c>
      <c r="W96" t="str">
        <f t="shared" si="16"/>
        <v>Acceptable</v>
      </c>
      <c r="AA96" t="str">
        <f t="shared" si="17"/>
        <v>Not-Potable</v>
      </c>
      <c r="AB96" t="str">
        <f t="shared" si="18"/>
        <v>Not-Potable</v>
      </c>
      <c r="AC96" t="s">
        <v>40</v>
      </c>
    </row>
    <row r="97" spans="2:29" x14ac:dyDescent="0.3">
      <c r="B97">
        <v>6.14087755694786</v>
      </c>
      <c r="C97">
        <v>197.876089749366</v>
      </c>
      <c r="D97">
        <v>266.878744833339</v>
      </c>
      <c r="E97">
        <v>7.5871964179475002</v>
      </c>
      <c r="F97">
        <v>329.23185293501803</v>
      </c>
      <c r="G97">
        <v>548.07276131611695</v>
      </c>
      <c r="H97">
        <v>15.8363302052361</v>
      </c>
      <c r="I97">
        <v>41.263647883676903</v>
      </c>
      <c r="J97">
        <v>5.3594602950129602</v>
      </c>
      <c r="O97" t="str">
        <f t="shared" si="11"/>
        <v>Neutral</v>
      </c>
      <c r="P97" t="str" cm="1">
        <f t="array" ref="P97">_xlfn.IFS(C96&lt;=60,"Soft",
C96&lt;120,"Moderately Soft",
C96&lt;=170,"Desirable",
C96&lt;=240,"Moderately Hard",
C96&gt;240,"Hard")</f>
        <v>Moderately Hard</v>
      </c>
      <c r="Q97" t="str" cm="1">
        <f t="array" ref="Q97">_xlfn.IFS(D96&lt;50,"Non-Beneficial",
D96&lt;=150,"Excellent",
D96&lt;=250,"Good",
D96&lt;=350,"Average",
D96&lt;=500,"Poor",
D96&lt;=800,"Very Poor",
D96&gt;800,"Unacceptable")</f>
        <v>Excellent</v>
      </c>
      <c r="R97" t="str">
        <f t="shared" si="10"/>
        <v>Needs Boiling</v>
      </c>
      <c r="S97" t="str">
        <f t="shared" si="12"/>
        <v>Safe</v>
      </c>
      <c r="T97" t="str">
        <f t="shared" si="13"/>
        <v>Unacceptable</v>
      </c>
      <c r="U97" t="str">
        <f t="shared" si="14"/>
        <v>Acceptable</v>
      </c>
      <c r="V97" t="str">
        <f t="shared" si="15"/>
        <v>Safe</v>
      </c>
      <c r="W97" t="str">
        <f t="shared" si="16"/>
        <v>Acceptable</v>
      </c>
      <c r="AA97" t="str">
        <f t="shared" si="17"/>
        <v>Not-Potable</v>
      </c>
      <c r="AB97" t="str">
        <f t="shared" si="18"/>
        <v>Potable</v>
      </c>
      <c r="AC97" t="s">
        <v>40</v>
      </c>
    </row>
    <row r="98" spans="2:29" x14ac:dyDescent="0.3">
      <c r="B98">
        <v>7.0778740065304504</v>
      </c>
      <c r="C98">
        <v>220.670539606765</v>
      </c>
      <c r="D98">
        <v>238.733782101336</v>
      </c>
      <c r="E98">
        <v>6.18183961638284</v>
      </c>
      <c r="F98">
        <v>341.98723407838298</v>
      </c>
      <c r="G98">
        <v>333.05078594334498</v>
      </c>
      <c r="H98">
        <v>10.6617989376039</v>
      </c>
      <c r="I98">
        <v>90.297770330209602</v>
      </c>
      <c r="J98">
        <v>4.7645082649214396</v>
      </c>
      <c r="O98" t="str">
        <f t="shared" si="11"/>
        <v>Acidic</v>
      </c>
      <c r="P98" t="str" cm="1">
        <f t="array" ref="P98">_xlfn.IFS(C97&lt;=60,"Soft",
C97&lt;120,"Moderately Soft",
C97&lt;=170,"Desirable",
C97&lt;=240,"Moderately Hard",
C97&gt;240,"Hard")</f>
        <v>Moderately Hard</v>
      </c>
      <c r="Q98" t="str" cm="1">
        <f t="array" ref="Q98">_xlfn.IFS(D97&lt;50,"Non-Beneficial",
D97&lt;=150,"Excellent",
D97&lt;=250,"Good",
D97&lt;=350,"Average",
D97&lt;=500,"Poor",
D97&lt;=800,"Very Poor",
D97&gt;800,"Unacceptable")</f>
        <v>Average</v>
      </c>
      <c r="R98" t="str">
        <f t="shared" si="10"/>
        <v>Unacceptable</v>
      </c>
      <c r="S98" t="str">
        <f t="shared" si="12"/>
        <v>Safe</v>
      </c>
      <c r="T98" t="str">
        <f t="shared" si="13"/>
        <v>Unacceptable</v>
      </c>
      <c r="U98" t="str">
        <f t="shared" si="14"/>
        <v>Acceptable</v>
      </c>
      <c r="V98" t="str">
        <f t="shared" si="15"/>
        <v>Safe</v>
      </c>
      <c r="W98" t="str">
        <f t="shared" si="16"/>
        <v>Unacceptable</v>
      </c>
      <c r="AA98" t="str">
        <f t="shared" si="17"/>
        <v>Not-Potable</v>
      </c>
      <c r="AB98" t="str">
        <f t="shared" si="18"/>
        <v>Not-Potable</v>
      </c>
      <c r="AC98" t="s">
        <v>40</v>
      </c>
    </row>
    <row r="99" spans="2:29" x14ac:dyDescent="0.3">
      <c r="B99">
        <v>5.4883143090125097</v>
      </c>
      <c r="C99">
        <v>135.802361700609</v>
      </c>
      <c r="D99">
        <v>214.85153195191</v>
      </c>
      <c r="E99">
        <v>8.1874157907291902</v>
      </c>
      <c r="F99">
        <v>280.60328667031899</v>
      </c>
      <c r="G99">
        <v>441.33113745869298</v>
      </c>
      <c r="H99">
        <v>14.8602626833749</v>
      </c>
      <c r="I99">
        <v>88.287345561808493</v>
      </c>
      <c r="J99">
        <v>5.0667862717845402</v>
      </c>
      <c r="O99" t="str">
        <f t="shared" si="11"/>
        <v>Neutral</v>
      </c>
      <c r="P99" t="str" cm="1">
        <f t="array" ref="P99">_xlfn.IFS(C98&lt;=60,"Soft",
C98&lt;120,"Moderately Soft",
C98&lt;=170,"Desirable",
C98&lt;=240,"Moderately Hard",
C98&gt;240,"Hard")</f>
        <v>Moderately Hard</v>
      </c>
      <c r="Q99" t="str" cm="1">
        <f t="array" ref="Q99">_xlfn.IFS(D98&lt;50,"Non-Beneficial",
D98&lt;=150,"Excellent",
D98&lt;=250,"Good",
D98&lt;=350,"Average",
D98&lt;=500,"Poor",
D98&lt;=800,"Very Poor",
D98&gt;800,"Unacceptable")</f>
        <v>Good</v>
      </c>
      <c r="R99" t="str">
        <f t="shared" si="10"/>
        <v>Needs Boiling</v>
      </c>
      <c r="S99" t="str">
        <f t="shared" si="12"/>
        <v>Safe</v>
      </c>
      <c r="T99" t="str">
        <f t="shared" si="13"/>
        <v>Acceptable</v>
      </c>
      <c r="U99" t="str">
        <f t="shared" si="14"/>
        <v>Acceptable</v>
      </c>
      <c r="V99" t="str">
        <f t="shared" si="15"/>
        <v>Unsafe</v>
      </c>
      <c r="W99" t="str">
        <f t="shared" si="16"/>
        <v>Acceptable</v>
      </c>
      <c r="AA99" t="str">
        <f t="shared" si="17"/>
        <v>Not-Potable</v>
      </c>
      <c r="AB99" t="str">
        <f t="shared" si="18"/>
        <v>Potable</v>
      </c>
      <c r="AC99" t="s">
        <v>40</v>
      </c>
    </row>
    <row r="100" spans="2:29" x14ac:dyDescent="0.3">
      <c r="B100">
        <v>7.2055591745887204</v>
      </c>
      <c r="C100">
        <v>120.327615343608</v>
      </c>
      <c r="D100">
        <v>246.27867560468903</v>
      </c>
      <c r="E100">
        <v>6.2024693321140196</v>
      </c>
      <c r="F100">
        <v>289.76869655332803</v>
      </c>
      <c r="G100">
        <v>418.43328992007702</v>
      </c>
      <c r="H100">
        <v>13.6431470858693</v>
      </c>
      <c r="I100">
        <v>63.7337323701964</v>
      </c>
      <c r="J100">
        <v>3.7100531256798699</v>
      </c>
      <c r="O100" t="str">
        <f t="shared" si="11"/>
        <v>Acidic</v>
      </c>
      <c r="P100" t="str" cm="1">
        <f t="array" ref="P100">_xlfn.IFS(C99&lt;=60,"Soft",
C99&lt;120,"Moderately Soft",
C99&lt;=170,"Desirable",
C99&lt;=240,"Moderately Hard",
C99&gt;240,"Hard")</f>
        <v>Desirable</v>
      </c>
      <c r="Q100" t="str" cm="1">
        <f t="array" ref="Q100">_xlfn.IFS(D99&lt;50,"Non-Beneficial",
D99&lt;=150,"Excellent",
D99&lt;=250,"Good",
D99&lt;=350,"Average",
D99&lt;=500,"Poor",
D99&lt;=800,"Very Poor",
D99&gt;800,"Unacceptable")</f>
        <v>Good</v>
      </c>
      <c r="R100" t="str">
        <f t="shared" si="10"/>
        <v>Unacceptable</v>
      </c>
      <c r="S100" t="str">
        <f t="shared" si="12"/>
        <v>Safe</v>
      </c>
      <c r="T100" t="str">
        <f t="shared" si="13"/>
        <v>Acceptable</v>
      </c>
      <c r="U100" t="str">
        <f t="shared" si="14"/>
        <v>Acceptable</v>
      </c>
      <c r="V100" t="str">
        <f t="shared" si="15"/>
        <v>Unsafe</v>
      </c>
      <c r="W100" t="str">
        <f t="shared" si="16"/>
        <v>Unacceptable</v>
      </c>
      <c r="AA100" t="str">
        <f t="shared" si="17"/>
        <v>Not-Potable</v>
      </c>
      <c r="AB100" t="str">
        <f t="shared" si="18"/>
        <v>Not-Potable</v>
      </c>
      <c r="AC100" t="s">
        <v>40</v>
      </c>
    </row>
    <row r="101" spans="2:29" x14ac:dyDescent="0.3">
      <c r="B101">
        <v>9.1778698658924291</v>
      </c>
      <c r="C101">
        <v>163.27482825570101</v>
      </c>
      <c r="D101">
        <v>208.68331218998799</v>
      </c>
      <c r="E101">
        <v>7.7260404341650801</v>
      </c>
      <c r="F101">
        <v>320.42143217867698</v>
      </c>
      <c r="G101">
        <v>426.99439316894001</v>
      </c>
      <c r="H101">
        <v>10.2142746032406</v>
      </c>
      <c r="I101">
        <v>62.430926156839803</v>
      </c>
      <c r="J101">
        <v>3.1087699879134498</v>
      </c>
      <c r="O101" t="str">
        <f t="shared" si="11"/>
        <v>Neutral</v>
      </c>
      <c r="P101" t="str" cm="1">
        <f t="array" ref="P101">_xlfn.IFS(C100&lt;=60,"Soft",
C100&lt;120,"Moderately Soft",
C100&lt;=170,"Desirable",
C100&lt;=240,"Moderately Hard",
C100&gt;240,"Hard")</f>
        <v>Desirable</v>
      </c>
      <c r="Q101" t="str" cm="1">
        <f t="array" ref="Q101">_xlfn.IFS(D100&lt;50,"Non-Beneficial",
D100&lt;=150,"Excellent",
D100&lt;=250,"Good",
D100&lt;=350,"Average",
D100&lt;=500,"Poor",
D100&lt;=800,"Very Poor",
D100&gt;800,"Unacceptable")</f>
        <v>Good</v>
      </c>
      <c r="R101" t="str">
        <f t="shared" si="10"/>
        <v>Needs Boiling</v>
      </c>
      <c r="S101" t="str">
        <f t="shared" si="12"/>
        <v>Safe</v>
      </c>
      <c r="T101" t="str">
        <f t="shared" si="13"/>
        <v>Acceptable</v>
      </c>
      <c r="U101" t="str">
        <f t="shared" si="14"/>
        <v>Acceptable</v>
      </c>
      <c r="V101" t="str">
        <f t="shared" si="15"/>
        <v>Safe</v>
      </c>
      <c r="W101" t="str">
        <f t="shared" si="16"/>
        <v>Acceptable</v>
      </c>
      <c r="AA101" t="str">
        <f t="shared" si="17"/>
        <v>Potable</v>
      </c>
      <c r="AB101" t="str">
        <f t="shared" si="18"/>
        <v>Potable</v>
      </c>
      <c r="AC101" t="s">
        <v>40</v>
      </c>
    </row>
    <row r="102" spans="2:29" x14ac:dyDescent="0.3">
      <c r="B102">
        <v>4.2707161947337298</v>
      </c>
      <c r="C102">
        <v>166.83770854028501</v>
      </c>
      <c r="D102">
        <v>244.052505349527</v>
      </c>
      <c r="E102">
        <v>7.3915101384206503</v>
      </c>
      <c r="F102">
        <v>297.20673916830299</v>
      </c>
      <c r="G102">
        <v>349.518910367648</v>
      </c>
      <c r="H102">
        <v>13.478526445498799</v>
      </c>
      <c r="I102">
        <v>54.474839544401597</v>
      </c>
      <c r="J102">
        <v>3.7639059029523199</v>
      </c>
      <c r="O102" t="str">
        <f t="shared" si="11"/>
        <v>Alkaline</v>
      </c>
      <c r="P102" t="str" cm="1">
        <f t="array" ref="P102">_xlfn.IFS(C101&lt;=60,"Soft",
C101&lt;120,"Moderately Soft",
C101&lt;=170,"Desirable",
C101&lt;=240,"Moderately Hard",
C101&gt;240,"Hard")</f>
        <v>Desirable</v>
      </c>
      <c r="Q102" t="str" cm="1">
        <f t="array" ref="Q102">_xlfn.IFS(D101&lt;50,"Non-Beneficial",
D101&lt;=150,"Excellent",
D101&lt;=250,"Good",
D101&lt;=350,"Average",
D101&lt;=500,"Poor",
D101&lt;=800,"Very Poor",
D101&gt;800,"Unacceptable")</f>
        <v>Good</v>
      </c>
      <c r="R102" t="str">
        <f t="shared" si="10"/>
        <v>Unacceptable</v>
      </c>
      <c r="S102" t="str">
        <f t="shared" si="12"/>
        <v>Safe</v>
      </c>
      <c r="T102" t="str">
        <f t="shared" si="13"/>
        <v>Acceptable</v>
      </c>
      <c r="U102" t="str">
        <f t="shared" si="14"/>
        <v>Acceptable</v>
      </c>
      <c r="V102" t="str">
        <f t="shared" si="15"/>
        <v>Safe</v>
      </c>
      <c r="W102" t="str">
        <f t="shared" si="16"/>
        <v>Acceptable</v>
      </c>
      <c r="AA102" t="str">
        <f t="shared" si="17"/>
        <v>Not-Potable</v>
      </c>
      <c r="AB102" t="str">
        <f t="shared" si="18"/>
        <v>Not-Potable</v>
      </c>
      <c r="AC102" t="s">
        <v>40</v>
      </c>
    </row>
    <row r="103" spans="2:29" x14ac:dyDescent="0.3">
      <c r="B103">
        <v>7.3488445115506096</v>
      </c>
      <c r="C103">
        <v>223.264939730207</v>
      </c>
      <c r="D103">
        <v>115.19046527356501</v>
      </c>
      <c r="E103">
        <v>8.8895586798206008</v>
      </c>
      <c r="F103">
        <f>$AH$27</f>
        <v>333.77577661081307</v>
      </c>
      <c r="G103">
        <v>494.15843408696298</v>
      </c>
      <c r="H103">
        <v>18.145374253777099</v>
      </c>
      <c r="I103">
        <v>73.715522016809004</v>
      </c>
      <c r="J103">
        <v>4.8808751561808501</v>
      </c>
      <c r="O103" t="str">
        <f t="shared" si="11"/>
        <v>Acidic</v>
      </c>
      <c r="P103" t="str" cm="1">
        <f t="array" ref="P103">_xlfn.IFS(C102&lt;=60,"Soft",
C102&lt;120,"Moderately Soft",
C102&lt;=170,"Desirable",
C102&lt;=240,"Moderately Hard",
C102&gt;240,"Hard")</f>
        <v>Desirable</v>
      </c>
      <c r="Q103" t="str" cm="1">
        <f t="array" ref="Q103">_xlfn.IFS(D102&lt;50,"Non-Beneficial",
D102&lt;=150,"Excellent",
D102&lt;=250,"Good",
D102&lt;=350,"Average",
D102&lt;=500,"Poor",
D102&lt;=800,"Very Poor",
D102&gt;800,"Unacceptable")</f>
        <v>Good</v>
      </c>
      <c r="R103" t="str">
        <f t="shared" si="10"/>
        <v>Unacceptable</v>
      </c>
      <c r="S103" t="str">
        <f t="shared" si="12"/>
        <v>Safe</v>
      </c>
      <c r="T103" t="str">
        <f t="shared" si="13"/>
        <v>Acceptable</v>
      </c>
      <c r="U103" t="str">
        <f t="shared" si="14"/>
        <v>Acceptable</v>
      </c>
      <c r="V103" t="str">
        <f t="shared" si="15"/>
        <v>Safe</v>
      </c>
      <c r="W103" t="str">
        <f t="shared" si="16"/>
        <v>Acceptable</v>
      </c>
      <c r="AA103" t="str">
        <f t="shared" si="17"/>
        <v>Not-Potable</v>
      </c>
      <c r="AB103" t="str">
        <f t="shared" si="18"/>
        <v>Not-Potable</v>
      </c>
      <c r="AC103" t="s">
        <v>40</v>
      </c>
    </row>
    <row r="104" spans="2:29" x14ac:dyDescent="0.3">
      <c r="B104">
        <v>8.5261698697777799</v>
      </c>
      <c r="C104">
        <v>175.612836321743</v>
      </c>
      <c r="D104">
        <v>118.371233596084</v>
      </c>
      <c r="E104">
        <v>7.4837088379873702</v>
      </c>
      <c r="F104">
        <v>308.39851553828498</v>
      </c>
      <c r="G104">
        <v>474.24048229063402</v>
      </c>
      <c r="H104">
        <v>21.845916252542001</v>
      </c>
      <c r="I104">
        <v>52.372201106674801</v>
      </c>
      <c r="J104">
        <v>5.0830141415169203</v>
      </c>
      <c r="O104" t="str">
        <f t="shared" si="11"/>
        <v>Neutral</v>
      </c>
      <c r="P104" t="str" cm="1">
        <f t="array" ref="P104">_xlfn.IFS(C103&lt;=60,"Soft",
C103&lt;120,"Moderately Soft",
C103&lt;=170,"Desirable",
C103&lt;=240,"Moderately Hard",
C103&gt;240,"Hard")</f>
        <v>Moderately Hard</v>
      </c>
      <c r="Q104" t="str" cm="1">
        <f t="array" ref="Q104">_xlfn.IFS(D103&lt;50,"Non-Beneficial",
D103&lt;=150,"Excellent",
D103&lt;=250,"Good",
D103&lt;=350,"Average",
D103&lt;=500,"Poor",
D103&lt;=800,"Very Poor",
D103&gt;800,"Unacceptable")</f>
        <v>Excellent</v>
      </c>
      <c r="R104" t="str">
        <f t="shared" si="10"/>
        <v>Unacceptable</v>
      </c>
      <c r="S104" t="str">
        <f t="shared" si="12"/>
        <v>Safe</v>
      </c>
      <c r="T104" t="str">
        <f t="shared" si="13"/>
        <v>Acceptable</v>
      </c>
      <c r="U104" t="str">
        <f t="shared" si="14"/>
        <v>Acceptable</v>
      </c>
      <c r="V104" t="str">
        <f t="shared" si="15"/>
        <v>Safe</v>
      </c>
      <c r="W104" t="str">
        <f t="shared" si="16"/>
        <v>Acceptable</v>
      </c>
      <c r="AA104" t="str">
        <f t="shared" si="17"/>
        <v>Not-Potable</v>
      </c>
      <c r="AB104" t="str">
        <f t="shared" si="18"/>
        <v>Potable</v>
      </c>
      <c r="AC104" t="s">
        <v>40</v>
      </c>
    </row>
    <row r="105" spans="2:29" x14ac:dyDescent="0.3">
      <c r="B105">
        <f>$AG$27</f>
        <v>7.080794504276815</v>
      </c>
      <c r="C105">
        <v>169.04191749811699</v>
      </c>
      <c r="D105">
        <v>361.52820899324502</v>
      </c>
      <c r="E105">
        <v>8.3303888981976595</v>
      </c>
      <c r="F105">
        <v>329.03971017616402</v>
      </c>
      <c r="G105">
        <v>590.74878718029095</v>
      </c>
      <c r="H105">
        <v>17.695114357125998</v>
      </c>
      <c r="I105">
        <v>103.150462645378</v>
      </c>
      <c r="J105">
        <v>3.9959737874927601</v>
      </c>
      <c r="O105" t="str">
        <f t="shared" si="11"/>
        <v>Alkaline</v>
      </c>
      <c r="P105" t="str" cm="1">
        <f t="array" ref="P105">_xlfn.IFS(C104&lt;=60,"Soft",
C104&lt;120,"Moderately Soft",
C104&lt;=170,"Desirable",
C104&lt;=240,"Moderately Hard",
C104&gt;240,"Hard")</f>
        <v>Moderately Hard</v>
      </c>
      <c r="Q105" t="str" cm="1">
        <f t="array" ref="Q105">_xlfn.IFS(D104&lt;50,"Non-Beneficial",
D104&lt;=150,"Excellent",
D104&lt;=250,"Good",
D104&lt;=350,"Average",
D104&lt;=500,"Poor",
D104&lt;=800,"Very Poor",
D104&gt;800,"Unacceptable")</f>
        <v>Excellent</v>
      </c>
      <c r="R105" t="str">
        <f t="shared" si="10"/>
        <v>Unacceptable</v>
      </c>
      <c r="S105" t="str">
        <f t="shared" si="12"/>
        <v>Safe</v>
      </c>
      <c r="T105" t="str">
        <f t="shared" si="13"/>
        <v>Acceptable</v>
      </c>
      <c r="U105" t="str">
        <f t="shared" si="14"/>
        <v>Unacceptable</v>
      </c>
      <c r="V105" t="str">
        <f t="shared" si="15"/>
        <v>Safe</v>
      </c>
      <c r="W105" t="str">
        <f t="shared" si="16"/>
        <v>Unacceptable</v>
      </c>
      <c r="AA105" t="str">
        <f t="shared" si="17"/>
        <v>Not-Potable</v>
      </c>
      <c r="AB105" t="str">
        <f t="shared" si="18"/>
        <v>Not-Potable</v>
      </c>
      <c r="AC105" t="s">
        <v>40</v>
      </c>
    </row>
    <row r="106" spans="2:29" x14ac:dyDescent="0.3">
      <c r="B106">
        <v>2.6120359148172598</v>
      </c>
      <c r="C106">
        <v>188.804125730408</v>
      </c>
      <c r="D106">
        <v>347.98252586803102</v>
      </c>
      <c r="E106">
        <v>6.7964391540881497</v>
      </c>
      <c r="F106">
        <f>$AH$27</f>
        <v>333.77577661081307</v>
      </c>
      <c r="G106">
        <v>468.08026660843501</v>
      </c>
      <c r="H106">
        <v>13.170763209203299</v>
      </c>
      <c r="I106">
        <v>49.523769983067602</v>
      </c>
      <c r="J106">
        <v>4.7652053701590003</v>
      </c>
      <c r="O106" t="str">
        <f t="shared" si="11"/>
        <v>Neutral</v>
      </c>
      <c r="P106" t="str" cm="1">
        <f t="array" ref="P106">_xlfn.IFS(C105&lt;=60,"Soft",
C105&lt;120,"Moderately Soft",
C105&lt;=170,"Desirable",
C105&lt;=240,"Moderately Hard",
C105&gt;240,"Hard")</f>
        <v>Desirable</v>
      </c>
      <c r="Q106" t="str" cm="1">
        <f t="array" ref="Q106">_xlfn.IFS(D105&lt;50,"Non-Beneficial",
D105&lt;=150,"Excellent",
D105&lt;=250,"Good",
D105&lt;=350,"Average",
D105&lt;=500,"Poor",
D105&lt;=800,"Very Poor",
D105&gt;800,"Unacceptable")</f>
        <v>Poor</v>
      </c>
      <c r="R106" t="str">
        <f t="shared" si="10"/>
        <v>Unacceptable</v>
      </c>
      <c r="S106" t="str">
        <f t="shared" si="12"/>
        <v>Safe</v>
      </c>
      <c r="T106" t="str">
        <f t="shared" si="13"/>
        <v>Unacceptable</v>
      </c>
      <c r="U106" t="str">
        <f t="shared" si="14"/>
        <v>Acceptable</v>
      </c>
      <c r="V106" t="str">
        <f t="shared" si="15"/>
        <v>Unsafe</v>
      </c>
      <c r="W106" t="str">
        <f t="shared" si="16"/>
        <v>Acceptable</v>
      </c>
      <c r="AA106" t="str">
        <f t="shared" si="17"/>
        <v>Not-Potable</v>
      </c>
      <c r="AB106" t="str">
        <f t="shared" si="18"/>
        <v>Not-Potable</v>
      </c>
      <c r="AC106" t="s">
        <v>40</v>
      </c>
    </row>
    <row r="107" spans="2:29" x14ac:dyDescent="0.3">
      <c r="B107">
        <v>8.4905715620277302</v>
      </c>
      <c r="C107">
        <v>204.123648393357</v>
      </c>
      <c r="D107">
        <v>229.89796389946602</v>
      </c>
      <c r="E107">
        <v>8.2707929367261492</v>
      </c>
      <c r="F107">
        <v>358.84711499708402</v>
      </c>
      <c r="G107">
        <v>435.00089830822901</v>
      </c>
      <c r="H107">
        <v>17.084245654876099</v>
      </c>
      <c r="I107">
        <v>62.421637057910203</v>
      </c>
      <c r="J107">
        <v>3.8755568051367701</v>
      </c>
      <c r="O107" t="str">
        <f t="shared" si="11"/>
        <v>Highly Acidic</v>
      </c>
      <c r="P107" t="str" cm="1">
        <f t="array" ref="P107">_xlfn.IFS(C106&lt;=60,"Soft",
C106&lt;120,"Moderately Soft",
C106&lt;=170,"Desirable",
C106&lt;=240,"Moderately Hard",
C106&gt;240,"Hard")</f>
        <v>Moderately Hard</v>
      </c>
      <c r="Q107" t="str" cm="1">
        <f t="array" ref="Q107">_xlfn.IFS(D106&lt;50,"Non-Beneficial",
D106&lt;=150,"Excellent",
D106&lt;=250,"Good",
D106&lt;=350,"Average",
D106&lt;=500,"Poor",
D106&lt;=800,"Very Poor",
D106&gt;800,"Unacceptable")</f>
        <v>Average</v>
      </c>
      <c r="R107" t="str">
        <f t="shared" si="10"/>
        <v>Needs Boiling</v>
      </c>
      <c r="S107" t="str">
        <f t="shared" si="12"/>
        <v>Safe</v>
      </c>
      <c r="T107" t="str">
        <f t="shared" si="13"/>
        <v>Acceptable</v>
      </c>
      <c r="U107" t="str">
        <f t="shared" si="14"/>
        <v>Acceptable</v>
      </c>
      <c r="V107" t="str">
        <f t="shared" si="15"/>
        <v>Safe</v>
      </c>
      <c r="W107" t="str">
        <f t="shared" si="16"/>
        <v>Acceptable</v>
      </c>
      <c r="AA107" t="str">
        <f t="shared" si="17"/>
        <v>Not-Potable</v>
      </c>
      <c r="AB107" t="str">
        <f t="shared" si="18"/>
        <v>Potable</v>
      </c>
      <c r="AC107" t="s">
        <v>40</v>
      </c>
    </row>
    <row r="108" spans="2:29" x14ac:dyDescent="0.3">
      <c r="B108">
        <f>$AG$27</f>
        <v>7.080794504276815</v>
      </c>
      <c r="C108">
        <v>213.54193229258999</v>
      </c>
      <c r="D108">
        <v>225.397116145121</v>
      </c>
      <c r="E108">
        <v>6.9572041785868599</v>
      </c>
      <c r="F108">
        <v>334.04118620668999</v>
      </c>
      <c r="G108">
        <v>463.39884709083702</v>
      </c>
      <c r="H108">
        <v>11.6230191579776</v>
      </c>
      <c r="I108">
        <v>69.615849644928204</v>
      </c>
      <c r="J108">
        <v>3.3985925873166498</v>
      </c>
      <c r="O108" t="str">
        <f t="shared" si="11"/>
        <v>Alkaline</v>
      </c>
      <c r="P108" t="str" cm="1">
        <f t="array" ref="P108">_xlfn.IFS(C107&lt;=60,"Soft",
C107&lt;120,"Moderately Soft",
C107&lt;=170,"Desirable",
C107&lt;=240,"Moderately Hard",
C107&gt;240,"Hard")</f>
        <v>Moderately Hard</v>
      </c>
      <c r="Q108" t="str" cm="1">
        <f t="array" ref="Q108">_xlfn.IFS(D107&lt;50,"Non-Beneficial",
D107&lt;=150,"Excellent",
D107&lt;=250,"Good",
D107&lt;=350,"Average",
D107&lt;=500,"Poor",
D107&lt;=800,"Very Poor",
D107&gt;800,"Unacceptable")</f>
        <v>Good</v>
      </c>
      <c r="R108" t="str">
        <f t="shared" si="10"/>
        <v>Unacceptable</v>
      </c>
      <c r="S108" t="str">
        <f t="shared" si="12"/>
        <v>Safe</v>
      </c>
      <c r="T108" t="str">
        <f t="shared" si="13"/>
        <v>Acceptable</v>
      </c>
      <c r="U108" t="str">
        <f t="shared" si="14"/>
        <v>Acceptable</v>
      </c>
      <c r="V108" t="str">
        <f t="shared" si="15"/>
        <v>Safe</v>
      </c>
      <c r="W108" t="str">
        <f t="shared" si="16"/>
        <v>Acceptable</v>
      </c>
      <c r="AA108" t="str">
        <f t="shared" si="17"/>
        <v>Not-Potable</v>
      </c>
      <c r="AB108" t="str">
        <f t="shared" si="18"/>
        <v>Not-Potable</v>
      </c>
      <c r="AC108" t="s">
        <v>40</v>
      </c>
    </row>
    <row r="109" spans="2:29" x14ac:dyDescent="0.3">
      <c r="B109">
        <v>8.8584015312004603</v>
      </c>
      <c r="C109">
        <v>254.61751866421599</v>
      </c>
      <c r="D109">
        <v>96.243004621101093</v>
      </c>
      <c r="E109">
        <v>7.9540156270924696</v>
      </c>
      <c r="F109">
        <v>348.40819490164</v>
      </c>
      <c r="G109">
        <v>344.303362522258</v>
      </c>
      <c r="H109">
        <v>7.9354677583321998</v>
      </c>
      <c r="I109">
        <v>78.108549815567201</v>
      </c>
      <c r="J109">
        <v>5.5257263381217099</v>
      </c>
      <c r="O109" t="str">
        <f t="shared" si="11"/>
        <v>Neutral</v>
      </c>
      <c r="P109" t="str" cm="1">
        <f t="array" ref="P109">_xlfn.IFS(C108&lt;=60,"Soft",
C108&lt;120,"Moderately Soft",
C108&lt;=170,"Desirable",
C108&lt;=240,"Moderately Hard",
C108&gt;240,"Hard")</f>
        <v>Moderately Hard</v>
      </c>
      <c r="Q109" t="str" cm="1">
        <f t="array" ref="Q109">_xlfn.IFS(D108&lt;50,"Non-Beneficial",
D108&lt;=150,"Excellent",
D108&lt;=250,"Good",
D108&lt;=350,"Average",
D108&lt;=500,"Poor",
D108&lt;=800,"Very Poor",
D108&gt;800,"Unacceptable")</f>
        <v>Good</v>
      </c>
      <c r="R109" t="str">
        <f t="shared" si="10"/>
        <v>Needs Boiling</v>
      </c>
      <c r="S109" t="str">
        <f t="shared" si="12"/>
        <v>Safe</v>
      </c>
      <c r="T109" t="str">
        <f t="shared" si="13"/>
        <v>Acceptable</v>
      </c>
      <c r="U109" t="str">
        <f t="shared" si="14"/>
        <v>Acceptable</v>
      </c>
      <c r="V109" t="str">
        <f t="shared" si="15"/>
        <v>Safe</v>
      </c>
      <c r="W109" t="str">
        <f t="shared" si="16"/>
        <v>Acceptable</v>
      </c>
      <c r="AA109" t="str">
        <f t="shared" si="17"/>
        <v>Potable</v>
      </c>
      <c r="AB109" t="str">
        <f t="shared" si="18"/>
        <v>Potable</v>
      </c>
      <c r="AC109" t="s">
        <v>40</v>
      </c>
    </row>
    <row r="110" spans="2:29" x14ac:dyDescent="0.3">
      <c r="B110">
        <v>6.09815652147278</v>
      </c>
      <c r="C110">
        <v>189.99584599341799</v>
      </c>
      <c r="D110">
        <v>277.76901051693301</v>
      </c>
      <c r="E110">
        <v>6.4430978778694499</v>
      </c>
      <c r="F110">
        <v>347.93040041573698</v>
      </c>
      <c r="G110">
        <v>245.85963197125201</v>
      </c>
      <c r="H110">
        <v>14.636882256377501</v>
      </c>
      <c r="I110">
        <v>73.424632455016507</v>
      </c>
      <c r="J110">
        <v>3.97736236432997</v>
      </c>
      <c r="O110" t="str">
        <f t="shared" si="11"/>
        <v>Alkaline</v>
      </c>
      <c r="P110" t="str" cm="1">
        <f t="array" ref="P110">_xlfn.IFS(C109&lt;=60,"Soft",
C109&lt;120,"Moderately Soft",
C109&lt;=170,"Desirable",
C109&lt;=240,"Moderately Hard",
C109&gt;240,"Hard")</f>
        <v>Hard</v>
      </c>
      <c r="Q110" t="str" cm="1">
        <f t="array" ref="Q110">_xlfn.IFS(D109&lt;50,"Non-Beneficial",
D109&lt;=150,"Excellent",
D109&lt;=250,"Good",
D109&lt;=350,"Average",
D109&lt;=500,"Poor",
D109&lt;=800,"Very Poor",
D109&gt;800,"Unacceptable")</f>
        <v>Excellent</v>
      </c>
      <c r="R110" t="str">
        <f t="shared" si="10"/>
        <v>Unacceptable</v>
      </c>
      <c r="S110" t="str">
        <f t="shared" si="12"/>
        <v>Safe</v>
      </c>
      <c r="T110" t="str">
        <f t="shared" si="13"/>
        <v>Acceptable</v>
      </c>
      <c r="U110" t="str">
        <f t="shared" si="14"/>
        <v>Acceptable</v>
      </c>
      <c r="V110" t="str">
        <f t="shared" si="15"/>
        <v>Safe</v>
      </c>
      <c r="W110" t="str">
        <f t="shared" si="16"/>
        <v>Unacceptable</v>
      </c>
      <c r="AA110" t="str">
        <f t="shared" si="17"/>
        <v>Not-Potable</v>
      </c>
      <c r="AB110" t="str">
        <f t="shared" si="18"/>
        <v>Not-Potable</v>
      </c>
      <c r="AC110" t="s">
        <v>40</v>
      </c>
    </row>
    <row r="111" spans="2:29" x14ac:dyDescent="0.3">
      <c r="B111">
        <v>8.4199706821289908</v>
      </c>
      <c r="C111">
        <v>185.71898879367001</v>
      </c>
      <c r="D111">
        <v>132.37989604570799</v>
      </c>
      <c r="E111">
        <v>3.99826584098065</v>
      </c>
      <c r="F111">
        <v>308.14263885285101</v>
      </c>
      <c r="G111">
        <v>463.64727737284102</v>
      </c>
      <c r="H111">
        <v>17.209565055470801</v>
      </c>
      <c r="I111">
        <v>48.783111659787799</v>
      </c>
      <c r="J111">
        <v>3.96247831428277</v>
      </c>
      <c r="O111" t="str">
        <f t="shared" si="11"/>
        <v>Acidic</v>
      </c>
      <c r="P111" t="str" cm="1">
        <f t="array" ref="P111">_xlfn.IFS(C110&lt;=60,"Soft",
C110&lt;120,"Moderately Soft",
C110&lt;=170,"Desirable",
C110&lt;=240,"Moderately Hard",
C110&gt;240,"Hard")</f>
        <v>Moderately Hard</v>
      </c>
      <c r="Q111" t="str" cm="1">
        <f t="array" ref="Q111">_xlfn.IFS(D110&lt;50,"Non-Beneficial",
D110&lt;=150,"Excellent",
D110&lt;=250,"Good",
D110&lt;=350,"Average",
D110&lt;=500,"Poor",
D110&lt;=800,"Very Poor",
D110&gt;800,"Unacceptable")</f>
        <v>Average</v>
      </c>
      <c r="R111" t="str">
        <f t="shared" si="10"/>
        <v>Needs Boiling</v>
      </c>
      <c r="S111" t="str">
        <f t="shared" si="12"/>
        <v>Safe</v>
      </c>
      <c r="T111" t="str">
        <f t="shared" si="13"/>
        <v>Acceptable</v>
      </c>
      <c r="U111" t="str">
        <f t="shared" si="14"/>
        <v>Acceptable</v>
      </c>
      <c r="V111" t="str">
        <f t="shared" si="15"/>
        <v>Safe</v>
      </c>
      <c r="W111" t="str">
        <f t="shared" si="16"/>
        <v>Acceptable</v>
      </c>
      <c r="AA111" t="str">
        <f t="shared" si="17"/>
        <v>Not-Potable</v>
      </c>
      <c r="AB111" t="str">
        <f t="shared" si="18"/>
        <v>Potable</v>
      </c>
      <c r="AC111" t="s">
        <v>40</v>
      </c>
    </row>
    <row r="112" spans="2:29" x14ac:dyDescent="0.3">
      <c r="B112">
        <v>9.2861550214323696</v>
      </c>
      <c r="C112">
        <v>222.661551381593</v>
      </c>
      <c r="D112">
        <v>123.11268365977999</v>
      </c>
      <c r="E112">
        <v>7.2898660410526404</v>
      </c>
      <c r="F112">
        <v>332.23935949285999</v>
      </c>
      <c r="G112">
        <v>353.74009999706402</v>
      </c>
      <c r="H112">
        <v>14.171762565335399</v>
      </c>
      <c r="I112">
        <f>$AI$27</f>
        <v>66.396292946768</v>
      </c>
      <c r="J112">
        <v>5.2399818700816798</v>
      </c>
      <c r="O112" t="str">
        <f t="shared" si="11"/>
        <v>Alkaline</v>
      </c>
      <c r="P112" t="str" cm="1">
        <f t="array" ref="P112">_xlfn.IFS(C111&lt;=60,"Soft",
C111&lt;120,"Moderately Soft",
C111&lt;=170,"Desirable",
C111&lt;=240,"Moderately Hard",
C111&gt;240,"Hard")</f>
        <v>Moderately Hard</v>
      </c>
      <c r="Q112" t="str" cm="1">
        <f t="array" ref="Q112">_xlfn.IFS(D111&lt;50,"Non-Beneficial",
D111&lt;=150,"Excellent",
D111&lt;=250,"Good",
D111&lt;=350,"Average",
D111&lt;=500,"Poor",
D111&lt;=800,"Very Poor",
D111&gt;800,"Unacceptable")</f>
        <v>Excellent</v>
      </c>
      <c r="R112" t="str">
        <f t="shared" si="10"/>
        <v>Acceptable</v>
      </c>
      <c r="S112" t="str">
        <f t="shared" si="12"/>
        <v>Safe</v>
      </c>
      <c r="T112" t="str">
        <f t="shared" si="13"/>
        <v>Acceptable</v>
      </c>
      <c r="U112" t="str">
        <f t="shared" si="14"/>
        <v>Acceptable</v>
      </c>
      <c r="V112" t="str">
        <f t="shared" si="15"/>
        <v>Safe</v>
      </c>
      <c r="W112" t="str">
        <f t="shared" si="16"/>
        <v>Acceptable</v>
      </c>
      <c r="AA112" t="str">
        <f t="shared" si="17"/>
        <v>Not-Potable</v>
      </c>
      <c r="AB112" t="str">
        <f t="shared" si="18"/>
        <v>Potable</v>
      </c>
      <c r="AC112" t="s">
        <v>40</v>
      </c>
    </row>
    <row r="113" spans="2:29" x14ac:dyDescent="0.3">
      <c r="B113">
        <v>7.8758951354817803</v>
      </c>
      <c r="C113">
        <v>226.28478781681201</v>
      </c>
      <c r="D113">
        <v>127.10249451611701</v>
      </c>
      <c r="E113">
        <v>7.3031265831516503</v>
      </c>
      <c r="F113">
        <v>346.403258137367</v>
      </c>
      <c r="G113">
        <v>445.37414743285899</v>
      </c>
      <c r="H113">
        <v>6.0634619125291298</v>
      </c>
      <c r="I113">
        <v>63.128044031022199</v>
      </c>
      <c r="J113">
        <v>4.2385892034815198</v>
      </c>
      <c r="O113" t="str">
        <f t="shared" si="11"/>
        <v>Alkaline</v>
      </c>
      <c r="P113" t="str" cm="1">
        <f t="array" ref="P113">_xlfn.IFS(C112&lt;=60,"Soft",
C112&lt;120,"Moderately Soft",
C112&lt;=170,"Desirable",
C112&lt;=240,"Moderately Hard",
C112&gt;240,"Hard")</f>
        <v>Moderately Hard</v>
      </c>
      <c r="Q113" t="str" cm="1">
        <f t="array" ref="Q113">_xlfn.IFS(D112&lt;50,"Non-Beneficial",
D112&lt;=150,"Excellent",
D112&lt;=250,"Good",
D112&lt;=350,"Average",
D112&lt;=500,"Poor",
D112&lt;=800,"Very Poor",
D112&gt;800,"Unacceptable")</f>
        <v>Excellent</v>
      </c>
      <c r="R113" t="str">
        <f t="shared" si="10"/>
        <v>Unacceptable</v>
      </c>
      <c r="S113" t="str">
        <f t="shared" si="12"/>
        <v>Safe</v>
      </c>
      <c r="T113" t="str">
        <f t="shared" si="13"/>
        <v>Acceptable</v>
      </c>
      <c r="U113" t="str">
        <f t="shared" si="14"/>
        <v>Acceptable</v>
      </c>
      <c r="V113" t="str">
        <f t="shared" si="15"/>
        <v>Safe</v>
      </c>
      <c r="W113" t="str">
        <f t="shared" si="16"/>
        <v>Unacceptable</v>
      </c>
      <c r="AA113" t="str">
        <f t="shared" si="17"/>
        <v>Not-Potable</v>
      </c>
      <c r="AB113" t="str">
        <f t="shared" si="18"/>
        <v>Not-Potable</v>
      </c>
      <c r="AC113" t="s">
        <v>40</v>
      </c>
    </row>
    <row r="114" spans="2:29" x14ac:dyDescent="0.3">
      <c r="B114">
        <v>7.7253329080747504</v>
      </c>
      <c r="C114">
        <v>252.26549119785599</v>
      </c>
      <c r="D114">
        <v>364.77738112419001</v>
      </c>
      <c r="E114">
        <v>8.3867610082337904</v>
      </c>
      <c r="F114">
        <v>426.54358975651098</v>
      </c>
      <c r="G114">
        <v>339.41132665631397</v>
      </c>
      <c r="H114">
        <v>17.485844248946002</v>
      </c>
      <c r="I114">
        <v>60.483884662271102</v>
      </c>
      <c r="J114">
        <v>3.7248367036446899</v>
      </c>
      <c r="O114" t="str">
        <f t="shared" si="11"/>
        <v>Neutral</v>
      </c>
      <c r="P114" t="str" cm="1">
        <f t="array" ref="P114">_xlfn.IFS(C113&lt;=60,"Soft",
C113&lt;120,"Moderately Soft",
C113&lt;=170,"Desirable",
C113&lt;=240,"Moderately Hard",
C113&gt;240,"Hard")</f>
        <v>Moderately Hard</v>
      </c>
      <c r="Q114" t="str" cm="1">
        <f t="array" ref="Q114">_xlfn.IFS(D113&lt;50,"Non-Beneficial",
D113&lt;=150,"Excellent",
D113&lt;=250,"Good",
D113&lt;=350,"Average",
D113&lt;=500,"Poor",
D113&lt;=800,"Very Poor",
D113&gt;800,"Unacceptable")</f>
        <v>Excellent</v>
      </c>
      <c r="R114" t="str">
        <f t="shared" si="10"/>
        <v>Unacceptable</v>
      </c>
      <c r="S114" t="str">
        <f t="shared" si="12"/>
        <v>Safe</v>
      </c>
      <c r="T114" t="str">
        <f t="shared" si="13"/>
        <v>Acceptable</v>
      </c>
      <c r="U114" t="str">
        <f t="shared" si="14"/>
        <v>Acceptable</v>
      </c>
      <c r="V114" t="str">
        <f t="shared" si="15"/>
        <v>Safe</v>
      </c>
      <c r="W114" t="str">
        <f t="shared" si="16"/>
        <v>Acceptable</v>
      </c>
      <c r="AA114" t="str">
        <f t="shared" si="17"/>
        <v>Not-Potable</v>
      </c>
      <c r="AB114" t="str">
        <f t="shared" si="18"/>
        <v>Potable</v>
      </c>
      <c r="AC114" t="s">
        <v>40</v>
      </c>
    </row>
    <row r="115" spans="2:29" x14ac:dyDescent="0.3">
      <c r="B115">
        <v>3.3880906105238902</v>
      </c>
      <c r="C115">
        <v>212.02894446572</v>
      </c>
      <c r="D115">
        <v>202.30125576951701</v>
      </c>
      <c r="E115">
        <v>8.5697815297333104</v>
      </c>
      <c r="F115">
        <v>349.155998712751</v>
      </c>
      <c r="G115">
        <v>353.91292744166498</v>
      </c>
      <c r="H115">
        <v>18.2083396718998</v>
      </c>
      <c r="I115">
        <v>82.387873990173304</v>
      </c>
      <c r="J115">
        <v>2.79860094826704</v>
      </c>
      <c r="O115" t="str">
        <f t="shared" si="11"/>
        <v>Neutral</v>
      </c>
      <c r="P115" t="str" cm="1">
        <f t="array" ref="P115">_xlfn.IFS(C114&lt;=60,"Soft",
C114&lt;120,"Moderately Soft",
C114&lt;=170,"Desirable",
C114&lt;=240,"Moderately Hard",
C114&gt;240,"Hard")</f>
        <v>Hard</v>
      </c>
      <c r="Q115" t="str" cm="1">
        <f t="array" ref="Q115">_xlfn.IFS(D114&lt;50,"Non-Beneficial",
D114&lt;=150,"Excellent",
D114&lt;=250,"Good",
D114&lt;=350,"Average",
D114&lt;=500,"Poor",
D114&lt;=800,"Very Poor",
D114&gt;800,"Unacceptable")</f>
        <v>Poor</v>
      </c>
      <c r="R115" t="str">
        <f t="shared" si="10"/>
        <v>Unacceptable</v>
      </c>
      <c r="S115" t="str">
        <f t="shared" si="12"/>
        <v>Unsafe</v>
      </c>
      <c r="T115" t="str">
        <f t="shared" si="13"/>
        <v>Acceptable</v>
      </c>
      <c r="U115" t="str">
        <f t="shared" si="14"/>
        <v>Acceptable</v>
      </c>
      <c r="V115" t="str">
        <f t="shared" si="15"/>
        <v>Safe</v>
      </c>
      <c r="W115" t="str">
        <f t="shared" si="16"/>
        <v>Acceptable</v>
      </c>
      <c r="AA115" t="str">
        <f t="shared" si="17"/>
        <v>Not-Potable</v>
      </c>
      <c r="AB115" t="str">
        <f t="shared" si="18"/>
        <v>Not-Potable</v>
      </c>
      <c r="AC115" t="s">
        <v>40</v>
      </c>
    </row>
    <row r="116" spans="2:29" x14ac:dyDescent="0.3">
      <c r="B116">
        <v>6.7453067150809503</v>
      </c>
      <c r="C116">
        <v>218.42463701923299</v>
      </c>
      <c r="D116">
        <v>218.718387000424</v>
      </c>
      <c r="E116">
        <v>7.16550919246892</v>
      </c>
      <c r="F116">
        <f>$AH$27</f>
        <v>333.77577661081307</v>
      </c>
      <c r="G116">
        <v>373.05010163921298</v>
      </c>
      <c r="H116">
        <v>16.826619464762299</v>
      </c>
      <c r="I116">
        <v>74.086079972643603</v>
      </c>
      <c r="J116">
        <v>3.9023525898765001</v>
      </c>
      <c r="O116" t="str">
        <f t="shared" si="11"/>
        <v>Acidic</v>
      </c>
      <c r="P116" t="str" cm="1">
        <f t="array" ref="P116">_xlfn.IFS(C115&lt;=60,"Soft",
C115&lt;120,"Moderately Soft",
C115&lt;=170,"Desirable",
C115&lt;=240,"Moderately Hard",
C115&gt;240,"Hard")</f>
        <v>Moderately Hard</v>
      </c>
      <c r="Q116" t="str" cm="1">
        <f t="array" ref="Q116">_xlfn.IFS(D115&lt;50,"Non-Beneficial",
D115&lt;=150,"Excellent",
D115&lt;=250,"Good",
D115&lt;=350,"Average",
D115&lt;=500,"Poor",
D115&lt;=800,"Very Poor",
D115&gt;800,"Unacceptable")</f>
        <v>Good</v>
      </c>
      <c r="R116" t="str">
        <f t="shared" si="10"/>
        <v>Unacceptable</v>
      </c>
      <c r="S116" t="str">
        <f t="shared" si="12"/>
        <v>Safe</v>
      </c>
      <c r="T116" t="str">
        <f t="shared" si="13"/>
        <v>Acceptable</v>
      </c>
      <c r="U116" t="str">
        <f t="shared" si="14"/>
        <v>Acceptable</v>
      </c>
      <c r="V116" t="str">
        <f t="shared" si="15"/>
        <v>Unsafe</v>
      </c>
      <c r="W116" t="str">
        <f t="shared" si="16"/>
        <v>Acceptable</v>
      </c>
      <c r="AA116" t="str">
        <f t="shared" si="17"/>
        <v>Not-Potable</v>
      </c>
      <c r="AB116" t="str">
        <f t="shared" si="18"/>
        <v>Not-Potable</v>
      </c>
      <c r="AC116" t="s">
        <v>40</v>
      </c>
    </row>
    <row r="117" spans="2:29" x14ac:dyDescent="0.3">
      <c r="B117">
        <f>$AG$27</f>
        <v>7.080794504276815</v>
      </c>
      <c r="C117">
        <v>190.42389854156599</v>
      </c>
      <c r="D117">
        <v>280.62641892040301</v>
      </c>
      <c r="E117">
        <v>9.6151470269947907</v>
      </c>
      <c r="F117">
        <v>357.226709496316</v>
      </c>
      <c r="G117">
        <v>263.771913504537</v>
      </c>
      <c r="H117">
        <v>13.4452251967609</v>
      </c>
      <c r="I117">
        <v>67.055558402992105</v>
      </c>
      <c r="J117">
        <v>5.6290156360573196</v>
      </c>
      <c r="O117" t="str">
        <f t="shared" si="11"/>
        <v>Drinkable</v>
      </c>
      <c r="P117" t="str" cm="1">
        <f t="array" ref="P117">_xlfn.IFS(C116&lt;=60,"Soft",
C116&lt;120,"Moderately Soft",
C116&lt;=170,"Desirable",
C116&lt;=240,"Moderately Hard",
C116&gt;240,"Hard")</f>
        <v>Moderately Hard</v>
      </c>
      <c r="Q117" t="str" cm="1">
        <f t="array" ref="Q117">_xlfn.IFS(D116&lt;50,"Non-Beneficial",
D116&lt;=150,"Excellent",
D116&lt;=250,"Good",
D116&lt;=350,"Average",
D116&lt;=500,"Poor",
D116&lt;=800,"Very Poor",
D116&gt;800,"Unacceptable")</f>
        <v>Good</v>
      </c>
      <c r="R117" t="str">
        <f t="shared" si="10"/>
        <v>Unacceptable</v>
      </c>
      <c r="S117" t="str">
        <f t="shared" si="12"/>
        <v>Safe</v>
      </c>
      <c r="T117" t="str">
        <f t="shared" si="13"/>
        <v>Acceptable</v>
      </c>
      <c r="U117" t="str">
        <f t="shared" si="14"/>
        <v>Acceptable</v>
      </c>
      <c r="V117" t="str">
        <f t="shared" si="15"/>
        <v>Safe</v>
      </c>
      <c r="W117" t="str">
        <f t="shared" si="16"/>
        <v>Acceptable</v>
      </c>
      <c r="AA117" t="str">
        <f t="shared" si="17"/>
        <v>Not-Potable</v>
      </c>
      <c r="AB117" t="str">
        <f t="shared" si="18"/>
        <v>Potable</v>
      </c>
      <c r="AC117" t="s">
        <v>40</v>
      </c>
    </row>
    <row r="118" spans="2:29" x14ac:dyDescent="0.3">
      <c r="B118">
        <v>7.1838257233931797</v>
      </c>
      <c r="C118">
        <v>261.85079976925198</v>
      </c>
      <c r="D118">
        <v>141.00968986979899</v>
      </c>
      <c r="E118">
        <v>9.0084951937318891</v>
      </c>
      <c r="F118">
        <v>358.72470212168002</v>
      </c>
      <c r="G118">
        <v>290.42383836524402</v>
      </c>
      <c r="H118">
        <v>17.149907125687101</v>
      </c>
      <c r="I118">
        <v>82.025115802405196</v>
      </c>
      <c r="J118">
        <v>4.5971655115268604</v>
      </c>
      <c r="O118" t="str">
        <f t="shared" si="11"/>
        <v>Neutral</v>
      </c>
      <c r="P118" t="str" cm="1">
        <f t="array" ref="P118">_xlfn.IFS(C117&lt;=60,"Soft",
C117&lt;120,"Moderately Soft",
C117&lt;=170,"Desirable",
C117&lt;=240,"Moderately Hard",
C117&gt;240,"Hard")</f>
        <v>Moderately Hard</v>
      </c>
      <c r="Q118" t="str" cm="1">
        <f t="array" ref="Q118">_xlfn.IFS(D117&lt;50,"Non-Beneficial",
D117&lt;=150,"Excellent",
D117&lt;=250,"Good",
D117&lt;=350,"Average",
D117&lt;=500,"Poor",
D117&lt;=800,"Very Poor",
D117&gt;800,"Unacceptable")</f>
        <v>Average</v>
      </c>
      <c r="R118" t="str">
        <f t="shared" si="10"/>
        <v>Unacceptable</v>
      </c>
      <c r="S118" t="str">
        <f t="shared" si="12"/>
        <v>Safe</v>
      </c>
      <c r="T118" t="str">
        <f t="shared" si="13"/>
        <v>Acceptable</v>
      </c>
      <c r="U118" t="str">
        <f t="shared" si="14"/>
        <v>Acceptable</v>
      </c>
      <c r="V118" t="str">
        <f t="shared" si="15"/>
        <v>Safe</v>
      </c>
      <c r="W118" t="str">
        <f t="shared" si="16"/>
        <v>Unacceptable</v>
      </c>
      <c r="AA118" t="str">
        <f t="shared" si="17"/>
        <v>Not-Potable</v>
      </c>
      <c r="AB118" t="str">
        <f t="shared" si="18"/>
        <v>Not-Potable</v>
      </c>
      <c r="AC118" t="s">
        <v>40</v>
      </c>
    </row>
    <row r="119" spans="2:29" x14ac:dyDescent="0.3">
      <c r="B119">
        <v>10.111976704648599</v>
      </c>
      <c r="C119">
        <v>240.432100229138</v>
      </c>
      <c r="D119">
        <v>153.313026917531</v>
      </c>
      <c r="E119">
        <v>5.3926512820230501</v>
      </c>
      <c r="F119">
        <v>361.90292619839698</v>
      </c>
      <c r="G119">
        <v>403.04181014984403</v>
      </c>
      <c r="H119">
        <v>16.131124287014501</v>
      </c>
      <c r="I119">
        <v>61.111146338277202</v>
      </c>
      <c r="J119">
        <v>3.4257632421736801</v>
      </c>
      <c r="O119" t="str">
        <f t="shared" si="11"/>
        <v>Neutral</v>
      </c>
      <c r="P119" t="str" cm="1">
        <f t="array" ref="P119">_xlfn.IFS(C118&lt;=60,"Soft",
C118&lt;120,"Moderately Soft",
C118&lt;=170,"Desirable",
C118&lt;=240,"Moderately Hard",
C118&gt;240,"Hard")</f>
        <v>Hard</v>
      </c>
      <c r="Q119" t="str" cm="1">
        <f t="array" ref="Q119">_xlfn.IFS(D118&lt;50,"Non-Beneficial",
D118&lt;=150,"Excellent",
D118&lt;=250,"Good",
D118&lt;=350,"Average",
D118&lt;=500,"Poor",
D118&lt;=800,"Very Poor",
D118&gt;800,"Unacceptable")</f>
        <v>Excellent</v>
      </c>
      <c r="R119" t="str">
        <f t="shared" si="10"/>
        <v>Unacceptable</v>
      </c>
      <c r="S119" t="str">
        <f t="shared" si="12"/>
        <v>Safe</v>
      </c>
      <c r="T119" t="str">
        <f t="shared" si="13"/>
        <v>Acceptable</v>
      </c>
      <c r="U119" t="str">
        <f t="shared" si="14"/>
        <v>Acceptable</v>
      </c>
      <c r="V119" t="str">
        <f t="shared" si="15"/>
        <v>Unsafe</v>
      </c>
      <c r="W119" t="str">
        <f t="shared" si="16"/>
        <v>Acceptable</v>
      </c>
      <c r="AA119" t="str">
        <f t="shared" si="17"/>
        <v>Not-Potable</v>
      </c>
      <c r="AB119" t="str">
        <f t="shared" si="18"/>
        <v>Not-Potable</v>
      </c>
      <c r="AC119" t="s">
        <v>40</v>
      </c>
    </row>
    <row r="120" spans="2:29" x14ac:dyDescent="0.3">
      <c r="B120">
        <v>7.3974132985434098</v>
      </c>
      <c r="C120">
        <v>122.54103985982501</v>
      </c>
      <c r="D120">
        <v>88.551141213313599</v>
      </c>
      <c r="E120">
        <v>6.8886889390984001</v>
      </c>
      <c r="F120">
        <v>241.60753233585001</v>
      </c>
      <c r="G120">
        <v>489.85160040482498</v>
      </c>
      <c r="H120">
        <v>13.3659061952662</v>
      </c>
      <c r="I120">
        <f>$AI$27</f>
        <v>66.396292946768</v>
      </c>
      <c r="J120">
        <v>3.1491575104326701</v>
      </c>
      <c r="O120" t="str">
        <f t="shared" si="11"/>
        <v>Alkaline</v>
      </c>
      <c r="P120" t="str" cm="1">
        <f t="array" ref="P120">_xlfn.IFS(C119&lt;=60,"Soft",
C119&lt;120,"Moderately Soft",
C119&lt;=170,"Desirable",
C119&lt;=240,"Moderately Hard",
C119&gt;240,"Hard")</f>
        <v>Hard</v>
      </c>
      <c r="Q120" t="str" cm="1">
        <f t="array" ref="Q120">_xlfn.IFS(D119&lt;50,"Non-Beneficial",
D119&lt;=150,"Excellent",
D119&lt;=250,"Good",
D119&lt;=350,"Average",
D119&lt;=500,"Poor",
D119&lt;=800,"Very Poor",
D119&gt;800,"Unacceptable")</f>
        <v>Good</v>
      </c>
      <c r="R120" t="str">
        <f t="shared" si="10"/>
        <v>Needs Boiling</v>
      </c>
      <c r="S120" t="str">
        <f t="shared" si="12"/>
        <v>Safe</v>
      </c>
      <c r="T120" t="str">
        <f t="shared" si="13"/>
        <v>Acceptable</v>
      </c>
      <c r="U120" t="str">
        <f t="shared" si="14"/>
        <v>Acceptable</v>
      </c>
      <c r="V120" t="str">
        <f t="shared" si="15"/>
        <v>Safe</v>
      </c>
      <c r="W120" t="str">
        <f t="shared" si="16"/>
        <v>Acceptable</v>
      </c>
      <c r="AA120" t="str">
        <f t="shared" si="17"/>
        <v>Not-Potable</v>
      </c>
      <c r="AB120" t="str">
        <f t="shared" si="18"/>
        <v>Not-Potable</v>
      </c>
      <c r="AC120" t="s">
        <v>40</v>
      </c>
    </row>
    <row r="121" spans="2:29" x14ac:dyDescent="0.3">
      <c r="B121">
        <v>7.8128043883103002</v>
      </c>
      <c r="C121">
        <v>196.58388603095599</v>
      </c>
      <c r="D121">
        <v>425.50841815771702</v>
      </c>
      <c r="E121">
        <v>7.3346476396692504</v>
      </c>
      <c r="F121">
        <f>$AH$27</f>
        <v>333.77577661081307</v>
      </c>
      <c r="G121">
        <v>442.54577454824403</v>
      </c>
      <c r="H121">
        <v>14.6669172423156</v>
      </c>
      <c r="I121">
        <f>$AI$27</f>
        <v>66.396292946768</v>
      </c>
      <c r="J121">
        <v>6.2048463588288998</v>
      </c>
      <c r="O121" t="str">
        <f t="shared" si="11"/>
        <v>Neutral</v>
      </c>
      <c r="P121" t="str" cm="1">
        <f t="array" ref="P121">_xlfn.IFS(C120&lt;=60,"Soft",
C120&lt;120,"Moderately Soft",
C120&lt;=170,"Desirable",
C120&lt;=240,"Moderately Hard",
C120&gt;240,"Hard")</f>
        <v>Desirable</v>
      </c>
      <c r="Q121" t="str" cm="1">
        <f t="array" ref="Q121">_xlfn.IFS(D120&lt;50,"Non-Beneficial",
D120&lt;=150,"Excellent",
D120&lt;=250,"Good",
D120&lt;=350,"Average",
D120&lt;=500,"Poor",
D120&lt;=800,"Very Poor",
D120&gt;800,"Unacceptable")</f>
        <v>Excellent</v>
      </c>
      <c r="R121" t="str">
        <f t="shared" si="10"/>
        <v>Needs Boiling</v>
      </c>
      <c r="S121" t="str">
        <f t="shared" si="12"/>
        <v>Safe</v>
      </c>
      <c r="T121" t="str">
        <f t="shared" si="13"/>
        <v>Acceptable</v>
      </c>
      <c r="U121" t="str">
        <f t="shared" si="14"/>
        <v>Acceptable</v>
      </c>
      <c r="V121" t="str">
        <f t="shared" si="15"/>
        <v>Safe</v>
      </c>
      <c r="W121" t="str">
        <f t="shared" si="16"/>
        <v>Acceptable</v>
      </c>
      <c r="AA121" t="str">
        <f t="shared" si="17"/>
        <v>Potable</v>
      </c>
      <c r="AB121" t="str">
        <f t="shared" si="18"/>
        <v>Potable</v>
      </c>
      <c r="AC121" t="s">
        <v>40</v>
      </c>
    </row>
    <row r="122" spans="2:29" x14ac:dyDescent="0.3">
      <c r="B122">
        <v>6.8774569325767096</v>
      </c>
      <c r="C122">
        <v>136.879213870787</v>
      </c>
      <c r="D122">
        <v>274.33587294151698</v>
      </c>
      <c r="E122">
        <v>7.09152151426043</v>
      </c>
      <c r="F122">
        <v>307.39708830388503</v>
      </c>
      <c r="G122">
        <v>342.196346634473</v>
      </c>
      <c r="H122">
        <v>18.4038458302329</v>
      </c>
      <c r="I122">
        <v>81.193412171212202</v>
      </c>
      <c r="J122">
        <v>3.82765007173544</v>
      </c>
      <c r="O122" t="str">
        <f t="shared" si="11"/>
        <v>Neutral</v>
      </c>
      <c r="P122" t="str" cm="1">
        <f t="array" ref="P122">_xlfn.IFS(C121&lt;=60,"Soft",
C121&lt;120,"Moderately Soft",
C121&lt;=170,"Desirable",
C121&lt;=240,"Moderately Hard",
C121&gt;240,"Hard")</f>
        <v>Moderately Hard</v>
      </c>
      <c r="Q122" t="str" cm="1">
        <f t="array" ref="Q122">_xlfn.IFS(D121&lt;50,"Non-Beneficial",
D121&lt;=150,"Excellent",
D121&lt;=250,"Good",
D121&lt;=350,"Average",
D121&lt;=500,"Poor",
D121&lt;=800,"Very Poor",
D121&gt;800,"Unacceptable")</f>
        <v>Poor</v>
      </c>
      <c r="R122" t="str">
        <f t="shared" si="10"/>
        <v>Unacceptable</v>
      </c>
      <c r="S122" t="str">
        <f t="shared" si="12"/>
        <v>Safe</v>
      </c>
      <c r="T122" t="str">
        <f t="shared" si="13"/>
        <v>Acceptable</v>
      </c>
      <c r="U122" t="str">
        <f t="shared" si="14"/>
        <v>Acceptable</v>
      </c>
      <c r="V122" t="str">
        <f t="shared" si="15"/>
        <v>Safe</v>
      </c>
      <c r="W122" t="str">
        <f t="shared" si="16"/>
        <v>Unacceptable</v>
      </c>
      <c r="AA122" t="str">
        <f t="shared" si="17"/>
        <v>Not-Potable</v>
      </c>
      <c r="AB122" t="str">
        <f t="shared" si="18"/>
        <v>Not-Potable</v>
      </c>
      <c r="AC122" t="s">
        <v>40</v>
      </c>
    </row>
    <row r="123" spans="2:29" x14ac:dyDescent="0.3">
      <c r="B123">
        <f>$AG$27</f>
        <v>7.080794504276815</v>
      </c>
      <c r="C123">
        <v>146.970245225105</v>
      </c>
      <c r="D123">
        <v>163.674583719754</v>
      </c>
      <c r="E123">
        <v>7.6870371858893396</v>
      </c>
      <c r="F123">
        <f>$AH$27</f>
        <v>333.77577661081307</v>
      </c>
      <c r="G123">
        <v>468.94501475022599</v>
      </c>
      <c r="H123">
        <v>18.601380733736299</v>
      </c>
      <c r="I123">
        <v>49.5619688941634</v>
      </c>
      <c r="J123">
        <v>4.6643503210015496</v>
      </c>
      <c r="O123" t="str">
        <f t="shared" si="11"/>
        <v>Neutral</v>
      </c>
      <c r="P123" t="str" cm="1">
        <f t="array" ref="P123">_xlfn.IFS(C122&lt;=60,"Soft",
C122&lt;120,"Moderately Soft",
C122&lt;=170,"Desirable",
C122&lt;=240,"Moderately Hard",
C122&gt;240,"Hard")</f>
        <v>Desirable</v>
      </c>
      <c r="Q123" t="str" cm="1">
        <f t="array" ref="Q123">_xlfn.IFS(D122&lt;50,"Non-Beneficial",
D122&lt;=150,"Excellent",
D122&lt;=250,"Good",
D122&lt;=350,"Average",
D122&lt;=500,"Poor",
D122&lt;=800,"Very Poor",
D122&gt;800,"Unacceptable")</f>
        <v>Average</v>
      </c>
      <c r="R123" t="str">
        <f t="shared" si="10"/>
        <v>Unacceptable</v>
      </c>
      <c r="S123" t="str">
        <f t="shared" si="12"/>
        <v>Safe</v>
      </c>
      <c r="T123" t="str">
        <f t="shared" si="13"/>
        <v>Acceptable</v>
      </c>
      <c r="U123" t="str">
        <f t="shared" si="14"/>
        <v>Acceptable</v>
      </c>
      <c r="V123" t="str">
        <f t="shared" si="15"/>
        <v>Unsafe</v>
      </c>
      <c r="W123" t="str">
        <f t="shared" si="16"/>
        <v>Acceptable</v>
      </c>
      <c r="AA123" t="str">
        <f t="shared" si="17"/>
        <v>Not-Potable</v>
      </c>
      <c r="AB123" t="str">
        <f t="shared" si="18"/>
        <v>Not-Potable</v>
      </c>
      <c r="AC123" t="s">
        <v>40</v>
      </c>
    </row>
    <row r="124" spans="2:29" x14ac:dyDescent="0.3">
      <c r="B124">
        <f>$AG$27</f>
        <v>7.080794504276815</v>
      </c>
      <c r="C124">
        <v>230.80948246855601</v>
      </c>
      <c r="D124">
        <v>274.18781044479999</v>
      </c>
      <c r="E124">
        <v>7.13649839173054</v>
      </c>
      <c r="F124">
        <v>369.31000779813002</v>
      </c>
      <c r="G124">
        <v>274.66059655361403</v>
      </c>
      <c r="H124">
        <v>9.5785846001704105</v>
      </c>
      <c r="I124">
        <v>72.376908783325504</v>
      </c>
      <c r="J124">
        <v>4.1975952092068098</v>
      </c>
      <c r="O124" t="str">
        <f t="shared" si="11"/>
        <v>Neutral</v>
      </c>
      <c r="P124" t="str" cm="1">
        <f t="array" ref="P124">_xlfn.IFS(C123&lt;=60,"Soft",
C123&lt;120,"Moderately Soft",
C123&lt;=170,"Desirable",
C123&lt;=240,"Moderately Hard",
C123&gt;240,"Hard")</f>
        <v>Desirable</v>
      </c>
      <c r="Q124" t="str" cm="1">
        <f t="array" ref="Q124">_xlfn.IFS(D123&lt;50,"Non-Beneficial",
D123&lt;=150,"Excellent",
D123&lt;=250,"Good",
D123&lt;=350,"Average",
D123&lt;=500,"Poor",
D123&lt;=800,"Very Poor",
D123&gt;800,"Unacceptable")</f>
        <v>Good</v>
      </c>
      <c r="R124" t="str">
        <f t="shared" si="10"/>
        <v>Unacceptable</v>
      </c>
      <c r="S124" t="str">
        <f t="shared" si="12"/>
        <v>Safe</v>
      </c>
      <c r="T124" t="str">
        <f t="shared" si="13"/>
        <v>Acceptable</v>
      </c>
      <c r="U124" t="str">
        <f t="shared" si="14"/>
        <v>Acceptable</v>
      </c>
      <c r="V124" t="str">
        <f t="shared" si="15"/>
        <v>Safe</v>
      </c>
      <c r="W124" t="str">
        <f t="shared" si="16"/>
        <v>Acceptable</v>
      </c>
      <c r="AA124" t="str">
        <f t="shared" si="17"/>
        <v>Not-Potable</v>
      </c>
      <c r="AB124" t="str">
        <f t="shared" si="18"/>
        <v>Potable</v>
      </c>
      <c r="AC124" t="s">
        <v>40</v>
      </c>
    </row>
    <row r="125" spans="2:29" x14ac:dyDescent="0.3">
      <c r="B125">
        <v>7.5210516786721699</v>
      </c>
      <c r="C125">
        <v>267.05964744892998</v>
      </c>
      <c r="D125">
        <v>268.65373740905198</v>
      </c>
      <c r="E125">
        <v>10.449450309656701</v>
      </c>
      <c r="F125">
        <f>$AH$27</f>
        <v>333.77577661081307</v>
      </c>
      <c r="G125">
        <v>505.70937170147897</v>
      </c>
      <c r="H125">
        <v>16.237745770905601</v>
      </c>
      <c r="I125">
        <v>57.037780170433102</v>
      </c>
      <c r="J125">
        <v>2.8807853472938301</v>
      </c>
      <c r="O125" t="str">
        <f t="shared" si="11"/>
        <v>Neutral</v>
      </c>
      <c r="P125" t="str" cm="1">
        <f t="array" ref="P125">_xlfn.IFS(C124&lt;=60,"Soft",
C124&lt;120,"Moderately Soft",
C124&lt;=170,"Desirable",
C124&lt;=240,"Moderately Hard",
C124&gt;240,"Hard")</f>
        <v>Moderately Hard</v>
      </c>
      <c r="Q125" t="str" cm="1">
        <f t="array" ref="Q125">_xlfn.IFS(D124&lt;50,"Non-Beneficial",
D124&lt;=150,"Excellent",
D124&lt;=250,"Good",
D124&lt;=350,"Average",
D124&lt;=500,"Poor",
D124&lt;=800,"Very Poor",
D124&gt;800,"Unacceptable")</f>
        <v>Average</v>
      </c>
      <c r="R125" t="str">
        <f t="shared" si="10"/>
        <v>Unacceptable</v>
      </c>
      <c r="S125" t="str">
        <f t="shared" si="12"/>
        <v>Safe</v>
      </c>
      <c r="T125" t="str">
        <f t="shared" si="13"/>
        <v>Acceptable</v>
      </c>
      <c r="U125" t="str">
        <f t="shared" si="14"/>
        <v>Acceptable</v>
      </c>
      <c r="V125" t="str">
        <f t="shared" si="15"/>
        <v>Safe</v>
      </c>
      <c r="W125" t="str">
        <f t="shared" si="16"/>
        <v>Acceptable</v>
      </c>
      <c r="AA125" t="str">
        <f t="shared" si="17"/>
        <v>Not-Potable</v>
      </c>
      <c r="AB125" t="str">
        <f t="shared" si="18"/>
        <v>Potable</v>
      </c>
      <c r="AC125" t="s">
        <v>40</v>
      </c>
    </row>
    <row r="126" spans="2:29" x14ac:dyDescent="0.3">
      <c r="B126">
        <v>8.5508754692893305</v>
      </c>
      <c r="C126">
        <v>231.24878680554301</v>
      </c>
      <c r="D126">
        <v>289.18419953077102</v>
      </c>
      <c r="E126">
        <v>7.8225284905479198</v>
      </c>
      <c r="F126">
        <v>369.264222748674</v>
      </c>
      <c r="G126">
        <v>432.28527002719301</v>
      </c>
      <c r="H126">
        <v>16.2662966876368</v>
      </c>
      <c r="I126">
        <v>73.149464324835805</v>
      </c>
      <c r="J126">
        <v>3.7728866074587599</v>
      </c>
      <c r="O126" t="str">
        <f t="shared" si="11"/>
        <v>Neutral</v>
      </c>
      <c r="P126" t="str" cm="1">
        <f t="array" ref="P126">_xlfn.IFS(C125&lt;=60,"Soft",
C125&lt;120,"Moderately Soft",
C125&lt;=170,"Desirable",
C125&lt;=240,"Moderately Hard",
C125&gt;240,"Hard")</f>
        <v>Hard</v>
      </c>
      <c r="Q126" t="str" cm="1">
        <f t="array" ref="Q126">_xlfn.IFS(D125&lt;50,"Non-Beneficial",
D125&lt;=150,"Excellent",
D125&lt;=250,"Good",
D125&lt;=350,"Average",
D125&lt;=500,"Poor",
D125&lt;=800,"Very Poor",
D125&gt;800,"Unacceptable")</f>
        <v>Average</v>
      </c>
      <c r="R126" t="str">
        <f t="shared" si="10"/>
        <v>Unacceptable</v>
      </c>
      <c r="S126" t="str">
        <f t="shared" si="12"/>
        <v>Safe</v>
      </c>
      <c r="T126" t="str">
        <f t="shared" si="13"/>
        <v>Unacceptable</v>
      </c>
      <c r="U126" t="str">
        <f t="shared" si="14"/>
        <v>Acceptable</v>
      </c>
      <c r="V126" t="str">
        <f t="shared" si="15"/>
        <v>Safe</v>
      </c>
      <c r="W126" t="str">
        <f t="shared" si="16"/>
        <v>Acceptable</v>
      </c>
      <c r="AA126" t="str">
        <f t="shared" si="17"/>
        <v>Not-Potable</v>
      </c>
      <c r="AB126" t="str">
        <f t="shared" si="18"/>
        <v>Not-Potable</v>
      </c>
      <c r="AC126" t="s">
        <v>40</v>
      </c>
    </row>
    <row r="127" spans="2:29" x14ac:dyDescent="0.3">
      <c r="B127">
        <v>10.3084776568137</v>
      </c>
      <c r="C127">
        <v>217.21974643163301</v>
      </c>
      <c r="D127">
        <v>276.53235184410602</v>
      </c>
      <c r="E127">
        <v>8.9122663406846208</v>
      </c>
      <c r="F127">
        <v>369.53120635323199</v>
      </c>
      <c r="G127">
        <v>382.95150483896902</v>
      </c>
      <c r="H127">
        <v>6.5804015508262497</v>
      </c>
      <c r="I127">
        <v>59.576039910585898</v>
      </c>
      <c r="J127">
        <v>3.2850770524698398</v>
      </c>
      <c r="O127" t="str">
        <f t="shared" si="11"/>
        <v>Alkaline</v>
      </c>
      <c r="P127" t="str" cm="1">
        <f t="array" ref="P127">_xlfn.IFS(C126&lt;=60,"Soft",
C126&lt;120,"Moderately Soft",
C126&lt;=170,"Desirable",
C126&lt;=240,"Moderately Hard",
C126&gt;240,"Hard")</f>
        <v>Moderately Hard</v>
      </c>
      <c r="Q127" t="str" cm="1">
        <f t="array" ref="Q127">_xlfn.IFS(D126&lt;50,"Non-Beneficial",
D126&lt;=150,"Excellent",
D126&lt;=250,"Good",
D126&lt;=350,"Average",
D126&lt;=500,"Poor",
D126&lt;=800,"Very Poor",
D126&gt;800,"Unacceptable")</f>
        <v>Average</v>
      </c>
      <c r="R127" t="str">
        <f t="shared" si="10"/>
        <v>Unacceptable</v>
      </c>
      <c r="S127" t="str">
        <f t="shared" si="12"/>
        <v>Safe</v>
      </c>
      <c r="T127" t="str">
        <f t="shared" si="13"/>
        <v>Acceptable</v>
      </c>
      <c r="U127" t="str">
        <f t="shared" si="14"/>
        <v>Acceptable</v>
      </c>
      <c r="V127" t="str">
        <f t="shared" si="15"/>
        <v>Safe</v>
      </c>
      <c r="W127" t="str">
        <f t="shared" si="16"/>
        <v>Acceptable</v>
      </c>
      <c r="AA127" t="str">
        <f t="shared" si="17"/>
        <v>Not-Potable</v>
      </c>
      <c r="AB127" t="str">
        <f t="shared" si="18"/>
        <v>Not-Potable</v>
      </c>
      <c r="AC127" t="s">
        <v>40</v>
      </c>
    </row>
    <row r="128" spans="2:29" x14ac:dyDescent="0.3">
      <c r="B128">
        <f>$AG$27</f>
        <v>7.080794504276815</v>
      </c>
      <c r="C128">
        <v>252.67046903409999</v>
      </c>
      <c r="D128">
        <v>293.68674184052202</v>
      </c>
      <c r="E128">
        <v>9.9061466272237393</v>
      </c>
      <c r="F128">
        <v>433.95221194799001</v>
      </c>
      <c r="G128">
        <v>465.21662062014701</v>
      </c>
      <c r="H128">
        <v>13.221033634237401</v>
      </c>
      <c r="I128">
        <v>84.198606533275395</v>
      </c>
      <c r="J128">
        <v>5.0527367661169897</v>
      </c>
      <c r="O128" t="str">
        <f t="shared" si="11"/>
        <v>Alkaline</v>
      </c>
      <c r="P128" t="str" cm="1">
        <f t="array" ref="P128">_xlfn.IFS(C127&lt;=60,"Soft",
C127&lt;120,"Moderately Soft",
C127&lt;=170,"Desirable",
C127&lt;=240,"Moderately Hard",
C127&gt;240,"Hard")</f>
        <v>Moderately Hard</v>
      </c>
      <c r="Q128" t="str" cm="1">
        <f t="array" ref="Q128">_xlfn.IFS(D127&lt;50,"Non-Beneficial",
D127&lt;=150,"Excellent",
D127&lt;=250,"Good",
D127&lt;=350,"Average",
D127&lt;=500,"Poor",
D127&lt;=800,"Very Poor",
D127&gt;800,"Unacceptable")</f>
        <v>Average</v>
      </c>
      <c r="R128" t="str">
        <f t="shared" si="10"/>
        <v>Unacceptable</v>
      </c>
      <c r="S128" t="str">
        <f t="shared" si="12"/>
        <v>Safe</v>
      </c>
      <c r="T128" t="str">
        <f t="shared" si="13"/>
        <v>Acceptable</v>
      </c>
      <c r="U128" t="str">
        <f t="shared" si="14"/>
        <v>Acceptable</v>
      </c>
      <c r="V128" t="str">
        <f t="shared" si="15"/>
        <v>Safe</v>
      </c>
      <c r="W128" t="str">
        <f t="shared" si="16"/>
        <v>Acceptable</v>
      </c>
      <c r="AA128" t="str">
        <f t="shared" si="17"/>
        <v>Not-Potable</v>
      </c>
      <c r="AB128" t="str">
        <f t="shared" si="18"/>
        <v>Not-Potable</v>
      </c>
      <c r="AC128" t="s">
        <v>40</v>
      </c>
    </row>
    <row r="129" spans="2:29" x14ac:dyDescent="0.3">
      <c r="B129">
        <v>7.3710850732095601</v>
      </c>
      <c r="C129">
        <v>207.71682442123401</v>
      </c>
      <c r="D129">
        <v>249.13837165889998</v>
      </c>
      <c r="E129">
        <v>9.6163304369399594</v>
      </c>
      <c r="F129">
        <v>362.30018004840099</v>
      </c>
      <c r="G129">
        <v>363.16853841901798</v>
      </c>
      <c r="H129">
        <v>11.542661782175101</v>
      </c>
      <c r="I129">
        <v>67.720704379292101</v>
      </c>
      <c r="J129">
        <v>4.4125895367028098</v>
      </c>
      <c r="O129" t="str">
        <f t="shared" si="11"/>
        <v>Neutral</v>
      </c>
      <c r="P129" t="str" cm="1">
        <f t="array" ref="P129">_xlfn.IFS(C128&lt;=60,"Soft",
C128&lt;120,"Moderately Soft",
C128&lt;=170,"Desirable",
C128&lt;=240,"Moderately Hard",
C128&gt;240,"Hard")</f>
        <v>Hard</v>
      </c>
      <c r="Q129" t="str" cm="1">
        <f t="array" ref="Q129">_xlfn.IFS(D128&lt;50,"Non-Beneficial",
D128&lt;=150,"Excellent",
D128&lt;=250,"Good",
D128&lt;=350,"Average",
D128&lt;=500,"Poor",
D128&lt;=800,"Very Poor",
D128&gt;800,"Unacceptable")</f>
        <v>Average</v>
      </c>
      <c r="R129" t="str">
        <f t="shared" si="10"/>
        <v>Unacceptable</v>
      </c>
      <c r="S129" t="str">
        <f t="shared" si="12"/>
        <v>Unsafe</v>
      </c>
      <c r="T129" t="str">
        <f t="shared" si="13"/>
        <v>Acceptable</v>
      </c>
      <c r="U129" t="str">
        <f t="shared" si="14"/>
        <v>Acceptable</v>
      </c>
      <c r="V129" t="str">
        <f t="shared" si="15"/>
        <v>Unsafe</v>
      </c>
      <c r="W129" t="str">
        <f t="shared" si="16"/>
        <v>Unacceptable</v>
      </c>
      <c r="AA129" t="str">
        <f t="shared" si="17"/>
        <v>Not-Potable</v>
      </c>
      <c r="AB129" t="str">
        <f t="shared" si="18"/>
        <v>Not-Potable</v>
      </c>
      <c r="AC129" t="s">
        <v>40</v>
      </c>
    </row>
    <row r="130" spans="2:29" x14ac:dyDescent="0.3">
      <c r="B130">
        <v>11.1806946644619</v>
      </c>
      <c r="C130">
        <v>228.300860361253</v>
      </c>
      <c r="D130">
        <v>166.00392746647</v>
      </c>
      <c r="E130">
        <v>6.0940005305237896</v>
      </c>
      <c r="F130">
        <f>$AH$27</f>
        <v>333.77577661081307</v>
      </c>
      <c r="G130">
        <v>504.05053913330499</v>
      </c>
      <c r="H130">
        <v>15.0350469074864</v>
      </c>
      <c r="I130">
        <v>110.739299344312</v>
      </c>
      <c r="J130">
        <v>3.8098416540991402</v>
      </c>
      <c r="O130" t="str">
        <f t="shared" si="11"/>
        <v>Neutral</v>
      </c>
      <c r="P130" t="str" cm="1">
        <f t="array" ref="P130">_xlfn.IFS(C129&lt;=60,"Soft",
C129&lt;120,"Moderately Soft",
C129&lt;=170,"Desirable",
C129&lt;=240,"Moderately Hard",
C129&gt;240,"Hard")</f>
        <v>Moderately Hard</v>
      </c>
      <c r="Q130" t="str" cm="1">
        <f t="array" ref="Q130">_xlfn.IFS(D129&lt;50,"Non-Beneficial",
D129&lt;=150,"Excellent",
D129&lt;=250,"Good",
D129&lt;=350,"Average",
D129&lt;=500,"Poor",
D129&lt;=800,"Very Poor",
D129&gt;800,"Unacceptable")</f>
        <v>Good</v>
      </c>
      <c r="R130" t="str">
        <f t="shared" si="10"/>
        <v>Unacceptable</v>
      </c>
      <c r="S130" t="str">
        <f t="shared" si="12"/>
        <v>Safe</v>
      </c>
      <c r="T130" t="str">
        <f t="shared" si="13"/>
        <v>Acceptable</v>
      </c>
      <c r="U130" t="str">
        <f t="shared" si="14"/>
        <v>Acceptable</v>
      </c>
      <c r="V130" t="str">
        <f t="shared" si="15"/>
        <v>Safe</v>
      </c>
      <c r="W130" t="str">
        <f t="shared" si="16"/>
        <v>Acceptable</v>
      </c>
      <c r="AA130" t="str">
        <f t="shared" si="17"/>
        <v>Not-Potable</v>
      </c>
      <c r="AB130" t="str">
        <f t="shared" si="18"/>
        <v>Potable</v>
      </c>
      <c r="AC130" t="s">
        <v>40</v>
      </c>
    </row>
    <row r="131" spans="2:29" x14ac:dyDescent="0.3">
      <c r="B131">
        <v>6.5064877665024596</v>
      </c>
      <c r="C131">
        <v>202.28593794959099</v>
      </c>
      <c r="D131">
        <v>170.87076901837202</v>
      </c>
      <c r="E131">
        <v>6.2019827673233099</v>
      </c>
      <c r="F131">
        <v>326.66236831259801</v>
      </c>
      <c r="G131">
        <v>481.77193425228</v>
      </c>
      <c r="H131">
        <v>16.535185927179999</v>
      </c>
      <c r="I131">
        <v>46.205747910710599</v>
      </c>
      <c r="J131">
        <v>3.5487755887477301</v>
      </c>
      <c r="O131" t="str">
        <f t="shared" si="11"/>
        <v>Highly Alkaline</v>
      </c>
      <c r="P131" t="str" cm="1">
        <f t="array" ref="P131">_xlfn.IFS(C130&lt;=60,"Soft",
C130&lt;120,"Moderately Soft",
C130&lt;=170,"Desirable",
C130&lt;=240,"Moderately Hard",
C130&gt;240,"Hard")</f>
        <v>Moderately Hard</v>
      </c>
      <c r="Q131" t="str" cm="1">
        <f t="array" ref="Q131">_xlfn.IFS(D130&lt;50,"Non-Beneficial",
D130&lt;=150,"Excellent",
D130&lt;=250,"Good",
D130&lt;=350,"Average",
D130&lt;=500,"Poor",
D130&lt;=800,"Very Poor",
D130&gt;800,"Unacceptable")</f>
        <v>Good</v>
      </c>
      <c r="R131" t="str">
        <f t="shared" ref="R131:R194" si="19">IF(E130&lt;=5,"Acceptable",
IF(E130&lt;=7,"Needs Boiling","Unacceptable"))</f>
        <v>Needs Boiling</v>
      </c>
      <c r="S131" t="str">
        <f t="shared" si="12"/>
        <v>Safe</v>
      </c>
      <c r="T131" t="str">
        <f t="shared" si="13"/>
        <v>Unacceptable</v>
      </c>
      <c r="U131" t="str">
        <f t="shared" si="14"/>
        <v>Acceptable</v>
      </c>
      <c r="V131" t="str">
        <f t="shared" si="15"/>
        <v>Unsafe</v>
      </c>
      <c r="W131" t="str">
        <f t="shared" si="16"/>
        <v>Acceptable</v>
      </c>
      <c r="AA131" t="str">
        <f t="shared" si="17"/>
        <v>Not-Potable</v>
      </c>
      <c r="AB131" t="str">
        <f t="shared" si="18"/>
        <v>Not-Potable</v>
      </c>
      <c r="AC131" t="s">
        <v>40</v>
      </c>
    </row>
    <row r="132" spans="2:29" x14ac:dyDescent="0.3">
      <c r="B132">
        <v>6.6439357746622996</v>
      </c>
      <c r="C132">
        <v>151.88960011377901</v>
      </c>
      <c r="D132">
        <v>109.09194592323</v>
      </c>
      <c r="E132">
        <v>3.7496251483009599</v>
      </c>
      <c r="F132">
        <v>240.936722137511</v>
      </c>
      <c r="G132">
        <v>437.90900516560498</v>
      </c>
      <c r="H132">
        <v>15.264742348024001</v>
      </c>
      <c r="I132">
        <v>64.203963702663302</v>
      </c>
      <c r="J132">
        <v>3.8129529259917798</v>
      </c>
      <c r="O132" t="str">
        <f t="shared" ref="O132:O195" si="20">IF(B131&lt;3,"Highly Acidic",
IF(AND(B131&lt;6.52,B131&gt;=3),"Acidic",
IF(AND(B131&gt;=6.52,B131&lt;=6.83),"Drinkable",
IF(AND(B131&gt;6.83,B131&lt;8),"Neutral",
IF(AND(B131&gt;=8,B131&lt;11),"Alkaline","Highly Alkaline")
))))</f>
        <v>Acidic</v>
      </c>
      <c r="P132" t="str" cm="1">
        <f t="array" ref="P132">_xlfn.IFS(C131&lt;=60,"Soft",
C131&lt;120,"Moderately Soft",
C131&lt;=170,"Desirable",
C131&lt;=240,"Moderately Hard",
C131&gt;240,"Hard")</f>
        <v>Moderately Hard</v>
      </c>
      <c r="Q132" t="str" cm="1">
        <f t="array" ref="Q132">_xlfn.IFS(D131&lt;50,"Non-Beneficial",
D131&lt;=150,"Excellent",
D131&lt;=250,"Good",
D131&lt;=350,"Average",
D131&lt;=500,"Poor",
D131&lt;=800,"Very Poor",
D131&gt;800,"Unacceptable")</f>
        <v>Good</v>
      </c>
      <c r="R132" t="str">
        <f t="shared" si="19"/>
        <v>Needs Boiling</v>
      </c>
      <c r="S132" t="str">
        <f t="shared" ref="S132:S195" si="21">IF(F131&lt;=400,"Safe","Unsafe")</f>
        <v>Safe</v>
      </c>
      <c r="T132" t="str">
        <f t="shared" ref="T132:T195" si="22">IF(G131&lt;=500,"Acceptable","Unacceptable")</f>
        <v>Acceptable</v>
      </c>
      <c r="U132" t="str">
        <f t="shared" ref="U132:U195" si="23">IF(H131&lt;20,"Acceptable","Unacceptable")</f>
        <v>Acceptable</v>
      </c>
      <c r="V132" t="str">
        <f t="shared" ref="V132:V195" si="24">IF(I131&lt;=80,"Safe","Unsafe")</f>
        <v>Safe</v>
      </c>
      <c r="W132" t="str">
        <f t="shared" ref="W132:W195" si="25">IF(J131&lt;5,"Acceptable","Unacceptable")</f>
        <v>Acceptable</v>
      </c>
      <c r="AA132" t="str">
        <f t="shared" ref="AA132:AA195" si="26">IF(
       AND(OR(O132 = "Drinkable",O132 = "Neutral"),
                OR(P132 = "Desirable",P132 = "Moderately Hard"),
                OR(Q132 = "Excellent",Q132 = "Good",Q132 = "Average"),
                OR(R132 = "Acceptable",R132 = "Needs Boiling"),
                S132 = "Safe",
                T132 = "Acceptable",
                U132 = "Acceptable",
                V132 = "Safe",
                W132 = "Acceptable"
               ),
     "Potable",
    "Not-Potable"
   )</f>
        <v>Not-Potable</v>
      </c>
      <c r="AB132" t="str">
        <f t="shared" ref="AB132:AB195" si="27">IF(
        SUM(
                   IF(OR(O132 = "Neutral",O132 = "Drinkable"),1,0),
                   IF(OR(P132 = "Desirable",P132 = "Moderately Hard"),1,0),
                   IF(OR(Q132 = "Good",Q132 = "Average",Q132 ="Excellent"),1,0),
                   IF(OR(R132 = "Acceptable",R132 = "Needs Boiling"),1,0),
                   IF(S132 = "Safe",1,0),
                   IF(T132 = "Acceptable",1,0),
                   IF(U132 = "Acceptable",1,0),
                   IF(V132 = "Safe",1,0),
                   IF(W132 = "Acceptable",1,0)
               )&gt;7,
      "Potable",
      "Not-Potable"
  )</f>
        <v>Potable</v>
      </c>
      <c r="AC132" t="s">
        <v>40</v>
      </c>
    </row>
    <row r="133" spans="2:29" x14ac:dyDescent="0.3">
      <c r="B133">
        <v>5.0337739897516602</v>
      </c>
      <c r="C133">
        <v>155.32147750080199</v>
      </c>
      <c r="D133">
        <v>349.71807482626798</v>
      </c>
      <c r="E133">
        <v>7.1214774481049297</v>
      </c>
      <c r="F133">
        <v>320.11549702052798</v>
      </c>
      <c r="G133">
        <v>500.63732617000301</v>
      </c>
      <c r="H133">
        <v>18.312498541935799</v>
      </c>
      <c r="I133">
        <v>63.193305989513703</v>
      </c>
      <c r="J133">
        <v>3.2449484773190602</v>
      </c>
      <c r="O133" t="str">
        <f t="shared" si="20"/>
        <v>Drinkable</v>
      </c>
      <c r="P133" t="str" cm="1">
        <f t="array" ref="P133">_xlfn.IFS(C132&lt;=60,"Soft",
C132&lt;120,"Moderately Soft",
C132&lt;=170,"Desirable",
C132&lt;=240,"Moderately Hard",
C132&gt;240,"Hard")</f>
        <v>Desirable</v>
      </c>
      <c r="Q133" t="str" cm="1">
        <f t="array" ref="Q133">_xlfn.IFS(D132&lt;50,"Non-Beneficial",
D132&lt;=150,"Excellent",
D132&lt;=250,"Good",
D132&lt;=350,"Average",
D132&lt;=500,"Poor",
D132&lt;=800,"Very Poor",
D132&gt;800,"Unacceptable")</f>
        <v>Excellent</v>
      </c>
      <c r="R133" t="str">
        <f t="shared" si="19"/>
        <v>Acceptable</v>
      </c>
      <c r="S133" t="str">
        <f t="shared" si="21"/>
        <v>Safe</v>
      </c>
      <c r="T133" t="str">
        <f t="shared" si="22"/>
        <v>Acceptable</v>
      </c>
      <c r="U133" t="str">
        <f t="shared" si="23"/>
        <v>Acceptable</v>
      </c>
      <c r="V133" t="str">
        <f t="shared" si="24"/>
        <v>Safe</v>
      </c>
      <c r="W133" t="str">
        <f t="shared" si="25"/>
        <v>Acceptable</v>
      </c>
      <c r="AA133" t="str">
        <f t="shared" si="26"/>
        <v>Potable</v>
      </c>
      <c r="AB133" t="str">
        <f t="shared" si="27"/>
        <v>Potable</v>
      </c>
      <c r="AC133" t="s">
        <v>40</v>
      </c>
    </row>
    <row r="134" spans="2:29" x14ac:dyDescent="0.3">
      <c r="B134">
        <v>6.9126075619898399</v>
      </c>
      <c r="C134">
        <v>155.74049523526401</v>
      </c>
      <c r="D134">
        <v>179.73178859011801</v>
      </c>
      <c r="E134">
        <v>4.9163025620313503</v>
      </c>
      <c r="F134">
        <v>275.90822785983897</v>
      </c>
      <c r="G134">
        <v>439.64805121939202</v>
      </c>
      <c r="H134">
        <v>18.380711926381899</v>
      </c>
      <c r="I134">
        <v>55.5074684684337</v>
      </c>
      <c r="J134">
        <v>2.61224895319216</v>
      </c>
      <c r="O134" t="str">
        <f t="shared" si="20"/>
        <v>Acidic</v>
      </c>
      <c r="P134" t="str" cm="1">
        <f t="array" ref="P134">_xlfn.IFS(C133&lt;=60,"Soft",
C133&lt;120,"Moderately Soft",
C133&lt;=170,"Desirable",
C133&lt;=240,"Moderately Hard",
C133&gt;240,"Hard")</f>
        <v>Desirable</v>
      </c>
      <c r="Q134" t="str" cm="1">
        <f t="array" ref="Q134">_xlfn.IFS(D133&lt;50,"Non-Beneficial",
D133&lt;=150,"Excellent",
D133&lt;=250,"Good",
D133&lt;=350,"Average",
D133&lt;=500,"Poor",
D133&lt;=800,"Very Poor",
D133&gt;800,"Unacceptable")</f>
        <v>Average</v>
      </c>
      <c r="R134" t="str">
        <f t="shared" si="19"/>
        <v>Unacceptable</v>
      </c>
      <c r="S134" t="str">
        <f t="shared" si="21"/>
        <v>Safe</v>
      </c>
      <c r="T134" t="str">
        <f t="shared" si="22"/>
        <v>Unacceptable</v>
      </c>
      <c r="U134" t="str">
        <f t="shared" si="23"/>
        <v>Acceptable</v>
      </c>
      <c r="V134" t="str">
        <f t="shared" si="24"/>
        <v>Safe</v>
      </c>
      <c r="W134" t="str">
        <f t="shared" si="25"/>
        <v>Acceptable</v>
      </c>
      <c r="AA134" t="str">
        <f t="shared" si="26"/>
        <v>Not-Potable</v>
      </c>
      <c r="AB134" t="str">
        <f t="shared" si="27"/>
        <v>Not-Potable</v>
      </c>
      <c r="AC134" t="s">
        <v>40</v>
      </c>
    </row>
    <row r="135" spans="2:29" x14ac:dyDescent="0.3">
      <c r="B135">
        <v>7.9776359908804899</v>
      </c>
      <c r="C135">
        <v>245.89513040867399</v>
      </c>
      <c r="D135">
        <v>321.70069160096205</v>
      </c>
      <c r="E135">
        <v>9.6356360829643304</v>
      </c>
      <c r="F135">
        <v>399.58315492176598</v>
      </c>
      <c r="G135">
        <v>473.66245276454902</v>
      </c>
      <c r="H135">
        <v>11.728338195960699</v>
      </c>
      <c r="I135">
        <v>23.817019904947799</v>
      </c>
      <c r="J135">
        <v>3.5521294997016502</v>
      </c>
      <c r="O135" t="str">
        <f t="shared" si="20"/>
        <v>Neutral</v>
      </c>
      <c r="P135" t="str" cm="1">
        <f t="array" ref="P135">_xlfn.IFS(C134&lt;=60,"Soft",
C134&lt;120,"Moderately Soft",
C134&lt;=170,"Desirable",
C134&lt;=240,"Moderately Hard",
C134&gt;240,"Hard")</f>
        <v>Desirable</v>
      </c>
      <c r="Q135" t="str" cm="1">
        <f t="array" ref="Q135">_xlfn.IFS(D134&lt;50,"Non-Beneficial",
D134&lt;=150,"Excellent",
D134&lt;=250,"Good",
D134&lt;=350,"Average",
D134&lt;=500,"Poor",
D134&lt;=800,"Very Poor",
D134&gt;800,"Unacceptable")</f>
        <v>Good</v>
      </c>
      <c r="R135" t="str">
        <f t="shared" si="19"/>
        <v>Acceptable</v>
      </c>
      <c r="S135" t="str">
        <f t="shared" si="21"/>
        <v>Safe</v>
      </c>
      <c r="T135" t="str">
        <f t="shared" si="22"/>
        <v>Acceptable</v>
      </c>
      <c r="U135" t="str">
        <f t="shared" si="23"/>
        <v>Acceptable</v>
      </c>
      <c r="V135" t="str">
        <f t="shared" si="24"/>
        <v>Safe</v>
      </c>
      <c r="W135" t="str">
        <f t="shared" si="25"/>
        <v>Acceptable</v>
      </c>
      <c r="AA135" t="str">
        <f t="shared" si="26"/>
        <v>Potable</v>
      </c>
      <c r="AB135" t="str">
        <f t="shared" si="27"/>
        <v>Potable</v>
      </c>
      <c r="AC135" t="s">
        <v>40</v>
      </c>
    </row>
    <row r="136" spans="2:29" x14ac:dyDescent="0.3">
      <c r="B136">
        <v>6.0783358365092699</v>
      </c>
      <c r="C136">
        <v>197.501911898472</v>
      </c>
      <c r="D136">
        <v>359.57792182594699</v>
      </c>
      <c r="E136">
        <v>8.1304722082472907</v>
      </c>
      <c r="F136">
        <v>379.52770629239001</v>
      </c>
      <c r="G136">
        <v>360.060477355827</v>
      </c>
      <c r="H136">
        <v>20.098412891356901</v>
      </c>
      <c r="I136">
        <v>41.865959510213401</v>
      </c>
      <c r="J136">
        <v>4.2015809055085596</v>
      </c>
      <c r="O136" t="str">
        <f t="shared" si="20"/>
        <v>Neutral</v>
      </c>
      <c r="P136" t="str" cm="1">
        <f t="array" ref="P136">_xlfn.IFS(C135&lt;=60,"Soft",
C135&lt;120,"Moderately Soft",
C135&lt;=170,"Desirable",
C135&lt;=240,"Moderately Hard",
C135&gt;240,"Hard")</f>
        <v>Hard</v>
      </c>
      <c r="Q136" t="str" cm="1">
        <f t="array" ref="Q136">_xlfn.IFS(D135&lt;50,"Non-Beneficial",
D135&lt;=150,"Excellent",
D135&lt;=250,"Good",
D135&lt;=350,"Average",
D135&lt;=500,"Poor",
D135&lt;=800,"Very Poor",
D135&gt;800,"Unacceptable")</f>
        <v>Average</v>
      </c>
      <c r="R136" t="str">
        <f t="shared" si="19"/>
        <v>Unacceptable</v>
      </c>
      <c r="S136" t="str">
        <f t="shared" si="21"/>
        <v>Safe</v>
      </c>
      <c r="T136" t="str">
        <f t="shared" si="22"/>
        <v>Acceptable</v>
      </c>
      <c r="U136" t="str">
        <f t="shared" si="23"/>
        <v>Acceptable</v>
      </c>
      <c r="V136" t="str">
        <f t="shared" si="24"/>
        <v>Safe</v>
      </c>
      <c r="W136" t="str">
        <f t="shared" si="25"/>
        <v>Acceptable</v>
      </c>
      <c r="AA136" t="str">
        <f t="shared" si="26"/>
        <v>Not-Potable</v>
      </c>
      <c r="AB136" t="str">
        <f t="shared" si="27"/>
        <v>Not-Potable</v>
      </c>
      <c r="AC136" t="s">
        <v>40</v>
      </c>
    </row>
    <row r="137" spans="2:29" x14ac:dyDescent="0.3">
      <c r="B137">
        <v>6.2424144841038398</v>
      </c>
      <c r="C137">
        <v>191.90872954929199</v>
      </c>
      <c r="D137">
        <v>281.49411791622799</v>
      </c>
      <c r="E137">
        <v>7.13043679959552</v>
      </c>
      <c r="F137">
        <v>319.30678508027398</v>
      </c>
      <c r="G137">
        <v>448.24252674230098</v>
      </c>
      <c r="H137">
        <v>19.3700908745462</v>
      </c>
      <c r="I137">
        <v>60.939480982119797</v>
      </c>
      <c r="J137">
        <v>4.50870509789448</v>
      </c>
      <c r="O137" t="str">
        <f t="shared" si="20"/>
        <v>Acidic</v>
      </c>
      <c r="P137" t="str" cm="1">
        <f t="array" ref="P137">_xlfn.IFS(C136&lt;=60,"Soft",
C136&lt;120,"Moderately Soft",
C136&lt;=170,"Desirable",
C136&lt;=240,"Moderately Hard",
C136&gt;240,"Hard")</f>
        <v>Moderately Hard</v>
      </c>
      <c r="Q137" t="str" cm="1">
        <f t="array" ref="Q137">_xlfn.IFS(D136&lt;50,"Non-Beneficial",
D136&lt;=150,"Excellent",
D136&lt;=250,"Good",
D136&lt;=350,"Average",
D136&lt;=500,"Poor",
D136&lt;=800,"Very Poor",
D136&gt;800,"Unacceptable")</f>
        <v>Poor</v>
      </c>
      <c r="R137" t="str">
        <f t="shared" si="19"/>
        <v>Unacceptable</v>
      </c>
      <c r="S137" t="str">
        <f t="shared" si="21"/>
        <v>Safe</v>
      </c>
      <c r="T137" t="str">
        <f t="shared" si="22"/>
        <v>Acceptable</v>
      </c>
      <c r="U137" t="str">
        <f t="shared" si="23"/>
        <v>Unacceptable</v>
      </c>
      <c r="V137" t="str">
        <f t="shared" si="24"/>
        <v>Safe</v>
      </c>
      <c r="W137" t="str">
        <f t="shared" si="25"/>
        <v>Acceptable</v>
      </c>
      <c r="AA137" t="str">
        <f t="shared" si="26"/>
        <v>Not-Potable</v>
      </c>
      <c r="AB137" t="str">
        <f t="shared" si="27"/>
        <v>Not-Potable</v>
      </c>
      <c r="AC137" t="s">
        <v>40</v>
      </c>
    </row>
    <row r="138" spans="2:29" x14ac:dyDescent="0.3">
      <c r="B138">
        <v>6.0633547898910702</v>
      </c>
      <c r="C138">
        <v>160.767311284925</v>
      </c>
      <c r="D138">
        <v>147.751455957529</v>
      </c>
      <c r="E138">
        <v>7.4841036466702304</v>
      </c>
      <c r="F138">
        <v>305.82855327869999</v>
      </c>
      <c r="G138">
        <v>327.27023868075702</v>
      </c>
      <c r="H138">
        <v>12.309015955365201</v>
      </c>
      <c r="I138">
        <v>69.038453870669301</v>
      </c>
      <c r="J138">
        <v>3.4673369148168498</v>
      </c>
      <c r="O138" t="str">
        <f t="shared" si="20"/>
        <v>Acidic</v>
      </c>
      <c r="P138" t="str" cm="1">
        <f t="array" ref="P138">_xlfn.IFS(C137&lt;=60,"Soft",
C137&lt;120,"Moderately Soft",
C137&lt;=170,"Desirable",
C137&lt;=240,"Moderately Hard",
C137&gt;240,"Hard")</f>
        <v>Moderately Hard</v>
      </c>
      <c r="Q138" t="str" cm="1">
        <f t="array" ref="Q138">_xlfn.IFS(D137&lt;50,"Non-Beneficial",
D137&lt;=150,"Excellent",
D137&lt;=250,"Good",
D137&lt;=350,"Average",
D137&lt;=500,"Poor",
D137&lt;=800,"Very Poor",
D137&gt;800,"Unacceptable")</f>
        <v>Average</v>
      </c>
      <c r="R138" t="str">
        <f t="shared" si="19"/>
        <v>Unacceptable</v>
      </c>
      <c r="S138" t="str">
        <f t="shared" si="21"/>
        <v>Safe</v>
      </c>
      <c r="T138" t="str">
        <f t="shared" si="22"/>
        <v>Acceptable</v>
      </c>
      <c r="U138" t="str">
        <f t="shared" si="23"/>
        <v>Acceptable</v>
      </c>
      <c r="V138" t="str">
        <f t="shared" si="24"/>
        <v>Safe</v>
      </c>
      <c r="W138" t="str">
        <f t="shared" si="25"/>
        <v>Acceptable</v>
      </c>
      <c r="AA138" t="str">
        <f t="shared" si="26"/>
        <v>Not-Potable</v>
      </c>
      <c r="AB138" t="str">
        <f t="shared" si="27"/>
        <v>Not-Potable</v>
      </c>
      <c r="AC138" t="s">
        <v>40</v>
      </c>
    </row>
    <row r="139" spans="2:29" x14ac:dyDescent="0.3">
      <c r="B139">
        <v>8.1295855139667204</v>
      </c>
      <c r="C139">
        <v>177.89896662548099</v>
      </c>
      <c r="D139">
        <v>278.34217696340403</v>
      </c>
      <c r="E139">
        <v>9.00600774687328</v>
      </c>
      <c r="F139">
        <v>334.43853880357801</v>
      </c>
      <c r="G139">
        <v>397.02142755386598</v>
      </c>
      <c r="H139">
        <v>15.936261676600701</v>
      </c>
      <c r="I139">
        <v>81.390758496245198</v>
      </c>
      <c r="J139">
        <v>3.3625371351987901</v>
      </c>
      <c r="O139" t="str">
        <f t="shared" si="20"/>
        <v>Acidic</v>
      </c>
      <c r="P139" t="str" cm="1">
        <f t="array" ref="P139">_xlfn.IFS(C138&lt;=60,"Soft",
C138&lt;120,"Moderately Soft",
C138&lt;=170,"Desirable",
C138&lt;=240,"Moderately Hard",
C138&gt;240,"Hard")</f>
        <v>Desirable</v>
      </c>
      <c r="Q139" t="str" cm="1">
        <f t="array" ref="Q139">_xlfn.IFS(D138&lt;50,"Non-Beneficial",
D138&lt;=150,"Excellent",
D138&lt;=250,"Good",
D138&lt;=350,"Average",
D138&lt;=500,"Poor",
D138&lt;=800,"Very Poor",
D138&gt;800,"Unacceptable")</f>
        <v>Excellent</v>
      </c>
      <c r="R139" t="str">
        <f t="shared" si="19"/>
        <v>Unacceptable</v>
      </c>
      <c r="S139" t="str">
        <f t="shared" si="21"/>
        <v>Safe</v>
      </c>
      <c r="T139" t="str">
        <f t="shared" si="22"/>
        <v>Acceptable</v>
      </c>
      <c r="U139" t="str">
        <f t="shared" si="23"/>
        <v>Acceptable</v>
      </c>
      <c r="V139" t="str">
        <f t="shared" si="24"/>
        <v>Safe</v>
      </c>
      <c r="W139" t="str">
        <f t="shared" si="25"/>
        <v>Acceptable</v>
      </c>
      <c r="AA139" t="str">
        <f t="shared" si="26"/>
        <v>Not-Potable</v>
      </c>
      <c r="AB139" t="str">
        <f t="shared" si="27"/>
        <v>Not-Potable</v>
      </c>
      <c r="AC139" t="s">
        <v>40</v>
      </c>
    </row>
    <row r="140" spans="2:29" x14ac:dyDescent="0.3">
      <c r="B140">
        <v>9.5624059437895195</v>
      </c>
      <c r="C140">
        <v>202.013642600092</v>
      </c>
      <c r="D140">
        <v>130.418291403941</v>
      </c>
      <c r="E140">
        <v>5.8206552078593097</v>
      </c>
      <c r="F140">
        <v>327.11882401674501</v>
      </c>
      <c r="G140">
        <v>433.38166673218598</v>
      </c>
      <c r="H140">
        <v>14.139065908911601</v>
      </c>
      <c r="I140">
        <v>63.5489926560927</v>
      </c>
      <c r="J140">
        <v>3.7627198370300299</v>
      </c>
      <c r="O140" t="str">
        <f t="shared" si="20"/>
        <v>Alkaline</v>
      </c>
      <c r="P140" t="str" cm="1">
        <f t="array" ref="P140">_xlfn.IFS(C139&lt;=60,"Soft",
C139&lt;120,"Moderately Soft",
C139&lt;=170,"Desirable",
C139&lt;=240,"Moderately Hard",
C139&gt;240,"Hard")</f>
        <v>Moderately Hard</v>
      </c>
      <c r="Q140" t="str" cm="1">
        <f t="array" ref="Q140">_xlfn.IFS(D139&lt;50,"Non-Beneficial",
D139&lt;=150,"Excellent",
D139&lt;=250,"Good",
D139&lt;=350,"Average",
D139&lt;=500,"Poor",
D139&lt;=800,"Very Poor",
D139&gt;800,"Unacceptable")</f>
        <v>Average</v>
      </c>
      <c r="R140" t="str">
        <f t="shared" si="19"/>
        <v>Unacceptable</v>
      </c>
      <c r="S140" t="str">
        <f t="shared" si="21"/>
        <v>Safe</v>
      </c>
      <c r="T140" t="str">
        <f t="shared" si="22"/>
        <v>Acceptable</v>
      </c>
      <c r="U140" t="str">
        <f t="shared" si="23"/>
        <v>Acceptable</v>
      </c>
      <c r="V140" t="str">
        <f t="shared" si="24"/>
        <v>Unsafe</v>
      </c>
      <c r="W140" t="str">
        <f t="shared" si="25"/>
        <v>Acceptable</v>
      </c>
      <c r="AA140" t="str">
        <f t="shared" si="26"/>
        <v>Not-Potable</v>
      </c>
      <c r="AB140" t="str">
        <f t="shared" si="27"/>
        <v>Not-Potable</v>
      </c>
      <c r="AC140" t="s">
        <v>40</v>
      </c>
    </row>
    <row r="141" spans="2:29" x14ac:dyDescent="0.3">
      <c r="B141">
        <v>8.1677926323082506</v>
      </c>
      <c r="C141">
        <v>200.91375467194999</v>
      </c>
      <c r="D141">
        <v>271.41362902943399</v>
      </c>
      <c r="E141">
        <v>7.2624166386542601</v>
      </c>
      <c r="F141">
        <v>344.16113431571898</v>
      </c>
      <c r="G141">
        <v>525.59878750115797</v>
      </c>
      <c r="H141">
        <v>16.142284003388198</v>
      </c>
      <c r="I141">
        <v>66.231435535918493</v>
      </c>
      <c r="J141">
        <v>4.2893954840982396</v>
      </c>
      <c r="O141" t="str">
        <f t="shared" si="20"/>
        <v>Alkaline</v>
      </c>
      <c r="P141" t="str" cm="1">
        <f t="array" ref="P141">_xlfn.IFS(C140&lt;=60,"Soft",
C140&lt;120,"Moderately Soft",
C140&lt;=170,"Desirable",
C140&lt;=240,"Moderately Hard",
C140&gt;240,"Hard")</f>
        <v>Moderately Hard</v>
      </c>
      <c r="Q141" t="str" cm="1">
        <f t="array" ref="Q141">_xlfn.IFS(D140&lt;50,"Non-Beneficial",
D140&lt;=150,"Excellent",
D140&lt;=250,"Good",
D140&lt;=350,"Average",
D140&lt;=500,"Poor",
D140&lt;=800,"Very Poor",
D140&gt;800,"Unacceptable")</f>
        <v>Excellent</v>
      </c>
      <c r="R141" t="str">
        <f t="shared" si="19"/>
        <v>Needs Boiling</v>
      </c>
      <c r="S141" t="str">
        <f t="shared" si="21"/>
        <v>Safe</v>
      </c>
      <c r="T141" t="str">
        <f t="shared" si="22"/>
        <v>Acceptable</v>
      </c>
      <c r="U141" t="str">
        <f t="shared" si="23"/>
        <v>Acceptable</v>
      </c>
      <c r="V141" t="str">
        <f t="shared" si="24"/>
        <v>Safe</v>
      </c>
      <c r="W141" t="str">
        <f t="shared" si="25"/>
        <v>Acceptable</v>
      </c>
      <c r="AA141" t="str">
        <f t="shared" si="26"/>
        <v>Not-Potable</v>
      </c>
      <c r="AB141" t="str">
        <f t="shared" si="27"/>
        <v>Potable</v>
      </c>
      <c r="AC141" t="s">
        <v>40</v>
      </c>
    </row>
    <row r="142" spans="2:29" x14ac:dyDescent="0.3">
      <c r="B142">
        <v>8.5944161352064707</v>
      </c>
      <c r="C142">
        <v>270.02270585231003</v>
      </c>
      <c r="D142">
        <v>157.91675351127199</v>
      </c>
      <c r="E142">
        <v>5.9126906242965802</v>
      </c>
      <c r="F142">
        <f>$AH$27</f>
        <v>333.77577661081307</v>
      </c>
      <c r="G142">
        <v>672.55699923770703</v>
      </c>
      <c r="H142">
        <v>20.1840514723126</v>
      </c>
      <c r="I142">
        <v>54.961285253429502</v>
      </c>
      <c r="J142">
        <v>3.5689917079764002</v>
      </c>
      <c r="O142" t="str">
        <f t="shared" si="20"/>
        <v>Alkaline</v>
      </c>
      <c r="P142" t="str" cm="1">
        <f t="array" ref="P142">_xlfn.IFS(C141&lt;=60,"Soft",
C141&lt;120,"Moderately Soft",
C141&lt;=170,"Desirable",
C141&lt;=240,"Moderately Hard",
C141&gt;240,"Hard")</f>
        <v>Moderately Hard</v>
      </c>
      <c r="Q142" t="str" cm="1">
        <f t="array" ref="Q142">_xlfn.IFS(D141&lt;50,"Non-Beneficial",
D141&lt;=150,"Excellent",
D141&lt;=250,"Good",
D141&lt;=350,"Average",
D141&lt;=500,"Poor",
D141&lt;=800,"Very Poor",
D141&gt;800,"Unacceptable")</f>
        <v>Average</v>
      </c>
      <c r="R142" t="str">
        <f t="shared" si="19"/>
        <v>Unacceptable</v>
      </c>
      <c r="S142" t="str">
        <f t="shared" si="21"/>
        <v>Safe</v>
      </c>
      <c r="T142" t="str">
        <f t="shared" si="22"/>
        <v>Unacceptable</v>
      </c>
      <c r="U142" t="str">
        <f t="shared" si="23"/>
        <v>Acceptable</v>
      </c>
      <c r="V142" t="str">
        <f t="shared" si="24"/>
        <v>Safe</v>
      </c>
      <c r="W142" t="str">
        <f t="shared" si="25"/>
        <v>Acceptable</v>
      </c>
      <c r="AA142" t="str">
        <f t="shared" si="26"/>
        <v>Not-Potable</v>
      </c>
      <c r="AB142" t="str">
        <f t="shared" si="27"/>
        <v>Not-Potable</v>
      </c>
      <c r="AC142" t="s">
        <v>40</v>
      </c>
    </row>
    <row r="143" spans="2:29" x14ac:dyDescent="0.3">
      <c r="B143">
        <f>$AG$27</f>
        <v>7.080794504276815</v>
      </c>
      <c r="C143">
        <v>167.38612732636099</v>
      </c>
      <c r="D143">
        <v>209.44620814413102</v>
      </c>
      <c r="E143">
        <v>4.9631240493132198</v>
      </c>
      <c r="F143">
        <f>$AH$27</f>
        <v>333.77577661081307</v>
      </c>
      <c r="G143">
        <v>566.33929397234601</v>
      </c>
      <c r="H143">
        <v>11.3188065961248</v>
      </c>
      <c r="I143">
        <f>$AI$27</f>
        <v>66.396292946768</v>
      </c>
      <c r="J143">
        <v>3.6797950347550201</v>
      </c>
      <c r="O143" t="str">
        <f t="shared" si="20"/>
        <v>Alkaline</v>
      </c>
      <c r="P143" t="str" cm="1">
        <f t="array" ref="P143">_xlfn.IFS(C142&lt;=60,"Soft",
C142&lt;120,"Moderately Soft",
C142&lt;=170,"Desirable",
C142&lt;=240,"Moderately Hard",
C142&gt;240,"Hard")</f>
        <v>Hard</v>
      </c>
      <c r="Q143" t="str" cm="1">
        <f t="array" ref="Q143">_xlfn.IFS(D142&lt;50,"Non-Beneficial",
D142&lt;=150,"Excellent",
D142&lt;=250,"Good",
D142&lt;=350,"Average",
D142&lt;=500,"Poor",
D142&lt;=800,"Very Poor",
D142&gt;800,"Unacceptable")</f>
        <v>Good</v>
      </c>
      <c r="R143" t="str">
        <f t="shared" si="19"/>
        <v>Needs Boiling</v>
      </c>
      <c r="S143" t="str">
        <f t="shared" si="21"/>
        <v>Safe</v>
      </c>
      <c r="T143" t="str">
        <f t="shared" si="22"/>
        <v>Unacceptable</v>
      </c>
      <c r="U143" t="str">
        <f t="shared" si="23"/>
        <v>Unacceptable</v>
      </c>
      <c r="V143" t="str">
        <f t="shared" si="24"/>
        <v>Safe</v>
      </c>
      <c r="W143" t="str">
        <f t="shared" si="25"/>
        <v>Acceptable</v>
      </c>
      <c r="AA143" t="str">
        <f t="shared" si="26"/>
        <v>Not-Potable</v>
      </c>
      <c r="AB143" t="str">
        <f t="shared" si="27"/>
        <v>Not-Potable</v>
      </c>
      <c r="AC143" t="s">
        <v>40</v>
      </c>
    </row>
    <row r="144" spans="2:29" x14ac:dyDescent="0.3">
      <c r="B144">
        <v>6.8254679006303904</v>
      </c>
      <c r="C144">
        <v>187.051709666074</v>
      </c>
      <c r="D144">
        <v>461.40126849502303</v>
      </c>
      <c r="E144">
        <v>6.1377574620867401</v>
      </c>
      <c r="F144">
        <v>352.70218223688101</v>
      </c>
      <c r="G144">
        <v>373.427235487894</v>
      </c>
      <c r="H144">
        <v>12.6063816468096</v>
      </c>
      <c r="I144">
        <v>58.752201315662802</v>
      </c>
      <c r="J144">
        <v>3.02744957804516</v>
      </c>
      <c r="O144" t="str">
        <f t="shared" si="20"/>
        <v>Neutral</v>
      </c>
      <c r="P144" t="str" cm="1">
        <f t="array" ref="P144">_xlfn.IFS(C143&lt;=60,"Soft",
C143&lt;120,"Moderately Soft",
C143&lt;=170,"Desirable",
C143&lt;=240,"Moderately Hard",
C143&gt;240,"Hard")</f>
        <v>Desirable</v>
      </c>
      <c r="Q144" t="str" cm="1">
        <f t="array" ref="Q144">_xlfn.IFS(D143&lt;50,"Non-Beneficial",
D143&lt;=150,"Excellent",
D143&lt;=250,"Good",
D143&lt;=350,"Average",
D143&lt;=500,"Poor",
D143&lt;=800,"Very Poor",
D143&gt;800,"Unacceptable")</f>
        <v>Good</v>
      </c>
      <c r="R144" t="str">
        <f t="shared" si="19"/>
        <v>Acceptable</v>
      </c>
      <c r="S144" t="str">
        <f t="shared" si="21"/>
        <v>Safe</v>
      </c>
      <c r="T144" t="str">
        <f t="shared" si="22"/>
        <v>Unacceptable</v>
      </c>
      <c r="U144" t="str">
        <f t="shared" si="23"/>
        <v>Acceptable</v>
      </c>
      <c r="V144" t="str">
        <f t="shared" si="24"/>
        <v>Safe</v>
      </c>
      <c r="W144" t="str">
        <f t="shared" si="25"/>
        <v>Acceptable</v>
      </c>
      <c r="AA144" t="str">
        <f t="shared" si="26"/>
        <v>Not-Potable</v>
      </c>
      <c r="AB144" t="str">
        <f t="shared" si="27"/>
        <v>Potable</v>
      </c>
      <c r="AC144" t="s">
        <v>40</v>
      </c>
    </row>
    <row r="145" spans="2:29" x14ac:dyDescent="0.3">
      <c r="B145">
        <v>7.8611777009985602</v>
      </c>
      <c r="C145">
        <v>204.274241099893</v>
      </c>
      <c r="D145">
        <v>251.45024124785502</v>
      </c>
      <c r="E145">
        <v>7.9233153748121401</v>
      </c>
      <c r="F145">
        <v>338.21380344368799</v>
      </c>
      <c r="G145">
        <v>469.486961246161</v>
      </c>
      <c r="H145">
        <v>15.993410350862399</v>
      </c>
      <c r="I145">
        <v>86.167298293370706</v>
      </c>
      <c r="J145">
        <v>4.1576566283750704</v>
      </c>
      <c r="O145" t="str">
        <f t="shared" si="20"/>
        <v>Drinkable</v>
      </c>
      <c r="P145" t="str" cm="1">
        <f t="array" ref="P145">_xlfn.IFS(C144&lt;=60,"Soft",
C144&lt;120,"Moderately Soft",
C144&lt;=170,"Desirable",
C144&lt;=240,"Moderately Hard",
C144&gt;240,"Hard")</f>
        <v>Moderately Hard</v>
      </c>
      <c r="Q145" t="str" cm="1">
        <f t="array" ref="Q145">_xlfn.IFS(D144&lt;50,"Non-Beneficial",
D144&lt;=150,"Excellent",
D144&lt;=250,"Good",
D144&lt;=350,"Average",
D144&lt;=500,"Poor",
D144&lt;=800,"Very Poor",
D144&gt;800,"Unacceptable")</f>
        <v>Poor</v>
      </c>
      <c r="R145" t="str">
        <f t="shared" si="19"/>
        <v>Needs Boiling</v>
      </c>
      <c r="S145" t="str">
        <f t="shared" si="21"/>
        <v>Safe</v>
      </c>
      <c r="T145" t="str">
        <f t="shared" si="22"/>
        <v>Acceptable</v>
      </c>
      <c r="U145" t="str">
        <f t="shared" si="23"/>
        <v>Acceptable</v>
      </c>
      <c r="V145" t="str">
        <f t="shared" si="24"/>
        <v>Safe</v>
      </c>
      <c r="W145" t="str">
        <f t="shared" si="25"/>
        <v>Acceptable</v>
      </c>
      <c r="AA145" t="str">
        <f t="shared" si="26"/>
        <v>Not-Potable</v>
      </c>
      <c r="AB145" t="str">
        <f t="shared" si="27"/>
        <v>Potable</v>
      </c>
      <c r="AC145" t="s">
        <v>40</v>
      </c>
    </row>
    <row r="146" spans="2:29" x14ac:dyDescent="0.3">
      <c r="B146">
        <v>4.9657735596449601</v>
      </c>
      <c r="C146">
        <v>220.84863863403999</v>
      </c>
      <c r="D146">
        <v>218.02744897928901</v>
      </c>
      <c r="E146">
        <v>6.25057803110652</v>
      </c>
      <c r="F146">
        <v>311.59813596666299</v>
      </c>
      <c r="G146">
        <v>386.41333151842701</v>
      </c>
      <c r="H146">
        <v>18.035237542145101</v>
      </c>
      <c r="I146">
        <v>53.908177353971098</v>
      </c>
      <c r="J146">
        <v>3.4217668494012501</v>
      </c>
      <c r="O146" t="str">
        <f t="shared" si="20"/>
        <v>Neutral</v>
      </c>
      <c r="P146" t="str" cm="1">
        <f t="array" ref="P146">_xlfn.IFS(C145&lt;=60,"Soft",
C145&lt;120,"Moderately Soft",
C145&lt;=170,"Desirable",
C145&lt;=240,"Moderately Hard",
C145&gt;240,"Hard")</f>
        <v>Moderately Hard</v>
      </c>
      <c r="Q146" t="str" cm="1">
        <f t="array" ref="Q146">_xlfn.IFS(D145&lt;50,"Non-Beneficial",
D145&lt;=150,"Excellent",
D145&lt;=250,"Good",
D145&lt;=350,"Average",
D145&lt;=500,"Poor",
D145&lt;=800,"Very Poor",
D145&gt;800,"Unacceptable")</f>
        <v>Average</v>
      </c>
      <c r="R146" t="str">
        <f t="shared" si="19"/>
        <v>Unacceptable</v>
      </c>
      <c r="S146" t="str">
        <f t="shared" si="21"/>
        <v>Safe</v>
      </c>
      <c r="T146" t="str">
        <f t="shared" si="22"/>
        <v>Acceptable</v>
      </c>
      <c r="U146" t="str">
        <f t="shared" si="23"/>
        <v>Acceptable</v>
      </c>
      <c r="V146" t="str">
        <f t="shared" si="24"/>
        <v>Unsafe</v>
      </c>
      <c r="W146" t="str">
        <f t="shared" si="25"/>
        <v>Acceptable</v>
      </c>
      <c r="AA146" t="str">
        <f t="shared" si="26"/>
        <v>Not-Potable</v>
      </c>
      <c r="AB146" t="str">
        <f t="shared" si="27"/>
        <v>Not-Potable</v>
      </c>
      <c r="AC146" t="s">
        <v>40</v>
      </c>
    </row>
    <row r="147" spans="2:29" x14ac:dyDescent="0.3">
      <c r="B147">
        <v>6.20743296761471</v>
      </c>
      <c r="C147">
        <v>192.93702709690601</v>
      </c>
      <c r="D147">
        <v>134.42603471136599</v>
      </c>
      <c r="E147">
        <v>5.8190229396113802</v>
      </c>
      <c r="F147">
        <v>325.90656176552801</v>
      </c>
      <c r="G147">
        <v>533.79585081768005</v>
      </c>
      <c r="H147">
        <v>14.687539337336</v>
      </c>
      <c r="I147">
        <v>60.485033294961902</v>
      </c>
      <c r="J147">
        <v>3.5492988412931399</v>
      </c>
      <c r="O147" t="str">
        <f t="shared" si="20"/>
        <v>Acidic</v>
      </c>
      <c r="P147" t="str" cm="1">
        <f t="array" ref="P147">_xlfn.IFS(C146&lt;=60,"Soft",
C146&lt;120,"Moderately Soft",
C146&lt;=170,"Desirable",
C146&lt;=240,"Moderately Hard",
C146&gt;240,"Hard")</f>
        <v>Moderately Hard</v>
      </c>
      <c r="Q147" t="str" cm="1">
        <f t="array" ref="Q147">_xlfn.IFS(D146&lt;50,"Non-Beneficial",
D146&lt;=150,"Excellent",
D146&lt;=250,"Good",
D146&lt;=350,"Average",
D146&lt;=500,"Poor",
D146&lt;=800,"Very Poor",
D146&gt;800,"Unacceptable")</f>
        <v>Good</v>
      </c>
      <c r="R147" t="str">
        <f t="shared" si="19"/>
        <v>Needs Boiling</v>
      </c>
      <c r="S147" t="str">
        <f t="shared" si="21"/>
        <v>Safe</v>
      </c>
      <c r="T147" t="str">
        <f t="shared" si="22"/>
        <v>Acceptable</v>
      </c>
      <c r="U147" t="str">
        <f t="shared" si="23"/>
        <v>Acceptable</v>
      </c>
      <c r="V147" t="str">
        <f t="shared" si="24"/>
        <v>Safe</v>
      </c>
      <c r="W147" t="str">
        <f t="shared" si="25"/>
        <v>Acceptable</v>
      </c>
      <c r="AA147" t="str">
        <f t="shared" si="26"/>
        <v>Not-Potable</v>
      </c>
      <c r="AB147" t="str">
        <f t="shared" si="27"/>
        <v>Potable</v>
      </c>
      <c r="AC147" t="s">
        <v>40</v>
      </c>
    </row>
    <row r="148" spans="2:29" x14ac:dyDescent="0.3">
      <c r="B148">
        <f>$AG$27</f>
        <v>7.080794504276815</v>
      </c>
      <c r="C148">
        <v>157.00128743205099</v>
      </c>
      <c r="D148">
        <v>200.67105328107002</v>
      </c>
      <c r="E148">
        <v>8.0710510289204596</v>
      </c>
      <c r="F148">
        <f>$AH$27</f>
        <v>333.77577661081307</v>
      </c>
      <c r="G148">
        <v>490.909712237267</v>
      </c>
      <c r="H148">
        <v>17.3229464299624</v>
      </c>
      <c r="I148">
        <v>71.969261381016096</v>
      </c>
      <c r="J148">
        <v>4.4175597910163198</v>
      </c>
      <c r="O148" t="str">
        <f t="shared" si="20"/>
        <v>Acidic</v>
      </c>
      <c r="P148" t="str" cm="1">
        <f t="array" ref="P148">_xlfn.IFS(C147&lt;=60,"Soft",
C147&lt;120,"Moderately Soft",
C147&lt;=170,"Desirable",
C147&lt;=240,"Moderately Hard",
C147&gt;240,"Hard")</f>
        <v>Moderately Hard</v>
      </c>
      <c r="Q148" t="str" cm="1">
        <f t="array" ref="Q148">_xlfn.IFS(D147&lt;50,"Non-Beneficial",
D147&lt;=150,"Excellent",
D147&lt;=250,"Good",
D147&lt;=350,"Average",
D147&lt;=500,"Poor",
D147&lt;=800,"Very Poor",
D147&gt;800,"Unacceptable")</f>
        <v>Excellent</v>
      </c>
      <c r="R148" t="str">
        <f t="shared" si="19"/>
        <v>Needs Boiling</v>
      </c>
      <c r="S148" t="str">
        <f t="shared" si="21"/>
        <v>Safe</v>
      </c>
      <c r="T148" t="str">
        <f t="shared" si="22"/>
        <v>Unacceptable</v>
      </c>
      <c r="U148" t="str">
        <f t="shared" si="23"/>
        <v>Acceptable</v>
      </c>
      <c r="V148" t="str">
        <f t="shared" si="24"/>
        <v>Safe</v>
      </c>
      <c r="W148" t="str">
        <f t="shared" si="25"/>
        <v>Acceptable</v>
      </c>
      <c r="AA148" t="str">
        <f t="shared" si="26"/>
        <v>Not-Potable</v>
      </c>
      <c r="AB148" t="str">
        <f t="shared" si="27"/>
        <v>Not-Potable</v>
      </c>
      <c r="AC148" t="s">
        <v>40</v>
      </c>
    </row>
    <row r="149" spans="2:29" x14ac:dyDescent="0.3">
      <c r="B149">
        <v>9.7692510060868401</v>
      </c>
      <c r="C149">
        <v>264.26565427913698</v>
      </c>
      <c r="D149">
        <v>84.716773814304801</v>
      </c>
      <c r="E149">
        <v>8.3497097667090205</v>
      </c>
      <c r="F149">
        <v>359.26854259334999</v>
      </c>
      <c r="G149">
        <v>353.19647548752403</v>
      </c>
      <c r="H149">
        <v>15.047086914887901</v>
      </c>
      <c r="I149">
        <v>52.645458533937699</v>
      </c>
      <c r="J149">
        <v>4.6365561952568504</v>
      </c>
      <c r="O149" t="str">
        <f t="shared" si="20"/>
        <v>Neutral</v>
      </c>
      <c r="P149" t="str" cm="1">
        <f t="array" ref="P149">_xlfn.IFS(C148&lt;=60,"Soft",
C148&lt;120,"Moderately Soft",
C148&lt;=170,"Desirable",
C148&lt;=240,"Moderately Hard",
C148&gt;240,"Hard")</f>
        <v>Desirable</v>
      </c>
      <c r="Q149" t="str" cm="1">
        <f t="array" ref="Q149">_xlfn.IFS(D148&lt;50,"Non-Beneficial",
D148&lt;=150,"Excellent",
D148&lt;=250,"Good",
D148&lt;=350,"Average",
D148&lt;=500,"Poor",
D148&lt;=800,"Very Poor",
D148&gt;800,"Unacceptable")</f>
        <v>Good</v>
      </c>
      <c r="R149" t="str">
        <f t="shared" si="19"/>
        <v>Unacceptable</v>
      </c>
      <c r="S149" t="str">
        <f t="shared" si="21"/>
        <v>Safe</v>
      </c>
      <c r="T149" t="str">
        <f t="shared" si="22"/>
        <v>Acceptable</v>
      </c>
      <c r="U149" t="str">
        <f t="shared" si="23"/>
        <v>Acceptable</v>
      </c>
      <c r="V149" t="str">
        <f t="shared" si="24"/>
        <v>Safe</v>
      </c>
      <c r="W149" t="str">
        <f t="shared" si="25"/>
        <v>Acceptable</v>
      </c>
      <c r="AA149" t="str">
        <f t="shared" si="26"/>
        <v>Not-Potable</v>
      </c>
      <c r="AB149" t="str">
        <f t="shared" si="27"/>
        <v>Potable</v>
      </c>
      <c r="AC149" t="s">
        <v>40</v>
      </c>
    </row>
    <row r="150" spans="2:29" x14ac:dyDescent="0.3">
      <c r="B150">
        <v>9.6306654799033407</v>
      </c>
      <c r="C150">
        <v>152.86243348415701</v>
      </c>
      <c r="D150">
        <v>236.417025653038</v>
      </c>
      <c r="E150">
        <v>6.9257060797894399</v>
      </c>
      <c r="F150">
        <v>333.14831765902397</v>
      </c>
      <c r="G150">
        <v>417.16707292736902</v>
      </c>
      <c r="H150">
        <v>16.670183917497202</v>
      </c>
      <c r="I150">
        <v>89.997574219543907</v>
      </c>
      <c r="J150">
        <v>4.9200911579591597</v>
      </c>
      <c r="O150" t="str">
        <f t="shared" si="20"/>
        <v>Alkaline</v>
      </c>
      <c r="P150" t="str" cm="1">
        <f t="array" ref="P150">_xlfn.IFS(C149&lt;=60,"Soft",
C149&lt;120,"Moderately Soft",
C149&lt;=170,"Desirable",
C149&lt;=240,"Moderately Hard",
C149&gt;240,"Hard")</f>
        <v>Hard</v>
      </c>
      <c r="Q150" t="str" cm="1">
        <f t="array" ref="Q150">_xlfn.IFS(D149&lt;50,"Non-Beneficial",
D149&lt;=150,"Excellent",
D149&lt;=250,"Good",
D149&lt;=350,"Average",
D149&lt;=500,"Poor",
D149&lt;=800,"Very Poor",
D149&gt;800,"Unacceptable")</f>
        <v>Excellent</v>
      </c>
      <c r="R150" t="str">
        <f t="shared" si="19"/>
        <v>Unacceptable</v>
      </c>
      <c r="S150" t="str">
        <f t="shared" si="21"/>
        <v>Safe</v>
      </c>
      <c r="T150" t="str">
        <f t="shared" si="22"/>
        <v>Acceptable</v>
      </c>
      <c r="U150" t="str">
        <f t="shared" si="23"/>
        <v>Acceptable</v>
      </c>
      <c r="V150" t="str">
        <f t="shared" si="24"/>
        <v>Safe</v>
      </c>
      <c r="W150" t="str">
        <f t="shared" si="25"/>
        <v>Acceptable</v>
      </c>
      <c r="AA150" t="str">
        <f t="shared" si="26"/>
        <v>Not-Potable</v>
      </c>
      <c r="AB150" t="str">
        <f t="shared" si="27"/>
        <v>Not-Potable</v>
      </c>
      <c r="AC150" t="s">
        <v>40</v>
      </c>
    </row>
    <row r="151" spans="2:29" x14ac:dyDescent="0.3">
      <c r="B151">
        <v>5.1874716054363699</v>
      </c>
      <c r="C151">
        <v>104.752424988827</v>
      </c>
      <c r="D151">
        <v>200.60078727201099</v>
      </c>
      <c r="E151">
        <v>6.9139109138075101</v>
      </c>
      <c r="F151">
        <f>$AH$27</f>
        <v>333.77577661081307</v>
      </c>
      <c r="G151">
        <v>368.81542858784098</v>
      </c>
      <c r="H151">
        <v>15.1403484877801</v>
      </c>
      <c r="I151">
        <v>98.656645882163801</v>
      </c>
      <c r="J151">
        <v>3.2032578962619902</v>
      </c>
      <c r="O151" t="str">
        <f t="shared" si="20"/>
        <v>Alkaline</v>
      </c>
      <c r="P151" t="str" cm="1">
        <f t="array" ref="P151">_xlfn.IFS(C150&lt;=60,"Soft",
C150&lt;120,"Moderately Soft",
C150&lt;=170,"Desirable",
C150&lt;=240,"Moderately Hard",
C150&gt;240,"Hard")</f>
        <v>Desirable</v>
      </c>
      <c r="Q151" t="str" cm="1">
        <f t="array" ref="Q151">_xlfn.IFS(D150&lt;50,"Non-Beneficial",
D150&lt;=150,"Excellent",
D150&lt;=250,"Good",
D150&lt;=350,"Average",
D150&lt;=500,"Poor",
D150&lt;=800,"Very Poor",
D150&gt;800,"Unacceptable")</f>
        <v>Good</v>
      </c>
      <c r="R151" t="str">
        <f t="shared" si="19"/>
        <v>Needs Boiling</v>
      </c>
      <c r="S151" t="str">
        <f t="shared" si="21"/>
        <v>Safe</v>
      </c>
      <c r="T151" t="str">
        <f t="shared" si="22"/>
        <v>Acceptable</v>
      </c>
      <c r="U151" t="str">
        <f t="shared" si="23"/>
        <v>Acceptable</v>
      </c>
      <c r="V151" t="str">
        <f t="shared" si="24"/>
        <v>Unsafe</v>
      </c>
      <c r="W151" t="str">
        <f t="shared" si="25"/>
        <v>Acceptable</v>
      </c>
      <c r="AA151" t="str">
        <f t="shared" si="26"/>
        <v>Not-Potable</v>
      </c>
      <c r="AB151" t="str">
        <f t="shared" si="27"/>
        <v>Not-Potable</v>
      </c>
      <c r="AC151" t="s">
        <v>40</v>
      </c>
    </row>
    <row r="152" spans="2:29" x14ac:dyDescent="0.3">
      <c r="B152">
        <v>7.6335700876775503</v>
      </c>
      <c r="C152">
        <v>199.65299957786399</v>
      </c>
      <c r="D152">
        <v>163.12154973975001</v>
      </c>
      <c r="E152">
        <v>9.9005468970538999</v>
      </c>
      <c r="F152">
        <v>358.56628208671998</v>
      </c>
      <c r="G152">
        <v>420.53417182791799</v>
      </c>
      <c r="H152">
        <v>10.5393922697286</v>
      </c>
      <c r="I152">
        <v>100.24270600375699</v>
      </c>
      <c r="J152">
        <v>2.9270667668863699</v>
      </c>
      <c r="O152" t="str">
        <f t="shared" si="20"/>
        <v>Acidic</v>
      </c>
      <c r="P152" t="str" cm="1">
        <f t="array" ref="P152">_xlfn.IFS(C151&lt;=60,"Soft",
C151&lt;120,"Moderately Soft",
C151&lt;=170,"Desirable",
C151&lt;=240,"Moderately Hard",
C151&gt;240,"Hard")</f>
        <v>Moderately Soft</v>
      </c>
      <c r="Q152" t="str" cm="1">
        <f t="array" ref="Q152">_xlfn.IFS(D151&lt;50,"Non-Beneficial",
D151&lt;=150,"Excellent",
D151&lt;=250,"Good",
D151&lt;=350,"Average",
D151&lt;=500,"Poor",
D151&lt;=800,"Very Poor",
D151&gt;800,"Unacceptable")</f>
        <v>Good</v>
      </c>
      <c r="R152" t="str">
        <f t="shared" si="19"/>
        <v>Needs Boiling</v>
      </c>
      <c r="S152" t="str">
        <f t="shared" si="21"/>
        <v>Safe</v>
      </c>
      <c r="T152" t="str">
        <f t="shared" si="22"/>
        <v>Acceptable</v>
      </c>
      <c r="U152" t="str">
        <f t="shared" si="23"/>
        <v>Acceptable</v>
      </c>
      <c r="V152" t="str">
        <f t="shared" si="24"/>
        <v>Unsafe</v>
      </c>
      <c r="W152" t="str">
        <f t="shared" si="25"/>
        <v>Acceptable</v>
      </c>
      <c r="AA152" t="str">
        <f t="shared" si="26"/>
        <v>Not-Potable</v>
      </c>
      <c r="AB152" t="str">
        <f t="shared" si="27"/>
        <v>Not-Potable</v>
      </c>
      <c r="AC152" t="s">
        <v>40</v>
      </c>
    </row>
    <row r="153" spans="2:29" x14ac:dyDescent="0.3">
      <c r="B153">
        <v>5.7711990498136796</v>
      </c>
      <c r="C153">
        <v>155.05089305064101</v>
      </c>
      <c r="D153">
        <v>249.09444009561901</v>
      </c>
      <c r="E153">
        <v>6.5312612698130899</v>
      </c>
      <c r="F153">
        <v>297.00931939411402</v>
      </c>
      <c r="G153">
        <v>313.70193433343201</v>
      </c>
      <c r="H153">
        <v>11.7047889965081</v>
      </c>
      <c r="I153">
        <v>85.688303454767293</v>
      </c>
      <c r="J153">
        <v>4.6889590654951103</v>
      </c>
      <c r="O153" t="str">
        <f t="shared" si="20"/>
        <v>Neutral</v>
      </c>
      <c r="P153" t="str" cm="1">
        <f t="array" ref="P153">_xlfn.IFS(C152&lt;=60,"Soft",
C152&lt;120,"Moderately Soft",
C152&lt;=170,"Desirable",
C152&lt;=240,"Moderately Hard",
C152&gt;240,"Hard")</f>
        <v>Moderately Hard</v>
      </c>
      <c r="Q153" t="str" cm="1">
        <f t="array" ref="Q153">_xlfn.IFS(D152&lt;50,"Non-Beneficial",
D152&lt;=150,"Excellent",
D152&lt;=250,"Good",
D152&lt;=350,"Average",
D152&lt;=500,"Poor",
D152&lt;=800,"Very Poor",
D152&gt;800,"Unacceptable")</f>
        <v>Good</v>
      </c>
      <c r="R153" t="str">
        <f t="shared" si="19"/>
        <v>Unacceptable</v>
      </c>
      <c r="S153" t="str">
        <f t="shared" si="21"/>
        <v>Safe</v>
      </c>
      <c r="T153" t="str">
        <f t="shared" si="22"/>
        <v>Acceptable</v>
      </c>
      <c r="U153" t="str">
        <f t="shared" si="23"/>
        <v>Acceptable</v>
      </c>
      <c r="V153" t="str">
        <f t="shared" si="24"/>
        <v>Unsafe</v>
      </c>
      <c r="W153" t="str">
        <f t="shared" si="25"/>
        <v>Acceptable</v>
      </c>
      <c r="AA153" t="str">
        <f t="shared" si="26"/>
        <v>Not-Potable</v>
      </c>
      <c r="AB153" t="str">
        <f t="shared" si="27"/>
        <v>Not-Potable</v>
      </c>
      <c r="AC153" t="s">
        <v>40</v>
      </c>
    </row>
    <row r="154" spans="2:29" x14ac:dyDescent="0.3">
      <c r="B154">
        <v>6.5799693294015498</v>
      </c>
      <c r="C154">
        <v>197.22698091094901</v>
      </c>
      <c r="D154">
        <v>176.570841764932</v>
      </c>
      <c r="E154">
        <v>4.5062934744058101</v>
      </c>
      <c r="F154">
        <v>290.28989425911499</v>
      </c>
      <c r="G154">
        <v>254.393275604807</v>
      </c>
      <c r="H154">
        <v>9.8476552757178393</v>
      </c>
      <c r="I154">
        <v>73.749716466602194</v>
      </c>
      <c r="J154">
        <v>4.5759318715908597</v>
      </c>
      <c r="O154" t="str">
        <f t="shared" si="20"/>
        <v>Acidic</v>
      </c>
      <c r="P154" t="str" cm="1">
        <f t="array" ref="P154">_xlfn.IFS(C153&lt;=60,"Soft",
C153&lt;120,"Moderately Soft",
C153&lt;=170,"Desirable",
C153&lt;=240,"Moderately Hard",
C153&gt;240,"Hard")</f>
        <v>Desirable</v>
      </c>
      <c r="Q154" t="str" cm="1">
        <f t="array" ref="Q154">_xlfn.IFS(D153&lt;50,"Non-Beneficial",
D153&lt;=150,"Excellent",
D153&lt;=250,"Good",
D153&lt;=350,"Average",
D153&lt;=500,"Poor",
D153&lt;=800,"Very Poor",
D153&gt;800,"Unacceptable")</f>
        <v>Good</v>
      </c>
      <c r="R154" t="str">
        <f t="shared" si="19"/>
        <v>Needs Boiling</v>
      </c>
      <c r="S154" t="str">
        <f t="shared" si="21"/>
        <v>Safe</v>
      </c>
      <c r="T154" t="str">
        <f t="shared" si="22"/>
        <v>Acceptable</v>
      </c>
      <c r="U154" t="str">
        <f t="shared" si="23"/>
        <v>Acceptable</v>
      </c>
      <c r="V154" t="str">
        <f t="shared" si="24"/>
        <v>Unsafe</v>
      </c>
      <c r="W154" t="str">
        <f t="shared" si="25"/>
        <v>Acceptable</v>
      </c>
      <c r="AA154" t="str">
        <f t="shared" si="26"/>
        <v>Not-Potable</v>
      </c>
      <c r="AB154" t="str">
        <f t="shared" si="27"/>
        <v>Not-Potable</v>
      </c>
      <c r="AC154" t="s">
        <v>40</v>
      </c>
    </row>
    <row r="155" spans="2:29" x14ac:dyDescent="0.3">
      <c r="B155">
        <v>4.8011543680758599</v>
      </c>
      <c r="C155">
        <v>180.77287075636599</v>
      </c>
      <c r="D155">
        <v>135.56734397114701</v>
      </c>
      <c r="E155">
        <v>8.9772863807752898</v>
      </c>
      <c r="F155">
        <v>322.06244697172201</v>
      </c>
      <c r="G155">
        <v>587.39501170465996</v>
      </c>
      <c r="H155">
        <v>12.401368065703</v>
      </c>
      <c r="I155">
        <v>62.028186524469803</v>
      </c>
      <c r="J155">
        <v>4.4186381316677501</v>
      </c>
      <c r="O155" t="str">
        <f t="shared" si="20"/>
        <v>Drinkable</v>
      </c>
      <c r="P155" t="str" cm="1">
        <f t="array" ref="P155">_xlfn.IFS(C154&lt;=60,"Soft",
C154&lt;120,"Moderately Soft",
C154&lt;=170,"Desirable",
C154&lt;=240,"Moderately Hard",
C154&gt;240,"Hard")</f>
        <v>Moderately Hard</v>
      </c>
      <c r="Q155" t="str" cm="1">
        <f t="array" ref="Q155">_xlfn.IFS(D154&lt;50,"Non-Beneficial",
D154&lt;=150,"Excellent",
D154&lt;=250,"Good",
D154&lt;=350,"Average",
D154&lt;=500,"Poor",
D154&lt;=800,"Very Poor",
D154&gt;800,"Unacceptable")</f>
        <v>Good</v>
      </c>
      <c r="R155" t="str">
        <f t="shared" si="19"/>
        <v>Acceptable</v>
      </c>
      <c r="S155" t="str">
        <f t="shared" si="21"/>
        <v>Safe</v>
      </c>
      <c r="T155" t="str">
        <f t="shared" si="22"/>
        <v>Acceptable</v>
      </c>
      <c r="U155" t="str">
        <f t="shared" si="23"/>
        <v>Acceptable</v>
      </c>
      <c r="V155" t="str">
        <f t="shared" si="24"/>
        <v>Safe</v>
      </c>
      <c r="W155" t="str">
        <f t="shared" si="25"/>
        <v>Acceptable</v>
      </c>
      <c r="AA155" t="str">
        <f t="shared" si="26"/>
        <v>Potable</v>
      </c>
      <c r="AB155" t="str">
        <f t="shared" si="27"/>
        <v>Potable</v>
      </c>
      <c r="AC155" t="s">
        <v>40</v>
      </c>
    </row>
    <row r="156" spans="2:29" x14ac:dyDescent="0.3">
      <c r="B156">
        <v>7.9488157181515602</v>
      </c>
      <c r="C156">
        <v>238.23640969959899</v>
      </c>
      <c r="D156">
        <v>191.294583654402</v>
      </c>
      <c r="E156">
        <v>5.85196496240488</v>
      </c>
      <c r="F156">
        <f>$AH$27</f>
        <v>333.77577661081307</v>
      </c>
      <c r="G156">
        <v>434.65545861007701</v>
      </c>
      <c r="H156">
        <v>8.6632937007054203</v>
      </c>
      <c r="I156">
        <v>67.304040284503898</v>
      </c>
      <c r="J156">
        <v>3.6922508612698102</v>
      </c>
      <c r="O156" t="str">
        <f t="shared" si="20"/>
        <v>Acidic</v>
      </c>
      <c r="P156" t="str" cm="1">
        <f t="array" ref="P156">_xlfn.IFS(C155&lt;=60,"Soft",
C155&lt;120,"Moderately Soft",
C155&lt;=170,"Desirable",
C155&lt;=240,"Moderately Hard",
C155&gt;240,"Hard")</f>
        <v>Moderately Hard</v>
      </c>
      <c r="Q156" t="str" cm="1">
        <f t="array" ref="Q156">_xlfn.IFS(D155&lt;50,"Non-Beneficial",
D155&lt;=150,"Excellent",
D155&lt;=250,"Good",
D155&lt;=350,"Average",
D155&lt;=500,"Poor",
D155&lt;=800,"Very Poor",
D155&gt;800,"Unacceptable")</f>
        <v>Excellent</v>
      </c>
      <c r="R156" t="str">
        <f t="shared" si="19"/>
        <v>Unacceptable</v>
      </c>
      <c r="S156" t="str">
        <f t="shared" si="21"/>
        <v>Safe</v>
      </c>
      <c r="T156" t="str">
        <f t="shared" si="22"/>
        <v>Unacceptable</v>
      </c>
      <c r="U156" t="str">
        <f t="shared" si="23"/>
        <v>Acceptable</v>
      </c>
      <c r="V156" t="str">
        <f t="shared" si="24"/>
        <v>Safe</v>
      </c>
      <c r="W156" t="str">
        <f t="shared" si="25"/>
        <v>Acceptable</v>
      </c>
      <c r="AA156" t="str">
        <f t="shared" si="26"/>
        <v>Not-Potable</v>
      </c>
      <c r="AB156" t="str">
        <f t="shared" si="27"/>
        <v>Not-Potable</v>
      </c>
      <c r="AC156" t="s">
        <v>40</v>
      </c>
    </row>
    <row r="157" spans="2:29" x14ac:dyDescent="0.3">
      <c r="B157">
        <v>6.90699217181165</v>
      </c>
      <c r="C157">
        <v>216.785290840024</v>
      </c>
      <c r="D157">
        <v>199.912391490489</v>
      </c>
      <c r="E157">
        <v>7.3023516512894497</v>
      </c>
      <c r="F157">
        <v>340.10602778835101</v>
      </c>
      <c r="G157">
        <v>356.459136851582</v>
      </c>
      <c r="H157">
        <v>9.61410602461177</v>
      </c>
      <c r="I157">
        <v>61.122643625553501</v>
      </c>
      <c r="J157">
        <v>2.1247593522163002</v>
      </c>
      <c r="O157" t="str">
        <f t="shared" si="20"/>
        <v>Neutral</v>
      </c>
      <c r="P157" t="str" cm="1">
        <f t="array" ref="P157">_xlfn.IFS(C156&lt;=60,"Soft",
C156&lt;120,"Moderately Soft",
C156&lt;=170,"Desirable",
C156&lt;=240,"Moderately Hard",
C156&gt;240,"Hard")</f>
        <v>Moderately Hard</v>
      </c>
      <c r="Q157" t="str" cm="1">
        <f t="array" ref="Q157">_xlfn.IFS(D156&lt;50,"Non-Beneficial",
D156&lt;=150,"Excellent",
D156&lt;=250,"Good",
D156&lt;=350,"Average",
D156&lt;=500,"Poor",
D156&lt;=800,"Very Poor",
D156&gt;800,"Unacceptable")</f>
        <v>Good</v>
      </c>
      <c r="R157" t="str">
        <f t="shared" si="19"/>
        <v>Needs Boiling</v>
      </c>
      <c r="S157" t="str">
        <f t="shared" si="21"/>
        <v>Safe</v>
      </c>
      <c r="T157" t="str">
        <f t="shared" si="22"/>
        <v>Acceptable</v>
      </c>
      <c r="U157" t="str">
        <f t="shared" si="23"/>
        <v>Acceptable</v>
      </c>
      <c r="V157" t="str">
        <f t="shared" si="24"/>
        <v>Safe</v>
      </c>
      <c r="W157" t="str">
        <f t="shared" si="25"/>
        <v>Acceptable</v>
      </c>
      <c r="AA157" t="str">
        <f t="shared" si="26"/>
        <v>Potable</v>
      </c>
      <c r="AB157" t="str">
        <f t="shared" si="27"/>
        <v>Potable</v>
      </c>
      <c r="AC157" t="s">
        <v>40</v>
      </c>
    </row>
    <row r="158" spans="2:29" x14ac:dyDescent="0.3">
      <c r="B158">
        <f>$AG$27</f>
        <v>7.080794504276815</v>
      </c>
      <c r="C158">
        <v>281.26866702051598</v>
      </c>
      <c r="D158">
        <v>224.520908078606</v>
      </c>
      <c r="E158">
        <v>6.7736989856606904</v>
      </c>
      <c r="F158">
        <v>343.635821280367</v>
      </c>
      <c r="G158">
        <v>395.34177529289002</v>
      </c>
      <c r="H158">
        <v>14.9030804695558</v>
      </c>
      <c r="I158">
        <v>67.125167777934095</v>
      </c>
      <c r="J158">
        <v>4.4443501992276904</v>
      </c>
      <c r="O158" t="str">
        <f t="shared" si="20"/>
        <v>Neutral</v>
      </c>
      <c r="P158" t="str" cm="1">
        <f t="array" ref="P158">_xlfn.IFS(C157&lt;=60,"Soft",
C157&lt;120,"Moderately Soft",
C157&lt;=170,"Desirable",
C157&lt;=240,"Moderately Hard",
C157&gt;240,"Hard")</f>
        <v>Moderately Hard</v>
      </c>
      <c r="Q158" t="str" cm="1">
        <f t="array" ref="Q158">_xlfn.IFS(D157&lt;50,"Non-Beneficial",
D157&lt;=150,"Excellent",
D157&lt;=250,"Good",
D157&lt;=350,"Average",
D157&lt;=500,"Poor",
D157&lt;=800,"Very Poor",
D157&gt;800,"Unacceptable")</f>
        <v>Good</v>
      </c>
      <c r="R158" t="str">
        <f t="shared" si="19"/>
        <v>Unacceptable</v>
      </c>
      <c r="S158" t="str">
        <f t="shared" si="21"/>
        <v>Safe</v>
      </c>
      <c r="T158" t="str">
        <f t="shared" si="22"/>
        <v>Acceptable</v>
      </c>
      <c r="U158" t="str">
        <f t="shared" si="23"/>
        <v>Acceptable</v>
      </c>
      <c r="V158" t="str">
        <f t="shared" si="24"/>
        <v>Safe</v>
      </c>
      <c r="W158" t="str">
        <f t="shared" si="25"/>
        <v>Acceptable</v>
      </c>
      <c r="AA158" t="str">
        <f t="shared" si="26"/>
        <v>Not-Potable</v>
      </c>
      <c r="AB158" t="str">
        <f t="shared" si="27"/>
        <v>Potable</v>
      </c>
      <c r="AC158" t="s">
        <v>40</v>
      </c>
    </row>
    <row r="159" spans="2:29" x14ac:dyDescent="0.3">
      <c r="B159">
        <f>$AG$27</f>
        <v>7.080794504276815</v>
      </c>
      <c r="C159">
        <v>190.77945990455601</v>
      </c>
      <c r="D159">
        <v>122.24310506438501</v>
      </c>
      <c r="E159">
        <v>4.6462110527428999</v>
      </c>
      <c r="F159">
        <v>308.56488629958301</v>
      </c>
      <c r="G159">
        <v>399.27135893177802</v>
      </c>
      <c r="H159">
        <v>11.8767966690689</v>
      </c>
      <c r="I159">
        <v>61.886635988020203</v>
      </c>
      <c r="J159">
        <v>3.4631725477162498</v>
      </c>
      <c r="O159" t="str">
        <f t="shared" si="20"/>
        <v>Neutral</v>
      </c>
      <c r="P159" t="str" cm="1">
        <f t="array" ref="P159">_xlfn.IFS(C158&lt;=60,"Soft",
C158&lt;120,"Moderately Soft",
C158&lt;=170,"Desirable",
C158&lt;=240,"Moderately Hard",
C158&gt;240,"Hard")</f>
        <v>Hard</v>
      </c>
      <c r="Q159" t="str" cm="1">
        <f t="array" ref="Q159">_xlfn.IFS(D158&lt;50,"Non-Beneficial",
D158&lt;=150,"Excellent",
D158&lt;=250,"Good",
D158&lt;=350,"Average",
D158&lt;=500,"Poor",
D158&lt;=800,"Very Poor",
D158&gt;800,"Unacceptable")</f>
        <v>Good</v>
      </c>
      <c r="R159" t="str">
        <f t="shared" si="19"/>
        <v>Needs Boiling</v>
      </c>
      <c r="S159" t="str">
        <f t="shared" si="21"/>
        <v>Safe</v>
      </c>
      <c r="T159" t="str">
        <f t="shared" si="22"/>
        <v>Acceptable</v>
      </c>
      <c r="U159" t="str">
        <f t="shared" si="23"/>
        <v>Acceptable</v>
      </c>
      <c r="V159" t="str">
        <f t="shared" si="24"/>
        <v>Safe</v>
      </c>
      <c r="W159" t="str">
        <f t="shared" si="25"/>
        <v>Acceptable</v>
      </c>
      <c r="AA159" t="str">
        <f t="shared" si="26"/>
        <v>Not-Potable</v>
      </c>
      <c r="AB159" t="str">
        <f t="shared" si="27"/>
        <v>Potable</v>
      </c>
      <c r="AC159" t="s">
        <v>40</v>
      </c>
    </row>
    <row r="160" spans="2:29" x14ac:dyDescent="0.3">
      <c r="B160">
        <v>8.4613308740017903</v>
      </c>
      <c r="C160">
        <v>212.581366389214</v>
      </c>
      <c r="D160">
        <v>344.06776445747198</v>
      </c>
      <c r="E160">
        <v>8.6791515558366594</v>
      </c>
      <c r="F160">
        <v>384.85538150300999</v>
      </c>
      <c r="G160">
        <v>477.34336860103599</v>
      </c>
      <c r="H160">
        <v>13.801712181380299</v>
      </c>
      <c r="I160">
        <f>$AI$27</f>
        <v>66.396292946768</v>
      </c>
      <c r="J160">
        <v>3.7719441464094698</v>
      </c>
      <c r="O160" t="str">
        <f t="shared" si="20"/>
        <v>Neutral</v>
      </c>
      <c r="P160" t="str" cm="1">
        <f t="array" ref="P160">_xlfn.IFS(C159&lt;=60,"Soft",
C159&lt;120,"Moderately Soft",
C159&lt;=170,"Desirable",
C159&lt;=240,"Moderately Hard",
C159&gt;240,"Hard")</f>
        <v>Moderately Hard</v>
      </c>
      <c r="Q160" t="str" cm="1">
        <f t="array" ref="Q160">_xlfn.IFS(D159&lt;50,"Non-Beneficial",
D159&lt;=150,"Excellent",
D159&lt;=250,"Good",
D159&lt;=350,"Average",
D159&lt;=500,"Poor",
D159&lt;=800,"Very Poor",
D159&gt;800,"Unacceptable")</f>
        <v>Excellent</v>
      </c>
      <c r="R160" t="str">
        <f t="shared" si="19"/>
        <v>Acceptable</v>
      </c>
      <c r="S160" t="str">
        <f t="shared" si="21"/>
        <v>Safe</v>
      </c>
      <c r="T160" t="str">
        <f t="shared" si="22"/>
        <v>Acceptable</v>
      </c>
      <c r="U160" t="str">
        <f t="shared" si="23"/>
        <v>Acceptable</v>
      </c>
      <c r="V160" t="str">
        <f t="shared" si="24"/>
        <v>Safe</v>
      </c>
      <c r="W160" t="str">
        <f t="shared" si="25"/>
        <v>Acceptable</v>
      </c>
      <c r="AA160" t="str">
        <f t="shared" si="26"/>
        <v>Potable</v>
      </c>
      <c r="AB160" t="str">
        <f t="shared" si="27"/>
        <v>Potable</v>
      </c>
      <c r="AC160" t="s">
        <v>40</v>
      </c>
    </row>
    <row r="161" spans="2:29" x14ac:dyDescent="0.3">
      <c r="B161">
        <v>7.7261348079024996</v>
      </c>
      <c r="C161">
        <v>233.94786366297001</v>
      </c>
      <c r="D161">
        <v>216.67868741326299</v>
      </c>
      <c r="E161">
        <v>6.3131818720583297</v>
      </c>
      <c r="F161">
        <v>340.273171420464</v>
      </c>
      <c r="G161">
        <v>472.258993732568</v>
      </c>
      <c r="H161">
        <v>14.399860015961201</v>
      </c>
      <c r="I161">
        <v>36.578037887641898</v>
      </c>
      <c r="J161">
        <v>3.7206369044524101</v>
      </c>
      <c r="O161" t="str">
        <f t="shared" si="20"/>
        <v>Alkaline</v>
      </c>
      <c r="P161" t="str" cm="1">
        <f t="array" ref="P161">_xlfn.IFS(C160&lt;=60,"Soft",
C160&lt;120,"Moderately Soft",
C160&lt;=170,"Desirable",
C160&lt;=240,"Moderately Hard",
C160&gt;240,"Hard")</f>
        <v>Moderately Hard</v>
      </c>
      <c r="Q161" t="str" cm="1">
        <f t="array" ref="Q161">_xlfn.IFS(D160&lt;50,"Non-Beneficial",
D160&lt;=150,"Excellent",
D160&lt;=250,"Good",
D160&lt;=350,"Average",
D160&lt;=500,"Poor",
D160&lt;=800,"Very Poor",
D160&gt;800,"Unacceptable")</f>
        <v>Average</v>
      </c>
      <c r="R161" t="str">
        <f t="shared" si="19"/>
        <v>Unacceptable</v>
      </c>
      <c r="S161" t="str">
        <f t="shared" si="21"/>
        <v>Safe</v>
      </c>
      <c r="T161" t="str">
        <f t="shared" si="22"/>
        <v>Acceptable</v>
      </c>
      <c r="U161" t="str">
        <f t="shared" si="23"/>
        <v>Acceptable</v>
      </c>
      <c r="V161" t="str">
        <f t="shared" si="24"/>
        <v>Safe</v>
      </c>
      <c r="W161" t="str">
        <f t="shared" si="25"/>
        <v>Acceptable</v>
      </c>
      <c r="AA161" t="str">
        <f t="shared" si="26"/>
        <v>Not-Potable</v>
      </c>
      <c r="AB161" t="str">
        <f t="shared" si="27"/>
        <v>Not-Potable</v>
      </c>
      <c r="AC161" t="s">
        <v>40</v>
      </c>
    </row>
    <row r="162" spans="2:29" x14ac:dyDescent="0.3">
      <c r="B162">
        <f>$AG$27</f>
        <v>7.080794504276815</v>
      </c>
      <c r="C162">
        <v>247.661573286123</v>
      </c>
      <c r="D162">
        <v>195.494993412882</v>
      </c>
      <c r="E162">
        <v>8.7696702898626899</v>
      </c>
      <c r="F162">
        <f>$AH$27</f>
        <v>333.77577661081307</v>
      </c>
      <c r="G162">
        <v>438.86577511206201</v>
      </c>
      <c r="H162">
        <v>16.624653615400099</v>
      </c>
      <c r="I162">
        <v>64.949008184589303</v>
      </c>
      <c r="J162">
        <v>3.7777374135054198</v>
      </c>
      <c r="O162" t="str">
        <f t="shared" si="20"/>
        <v>Neutral</v>
      </c>
      <c r="P162" t="str" cm="1">
        <f t="array" ref="P162">_xlfn.IFS(C161&lt;=60,"Soft",
C161&lt;120,"Moderately Soft",
C161&lt;=170,"Desirable",
C161&lt;=240,"Moderately Hard",
C161&gt;240,"Hard")</f>
        <v>Moderately Hard</v>
      </c>
      <c r="Q162" t="str" cm="1">
        <f t="array" ref="Q162">_xlfn.IFS(D161&lt;50,"Non-Beneficial",
D161&lt;=150,"Excellent",
D161&lt;=250,"Good",
D161&lt;=350,"Average",
D161&lt;=500,"Poor",
D161&lt;=800,"Very Poor",
D161&gt;800,"Unacceptable")</f>
        <v>Good</v>
      </c>
      <c r="R162" t="str">
        <f t="shared" si="19"/>
        <v>Needs Boiling</v>
      </c>
      <c r="S162" t="str">
        <f t="shared" si="21"/>
        <v>Safe</v>
      </c>
      <c r="T162" t="str">
        <f t="shared" si="22"/>
        <v>Acceptable</v>
      </c>
      <c r="U162" t="str">
        <f t="shared" si="23"/>
        <v>Acceptable</v>
      </c>
      <c r="V162" t="str">
        <f t="shared" si="24"/>
        <v>Safe</v>
      </c>
      <c r="W162" t="str">
        <f t="shared" si="25"/>
        <v>Acceptable</v>
      </c>
      <c r="AA162" t="str">
        <f t="shared" si="26"/>
        <v>Potable</v>
      </c>
      <c r="AB162" t="str">
        <f t="shared" si="27"/>
        <v>Potable</v>
      </c>
      <c r="AC162" t="s">
        <v>40</v>
      </c>
    </row>
    <row r="163" spans="2:29" x14ac:dyDescent="0.3">
      <c r="B163">
        <v>8.9270781483017405</v>
      </c>
      <c r="C163">
        <v>241.875105045646</v>
      </c>
      <c r="D163">
        <v>228.212543765665</v>
      </c>
      <c r="E163">
        <v>8.5497382738514691</v>
      </c>
      <c r="F163">
        <v>367.97555785867598</v>
      </c>
      <c r="G163">
        <v>380.19720002243901</v>
      </c>
      <c r="H163">
        <v>10.859287278110299</v>
      </c>
      <c r="I163">
        <v>75.857067820161603</v>
      </c>
      <c r="J163">
        <v>4.60186095914794</v>
      </c>
      <c r="O163" t="str">
        <f t="shared" si="20"/>
        <v>Neutral</v>
      </c>
      <c r="P163" t="str" cm="1">
        <f t="array" ref="P163">_xlfn.IFS(C162&lt;=60,"Soft",
C162&lt;120,"Moderately Soft",
C162&lt;=170,"Desirable",
C162&lt;=240,"Moderately Hard",
C162&gt;240,"Hard")</f>
        <v>Hard</v>
      </c>
      <c r="Q163" t="str" cm="1">
        <f t="array" ref="Q163">_xlfn.IFS(D162&lt;50,"Non-Beneficial",
D162&lt;=150,"Excellent",
D162&lt;=250,"Good",
D162&lt;=350,"Average",
D162&lt;=500,"Poor",
D162&lt;=800,"Very Poor",
D162&gt;800,"Unacceptable")</f>
        <v>Good</v>
      </c>
      <c r="R163" t="str">
        <f t="shared" si="19"/>
        <v>Unacceptable</v>
      </c>
      <c r="S163" t="str">
        <f t="shared" si="21"/>
        <v>Safe</v>
      </c>
      <c r="T163" t="str">
        <f t="shared" si="22"/>
        <v>Acceptable</v>
      </c>
      <c r="U163" t="str">
        <f t="shared" si="23"/>
        <v>Acceptable</v>
      </c>
      <c r="V163" t="str">
        <f t="shared" si="24"/>
        <v>Safe</v>
      </c>
      <c r="W163" t="str">
        <f t="shared" si="25"/>
        <v>Acceptable</v>
      </c>
      <c r="AA163" t="str">
        <f t="shared" si="26"/>
        <v>Not-Potable</v>
      </c>
      <c r="AB163" t="str">
        <f t="shared" si="27"/>
        <v>Not-Potable</v>
      </c>
      <c r="AC163" t="s">
        <v>40</v>
      </c>
    </row>
    <row r="164" spans="2:29" x14ac:dyDescent="0.3">
      <c r="B164">
        <v>6.2080155397190202</v>
      </c>
      <c r="C164">
        <v>153.22110631949101</v>
      </c>
      <c r="D164">
        <v>173.58796365042102</v>
      </c>
      <c r="E164">
        <v>8.2149388531702598</v>
      </c>
      <c r="F164">
        <v>328.28202899764898</v>
      </c>
      <c r="G164">
        <v>481.19567347842099</v>
      </c>
      <c r="H164">
        <v>14.274092275210201</v>
      </c>
      <c r="I164">
        <v>62.718199171634801</v>
      </c>
      <c r="J164">
        <v>4.3346157323204499</v>
      </c>
      <c r="O164" t="str">
        <f t="shared" si="20"/>
        <v>Alkaline</v>
      </c>
      <c r="P164" t="str" cm="1">
        <f t="array" ref="P164">_xlfn.IFS(C163&lt;=60,"Soft",
C163&lt;120,"Moderately Soft",
C163&lt;=170,"Desirable",
C163&lt;=240,"Moderately Hard",
C163&gt;240,"Hard")</f>
        <v>Hard</v>
      </c>
      <c r="Q164" t="str" cm="1">
        <f t="array" ref="Q164">_xlfn.IFS(D163&lt;50,"Non-Beneficial",
D163&lt;=150,"Excellent",
D163&lt;=250,"Good",
D163&lt;=350,"Average",
D163&lt;=500,"Poor",
D163&lt;=800,"Very Poor",
D163&gt;800,"Unacceptable")</f>
        <v>Good</v>
      </c>
      <c r="R164" t="str">
        <f t="shared" si="19"/>
        <v>Unacceptable</v>
      </c>
      <c r="S164" t="str">
        <f t="shared" si="21"/>
        <v>Safe</v>
      </c>
      <c r="T164" t="str">
        <f t="shared" si="22"/>
        <v>Acceptable</v>
      </c>
      <c r="U164" t="str">
        <f t="shared" si="23"/>
        <v>Acceptable</v>
      </c>
      <c r="V164" t="str">
        <f t="shared" si="24"/>
        <v>Safe</v>
      </c>
      <c r="W164" t="str">
        <f t="shared" si="25"/>
        <v>Acceptable</v>
      </c>
      <c r="AA164" t="str">
        <f t="shared" si="26"/>
        <v>Not-Potable</v>
      </c>
      <c r="AB164" t="str">
        <f t="shared" si="27"/>
        <v>Not-Potable</v>
      </c>
      <c r="AC164" t="s">
        <v>40</v>
      </c>
    </row>
    <row r="165" spans="2:29" x14ac:dyDescent="0.3">
      <c r="B165">
        <v>6.1284256352959101</v>
      </c>
      <c r="C165">
        <v>141.49240950703799</v>
      </c>
      <c r="D165">
        <v>96.158327096925404</v>
      </c>
      <c r="E165">
        <v>7.6279191300418701</v>
      </c>
      <c r="F165">
        <v>277.95170372661403</v>
      </c>
      <c r="G165">
        <v>415.00873689639599</v>
      </c>
      <c r="H165">
        <v>16.435842913307201</v>
      </c>
      <c r="I165">
        <v>50.693926711493901</v>
      </c>
      <c r="J165">
        <v>4.6338238619207903</v>
      </c>
      <c r="O165" t="str">
        <f t="shared" si="20"/>
        <v>Acidic</v>
      </c>
      <c r="P165" t="str" cm="1">
        <f t="array" ref="P165">_xlfn.IFS(C164&lt;=60,"Soft",
C164&lt;120,"Moderately Soft",
C164&lt;=170,"Desirable",
C164&lt;=240,"Moderately Hard",
C164&gt;240,"Hard")</f>
        <v>Desirable</v>
      </c>
      <c r="Q165" t="str" cm="1">
        <f t="array" ref="Q165">_xlfn.IFS(D164&lt;50,"Non-Beneficial",
D164&lt;=150,"Excellent",
D164&lt;=250,"Good",
D164&lt;=350,"Average",
D164&lt;=500,"Poor",
D164&lt;=800,"Very Poor",
D164&gt;800,"Unacceptable")</f>
        <v>Good</v>
      </c>
      <c r="R165" t="str">
        <f t="shared" si="19"/>
        <v>Unacceptable</v>
      </c>
      <c r="S165" t="str">
        <f t="shared" si="21"/>
        <v>Safe</v>
      </c>
      <c r="T165" t="str">
        <f t="shared" si="22"/>
        <v>Acceptable</v>
      </c>
      <c r="U165" t="str">
        <f t="shared" si="23"/>
        <v>Acceptable</v>
      </c>
      <c r="V165" t="str">
        <f t="shared" si="24"/>
        <v>Safe</v>
      </c>
      <c r="W165" t="str">
        <f t="shared" si="25"/>
        <v>Acceptable</v>
      </c>
      <c r="AA165" t="str">
        <f t="shared" si="26"/>
        <v>Not-Potable</v>
      </c>
      <c r="AB165" t="str">
        <f t="shared" si="27"/>
        <v>Not-Potable</v>
      </c>
      <c r="AC165" t="s">
        <v>40</v>
      </c>
    </row>
    <row r="166" spans="2:29" x14ac:dyDescent="0.3">
      <c r="B166">
        <f>$AG$27</f>
        <v>7.080794504276815</v>
      </c>
      <c r="C166">
        <v>202.25483278783801</v>
      </c>
      <c r="D166">
        <v>119.81740191012899</v>
      </c>
      <c r="E166">
        <v>9.1891061384024493</v>
      </c>
      <c r="F166">
        <v>339.98393457888199</v>
      </c>
      <c r="G166">
        <v>416.58890575291298</v>
      </c>
      <c r="H166">
        <v>14.0792283475985</v>
      </c>
      <c r="I166">
        <v>62.765529534567399</v>
      </c>
      <c r="J166">
        <v>2.6789107131905698</v>
      </c>
      <c r="O166" t="str">
        <f t="shared" si="20"/>
        <v>Acidic</v>
      </c>
      <c r="P166" t="str" cm="1">
        <f t="array" ref="P166">_xlfn.IFS(C165&lt;=60,"Soft",
C165&lt;120,"Moderately Soft",
C165&lt;=170,"Desirable",
C165&lt;=240,"Moderately Hard",
C165&gt;240,"Hard")</f>
        <v>Desirable</v>
      </c>
      <c r="Q166" t="str" cm="1">
        <f t="array" ref="Q166">_xlfn.IFS(D165&lt;50,"Non-Beneficial",
D165&lt;=150,"Excellent",
D165&lt;=250,"Good",
D165&lt;=350,"Average",
D165&lt;=500,"Poor",
D165&lt;=800,"Very Poor",
D165&gt;800,"Unacceptable")</f>
        <v>Excellent</v>
      </c>
      <c r="R166" t="str">
        <f t="shared" si="19"/>
        <v>Unacceptable</v>
      </c>
      <c r="S166" t="str">
        <f t="shared" si="21"/>
        <v>Safe</v>
      </c>
      <c r="T166" t="str">
        <f t="shared" si="22"/>
        <v>Acceptable</v>
      </c>
      <c r="U166" t="str">
        <f t="shared" si="23"/>
        <v>Acceptable</v>
      </c>
      <c r="V166" t="str">
        <f t="shared" si="24"/>
        <v>Safe</v>
      </c>
      <c r="W166" t="str">
        <f t="shared" si="25"/>
        <v>Acceptable</v>
      </c>
      <c r="AA166" t="str">
        <f t="shared" si="26"/>
        <v>Not-Potable</v>
      </c>
      <c r="AB166" t="str">
        <f t="shared" si="27"/>
        <v>Not-Potable</v>
      </c>
      <c r="AC166" t="s">
        <v>40</v>
      </c>
    </row>
    <row r="167" spans="2:29" x14ac:dyDescent="0.3">
      <c r="B167">
        <v>7.3080488482755701</v>
      </c>
      <c r="C167">
        <v>274.70495047164798</v>
      </c>
      <c r="D167">
        <v>146.00539521891901</v>
      </c>
      <c r="E167">
        <v>8.1058028815606402</v>
      </c>
      <c r="F167">
        <v>384.56485247977702</v>
      </c>
      <c r="G167">
        <v>415.60727779349497</v>
      </c>
      <c r="H167">
        <v>16.7616247036235</v>
      </c>
      <c r="I167">
        <v>68.937226946247094</v>
      </c>
      <c r="J167">
        <v>3.6961197115014102</v>
      </c>
      <c r="O167" t="str">
        <f t="shared" si="20"/>
        <v>Neutral</v>
      </c>
      <c r="P167" t="str" cm="1">
        <f t="array" ref="P167">_xlfn.IFS(C166&lt;=60,"Soft",
C166&lt;120,"Moderately Soft",
C166&lt;=170,"Desirable",
C166&lt;=240,"Moderately Hard",
C166&gt;240,"Hard")</f>
        <v>Moderately Hard</v>
      </c>
      <c r="Q167" t="str" cm="1">
        <f t="array" ref="Q167">_xlfn.IFS(D166&lt;50,"Non-Beneficial",
D166&lt;=150,"Excellent",
D166&lt;=250,"Good",
D166&lt;=350,"Average",
D166&lt;=500,"Poor",
D166&lt;=800,"Very Poor",
D166&gt;800,"Unacceptable")</f>
        <v>Excellent</v>
      </c>
      <c r="R167" t="str">
        <f t="shared" si="19"/>
        <v>Unacceptable</v>
      </c>
      <c r="S167" t="str">
        <f t="shared" si="21"/>
        <v>Safe</v>
      </c>
      <c r="T167" t="str">
        <f t="shared" si="22"/>
        <v>Acceptable</v>
      </c>
      <c r="U167" t="str">
        <f t="shared" si="23"/>
        <v>Acceptable</v>
      </c>
      <c r="V167" t="str">
        <f t="shared" si="24"/>
        <v>Safe</v>
      </c>
      <c r="W167" t="str">
        <f t="shared" si="25"/>
        <v>Acceptable</v>
      </c>
      <c r="AA167" t="str">
        <f t="shared" si="26"/>
        <v>Not-Potable</v>
      </c>
      <c r="AB167" t="str">
        <f t="shared" si="27"/>
        <v>Potable</v>
      </c>
      <c r="AC167" t="s">
        <v>40</v>
      </c>
    </row>
    <row r="168" spans="2:29" x14ac:dyDescent="0.3">
      <c r="B168">
        <f>$AG$27</f>
        <v>7.080794504276815</v>
      </c>
      <c r="C168">
        <v>170.09923566929501</v>
      </c>
      <c r="D168">
        <v>399.06190271014799</v>
      </c>
      <c r="E168">
        <v>6.5549962127999102</v>
      </c>
      <c r="F168">
        <f>$AH$27</f>
        <v>333.77577661081307</v>
      </c>
      <c r="G168">
        <v>515.38674201134802</v>
      </c>
      <c r="H168">
        <v>13.516078129896099</v>
      </c>
      <c r="I168">
        <v>40.514172362639101</v>
      </c>
      <c r="J168">
        <v>4.3532385889712097</v>
      </c>
      <c r="O168" t="str">
        <f t="shared" si="20"/>
        <v>Neutral</v>
      </c>
      <c r="P168" t="str" cm="1">
        <f t="array" ref="P168">_xlfn.IFS(C167&lt;=60,"Soft",
C167&lt;120,"Moderately Soft",
C167&lt;=170,"Desirable",
C167&lt;=240,"Moderately Hard",
C167&gt;240,"Hard")</f>
        <v>Hard</v>
      </c>
      <c r="Q168" t="str" cm="1">
        <f t="array" ref="Q168">_xlfn.IFS(D167&lt;50,"Non-Beneficial",
D167&lt;=150,"Excellent",
D167&lt;=250,"Good",
D167&lt;=350,"Average",
D167&lt;=500,"Poor",
D167&lt;=800,"Very Poor",
D167&gt;800,"Unacceptable")</f>
        <v>Excellent</v>
      </c>
      <c r="R168" t="str">
        <f t="shared" si="19"/>
        <v>Unacceptable</v>
      </c>
      <c r="S168" t="str">
        <f t="shared" si="21"/>
        <v>Safe</v>
      </c>
      <c r="T168" t="str">
        <f t="shared" si="22"/>
        <v>Acceptable</v>
      </c>
      <c r="U168" t="str">
        <f t="shared" si="23"/>
        <v>Acceptable</v>
      </c>
      <c r="V168" t="str">
        <f t="shared" si="24"/>
        <v>Safe</v>
      </c>
      <c r="W168" t="str">
        <f t="shared" si="25"/>
        <v>Acceptable</v>
      </c>
      <c r="AA168" t="str">
        <f t="shared" si="26"/>
        <v>Not-Potable</v>
      </c>
      <c r="AB168" t="str">
        <f t="shared" si="27"/>
        <v>Not-Potable</v>
      </c>
      <c r="AC168" t="s">
        <v>40</v>
      </c>
    </row>
    <row r="169" spans="2:29" x14ac:dyDescent="0.3">
      <c r="B169">
        <v>8.6408864089094806</v>
      </c>
      <c r="C169">
        <v>201.568724095363</v>
      </c>
      <c r="D169">
        <v>264.737132389615</v>
      </c>
      <c r="E169">
        <v>6.9670945616179401</v>
      </c>
      <c r="F169">
        <v>352.30658571021002</v>
      </c>
      <c r="G169">
        <v>309.98328681653499</v>
      </c>
      <c r="H169">
        <v>17.6650833831557</v>
      </c>
      <c r="I169">
        <v>68.664923476320595</v>
      </c>
      <c r="J169">
        <v>5.2631015720413696</v>
      </c>
      <c r="O169" t="str">
        <f t="shared" si="20"/>
        <v>Neutral</v>
      </c>
      <c r="P169" t="str" cm="1">
        <f t="array" ref="P169">_xlfn.IFS(C168&lt;=60,"Soft",
C168&lt;120,"Moderately Soft",
C168&lt;=170,"Desirable",
C168&lt;=240,"Moderately Hard",
C168&gt;240,"Hard")</f>
        <v>Moderately Hard</v>
      </c>
      <c r="Q169" t="str" cm="1">
        <f t="array" ref="Q169">_xlfn.IFS(D168&lt;50,"Non-Beneficial",
D168&lt;=150,"Excellent",
D168&lt;=250,"Good",
D168&lt;=350,"Average",
D168&lt;=500,"Poor",
D168&lt;=800,"Very Poor",
D168&gt;800,"Unacceptable")</f>
        <v>Poor</v>
      </c>
      <c r="R169" t="str">
        <f t="shared" si="19"/>
        <v>Needs Boiling</v>
      </c>
      <c r="S169" t="str">
        <f t="shared" si="21"/>
        <v>Safe</v>
      </c>
      <c r="T169" t="str">
        <f t="shared" si="22"/>
        <v>Unacceptable</v>
      </c>
      <c r="U169" t="str">
        <f t="shared" si="23"/>
        <v>Acceptable</v>
      </c>
      <c r="V169" t="str">
        <f t="shared" si="24"/>
        <v>Safe</v>
      </c>
      <c r="W169" t="str">
        <f t="shared" si="25"/>
        <v>Acceptable</v>
      </c>
      <c r="AA169" t="str">
        <f t="shared" si="26"/>
        <v>Not-Potable</v>
      </c>
      <c r="AB169" t="str">
        <f t="shared" si="27"/>
        <v>Not-Potable</v>
      </c>
      <c r="AC169" t="s">
        <v>40</v>
      </c>
    </row>
    <row r="170" spans="2:29" x14ac:dyDescent="0.3">
      <c r="B170">
        <f>$AG$27</f>
        <v>7.080794504276815</v>
      </c>
      <c r="C170">
        <v>205.509457154519</v>
      </c>
      <c r="D170">
        <v>204.06927671500401</v>
      </c>
      <c r="E170">
        <v>6.8100692349069201</v>
      </c>
      <c r="F170">
        <v>355.265922885755</v>
      </c>
      <c r="G170">
        <v>482.33005480949799</v>
      </c>
      <c r="H170">
        <v>12.337776433821601</v>
      </c>
      <c r="I170">
        <v>70.580607229268395</v>
      </c>
      <c r="J170">
        <v>4.10252948150214</v>
      </c>
      <c r="O170" t="str">
        <f t="shared" si="20"/>
        <v>Alkaline</v>
      </c>
      <c r="P170" t="str" cm="1">
        <f t="array" ref="P170">_xlfn.IFS(C169&lt;=60,"Soft",
C169&lt;120,"Moderately Soft",
C169&lt;=170,"Desirable",
C169&lt;=240,"Moderately Hard",
C169&gt;240,"Hard")</f>
        <v>Moderately Hard</v>
      </c>
      <c r="Q170" t="str" cm="1">
        <f t="array" ref="Q170">_xlfn.IFS(D169&lt;50,"Non-Beneficial",
D169&lt;=150,"Excellent",
D169&lt;=250,"Good",
D169&lt;=350,"Average",
D169&lt;=500,"Poor",
D169&lt;=800,"Very Poor",
D169&gt;800,"Unacceptable")</f>
        <v>Average</v>
      </c>
      <c r="R170" t="str">
        <f t="shared" si="19"/>
        <v>Needs Boiling</v>
      </c>
      <c r="S170" t="str">
        <f t="shared" si="21"/>
        <v>Safe</v>
      </c>
      <c r="T170" t="str">
        <f t="shared" si="22"/>
        <v>Acceptable</v>
      </c>
      <c r="U170" t="str">
        <f t="shared" si="23"/>
        <v>Acceptable</v>
      </c>
      <c r="V170" t="str">
        <f t="shared" si="24"/>
        <v>Safe</v>
      </c>
      <c r="W170" t="str">
        <f t="shared" si="25"/>
        <v>Unacceptable</v>
      </c>
      <c r="AA170" t="str">
        <f t="shared" si="26"/>
        <v>Not-Potable</v>
      </c>
      <c r="AB170" t="str">
        <f t="shared" si="27"/>
        <v>Not-Potable</v>
      </c>
      <c r="AC170" t="s">
        <v>40</v>
      </c>
    </row>
    <row r="171" spans="2:29" x14ac:dyDescent="0.3">
      <c r="B171">
        <v>8.1532100752721508</v>
      </c>
      <c r="C171">
        <v>127.144891806031</v>
      </c>
      <c r="D171">
        <v>102.809294967404</v>
      </c>
      <c r="E171">
        <v>5.8283577944636997</v>
      </c>
      <c r="F171">
        <v>267.63688564208002</v>
      </c>
      <c r="G171">
        <v>487.90832719020199</v>
      </c>
      <c r="H171">
        <v>11.943476580641301</v>
      </c>
      <c r="I171">
        <v>90.619354392140096</v>
      </c>
      <c r="J171">
        <v>2.9057881340565199</v>
      </c>
      <c r="O171" t="str">
        <f t="shared" si="20"/>
        <v>Neutral</v>
      </c>
      <c r="P171" t="str" cm="1">
        <f t="array" ref="P171">_xlfn.IFS(C170&lt;=60,"Soft",
C170&lt;120,"Moderately Soft",
C170&lt;=170,"Desirable",
C170&lt;=240,"Moderately Hard",
C170&gt;240,"Hard")</f>
        <v>Moderately Hard</v>
      </c>
      <c r="Q171" t="str" cm="1">
        <f t="array" ref="Q171">_xlfn.IFS(D170&lt;50,"Non-Beneficial",
D170&lt;=150,"Excellent",
D170&lt;=250,"Good",
D170&lt;=350,"Average",
D170&lt;=500,"Poor",
D170&lt;=800,"Very Poor",
D170&gt;800,"Unacceptable")</f>
        <v>Good</v>
      </c>
      <c r="R171" t="str">
        <f t="shared" si="19"/>
        <v>Needs Boiling</v>
      </c>
      <c r="S171" t="str">
        <f t="shared" si="21"/>
        <v>Safe</v>
      </c>
      <c r="T171" t="str">
        <f t="shared" si="22"/>
        <v>Acceptable</v>
      </c>
      <c r="U171" t="str">
        <f t="shared" si="23"/>
        <v>Acceptable</v>
      </c>
      <c r="V171" t="str">
        <f t="shared" si="24"/>
        <v>Safe</v>
      </c>
      <c r="W171" t="str">
        <f t="shared" si="25"/>
        <v>Acceptable</v>
      </c>
      <c r="AA171" t="str">
        <f t="shared" si="26"/>
        <v>Potable</v>
      </c>
      <c r="AB171" t="str">
        <f t="shared" si="27"/>
        <v>Potable</v>
      </c>
      <c r="AC171" t="s">
        <v>40</v>
      </c>
    </row>
    <row r="172" spans="2:29" x14ac:dyDescent="0.3">
      <c r="B172">
        <v>8.2937201103888594</v>
      </c>
      <c r="C172">
        <v>206.16041488791299</v>
      </c>
      <c r="D172">
        <v>352.16385970173599</v>
      </c>
      <c r="E172">
        <v>6.4409997656438902</v>
      </c>
      <c r="F172">
        <v>347.062240730116</v>
      </c>
      <c r="G172">
        <v>399.48362120001701</v>
      </c>
      <c r="H172">
        <v>16.065667944692301</v>
      </c>
      <c r="I172">
        <v>79.954510964384397</v>
      </c>
      <c r="J172">
        <v>3.9547152826707599</v>
      </c>
      <c r="O172" t="str">
        <f t="shared" si="20"/>
        <v>Alkaline</v>
      </c>
      <c r="P172" t="str" cm="1">
        <f t="array" ref="P172">_xlfn.IFS(C171&lt;=60,"Soft",
C171&lt;120,"Moderately Soft",
C171&lt;=170,"Desirable",
C171&lt;=240,"Moderately Hard",
C171&gt;240,"Hard")</f>
        <v>Desirable</v>
      </c>
      <c r="Q172" t="str" cm="1">
        <f t="array" ref="Q172">_xlfn.IFS(D171&lt;50,"Non-Beneficial",
D171&lt;=150,"Excellent",
D171&lt;=250,"Good",
D171&lt;=350,"Average",
D171&lt;=500,"Poor",
D171&lt;=800,"Very Poor",
D171&gt;800,"Unacceptable")</f>
        <v>Excellent</v>
      </c>
      <c r="R172" t="str">
        <f t="shared" si="19"/>
        <v>Needs Boiling</v>
      </c>
      <c r="S172" t="str">
        <f t="shared" si="21"/>
        <v>Safe</v>
      </c>
      <c r="T172" t="str">
        <f t="shared" si="22"/>
        <v>Acceptable</v>
      </c>
      <c r="U172" t="str">
        <f t="shared" si="23"/>
        <v>Acceptable</v>
      </c>
      <c r="V172" t="str">
        <f t="shared" si="24"/>
        <v>Unsafe</v>
      </c>
      <c r="W172" t="str">
        <f t="shared" si="25"/>
        <v>Acceptable</v>
      </c>
      <c r="AA172" t="str">
        <f t="shared" si="26"/>
        <v>Not-Potable</v>
      </c>
      <c r="AB172" t="str">
        <f t="shared" si="27"/>
        <v>Not-Potable</v>
      </c>
      <c r="AC172" t="s">
        <v>40</v>
      </c>
    </row>
    <row r="173" spans="2:29" x14ac:dyDescent="0.3">
      <c r="B173">
        <f>$AG$27</f>
        <v>7.080794504276815</v>
      </c>
      <c r="C173">
        <v>233.85034500526999</v>
      </c>
      <c r="D173">
        <v>211.36286764159198</v>
      </c>
      <c r="E173">
        <v>6.6898776249402401</v>
      </c>
      <c r="F173">
        <f>$AH$27</f>
        <v>333.77577661081307</v>
      </c>
      <c r="G173">
        <v>332.73758653626498</v>
      </c>
      <c r="H173">
        <v>9.7452820088356003</v>
      </c>
      <c r="I173">
        <v>77.529944506941504</v>
      </c>
      <c r="J173">
        <v>3.3108585080012598</v>
      </c>
      <c r="O173" t="str">
        <f t="shared" si="20"/>
        <v>Alkaline</v>
      </c>
      <c r="P173" t="str" cm="1">
        <f t="array" ref="P173">_xlfn.IFS(C172&lt;=60,"Soft",
C172&lt;120,"Moderately Soft",
C172&lt;=170,"Desirable",
C172&lt;=240,"Moderately Hard",
C172&gt;240,"Hard")</f>
        <v>Moderately Hard</v>
      </c>
      <c r="Q173" t="str" cm="1">
        <f t="array" ref="Q173">_xlfn.IFS(D172&lt;50,"Non-Beneficial",
D172&lt;=150,"Excellent",
D172&lt;=250,"Good",
D172&lt;=350,"Average",
D172&lt;=500,"Poor",
D172&lt;=800,"Very Poor",
D172&gt;800,"Unacceptable")</f>
        <v>Poor</v>
      </c>
      <c r="R173" t="str">
        <f t="shared" si="19"/>
        <v>Needs Boiling</v>
      </c>
      <c r="S173" t="str">
        <f t="shared" si="21"/>
        <v>Safe</v>
      </c>
      <c r="T173" t="str">
        <f t="shared" si="22"/>
        <v>Acceptable</v>
      </c>
      <c r="U173" t="str">
        <f t="shared" si="23"/>
        <v>Acceptable</v>
      </c>
      <c r="V173" t="str">
        <f t="shared" si="24"/>
        <v>Safe</v>
      </c>
      <c r="W173" t="str">
        <f t="shared" si="25"/>
        <v>Acceptable</v>
      </c>
      <c r="AA173" t="str">
        <f t="shared" si="26"/>
        <v>Not-Potable</v>
      </c>
      <c r="AB173" t="str">
        <f t="shared" si="27"/>
        <v>Not-Potable</v>
      </c>
      <c r="AC173" t="s">
        <v>40</v>
      </c>
    </row>
    <row r="174" spans="2:29" x14ac:dyDescent="0.3">
      <c r="B174">
        <f>$AG$27</f>
        <v>7.080794504276815</v>
      </c>
      <c r="C174">
        <v>237.677383112304</v>
      </c>
      <c r="D174">
        <v>260.09075259330598</v>
      </c>
      <c r="E174">
        <v>7.0745313208724001</v>
      </c>
      <c r="F174">
        <v>372.60029642945199</v>
      </c>
      <c r="G174">
        <v>344.76792440431097</v>
      </c>
      <c r="H174">
        <v>14.442238281098</v>
      </c>
      <c r="I174">
        <v>72.696240488763394</v>
      </c>
      <c r="J174">
        <v>3.7066017915406801</v>
      </c>
      <c r="O174" t="str">
        <f t="shared" si="20"/>
        <v>Neutral</v>
      </c>
      <c r="P174" t="str" cm="1">
        <f t="array" ref="P174">_xlfn.IFS(C173&lt;=60,"Soft",
C173&lt;120,"Moderately Soft",
C173&lt;=170,"Desirable",
C173&lt;=240,"Moderately Hard",
C173&gt;240,"Hard")</f>
        <v>Moderately Hard</v>
      </c>
      <c r="Q174" t="str" cm="1">
        <f t="array" ref="Q174">_xlfn.IFS(D173&lt;50,"Non-Beneficial",
D173&lt;=150,"Excellent",
D173&lt;=250,"Good",
D173&lt;=350,"Average",
D173&lt;=500,"Poor",
D173&lt;=800,"Very Poor",
D173&gt;800,"Unacceptable")</f>
        <v>Good</v>
      </c>
      <c r="R174" t="str">
        <f t="shared" si="19"/>
        <v>Needs Boiling</v>
      </c>
      <c r="S174" t="str">
        <f t="shared" si="21"/>
        <v>Safe</v>
      </c>
      <c r="T174" t="str">
        <f t="shared" si="22"/>
        <v>Acceptable</v>
      </c>
      <c r="U174" t="str">
        <f t="shared" si="23"/>
        <v>Acceptable</v>
      </c>
      <c r="V174" t="str">
        <f t="shared" si="24"/>
        <v>Safe</v>
      </c>
      <c r="W174" t="str">
        <f t="shared" si="25"/>
        <v>Acceptable</v>
      </c>
      <c r="AA174" t="str">
        <f t="shared" si="26"/>
        <v>Potable</v>
      </c>
      <c r="AB174" t="str">
        <f t="shared" si="27"/>
        <v>Potable</v>
      </c>
      <c r="AC174" t="s">
        <v>40</v>
      </c>
    </row>
    <row r="175" spans="2:29" x14ac:dyDescent="0.3">
      <c r="B175">
        <v>9.4899728783258492</v>
      </c>
      <c r="C175">
        <v>234.06996516164699</v>
      </c>
      <c r="D175">
        <v>155.137403779631</v>
      </c>
      <c r="E175">
        <v>4.7353322238702704</v>
      </c>
      <c r="F175">
        <f>$AH$27</f>
        <v>333.77577661081307</v>
      </c>
      <c r="G175">
        <v>277.97006973151798</v>
      </c>
      <c r="H175">
        <v>16.6982163691988</v>
      </c>
      <c r="I175">
        <v>81.427174017238599</v>
      </c>
      <c r="J175">
        <v>4.2199675223556596</v>
      </c>
      <c r="O175" t="str">
        <f t="shared" si="20"/>
        <v>Neutral</v>
      </c>
      <c r="P175" t="str" cm="1">
        <f t="array" ref="P175">_xlfn.IFS(C174&lt;=60,"Soft",
C174&lt;120,"Moderately Soft",
C174&lt;=170,"Desirable",
C174&lt;=240,"Moderately Hard",
C174&gt;240,"Hard")</f>
        <v>Moderately Hard</v>
      </c>
      <c r="Q175" t="str" cm="1">
        <f t="array" ref="Q175">_xlfn.IFS(D174&lt;50,"Non-Beneficial",
D174&lt;=150,"Excellent",
D174&lt;=250,"Good",
D174&lt;=350,"Average",
D174&lt;=500,"Poor",
D174&lt;=800,"Very Poor",
D174&gt;800,"Unacceptable")</f>
        <v>Average</v>
      </c>
      <c r="R175" t="str">
        <f t="shared" si="19"/>
        <v>Unacceptable</v>
      </c>
      <c r="S175" t="str">
        <f t="shared" si="21"/>
        <v>Safe</v>
      </c>
      <c r="T175" t="str">
        <f t="shared" si="22"/>
        <v>Acceptable</v>
      </c>
      <c r="U175" t="str">
        <f t="shared" si="23"/>
        <v>Acceptable</v>
      </c>
      <c r="V175" t="str">
        <f t="shared" si="24"/>
        <v>Safe</v>
      </c>
      <c r="W175" t="str">
        <f t="shared" si="25"/>
        <v>Acceptable</v>
      </c>
      <c r="AA175" t="str">
        <f t="shared" si="26"/>
        <v>Not-Potable</v>
      </c>
      <c r="AB175" t="str">
        <f t="shared" si="27"/>
        <v>Potable</v>
      </c>
      <c r="AC175" t="s">
        <v>40</v>
      </c>
    </row>
    <row r="176" spans="2:29" x14ac:dyDescent="0.3">
      <c r="B176">
        <v>7.8309763433816197</v>
      </c>
      <c r="C176">
        <v>190.79904405060901</v>
      </c>
      <c r="D176">
        <v>76.950639347029806</v>
      </c>
      <c r="E176">
        <v>4.8452054756400997</v>
      </c>
      <c r="F176">
        <v>292.51582449684201</v>
      </c>
      <c r="G176">
        <v>507.445488328078</v>
      </c>
      <c r="H176">
        <v>15.5266584456971</v>
      </c>
      <c r="I176">
        <v>85.0095058969045</v>
      </c>
      <c r="J176">
        <v>4.5887846569488504</v>
      </c>
      <c r="O176" t="str">
        <f t="shared" si="20"/>
        <v>Alkaline</v>
      </c>
      <c r="P176" t="str" cm="1">
        <f t="array" ref="P176">_xlfn.IFS(C175&lt;=60,"Soft",
C175&lt;120,"Moderately Soft",
C175&lt;=170,"Desirable",
C175&lt;=240,"Moderately Hard",
C175&gt;240,"Hard")</f>
        <v>Moderately Hard</v>
      </c>
      <c r="Q176" t="str" cm="1">
        <f t="array" ref="Q176">_xlfn.IFS(D175&lt;50,"Non-Beneficial",
D175&lt;=150,"Excellent",
D175&lt;=250,"Good",
D175&lt;=350,"Average",
D175&lt;=500,"Poor",
D175&lt;=800,"Very Poor",
D175&gt;800,"Unacceptable")</f>
        <v>Good</v>
      </c>
      <c r="R176" t="str">
        <f t="shared" si="19"/>
        <v>Acceptable</v>
      </c>
      <c r="S176" t="str">
        <f t="shared" si="21"/>
        <v>Safe</v>
      </c>
      <c r="T176" t="str">
        <f t="shared" si="22"/>
        <v>Acceptable</v>
      </c>
      <c r="U176" t="str">
        <f t="shared" si="23"/>
        <v>Acceptable</v>
      </c>
      <c r="V176" t="str">
        <f t="shared" si="24"/>
        <v>Unsafe</v>
      </c>
      <c r="W176" t="str">
        <f t="shared" si="25"/>
        <v>Acceptable</v>
      </c>
      <c r="AA176" t="str">
        <f t="shared" si="26"/>
        <v>Not-Potable</v>
      </c>
      <c r="AB176" t="str">
        <f t="shared" si="27"/>
        <v>Not-Potable</v>
      </c>
      <c r="AC176" t="s">
        <v>40</v>
      </c>
    </row>
    <row r="177" spans="2:29" x14ac:dyDescent="0.3">
      <c r="B177">
        <v>4.4302812115465402</v>
      </c>
      <c r="C177">
        <v>139.685758800066</v>
      </c>
      <c r="D177">
        <v>288.62257169818696</v>
      </c>
      <c r="E177">
        <v>8.9613723771027693</v>
      </c>
      <c r="F177">
        <v>298.37945836409</v>
      </c>
      <c r="G177">
        <v>434.78126706446602</v>
      </c>
      <c r="H177">
        <v>17.299294462611101</v>
      </c>
      <c r="I177">
        <v>63.042500923060203</v>
      </c>
      <c r="J177">
        <v>4.3845651556377501</v>
      </c>
      <c r="O177" t="str">
        <f t="shared" si="20"/>
        <v>Neutral</v>
      </c>
      <c r="P177" t="str" cm="1">
        <f t="array" ref="P177">_xlfn.IFS(C176&lt;=60,"Soft",
C176&lt;120,"Moderately Soft",
C176&lt;=170,"Desirable",
C176&lt;=240,"Moderately Hard",
C176&gt;240,"Hard")</f>
        <v>Moderately Hard</v>
      </c>
      <c r="Q177" t="str" cm="1">
        <f t="array" ref="Q177">_xlfn.IFS(D176&lt;50,"Non-Beneficial",
D176&lt;=150,"Excellent",
D176&lt;=250,"Good",
D176&lt;=350,"Average",
D176&lt;=500,"Poor",
D176&lt;=800,"Very Poor",
D176&gt;800,"Unacceptable")</f>
        <v>Excellent</v>
      </c>
      <c r="R177" t="str">
        <f t="shared" si="19"/>
        <v>Acceptable</v>
      </c>
      <c r="S177" t="str">
        <f t="shared" si="21"/>
        <v>Safe</v>
      </c>
      <c r="T177" t="str">
        <f t="shared" si="22"/>
        <v>Unacceptable</v>
      </c>
      <c r="U177" t="str">
        <f t="shared" si="23"/>
        <v>Acceptable</v>
      </c>
      <c r="V177" t="str">
        <f t="shared" si="24"/>
        <v>Unsafe</v>
      </c>
      <c r="W177" t="str">
        <f t="shared" si="25"/>
        <v>Acceptable</v>
      </c>
      <c r="AA177" t="str">
        <f t="shared" si="26"/>
        <v>Not-Potable</v>
      </c>
      <c r="AB177" t="str">
        <f t="shared" si="27"/>
        <v>Not-Potable</v>
      </c>
      <c r="AC177" t="s">
        <v>40</v>
      </c>
    </row>
    <row r="178" spans="2:29" x14ac:dyDescent="0.3">
      <c r="B178">
        <v>7.2407396388877601</v>
      </c>
      <c r="C178">
        <v>201.18680445586401</v>
      </c>
      <c r="D178">
        <v>237.83099556377701</v>
      </c>
      <c r="E178">
        <v>7.7512854400698501</v>
      </c>
      <c r="F178">
        <v>340.98368336055103</v>
      </c>
      <c r="G178">
        <v>579.22039413246796</v>
      </c>
      <c r="H178">
        <v>13.486379098933201</v>
      </c>
      <c r="I178">
        <v>62.650235503723799</v>
      </c>
      <c r="J178">
        <v>3.5562974671544998</v>
      </c>
      <c r="O178" t="str">
        <f t="shared" si="20"/>
        <v>Acidic</v>
      </c>
      <c r="P178" t="str" cm="1">
        <f t="array" ref="P178">_xlfn.IFS(C177&lt;=60,"Soft",
C177&lt;120,"Moderately Soft",
C177&lt;=170,"Desirable",
C177&lt;=240,"Moderately Hard",
C177&gt;240,"Hard")</f>
        <v>Desirable</v>
      </c>
      <c r="Q178" t="str" cm="1">
        <f t="array" ref="Q178">_xlfn.IFS(D177&lt;50,"Non-Beneficial",
D177&lt;=150,"Excellent",
D177&lt;=250,"Good",
D177&lt;=350,"Average",
D177&lt;=500,"Poor",
D177&lt;=800,"Very Poor",
D177&gt;800,"Unacceptable")</f>
        <v>Average</v>
      </c>
      <c r="R178" t="str">
        <f t="shared" si="19"/>
        <v>Unacceptable</v>
      </c>
      <c r="S178" t="str">
        <f t="shared" si="21"/>
        <v>Safe</v>
      </c>
      <c r="T178" t="str">
        <f t="shared" si="22"/>
        <v>Acceptable</v>
      </c>
      <c r="U178" t="str">
        <f t="shared" si="23"/>
        <v>Acceptable</v>
      </c>
      <c r="V178" t="str">
        <f t="shared" si="24"/>
        <v>Safe</v>
      </c>
      <c r="W178" t="str">
        <f t="shared" si="25"/>
        <v>Acceptable</v>
      </c>
      <c r="AA178" t="str">
        <f t="shared" si="26"/>
        <v>Not-Potable</v>
      </c>
      <c r="AB178" t="str">
        <f t="shared" si="27"/>
        <v>Not-Potable</v>
      </c>
      <c r="AC178" t="s">
        <v>40</v>
      </c>
    </row>
    <row r="179" spans="2:29" x14ac:dyDescent="0.3">
      <c r="B179">
        <f>$AG$27</f>
        <v>7.080794504276815</v>
      </c>
      <c r="C179">
        <v>260.20535961188801</v>
      </c>
      <c r="D179">
        <v>195.17724799117602</v>
      </c>
      <c r="E179">
        <v>8.7641686781175494</v>
      </c>
      <c r="F179">
        <v>368.82103684917701</v>
      </c>
      <c r="G179">
        <v>251.020898705864</v>
      </c>
      <c r="H179">
        <v>12.804588146581199</v>
      </c>
      <c r="I179">
        <v>48.651890428282101</v>
      </c>
      <c r="J179">
        <v>3.6655217644695202</v>
      </c>
      <c r="O179" t="str">
        <f t="shared" si="20"/>
        <v>Neutral</v>
      </c>
      <c r="P179" t="str" cm="1">
        <f t="array" ref="P179">_xlfn.IFS(C178&lt;=60,"Soft",
C178&lt;120,"Moderately Soft",
C178&lt;=170,"Desirable",
C178&lt;=240,"Moderately Hard",
C178&gt;240,"Hard")</f>
        <v>Moderately Hard</v>
      </c>
      <c r="Q179" t="str" cm="1">
        <f t="array" ref="Q179">_xlfn.IFS(D178&lt;50,"Non-Beneficial",
D178&lt;=150,"Excellent",
D178&lt;=250,"Good",
D178&lt;=350,"Average",
D178&lt;=500,"Poor",
D178&lt;=800,"Very Poor",
D178&gt;800,"Unacceptable")</f>
        <v>Good</v>
      </c>
      <c r="R179" t="str">
        <f t="shared" si="19"/>
        <v>Unacceptable</v>
      </c>
      <c r="S179" t="str">
        <f t="shared" si="21"/>
        <v>Safe</v>
      </c>
      <c r="T179" t="str">
        <f t="shared" si="22"/>
        <v>Unacceptable</v>
      </c>
      <c r="U179" t="str">
        <f t="shared" si="23"/>
        <v>Acceptable</v>
      </c>
      <c r="V179" t="str">
        <f t="shared" si="24"/>
        <v>Safe</v>
      </c>
      <c r="W179" t="str">
        <f t="shared" si="25"/>
        <v>Acceptable</v>
      </c>
      <c r="AA179" t="str">
        <f t="shared" si="26"/>
        <v>Not-Potable</v>
      </c>
      <c r="AB179" t="str">
        <f t="shared" si="27"/>
        <v>Not-Potable</v>
      </c>
      <c r="AC179" t="s">
        <v>40</v>
      </c>
    </row>
    <row r="180" spans="2:29" x14ac:dyDescent="0.3">
      <c r="B180">
        <v>6.8673013217991299</v>
      </c>
      <c r="C180">
        <v>174.184976384729</v>
      </c>
      <c r="D180">
        <v>241.12153470524498</v>
      </c>
      <c r="E180">
        <v>5.52994223598178</v>
      </c>
      <c r="F180">
        <v>297.655574870713</v>
      </c>
      <c r="G180">
        <v>484.12293887759</v>
      </c>
      <c r="H180">
        <v>11.4826869957823</v>
      </c>
      <c r="I180">
        <v>65.304413621420906</v>
      </c>
      <c r="J180">
        <v>3.8235950398688798</v>
      </c>
      <c r="O180" t="str">
        <f t="shared" si="20"/>
        <v>Neutral</v>
      </c>
      <c r="P180" t="str" cm="1">
        <f t="array" ref="P180">_xlfn.IFS(C179&lt;=60,"Soft",
C179&lt;120,"Moderately Soft",
C179&lt;=170,"Desirable",
C179&lt;=240,"Moderately Hard",
C179&gt;240,"Hard")</f>
        <v>Hard</v>
      </c>
      <c r="Q180" t="str" cm="1">
        <f t="array" ref="Q180">_xlfn.IFS(D179&lt;50,"Non-Beneficial",
D179&lt;=150,"Excellent",
D179&lt;=250,"Good",
D179&lt;=350,"Average",
D179&lt;=500,"Poor",
D179&lt;=800,"Very Poor",
D179&gt;800,"Unacceptable")</f>
        <v>Good</v>
      </c>
      <c r="R180" t="str">
        <f t="shared" si="19"/>
        <v>Unacceptable</v>
      </c>
      <c r="S180" t="str">
        <f t="shared" si="21"/>
        <v>Safe</v>
      </c>
      <c r="T180" t="str">
        <f t="shared" si="22"/>
        <v>Acceptable</v>
      </c>
      <c r="U180" t="str">
        <f t="shared" si="23"/>
        <v>Acceptable</v>
      </c>
      <c r="V180" t="str">
        <f t="shared" si="24"/>
        <v>Safe</v>
      </c>
      <c r="W180" t="str">
        <f t="shared" si="25"/>
        <v>Acceptable</v>
      </c>
      <c r="AA180" t="str">
        <f t="shared" si="26"/>
        <v>Not-Potable</v>
      </c>
      <c r="AB180" t="str">
        <f t="shared" si="27"/>
        <v>Not-Potable</v>
      </c>
      <c r="AC180" t="s">
        <v>40</v>
      </c>
    </row>
    <row r="181" spans="2:29" x14ac:dyDescent="0.3">
      <c r="B181">
        <v>6.1296370148137402</v>
      </c>
      <c r="C181">
        <v>200.27818220573801</v>
      </c>
      <c r="D181">
        <v>309.89948414518199</v>
      </c>
      <c r="E181">
        <v>8.8301023192303898</v>
      </c>
      <c r="F181">
        <v>348.86815408522898</v>
      </c>
      <c r="G181">
        <v>341.38857671477399</v>
      </c>
      <c r="H181">
        <v>9.3001172781443397</v>
      </c>
      <c r="I181">
        <v>79.553612070126803</v>
      </c>
      <c r="J181">
        <v>4.6158861812758998</v>
      </c>
      <c r="O181" t="str">
        <f t="shared" si="20"/>
        <v>Neutral</v>
      </c>
      <c r="P181" t="str" cm="1">
        <f t="array" ref="P181">_xlfn.IFS(C180&lt;=60,"Soft",
C180&lt;120,"Moderately Soft",
C180&lt;=170,"Desirable",
C180&lt;=240,"Moderately Hard",
C180&gt;240,"Hard")</f>
        <v>Moderately Hard</v>
      </c>
      <c r="Q181" t="str" cm="1">
        <f t="array" ref="Q181">_xlfn.IFS(D180&lt;50,"Non-Beneficial",
D180&lt;=150,"Excellent",
D180&lt;=250,"Good",
D180&lt;=350,"Average",
D180&lt;=500,"Poor",
D180&lt;=800,"Very Poor",
D180&gt;800,"Unacceptable")</f>
        <v>Good</v>
      </c>
      <c r="R181" t="str">
        <f t="shared" si="19"/>
        <v>Needs Boiling</v>
      </c>
      <c r="S181" t="str">
        <f t="shared" si="21"/>
        <v>Safe</v>
      </c>
      <c r="T181" t="str">
        <f t="shared" si="22"/>
        <v>Acceptable</v>
      </c>
      <c r="U181" t="str">
        <f t="shared" si="23"/>
        <v>Acceptable</v>
      </c>
      <c r="V181" t="str">
        <f t="shared" si="24"/>
        <v>Safe</v>
      </c>
      <c r="W181" t="str">
        <f t="shared" si="25"/>
        <v>Acceptable</v>
      </c>
      <c r="AA181" t="str">
        <f t="shared" si="26"/>
        <v>Potable</v>
      </c>
      <c r="AB181" t="str">
        <f t="shared" si="27"/>
        <v>Potable</v>
      </c>
      <c r="AC181" t="s">
        <v>40</v>
      </c>
    </row>
    <row r="182" spans="2:29" x14ac:dyDescent="0.3">
      <c r="B182">
        <v>7.9170494431778797</v>
      </c>
      <c r="C182">
        <v>278.05632099753001</v>
      </c>
      <c r="D182">
        <v>271.92280560646196</v>
      </c>
      <c r="E182">
        <v>9.2201282114703709</v>
      </c>
      <c r="F182">
        <v>424.78799589350803</v>
      </c>
      <c r="G182">
        <v>358.781736184615</v>
      </c>
      <c r="H182">
        <v>15.0543128713746</v>
      </c>
      <c r="I182">
        <v>56.839602028391603</v>
      </c>
      <c r="J182">
        <v>3.6594846248885902</v>
      </c>
      <c r="O182" t="str">
        <f t="shared" si="20"/>
        <v>Acidic</v>
      </c>
      <c r="P182" t="str" cm="1">
        <f t="array" ref="P182">_xlfn.IFS(C181&lt;=60,"Soft",
C181&lt;120,"Moderately Soft",
C181&lt;=170,"Desirable",
C181&lt;=240,"Moderately Hard",
C181&gt;240,"Hard")</f>
        <v>Moderately Hard</v>
      </c>
      <c r="Q182" t="str" cm="1">
        <f t="array" ref="Q182">_xlfn.IFS(D181&lt;50,"Non-Beneficial",
D181&lt;=150,"Excellent",
D181&lt;=250,"Good",
D181&lt;=350,"Average",
D181&lt;=500,"Poor",
D181&lt;=800,"Very Poor",
D181&gt;800,"Unacceptable")</f>
        <v>Average</v>
      </c>
      <c r="R182" t="str">
        <f t="shared" si="19"/>
        <v>Unacceptable</v>
      </c>
      <c r="S182" t="str">
        <f t="shared" si="21"/>
        <v>Safe</v>
      </c>
      <c r="T182" t="str">
        <f t="shared" si="22"/>
        <v>Acceptable</v>
      </c>
      <c r="U182" t="str">
        <f t="shared" si="23"/>
        <v>Acceptable</v>
      </c>
      <c r="V182" t="str">
        <f t="shared" si="24"/>
        <v>Safe</v>
      </c>
      <c r="W182" t="str">
        <f t="shared" si="25"/>
        <v>Acceptable</v>
      </c>
      <c r="AA182" t="str">
        <f t="shared" si="26"/>
        <v>Not-Potable</v>
      </c>
      <c r="AB182" t="str">
        <f t="shared" si="27"/>
        <v>Not-Potable</v>
      </c>
      <c r="AC182" t="s">
        <v>40</v>
      </c>
    </row>
    <row r="183" spans="2:29" x14ac:dyDescent="0.3">
      <c r="B183">
        <v>6.5116180752418096</v>
      </c>
      <c r="C183">
        <v>181.87342172896399</v>
      </c>
      <c r="D183">
        <v>291.36814623869702</v>
      </c>
      <c r="E183">
        <v>7.6857750962438303</v>
      </c>
      <c r="F183">
        <v>345.751638450597</v>
      </c>
      <c r="G183">
        <v>475.34135066949199</v>
      </c>
      <c r="H183">
        <v>12.3212321574665</v>
      </c>
      <c r="I183">
        <v>52.437617140056098</v>
      </c>
      <c r="J183">
        <v>4.8504337077541599</v>
      </c>
      <c r="O183" t="str">
        <f t="shared" si="20"/>
        <v>Neutral</v>
      </c>
      <c r="P183" t="str" cm="1">
        <f t="array" ref="P183">_xlfn.IFS(C182&lt;=60,"Soft",
C182&lt;120,"Moderately Soft",
C182&lt;=170,"Desirable",
C182&lt;=240,"Moderately Hard",
C182&gt;240,"Hard")</f>
        <v>Hard</v>
      </c>
      <c r="Q183" t="str" cm="1">
        <f t="array" ref="Q183">_xlfn.IFS(D182&lt;50,"Non-Beneficial",
D182&lt;=150,"Excellent",
D182&lt;=250,"Good",
D182&lt;=350,"Average",
D182&lt;=500,"Poor",
D182&lt;=800,"Very Poor",
D182&gt;800,"Unacceptable")</f>
        <v>Average</v>
      </c>
      <c r="R183" t="str">
        <f t="shared" si="19"/>
        <v>Unacceptable</v>
      </c>
      <c r="S183" t="str">
        <f t="shared" si="21"/>
        <v>Unsafe</v>
      </c>
      <c r="T183" t="str">
        <f t="shared" si="22"/>
        <v>Acceptable</v>
      </c>
      <c r="U183" t="str">
        <f t="shared" si="23"/>
        <v>Acceptable</v>
      </c>
      <c r="V183" t="str">
        <f t="shared" si="24"/>
        <v>Safe</v>
      </c>
      <c r="W183" t="str">
        <f t="shared" si="25"/>
        <v>Acceptable</v>
      </c>
      <c r="AA183" t="str">
        <f t="shared" si="26"/>
        <v>Not-Potable</v>
      </c>
      <c r="AB183" t="str">
        <f t="shared" si="27"/>
        <v>Not-Potable</v>
      </c>
      <c r="AC183" t="s">
        <v>40</v>
      </c>
    </row>
    <row r="184" spans="2:29" x14ac:dyDescent="0.3">
      <c r="B184">
        <v>5.3238155843083899</v>
      </c>
      <c r="C184">
        <v>232.36857996920301</v>
      </c>
      <c r="D184">
        <v>376.257526798583</v>
      </c>
      <c r="E184">
        <v>8.8798229338657695</v>
      </c>
      <c r="F184">
        <v>380.57647200065099</v>
      </c>
      <c r="G184">
        <v>580.89770039437894</v>
      </c>
      <c r="H184">
        <v>12.293803052569601</v>
      </c>
      <c r="I184">
        <v>55.310019409539201</v>
      </c>
      <c r="J184">
        <v>2.8807218458729298</v>
      </c>
      <c r="O184" t="str">
        <f t="shared" si="20"/>
        <v>Acidic</v>
      </c>
      <c r="P184" t="str" cm="1">
        <f t="array" ref="P184">_xlfn.IFS(C183&lt;=60,"Soft",
C183&lt;120,"Moderately Soft",
C183&lt;=170,"Desirable",
C183&lt;=240,"Moderately Hard",
C183&gt;240,"Hard")</f>
        <v>Moderately Hard</v>
      </c>
      <c r="Q184" t="str" cm="1">
        <f t="array" ref="Q184">_xlfn.IFS(D183&lt;50,"Non-Beneficial",
D183&lt;=150,"Excellent",
D183&lt;=250,"Good",
D183&lt;=350,"Average",
D183&lt;=500,"Poor",
D183&lt;=800,"Very Poor",
D183&gt;800,"Unacceptable")</f>
        <v>Average</v>
      </c>
      <c r="R184" t="str">
        <f t="shared" si="19"/>
        <v>Unacceptable</v>
      </c>
      <c r="S184" t="str">
        <f t="shared" si="21"/>
        <v>Safe</v>
      </c>
      <c r="T184" t="str">
        <f t="shared" si="22"/>
        <v>Acceptable</v>
      </c>
      <c r="U184" t="str">
        <f t="shared" si="23"/>
        <v>Acceptable</v>
      </c>
      <c r="V184" t="str">
        <f t="shared" si="24"/>
        <v>Safe</v>
      </c>
      <c r="W184" t="str">
        <f t="shared" si="25"/>
        <v>Acceptable</v>
      </c>
      <c r="AA184" t="str">
        <f t="shared" si="26"/>
        <v>Not-Potable</v>
      </c>
      <c r="AB184" t="str">
        <f t="shared" si="27"/>
        <v>Not-Potable</v>
      </c>
      <c r="AC184" t="s">
        <v>40</v>
      </c>
    </row>
    <row r="185" spans="2:29" x14ac:dyDescent="0.3">
      <c r="B185">
        <v>6.7695728686567902</v>
      </c>
      <c r="C185">
        <v>168.937072453871</v>
      </c>
      <c r="D185">
        <v>110.671811478409</v>
      </c>
      <c r="E185">
        <v>7.1212636085842496</v>
      </c>
      <c r="F185">
        <v>305.794950297762</v>
      </c>
      <c r="G185">
        <v>289.542460115854</v>
      </c>
      <c r="H185">
        <v>18.545902961239701</v>
      </c>
      <c r="I185">
        <v>62.001571283955599</v>
      </c>
      <c r="J185">
        <v>5.2205402696102503</v>
      </c>
      <c r="O185" t="str">
        <f t="shared" si="20"/>
        <v>Acidic</v>
      </c>
      <c r="P185" t="str" cm="1">
        <f t="array" ref="P185">_xlfn.IFS(C184&lt;=60,"Soft",
C184&lt;120,"Moderately Soft",
C184&lt;=170,"Desirable",
C184&lt;=240,"Moderately Hard",
C184&gt;240,"Hard")</f>
        <v>Moderately Hard</v>
      </c>
      <c r="Q185" t="str" cm="1">
        <f t="array" ref="Q185">_xlfn.IFS(D184&lt;50,"Non-Beneficial",
D184&lt;=150,"Excellent",
D184&lt;=250,"Good",
D184&lt;=350,"Average",
D184&lt;=500,"Poor",
D184&lt;=800,"Very Poor",
D184&gt;800,"Unacceptable")</f>
        <v>Poor</v>
      </c>
      <c r="R185" t="str">
        <f t="shared" si="19"/>
        <v>Unacceptable</v>
      </c>
      <c r="S185" t="str">
        <f t="shared" si="21"/>
        <v>Safe</v>
      </c>
      <c r="T185" t="str">
        <f t="shared" si="22"/>
        <v>Unacceptable</v>
      </c>
      <c r="U185" t="str">
        <f t="shared" si="23"/>
        <v>Acceptable</v>
      </c>
      <c r="V185" t="str">
        <f t="shared" si="24"/>
        <v>Safe</v>
      </c>
      <c r="W185" t="str">
        <f t="shared" si="25"/>
        <v>Acceptable</v>
      </c>
      <c r="AA185" t="str">
        <f t="shared" si="26"/>
        <v>Not-Potable</v>
      </c>
      <c r="AB185" t="str">
        <f t="shared" si="27"/>
        <v>Not-Potable</v>
      </c>
      <c r="AC185" t="s">
        <v>40</v>
      </c>
    </row>
    <row r="186" spans="2:29" x14ac:dyDescent="0.3">
      <c r="B186">
        <v>5.8779740404404697</v>
      </c>
      <c r="C186">
        <v>141.615286688049</v>
      </c>
      <c r="D186">
        <v>136.52293199392599</v>
      </c>
      <c r="E186">
        <v>5.7016591254262199</v>
      </c>
      <c r="F186">
        <v>279.78240040751598</v>
      </c>
      <c r="G186">
        <v>538.49540444021704</v>
      </c>
      <c r="H186">
        <v>12.034042269019301</v>
      </c>
      <c r="I186">
        <v>67.907258008885194</v>
      </c>
      <c r="J186">
        <v>4.0322595038243803</v>
      </c>
      <c r="O186" t="str">
        <f t="shared" si="20"/>
        <v>Drinkable</v>
      </c>
      <c r="P186" t="str" cm="1">
        <f t="array" ref="P186">_xlfn.IFS(C185&lt;=60,"Soft",
C185&lt;120,"Moderately Soft",
C185&lt;=170,"Desirable",
C185&lt;=240,"Moderately Hard",
C185&gt;240,"Hard")</f>
        <v>Desirable</v>
      </c>
      <c r="Q186" t="str" cm="1">
        <f t="array" ref="Q186">_xlfn.IFS(D185&lt;50,"Non-Beneficial",
D185&lt;=150,"Excellent",
D185&lt;=250,"Good",
D185&lt;=350,"Average",
D185&lt;=500,"Poor",
D185&lt;=800,"Very Poor",
D185&gt;800,"Unacceptable")</f>
        <v>Excellent</v>
      </c>
      <c r="R186" t="str">
        <f t="shared" si="19"/>
        <v>Unacceptable</v>
      </c>
      <c r="S186" t="str">
        <f t="shared" si="21"/>
        <v>Safe</v>
      </c>
      <c r="T186" t="str">
        <f t="shared" si="22"/>
        <v>Acceptable</v>
      </c>
      <c r="U186" t="str">
        <f t="shared" si="23"/>
        <v>Acceptable</v>
      </c>
      <c r="V186" t="str">
        <f t="shared" si="24"/>
        <v>Safe</v>
      </c>
      <c r="W186" t="str">
        <f t="shared" si="25"/>
        <v>Unacceptable</v>
      </c>
      <c r="AA186" t="str">
        <f t="shared" si="26"/>
        <v>Not-Potable</v>
      </c>
      <c r="AB186" t="str">
        <f t="shared" si="27"/>
        <v>Not-Potable</v>
      </c>
      <c r="AC186" t="s">
        <v>40</v>
      </c>
    </row>
    <row r="187" spans="2:29" x14ac:dyDescent="0.3">
      <c r="B187">
        <v>9.5340217161641903</v>
      </c>
      <c r="C187">
        <v>201.95520803998701</v>
      </c>
      <c r="D187">
        <v>94.726149204647299</v>
      </c>
      <c r="E187">
        <v>6.1057084885387702</v>
      </c>
      <c r="F187">
        <v>319.57642019365198</v>
      </c>
      <c r="G187">
        <v>259.63680306558098</v>
      </c>
      <c r="H187">
        <v>15.625616673662901</v>
      </c>
      <c r="I187">
        <f>$AI$27</f>
        <v>66.396292946768</v>
      </c>
      <c r="J187">
        <v>2.7682389284849598</v>
      </c>
      <c r="O187" t="str">
        <f t="shared" si="20"/>
        <v>Acidic</v>
      </c>
      <c r="P187" t="str" cm="1">
        <f t="array" ref="P187">_xlfn.IFS(C186&lt;=60,"Soft",
C186&lt;120,"Moderately Soft",
C186&lt;=170,"Desirable",
C186&lt;=240,"Moderately Hard",
C186&gt;240,"Hard")</f>
        <v>Desirable</v>
      </c>
      <c r="Q187" t="str" cm="1">
        <f t="array" ref="Q187">_xlfn.IFS(D186&lt;50,"Non-Beneficial",
D186&lt;=150,"Excellent",
D186&lt;=250,"Good",
D186&lt;=350,"Average",
D186&lt;=500,"Poor",
D186&lt;=800,"Very Poor",
D186&gt;800,"Unacceptable")</f>
        <v>Excellent</v>
      </c>
      <c r="R187" t="str">
        <f t="shared" si="19"/>
        <v>Needs Boiling</v>
      </c>
      <c r="S187" t="str">
        <f t="shared" si="21"/>
        <v>Safe</v>
      </c>
      <c r="T187" t="str">
        <f t="shared" si="22"/>
        <v>Unacceptable</v>
      </c>
      <c r="U187" t="str">
        <f t="shared" si="23"/>
        <v>Acceptable</v>
      </c>
      <c r="V187" t="str">
        <f t="shared" si="24"/>
        <v>Safe</v>
      </c>
      <c r="W187" t="str">
        <f t="shared" si="25"/>
        <v>Acceptable</v>
      </c>
      <c r="AA187" t="str">
        <f t="shared" si="26"/>
        <v>Not-Potable</v>
      </c>
      <c r="AB187" t="str">
        <f t="shared" si="27"/>
        <v>Not-Potable</v>
      </c>
      <c r="AC187" t="s">
        <v>40</v>
      </c>
    </row>
    <row r="188" spans="2:29" x14ac:dyDescent="0.3">
      <c r="B188">
        <v>6.34002762804759</v>
      </c>
      <c r="C188">
        <v>225.02814848906999</v>
      </c>
      <c r="D188">
        <v>452.22506665483104</v>
      </c>
      <c r="E188">
        <v>5.8090315617473403</v>
      </c>
      <c r="F188">
        <v>363.00575511398</v>
      </c>
      <c r="G188">
        <v>435.50045709177698</v>
      </c>
      <c r="H188">
        <v>11.3859372661947</v>
      </c>
      <c r="I188">
        <v>80.670311361546396</v>
      </c>
      <c r="J188">
        <v>3.6860013242472802</v>
      </c>
      <c r="O188" t="str">
        <f t="shared" si="20"/>
        <v>Alkaline</v>
      </c>
      <c r="P188" t="str" cm="1">
        <f t="array" ref="P188">_xlfn.IFS(C187&lt;=60,"Soft",
C187&lt;120,"Moderately Soft",
C187&lt;=170,"Desirable",
C187&lt;=240,"Moderately Hard",
C187&gt;240,"Hard")</f>
        <v>Moderately Hard</v>
      </c>
      <c r="Q188" t="str" cm="1">
        <f t="array" ref="Q188">_xlfn.IFS(D187&lt;50,"Non-Beneficial",
D187&lt;=150,"Excellent",
D187&lt;=250,"Good",
D187&lt;=350,"Average",
D187&lt;=500,"Poor",
D187&lt;=800,"Very Poor",
D187&gt;800,"Unacceptable")</f>
        <v>Excellent</v>
      </c>
      <c r="R188" t="str">
        <f t="shared" si="19"/>
        <v>Needs Boiling</v>
      </c>
      <c r="S188" t="str">
        <f t="shared" si="21"/>
        <v>Safe</v>
      </c>
      <c r="T188" t="str">
        <f t="shared" si="22"/>
        <v>Acceptable</v>
      </c>
      <c r="U188" t="str">
        <f t="shared" si="23"/>
        <v>Acceptable</v>
      </c>
      <c r="V188" t="str">
        <f t="shared" si="24"/>
        <v>Safe</v>
      </c>
      <c r="W188" t="str">
        <f t="shared" si="25"/>
        <v>Acceptable</v>
      </c>
      <c r="AA188" t="str">
        <f t="shared" si="26"/>
        <v>Not-Potable</v>
      </c>
      <c r="AB188" t="str">
        <f t="shared" si="27"/>
        <v>Potable</v>
      </c>
      <c r="AC188" t="s">
        <v>40</v>
      </c>
    </row>
    <row r="189" spans="2:29" x14ac:dyDescent="0.3">
      <c r="B189">
        <v>8.6615924299591196</v>
      </c>
      <c r="C189">
        <v>284.098351537258</v>
      </c>
      <c r="D189">
        <v>270.88476460253003</v>
      </c>
      <c r="E189">
        <v>7.8978565222447097</v>
      </c>
      <c r="F189">
        <f>$AH$27</f>
        <v>333.77577661081307</v>
      </c>
      <c r="G189">
        <v>512.27731005787803</v>
      </c>
      <c r="H189">
        <v>16.912141580117702</v>
      </c>
      <c r="I189">
        <v>72.465762773658099</v>
      </c>
      <c r="J189">
        <v>3.6704310100631798</v>
      </c>
      <c r="O189" t="str">
        <f t="shared" si="20"/>
        <v>Acidic</v>
      </c>
      <c r="P189" t="str" cm="1">
        <f t="array" ref="P189">_xlfn.IFS(C188&lt;=60,"Soft",
C188&lt;120,"Moderately Soft",
C188&lt;=170,"Desirable",
C188&lt;=240,"Moderately Hard",
C188&gt;240,"Hard")</f>
        <v>Moderately Hard</v>
      </c>
      <c r="Q189" t="str" cm="1">
        <f t="array" ref="Q189">_xlfn.IFS(D188&lt;50,"Non-Beneficial",
D188&lt;=150,"Excellent",
D188&lt;=250,"Good",
D188&lt;=350,"Average",
D188&lt;=500,"Poor",
D188&lt;=800,"Very Poor",
D188&gt;800,"Unacceptable")</f>
        <v>Poor</v>
      </c>
      <c r="R189" t="str">
        <f t="shared" si="19"/>
        <v>Needs Boiling</v>
      </c>
      <c r="S189" t="str">
        <f t="shared" si="21"/>
        <v>Safe</v>
      </c>
      <c r="T189" t="str">
        <f t="shared" si="22"/>
        <v>Acceptable</v>
      </c>
      <c r="U189" t="str">
        <f t="shared" si="23"/>
        <v>Acceptable</v>
      </c>
      <c r="V189" t="str">
        <f t="shared" si="24"/>
        <v>Unsafe</v>
      </c>
      <c r="W189" t="str">
        <f t="shared" si="25"/>
        <v>Acceptable</v>
      </c>
      <c r="AA189" t="str">
        <f t="shared" si="26"/>
        <v>Not-Potable</v>
      </c>
      <c r="AB189" t="str">
        <f t="shared" si="27"/>
        <v>Not-Potable</v>
      </c>
      <c r="AC189" t="s">
        <v>40</v>
      </c>
    </row>
    <row r="190" spans="2:29" x14ac:dyDescent="0.3">
      <c r="B190">
        <v>5.6535061347932301</v>
      </c>
      <c r="C190">
        <v>146.590232315469</v>
      </c>
      <c r="D190">
        <v>164.62460086163799</v>
      </c>
      <c r="E190">
        <v>6.5015962045189601</v>
      </c>
      <c r="F190">
        <v>299.64461137913099</v>
      </c>
      <c r="G190">
        <v>272.44055830425799</v>
      </c>
      <c r="H190">
        <v>13.795264460924299</v>
      </c>
      <c r="I190">
        <v>87.822585109950495</v>
      </c>
      <c r="J190">
        <v>5.1989855036132102</v>
      </c>
      <c r="O190" t="str">
        <f t="shared" si="20"/>
        <v>Alkaline</v>
      </c>
      <c r="P190" t="str" cm="1">
        <f t="array" ref="P190">_xlfn.IFS(C189&lt;=60,"Soft",
C189&lt;120,"Moderately Soft",
C189&lt;=170,"Desirable",
C189&lt;=240,"Moderately Hard",
C189&gt;240,"Hard")</f>
        <v>Hard</v>
      </c>
      <c r="Q190" t="str" cm="1">
        <f t="array" ref="Q190">_xlfn.IFS(D189&lt;50,"Non-Beneficial",
D189&lt;=150,"Excellent",
D189&lt;=250,"Good",
D189&lt;=350,"Average",
D189&lt;=500,"Poor",
D189&lt;=800,"Very Poor",
D189&gt;800,"Unacceptable")</f>
        <v>Average</v>
      </c>
      <c r="R190" t="str">
        <f t="shared" si="19"/>
        <v>Unacceptable</v>
      </c>
      <c r="S190" t="str">
        <f t="shared" si="21"/>
        <v>Safe</v>
      </c>
      <c r="T190" t="str">
        <f t="shared" si="22"/>
        <v>Unacceptable</v>
      </c>
      <c r="U190" t="str">
        <f t="shared" si="23"/>
        <v>Acceptable</v>
      </c>
      <c r="V190" t="str">
        <f t="shared" si="24"/>
        <v>Safe</v>
      </c>
      <c r="W190" t="str">
        <f t="shared" si="25"/>
        <v>Acceptable</v>
      </c>
      <c r="AA190" t="str">
        <f t="shared" si="26"/>
        <v>Not-Potable</v>
      </c>
      <c r="AB190" t="str">
        <f t="shared" si="27"/>
        <v>Not-Potable</v>
      </c>
      <c r="AC190" t="s">
        <v>40</v>
      </c>
    </row>
    <row r="191" spans="2:29" x14ac:dyDescent="0.3">
      <c r="B191">
        <v>6.6260121840753001</v>
      </c>
      <c r="C191">
        <v>112.29948548284599</v>
      </c>
      <c r="D191">
        <v>258.39894103711498</v>
      </c>
      <c r="E191">
        <v>7.6587468780982997</v>
      </c>
      <c r="F191">
        <v>312.24704314870002</v>
      </c>
      <c r="G191">
        <v>327.248078633869</v>
      </c>
      <c r="H191">
        <v>19.409146560147001</v>
      </c>
      <c r="I191">
        <v>85.785102838306699</v>
      </c>
      <c r="J191">
        <v>4.1943131293053897</v>
      </c>
      <c r="O191" t="str">
        <f t="shared" si="20"/>
        <v>Acidic</v>
      </c>
      <c r="P191" t="str" cm="1">
        <f t="array" ref="P191">_xlfn.IFS(C190&lt;=60,"Soft",
C190&lt;120,"Moderately Soft",
C190&lt;=170,"Desirable",
C190&lt;=240,"Moderately Hard",
C190&gt;240,"Hard")</f>
        <v>Desirable</v>
      </c>
      <c r="Q191" t="str" cm="1">
        <f t="array" ref="Q191">_xlfn.IFS(D190&lt;50,"Non-Beneficial",
D190&lt;=150,"Excellent",
D190&lt;=250,"Good",
D190&lt;=350,"Average",
D190&lt;=500,"Poor",
D190&lt;=800,"Very Poor",
D190&gt;800,"Unacceptable")</f>
        <v>Good</v>
      </c>
      <c r="R191" t="str">
        <f t="shared" si="19"/>
        <v>Needs Boiling</v>
      </c>
      <c r="S191" t="str">
        <f t="shared" si="21"/>
        <v>Safe</v>
      </c>
      <c r="T191" t="str">
        <f t="shared" si="22"/>
        <v>Acceptable</v>
      </c>
      <c r="U191" t="str">
        <f t="shared" si="23"/>
        <v>Acceptable</v>
      </c>
      <c r="V191" t="str">
        <f t="shared" si="24"/>
        <v>Unsafe</v>
      </c>
      <c r="W191" t="str">
        <f t="shared" si="25"/>
        <v>Unacceptable</v>
      </c>
      <c r="AA191" t="str">
        <f t="shared" si="26"/>
        <v>Not-Potable</v>
      </c>
      <c r="AB191" t="str">
        <f t="shared" si="27"/>
        <v>Not-Potable</v>
      </c>
      <c r="AC191" t="s">
        <v>40</v>
      </c>
    </row>
    <row r="192" spans="2:29" x14ac:dyDescent="0.3">
      <c r="B192">
        <v>7.7938335729935497</v>
      </c>
      <c r="C192">
        <v>176.866482894017</v>
      </c>
      <c r="D192">
        <v>183.44680360836099</v>
      </c>
      <c r="E192">
        <v>7.56767688428185</v>
      </c>
      <c r="F192">
        <v>338.22959726982401</v>
      </c>
      <c r="G192">
        <v>371.21697300141602</v>
      </c>
      <c r="H192">
        <v>9.0390424544994499</v>
      </c>
      <c r="I192">
        <v>76.288076311386504</v>
      </c>
      <c r="J192">
        <v>4.1729353352643201</v>
      </c>
      <c r="O192" t="str">
        <f t="shared" si="20"/>
        <v>Drinkable</v>
      </c>
      <c r="P192" t="str" cm="1">
        <f t="array" ref="P192">_xlfn.IFS(C191&lt;=60,"Soft",
C191&lt;120,"Moderately Soft",
C191&lt;=170,"Desirable",
C191&lt;=240,"Moderately Hard",
C191&gt;240,"Hard")</f>
        <v>Moderately Soft</v>
      </c>
      <c r="Q192" t="str" cm="1">
        <f t="array" ref="Q192">_xlfn.IFS(D191&lt;50,"Non-Beneficial",
D191&lt;=150,"Excellent",
D191&lt;=250,"Good",
D191&lt;=350,"Average",
D191&lt;=500,"Poor",
D191&lt;=800,"Very Poor",
D191&gt;800,"Unacceptable")</f>
        <v>Average</v>
      </c>
      <c r="R192" t="str">
        <f t="shared" si="19"/>
        <v>Unacceptable</v>
      </c>
      <c r="S192" t="str">
        <f t="shared" si="21"/>
        <v>Safe</v>
      </c>
      <c r="T192" t="str">
        <f t="shared" si="22"/>
        <v>Acceptable</v>
      </c>
      <c r="U192" t="str">
        <f t="shared" si="23"/>
        <v>Acceptable</v>
      </c>
      <c r="V192" t="str">
        <f t="shared" si="24"/>
        <v>Unsafe</v>
      </c>
      <c r="W192" t="str">
        <f t="shared" si="25"/>
        <v>Acceptable</v>
      </c>
      <c r="AA192" t="str">
        <f t="shared" si="26"/>
        <v>Not-Potable</v>
      </c>
      <c r="AB192" t="str">
        <f t="shared" si="27"/>
        <v>Not-Potable</v>
      </c>
      <c r="AC192" t="s">
        <v>40</v>
      </c>
    </row>
    <row r="193" spans="2:29" x14ac:dyDescent="0.3">
      <c r="B193">
        <v>7.59312765027759</v>
      </c>
      <c r="C193">
        <v>261.566172638632</v>
      </c>
      <c r="D193">
        <v>183.71057201088198</v>
      </c>
      <c r="E193">
        <v>6.2975425357052703</v>
      </c>
      <c r="F193">
        <f>$AH$27</f>
        <v>333.77577661081307</v>
      </c>
      <c r="G193">
        <v>387.62957228436699</v>
      </c>
      <c r="H193">
        <v>16.575980771216599</v>
      </c>
      <c r="I193">
        <v>51.830948084243602</v>
      </c>
      <c r="J193">
        <v>3.3773376381201401</v>
      </c>
      <c r="O193" t="str">
        <f t="shared" si="20"/>
        <v>Neutral</v>
      </c>
      <c r="P193" t="str" cm="1">
        <f t="array" ref="P193">_xlfn.IFS(C192&lt;=60,"Soft",
C192&lt;120,"Moderately Soft",
C192&lt;=170,"Desirable",
C192&lt;=240,"Moderately Hard",
C192&gt;240,"Hard")</f>
        <v>Moderately Hard</v>
      </c>
      <c r="Q193" t="str" cm="1">
        <f t="array" ref="Q193">_xlfn.IFS(D192&lt;50,"Non-Beneficial",
D192&lt;=150,"Excellent",
D192&lt;=250,"Good",
D192&lt;=350,"Average",
D192&lt;=500,"Poor",
D192&lt;=800,"Very Poor",
D192&gt;800,"Unacceptable")</f>
        <v>Good</v>
      </c>
      <c r="R193" t="str">
        <f t="shared" si="19"/>
        <v>Unacceptable</v>
      </c>
      <c r="S193" t="str">
        <f t="shared" si="21"/>
        <v>Safe</v>
      </c>
      <c r="T193" t="str">
        <f t="shared" si="22"/>
        <v>Acceptable</v>
      </c>
      <c r="U193" t="str">
        <f t="shared" si="23"/>
        <v>Acceptable</v>
      </c>
      <c r="V193" t="str">
        <f t="shared" si="24"/>
        <v>Safe</v>
      </c>
      <c r="W193" t="str">
        <f t="shared" si="25"/>
        <v>Acceptable</v>
      </c>
      <c r="AA193" t="str">
        <f t="shared" si="26"/>
        <v>Not-Potable</v>
      </c>
      <c r="AB193" t="str">
        <f t="shared" si="27"/>
        <v>Potable</v>
      </c>
      <c r="AC193" t="s">
        <v>40</v>
      </c>
    </row>
    <row r="194" spans="2:29" x14ac:dyDescent="0.3">
      <c r="B194">
        <v>7.3627365019497804</v>
      </c>
      <c r="C194">
        <v>185.692181022348</v>
      </c>
      <c r="D194">
        <v>162.68448606258499</v>
      </c>
      <c r="E194">
        <v>5.3170192746088896</v>
      </c>
      <c r="F194">
        <v>316.91864849878698</v>
      </c>
      <c r="G194">
        <v>419.258448054952</v>
      </c>
      <c r="H194">
        <v>16.024246090841501</v>
      </c>
      <c r="I194">
        <v>64.678913771953901</v>
      </c>
      <c r="J194">
        <v>4.4085131823974901</v>
      </c>
      <c r="O194" t="str">
        <f t="shared" si="20"/>
        <v>Neutral</v>
      </c>
      <c r="P194" t="str" cm="1">
        <f t="array" ref="P194">_xlfn.IFS(C193&lt;=60,"Soft",
C193&lt;120,"Moderately Soft",
C193&lt;=170,"Desirable",
C193&lt;=240,"Moderately Hard",
C193&gt;240,"Hard")</f>
        <v>Hard</v>
      </c>
      <c r="Q194" t="str" cm="1">
        <f t="array" ref="Q194">_xlfn.IFS(D193&lt;50,"Non-Beneficial",
D193&lt;=150,"Excellent",
D193&lt;=250,"Good",
D193&lt;=350,"Average",
D193&lt;=500,"Poor",
D193&lt;=800,"Very Poor",
D193&gt;800,"Unacceptable")</f>
        <v>Good</v>
      </c>
      <c r="R194" t="str">
        <f t="shared" si="19"/>
        <v>Needs Boiling</v>
      </c>
      <c r="S194" t="str">
        <f t="shared" si="21"/>
        <v>Safe</v>
      </c>
      <c r="T194" t="str">
        <f t="shared" si="22"/>
        <v>Acceptable</v>
      </c>
      <c r="U194" t="str">
        <f t="shared" si="23"/>
        <v>Acceptable</v>
      </c>
      <c r="V194" t="str">
        <f t="shared" si="24"/>
        <v>Safe</v>
      </c>
      <c r="W194" t="str">
        <f t="shared" si="25"/>
        <v>Acceptable</v>
      </c>
      <c r="AA194" t="str">
        <f t="shared" si="26"/>
        <v>Not-Potable</v>
      </c>
      <c r="AB194" t="str">
        <f t="shared" si="27"/>
        <v>Potable</v>
      </c>
      <c r="AC194" t="s">
        <v>40</v>
      </c>
    </row>
    <row r="195" spans="2:29" x14ac:dyDescent="0.3">
      <c r="B195">
        <v>9.3203054452950092</v>
      </c>
      <c r="C195">
        <v>129.823858546802</v>
      </c>
      <c r="D195">
        <v>160.02138319545099</v>
      </c>
      <c r="E195">
        <v>4.40503453226723</v>
      </c>
      <c r="F195">
        <v>271.67056164356899</v>
      </c>
      <c r="G195">
        <v>499.84416714920502</v>
      </c>
      <c r="H195">
        <v>13.0768589021687</v>
      </c>
      <c r="I195">
        <v>82.837582902780198</v>
      </c>
      <c r="J195">
        <v>4.2058097323545596</v>
      </c>
      <c r="O195" t="str">
        <f t="shared" si="20"/>
        <v>Neutral</v>
      </c>
      <c r="P195" t="str" cm="1">
        <f t="array" ref="P195">_xlfn.IFS(C194&lt;=60,"Soft",
C194&lt;120,"Moderately Soft",
C194&lt;=170,"Desirable",
C194&lt;=240,"Moderately Hard",
C194&gt;240,"Hard")</f>
        <v>Moderately Hard</v>
      </c>
      <c r="Q195" t="str" cm="1">
        <f t="array" ref="Q195">_xlfn.IFS(D194&lt;50,"Non-Beneficial",
D194&lt;=150,"Excellent",
D194&lt;=250,"Good",
D194&lt;=350,"Average",
D194&lt;=500,"Poor",
D194&lt;=800,"Very Poor",
D194&gt;800,"Unacceptable")</f>
        <v>Good</v>
      </c>
      <c r="R195" t="str">
        <f t="shared" ref="R195:R258" si="28">IF(E194&lt;=5,"Acceptable",
IF(E194&lt;=7,"Needs Boiling","Unacceptable"))</f>
        <v>Needs Boiling</v>
      </c>
      <c r="S195" t="str">
        <f t="shared" si="21"/>
        <v>Safe</v>
      </c>
      <c r="T195" t="str">
        <f t="shared" si="22"/>
        <v>Acceptable</v>
      </c>
      <c r="U195" t="str">
        <f t="shared" si="23"/>
        <v>Acceptable</v>
      </c>
      <c r="V195" t="str">
        <f t="shared" si="24"/>
        <v>Safe</v>
      </c>
      <c r="W195" t="str">
        <f t="shared" si="25"/>
        <v>Acceptable</v>
      </c>
      <c r="AA195" t="str">
        <f t="shared" si="26"/>
        <v>Potable</v>
      </c>
      <c r="AB195" t="str">
        <f t="shared" si="27"/>
        <v>Potable</v>
      </c>
      <c r="AC195" t="s">
        <v>40</v>
      </c>
    </row>
    <row r="196" spans="2:29" x14ac:dyDescent="0.3">
      <c r="B196">
        <v>3.7197916443719201</v>
      </c>
      <c r="C196">
        <v>248.85926728434401</v>
      </c>
      <c r="D196">
        <v>235.90932128656002</v>
      </c>
      <c r="E196">
        <v>7.6837422208040502</v>
      </c>
      <c r="F196">
        <v>351.555482209903</v>
      </c>
      <c r="G196">
        <v>427.49593124521999</v>
      </c>
      <c r="H196">
        <v>20.393781666519999</v>
      </c>
      <c r="I196">
        <v>38.604936895317302</v>
      </c>
      <c r="J196">
        <v>2.7183977338802801</v>
      </c>
      <c r="O196" t="str">
        <f t="shared" ref="O196:O259" si="29">IF(B195&lt;3,"Highly Acidic",
IF(AND(B195&lt;6.52,B195&gt;=3),"Acidic",
IF(AND(B195&gt;=6.52,B195&lt;=6.83),"Drinkable",
IF(AND(B195&gt;6.83,B195&lt;8),"Neutral",
IF(AND(B195&gt;=8,B195&lt;11),"Alkaline","Highly Alkaline")
))))</f>
        <v>Alkaline</v>
      </c>
      <c r="P196" t="str" cm="1">
        <f t="array" ref="P196">_xlfn.IFS(C195&lt;=60,"Soft",
C195&lt;120,"Moderately Soft",
C195&lt;=170,"Desirable",
C195&lt;=240,"Moderately Hard",
C195&gt;240,"Hard")</f>
        <v>Desirable</v>
      </c>
      <c r="Q196" t="str" cm="1">
        <f t="array" ref="Q196">_xlfn.IFS(D195&lt;50,"Non-Beneficial",
D195&lt;=150,"Excellent",
D195&lt;=250,"Good",
D195&lt;=350,"Average",
D195&lt;=500,"Poor",
D195&lt;=800,"Very Poor",
D195&gt;800,"Unacceptable")</f>
        <v>Good</v>
      </c>
      <c r="R196" t="str">
        <f t="shared" si="28"/>
        <v>Acceptable</v>
      </c>
      <c r="S196" t="str">
        <f t="shared" ref="S196:S259" si="30">IF(F195&lt;=400,"Safe","Unsafe")</f>
        <v>Safe</v>
      </c>
      <c r="T196" t="str">
        <f t="shared" ref="T196:T259" si="31">IF(G195&lt;=500,"Acceptable","Unacceptable")</f>
        <v>Acceptable</v>
      </c>
      <c r="U196" t="str">
        <f t="shared" ref="U196:U259" si="32">IF(H195&lt;20,"Acceptable","Unacceptable")</f>
        <v>Acceptable</v>
      </c>
      <c r="V196" t="str">
        <f t="shared" ref="V196:V259" si="33">IF(I195&lt;=80,"Safe","Unsafe")</f>
        <v>Unsafe</v>
      </c>
      <c r="W196" t="str">
        <f t="shared" ref="W196:W259" si="34">IF(J195&lt;5,"Acceptable","Unacceptable")</f>
        <v>Acceptable</v>
      </c>
      <c r="AA196" t="str">
        <f t="shared" ref="AA196:AA259" si="35">IF(
       AND(OR(O196 = "Drinkable",O196 = "Neutral"),
                OR(P196 = "Desirable",P196 = "Moderately Hard"),
                OR(Q196 = "Excellent",Q196 = "Good",Q196 = "Average"),
                OR(R196 = "Acceptable",R196 = "Needs Boiling"),
                S196 = "Safe",
                T196 = "Acceptable",
                U196 = "Acceptable",
                V196 = "Safe",
                W196 = "Acceptable"
               ),
     "Potable",
    "Not-Potable"
   )</f>
        <v>Not-Potable</v>
      </c>
      <c r="AB196" t="str">
        <f t="shared" ref="AB196:AB259" si="36">IF(
        SUM(
                   IF(OR(O196 = "Neutral",O196 = "Drinkable"),1,0),
                   IF(OR(P196 = "Desirable",P196 = "Moderately Hard"),1,0),
                   IF(OR(Q196 = "Good",Q196 = "Average",Q196 ="Excellent"),1,0),
                   IF(OR(R196 = "Acceptable",R196 = "Needs Boiling"),1,0),
                   IF(S196 = "Safe",1,0),
                   IF(T196 = "Acceptable",1,0),
                   IF(U196 = "Acceptable",1,0),
                   IF(V196 = "Safe",1,0),
                   IF(W196 = "Acceptable",1,0)
               )&gt;7,
      "Potable",
      "Not-Potable"
  )</f>
        <v>Not-Potable</v>
      </c>
      <c r="AC196" t="s">
        <v>40</v>
      </c>
    </row>
    <row r="197" spans="2:29" x14ac:dyDescent="0.3">
      <c r="B197">
        <v>6.6556050258189599</v>
      </c>
      <c r="C197">
        <v>216.441171534088</v>
      </c>
      <c r="D197">
        <v>205.71845708443499</v>
      </c>
      <c r="E197">
        <v>8.9842368162618307</v>
      </c>
      <c r="F197">
        <f>$AH$27</f>
        <v>333.77577661081307</v>
      </c>
      <c r="G197">
        <v>336.83145481608102</v>
      </c>
      <c r="H197">
        <v>17.745996131265301</v>
      </c>
      <c r="I197">
        <v>71.704304864463197</v>
      </c>
      <c r="J197">
        <v>2.95164471528867</v>
      </c>
      <c r="O197" t="str">
        <f t="shared" si="29"/>
        <v>Acidic</v>
      </c>
      <c r="P197" t="str" cm="1">
        <f t="array" ref="P197">_xlfn.IFS(C196&lt;=60,"Soft",
C196&lt;120,"Moderately Soft",
C196&lt;=170,"Desirable",
C196&lt;=240,"Moderately Hard",
C196&gt;240,"Hard")</f>
        <v>Hard</v>
      </c>
      <c r="Q197" t="str" cm="1">
        <f t="array" ref="Q197">_xlfn.IFS(D196&lt;50,"Non-Beneficial",
D196&lt;=150,"Excellent",
D196&lt;=250,"Good",
D196&lt;=350,"Average",
D196&lt;=500,"Poor",
D196&lt;=800,"Very Poor",
D196&gt;800,"Unacceptable")</f>
        <v>Good</v>
      </c>
      <c r="R197" t="str">
        <f t="shared" si="28"/>
        <v>Unacceptable</v>
      </c>
      <c r="S197" t="str">
        <f t="shared" si="30"/>
        <v>Safe</v>
      </c>
      <c r="T197" t="str">
        <f t="shared" si="31"/>
        <v>Acceptable</v>
      </c>
      <c r="U197" t="str">
        <f t="shared" si="32"/>
        <v>Unacceptable</v>
      </c>
      <c r="V197" t="str">
        <f t="shared" si="33"/>
        <v>Safe</v>
      </c>
      <c r="W197" t="str">
        <f t="shared" si="34"/>
        <v>Acceptable</v>
      </c>
      <c r="AA197" t="str">
        <f t="shared" si="35"/>
        <v>Not-Potable</v>
      </c>
      <c r="AB197" t="str">
        <f t="shared" si="36"/>
        <v>Not-Potable</v>
      </c>
      <c r="AC197" t="s">
        <v>40</v>
      </c>
    </row>
    <row r="198" spans="2:29" x14ac:dyDescent="0.3">
      <c r="B198">
        <v>9.8688778806624704</v>
      </c>
      <c r="C198">
        <v>214.16623531463301</v>
      </c>
      <c r="D198">
        <v>153.26855914121998</v>
      </c>
      <c r="E198">
        <v>3.3515978196450802</v>
      </c>
      <c r="F198">
        <v>297.08417351208999</v>
      </c>
      <c r="G198">
        <v>424.29283080595701</v>
      </c>
      <c r="H198">
        <v>19.188441382876501</v>
      </c>
      <c r="I198">
        <v>70.070514096139107</v>
      </c>
      <c r="J198">
        <v>3.3554897909125798</v>
      </c>
      <c r="O198" t="str">
        <f t="shared" si="29"/>
        <v>Drinkable</v>
      </c>
      <c r="P198" t="str" cm="1">
        <f t="array" ref="P198">_xlfn.IFS(C197&lt;=60,"Soft",
C197&lt;120,"Moderately Soft",
C197&lt;=170,"Desirable",
C197&lt;=240,"Moderately Hard",
C197&gt;240,"Hard")</f>
        <v>Moderately Hard</v>
      </c>
      <c r="Q198" t="str" cm="1">
        <f t="array" ref="Q198">_xlfn.IFS(D197&lt;50,"Non-Beneficial",
D197&lt;=150,"Excellent",
D197&lt;=250,"Good",
D197&lt;=350,"Average",
D197&lt;=500,"Poor",
D197&lt;=800,"Very Poor",
D197&gt;800,"Unacceptable")</f>
        <v>Good</v>
      </c>
      <c r="R198" t="str">
        <f t="shared" si="28"/>
        <v>Unacceptable</v>
      </c>
      <c r="S198" t="str">
        <f t="shared" si="30"/>
        <v>Safe</v>
      </c>
      <c r="T198" t="str">
        <f t="shared" si="31"/>
        <v>Acceptable</v>
      </c>
      <c r="U198" t="str">
        <f t="shared" si="32"/>
        <v>Acceptable</v>
      </c>
      <c r="V198" t="str">
        <f t="shared" si="33"/>
        <v>Safe</v>
      </c>
      <c r="W198" t="str">
        <f t="shared" si="34"/>
        <v>Acceptable</v>
      </c>
      <c r="AA198" t="str">
        <f t="shared" si="35"/>
        <v>Not-Potable</v>
      </c>
      <c r="AB198" t="str">
        <f t="shared" si="36"/>
        <v>Potable</v>
      </c>
      <c r="AC198" t="s">
        <v>40</v>
      </c>
    </row>
    <row r="199" spans="2:29" x14ac:dyDescent="0.3">
      <c r="B199">
        <v>5.5906144358662502</v>
      </c>
      <c r="C199">
        <v>229.19213948615101</v>
      </c>
      <c r="D199">
        <v>353.70735515224203</v>
      </c>
      <c r="E199">
        <v>7.9896406698611004</v>
      </c>
      <c r="F199">
        <f>$AH$27</f>
        <v>333.77577661081307</v>
      </c>
      <c r="G199">
        <v>469.41309036743399</v>
      </c>
      <c r="H199">
        <v>13.2815561465023</v>
      </c>
      <c r="I199">
        <v>76.992715804419205</v>
      </c>
      <c r="J199">
        <v>4.7268450168695297</v>
      </c>
      <c r="O199" t="str">
        <f t="shared" si="29"/>
        <v>Alkaline</v>
      </c>
      <c r="P199" t="str" cm="1">
        <f t="array" ref="P199">_xlfn.IFS(C198&lt;=60,"Soft",
C198&lt;120,"Moderately Soft",
C198&lt;=170,"Desirable",
C198&lt;=240,"Moderately Hard",
C198&gt;240,"Hard")</f>
        <v>Moderately Hard</v>
      </c>
      <c r="Q199" t="str" cm="1">
        <f t="array" ref="Q199">_xlfn.IFS(D198&lt;50,"Non-Beneficial",
D198&lt;=150,"Excellent",
D198&lt;=250,"Good",
D198&lt;=350,"Average",
D198&lt;=500,"Poor",
D198&lt;=800,"Very Poor",
D198&gt;800,"Unacceptable")</f>
        <v>Good</v>
      </c>
      <c r="R199" t="str">
        <f t="shared" si="28"/>
        <v>Acceptable</v>
      </c>
      <c r="S199" t="str">
        <f t="shared" si="30"/>
        <v>Safe</v>
      </c>
      <c r="T199" t="str">
        <f t="shared" si="31"/>
        <v>Acceptable</v>
      </c>
      <c r="U199" t="str">
        <f t="shared" si="32"/>
        <v>Acceptable</v>
      </c>
      <c r="V199" t="str">
        <f t="shared" si="33"/>
        <v>Safe</v>
      </c>
      <c r="W199" t="str">
        <f t="shared" si="34"/>
        <v>Acceptable</v>
      </c>
      <c r="AA199" t="str">
        <f t="shared" si="35"/>
        <v>Not-Potable</v>
      </c>
      <c r="AB199" t="str">
        <f t="shared" si="36"/>
        <v>Potable</v>
      </c>
      <c r="AC199" t="s">
        <v>40</v>
      </c>
    </row>
    <row r="200" spans="2:29" x14ac:dyDescent="0.3">
      <c r="B200">
        <v>5.5544365111568101</v>
      </c>
      <c r="C200">
        <v>229.12282858388201</v>
      </c>
      <c r="D200">
        <v>313.44460394369798</v>
      </c>
      <c r="E200">
        <v>7.7614310643069198</v>
      </c>
      <c r="F200">
        <f>$AH$27</f>
        <v>333.77577661081307</v>
      </c>
      <c r="G200">
        <v>306.87252598809903</v>
      </c>
      <c r="H200">
        <v>13.9748004669257</v>
      </c>
      <c r="I200">
        <v>87.273375430498305</v>
      </c>
      <c r="J200">
        <v>2.09591408680294</v>
      </c>
      <c r="O200" t="str">
        <f t="shared" si="29"/>
        <v>Acidic</v>
      </c>
      <c r="P200" t="str" cm="1">
        <f t="array" ref="P200">_xlfn.IFS(C199&lt;=60,"Soft",
C199&lt;120,"Moderately Soft",
C199&lt;=170,"Desirable",
C199&lt;=240,"Moderately Hard",
C199&gt;240,"Hard")</f>
        <v>Moderately Hard</v>
      </c>
      <c r="Q200" t="str" cm="1">
        <f t="array" ref="Q200">_xlfn.IFS(D199&lt;50,"Non-Beneficial",
D199&lt;=150,"Excellent",
D199&lt;=250,"Good",
D199&lt;=350,"Average",
D199&lt;=500,"Poor",
D199&lt;=800,"Very Poor",
D199&gt;800,"Unacceptable")</f>
        <v>Poor</v>
      </c>
      <c r="R200" t="str">
        <f t="shared" si="28"/>
        <v>Unacceptable</v>
      </c>
      <c r="S200" t="str">
        <f t="shared" si="30"/>
        <v>Safe</v>
      </c>
      <c r="T200" t="str">
        <f t="shared" si="31"/>
        <v>Acceptable</v>
      </c>
      <c r="U200" t="str">
        <f t="shared" si="32"/>
        <v>Acceptable</v>
      </c>
      <c r="V200" t="str">
        <f t="shared" si="33"/>
        <v>Safe</v>
      </c>
      <c r="W200" t="str">
        <f t="shared" si="34"/>
        <v>Acceptable</v>
      </c>
      <c r="AA200" t="str">
        <f t="shared" si="35"/>
        <v>Not-Potable</v>
      </c>
      <c r="AB200" t="str">
        <f t="shared" si="36"/>
        <v>Not-Potable</v>
      </c>
      <c r="AC200" t="s">
        <v>40</v>
      </c>
    </row>
    <row r="201" spans="2:29" x14ac:dyDescent="0.3">
      <c r="B201">
        <v>4.1265287151002203</v>
      </c>
      <c r="C201">
        <v>125.474883513873</v>
      </c>
      <c r="D201">
        <v>112.15945901592801</v>
      </c>
      <c r="E201">
        <v>5.3660113356679702</v>
      </c>
      <c r="F201">
        <v>261.44479767930602</v>
      </c>
      <c r="G201">
        <v>445.24145688518701</v>
      </c>
      <c r="H201">
        <v>18.575920677608501</v>
      </c>
      <c r="I201">
        <v>86.433655363985295</v>
      </c>
      <c r="J201">
        <v>4.4602009837552803</v>
      </c>
      <c r="O201" t="str">
        <f t="shared" si="29"/>
        <v>Acidic</v>
      </c>
      <c r="P201" t="str" cm="1">
        <f t="array" ref="P201">_xlfn.IFS(C200&lt;=60,"Soft",
C200&lt;120,"Moderately Soft",
C200&lt;=170,"Desirable",
C200&lt;=240,"Moderately Hard",
C200&gt;240,"Hard")</f>
        <v>Moderately Hard</v>
      </c>
      <c r="Q201" t="str" cm="1">
        <f t="array" ref="Q201">_xlfn.IFS(D200&lt;50,"Non-Beneficial",
D200&lt;=150,"Excellent",
D200&lt;=250,"Good",
D200&lt;=350,"Average",
D200&lt;=500,"Poor",
D200&lt;=800,"Very Poor",
D200&gt;800,"Unacceptable")</f>
        <v>Average</v>
      </c>
      <c r="R201" t="str">
        <f t="shared" si="28"/>
        <v>Unacceptable</v>
      </c>
      <c r="S201" t="str">
        <f t="shared" si="30"/>
        <v>Safe</v>
      </c>
      <c r="T201" t="str">
        <f t="shared" si="31"/>
        <v>Acceptable</v>
      </c>
      <c r="U201" t="str">
        <f t="shared" si="32"/>
        <v>Acceptable</v>
      </c>
      <c r="V201" t="str">
        <f t="shared" si="33"/>
        <v>Unsafe</v>
      </c>
      <c r="W201" t="str">
        <f t="shared" si="34"/>
        <v>Acceptable</v>
      </c>
      <c r="AA201" t="str">
        <f t="shared" si="35"/>
        <v>Not-Potable</v>
      </c>
      <c r="AB201" t="str">
        <f t="shared" si="36"/>
        <v>Not-Potable</v>
      </c>
      <c r="AC201" t="s">
        <v>40</v>
      </c>
    </row>
    <row r="202" spans="2:29" x14ac:dyDescent="0.3">
      <c r="B202">
        <v>5.9700356569429198</v>
      </c>
      <c r="C202">
        <v>230.44932932431101</v>
      </c>
      <c r="D202">
        <v>163.24115196182299</v>
      </c>
      <c r="E202">
        <v>5.2939186066340396</v>
      </c>
      <c r="F202">
        <v>315.18612058925697</v>
      </c>
      <c r="G202">
        <v>327.78664195818601</v>
      </c>
      <c r="H202">
        <v>13.325987078606101</v>
      </c>
      <c r="I202">
        <v>39.5542488304554</v>
      </c>
      <c r="J202">
        <v>5.4286740716237203</v>
      </c>
      <c r="O202" t="str">
        <f t="shared" si="29"/>
        <v>Acidic</v>
      </c>
      <c r="P202" t="str" cm="1">
        <f t="array" ref="P202">_xlfn.IFS(C201&lt;=60,"Soft",
C201&lt;120,"Moderately Soft",
C201&lt;=170,"Desirable",
C201&lt;=240,"Moderately Hard",
C201&gt;240,"Hard")</f>
        <v>Desirable</v>
      </c>
      <c r="Q202" t="str" cm="1">
        <f t="array" ref="Q202">_xlfn.IFS(D201&lt;50,"Non-Beneficial",
D201&lt;=150,"Excellent",
D201&lt;=250,"Good",
D201&lt;=350,"Average",
D201&lt;=500,"Poor",
D201&lt;=800,"Very Poor",
D201&gt;800,"Unacceptable")</f>
        <v>Excellent</v>
      </c>
      <c r="R202" t="str">
        <f t="shared" si="28"/>
        <v>Needs Boiling</v>
      </c>
      <c r="S202" t="str">
        <f t="shared" si="30"/>
        <v>Safe</v>
      </c>
      <c r="T202" t="str">
        <f t="shared" si="31"/>
        <v>Acceptable</v>
      </c>
      <c r="U202" t="str">
        <f t="shared" si="32"/>
        <v>Acceptable</v>
      </c>
      <c r="V202" t="str">
        <f t="shared" si="33"/>
        <v>Unsafe</v>
      </c>
      <c r="W202" t="str">
        <f t="shared" si="34"/>
        <v>Acceptable</v>
      </c>
      <c r="AA202" t="str">
        <f t="shared" si="35"/>
        <v>Not-Potable</v>
      </c>
      <c r="AB202" t="str">
        <f t="shared" si="36"/>
        <v>Not-Potable</v>
      </c>
      <c r="AC202" t="s">
        <v>40</v>
      </c>
    </row>
    <row r="203" spans="2:29" x14ac:dyDescent="0.3">
      <c r="B203">
        <f>$AG$27</f>
        <v>7.080794504276815</v>
      </c>
      <c r="C203">
        <v>229.77134953008999</v>
      </c>
      <c r="D203">
        <v>161.62262306607599</v>
      </c>
      <c r="E203">
        <v>4.9336622270166304</v>
      </c>
      <c r="F203">
        <f>$AH$27</f>
        <v>333.77577661081307</v>
      </c>
      <c r="G203">
        <v>448.846036389505</v>
      </c>
      <c r="H203">
        <v>8.8164868993690106</v>
      </c>
      <c r="I203">
        <f>$AI$27</f>
        <v>66.396292946768</v>
      </c>
      <c r="J203">
        <v>4.6009275689028604</v>
      </c>
      <c r="O203" t="str">
        <f t="shared" si="29"/>
        <v>Acidic</v>
      </c>
      <c r="P203" t="str" cm="1">
        <f t="array" ref="P203">_xlfn.IFS(C202&lt;=60,"Soft",
C202&lt;120,"Moderately Soft",
C202&lt;=170,"Desirable",
C202&lt;=240,"Moderately Hard",
C202&gt;240,"Hard")</f>
        <v>Moderately Hard</v>
      </c>
      <c r="Q203" t="str" cm="1">
        <f t="array" ref="Q203">_xlfn.IFS(D202&lt;50,"Non-Beneficial",
D202&lt;=150,"Excellent",
D202&lt;=250,"Good",
D202&lt;=350,"Average",
D202&lt;=500,"Poor",
D202&lt;=800,"Very Poor",
D202&gt;800,"Unacceptable")</f>
        <v>Good</v>
      </c>
      <c r="R203" t="str">
        <f t="shared" si="28"/>
        <v>Needs Boiling</v>
      </c>
      <c r="S203" t="str">
        <f t="shared" si="30"/>
        <v>Safe</v>
      </c>
      <c r="T203" t="str">
        <f t="shared" si="31"/>
        <v>Acceptable</v>
      </c>
      <c r="U203" t="str">
        <f t="shared" si="32"/>
        <v>Acceptable</v>
      </c>
      <c r="V203" t="str">
        <f t="shared" si="33"/>
        <v>Safe</v>
      </c>
      <c r="W203" t="str">
        <f t="shared" si="34"/>
        <v>Unacceptable</v>
      </c>
      <c r="AA203" t="str">
        <f t="shared" si="35"/>
        <v>Not-Potable</v>
      </c>
      <c r="AB203" t="str">
        <f t="shared" si="36"/>
        <v>Not-Potable</v>
      </c>
      <c r="AC203" t="s">
        <v>40</v>
      </c>
    </row>
    <row r="204" spans="2:29" x14ac:dyDescent="0.3">
      <c r="B204">
        <v>8.3691543536999493</v>
      </c>
      <c r="C204">
        <v>183.50037840417801</v>
      </c>
      <c r="D204">
        <v>129.75900334111302</v>
      </c>
      <c r="E204">
        <v>6.6008530637873903</v>
      </c>
      <c r="F204">
        <v>315.90112160498802</v>
      </c>
      <c r="G204">
        <v>493.46543988478601</v>
      </c>
      <c r="H204">
        <v>12.9871064940422</v>
      </c>
      <c r="I204">
        <v>87.029410320353193</v>
      </c>
      <c r="J204">
        <v>3.6297493305489099</v>
      </c>
      <c r="O204" t="str">
        <f t="shared" si="29"/>
        <v>Neutral</v>
      </c>
      <c r="P204" t="str" cm="1">
        <f t="array" ref="P204">_xlfn.IFS(C203&lt;=60,"Soft",
C203&lt;120,"Moderately Soft",
C203&lt;=170,"Desirable",
C203&lt;=240,"Moderately Hard",
C203&gt;240,"Hard")</f>
        <v>Moderately Hard</v>
      </c>
      <c r="Q204" t="str" cm="1">
        <f t="array" ref="Q204">_xlfn.IFS(D203&lt;50,"Non-Beneficial",
D203&lt;=150,"Excellent",
D203&lt;=250,"Good",
D203&lt;=350,"Average",
D203&lt;=500,"Poor",
D203&lt;=800,"Very Poor",
D203&gt;800,"Unacceptable")</f>
        <v>Good</v>
      </c>
      <c r="R204" t="str">
        <f t="shared" si="28"/>
        <v>Acceptable</v>
      </c>
      <c r="S204" t="str">
        <f t="shared" si="30"/>
        <v>Safe</v>
      </c>
      <c r="T204" t="str">
        <f t="shared" si="31"/>
        <v>Acceptable</v>
      </c>
      <c r="U204" t="str">
        <f t="shared" si="32"/>
        <v>Acceptable</v>
      </c>
      <c r="V204" t="str">
        <f t="shared" si="33"/>
        <v>Safe</v>
      </c>
      <c r="W204" t="str">
        <f t="shared" si="34"/>
        <v>Acceptable</v>
      </c>
      <c r="AA204" t="str">
        <f t="shared" si="35"/>
        <v>Potable</v>
      </c>
      <c r="AB204" t="str">
        <f t="shared" si="36"/>
        <v>Potable</v>
      </c>
      <c r="AC204" t="s">
        <v>40</v>
      </c>
    </row>
    <row r="205" spans="2:29" x14ac:dyDescent="0.3">
      <c r="B205">
        <v>6.2842482422544199</v>
      </c>
      <c r="C205">
        <v>190.017648585682</v>
      </c>
      <c r="D205">
        <v>122.066812098722</v>
      </c>
      <c r="E205">
        <v>7.9107112023192903</v>
      </c>
      <c r="F205">
        <f>$AH$27</f>
        <v>333.77577661081307</v>
      </c>
      <c r="G205">
        <v>395.26106339199998</v>
      </c>
      <c r="H205">
        <v>13.2461395604044</v>
      </c>
      <c r="I205">
        <v>58.927726210429803</v>
      </c>
      <c r="J205">
        <v>3.3771322887726498</v>
      </c>
      <c r="O205" t="str">
        <f t="shared" si="29"/>
        <v>Alkaline</v>
      </c>
      <c r="P205" t="str" cm="1">
        <f t="array" ref="P205">_xlfn.IFS(C204&lt;=60,"Soft",
C204&lt;120,"Moderately Soft",
C204&lt;=170,"Desirable",
C204&lt;=240,"Moderately Hard",
C204&gt;240,"Hard")</f>
        <v>Moderately Hard</v>
      </c>
      <c r="Q205" t="str" cm="1">
        <f t="array" ref="Q205">_xlfn.IFS(D204&lt;50,"Non-Beneficial",
D204&lt;=150,"Excellent",
D204&lt;=250,"Good",
D204&lt;=350,"Average",
D204&lt;=500,"Poor",
D204&lt;=800,"Very Poor",
D204&gt;800,"Unacceptable")</f>
        <v>Excellent</v>
      </c>
      <c r="R205" t="str">
        <f t="shared" si="28"/>
        <v>Needs Boiling</v>
      </c>
      <c r="S205" t="str">
        <f t="shared" si="30"/>
        <v>Safe</v>
      </c>
      <c r="T205" t="str">
        <f t="shared" si="31"/>
        <v>Acceptable</v>
      </c>
      <c r="U205" t="str">
        <f t="shared" si="32"/>
        <v>Acceptable</v>
      </c>
      <c r="V205" t="str">
        <f t="shared" si="33"/>
        <v>Unsafe</v>
      </c>
      <c r="W205" t="str">
        <f t="shared" si="34"/>
        <v>Acceptable</v>
      </c>
      <c r="AA205" t="str">
        <f t="shared" si="35"/>
        <v>Not-Potable</v>
      </c>
      <c r="AB205" t="str">
        <f t="shared" si="36"/>
        <v>Not-Potable</v>
      </c>
      <c r="AC205" t="s">
        <v>40</v>
      </c>
    </row>
    <row r="206" spans="2:29" x14ac:dyDescent="0.3">
      <c r="B206">
        <v>11.267828384714001</v>
      </c>
      <c r="C206">
        <v>161.89636216322401</v>
      </c>
      <c r="D206">
        <v>60.403698680253299</v>
      </c>
      <c r="E206">
        <v>7.20541411960592</v>
      </c>
      <c r="F206">
        <f>$AH$27</f>
        <v>333.77577661081307</v>
      </c>
      <c r="G206">
        <v>316.53587114022599</v>
      </c>
      <c r="H206">
        <v>11.768309354922801</v>
      </c>
      <c r="I206">
        <v>25.525266931847799</v>
      </c>
      <c r="J206">
        <v>4.1533470012418796</v>
      </c>
      <c r="O206" t="str">
        <f t="shared" si="29"/>
        <v>Acidic</v>
      </c>
      <c r="P206" t="str" cm="1">
        <f t="array" ref="P206">_xlfn.IFS(C205&lt;=60,"Soft",
C205&lt;120,"Moderately Soft",
C205&lt;=170,"Desirable",
C205&lt;=240,"Moderately Hard",
C205&gt;240,"Hard")</f>
        <v>Moderately Hard</v>
      </c>
      <c r="Q206" t="str" cm="1">
        <f t="array" ref="Q206">_xlfn.IFS(D205&lt;50,"Non-Beneficial",
D205&lt;=150,"Excellent",
D205&lt;=250,"Good",
D205&lt;=350,"Average",
D205&lt;=500,"Poor",
D205&lt;=800,"Very Poor",
D205&gt;800,"Unacceptable")</f>
        <v>Excellent</v>
      </c>
      <c r="R206" t="str">
        <f t="shared" si="28"/>
        <v>Unacceptable</v>
      </c>
      <c r="S206" t="str">
        <f t="shared" si="30"/>
        <v>Safe</v>
      </c>
      <c r="T206" t="str">
        <f t="shared" si="31"/>
        <v>Acceptable</v>
      </c>
      <c r="U206" t="str">
        <f t="shared" si="32"/>
        <v>Acceptable</v>
      </c>
      <c r="V206" t="str">
        <f t="shared" si="33"/>
        <v>Safe</v>
      </c>
      <c r="W206" t="str">
        <f t="shared" si="34"/>
        <v>Acceptable</v>
      </c>
      <c r="AA206" t="str">
        <f t="shared" si="35"/>
        <v>Not-Potable</v>
      </c>
      <c r="AB206" t="str">
        <f t="shared" si="36"/>
        <v>Not-Potable</v>
      </c>
      <c r="AC206" t="s">
        <v>40</v>
      </c>
    </row>
    <row r="207" spans="2:29" x14ac:dyDescent="0.3">
      <c r="B207">
        <v>9.29801800809601</v>
      </c>
      <c r="C207">
        <v>163.03883457523801</v>
      </c>
      <c r="D207">
        <v>139.90513403071901</v>
      </c>
      <c r="E207">
        <v>4.2497016199954896</v>
      </c>
      <c r="F207">
        <f>$AH$27</f>
        <v>333.77577661081307</v>
      </c>
      <c r="G207">
        <v>399.477357819107</v>
      </c>
      <c r="H207">
        <v>15.3658835637622</v>
      </c>
      <c r="I207">
        <v>83.923168146738504</v>
      </c>
      <c r="J207">
        <v>3.6813242439843998</v>
      </c>
      <c r="O207" t="str">
        <f t="shared" si="29"/>
        <v>Highly Alkaline</v>
      </c>
      <c r="P207" t="str" cm="1">
        <f t="array" ref="P207">_xlfn.IFS(C206&lt;=60,"Soft",
C206&lt;120,"Moderately Soft",
C206&lt;=170,"Desirable",
C206&lt;=240,"Moderately Hard",
C206&gt;240,"Hard")</f>
        <v>Desirable</v>
      </c>
      <c r="Q207" t="str" cm="1">
        <f t="array" ref="Q207">_xlfn.IFS(D206&lt;50,"Non-Beneficial",
D206&lt;=150,"Excellent",
D206&lt;=250,"Good",
D206&lt;=350,"Average",
D206&lt;=500,"Poor",
D206&lt;=800,"Very Poor",
D206&gt;800,"Unacceptable")</f>
        <v>Excellent</v>
      </c>
      <c r="R207" t="str">
        <f t="shared" si="28"/>
        <v>Unacceptable</v>
      </c>
      <c r="S207" t="str">
        <f t="shared" si="30"/>
        <v>Safe</v>
      </c>
      <c r="T207" t="str">
        <f t="shared" si="31"/>
        <v>Acceptable</v>
      </c>
      <c r="U207" t="str">
        <f t="shared" si="32"/>
        <v>Acceptable</v>
      </c>
      <c r="V207" t="str">
        <f t="shared" si="33"/>
        <v>Safe</v>
      </c>
      <c r="W207" t="str">
        <f t="shared" si="34"/>
        <v>Acceptable</v>
      </c>
      <c r="AA207" t="str">
        <f t="shared" si="35"/>
        <v>Not-Potable</v>
      </c>
      <c r="AB207" t="str">
        <f t="shared" si="36"/>
        <v>Not-Potable</v>
      </c>
      <c r="AC207" t="s">
        <v>40</v>
      </c>
    </row>
    <row r="208" spans="2:29" x14ac:dyDescent="0.3">
      <c r="B208">
        <v>7.8954692459424498</v>
      </c>
      <c r="C208">
        <v>154.265780335556</v>
      </c>
      <c r="D208">
        <v>77.696161188417506</v>
      </c>
      <c r="E208">
        <v>7.2052620423996201</v>
      </c>
      <c r="F208">
        <v>258.31287939868702</v>
      </c>
      <c r="G208">
        <v>407.732217219603</v>
      </c>
      <c r="H208">
        <v>16.420040960604599</v>
      </c>
      <c r="I208">
        <v>63.016017577973699</v>
      </c>
      <c r="J208">
        <v>4.2369472995156299</v>
      </c>
      <c r="O208" t="str">
        <f t="shared" si="29"/>
        <v>Alkaline</v>
      </c>
      <c r="P208" t="str" cm="1">
        <f t="array" ref="P208">_xlfn.IFS(C207&lt;=60,"Soft",
C207&lt;120,"Moderately Soft",
C207&lt;=170,"Desirable",
C207&lt;=240,"Moderately Hard",
C207&gt;240,"Hard")</f>
        <v>Desirable</v>
      </c>
      <c r="Q208" t="str" cm="1">
        <f t="array" ref="Q208">_xlfn.IFS(D207&lt;50,"Non-Beneficial",
D207&lt;=150,"Excellent",
D207&lt;=250,"Good",
D207&lt;=350,"Average",
D207&lt;=500,"Poor",
D207&lt;=800,"Very Poor",
D207&gt;800,"Unacceptable")</f>
        <v>Excellent</v>
      </c>
      <c r="R208" t="str">
        <f t="shared" si="28"/>
        <v>Acceptable</v>
      </c>
      <c r="S208" t="str">
        <f t="shared" si="30"/>
        <v>Safe</v>
      </c>
      <c r="T208" t="str">
        <f t="shared" si="31"/>
        <v>Acceptable</v>
      </c>
      <c r="U208" t="str">
        <f t="shared" si="32"/>
        <v>Acceptable</v>
      </c>
      <c r="V208" t="str">
        <f t="shared" si="33"/>
        <v>Unsafe</v>
      </c>
      <c r="W208" t="str">
        <f t="shared" si="34"/>
        <v>Acceptable</v>
      </c>
      <c r="AA208" t="str">
        <f t="shared" si="35"/>
        <v>Not-Potable</v>
      </c>
      <c r="AB208" t="str">
        <f t="shared" si="36"/>
        <v>Not-Potable</v>
      </c>
      <c r="AC208" t="s">
        <v>40</v>
      </c>
    </row>
    <row r="209" spans="2:29" x14ac:dyDescent="0.3">
      <c r="B209">
        <v>7.9474857857257399</v>
      </c>
      <c r="C209">
        <v>269.80940702116902</v>
      </c>
      <c r="D209">
        <v>344.407734335138</v>
      </c>
      <c r="E209">
        <v>6.95828320973781</v>
      </c>
      <c r="F209">
        <v>390.10422287764197</v>
      </c>
      <c r="G209">
        <v>425.62781398964103</v>
      </c>
      <c r="H209">
        <v>13.7492613139773</v>
      </c>
      <c r="I209">
        <v>56.635811316640101</v>
      </c>
      <c r="J209">
        <v>3.7008538397050499</v>
      </c>
      <c r="O209" t="str">
        <f t="shared" si="29"/>
        <v>Neutral</v>
      </c>
      <c r="P209" t="str" cm="1">
        <f t="array" ref="P209">_xlfn.IFS(C208&lt;=60,"Soft",
C208&lt;120,"Moderately Soft",
C208&lt;=170,"Desirable",
C208&lt;=240,"Moderately Hard",
C208&gt;240,"Hard")</f>
        <v>Desirable</v>
      </c>
      <c r="Q209" t="str" cm="1">
        <f t="array" ref="Q209">_xlfn.IFS(D208&lt;50,"Non-Beneficial",
D208&lt;=150,"Excellent",
D208&lt;=250,"Good",
D208&lt;=350,"Average",
D208&lt;=500,"Poor",
D208&lt;=800,"Very Poor",
D208&gt;800,"Unacceptable")</f>
        <v>Excellent</v>
      </c>
      <c r="R209" t="str">
        <f t="shared" si="28"/>
        <v>Unacceptable</v>
      </c>
      <c r="S209" t="str">
        <f t="shared" si="30"/>
        <v>Safe</v>
      </c>
      <c r="T209" t="str">
        <f t="shared" si="31"/>
        <v>Acceptable</v>
      </c>
      <c r="U209" t="str">
        <f t="shared" si="32"/>
        <v>Acceptable</v>
      </c>
      <c r="V209" t="str">
        <f t="shared" si="33"/>
        <v>Safe</v>
      </c>
      <c r="W209" t="str">
        <f t="shared" si="34"/>
        <v>Acceptable</v>
      </c>
      <c r="AA209" t="str">
        <f t="shared" si="35"/>
        <v>Not-Potable</v>
      </c>
      <c r="AB209" t="str">
        <f t="shared" si="36"/>
        <v>Potable</v>
      </c>
      <c r="AC209" t="s">
        <v>40</v>
      </c>
    </row>
    <row r="210" spans="2:29" x14ac:dyDescent="0.3">
      <c r="B210">
        <v>10.026159156427401</v>
      </c>
      <c r="C210">
        <v>224.26635768460801</v>
      </c>
      <c r="D210">
        <v>149.621778331607</v>
      </c>
      <c r="E210">
        <v>7.4283131283605499</v>
      </c>
      <c r="F210">
        <v>336.97294962953498</v>
      </c>
      <c r="G210">
        <v>517.51284154325901</v>
      </c>
      <c r="H210">
        <v>18.858518882268299</v>
      </c>
      <c r="I210">
        <v>65.363451583007105</v>
      </c>
      <c r="J210">
        <v>4.1822775817133202</v>
      </c>
      <c r="O210" t="str">
        <f t="shared" si="29"/>
        <v>Neutral</v>
      </c>
      <c r="P210" t="str" cm="1">
        <f t="array" ref="P210">_xlfn.IFS(C209&lt;=60,"Soft",
C209&lt;120,"Moderately Soft",
C209&lt;=170,"Desirable",
C209&lt;=240,"Moderately Hard",
C209&gt;240,"Hard")</f>
        <v>Hard</v>
      </c>
      <c r="Q210" t="str" cm="1">
        <f t="array" ref="Q210">_xlfn.IFS(D209&lt;50,"Non-Beneficial",
D209&lt;=150,"Excellent",
D209&lt;=250,"Good",
D209&lt;=350,"Average",
D209&lt;=500,"Poor",
D209&lt;=800,"Very Poor",
D209&gt;800,"Unacceptable")</f>
        <v>Average</v>
      </c>
      <c r="R210" t="str">
        <f t="shared" si="28"/>
        <v>Needs Boiling</v>
      </c>
      <c r="S210" t="str">
        <f t="shared" si="30"/>
        <v>Safe</v>
      </c>
      <c r="T210" t="str">
        <f t="shared" si="31"/>
        <v>Acceptable</v>
      </c>
      <c r="U210" t="str">
        <f t="shared" si="32"/>
        <v>Acceptable</v>
      </c>
      <c r="V210" t="str">
        <f t="shared" si="33"/>
        <v>Safe</v>
      </c>
      <c r="W210" t="str">
        <f t="shared" si="34"/>
        <v>Acceptable</v>
      </c>
      <c r="AA210" t="str">
        <f t="shared" si="35"/>
        <v>Not-Potable</v>
      </c>
      <c r="AB210" t="str">
        <f t="shared" si="36"/>
        <v>Potable</v>
      </c>
      <c r="AC210" t="s">
        <v>40</v>
      </c>
    </row>
    <row r="211" spans="2:29" x14ac:dyDescent="0.3">
      <c r="B211">
        <v>6.4881932396152102</v>
      </c>
      <c r="C211">
        <v>225.48190876371001</v>
      </c>
      <c r="D211">
        <v>348.64427893484702</v>
      </c>
      <c r="E211">
        <v>8.9516922845734292</v>
      </c>
      <c r="F211">
        <v>385.50563536573901</v>
      </c>
      <c r="G211">
        <v>324.50984090751598</v>
      </c>
      <c r="H211">
        <v>12.696544803640601</v>
      </c>
      <c r="I211">
        <v>97.112860186139997</v>
      </c>
      <c r="J211">
        <v>4.5920735708209897</v>
      </c>
      <c r="O211" t="str">
        <f t="shared" si="29"/>
        <v>Alkaline</v>
      </c>
      <c r="P211" t="str" cm="1">
        <f t="array" ref="P211">_xlfn.IFS(C210&lt;=60,"Soft",
C210&lt;120,"Moderately Soft",
C210&lt;=170,"Desirable",
C210&lt;=240,"Moderately Hard",
C210&gt;240,"Hard")</f>
        <v>Moderately Hard</v>
      </c>
      <c r="Q211" t="str" cm="1">
        <f t="array" ref="Q211">_xlfn.IFS(D210&lt;50,"Non-Beneficial",
D210&lt;=150,"Excellent",
D210&lt;=250,"Good",
D210&lt;=350,"Average",
D210&lt;=500,"Poor",
D210&lt;=800,"Very Poor",
D210&gt;800,"Unacceptable")</f>
        <v>Excellent</v>
      </c>
      <c r="R211" t="str">
        <f t="shared" si="28"/>
        <v>Unacceptable</v>
      </c>
      <c r="S211" t="str">
        <f t="shared" si="30"/>
        <v>Safe</v>
      </c>
      <c r="T211" t="str">
        <f t="shared" si="31"/>
        <v>Unacceptable</v>
      </c>
      <c r="U211" t="str">
        <f t="shared" si="32"/>
        <v>Acceptable</v>
      </c>
      <c r="V211" t="str">
        <f t="shared" si="33"/>
        <v>Safe</v>
      </c>
      <c r="W211" t="str">
        <f t="shared" si="34"/>
        <v>Acceptable</v>
      </c>
      <c r="AA211" t="str">
        <f t="shared" si="35"/>
        <v>Not-Potable</v>
      </c>
      <c r="AB211" t="str">
        <f t="shared" si="36"/>
        <v>Not-Potable</v>
      </c>
      <c r="AC211" t="s">
        <v>40</v>
      </c>
    </row>
    <row r="212" spans="2:29" x14ac:dyDescent="0.3">
      <c r="B212">
        <v>5.8697367553375202</v>
      </c>
      <c r="C212">
        <v>207.725455159804</v>
      </c>
      <c r="D212">
        <v>222.442182358906</v>
      </c>
      <c r="E212">
        <v>6.5977643395030796</v>
      </c>
      <c r="F212">
        <v>352.56398697597899</v>
      </c>
      <c r="G212">
        <v>465.61648082479201</v>
      </c>
      <c r="H212">
        <v>14.8381002339825</v>
      </c>
      <c r="I212">
        <v>77.822737072931702</v>
      </c>
      <c r="J212">
        <v>4.6893150477906103</v>
      </c>
      <c r="O212" t="str">
        <f t="shared" si="29"/>
        <v>Acidic</v>
      </c>
      <c r="P212" t="str" cm="1">
        <f t="array" ref="P212">_xlfn.IFS(C211&lt;=60,"Soft",
C211&lt;120,"Moderately Soft",
C211&lt;=170,"Desirable",
C211&lt;=240,"Moderately Hard",
C211&gt;240,"Hard")</f>
        <v>Moderately Hard</v>
      </c>
      <c r="Q212" t="str" cm="1">
        <f t="array" ref="Q212">_xlfn.IFS(D211&lt;50,"Non-Beneficial",
D211&lt;=150,"Excellent",
D211&lt;=250,"Good",
D211&lt;=350,"Average",
D211&lt;=500,"Poor",
D211&lt;=800,"Very Poor",
D211&gt;800,"Unacceptable")</f>
        <v>Average</v>
      </c>
      <c r="R212" t="str">
        <f t="shared" si="28"/>
        <v>Unacceptable</v>
      </c>
      <c r="S212" t="str">
        <f t="shared" si="30"/>
        <v>Safe</v>
      </c>
      <c r="T212" t="str">
        <f t="shared" si="31"/>
        <v>Acceptable</v>
      </c>
      <c r="U212" t="str">
        <f t="shared" si="32"/>
        <v>Acceptable</v>
      </c>
      <c r="V212" t="str">
        <f t="shared" si="33"/>
        <v>Unsafe</v>
      </c>
      <c r="W212" t="str">
        <f t="shared" si="34"/>
        <v>Acceptable</v>
      </c>
      <c r="AA212" t="str">
        <f t="shared" si="35"/>
        <v>Not-Potable</v>
      </c>
      <c r="AB212" t="str">
        <f t="shared" si="36"/>
        <v>Not-Potable</v>
      </c>
      <c r="AC212" t="s">
        <v>40</v>
      </c>
    </row>
    <row r="213" spans="2:29" x14ac:dyDescent="0.3">
      <c r="B213">
        <f>$AG$27</f>
        <v>7.080794504276815</v>
      </c>
      <c r="C213">
        <v>220.813702450253</v>
      </c>
      <c r="D213">
        <v>214.10319623664199</v>
      </c>
      <c r="E213">
        <v>6.3248797888176798</v>
      </c>
      <c r="F213">
        <v>335.84586272472001</v>
      </c>
      <c r="G213">
        <v>382.19783900940803</v>
      </c>
      <c r="H213">
        <v>9.5002955289737603</v>
      </c>
      <c r="I213">
        <v>86.990134402294501</v>
      </c>
      <c r="J213">
        <v>3.65997481178995</v>
      </c>
      <c r="O213" t="str">
        <f t="shared" si="29"/>
        <v>Acidic</v>
      </c>
      <c r="P213" t="str" cm="1">
        <f t="array" ref="P213">_xlfn.IFS(C212&lt;=60,"Soft",
C212&lt;120,"Moderately Soft",
C212&lt;=170,"Desirable",
C212&lt;=240,"Moderately Hard",
C212&gt;240,"Hard")</f>
        <v>Moderately Hard</v>
      </c>
      <c r="Q213" t="str" cm="1">
        <f t="array" ref="Q213">_xlfn.IFS(D212&lt;50,"Non-Beneficial",
D212&lt;=150,"Excellent",
D212&lt;=250,"Good",
D212&lt;=350,"Average",
D212&lt;=500,"Poor",
D212&lt;=800,"Very Poor",
D212&gt;800,"Unacceptable")</f>
        <v>Good</v>
      </c>
      <c r="R213" t="str">
        <f t="shared" si="28"/>
        <v>Needs Boiling</v>
      </c>
      <c r="S213" t="str">
        <f t="shared" si="30"/>
        <v>Safe</v>
      </c>
      <c r="T213" t="str">
        <f t="shared" si="31"/>
        <v>Acceptable</v>
      </c>
      <c r="U213" t="str">
        <f t="shared" si="32"/>
        <v>Acceptable</v>
      </c>
      <c r="V213" t="str">
        <f t="shared" si="33"/>
        <v>Safe</v>
      </c>
      <c r="W213" t="str">
        <f t="shared" si="34"/>
        <v>Acceptable</v>
      </c>
      <c r="AA213" t="str">
        <f t="shared" si="35"/>
        <v>Not-Potable</v>
      </c>
      <c r="AB213" t="str">
        <f t="shared" si="36"/>
        <v>Potable</v>
      </c>
      <c r="AC213" t="s">
        <v>40</v>
      </c>
    </row>
    <row r="214" spans="2:29" x14ac:dyDescent="0.3">
      <c r="B214">
        <v>5.3041426602159003</v>
      </c>
      <c r="C214">
        <v>160.96835823630801</v>
      </c>
      <c r="D214">
        <v>252.99511557454301</v>
      </c>
      <c r="E214">
        <v>6.2860431096336402</v>
      </c>
      <c r="F214">
        <v>300.50068924411102</v>
      </c>
      <c r="G214">
        <v>497.79039051282302</v>
      </c>
      <c r="H214">
        <v>15.013030334164601</v>
      </c>
      <c r="I214">
        <v>61.115513216060698</v>
      </c>
      <c r="J214">
        <v>4.1657236639986897</v>
      </c>
      <c r="O214" t="str">
        <f t="shared" si="29"/>
        <v>Neutral</v>
      </c>
      <c r="P214" t="str" cm="1">
        <f t="array" ref="P214">_xlfn.IFS(C213&lt;=60,"Soft",
C213&lt;120,"Moderately Soft",
C213&lt;=170,"Desirable",
C213&lt;=240,"Moderately Hard",
C213&gt;240,"Hard")</f>
        <v>Moderately Hard</v>
      </c>
      <c r="Q214" t="str" cm="1">
        <f t="array" ref="Q214">_xlfn.IFS(D213&lt;50,"Non-Beneficial",
D213&lt;=150,"Excellent",
D213&lt;=250,"Good",
D213&lt;=350,"Average",
D213&lt;=500,"Poor",
D213&lt;=800,"Very Poor",
D213&gt;800,"Unacceptable")</f>
        <v>Good</v>
      </c>
      <c r="R214" t="str">
        <f t="shared" si="28"/>
        <v>Needs Boiling</v>
      </c>
      <c r="S214" t="str">
        <f t="shared" si="30"/>
        <v>Safe</v>
      </c>
      <c r="T214" t="str">
        <f t="shared" si="31"/>
        <v>Acceptable</v>
      </c>
      <c r="U214" t="str">
        <f t="shared" si="32"/>
        <v>Acceptable</v>
      </c>
      <c r="V214" t="str">
        <f t="shared" si="33"/>
        <v>Unsafe</v>
      </c>
      <c r="W214" t="str">
        <f t="shared" si="34"/>
        <v>Acceptable</v>
      </c>
      <c r="AA214" t="str">
        <f t="shared" si="35"/>
        <v>Not-Potable</v>
      </c>
      <c r="AB214" t="str">
        <f t="shared" si="36"/>
        <v>Potable</v>
      </c>
      <c r="AC214" t="s">
        <v>40</v>
      </c>
    </row>
    <row r="215" spans="2:29" x14ac:dyDescent="0.3">
      <c r="B215">
        <v>7.5336148229929201</v>
      </c>
      <c r="C215">
        <v>186.91824508543601</v>
      </c>
      <c r="D215">
        <v>116.42727540809399</v>
      </c>
      <c r="E215">
        <v>5.89068429373095</v>
      </c>
      <c r="F215">
        <f>$AH$27</f>
        <v>333.77577661081307</v>
      </c>
      <c r="G215">
        <v>363.506344261224</v>
      </c>
      <c r="H215">
        <v>10.7401459026207</v>
      </c>
      <c r="I215">
        <v>49.574308299842201</v>
      </c>
      <c r="J215">
        <v>3.4627639874234499</v>
      </c>
      <c r="O215" t="str">
        <f t="shared" si="29"/>
        <v>Acidic</v>
      </c>
      <c r="P215" t="str" cm="1">
        <f t="array" ref="P215">_xlfn.IFS(C214&lt;=60,"Soft",
C214&lt;120,"Moderately Soft",
C214&lt;=170,"Desirable",
C214&lt;=240,"Moderately Hard",
C214&gt;240,"Hard")</f>
        <v>Desirable</v>
      </c>
      <c r="Q215" t="str" cm="1">
        <f t="array" ref="Q215">_xlfn.IFS(D214&lt;50,"Non-Beneficial",
D214&lt;=150,"Excellent",
D214&lt;=250,"Good",
D214&lt;=350,"Average",
D214&lt;=500,"Poor",
D214&lt;=800,"Very Poor",
D214&gt;800,"Unacceptable")</f>
        <v>Average</v>
      </c>
      <c r="R215" t="str">
        <f t="shared" si="28"/>
        <v>Needs Boiling</v>
      </c>
      <c r="S215" t="str">
        <f t="shared" si="30"/>
        <v>Safe</v>
      </c>
      <c r="T215" t="str">
        <f t="shared" si="31"/>
        <v>Acceptable</v>
      </c>
      <c r="U215" t="str">
        <f t="shared" si="32"/>
        <v>Acceptable</v>
      </c>
      <c r="V215" t="str">
        <f t="shared" si="33"/>
        <v>Safe</v>
      </c>
      <c r="W215" t="str">
        <f t="shared" si="34"/>
        <v>Acceptable</v>
      </c>
      <c r="AA215" t="str">
        <f t="shared" si="35"/>
        <v>Not-Potable</v>
      </c>
      <c r="AB215" t="str">
        <f t="shared" si="36"/>
        <v>Potable</v>
      </c>
      <c r="AC215" t="s">
        <v>40</v>
      </c>
    </row>
    <row r="216" spans="2:29" x14ac:dyDescent="0.3">
      <c r="B216">
        <v>4.0776077245659703</v>
      </c>
      <c r="C216">
        <v>207.83804788598499</v>
      </c>
      <c r="D216">
        <v>181.949541399254</v>
      </c>
      <c r="E216">
        <v>7.9239739514496002</v>
      </c>
      <c r="F216">
        <f>$AH$27</f>
        <v>333.77577661081307</v>
      </c>
      <c r="G216">
        <v>288.36519305246202</v>
      </c>
      <c r="H216">
        <v>13.306692030386699</v>
      </c>
      <c r="I216">
        <v>35.824556493097099</v>
      </c>
      <c r="J216">
        <v>2.75865853118927</v>
      </c>
      <c r="O216" t="str">
        <f t="shared" si="29"/>
        <v>Neutral</v>
      </c>
      <c r="P216" t="str" cm="1">
        <f t="array" ref="P216">_xlfn.IFS(C215&lt;=60,"Soft",
C215&lt;120,"Moderately Soft",
C215&lt;=170,"Desirable",
C215&lt;=240,"Moderately Hard",
C215&gt;240,"Hard")</f>
        <v>Moderately Hard</v>
      </c>
      <c r="Q216" t="str" cm="1">
        <f t="array" ref="Q216">_xlfn.IFS(D215&lt;50,"Non-Beneficial",
D215&lt;=150,"Excellent",
D215&lt;=250,"Good",
D215&lt;=350,"Average",
D215&lt;=500,"Poor",
D215&lt;=800,"Very Poor",
D215&gt;800,"Unacceptable")</f>
        <v>Excellent</v>
      </c>
      <c r="R216" t="str">
        <f t="shared" si="28"/>
        <v>Needs Boiling</v>
      </c>
      <c r="S216" t="str">
        <f t="shared" si="30"/>
        <v>Safe</v>
      </c>
      <c r="T216" t="str">
        <f t="shared" si="31"/>
        <v>Acceptable</v>
      </c>
      <c r="U216" t="str">
        <f t="shared" si="32"/>
        <v>Acceptable</v>
      </c>
      <c r="V216" t="str">
        <f t="shared" si="33"/>
        <v>Safe</v>
      </c>
      <c r="W216" t="str">
        <f t="shared" si="34"/>
        <v>Acceptable</v>
      </c>
      <c r="AA216" t="str">
        <f t="shared" si="35"/>
        <v>Potable</v>
      </c>
      <c r="AB216" t="str">
        <f t="shared" si="36"/>
        <v>Potable</v>
      </c>
      <c r="AC216" t="s">
        <v>40</v>
      </c>
    </row>
    <row r="217" spans="2:29" x14ac:dyDescent="0.3">
      <c r="B217">
        <f>$AG$27</f>
        <v>7.080794504276815</v>
      </c>
      <c r="C217">
        <v>105.859263571954</v>
      </c>
      <c r="D217">
        <v>379.281421771667</v>
      </c>
      <c r="E217">
        <v>5.6094403455085002</v>
      </c>
      <c r="F217">
        <f>$AH$27</f>
        <v>333.77577661081307</v>
      </c>
      <c r="G217">
        <v>358.88876761150999</v>
      </c>
      <c r="H217">
        <v>12.207108489369499</v>
      </c>
      <c r="I217">
        <v>71.119890174209701</v>
      </c>
      <c r="J217">
        <v>3.8738533495939702</v>
      </c>
      <c r="O217" t="str">
        <f t="shared" si="29"/>
        <v>Acidic</v>
      </c>
      <c r="P217" t="str" cm="1">
        <f t="array" ref="P217">_xlfn.IFS(C216&lt;=60,"Soft",
C216&lt;120,"Moderately Soft",
C216&lt;=170,"Desirable",
C216&lt;=240,"Moderately Hard",
C216&gt;240,"Hard")</f>
        <v>Moderately Hard</v>
      </c>
      <c r="Q217" t="str" cm="1">
        <f t="array" ref="Q217">_xlfn.IFS(D216&lt;50,"Non-Beneficial",
D216&lt;=150,"Excellent",
D216&lt;=250,"Good",
D216&lt;=350,"Average",
D216&lt;=500,"Poor",
D216&lt;=800,"Very Poor",
D216&gt;800,"Unacceptable")</f>
        <v>Good</v>
      </c>
      <c r="R217" t="str">
        <f t="shared" si="28"/>
        <v>Unacceptable</v>
      </c>
      <c r="S217" t="str">
        <f t="shared" si="30"/>
        <v>Safe</v>
      </c>
      <c r="T217" t="str">
        <f t="shared" si="31"/>
        <v>Acceptable</v>
      </c>
      <c r="U217" t="str">
        <f t="shared" si="32"/>
        <v>Acceptable</v>
      </c>
      <c r="V217" t="str">
        <f t="shared" si="33"/>
        <v>Safe</v>
      </c>
      <c r="W217" t="str">
        <f t="shared" si="34"/>
        <v>Acceptable</v>
      </c>
      <c r="AA217" t="str">
        <f t="shared" si="35"/>
        <v>Not-Potable</v>
      </c>
      <c r="AB217" t="str">
        <f t="shared" si="36"/>
        <v>Not-Potable</v>
      </c>
      <c r="AC217" t="s">
        <v>40</v>
      </c>
    </row>
    <row r="218" spans="2:29" x14ac:dyDescent="0.3">
      <c r="B218">
        <v>7.0861684008432997</v>
      </c>
      <c r="C218">
        <v>189.14537768142301</v>
      </c>
      <c r="D218">
        <v>43.044924830859102</v>
      </c>
      <c r="E218">
        <v>3.6158905172021001</v>
      </c>
      <c r="F218">
        <v>259.37332176941601</v>
      </c>
      <c r="G218">
        <v>400.90434968594502</v>
      </c>
      <c r="H218">
        <v>12.993012235980901</v>
      </c>
      <c r="I218">
        <v>63.902288254970898</v>
      </c>
      <c r="J218">
        <v>3.4165397533411999</v>
      </c>
      <c r="O218" t="str">
        <f t="shared" si="29"/>
        <v>Neutral</v>
      </c>
      <c r="P218" t="str" cm="1">
        <f t="array" ref="P218">_xlfn.IFS(C217&lt;=60,"Soft",
C217&lt;120,"Moderately Soft",
C217&lt;=170,"Desirable",
C217&lt;=240,"Moderately Hard",
C217&gt;240,"Hard")</f>
        <v>Moderately Soft</v>
      </c>
      <c r="Q218" t="str" cm="1">
        <f t="array" ref="Q218">_xlfn.IFS(D217&lt;50,"Non-Beneficial",
D217&lt;=150,"Excellent",
D217&lt;=250,"Good",
D217&lt;=350,"Average",
D217&lt;=500,"Poor",
D217&lt;=800,"Very Poor",
D217&gt;800,"Unacceptable")</f>
        <v>Poor</v>
      </c>
      <c r="R218" t="str">
        <f t="shared" si="28"/>
        <v>Needs Boiling</v>
      </c>
      <c r="S218" t="str">
        <f t="shared" si="30"/>
        <v>Safe</v>
      </c>
      <c r="T218" t="str">
        <f t="shared" si="31"/>
        <v>Acceptable</v>
      </c>
      <c r="U218" t="str">
        <f t="shared" si="32"/>
        <v>Acceptable</v>
      </c>
      <c r="V218" t="str">
        <f t="shared" si="33"/>
        <v>Safe</v>
      </c>
      <c r="W218" t="str">
        <f t="shared" si="34"/>
        <v>Acceptable</v>
      </c>
      <c r="AA218" t="str">
        <f t="shared" si="35"/>
        <v>Not-Potable</v>
      </c>
      <c r="AB218" t="str">
        <f t="shared" si="36"/>
        <v>Not-Potable</v>
      </c>
      <c r="AC218" t="s">
        <v>40</v>
      </c>
    </row>
    <row r="219" spans="2:29" x14ac:dyDescent="0.3">
      <c r="B219">
        <v>6.2710121710645597</v>
      </c>
      <c r="C219">
        <v>213.44468499464199</v>
      </c>
      <c r="D219">
        <v>248.46141872428899</v>
      </c>
      <c r="E219">
        <v>8.3729970485072194</v>
      </c>
      <c r="F219">
        <f>$AH$27</f>
        <v>333.77577661081307</v>
      </c>
      <c r="G219">
        <v>543.39174355598504</v>
      </c>
      <c r="H219">
        <v>17.916526366257699</v>
      </c>
      <c r="I219">
        <v>84.578868507875399</v>
      </c>
      <c r="J219">
        <v>5.3035813605758602</v>
      </c>
      <c r="O219" t="str">
        <f t="shared" si="29"/>
        <v>Neutral</v>
      </c>
      <c r="P219" t="str" cm="1">
        <f t="array" ref="P219">_xlfn.IFS(C218&lt;=60,"Soft",
C218&lt;120,"Moderately Soft",
C218&lt;=170,"Desirable",
C218&lt;=240,"Moderately Hard",
C218&gt;240,"Hard")</f>
        <v>Moderately Hard</v>
      </c>
      <c r="Q219" t="str" cm="1">
        <f t="array" ref="Q219">_xlfn.IFS(D218&lt;50,"Non-Beneficial",
D218&lt;=150,"Excellent",
D218&lt;=250,"Good",
D218&lt;=350,"Average",
D218&lt;=500,"Poor",
D218&lt;=800,"Very Poor",
D218&gt;800,"Unacceptable")</f>
        <v>Non-Beneficial</v>
      </c>
      <c r="R219" t="str">
        <f t="shared" si="28"/>
        <v>Acceptable</v>
      </c>
      <c r="S219" t="str">
        <f t="shared" si="30"/>
        <v>Safe</v>
      </c>
      <c r="T219" t="str">
        <f t="shared" si="31"/>
        <v>Acceptable</v>
      </c>
      <c r="U219" t="str">
        <f t="shared" si="32"/>
        <v>Acceptable</v>
      </c>
      <c r="V219" t="str">
        <f t="shared" si="33"/>
        <v>Safe</v>
      </c>
      <c r="W219" t="str">
        <f t="shared" si="34"/>
        <v>Acceptable</v>
      </c>
      <c r="AA219" t="str">
        <f t="shared" si="35"/>
        <v>Not-Potable</v>
      </c>
      <c r="AB219" t="str">
        <f t="shared" si="36"/>
        <v>Potable</v>
      </c>
      <c r="AC219" t="s">
        <v>40</v>
      </c>
    </row>
    <row r="220" spans="2:29" x14ac:dyDescent="0.3">
      <c r="B220">
        <v>7.9577683439961504</v>
      </c>
      <c r="C220">
        <v>276.73356890740399</v>
      </c>
      <c r="D220">
        <v>171.62398420975299</v>
      </c>
      <c r="E220">
        <v>7.84154155276509</v>
      </c>
      <c r="F220">
        <v>397.431962226721</v>
      </c>
      <c r="G220">
        <v>514.42172196485001</v>
      </c>
      <c r="H220">
        <v>14.529779296031901</v>
      </c>
      <c r="I220">
        <v>60.559699041460497</v>
      </c>
      <c r="J220">
        <v>3.4507458924445999</v>
      </c>
      <c r="O220" t="str">
        <f t="shared" si="29"/>
        <v>Acidic</v>
      </c>
      <c r="P220" t="str" cm="1">
        <f t="array" ref="P220">_xlfn.IFS(C219&lt;=60,"Soft",
C219&lt;120,"Moderately Soft",
C219&lt;=170,"Desirable",
C219&lt;=240,"Moderately Hard",
C219&gt;240,"Hard")</f>
        <v>Moderately Hard</v>
      </c>
      <c r="Q220" t="str" cm="1">
        <f t="array" ref="Q220">_xlfn.IFS(D219&lt;50,"Non-Beneficial",
D219&lt;=150,"Excellent",
D219&lt;=250,"Good",
D219&lt;=350,"Average",
D219&lt;=500,"Poor",
D219&lt;=800,"Very Poor",
D219&gt;800,"Unacceptable")</f>
        <v>Good</v>
      </c>
      <c r="R220" t="str">
        <f t="shared" si="28"/>
        <v>Unacceptable</v>
      </c>
      <c r="S220" t="str">
        <f t="shared" si="30"/>
        <v>Safe</v>
      </c>
      <c r="T220" t="str">
        <f t="shared" si="31"/>
        <v>Unacceptable</v>
      </c>
      <c r="U220" t="str">
        <f t="shared" si="32"/>
        <v>Acceptable</v>
      </c>
      <c r="V220" t="str">
        <f t="shared" si="33"/>
        <v>Unsafe</v>
      </c>
      <c r="W220" t="str">
        <f t="shared" si="34"/>
        <v>Unacceptable</v>
      </c>
      <c r="AA220" t="str">
        <f t="shared" si="35"/>
        <v>Not-Potable</v>
      </c>
      <c r="AB220" t="str">
        <f t="shared" si="36"/>
        <v>Not-Potable</v>
      </c>
      <c r="AC220" t="s">
        <v>40</v>
      </c>
    </row>
    <row r="221" spans="2:29" x14ac:dyDescent="0.3">
      <c r="B221">
        <v>8.8756422784544409</v>
      </c>
      <c r="C221">
        <v>228.921587186209</v>
      </c>
      <c r="D221">
        <v>284.87708597824303</v>
      </c>
      <c r="E221">
        <v>5.3187319803378701</v>
      </c>
      <c r="F221">
        <v>351.96072317720302</v>
      </c>
      <c r="G221">
        <v>474.77251899981098</v>
      </c>
      <c r="H221">
        <v>14.683970470839199</v>
      </c>
      <c r="I221">
        <v>52.5788600217086</v>
      </c>
      <c r="J221">
        <v>4.0069915585632998</v>
      </c>
      <c r="O221" t="str">
        <f t="shared" si="29"/>
        <v>Neutral</v>
      </c>
      <c r="P221" t="str" cm="1">
        <f t="array" ref="P221">_xlfn.IFS(C220&lt;=60,"Soft",
C220&lt;120,"Moderately Soft",
C220&lt;=170,"Desirable",
C220&lt;=240,"Moderately Hard",
C220&gt;240,"Hard")</f>
        <v>Hard</v>
      </c>
      <c r="Q221" t="str" cm="1">
        <f t="array" ref="Q221">_xlfn.IFS(D220&lt;50,"Non-Beneficial",
D220&lt;=150,"Excellent",
D220&lt;=250,"Good",
D220&lt;=350,"Average",
D220&lt;=500,"Poor",
D220&lt;=800,"Very Poor",
D220&gt;800,"Unacceptable")</f>
        <v>Good</v>
      </c>
      <c r="R221" t="str">
        <f t="shared" si="28"/>
        <v>Unacceptable</v>
      </c>
      <c r="S221" t="str">
        <f t="shared" si="30"/>
        <v>Safe</v>
      </c>
      <c r="T221" t="str">
        <f t="shared" si="31"/>
        <v>Unacceptable</v>
      </c>
      <c r="U221" t="str">
        <f t="shared" si="32"/>
        <v>Acceptable</v>
      </c>
      <c r="V221" t="str">
        <f t="shared" si="33"/>
        <v>Safe</v>
      </c>
      <c r="W221" t="str">
        <f t="shared" si="34"/>
        <v>Acceptable</v>
      </c>
      <c r="AA221" t="str">
        <f t="shared" si="35"/>
        <v>Not-Potable</v>
      </c>
      <c r="AB221" t="str">
        <f t="shared" si="36"/>
        <v>Not-Potable</v>
      </c>
      <c r="AC221" t="s">
        <v>40</v>
      </c>
    </row>
    <row r="222" spans="2:29" x14ac:dyDescent="0.3">
      <c r="B222">
        <f>$AG$27</f>
        <v>7.080794504276815</v>
      </c>
      <c r="C222">
        <v>192.44717101882301</v>
      </c>
      <c r="D222">
        <v>182.575692711947</v>
      </c>
      <c r="E222">
        <v>7.4722490659808702</v>
      </c>
      <c r="F222">
        <v>313.77654578969202</v>
      </c>
      <c r="G222">
        <v>462.40244905277501</v>
      </c>
      <c r="H222">
        <v>13.9321453762599</v>
      </c>
      <c r="I222">
        <v>53.185916550361299</v>
      </c>
      <c r="J222">
        <v>4.3582983409082798</v>
      </c>
      <c r="O222" t="str">
        <f t="shared" si="29"/>
        <v>Alkaline</v>
      </c>
      <c r="P222" t="str" cm="1">
        <f t="array" ref="P222">_xlfn.IFS(C221&lt;=60,"Soft",
C221&lt;120,"Moderately Soft",
C221&lt;=170,"Desirable",
C221&lt;=240,"Moderately Hard",
C221&gt;240,"Hard")</f>
        <v>Moderately Hard</v>
      </c>
      <c r="Q222" t="str" cm="1">
        <f t="array" ref="Q222">_xlfn.IFS(D221&lt;50,"Non-Beneficial",
D221&lt;=150,"Excellent",
D221&lt;=250,"Good",
D221&lt;=350,"Average",
D221&lt;=500,"Poor",
D221&lt;=800,"Very Poor",
D221&gt;800,"Unacceptable")</f>
        <v>Average</v>
      </c>
      <c r="R222" t="str">
        <f t="shared" si="28"/>
        <v>Needs Boiling</v>
      </c>
      <c r="S222" t="str">
        <f t="shared" si="30"/>
        <v>Safe</v>
      </c>
      <c r="T222" t="str">
        <f t="shared" si="31"/>
        <v>Acceptable</v>
      </c>
      <c r="U222" t="str">
        <f t="shared" si="32"/>
        <v>Acceptable</v>
      </c>
      <c r="V222" t="str">
        <f t="shared" si="33"/>
        <v>Safe</v>
      </c>
      <c r="W222" t="str">
        <f t="shared" si="34"/>
        <v>Acceptable</v>
      </c>
      <c r="AA222" t="str">
        <f t="shared" si="35"/>
        <v>Not-Potable</v>
      </c>
      <c r="AB222" t="str">
        <f t="shared" si="36"/>
        <v>Potable</v>
      </c>
      <c r="AC222" t="s">
        <v>40</v>
      </c>
    </row>
    <row r="223" spans="2:29" x14ac:dyDescent="0.3">
      <c r="B223">
        <v>6.6137091176418403</v>
      </c>
      <c r="C223">
        <v>141.12892152143101</v>
      </c>
      <c r="D223">
        <v>256.48569496257403</v>
      </c>
      <c r="E223">
        <v>7.2229715566975496</v>
      </c>
      <c r="F223">
        <v>295.23689211539102</v>
      </c>
      <c r="G223">
        <v>374.77031579625202</v>
      </c>
      <c r="H223">
        <v>14.0382632568621</v>
      </c>
      <c r="I223">
        <v>74.299249801158894</v>
      </c>
      <c r="J223">
        <v>3.53977111137399</v>
      </c>
      <c r="O223" t="str">
        <f t="shared" si="29"/>
        <v>Neutral</v>
      </c>
      <c r="P223" t="str" cm="1">
        <f t="array" ref="P223">_xlfn.IFS(C222&lt;=60,"Soft",
C222&lt;120,"Moderately Soft",
C222&lt;=170,"Desirable",
C222&lt;=240,"Moderately Hard",
C222&gt;240,"Hard")</f>
        <v>Moderately Hard</v>
      </c>
      <c r="Q223" t="str" cm="1">
        <f t="array" ref="Q223">_xlfn.IFS(D222&lt;50,"Non-Beneficial",
D222&lt;=150,"Excellent",
D222&lt;=250,"Good",
D222&lt;=350,"Average",
D222&lt;=500,"Poor",
D222&lt;=800,"Very Poor",
D222&gt;800,"Unacceptable")</f>
        <v>Good</v>
      </c>
      <c r="R223" t="str">
        <f t="shared" si="28"/>
        <v>Unacceptable</v>
      </c>
      <c r="S223" t="str">
        <f t="shared" si="30"/>
        <v>Safe</v>
      </c>
      <c r="T223" t="str">
        <f t="shared" si="31"/>
        <v>Acceptable</v>
      </c>
      <c r="U223" t="str">
        <f t="shared" si="32"/>
        <v>Acceptable</v>
      </c>
      <c r="V223" t="str">
        <f t="shared" si="33"/>
        <v>Safe</v>
      </c>
      <c r="W223" t="str">
        <f t="shared" si="34"/>
        <v>Acceptable</v>
      </c>
      <c r="AA223" t="str">
        <f t="shared" si="35"/>
        <v>Not-Potable</v>
      </c>
      <c r="AB223" t="str">
        <f t="shared" si="36"/>
        <v>Potable</v>
      </c>
      <c r="AC223" t="s">
        <v>40</v>
      </c>
    </row>
    <row r="224" spans="2:29" x14ac:dyDescent="0.3">
      <c r="B224">
        <v>7.7357050217516496</v>
      </c>
      <c r="C224">
        <v>137.31816582716101</v>
      </c>
      <c r="D224">
        <v>167.23977243645697</v>
      </c>
      <c r="E224">
        <v>7.6758261743027001</v>
      </c>
      <c r="F224">
        <v>282.53989232753497</v>
      </c>
      <c r="G224">
        <v>595.32926345013095</v>
      </c>
      <c r="H224">
        <v>18.756139371883499</v>
      </c>
      <c r="I224">
        <v>63.0427791647273</v>
      </c>
      <c r="J224">
        <v>2.1486115361452698</v>
      </c>
      <c r="O224" t="str">
        <f t="shared" si="29"/>
        <v>Drinkable</v>
      </c>
      <c r="P224" t="str" cm="1">
        <f t="array" ref="P224">_xlfn.IFS(C223&lt;=60,"Soft",
C223&lt;120,"Moderately Soft",
C223&lt;=170,"Desirable",
C223&lt;=240,"Moderately Hard",
C223&gt;240,"Hard")</f>
        <v>Desirable</v>
      </c>
      <c r="Q224" t="str" cm="1">
        <f t="array" ref="Q224">_xlfn.IFS(D223&lt;50,"Non-Beneficial",
D223&lt;=150,"Excellent",
D223&lt;=250,"Good",
D223&lt;=350,"Average",
D223&lt;=500,"Poor",
D223&lt;=800,"Very Poor",
D223&gt;800,"Unacceptable")</f>
        <v>Average</v>
      </c>
      <c r="R224" t="str">
        <f t="shared" si="28"/>
        <v>Unacceptable</v>
      </c>
      <c r="S224" t="str">
        <f t="shared" si="30"/>
        <v>Safe</v>
      </c>
      <c r="T224" t="str">
        <f t="shared" si="31"/>
        <v>Acceptable</v>
      </c>
      <c r="U224" t="str">
        <f t="shared" si="32"/>
        <v>Acceptable</v>
      </c>
      <c r="V224" t="str">
        <f t="shared" si="33"/>
        <v>Safe</v>
      </c>
      <c r="W224" t="str">
        <f t="shared" si="34"/>
        <v>Acceptable</v>
      </c>
      <c r="AA224" t="str">
        <f t="shared" si="35"/>
        <v>Not-Potable</v>
      </c>
      <c r="AB224" t="str">
        <f t="shared" si="36"/>
        <v>Potable</v>
      </c>
      <c r="AC224" t="s">
        <v>40</v>
      </c>
    </row>
    <row r="225" spans="2:29" x14ac:dyDescent="0.3">
      <c r="B225">
        <v>9.9250413284290993</v>
      </c>
      <c r="C225">
        <v>238.71339338235501</v>
      </c>
      <c r="D225">
        <v>107.04603182298801</v>
      </c>
      <c r="E225">
        <v>6.11001941833179</v>
      </c>
      <c r="F225">
        <v>351.59742268711301</v>
      </c>
      <c r="G225">
        <v>405.90018410521498</v>
      </c>
      <c r="H225">
        <v>13.550366565856899</v>
      </c>
      <c r="I225">
        <v>59.462668983444601</v>
      </c>
      <c r="J225">
        <v>4.7038034885769404</v>
      </c>
      <c r="O225" t="str">
        <f t="shared" si="29"/>
        <v>Neutral</v>
      </c>
      <c r="P225" t="str" cm="1">
        <f t="array" ref="P225">_xlfn.IFS(C224&lt;=60,"Soft",
C224&lt;120,"Moderately Soft",
C224&lt;=170,"Desirable",
C224&lt;=240,"Moderately Hard",
C224&gt;240,"Hard")</f>
        <v>Desirable</v>
      </c>
      <c r="Q225" t="str" cm="1">
        <f t="array" ref="Q225">_xlfn.IFS(D224&lt;50,"Non-Beneficial",
D224&lt;=150,"Excellent",
D224&lt;=250,"Good",
D224&lt;=350,"Average",
D224&lt;=500,"Poor",
D224&lt;=800,"Very Poor",
D224&gt;800,"Unacceptable")</f>
        <v>Good</v>
      </c>
      <c r="R225" t="str">
        <f t="shared" si="28"/>
        <v>Unacceptable</v>
      </c>
      <c r="S225" t="str">
        <f t="shared" si="30"/>
        <v>Safe</v>
      </c>
      <c r="T225" t="str">
        <f t="shared" si="31"/>
        <v>Unacceptable</v>
      </c>
      <c r="U225" t="str">
        <f t="shared" si="32"/>
        <v>Acceptable</v>
      </c>
      <c r="V225" t="str">
        <f t="shared" si="33"/>
        <v>Safe</v>
      </c>
      <c r="W225" t="str">
        <f t="shared" si="34"/>
        <v>Acceptable</v>
      </c>
      <c r="AA225" t="str">
        <f t="shared" si="35"/>
        <v>Not-Potable</v>
      </c>
      <c r="AB225" t="str">
        <f t="shared" si="36"/>
        <v>Not-Potable</v>
      </c>
      <c r="AC225" t="s">
        <v>40</v>
      </c>
    </row>
    <row r="226" spans="2:29" x14ac:dyDescent="0.3">
      <c r="B226">
        <v>9.0025831096511109</v>
      </c>
      <c r="C226">
        <v>202.990765271534</v>
      </c>
      <c r="D226">
        <v>195.23124864689203</v>
      </c>
      <c r="E226">
        <v>7.24475327449447</v>
      </c>
      <c r="F226">
        <v>330.36151226896902</v>
      </c>
      <c r="G226">
        <v>366.491728659898</v>
      </c>
      <c r="H226">
        <v>15.689404490512301</v>
      </c>
      <c r="I226">
        <v>55.6973995213108</v>
      </c>
      <c r="J226">
        <v>4.90483741473329</v>
      </c>
      <c r="O226" t="str">
        <f t="shared" si="29"/>
        <v>Alkaline</v>
      </c>
      <c r="P226" t="str" cm="1">
        <f t="array" ref="P226">_xlfn.IFS(C225&lt;=60,"Soft",
C225&lt;120,"Moderately Soft",
C225&lt;=170,"Desirable",
C225&lt;=240,"Moderately Hard",
C225&gt;240,"Hard")</f>
        <v>Moderately Hard</v>
      </c>
      <c r="Q226" t="str" cm="1">
        <f t="array" ref="Q226">_xlfn.IFS(D225&lt;50,"Non-Beneficial",
D225&lt;=150,"Excellent",
D225&lt;=250,"Good",
D225&lt;=350,"Average",
D225&lt;=500,"Poor",
D225&lt;=800,"Very Poor",
D225&gt;800,"Unacceptable")</f>
        <v>Excellent</v>
      </c>
      <c r="R226" t="str">
        <f t="shared" si="28"/>
        <v>Needs Boiling</v>
      </c>
      <c r="S226" t="str">
        <f t="shared" si="30"/>
        <v>Safe</v>
      </c>
      <c r="T226" t="str">
        <f t="shared" si="31"/>
        <v>Acceptable</v>
      </c>
      <c r="U226" t="str">
        <f t="shared" si="32"/>
        <v>Acceptable</v>
      </c>
      <c r="V226" t="str">
        <f t="shared" si="33"/>
        <v>Safe</v>
      </c>
      <c r="W226" t="str">
        <f t="shared" si="34"/>
        <v>Acceptable</v>
      </c>
      <c r="AA226" t="str">
        <f t="shared" si="35"/>
        <v>Not-Potable</v>
      </c>
      <c r="AB226" t="str">
        <f t="shared" si="36"/>
        <v>Potable</v>
      </c>
      <c r="AC226" t="s">
        <v>40</v>
      </c>
    </row>
    <row r="227" spans="2:29" x14ac:dyDescent="0.3">
      <c r="B227">
        <v>5.0957664649358803</v>
      </c>
      <c r="C227">
        <v>273.40844807965902</v>
      </c>
      <c r="D227">
        <v>263.07298454759797</v>
      </c>
      <c r="E227">
        <v>10.219804099110601</v>
      </c>
      <c r="F227">
        <v>380.201498210323</v>
      </c>
      <c r="G227">
        <v>513.87757925908204</v>
      </c>
      <c r="H227">
        <v>18.272418324919698</v>
      </c>
      <c r="I227">
        <v>61.425186950138396</v>
      </c>
      <c r="J227">
        <v>4.3521934695148596</v>
      </c>
      <c r="O227" t="str">
        <f t="shared" si="29"/>
        <v>Alkaline</v>
      </c>
      <c r="P227" t="str" cm="1">
        <f t="array" ref="P227">_xlfn.IFS(C226&lt;=60,"Soft",
C226&lt;120,"Moderately Soft",
C226&lt;=170,"Desirable",
C226&lt;=240,"Moderately Hard",
C226&gt;240,"Hard")</f>
        <v>Moderately Hard</v>
      </c>
      <c r="Q227" t="str" cm="1">
        <f t="array" ref="Q227">_xlfn.IFS(D226&lt;50,"Non-Beneficial",
D226&lt;=150,"Excellent",
D226&lt;=250,"Good",
D226&lt;=350,"Average",
D226&lt;=500,"Poor",
D226&lt;=800,"Very Poor",
D226&gt;800,"Unacceptable")</f>
        <v>Good</v>
      </c>
      <c r="R227" t="str">
        <f t="shared" si="28"/>
        <v>Unacceptable</v>
      </c>
      <c r="S227" t="str">
        <f t="shared" si="30"/>
        <v>Safe</v>
      </c>
      <c r="T227" t="str">
        <f t="shared" si="31"/>
        <v>Acceptable</v>
      </c>
      <c r="U227" t="str">
        <f t="shared" si="32"/>
        <v>Acceptable</v>
      </c>
      <c r="V227" t="str">
        <f t="shared" si="33"/>
        <v>Safe</v>
      </c>
      <c r="W227" t="str">
        <f t="shared" si="34"/>
        <v>Acceptable</v>
      </c>
      <c r="AA227" t="str">
        <f t="shared" si="35"/>
        <v>Not-Potable</v>
      </c>
      <c r="AB227" t="str">
        <f t="shared" si="36"/>
        <v>Not-Potable</v>
      </c>
      <c r="AC227" t="s">
        <v>40</v>
      </c>
    </row>
    <row r="228" spans="2:29" x14ac:dyDescent="0.3">
      <c r="B228">
        <v>8.5946771083626707</v>
      </c>
      <c r="C228">
        <v>263.76459268463202</v>
      </c>
      <c r="D228">
        <v>232.20120613390299</v>
      </c>
      <c r="E228">
        <v>6.3944630653255601</v>
      </c>
      <c r="F228">
        <v>383.96259177656299</v>
      </c>
      <c r="G228">
        <v>588.85273285277594</v>
      </c>
      <c r="H228">
        <v>13.5799960039457</v>
      </c>
      <c r="I228">
        <v>86.191635133539094</v>
      </c>
      <c r="J228">
        <v>4.7540724993176697</v>
      </c>
      <c r="O228" t="str">
        <f t="shared" si="29"/>
        <v>Acidic</v>
      </c>
      <c r="P228" t="str" cm="1">
        <f t="array" ref="P228">_xlfn.IFS(C227&lt;=60,"Soft",
C227&lt;120,"Moderately Soft",
C227&lt;=170,"Desirable",
C227&lt;=240,"Moderately Hard",
C227&gt;240,"Hard")</f>
        <v>Hard</v>
      </c>
      <c r="Q228" t="str" cm="1">
        <f t="array" ref="Q228">_xlfn.IFS(D227&lt;50,"Non-Beneficial",
D227&lt;=150,"Excellent",
D227&lt;=250,"Good",
D227&lt;=350,"Average",
D227&lt;=500,"Poor",
D227&lt;=800,"Very Poor",
D227&gt;800,"Unacceptable")</f>
        <v>Average</v>
      </c>
      <c r="R228" t="str">
        <f t="shared" si="28"/>
        <v>Unacceptable</v>
      </c>
      <c r="S228" t="str">
        <f t="shared" si="30"/>
        <v>Safe</v>
      </c>
      <c r="T228" t="str">
        <f t="shared" si="31"/>
        <v>Unacceptable</v>
      </c>
      <c r="U228" t="str">
        <f t="shared" si="32"/>
        <v>Acceptable</v>
      </c>
      <c r="V228" t="str">
        <f t="shared" si="33"/>
        <v>Safe</v>
      </c>
      <c r="W228" t="str">
        <f t="shared" si="34"/>
        <v>Acceptable</v>
      </c>
      <c r="AA228" t="str">
        <f t="shared" si="35"/>
        <v>Not-Potable</v>
      </c>
      <c r="AB228" t="str">
        <f t="shared" si="36"/>
        <v>Not-Potable</v>
      </c>
      <c r="AC228" t="s">
        <v>40</v>
      </c>
    </row>
    <row r="229" spans="2:29" x14ac:dyDescent="0.3">
      <c r="B229">
        <v>7.0837790605073696</v>
      </c>
      <c r="C229">
        <v>112.820253975762</v>
      </c>
      <c r="D229">
        <v>85.802455612809013</v>
      </c>
      <c r="E229">
        <v>4.2102840805824897</v>
      </c>
      <c r="F229">
        <v>234.85269925804801</v>
      </c>
      <c r="G229">
        <v>434.74771543759903</v>
      </c>
      <c r="H229">
        <v>23.399516060245201</v>
      </c>
      <c r="I229">
        <v>94.160307301296598</v>
      </c>
      <c r="J229">
        <v>3.8876806845307899</v>
      </c>
      <c r="O229" t="str">
        <f t="shared" si="29"/>
        <v>Alkaline</v>
      </c>
      <c r="P229" t="str" cm="1">
        <f t="array" ref="P229">_xlfn.IFS(C228&lt;=60,"Soft",
C228&lt;120,"Moderately Soft",
C228&lt;=170,"Desirable",
C228&lt;=240,"Moderately Hard",
C228&gt;240,"Hard")</f>
        <v>Hard</v>
      </c>
      <c r="Q229" t="str" cm="1">
        <f t="array" ref="Q229">_xlfn.IFS(D228&lt;50,"Non-Beneficial",
D228&lt;=150,"Excellent",
D228&lt;=250,"Good",
D228&lt;=350,"Average",
D228&lt;=500,"Poor",
D228&lt;=800,"Very Poor",
D228&gt;800,"Unacceptable")</f>
        <v>Good</v>
      </c>
      <c r="R229" t="str">
        <f t="shared" si="28"/>
        <v>Needs Boiling</v>
      </c>
      <c r="S229" t="str">
        <f t="shared" si="30"/>
        <v>Safe</v>
      </c>
      <c r="T229" t="str">
        <f t="shared" si="31"/>
        <v>Unacceptable</v>
      </c>
      <c r="U229" t="str">
        <f t="shared" si="32"/>
        <v>Acceptable</v>
      </c>
      <c r="V229" t="str">
        <f t="shared" si="33"/>
        <v>Unsafe</v>
      </c>
      <c r="W229" t="str">
        <f t="shared" si="34"/>
        <v>Acceptable</v>
      </c>
      <c r="AA229" t="str">
        <f t="shared" si="35"/>
        <v>Not-Potable</v>
      </c>
      <c r="AB229" t="str">
        <f t="shared" si="36"/>
        <v>Not-Potable</v>
      </c>
      <c r="AC229" t="s">
        <v>40</v>
      </c>
    </row>
    <row r="230" spans="2:29" x14ac:dyDescent="0.3">
      <c r="B230">
        <v>7.6828724980725198</v>
      </c>
      <c r="C230">
        <v>180.70137547327701</v>
      </c>
      <c r="D230">
        <v>121.05721934269501</v>
      </c>
      <c r="E230">
        <v>5.3967161181900902</v>
      </c>
      <c r="F230">
        <v>296.23887686439002</v>
      </c>
      <c r="G230">
        <v>469.83562554884298</v>
      </c>
      <c r="H230">
        <v>15.831763436318299</v>
      </c>
      <c r="I230">
        <v>61.802095102716997</v>
      </c>
      <c r="J230">
        <v>3.7786067876289202</v>
      </c>
      <c r="O230" t="str">
        <f t="shared" si="29"/>
        <v>Neutral</v>
      </c>
      <c r="P230" t="str" cm="1">
        <f t="array" ref="P230">_xlfn.IFS(C229&lt;=60,"Soft",
C229&lt;120,"Moderately Soft",
C229&lt;=170,"Desirable",
C229&lt;=240,"Moderately Hard",
C229&gt;240,"Hard")</f>
        <v>Moderately Soft</v>
      </c>
      <c r="Q230" t="str" cm="1">
        <f t="array" ref="Q230">_xlfn.IFS(D229&lt;50,"Non-Beneficial",
D229&lt;=150,"Excellent",
D229&lt;=250,"Good",
D229&lt;=350,"Average",
D229&lt;=500,"Poor",
D229&lt;=800,"Very Poor",
D229&gt;800,"Unacceptable")</f>
        <v>Excellent</v>
      </c>
      <c r="R230" t="str">
        <f t="shared" si="28"/>
        <v>Acceptable</v>
      </c>
      <c r="S230" t="str">
        <f t="shared" si="30"/>
        <v>Safe</v>
      </c>
      <c r="T230" t="str">
        <f t="shared" si="31"/>
        <v>Acceptable</v>
      </c>
      <c r="U230" t="str">
        <f t="shared" si="32"/>
        <v>Unacceptable</v>
      </c>
      <c r="V230" t="str">
        <f t="shared" si="33"/>
        <v>Unsafe</v>
      </c>
      <c r="W230" t="str">
        <f t="shared" si="34"/>
        <v>Acceptable</v>
      </c>
      <c r="AA230" t="str">
        <f t="shared" si="35"/>
        <v>Not-Potable</v>
      </c>
      <c r="AB230" t="str">
        <f t="shared" si="36"/>
        <v>Not-Potable</v>
      </c>
      <c r="AC230" t="s">
        <v>40</v>
      </c>
    </row>
    <row r="231" spans="2:29" x14ac:dyDescent="0.3">
      <c r="B231">
        <f>$AG$27</f>
        <v>7.080794504276815</v>
      </c>
      <c r="C231">
        <v>133.813114813167</v>
      </c>
      <c r="D231">
        <v>182.72505973053401</v>
      </c>
      <c r="E231">
        <v>5.9118705116333699</v>
      </c>
      <c r="F231">
        <f>$AH$27</f>
        <v>333.77577661081307</v>
      </c>
      <c r="G231">
        <v>415.21173459593803</v>
      </c>
      <c r="H231">
        <v>11.504506121794799</v>
      </c>
      <c r="I231">
        <v>92.975761680329995</v>
      </c>
      <c r="J231">
        <v>3.3131990216574398</v>
      </c>
      <c r="O231" t="str">
        <f t="shared" si="29"/>
        <v>Neutral</v>
      </c>
      <c r="P231" t="str" cm="1">
        <f t="array" ref="P231">_xlfn.IFS(C230&lt;=60,"Soft",
C230&lt;120,"Moderately Soft",
C230&lt;=170,"Desirable",
C230&lt;=240,"Moderately Hard",
C230&gt;240,"Hard")</f>
        <v>Moderately Hard</v>
      </c>
      <c r="Q231" t="str" cm="1">
        <f t="array" ref="Q231">_xlfn.IFS(D230&lt;50,"Non-Beneficial",
D230&lt;=150,"Excellent",
D230&lt;=250,"Good",
D230&lt;=350,"Average",
D230&lt;=500,"Poor",
D230&lt;=800,"Very Poor",
D230&gt;800,"Unacceptable")</f>
        <v>Excellent</v>
      </c>
      <c r="R231" t="str">
        <f t="shared" si="28"/>
        <v>Needs Boiling</v>
      </c>
      <c r="S231" t="str">
        <f t="shared" si="30"/>
        <v>Safe</v>
      </c>
      <c r="T231" t="str">
        <f t="shared" si="31"/>
        <v>Acceptable</v>
      </c>
      <c r="U231" t="str">
        <f t="shared" si="32"/>
        <v>Acceptable</v>
      </c>
      <c r="V231" t="str">
        <f t="shared" si="33"/>
        <v>Safe</v>
      </c>
      <c r="W231" t="str">
        <f t="shared" si="34"/>
        <v>Acceptable</v>
      </c>
      <c r="AA231" t="str">
        <f t="shared" si="35"/>
        <v>Potable</v>
      </c>
      <c r="AB231" t="str">
        <f t="shared" si="36"/>
        <v>Potable</v>
      </c>
      <c r="AC231" t="s">
        <v>40</v>
      </c>
    </row>
    <row r="232" spans="2:29" x14ac:dyDescent="0.3">
      <c r="B232">
        <v>6.4197724735125101</v>
      </c>
      <c r="C232">
        <v>208.76024762661501</v>
      </c>
      <c r="D232">
        <v>307.596814401909</v>
      </c>
      <c r="E232">
        <v>7.7678634869507102</v>
      </c>
      <c r="F232">
        <f>$AH$27</f>
        <v>333.77577661081307</v>
      </c>
      <c r="G232">
        <v>523.60017559618996</v>
      </c>
      <c r="H232">
        <v>20.232523479663499</v>
      </c>
      <c r="I232">
        <f>$AI$27</f>
        <v>66.396292946768</v>
      </c>
      <c r="J232">
        <v>3.0952331568160698</v>
      </c>
      <c r="O232" t="str">
        <f t="shared" si="29"/>
        <v>Neutral</v>
      </c>
      <c r="P232" t="str" cm="1">
        <f t="array" ref="P232">_xlfn.IFS(C231&lt;=60,"Soft",
C231&lt;120,"Moderately Soft",
C231&lt;=170,"Desirable",
C231&lt;=240,"Moderately Hard",
C231&gt;240,"Hard")</f>
        <v>Desirable</v>
      </c>
      <c r="Q232" t="str" cm="1">
        <f t="array" ref="Q232">_xlfn.IFS(D231&lt;50,"Non-Beneficial",
D231&lt;=150,"Excellent",
D231&lt;=250,"Good",
D231&lt;=350,"Average",
D231&lt;=500,"Poor",
D231&lt;=800,"Very Poor",
D231&gt;800,"Unacceptable")</f>
        <v>Good</v>
      </c>
      <c r="R232" t="str">
        <f t="shared" si="28"/>
        <v>Needs Boiling</v>
      </c>
      <c r="S232" t="str">
        <f t="shared" si="30"/>
        <v>Safe</v>
      </c>
      <c r="T232" t="str">
        <f t="shared" si="31"/>
        <v>Acceptable</v>
      </c>
      <c r="U232" t="str">
        <f t="shared" si="32"/>
        <v>Acceptable</v>
      </c>
      <c r="V232" t="str">
        <f t="shared" si="33"/>
        <v>Unsafe</v>
      </c>
      <c r="W232" t="str">
        <f t="shared" si="34"/>
        <v>Acceptable</v>
      </c>
      <c r="AA232" t="str">
        <f t="shared" si="35"/>
        <v>Not-Potable</v>
      </c>
      <c r="AB232" t="str">
        <f t="shared" si="36"/>
        <v>Potable</v>
      </c>
      <c r="AC232" t="s">
        <v>40</v>
      </c>
    </row>
    <row r="233" spans="2:29" x14ac:dyDescent="0.3">
      <c r="B233">
        <v>4.4432388991431004</v>
      </c>
      <c r="C233">
        <v>178.95620575746099</v>
      </c>
      <c r="D233">
        <v>250.08532247564798</v>
      </c>
      <c r="E233">
        <v>4.9488145087261497</v>
      </c>
      <c r="F233">
        <v>298.57667599919199</v>
      </c>
      <c r="G233">
        <v>429.54477303377797</v>
      </c>
      <c r="H233">
        <v>17.729724041901299</v>
      </c>
      <c r="I233">
        <v>56.347688530293503</v>
      </c>
      <c r="J233">
        <v>3.2683248358355899</v>
      </c>
      <c r="O233" t="str">
        <f t="shared" si="29"/>
        <v>Acidic</v>
      </c>
      <c r="P233" t="str" cm="1">
        <f t="array" ref="P233">_xlfn.IFS(C232&lt;=60,"Soft",
C232&lt;120,"Moderately Soft",
C232&lt;=170,"Desirable",
C232&lt;=240,"Moderately Hard",
C232&gt;240,"Hard")</f>
        <v>Moderately Hard</v>
      </c>
      <c r="Q233" t="str" cm="1">
        <f t="array" ref="Q233">_xlfn.IFS(D232&lt;50,"Non-Beneficial",
D232&lt;=150,"Excellent",
D232&lt;=250,"Good",
D232&lt;=350,"Average",
D232&lt;=500,"Poor",
D232&lt;=800,"Very Poor",
D232&gt;800,"Unacceptable")</f>
        <v>Average</v>
      </c>
      <c r="R233" t="str">
        <f t="shared" si="28"/>
        <v>Unacceptable</v>
      </c>
      <c r="S233" t="str">
        <f t="shared" si="30"/>
        <v>Safe</v>
      </c>
      <c r="T233" t="str">
        <f t="shared" si="31"/>
        <v>Unacceptable</v>
      </c>
      <c r="U233" t="str">
        <f t="shared" si="32"/>
        <v>Unacceptable</v>
      </c>
      <c r="V233" t="str">
        <f t="shared" si="33"/>
        <v>Safe</v>
      </c>
      <c r="W233" t="str">
        <f t="shared" si="34"/>
        <v>Acceptable</v>
      </c>
      <c r="AA233" t="str">
        <f t="shared" si="35"/>
        <v>Not-Potable</v>
      </c>
      <c r="AB233" t="str">
        <f t="shared" si="36"/>
        <v>Not-Potable</v>
      </c>
      <c r="AC233" t="s">
        <v>40</v>
      </c>
    </row>
    <row r="234" spans="2:29" x14ac:dyDescent="0.3">
      <c r="B234">
        <v>6.97866426237381</v>
      </c>
      <c r="C234">
        <v>183.24279619429299</v>
      </c>
      <c r="D234">
        <v>231.144460756878</v>
      </c>
      <c r="E234">
        <v>6.5008254016233096</v>
      </c>
      <c r="F234">
        <v>323.15577688359099</v>
      </c>
      <c r="G234">
        <v>470.078705315533</v>
      </c>
      <c r="H234">
        <v>16.082847478933999</v>
      </c>
      <c r="I234">
        <v>65.9957167748057</v>
      </c>
      <c r="J234">
        <v>4.7669432360725699</v>
      </c>
      <c r="O234" t="str">
        <f t="shared" si="29"/>
        <v>Acidic</v>
      </c>
      <c r="P234" t="str" cm="1">
        <f t="array" ref="P234">_xlfn.IFS(C233&lt;=60,"Soft",
C233&lt;120,"Moderately Soft",
C233&lt;=170,"Desirable",
C233&lt;=240,"Moderately Hard",
C233&gt;240,"Hard")</f>
        <v>Moderately Hard</v>
      </c>
      <c r="Q234" t="str" cm="1">
        <f t="array" ref="Q234">_xlfn.IFS(D233&lt;50,"Non-Beneficial",
D233&lt;=150,"Excellent",
D233&lt;=250,"Good",
D233&lt;=350,"Average",
D233&lt;=500,"Poor",
D233&lt;=800,"Very Poor",
D233&gt;800,"Unacceptable")</f>
        <v>Average</v>
      </c>
      <c r="R234" t="str">
        <f t="shared" si="28"/>
        <v>Acceptable</v>
      </c>
      <c r="S234" t="str">
        <f t="shared" si="30"/>
        <v>Safe</v>
      </c>
      <c r="T234" t="str">
        <f t="shared" si="31"/>
        <v>Acceptable</v>
      </c>
      <c r="U234" t="str">
        <f t="shared" si="32"/>
        <v>Acceptable</v>
      </c>
      <c r="V234" t="str">
        <f t="shared" si="33"/>
        <v>Safe</v>
      </c>
      <c r="W234" t="str">
        <f t="shared" si="34"/>
        <v>Acceptable</v>
      </c>
      <c r="AA234" t="str">
        <f t="shared" si="35"/>
        <v>Not-Potable</v>
      </c>
      <c r="AB234" t="str">
        <f t="shared" si="36"/>
        <v>Potable</v>
      </c>
      <c r="AC234" t="s">
        <v>40</v>
      </c>
    </row>
    <row r="235" spans="2:29" x14ac:dyDescent="0.3">
      <c r="B235">
        <v>6.6236135657451198</v>
      </c>
      <c r="C235">
        <v>203.03014134945201</v>
      </c>
      <c r="D235">
        <v>171.67301297022402</v>
      </c>
      <c r="E235">
        <v>6.0496008991980998</v>
      </c>
      <c r="F235">
        <v>311.72628825094699</v>
      </c>
      <c r="G235">
        <v>410.24324745907199</v>
      </c>
      <c r="H235">
        <v>15.914500073046099</v>
      </c>
      <c r="I235">
        <v>65.021228969047598</v>
      </c>
      <c r="J235">
        <v>2.9151659507443899</v>
      </c>
      <c r="O235" t="str">
        <f t="shared" si="29"/>
        <v>Neutral</v>
      </c>
      <c r="P235" t="str" cm="1">
        <f t="array" ref="P235">_xlfn.IFS(C234&lt;=60,"Soft",
C234&lt;120,"Moderately Soft",
C234&lt;=170,"Desirable",
C234&lt;=240,"Moderately Hard",
C234&gt;240,"Hard")</f>
        <v>Moderately Hard</v>
      </c>
      <c r="Q235" t="str" cm="1">
        <f t="array" ref="Q235">_xlfn.IFS(D234&lt;50,"Non-Beneficial",
D234&lt;=150,"Excellent",
D234&lt;=250,"Good",
D234&lt;=350,"Average",
D234&lt;=500,"Poor",
D234&lt;=800,"Very Poor",
D234&gt;800,"Unacceptable")</f>
        <v>Good</v>
      </c>
      <c r="R235" t="str">
        <f t="shared" si="28"/>
        <v>Needs Boiling</v>
      </c>
      <c r="S235" t="str">
        <f t="shared" si="30"/>
        <v>Safe</v>
      </c>
      <c r="T235" t="str">
        <f t="shared" si="31"/>
        <v>Acceptable</v>
      </c>
      <c r="U235" t="str">
        <f t="shared" si="32"/>
        <v>Acceptable</v>
      </c>
      <c r="V235" t="str">
        <f t="shared" si="33"/>
        <v>Safe</v>
      </c>
      <c r="W235" t="str">
        <f t="shared" si="34"/>
        <v>Acceptable</v>
      </c>
      <c r="AA235" t="str">
        <f t="shared" si="35"/>
        <v>Potable</v>
      </c>
      <c r="AB235" t="str">
        <f t="shared" si="36"/>
        <v>Potable</v>
      </c>
      <c r="AC235" t="s">
        <v>40</v>
      </c>
    </row>
    <row r="236" spans="2:29" x14ac:dyDescent="0.3">
      <c r="B236">
        <v>3.66471056171939</v>
      </c>
      <c r="C236">
        <v>201.097316221764</v>
      </c>
      <c r="D236">
        <v>281.02756625046698</v>
      </c>
      <c r="E236">
        <v>5.6820353015834799</v>
      </c>
      <c r="F236">
        <v>330.02353056666198</v>
      </c>
      <c r="G236">
        <v>291.14844892992699</v>
      </c>
      <c r="H236">
        <v>17.470630983963499</v>
      </c>
      <c r="I236">
        <v>75.101801483965602</v>
      </c>
      <c r="J236">
        <v>3.3161576568421598</v>
      </c>
      <c r="O236" t="str">
        <f t="shared" si="29"/>
        <v>Drinkable</v>
      </c>
      <c r="P236" t="str" cm="1">
        <f t="array" ref="P236">_xlfn.IFS(C235&lt;=60,"Soft",
C235&lt;120,"Moderately Soft",
C235&lt;=170,"Desirable",
C235&lt;=240,"Moderately Hard",
C235&gt;240,"Hard")</f>
        <v>Moderately Hard</v>
      </c>
      <c r="Q236" t="str" cm="1">
        <f t="array" ref="Q236">_xlfn.IFS(D235&lt;50,"Non-Beneficial",
D235&lt;=150,"Excellent",
D235&lt;=250,"Good",
D235&lt;=350,"Average",
D235&lt;=500,"Poor",
D235&lt;=800,"Very Poor",
D235&gt;800,"Unacceptable")</f>
        <v>Good</v>
      </c>
      <c r="R236" t="str">
        <f t="shared" si="28"/>
        <v>Needs Boiling</v>
      </c>
      <c r="S236" t="str">
        <f t="shared" si="30"/>
        <v>Safe</v>
      </c>
      <c r="T236" t="str">
        <f t="shared" si="31"/>
        <v>Acceptable</v>
      </c>
      <c r="U236" t="str">
        <f t="shared" si="32"/>
        <v>Acceptable</v>
      </c>
      <c r="V236" t="str">
        <f t="shared" si="33"/>
        <v>Safe</v>
      </c>
      <c r="W236" t="str">
        <f t="shared" si="34"/>
        <v>Acceptable</v>
      </c>
      <c r="AA236" t="str">
        <f t="shared" si="35"/>
        <v>Potable</v>
      </c>
      <c r="AB236" t="str">
        <f t="shared" si="36"/>
        <v>Potable</v>
      </c>
      <c r="AC236" t="s">
        <v>40</v>
      </c>
    </row>
    <row r="237" spans="2:29" x14ac:dyDescent="0.3">
      <c r="B237">
        <v>4.8141356208896697</v>
      </c>
      <c r="C237">
        <v>205.214041056588</v>
      </c>
      <c r="D237">
        <v>176.50405049111998</v>
      </c>
      <c r="E237">
        <v>8.1210801474954906</v>
      </c>
      <c r="F237">
        <v>350.48793869935099</v>
      </c>
      <c r="G237">
        <v>414.030708951642</v>
      </c>
      <c r="H237">
        <v>10.9994160757612</v>
      </c>
      <c r="I237">
        <v>47.402665871686402</v>
      </c>
      <c r="J237">
        <v>5.1908518046121204</v>
      </c>
      <c r="O237" t="str">
        <f t="shared" si="29"/>
        <v>Acidic</v>
      </c>
      <c r="P237" t="str" cm="1">
        <f t="array" ref="P237">_xlfn.IFS(C236&lt;=60,"Soft",
C236&lt;120,"Moderately Soft",
C236&lt;=170,"Desirable",
C236&lt;=240,"Moderately Hard",
C236&gt;240,"Hard")</f>
        <v>Moderately Hard</v>
      </c>
      <c r="Q237" t="str" cm="1">
        <f t="array" ref="Q237">_xlfn.IFS(D236&lt;50,"Non-Beneficial",
D236&lt;=150,"Excellent",
D236&lt;=250,"Good",
D236&lt;=350,"Average",
D236&lt;=500,"Poor",
D236&lt;=800,"Very Poor",
D236&gt;800,"Unacceptable")</f>
        <v>Average</v>
      </c>
      <c r="R237" t="str">
        <f t="shared" si="28"/>
        <v>Needs Boiling</v>
      </c>
      <c r="S237" t="str">
        <f t="shared" si="30"/>
        <v>Safe</v>
      </c>
      <c r="T237" t="str">
        <f t="shared" si="31"/>
        <v>Acceptable</v>
      </c>
      <c r="U237" t="str">
        <f t="shared" si="32"/>
        <v>Acceptable</v>
      </c>
      <c r="V237" t="str">
        <f t="shared" si="33"/>
        <v>Safe</v>
      </c>
      <c r="W237" t="str">
        <f t="shared" si="34"/>
        <v>Acceptable</v>
      </c>
      <c r="AA237" t="str">
        <f t="shared" si="35"/>
        <v>Not-Potable</v>
      </c>
      <c r="AB237" t="str">
        <f t="shared" si="36"/>
        <v>Potable</v>
      </c>
      <c r="AC237" t="s">
        <v>40</v>
      </c>
    </row>
    <row r="238" spans="2:29" x14ac:dyDescent="0.3">
      <c r="B238">
        <v>5.7796737051752096</v>
      </c>
      <c r="C238">
        <v>199.586080284079</v>
      </c>
      <c r="D238">
        <v>241.60354320974</v>
      </c>
      <c r="E238">
        <v>9.4581283236228799</v>
      </c>
      <c r="F238">
        <f>$AH$27</f>
        <v>333.77577661081307</v>
      </c>
      <c r="G238">
        <v>428.55324853270901</v>
      </c>
      <c r="H238">
        <v>16.022503226193901</v>
      </c>
      <c r="I238">
        <v>64.872703397360098</v>
      </c>
      <c r="J238">
        <v>4.6563772329574702</v>
      </c>
      <c r="O238" t="str">
        <f t="shared" si="29"/>
        <v>Acidic</v>
      </c>
      <c r="P238" t="str" cm="1">
        <f t="array" ref="P238">_xlfn.IFS(C237&lt;=60,"Soft",
C237&lt;120,"Moderately Soft",
C237&lt;=170,"Desirable",
C237&lt;=240,"Moderately Hard",
C237&gt;240,"Hard")</f>
        <v>Moderately Hard</v>
      </c>
      <c r="Q238" t="str" cm="1">
        <f t="array" ref="Q238">_xlfn.IFS(D237&lt;50,"Non-Beneficial",
D237&lt;=150,"Excellent",
D237&lt;=250,"Good",
D237&lt;=350,"Average",
D237&lt;=500,"Poor",
D237&lt;=800,"Very Poor",
D237&gt;800,"Unacceptable")</f>
        <v>Good</v>
      </c>
      <c r="R238" t="str">
        <f t="shared" si="28"/>
        <v>Unacceptable</v>
      </c>
      <c r="S238" t="str">
        <f t="shared" si="30"/>
        <v>Safe</v>
      </c>
      <c r="T238" t="str">
        <f t="shared" si="31"/>
        <v>Acceptable</v>
      </c>
      <c r="U238" t="str">
        <f t="shared" si="32"/>
        <v>Acceptable</v>
      </c>
      <c r="V238" t="str">
        <f t="shared" si="33"/>
        <v>Safe</v>
      </c>
      <c r="W238" t="str">
        <f t="shared" si="34"/>
        <v>Unacceptable</v>
      </c>
      <c r="AA238" t="str">
        <f t="shared" si="35"/>
        <v>Not-Potable</v>
      </c>
      <c r="AB238" t="str">
        <f t="shared" si="36"/>
        <v>Not-Potable</v>
      </c>
      <c r="AC238" t="s">
        <v>40</v>
      </c>
    </row>
    <row r="239" spans="2:29" x14ac:dyDescent="0.3">
      <c r="B239">
        <v>6.9378187833790097</v>
      </c>
      <c r="C239">
        <v>177.57814191742099</v>
      </c>
      <c r="D239">
        <v>126.26197921957601</v>
      </c>
      <c r="E239">
        <v>7.3808829843368198</v>
      </c>
      <c r="F239">
        <f>$AH$27</f>
        <v>333.77577661081307</v>
      </c>
      <c r="G239">
        <v>439.62499796881798</v>
      </c>
      <c r="H239">
        <v>9.3482521551118793</v>
      </c>
      <c r="I239">
        <v>83.163241700398899</v>
      </c>
      <c r="J239">
        <v>3.7240895643464902</v>
      </c>
      <c r="O239" t="str">
        <f t="shared" si="29"/>
        <v>Acidic</v>
      </c>
      <c r="P239" t="str" cm="1">
        <f t="array" ref="P239">_xlfn.IFS(C238&lt;=60,"Soft",
C238&lt;120,"Moderately Soft",
C238&lt;=170,"Desirable",
C238&lt;=240,"Moderately Hard",
C238&gt;240,"Hard")</f>
        <v>Moderately Hard</v>
      </c>
      <c r="Q239" t="str" cm="1">
        <f t="array" ref="Q239">_xlfn.IFS(D238&lt;50,"Non-Beneficial",
D238&lt;=150,"Excellent",
D238&lt;=250,"Good",
D238&lt;=350,"Average",
D238&lt;=500,"Poor",
D238&lt;=800,"Very Poor",
D238&gt;800,"Unacceptable")</f>
        <v>Good</v>
      </c>
      <c r="R239" t="str">
        <f t="shared" si="28"/>
        <v>Unacceptable</v>
      </c>
      <c r="S239" t="str">
        <f t="shared" si="30"/>
        <v>Safe</v>
      </c>
      <c r="T239" t="str">
        <f t="shared" si="31"/>
        <v>Acceptable</v>
      </c>
      <c r="U239" t="str">
        <f t="shared" si="32"/>
        <v>Acceptable</v>
      </c>
      <c r="V239" t="str">
        <f t="shared" si="33"/>
        <v>Safe</v>
      </c>
      <c r="W239" t="str">
        <f t="shared" si="34"/>
        <v>Acceptable</v>
      </c>
      <c r="AA239" t="str">
        <f t="shared" si="35"/>
        <v>Not-Potable</v>
      </c>
      <c r="AB239" t="str">
        <f t="shared" si="36"/>
        <v>Not-Potable</v>
      </c>
      <c r="AC239" t="s">
        <v>40</v>
      </c>
    </row>
    <row r="240" spans="2:29" x14ac:dyDescent="0.3">
      <c r="B240">
        <v>7.4367826093455296</v>
      </c>
      <c r="C240">
        <v>208.09400400931199</v>
      </c>
      <c r="D240">
        <v>285.446162869803</v>
      </c>
      <c r="E240">
        <v>6.5000525371639997</v>
      </c>
      <c r="F240">
        <v>339.023898160192</v>
      </c>
      <c r="G240">
        <v>522.79372999968996</v>
      </c>
      <c r="H240">
        <v>17.1152760277208</v>
      </c>
      <c r="I240">
        <v>65.311277225680698</v>
      </c>
      <c r="J240">
        <v>3.7276637192074702</v>
      </c>
      <c r="O240" t="str">
        <f t="shared" si="29"/>
        <v>Neutral</v>
      </c>
      <c r="P240" t="str" cm="1">
        <f t="array" ref="P240">_xlfn.IFS(C239&lt;=60,"Soft",
C239&lt;120,"Moderately Soft",
C239&lt;=170,"Desirable",
C239&lt;=240,"Moderately Hard",
C239&gt;240,"Hard")</f>
        <v>Moderately Hard</v>
      </c>
      <c r="Q240" t="str" cm="1">
        <f t="array" ref="Q240">_xlfn.IFS(D239&lt;50,"Non-Beneficial",
D239&lt;=150,"Excellent",
D239&lt;=250,"Good",
D239&lt;=350,"Average",
D239&lt;=500,"Poor",
D239&lt;=800,"Very Poor",
D239&gt;800,"Unacceptable")</f>
        <v>Excellent</v>
      </c>
      <c r="R240" t="str">
        <f t="shared" si="28"/>
        <v>Unacceptable</v>
      </c>
      <c r="S240" t="str">
        <f t="shared" si="30"/>
        <v>Safe</v>
      </c>
      <c r="T240" t="str">
        <f t="shared" si="31"/>
        <v>Acceptable</v>
      </c>
      <c r="U240" t="str">
        <f t="shared" si="32"/>
        <v>Acceptable</v>
      </c>
      <c r="V240" t="str">
        <f t="shared" si="33"/>
        <v>Unsafe</v>
      </c>
      <c r="W240" t="str">
        <f t="shared" si="34"/>
        <v>Acceptable</v>
      </c>
      <c r="AA240" t="str">
        <f t="shared" si="35"/>
        <v>Not-Potable</v>
      </c>
      <c r="AB240" t="str">
        <f t="shared" si="36"/>
        <v>Not-Potable</v>
      </c>
      <c r="AC240" t="s">
        <v>40</v>
      </c>
    </row>
    <row r="241" spans="2:29" x14ac:dyDescent="0.3">
      <c r="B241">
        <v>4.7233125732505199</v>
      </c>
      <c r="C241">
        <v>252.27489500543601</v>
      </c>
      <c r="D241">
        <v>228.331920415165</v>
      </c>
      <c r="E241">
        <v>5.9224506141869702</v>
      </c>
      <c r="F241">
        <v>378.56030360783097</v>
      </c>
      <c r="G241">
        <v>411.29502463660901</v>
      </c>
      <c r="H241">
        <v>16.584571439410901</v>
      </c>
      <c r="I241">
        <v>66.728401542313193</v>
      </c>
      <c r="J241">
        <v>3.9175866951041698</v>
      </c>
      <c r="O241" t="str">
        <f t="shared" si="29"/>
        <v>Neutral</v>
      </c>
      <c r="P241" t="str" cm="1">
        <f t="array" ref="P241">_xlfn.IFS(C240&lt;=60,"Soft",
C240&lt;120,"Moderately Soft",
C240&lt;=170,"Desirable",
C240&lt;=240,"Moderately Hard",
C240&gt;240,"Hard")</f>
        <v>Moderately Hard</v>
      </c>
      <c r="Q241" t="str" cm="1">
        <f t="array" ref="Q241">_xlfn.IFS(D240&lt;50,"Non-Beneficial",
D240&lt;=150,"Excellent",
D240&lt;=250,"Good",
D240&lt;=350,"Average",
D240&lt;=500,"Poor",
D240&lt;=800,"Very Poor",
D240&gt;800,"Unacceptable")</f>
        <v>Average</v>
      </c>
      <c r="R241" t="str">
        <f t="shared" si="28"/>
        <v>Needs Boiling</v>
      </c>
      <c r="S241" t="str">
        <f t="shared" si="30"/>
        <v>Safe</v>
      </c>
      <c r="T241" t="str">
        <f t="shared" si="31"/>
        <v>Unacceptable</v>
      </c>
      <c r="U241" t="str">
        <f t="shared" si="32"/>
        <v>Acceptable</v>
      </c>
      <c r="V241" t="str">
        <f t="shared" si="33"/>
        <v>Safe</v>
      </c>
      <c r="W241" t="str">
        <f t="shared" si="34"/>
        <v>Acceptable</v>
      </c>
      <c r="AA241" t="str">
        <f t="shared" si="35"/>
        <v>Not-Potable</v>
      </c>
      <c r="AB241" t="str">
        <f t="shared" si="36"/>
        <v>Potable</v>
      </c>
      <c r="AC241" t="s">
        <v>40</v>
      </c>
    </row>
    <row r="242" spans="2:29" x14ac:dyDescent="0.3">
      <c r="B242">
        <v>9.3806580507883197</v>
      </c>
      <c r="C242">
        <v>265.061216149389</v>
      </c>
      <c r="D242">
        <v>151.567898339989</v>
      </c>
      <c r="E242">
        <v>4.2715446710643699</v>
      </c>
      <c r="F242">
        <v>333.33446929709601</v>
      </c>
      <c r="G242">
        <v>503.17061542657501</v>
      </c>
      <c r="H242">
        <v>11.286410043484199</v>
      </c>
      <c r="I242">
        <v>99.016003070347693</v>
      </c>
      <c r="J242">
        <v>4.0343490471582797</v>
      </c>
      <c r="O242" t="str">
        <f t="shared" si="29"/>
        <v>Acidic</v>
      </c>
      <c r="P242" t="str" cm="1">
        <f t="array" ref="P242">_xlfn.IFS(C241&lt;=60,"Soft",
C241&lt;120,"Moderately Soft",
C241&lt;=170,"Desirable",
C241&lt;=240,"Moderately Hard",
C241&gt;240,"Hard")</f>
        <v>Hard</v>
      </c>
      <c r="Q242" t="str" cm="1">
        <f t="array" ref="Q242">_xlfn.IFS(D241&lt;50,"Non-Beneficial",
D241&lt;=150,"Excellent",
D241&lt;=250,"Good",
D241&lt;=350,"Average",
D241&lt;=500,"Poor",
D241&lt;=800,"Very Poor",
D241&gt;800,"Unacceptable")</f>
        <v>Good</v>
      </c>
      <c r="R242" t="str">
        <f t="shared" si="28"/>
        <v>Needs Boiling</v>
      </c>
      <c r="S242" t="str">
        <f t="shared" si="30"/>
        <v>Safe</v>
      </c>
      <c r="T242" t="str">
        <f t="shared" si="31"/>
        <v>Acceptable</v>
      </c>
      <c r="U242" t="str">
        <f t="shared" si="32"/>
        <v>Acceptable</v>
      </c>
      <c r="V242" t="str">
        <f t="shared" si="33"/>
        <v>Safe</v>
      </c>
      <c r="W242" t="str">
        <f t="shared" si="34"/>
        <v>Acceptable</v>
      </c>
      <c r="AA242" t="str">
        <f t="shared" si="35"/>
        <v>Not-Potable</v>
      </c>
      <c r="AB242" t="str">
        <f t="shared" si="36"/>
        <v>Not-Potable</v>
      </c>
      <c r="AC242" t="s">
        <v>40</v>
      </c>
    </row>
    <row r="243" spans="2:29" x14ac:dyDescent="0.3">
      <c r="B243">
        <v>7.8101449331968302</v>
      </c>
      <c r="C243">
        <v>187.31504773856099</v>
      </c>
      <c r="D243">
        <v>204.188899258183</v>
      </c>
      <c r="E243">
        <v>7.2148957241802796</v>
      </c>
      <c r="F243">
        <v>325.228880822522</v>
      </c>
      <c r="G243">
        <v>351.18608085870301</v>
      </c>
      <c r="H243">
        <v>16.800399608404099</v>
      </c>
      <c r="I243">
        <v>68.485480287893793</v>
      </c>
      <c r="J243">
        <v>4.0337737093431301</v>
      </c>
      <c r="O243" t="str">
        <f t="shared" si="29"/>
        <v>Alkaline</v>
      </c>
      <c r="P243" t="str" cm="1">
        <f t="array" ref="P243">_xlfn.IFS(C242&lt;=60,"Soft",
C242&lt;120,"Moderately Soft",
C242&lt;=170,"Desirable",
C242&lt;=240,"Moderately Hard",
C242&gt;240,"Hard")</f>
        <v>Hard</v>
      </c>
      <c r="Q243" t="str" cm="1">
        <f t="array" ref="Q243">_xlfn.IFS(D242&lt;50,"Non-Beneficial",
D242&lt;=150,"Excellent",
D242&lt;=250,"Good",
D242&lt;=350,"Average",
D242&lt;=500,"Poor",
D242&lt;=800,"Very Poor",
D242&gt;800,"Unacceptable")</f>
        <v>Good</v>
      </c>
      <c r="R243" t="str">
        <f t="shared" si="28"/>
        <v>Acceptable</v>
      </c>
      <c r="S243" t="str">
        <f t="shared" si="30"/>
        <v>Safe</v>
      </c>
      <c r="T243" t="str">
        <f t="shared" si="31"/>
        <v>Unacceptable</v>
      </c>
      <c r="U243" t="str">
        <f t="shared" si="32"/>
        <v>Acceptable</v>
      </c>
      <c r="V243" t="str">
        <f t="shared" si="33"/>
        <v>Unsafe</v>
      </c>
      <c r="W243" t="str">
        <f t="shared" si="34"/>
        <v>Acceptable</v>
      </c>
      <c r="AA243" t="str">
        <f t="shared" si="35"/>
        <v>Not-Potable</v>
      </c>
      <c r="AB243" t="str">
        <f t="shared" si="36"/>
        <v>Not-Potable</v>
      </c>
      <c r="AC243" t="s">
        <v>40</v>
      </c>
    </row>
    <row r="244" spans="2:29" x14ac:dyDescent="0.3">
      <c r="B244">
        <v>9.4366371642514402</v>
      </c>
      <c r="C244">
        <v>143.78841182704301</v>
      </c>
      <c r="D244">
        <v>207.24930359306703</v>
      </c>
      <c r="E244">
        <v>7.7001001881253703</v>
      </c>
      <c r="F244">
        <f>$AH$27</f>
        <v>333.77577661081307</v>
      </c>
      <c r="G244">
        <v>469.76132766542202</v>
      </c>
      <c r="H244">
        <v>14.215764667502</v>
      </c>
      <c r="I244">
        <v>66.077978035365902</v>
      </c>
      <c r="J244">
        <v>4.4111174397749604</v>
      </c>
      <c r="O244" t="str">
        <f t="shared" si="29"/>
        <v>Neutral</v>
      </c>
      <c r="P244" t="str" cm="1">
        <f t="array" ref="P244">_xlfn.IFS(C243&lt;=60,"Soft",
C243&lt;120,"Moderately Soft",
C243&lt;=170,"Desirable",
C243&lt;=240,"Moderately Hard",
C243&gt;240,"Hard")</f>
        <v>Moderately Hard</v>
      </c>
      <c r="Q244" t="str" cm="1">
        <f t="array" ref="Q244">_xlfn.IFS(D243&lt;50,"Non-Beneficial",
D243&lt;=150,"Excellent",
D243&lt;=250,"Good",
D243&lt;=350,"Average",
D243&lt;=500,"Poor",
D243&lt;=800,"Very Poor",
D243&gt;800,"Unacceptable")</f>
        <v>Good</v>
      </c>
      <c r="R244" t="str">
        <f t="shared" si="28"/>
        <v>Unacceptable</v>
      </c>
      <c r="S244" t="str">
        <f t="shared" si="30"/>
        <v>Safe</v>
      </c>
      <c r="T244" t="str">
        <f t="shared" si="31"/>
        <v>Acceptable</v>
      </c>
      <c r="U244" t="str">
        <f t="shared" si="32"/>
        <v>Acceptable</v>
      </c>
      <c r="V244" t="str">
        <f t="shared" si="33"/>
        <v>Safe</v>
      </c>
      <c r="W244" t="str">
        <f t="shared" si="34"/>
        <v>Acceptable</v>
      </c>
      <c r="AA244" t="str">
        <f t="shared" si="35"/>
        <v>Not-Potable</v>
      </c>
      <c r="AB244" t="str">
        <f t="shared" si="36"/>
        <v>Potable</v>
      </c>
      <c r="AC244" t="s">
        <v>40</v>
      </c>
    </row>
    <row r="245" spans="2:29" x14ac:dyDescent="0.3">
      <c r="B245">
        <v>9.4063257528982795</v>
      </c>
      <c r="C245">
        <v>216.76215866041699</v>
      </c>
      <c r="D245">
        <v>279.48589445431003</v>
      </c>
      <c r="E245">
        <v>6.1561107940777404</v>
      </c>
      <c r="F245">
        <v>355.47303468825601</v>
      </c>
      <c r="G245">
        <v>347.98307827691099</v>
      </c>
      <c r="H245">
        <v>16.340715053314501</v>
      </c>
      <c r="I245">
        <v>32.108292482849897</v>
      </c>
      <c r="J245">
        <v>3.0972779574771598</v>
      </c>
      <c r="O245" t="str">
        <f t="shared" si="29"/>
        <v>Alkaline</v>
      </c>
      <c r="P245" t="str" cm="1">
        <f t="array" ref="P245">_xlfn.IFS(C244&lt;=60,"Soft",
C244&lt;120,"Moderately Soft",
C244&lt;=170,"Desirable",
C244&lt;=240,"Moderately Hard",
C244&gt;240,"Hard")</f>
        <v>Desirable</v>
      </c>
      <c r="Q245" t="str" cm="1">
        <f t="array" ref="Q245">_xlfn.IFS(D244&lt;50,"Non-Beneficial",
D244&lt;=150,"Excellent",
D244&lt;=250,"Good",
D244&lt;=350,"Average",
D244&lt;=500,"Poor",
D244&lt;=800,"Very Poor",
D244&gt;800,"Unacceptable")</f>
        <v>Good</v>
      </c>
      <c r="R245" t="str">
        <f t="shared" si="28"/>
        <v>Unacceptable</v>
      </c>
      <c r="S245" t="str">
        <f t="shared" si="30"/>
        <v>Safe</v>
      </c>
      <c r="T245" t="str">
        <f t="shared" si="31"/>
        <v>Acceptable</v>
      </c>
      <c r="U245" t="str">
        <f t="shared" si="32"/>
        <v>Acceptable</v>
      </c>
      <c r="V245" t="str">
        <f t="shared" si="33"/>
        <v>Safe</v>
      </c>
      <c r="W245" t="str">
        <f t="shared" si="34"/>
        <v>Acceptable</v>
      </c>
      <c r="AA245" t="str">
        <f t="shared" si="35"/>
        <v>Not-Potable</v>
      </c>
      <c r="AB245" t="str">
        <f t="shared" si="36"/>
        <v>Not-Potable</v>
      </c>
      <c r="AC245" t="s">
        <v>40</v>
      </c>
    </row>
    <row r="246" spans="2:29" x14ac:dyDescent="0.3">
      <c r="B246">
        <v>6.3212593152229903</v>
      </c>
      <c r="C246">
        <v>207.25770955362299</v>
      </c>
      <c r="D246">
        <v>85.321395169595107</v>
      </c>
      <c r="E246">
        <v>5.9878765835646801</v>
      </c>
      <c r="F246">
        <v>286.4892804214</v>
      </c>
      <c r="G246">
        <v>491.76531319496303</v>
      </c>
      <c r="H246">
        <v>10.546886238857301</v>
      </c>
      <c r="I246">
        <v>74.502807995095594</v>
      </c>
      <c r="J246">
        <v>4.5014572038139802</v>
      </c>
      <c r="O246" t="str">
        <f t="shared" si="29"/>
        <v>Alkaline</v>
      </c>
      <c r="P246" t="str" cm="1">
        <f t="array" ref="P246">_xlfn.IFS(C245&lt;=60,"Soft",
C245&lt;120,"Moderately Soft",
C245&lt;=170,"Desirable",
C245&lt;=240,"Moderately Hard",
C245&gt;240,"Hard")</f>
        <v>Moderately Hard</v>
      </c>
      <c r="Q246" t="str" cm="1">
        <f t="array" ref="Q246">_xlfn.IFS(D245&lt;50,"Non-Beneficial",
D245&lt;=150,"Excellent",
D245&lt;=250,"Good",
D245&lt;=350,"Average",
D245&lt;=500,"Poor",
D245&lt;=800,"Very Poor",
D245&gt;800,"Unacceptable")</f>
        <v>Average</v>
      </c>
      <c r="R246" t="str">
        <f t="shared" si="28"/>
        <v>Needs Boiling</v>
      </c>
      <c r="S246" t="str">
        <f t="shared" si="30"/>
        <v>Safe</v>
      </c>
      <c r="T246" t="str">
        <f t="shared" si="31"/>
        <v>Acceptable</v>
      </c>
      <c r="U246" t="str">
        <f t="shared" si="32"/>
        <v>Acceptable</v>
      </c>
      <c r="V246" t="str">
        <f t="shared" si="33"/>
        <v>Safe</v>
      </c>
      <c r="W246" t="str">
        <f t="shared" si="34"/>
        <v>Acceptable</v>
      </c>
      <c r="AA246" t="str">
        <f t="shared" si="35"/>
        <v>Not-Potable</v>
      </c>
      <c r="AB246" t="str">
        <f t="shared" si="36"/>
        <v>Potable</v>
      </c>
      <c r="AC246" t="s">
        <v>40</v>
      </c>
    </row>
    <row r="247" spans="2:29" x14ac:dyDescent="0.3">
      <c r="B247">
        <f>$AG$27</f>
        <v>7.080794504276815</v>
      </c>
      <c r="C247">
        <v>217.36974600866</v>
      </c>
      <c r="D247">
        <v>179.84327439446398</v>
      </c>
      <c r="E247">
        <v>8.5941628848905491</v>
      </c>
      <c r="F247">
        <f>$AH$27</f>
        <v>333.77577661081307</v>
      </c>
      <c r="G247">
        <v>409.220776478537</v>
      </c>
      <c r="H247">
        <v>10.2137792949346</v>
      </c>
      <c r="I247">
        <v>18.400012185523199</v>
      </c>
      <c r="J247">
        <v>3.60515419887447</v>
      </c>
      <c r="O247" t="str">
        <f t="shared" si="29"/>
        <v>Acidic</v>
      </c>
      <c r="P247" t="str" cm="1">
        <f t="array" ref="P247">_xlfn.IFS(C246&lt;=60,"Soft",
C246&lt;120,"Moderately Soft",
C246&lt;=170,"Desirable",
C246&lt;=240,"Moderately Hard",
C246&gt;240,"Hard")</f>
        <v>Moderately Hard</v>
      </c>
      <c r="Q247" t="str" cm="1">
        <f t="array" ref="Q247">_xlfn.IFS(D246&lt;50,"Non-Beneficial",
D246&lt;=150,"Excellent",
D246&lt;=250,"Good",
D246&lt;=350,"Average",
D246&lt;=500,"Poor",
D246&lt;=800,"Very Poor",
D246&gt;800,"Unacceptable")</f>
        <v>Excellent</v>
      </c>
      <c r="R247" t="str">
        <f t="shared" si="28"/>
        <v>Needs Boiling</v>
      </c>
      <c r="S247" t="str">
        <f t="shared" si="30"/>
        <v>Safe</v>
      </c>
      <c r="T247" t="str">
        <f t="shared" si="31"/>
        <v>Acceptable</v>
      </c>
      <c r="U247" t="str">
        <f t="shared" si="32"/>
        <v>Acceptable</v>
      </c>
      <c r="V247" t="str">
        <f t="shared" si="33"/>
        <v>Safe</v>
      </c>
      <c r="W247" t="str">
        <f t="shared" si="34"/>
        <v>Acceptable</v>
      </c>
      <c r="AA247" t="str">
        <f t="shared" si="35"/>
        <v>Not-Potable</v>
      </c>
      <c r="AB247" t="str">
        <f t="shared" si="36"/>
        <v>Potable</v>
      </c>
      <c r="AC247" t="s">
        <v>40</v>
      </c>
    </row>
    <row r="248" spans="2:29" x14ac:dyDescent="0.3">
      <c r="B248">
        <v>4.7053564957746996</v>
      </c>
      <c r="C248">
        <v>103.173586978107</v>
      </c>
      <c r="D248">
        <v>195.557650515668</v>
      </c>
      <c r="E248">
        <v>6.7672979897863597</v>
      </c>
      <c r="F248">
        <f>$AH$27</f>
        <v>333.77577661081307</v>
      </c>
      <c r="G248">
        <v>370.17816638462398</v>
      </c>
      <c r="H248">
        <v>9.1828336517958107</v>
      </c>
      <c r="I248">
        <v>93.900485873656507</v>
      </c>
      <c r="J248">
        <v>3.4374501340171801</v>
      </c>
      <c r="O248" t="str">
        <f t="shared" si="29"/>
        <v>Neutral</v>
      </c>
      <c r="P248" t="str" cm="1">
        <f t="array" ref="P248">_xlfn.IFS(C247&lt;=60,"Soft",
C247&lt;120,"Moderately Soft",
C247&lt;=170,"Desirable",
C247&lt;=240,"Moderately Hard",
C247&gt;240,"Hard")</f>
        <v>Moderately Hard</v>
      </c>
      <c r="Q248" t="str" cm="1">
        <f t="array" ref="Q248">_xlfn.IFS(D247&lt;50,"Non-Beneficial",
D247&lt;=150,"Excellent",
D247&lt;=250,"Good",
D247&lt;=350,"Average",
D247&lt;=500,"Poor",
D247&lt;=800,"Very Poor",
D247&gt;800,"Unacceptable")</f>
        <v>Good</v>
      </c>
      <c r="R248" t="str">
        <f t="shared" si="28"/>
        <v>Unacceptable</v>
      </c>
      <c r="S248" t="str">
        <f t="shared" si="30"/>
        <v>Safe</v>
      </c>
      <c r="T248" t="str">
        <f t="shared" si="31"/>
        <v>Acceptable</v>
      </c>
      <c r="U248" t="str">
        <f t="shared" si="32"/>
        <v>Acceptable</v>
      </c>
      <c r="V248" t="str">
        <f t="shared" si="33"/>
        <v>Safe</v>
      </c>
      <c r="W248" t="str">
        <f t="shared" si="34"/>
        <v>Acceptable</v>
      </c>
      <c r="AA248" t="str">
        <f t="shared" si="35"/>
        <v>Not-Potable</v>
      </c>
      <c r="AB248" t="str">
        <f t="shared" si="36"/>
        <v>Potable</v>
      </c>
      <c r="AC248" t="s">
        <v>40</v>
      </c>
    </row>
    <row r="249" spans="2:29" x14ac:dyDescent="0.3">
      <c r="B249">
        <v>8.8964189883017895</v>
      </c>
      <c r="C249">
        <v>222.25629288901999</v>
      </c>
      <c r="D249">
        <v>88.709029659422796</v>
      </c>
      <c r="E249">
        <v>6.0113424330020999</v>
      </c>
      <c r="F249">
        <v>332.00263040579</v>
      </c>
      <c r="G249">
        <v>425.22686170798102</v>
      </c>
      <c r="H249">
        <v>10.847736847274099</v>
      </c>
      <c r="I249">
        <f>$AI$27</f>
        <v>66.396292946768</v>
      </c>
      <c r="J249">
        <v>3.7009457327147399</v>
      </c>
      <c r="O249" t="str">
        <f t="shared" si="29"/>
        <v>Acidic</v>
      </c>
      <c r="P249" t="str" cm="1">
        <f t="array" ref="P249">_xlfn.IFS(C248&lt;=60,"Soft",
C248&lt;120,"Moderately Soft",
C248&lt;=170,"Desirable",
C248&lt;=240,"Moderately Hard",
C248&gt;240,"Hard")</f>
        <v>Moderately Soft</v>
      </c>
      <c r="Q249" t="str" cm="1">
        <f t="array" ref="Q249">_xlfn.IFS(D248&lt;50,"Non-Beneficial",
D248&lt;=150,"Excellent",
D248&lt;=250,"Good",
D248&lt;=350,"Average",
D248&lt;=500,"Poor",
D248&lt;=800,"Very Poor",
D248&gt;800,"Unacceptable")</f>
        <v>Good</v>
      </c>
      <c r="R249" t="str">
        <f t="shared" si="28"/>
        <v>Needs Boiling</v>
      </c>
      <c r="S249" t="str">
        <f t="shared" si="30"/>
        <v>Safe</v>
      </c>
      <c r="T249" t="str">
        <f t="shared" si="31"/>
        <v>Acceptable</v>
      </c>
      <c r="U249" t="str">
        <f t="shared" si="32"/>
        <v>Acceptable</v>
      </c>
      <c r="V249" t="str">
        <f t="shared" si="33"/>
        <v>Unsafe</v>
      </c>
      <c r="W249" t="str">
        <f t="shared" si="34"/>
        <v>Acceptable</v>
      </c>
      <c r="AA249" t="str">
        <f t="shared" si="35"/>
        <v>Not-Potable</v>
      </c>
      <c r="AB249" t="str">
        <f t="shared" si="36"/>
        <v>Not-Potable</v>
      </c>
      <c r="AC249" t="s">
        <v>40</v>
      </c>
    </row>
    <row r="250" spans="2:29" x14ac:dyDescent="0.3">
      <c r="B250">
        <v>6.5818782015489603</v>
      </c>
      <c r="C250">
        <v>272.98274466100997</v>
      </c>
      <c r="D250">
        <v>371.69444403538398</v>
      </c>
      <c r="E250">
        <v>8.1147310153849901</v>
      </c>
      <c r="F250">
        <v>416.08348053859902</v>
      </c>
      <c r="G250">
        <v>351.47683939412298</v>
      </c>
      <c r="H250">
        <v>15.129334487820699</v>
      </c>
      <c r="I250">
        <v>79.261026496244398</v>
      </c>
      <c r="J250">
        <v>4.2016628644658303</v>
      </c>
      <c r="O250" t="str">
        <f t="shared" si="29"/>
        <v>Alkaline</v>
      </c>
      <c r="P250" t="str" cm="1">
        <f t="array" ref="P250">_xlfn.IFS(C249&lt;=60,"Soft",
C249&lt;120,"Moderately Soft",
C249&lt;=170,"Desirable",
C249&lt;=240,"Moderately Hard",
C249&gt;240,"Hard")</f>
        <v>Moderately Hard</v>
      </c>
      <c r="Q250" t="str" cm="1">
        <f t="array" ref="Q250">_xlfn.IFS(D249&lt;50,"Non-Beneficial",
D249&lt;=150,"Excellent",
D249&lt;=250,"Good",
D249&lt;=350,"Average",
D249&lt;=500,"Poor",
D249&lt;=800,"Very Poor",
D249&gt;800,"Unacceptable")</f>
        <v>Excellent</v>
      </c>
      <c r="R250" t="str">
        <f t="shared" si="28"/>
        <v>Needs Boiling</v>
      </c>
      <c r="S250" t="str">
        <f t="shared" si="30"/>
        <v>Safe</v>
      </c>
      <c r="T250" t="str">
        <f t="shared" si="31"/>
        <v>Acceptable</v>
      </c>
      <c r="U250" t="str">
        <f t="shared" si="32"/>
        <v>Acceptable</v>
      </c>
      <c r="V250" t="str">
        <f t="shared" si="33"/>
        <v>Safe</v>
      </c>
      <c r="W250" t="str">
        <f t="shared" si="34"/>
        <v>Acceptable</v>
      </c>
      <c r="AA250" t="str">
        <f t="shared" si="35"/>
        <v>Not-Potable</v>
      </c>
      <c r="AB250" t="str">
        <f t="shared" si="36"/>
        <v>Potable</v>
      </c>
      <c r="AC250" t="s">
        <v>40</v>
      </c>
    </row>
    <row r="251" spans="2:29" x14ac:dyDescent="0.3">
      <c r="B251">
        <v>6.7551459015516198</v>
      </c>
      <c r="C251">
        <v>231.26013129603101</v>
      </c>
      <c r="D251">
        <v>185.36698647476999</v>
      </c>
      <c r="E251">
        <v>8.7571331786021904</v>
      </c>
      <c r="F251">
        <v>342.54801420266602</v>
      </c>
      <c r="G251">
        <v>385.11464773745899</v>
      </c>
      <c r="H251">
        <v>13.888834329605</v>
      </c>
      <c r="I251">
        <v>79.302435726766205</v>
      </c>
      <c r="J251">
        <v>5.1627297493974798</v>
      </c>
      <c r="O251" t="str">
        <f t="shared" si="29"/>
        <v>Drinkable</v>
      </c>
      <c r="P251" t="str" cm="1">
        <f t="array" ref="P251">_xlfn.IFS(C250&lt;=60,"Soft",
C250&lt;120,"Moderately Soft",
C250&lt;=170,"Desirable",
C250&lt;=240,"Moderately Hard",
C250&gt;240,"Hard")</f>
        <v>Hard</v>
      </c>
      <c r="Q251" t="str" cm="1">
        <f t="array" ref="Q251">_xlfn.IFS(D250&lt;50,"Non-Beneficial",
D250&lt;=150,"Excellent",
D250&lt;=250,"Good",
D250&lt;=350,"Average",
D250&lt;=500,"Poor",
D250&lt;=800,"Very Poor",
D250&gt;800,"Unacceptable")</f>
        <v>Poor</v>
      </c>
      <c r="R251" t="str">
        <f t="shared" si="28"/>
        <v>Unacceptable</v>
      </c>
      <c r="S251" t="str">
        <f t="shared" si="30"/>
        <v>Unsafe</v>
      </c>
      <c r="T251" t="str">
        <f t="shared" si="31"/>
        <v>Acceptable</v>
      </c>
      <c r="U251" t="str">
        <f t="shared" si="32"/>
        <v>Acceptable</v>
      </c>
      <c r="V251" t="str">
        <f t="shared" si="33"/>
        <v>Safe</v>
      </c>
      <c r="W251" t="str">
        <f t="shared" si="34"/>
        <v>Acceptable</v>
      </c>
      <c r="AA251" t="str">
        <f t="shared" si="35"/>
        <v>Not-Potable</v>
      </c>
      <c r="AB251" t="str">
        <f t="shared" si="36"/>
        <v>Not-Potable</v>
      </c>
      <c r="AC251" t="s">
        <v>40</v>
      </c>
    </row>
    <row r="252" spans="2:29" x14ac:dyDescent="0.3">
      <c r="B252">
        <v>9.4451298378686506</v>
      </c>
      <c r="C252">
        <v>145.805402446843</v>
      </c>
      <c r="D252">
        <v>131.68529155675901</v>
      </c>
      <c r="E252">
        <v>9.4444710856229399</v>
      </c>
      <c r="F252">
        <v>310.58337385859699</v>
      </c>
      <c r="G252">
        <v>592.65902097595006</v>
      </c>
      <c r="H252">
        <v>8.60639674698694</v>
      </c>
      <c r="I252">
        <v>77.577459510356903</v>
      </c>
      <c r="J252">
        <v>3.87516524661654</v>
      </c>
      <c r="O252" t="str">
        <f t="shared" si="29"/>
        <v>Drinkable</v>
      </c>
      <c r="P252" t="str" cm="1">
        <f t="array" ref="P252">_xlfn.IFS(C251&lt;=60,"Soft",
C251&lt;120,"Moderately Soft",
C251&lt;=170,"Desirable",
C251&lt;=240,"Moderately Hard",
C251&gt;240,"Hard")</f>
        <v>Moderately Hard</v>
      </c>
      <c r="Q252" t="str" cm="1">
        <f t="array" ref="Q252">_xlfn.IFS(D251&lt;50,"Non-Beneficial",
D251&lt;=150,"Excellent",
D251&lt;=250,"Good",
D251&lt;=350,"Average",
D251&lt;=500,"Poor",
D251&lt;=800,"Very Poor",
D251&gt;800,"Unacceptable")</f>
        <v>Good</v>
      </c>
      <c r="R252" t="str">
        <f t="shared" si="28"/>
        <v>Unacceptable</v>
      </c>
      <c r="S252" t="str">
        <f t="shared" si="30"/>
        <v>Safe</v>
      </c>
      <c r="T252" t="str">
        <f t="shared" si="31"/>
        <v>Acceptable</v>
      </c>
      <c r="U252" t="str">
        <f t="shared" si="32"/>
        <v>Acceptable</v>
      </c>
      <c r="V252" t="str">
        <f t="shared" si="33"/>
        <v>Safe</v>
      </c>
      <c r="W252" t="str">
        <f t="shared" si="34"/>
        <v>Unacceptable</v>
      </c>
      <c r="AA252" t="str">
        <f t="shared" si="35"/>
        <v>Not-Potable</v>
      </c>
      <c r="AB252" t="str">
        <f t="shared" si="36"/>
        <v>Not-Potable</v>
      </c>
      <c r="AC252" t="s">
        <v>40</v>
      </c>
    </row>
    <row r="253" spans="2:29" x14ac:dyDescent="0.3">
      <c r="B253">
        <v>9.0248450374174993</v>
      </c>
      <c r="C253">
        <v>128.09669121000701</v>
      </c>
      <c r="D253">
        <v>198.59676475803801</v>
      </c>
      <c r="E253">
        <v>8.0164226491737303</v>
      </c>
      <c r="F253">
        <v>300.15037702033101</v>
      </c>
      <c r="G253">
        <v>451.14348100565098</v>
      </c>
      <c r="H253">
        <v>14.770862942397899</v>
      </c>
      <c r="I253">
        <v>73.778025645975802</v>
      </c>
      <c r="J253">
        <v>3.9852505057435699</v>
      </c>
      <c r="O253" t="str">
        <f t="shared" si="29"/>
        <v>Alkaline</v>
      </c>
      <c r="P253" t="str" cm="1">
        <f t="array" ref="P253">_xlfn.IFS(C252&lt;=60,"Soft",
C252&lt;120,"Moderately Soft",
C252&lt;=170,"Desirable",
C252&lt;=240,"Moderately Hard",
C252&gt;240,"Hard")</f>
        <v>Desirable</v>
      </c>
      <c r="Q253" t="str" cm="1">
        <f t="array" ref="Q253">_xlfn.IFS(D252&lt;50,"Non-Beneficial",
D252&lt;=150,"Excellent",
D252&lt;=250,"Good",
D252&lt;=350,"Average",
D252&lt;=500,"Poor",
D252&lt;=800,"Very Poor",
D252&gt;800,"Unacceptable")</f>
        <v>Excellent</v>
      </c>
      <c r="R253" t="str">
        <f t="shared" si="28"/>
        <v>Unacceptable</v>
      </c>
      <c r="S253" t="str">
        <f t="shared" si="30"/>
        <v>Safe</v>
      </c>
      <c r="T253" t="str">
        <f t="shared" si="31"/>
        <v>Unacceptable</v>
      </c>
      <c r="U253" t="str">
        <f t="shared" si="32"/>
        <v>Acceptable</v>
      </c>
      <c r="V253" t="str">
        <f t="shared" si="33"/>
        <v>Safe</v>
      </c>
      <c r="W253" t="str">
        <f t="shared" si="34"/>
        <v>Acceptable</v>
      </c>
      <c r="AA253" t="str">
        <f t="shared" si="35"/>
        <v>Not-Potable</v>
      </c>
      <c r="AB253" t="str">
        <f t="shared" si="36"/>
        <v>Not-Potable</v>
      </c>
      <c r="AC253" t="s">
        <v>35</v>
      </c>
    </row>
    <row r="254" spans="2:29" x14ac:dyDescent="0.3">
      <c r="B254">
        <f>$AG$27</f>
        <v>7.080794504276815</v>
      </c>
      <c r="C254">
        <v>169.97484895701399</v>
      </c>
      <c r="D254">
        <v>234.03637304371298</v>
      </c>
      <c r="E254">
        <v>8.5197298510902009</v>
      </c>
      <c r="F254">
        <f>$AH$27</f>
        <v>333.77577661081307</v>
      </c>
      <c r="G254">
        <v>475.57356242744902</v>
      </c>
      <c r="H254">
        <v>12.9241068180272</v>
      </c>
      <c r="I254">
        <v>50.861912984034397</v>
      </c>
      <c r="J254">
        <v>2.7473129992921201</v>
      </c>
      <c r="O254" t="str">
        <f t="shared" si="29"/>
        <v>Alkaline</v>
      </c>
      <c r="P254" t="str" cm="1">
        <f t="array" ref="P254">_xlfn.IFS(C253&lt;=60,"Soft",
C253&lt;120,"Moderately Soft",
C253&lt;=170,"Desirable",
C253&lt;=240,"Moderately Hard",
C253&gt;240,"Hard")</f>
        <v>Desirable</v>
      </c>
      <c r="Q254" t="str" cm="1">
        <f t="array" ref="Q254">_xlfn.IFS(D253&lt;50,"Non-Beneficial",
D253&lt;=150,"Excellent",
D253&lt;=250,"Good",
D253&lt;=350,"Average",
D253&lt;=500,"Poor",
D253&lt;=800,"Very Poor",
D253&gt;800,"Unacceptable")</f>
        <v>Good</v>
      </c>
      <c r="R254" t="str">
        <f t="shared" si="28"/>
        <v>Unacceptable</v>
      </c>
      <c r="S254" t="str">
        <f t="shared" si="30"/>
        <v>Safe</v>
      </c>
      <c r="T254" t="str">
        <f t="shared" si="31"/>
        <v>Acceptable</v>
      </c>
      <c r="U254" t="str">
        <f t="shared" si="32"/>
        <v>Acceptable</v>
      </c>
      <c r="V254" t="str">
        <f t="shared" si="33"/>
        <v>Safe</v>
      </c>
      <c r="W254" t="str">
        <f t="shared" si="34"/>
        <v>Acceptable</v>
      </c>
      <c r="AA254" t="str">
        <f t="shared" si="35"/>
        <v>Not-Potable</v>
      </c>
      <c r="AB254" t="str">
        <f t="shared" si="36"/>
        <v>Not-Potable</v>
      </c>
      <c r="AC254" t="s">
        <v>35</v>
      </c>
    </row>
    <row r="255" spans="2:29" x14ac:dyDescent="0.3">
      <c r="B255">
        <v>6.8001190903158699</v>
      </c>
      <c r="C255">
        <v>242.00808150751399</v>
      </c>
      <c r="D255">
        <v>391.43403328810001</v>
      </c>
      <c r="E255">
        <v>9.5016945877152708</v>
      </c>
      <c r="F255">
        <v>187.17071436243901</v>
      </c>
      <c r="G255">
        <v>376.45659307467798</v>
      </c>
      <c r="H255">
        <v>11.432466347228701</v>
      </c>
      <c r="I255">
        <v>73.7772750262626</v>
      </c>
      <c r="J255">
        <v>3.85493989972107</v>
      </c>
      <c r="O255" t="str">
        <f t="shared" si="29"/>
        <v>Neutral</v>
      </c>
      <c r="P255" t="str" cm="1">
        <f t="array" ref="P255">_xlfn.IFS(C254&lt;=60,"Soft",
C254&lt;120,"Moderately Soft",
C254&lt;=170,"Desirable",
C254&lt;=240,"Moderately Hard",
C254&gt;240,"Hard")</f>
        <v>Desirable</v>
      </c>
      <c r="Q255" t="str" cm="1">
        <f t="array" ref="Q255">_xlfn.IFS(D254&lt;50,"Non-Beneficial",
D254&lt;=150,"Excellent",
D254&lt;=250,"Good",
D254&lt;=350,"Average",
D254&lt;=500,"Poor",
D254&lt;=800,"Very Poor",
D254&gt;800,"Unacceptable")</f>
        <v>Good</v>
      </c>
      <c r="R255" t="str">
        <f t="shared" si="28"/>
        <v>Unacceptable</v>
      </c>
      <c r="S255" t="str">
        <f t="shared" si="30"/>
        <v>Safe</v>
      </c>
      <c r="T255" t="str">
        <f t="shared" si="31"/>
        <v>Acceptable</v>
      </c>
      <c r="U255" t="str">
        <f t="shared" si="32"/>
        <v>Acceptable</v>
      </c>
      <c r="V255" t="str">
        <f t="shared" si="33"/>
        <v>Safe</v>
      </c>
      <c r="W255" t="str">
        <f t="shared" si="34"/>
        <v>Acceptable</v>
      </c>
      <c r="AA255" t="str">
        <f t="shared" si="35"/>
        <v>Not-Potable</v>
      </c>
      <c r="AB255" t="str">
        <f t="shared" si="36"/>
        <v>Potable</v>
      </c>
      <c r="AC255" t="s">
        <v>35</v>
      </c>
    </row>
    <row r="256" spans="2:29" x14ac:dyDescent="0.3">
      <c r="B256">
        <v>7.1741351628079899</v>
      </c>
      <c r="C256">
        <v>203.40893462062201</v>
      </c>
      <c r="D256">
        <v>204.01102461471299</v>
      </c>
      <c r="E256">
        <v>7.6818062872436697</v>
      </c>
      <c r="F256">
        <v>287.08567912256098</v>
      </c>
      <c r="G256">
        <v>315.54990001949301</v>
      </c>
      <c r="H256">
        <v>14.533510036354199</v>
      </c>
      <c r="I256">
        <v>74.405616026957006</v>
      </c>
      <c r="J256">
        <v>3.9398956565986798</v>
      </c>
      <c r="O256" t="str">
        <f t="shared" si="29"/>
        <v>Drinkable</v>
      </c>
      <c r="P256" t="str" cm="1">
        <f t="array" ref="P256">_xlfn.IFS(C255&lt;=60,"Soft",
C255&lt;120,"Moderately Soft",
C255&lt;=170,"Desirable",
C255&lt;=240,"Moderately Hard",
C255&gt;240,"Hard")</f>
        <v>Hard</v>
      </c>
      <c r="Q256" t="str" cm="1">
        <f t="array" ref="Q256">_xlfn.IFS(D255&lt;50,"Non-Beneficial",
D255&lt;=150,"Excellent",
D255&lt;=250,"Good",
D255&lt;=350,"Average",
D255&lt;=500,"Poor",
D255&lt;=800,"Very Poor",
D255&gt;800,"Unacceptable")</f>
        <v>Poor</v>
      </c>
      <c r="R256" t="str">
        <f t="shared" si="28"/>
        <v>Unacceptable</v>
      </c>
      <c r="S256" t="str">
        <f t="shared" si="30"/>
        <v>Safe</v>
      </c>
      <c r="T256" t="str">
        <f t="shared" si="31"/>
        <v>Acceptable</v>
      </c>
      <c r="U256" t="str">
        <f t="shared" si="32"/>
        <v>Acceptable</v>
      </c>
      <c r="V256" t="str">
        <f t="shared" si="33"/>
        <v>Safe</v>
      </c>
      <c r="W256" t="str">
        <f t="shared" si="34"/>
        <v>Acceptable</v>
      </c>
      <c r="AA256" t="str">
        <f t="shared" si="35"/>
        <v>Not-Potable</v>
      </c>
      <c r="AB256" t="str">
        <f t="shared" si="36"/>
        <v>Not-Potable</v>
      </c>
      <c r="AC256" t="s">
        <v>35</v>
      </c>
    </row>
    <row r="257" spans="2:29" x14ac:dyDescent="0.3">
      <c r="B257">
        <v>7.6579912369982504</v>
      </c>
      <c r="C257">
        <v>236.960889246162</v>
      </c>
      <c r="D257">
        <v>142.45789121299401</v>
      </c>
      <c r="E257">
        <v>6.28906485943393</v>
      </c>
      <c r="F257">
        <v>373.16536281008501</v>
      </c>
      <c r="G257">
        <v>416.62418891074702</v>
      </c>
      <c r="H257">
        <v>10.464238582078501</v>
      </c>
      <c r="I257">
        <v>85.852768605027606</v>
      </c>
      <c r="J257">
        <v>2.4372962875595698</v>
      </c>
      <c r="O257" t="str">
        <f t="shared" si="29"/>
        <v>Neutral</v>
      </c>
      <c r="P257" t="str" cm="1">
        <f t="array" ref="P257">_xlfn.IFS(C256&lt;=60,"Soft",
C256&lt;120,"Moderately Soft",
C256&lt;=170,"Desirable",
C256&lt;=240,"Moderately Hard",
C256&gt;240,"Hard")</f>
        <v>Moderately Hard</v>
      </c>
      <c r="Q257" t="str" cm="1">
        <f t="array" ref="Q257">_xlfn.IFS(D256&lt;50,"Non-Beneficial",
D256&lt;=150,"Excellent",
D256&lt;=250,"Good",
D256&lt;=350,"Average",
D256&lt;=500,"Poor",
D256&lt;=800,"Very Poor",
D256&gt;800,"Unacceptable")</f>
        <v>Good</v>
      </c>
      <c r="R257" t="str">
        <f t="shared" si="28"/>
        <v>Unacceptable</v>
      </c>
      <c r="S257" t="str">
        <f t="shared" si="30"/>
        <v>Safe</v>
      </c>
      <c r="T257" t="str">
        <f t="shared" si="31"/>
        <v>Acceptable</v>
      </c>
      <c r="U257" t="str">
        <f t="shared" si="32"/>
        <v>Acceptable</v>
      </c>
      <c r="V257" t="str">
        <f t="shared" si="33"/>
        <v>Safe</v>
      </c>
      <c r="W257" t="str">
        <f t="shared" si="34"/>
        <v>Acceptable</v>
      </c>
      <c r="AA257" t="str">
        <f t="shared" si="35"/>
        <v>Not-Potable</v>
      </c>
      <c r="AB257" t="str">
        <f t="shared" si="36"/>
        <v>Potable</v>
      </c>
      <c r="AC257" t="s">
        <v>35</v>
      </c>
    </row>
    <row r="258" spans="2:29" x14ac:dyDescent="0.3">
      <c r="B258">
        <v>8.3229866724022905</v>
      </c>
      <c r="C258">
        <v>207.25246223156401</v>
      </c>
      <c r="D258">
        <v>280.496462831663</v>
      </c>
      <c r="E258">
        <v>8.8270612831896091</v>
      </c>
      <c r="F258">
        <v>297.81308453289103</v>
      </c>
      <c r="G258">
        <v>358.72586877763803</v>
      </c>
      <c r="H258">
        <v>18.7092733687305</v>
      </c>
      <c r="I258">
        <v>60.911420394398199</v>
      </c>
      <c r="J258">
        <v>4.0521357275526597</v>
      </c>
      <c r="O258" t="str">
        <f t="shared" si="29"/>
        <v>Neutral</v>
      </c>
      <c r="P258" t="str" cm="1">
        <f t="array" ref="P258">_xlfn.IFS(C257&lt;=60,"Soft",
C257&lt;120,"Moderately Soft",
C257&lt;=170,"Desirable",
C257&lt;=240,"Moderately Hard",
C257&gt;240,"Hard")</f>
        <v>Moderately Hard</v>
      </c>
      <c r="Q258" t="str" cm="1">
        <f t="array" ref="Q258">_xlfn.IFS(D257&lt;50,"Non-Beneficial",
D257&lt;=150,"Excellent",
D257&lt;=250,"Good",
D257&lt;=350,"Average",
D257&lt;=500,"Poor",
D257&lt;=800,"Very Poor",
D257&gt;800,"Unacceptable")</f>
        <v>Excellent</v>
      </c>
      <c r="R258" t="str">
        <f t="shared" si="28"/>
        <v>Needs Boiling</v>
      </c>
      <c r="S258" t="str">
        <f t="shared" si="30"/>
        <v>Safe</v>
      </c>
      <c r="T258" t="str">
        <f t="shared" si="31"/>
        <v>Acceptable</v>
      </c>
      <c r="U258" t="str">
        <f t="shared" si="32"/>
        <v>Acceptable</v>
      </c>
      <c r="V258" t="str">
        <f t="shared" si="33"/>
        <v>Unsafe</v>
      </c>
      <c r="W258" t="str">
        <f t="shared" si="34"/>
        <v>Acceptable</v>
      </c>
      <c r="AA258" t="str">
        <f t="shared" si="35"/>
        <v>Not-Potable</v>
      </c>
      <c r="AB258" t="str">
        <f t="shared" si="36"/>
        <v>Potable</v>
      </c>
      <c r="AC258" t="s">
        <v>35</v>
      </c>
    </row>
    <row r="259" spans="2:29" x14ac:dyDescent="0.3">
      <c r="B259">
        <v>5.9342790930943403</v>
      </c>
      <c r="C259">
        <v>223.85812521306099</v>
      </c>
      <c r="D259">
        <v>232.49653834296001</v>
      </c>
      <c r="E259">
        <v>4.6028499475657503</v>
      </c>
      <c r="F259">
        <f>$AH$27</f>
        <v>333.77577661081307</v>
      </c>
      <c r="G259">
        <v>277.38453732360301</v>
      </c>
      <c r="H259">
        <v>11.3668634193846</v>
      </c>
      <c r="I259">
        <v>66.623943651003103</v>
      </c>
      <c r="J259">
        <v>5.2178950236533499</v>
      </c>
      <c r="O259" t="str">
        <f t="shared" si="29"/>
        <v>Alkaline</v>
      </c>
      <c r="P259" t="str" cm="1">
        <f t="array" ref="P259">_xlfn.IFS(C258&lt;=60,"Soft",
C258&lt;120,"Moderately Soft",
C258&lt;=170,"Desirable",
C258&lt;=240,"Moderately Hard",
C258&gt;240,"Hard")</f>
        <v>Moderately Hard</v>
      </c>
      <c r="Q259" t="str" cm="1">
        <f t="array" ref="Q259">_xlfn.IFS(D258&lt;50,"Non-Beneficial",
D258&lt;=150,"Excellent",
D258&lt;=250,"Good",
D258&lt;=350,"Average",
D258&lt;=500,"Poor",
D258&lt;=800,"Very Poor",
D258&gt;800,"Unacceptable")</f>
        <v>Average</v>
      </c>
      <c r="R259" t="str">
        <f t="shared" ref="R259:R322" si="37">IF(E258&lt;=5,"Acceptable",
IF(E258&lt;=7,"Needs Boiling","Unacceptable"))</f>
        <v>Unacceptable</v>
      </c>
      <c r="S259" t="str">
        <f t="shared" si="30"/>
        <v>Safe</v>
      </c>
      <c r="T259" t="str">
        <f t="shared" si="31"/>
        <v>Acceptable</v>
      </c>
      <c r="U259" t="str">
        <f t="shared" si="32"/>
        <v>Acceptable</v>
      </c>
      <c r="V259" t="str">
        <f t="shared" si="33"/>
        <v>Safe</v>
      </c>
      <c r="W259" t="str">
        <f t="shared" si="34"/>
        <v>Acceptable</v>
      </c>
      <c r="AA259" t="str">
        <f t="shared" si="35"/>
        <v>Not-Potable</v>
      </c>
      <c r="AB259" t="str">
        <f t="shared" si="36"/>
        <v>Not-Potable</v>
      </c>
      <c r="AC259" t="s">
        <v>35</v>
      </c>
    </row>
    <row r="260" spans="2:29" x14ac:dyDescent="0.3">
      <c r="B260">
        <v>9.8027207823257108</v>
      </c>
      <c r="C260">
        <v>98.771643532057595</v>
      </c>
      <c r="D260">
        <v>273.57456744580298</v>
      </c>
      <c r="E260">
        <v>9.2181503926711592</v>
      </c>
      <c r="F260">
        <v>323.19907651864497</v>
      </c>
      <c r="G260">
        <v>512.42873084104895</v>
      </c>
      <c r="H260">
        <v>14.168933512645699</v>
      </c>
      <c r="I260">
        <v>59.454439770259398</v>
      </c>
      <c r="J260">
        <v>2.76463388142726</v>
      </c>
      <c r="O260" t="str">
        <f t="shared" ref="O260:O323" si="38">IF(B259&lt;3,"Highly Acidic",
IF(AND(B259&lt;6.52,B259&gt;=3),"Acidic",
IF(AND(B259&gt;=6.52,B259&lt;=6.83),"Drinkable",
IF(AND(B259&gt;6.83,B259&lt;8),"Neutral",
IF(AND(B259&gt;=8,B259&lt;11),"Alkaline","Highly Alkaline")
))))</f>
        <v>Acidic</v>
      </c>
      <c r="P260" t="str" cm="1">
        <f t="array" ref="P260">_xlfn.IFS(C259&lt;=60,"Soft",
C259&lt;120,"Moderately Soft",
C259&lt;=170,"Desirable",
C259&lt;=240,"Moderately Hard",
C259&gt;240,"Hard")</f>
        <v>Moderately Hard</v>
      </c>
      <c r="Q260" t="str" cm="1">
        <f t="array" ref="Q260">_xlfn.IFS(D259&lt;50,"Non-Beneficial",
D259&lt;=150,"Excellent",
D259&lt;=250,"Good",
D259&lt;=350,"Average",
D259&lt;=500,"Poor",
D259&lt;=800,"Very Poor",
D259&gt;800,"Unacceptable")</f>
        <v>Good</v>
      </c>
      <c r="R260" t="str">
        <f t="shared" si="37"/>
        <v>Acceptable</v>
      </c>
      <c r="S260" t="str">
        <f t="shared" ref="S260:S323" si="39">IF(F259&lt;=400,"Safe","Unsafe")</f>
        <v>Safe</v>
      </c>
      <c r="T260" t="str">
        <f t="shared" ref="T260:T323" si="40">IF(G259&lt;=500,"Acceptable","Unacceptable")</f>
        <v>Acceptable</v>
      </c>
      <c r="U260" t="str">
        <f t="shared" ref="U260:U323" si="41">IF(H259&lt;20,"Acceptable","Unacceptable")</f>
        <v>Acceptable</v>
      </c>
      <c r="V260" t="str">
        <f t="shared" ref="V260:V323" si="42">IF(I259&lt;=80,"Safe","Unsafe")</f>
        <v>Safe</v>
      </c>
      <c r="W260" t="str">
        <f t="shared" ref="W260:W323" si="43">IF(J259&lt;5,"Acceptable","Unacceptable")</f>
        <v>Unacceptable</v>
      </c>
      <c r="AA260" t="str">
        <f t="shared" ref="AA260:AA323" si="44">IF(
       AND(OR(O260 = "Drinkable",O260 = "Neutral"),
                OR(P260 = "Desirable",P260 = "Moderately Hard"),
                OR(Q260 = "Excellent",Q260 = "Good",Q260 = "Average"),
                OR(R260 = "Acceptable",R260 = "Needs Boiling"),
                S260 = "Safe",
                T260 = "Acceptable",
                U260 = "Acceptable",
                V260 = "Safe",
                W260 = "Acceptable"
               ),
     "Potable",
    "Not-Potable"
   )</f>
        <v>Not-Potable</v>
      </c>
      <c r="AB260" t="str">
        <f t="shared" ref="AB260:AB323" si="45">IF(
        SUM(
                   IF(OR(O260 = "Neutral",O260 = "Drinkable"),1,0),
                   IF(OR(P260 = "Desirable",P260 = "Moderately Hard"),1,0),
                   IF(OR(Q260 = "Good",Q260 = "Average",Q260 ="Excellent"),1,0),
                   IF(OR(R260 = "Acceptable",R260 = "Needs Boiling"),1,0),
                   IF(S260 = "Safe",1,0),
                   IF(T260 = "Acceptable",1,0),
                   IF(U260 = "Acceptable",1,0),
                   IF(V260 = "Safe",1,0),
                   IF(W260 = "Acceptable",1,0)
               )&gt;7,
      "Potable",
      "Not-Potable"
  )</f>
        <v>Not-Potable</v>
      </c>
      <c r="AC260" t="s">
        <v>35</v>
      </c>
    </row>
    <row r="261" spans="2:29" x14ac:dyDescent="0.3">
      <c r="B261">
        <v>6.1019552307489002</v>
      </c>
      <c r="C261">
        <v>215.268089562092</v>
      </c>
      <c r="D261">
        <v>159.76926225079299</v>
      </c>
      <c r="E261">
        <v>8.8571600435155204</v>
      </c>
      <c r="F261">
        <v>308.48269542902199</v>
      </c>
      <c r="G261">
        <v>417.84355271672803</v>
      </c>
      <c r="H261">
        <v>13.147279495872301</v>
      </c>
      <c r="I261">
        <v>62.505641529692497</v>
      </c>
      <c r="J261">
        <v>3.5355963295430199</v>
      </c>
      <c r="O261" t="str">
        <f t="shared" si="38"/>
        <v>Alkaline</v>
      </c>
      <c r="P261" t="str" cm="1">
        <f t="array" ref="P261">_xlfn.IFS(C260&lt;=60,"Soft",
C260&lt;120,"Moderately Soft",
C260&lt;=170,"Desirable",
C260&lt;=240,"Moderately Hard",
C260&gt;240,"Hard")</f>
        <v>Moderately Soft</v>
      </c>
      <c r="Q261" t="str" cm="1">
        <f t="array" ref="Q261">_xlfn.IFS(D260&lt;50,"Non-Beneficial",
D260&lt;=150,"Excellent",
D260&lt;=250,"Good",
D260&lt;=350,"Average",
D260&lt;=500,"Poor",
D260&lt;=800,"Very Poor",
D260&gt;800,"Unacceptable")</f>
        <v>Average</v>
      </c>
      <c r="R261" t="str">
        <f t="shared" si="37"/>
        <v>Unacceptable</v>
      </c>
      <c r="S261" t="str">
        <f t="shared" si="39"/>
        <v>Safe</v>
      </c>
      <c r="T261" t="str">
        <f t="shared" si="40"/>
        <v>Unacceptable</v>
      </c>
      <c r="U261" t="str">
        <f t="shared" si="41"/>
        <v>Acceptable</v>
      </c>
      <c r="V261" t="str">
        <f t="shared" si="42"/>
        <v>Safe</v>
      </c>
      <c r="W261" t="str">
        <f t="shared" si="43"/>
        <v>Acceptable</v>
      </c>
      <c r="AA261" t="str">
        <f t="shared" si="44"/>
        <v>Not-Potable</v>
      </c>
      <c r="AB261" t="str">
        <f t="shared" si="45"/>
        <v>Not-Potable</v>
      </c>
      <c r="AC261" t="s">
        <v>35</v>
      </c>
    </row>
    <row r="262" spans="2:29" x14ac:dyDescent="0.3">
      <c r="B262">
        <v>4.9977706012836798</v>
      </c>
      <c r="C262">
        <v>280.08241070652798</v>
      </c>
      <c r="D262">
        <v>268.49194735446798</v>
      </c>
      <c r="E262">
        <v>6.1307565417404604</v>
      </c>
      <c r="F262">
        <v>374.23296058431998</v>
      </c>
      <c r="G262">
        <v>297.61154002175402</v>
      </c>
      <c r="H262">
        <v>15.571570956087101</v>
      </c>
      <c r="I262">
        <v>70.560274609724402</v>
      </c>
      <c r="J262">
        <v>3.4046329060198399</v>
      </c>
      <c r="O262" t="str">
        <f t="shared" si="38"/>
        <v>Acidic</v>
      </c>
      <c r="P262" t="str" cm="1">
        <f t="array" ref="P262">_xlfn.IFS(C261&lt;=60,"Soft",
C261&lt;120,"Moderately Soft",
C261&lt;=170,"Desirable",
C261&lt;=240,"Moderately Hard",
C261&gt;240,"Hard")</f>
        <v>Moderately Hard</v>
      </c>
      <c r="Q262" t="str" cm="1">
        <f t="array" ref="Q262">_xlfn.IFS(D261&lt;50,"Non-Beneficial",
D261&lt;=150,"Excellent",
D261&lt;=250,"Good",
D261&lt;=350,"Average",
D261&lt;=500,"Poor",
D261&lt;=800,"Very Poor",
D261&gt;800,"Unacceptable")</f>
        <v>Good</v>
      </c>
      <c r="R262" t="str">
        <f t="shared" si="37"/>
        <v>Unacceptable</v>
      </c>
      <c r="S262" t="str">
        <f t="shared" si="39"/>
        <v>Safe</v>
      </c>
      <c r="T262" t="str">
        <f t="shared" si="40"/>
        <v>Acceptable</v>
      </c>
      <c r="U262" t="str">
        <f t="shared" si="41"/>
        <v>Acceptable</v>
      </c>
      <c r="V262" t="str">
        <f t="shared" si="42"/>
        <v>Safe</v>
      </c>
      <c r="W262" t="str">
        <f t="shared" si="43"/>
        <v>Acceptable</v>
      </c>
      <c r="AA262" t="str">
        <f t="shared" si="44"/>
        <v>Not-Potable</v>
      </c>
      <c r="AB262" t="str">
        <f t="shared" si="45"/>
        <v>Not-Potable</v>
      </c>
      <c r="AC262" t="s">
        <v>35</v>
      </c>
    </row>
    <row r="263" spans="2:29" x14ac:dyDescent="0.3">
      <c r="B263">
        <v>4.8157667907170696</v>
      </c>
      <c r="C263">
        <v>217.68709316351001</v>
      </c>
      <c r="D263">
        <v>163.92135068872301</v>
      </c>
      <c r="E263">
        <v>7.4611704741535299</v>
      </c>
      <c r="F263">
        <v>278.74229638179401</v>
      </c>
      <c r="G263">
        <v>481.480828295295</v>
      </c>
      <c r="H263">
        <v>15.517296303602899</v>
      </c>
      <c r="I263">
        <v>77.693373603869802</v>
      </c>
      <c r="J263">
        <v>4.3752238112718196</v>
      </c>
      <c r="O263" t="str">
        <f t="shared" si="38"/>
        <v>Acidic</v>
      </c>
      <c r="P263" t="str" cm="1">
        <f t="array" ref="P263">_xlfn.IFS(C262&lt;=60,"Soft",
C262&lt;120,"Moderately Soft",
C262&lt;=170,"Desirable",
C262&lt;=240,"Moderately Hard",
C262&gt;240,"Hard")</f>
        <v>Hard</v>
      </c>
      <c r="Q263" t="str" cm="1">
        <f t="array" ref="Q263">_xlfn.IFS(D262&lt;50,"Non-Beneficial",
D262&lt;=150,"Excellent",
D262&lt;=250,"Good",
D262&lt;=350,"Average",
D262&lt;=500,"Poor",
D262&lt;=800,"Very Poor",
D262&gt;800,"Unacceptable")</f>
        <v>Average</v>
      </c>
      <c r="R263" t="str">
        <f t="shared" si="37"/>
        <v>Needs Boiling</v>
      </c>
      <c r="S263" t="str">
        <f t="shared" si="39"/>
        <v>Safe</v>
      </c>
      <c r="T263" t="str">
        <f t="shared" si="40"/>
        <v>Acceptable</v>
      </c>
      <c r="U263" t="str">
        <f t="shared" si="41"/>
        <v>Acceptable</v>
      </c>
      <c r="V263" t="str">
        <f t="shared" si="42"/>
        <v>Safe</v>
      </c>
      <c r="W263" t="str">
        <f t="shared" si="43"/>
        <v>Acceptable</v>
      </c>
      <c r="AA263" t="str">
        <f t="shared" si="44"/>
        <v>Not-Potable</v>
      </c>
      <c r="AB263" t="str">
        <f t="shared" si="45"/>
        <v>Not-Potable</v>
      </c>
      <c r="AC263" t="s">
        <v>35</v>
      </c>
    </row>
    <row r="264" spans="2:29" x14ac:dyDescent="0.3">
      <c r="B264">
        <v>6.5480205581308297</v>
      </c>
      <c r="C264">
        <v>278.58510517698801</v>
      </c>
      <c r="D264">
        <v>255.083869488256</v>
      </c>
      <c r="E264">
        <v>6.7493777954889396</v>
      </c>
      <c r="F264">
        <v>366.871502020572</v>
      </c>
      <c r="G264">
        <v>497.32175280008403</v>
      </c>
      <c r="H264">
        <v>16.563166510560801</v>
      </c>
      <c r="I264">
        <v>79.323678395492607</v>
      </c>
      <c r="J264">
        <v>3.6118603716661002</v>
      </c>
      <c r="O264" t="str">
        <f t="shared" si="38"/>
        <v>Acidic</v>
      </c>
      <c r="P264" t="str" cm="1">
        <f t="array" ref="P264">_xlfn.IFS(C263&lt;=60,"Soft",
C263&lt;120,"Moderately Soft",
C263&lt;=170,"Desirable",
C263&lt;=240,"Moderately Hard",
C263&gt;240,"Hard")</f>
        <v>Moderately Hard</v>
      </c>
      <c r="Q264" t="str" cm="1">
        <f t="array" ref="Q264">_xlfn.IFS(D263&lt;50,"Non-Beneficial",
D263&lt;=150,"Excellent",
D263&lt;=250,"Good",
D263&lt;=350,"Average",
D263&lt;=500,"Poor",
D263&lt;=800,"Very Poor",
D263&gt;800,"Unacceptable")</f>
        <v>Good</v>
      </c>
      <c r="R264" t="str">
        <f t="shared" si="37"/>
        <v>Unacceptable</v>
      </c>
      <c r="S264" t="str">
        <f t="shared" si="39"/>
        <v>Safe</v>
      </c>
      <c r="T264" t="str">
        <f t="shared" si="40"/>
        <v>Acceptable</v>
      </c>
      <c r="U264" t="str">
        <f t="shared" si="41"/>
        <v>Acceptable</v>
      </c>
      <c r="V264" t="str">
        <f t="shared" si="42"/>
        <v>Safe</v>
      </c>
      <c r="W264" t="str">
        <f t="shared" si="43"/>
        <v>Acceptable</v>
      </c>
      <c r="AA264" t="str">
        <f t="shared" si="44"/>
        <v>Not-Potable</v>
      </c>
      <c r="AB264" t="str">
        <f t="shared" si="45"/>
        <v>Not-Potable</v>
      </c>
      <c r="AC264" t="s">
        <v>35</v>
      </c>
    </row>
    <row r="265" spans="2:29" x14ac:dyDescent="0.3">
      <c r="B265">
        <v>13.175401724233</v>
      </c>
      <c r="C265">
        <v>47.432000000000002</v>
      </c>
      <c r="D265">
        <v>192.37949676491399</v>
      </c>
      <c r="E265">
        <v>8.9070197290311999</v>
      </c>
      <c r="F265">
        <v>375.14731475684403</v>
      </c>
      <c r="G265">
        <v>500.24595184381099</v>
      </c>
      <c r="H265">
        <v>12.0838956469265</v>
      </c>
      <c r="I265">
        <f>$AI$27</f>
        <v>66.396292946768</v>
      </c>
      <c r="J265">
        <v>4.1069244900386597</v>
      </c>
      <c r="O265" t="str">
        <f t="shared" si="38"/>
        <v>Drinkable</v>
      </c>
      <c r="P265" t="str" cm="1">
        <f t="array" ref="P265">_xlfn.IFS(C264&lt;=60,"Soft",
C264&lt;120,"Moderately Soft",
C264&lt;=170,"Desirable",
C264&lt;=240,"Moderately Hard",
C264&gt;240,"Hard")</f>
        <v>Hard</v>
      </c>
      <c r="Q265" t="str" cm="1">
        <f t="array" ref="Q265">_xlfn.IFS(D264&lt;50,"Non-Beneficial",
D264&lt;=150,"Excellent",
D264&lt;=250,"Good",
D264&lt;=350,"Average",
D264&lt;=500,"Poor",
D264&lt;=800,"Very Poor",
D264&gt;800,"Unacceptable")</f>
        <v>Average</v>
      </c>
      <c r="R265" t="str">
        <f t="shared" si="37"/>
        <v>Needs Boiling</v>
      </c>
      <c r="S265" t="str">
        <f t="shared" si="39"/>
        <v>Safe</v>
      </c>
      <c r="T265" t="str">
        <f t="shared" si="40"/>
        <v>Acceptable</v>
      </c>
      <c r="U265" t="str">
        <f t="shared" si="41"/>
        <v>Acceptable</v>
      </c>
      <c r="V265" t="str">
        <f t="shared" si="42"/>
        <v>Safe</v>
      </c>
      <c r="W265" t="str">
        <f t="shared" si="43"/>
        <v>Acceptable</v>
      </c>
      <c r="AA265" t="str">
        <f t="shared" si="44"/>
        <v>Not-Potable</v>
      </c>
      <c r="AB265" t="str">
        <f t="shared" si="45"/>
        <v>Potable</v>
      </c>
      <c r="AC265" t="s">
        <v>35</v>
      </c>
    </row>
    <row r="266" spans="2:29" x14ac:dyDescent="0.3">
      <c r="B266">
        <v>6.6180109055846597</v>
      </c>
      <c r="C266">
        <v>233.661635852892</v>
      </c>
      <c r="D266">
        <v>195.98860739725598</v>
      </c>
      <c r="E266">
        <v>4.7010493457526197</v>
      </c>
      <c r="F266">
        <v>432.556384963695</v>
      </c>
      <c r="G266">
        <v>401.66979061884501</v>
      </c>
      <c r="H266">
        <v>11.766146433845799</v>
      </c>
      <c r="I266">
        <v>73.191920507820299</v>
      </c>
      <c r="J266">
        <v>4.4376957491400404</v>
      </c>
      <c r="O266" t="str">
        <f t="shared" si="38"/>
        <v>Highly Alkaline</v>
      </c>
      <c r="P266" t="str" cm="1">
        <f t="array" ref="P266">_xlfn.IFS(C265&lt;=60,"Soft",
C265&lt;120,"Moderately Soft",
C265&lt;=170,"Desirable",
C265&lt;=240,"Moderately Hard",
C265&gt;240,"Hard")</f>
        <v>Soft</v>
      </c>
      <c r="Q266" t="str" cm="1">
        <f t="array" ref="Q266">_xlfn.IFS(D265&lt;50,"Non-Beneficial",
D265&lt;=150,"Excellent",
D265&lt;=250,"Good",
D265&lt;=350,"Average",
D265&lt;=500,"Poor",
D265&lt;=800,"Very Poor",
D265&gt;800,"Unacceptable")</f>
        <v>Good</v>
      </c>
      <c r="R266" t="str">
        <f t="shared" si="37"/>
        <v>Unacceptable</v>
      </c>
      <c r="S266" t="str">
        <f t="shared" si="39"/>
        <v>Safe</v>
      </c>
      <c r="T266" t="str">
        <f t="shared" si="40"/>
        <v>Unacceptable</v>
      </c>
      <c r="U266" t="str">
        <f t="shared" si="41"/>
        <v>Acceptable</v>
      </c>
      <c r="V266" t="str">
        <f t="shared" si="42"/>
        <v>Safe</v>
      </c>
      <c r="W266" t="str">
        <f t="shared" si="43"/>
        <v>Acceptable</v>
      </c>
      <c r="AA266" t="str">
        <f t="shared" si="44"/>
        <v>Not-Potable</v>
      </c>
      <c r="AB266" t="str">
        <f t="shared" si="45"/>
        <v>Not-Potable</v>
      </c>
      <c r="AC266" t="s">
        <v>35</v>
      </c>
    </row>
    <row r="267" spans="2:29" x14ac:dyDescent="0.3">
      <c r="B267">
        <v>7.7880547326052003</v>
      </c>
      <c r="C267">
        <v>212.69145728305099</v>
      </c>
      <c r="D267">
        <v>298.79060146105797</v>
      </c>
      <c r="E267">
        <v>6.9989615331389503</v>
      </c>
      <c r="F267">
        <v>360.66825904904601</v>
      </c>
      <c r="G267">
        <v>359.569081510925</v>
      </c>
      <c r="H267">
        <v>14.8287430367056</v>
      </c>
      <c r="I267">
        <v>83.856336342250003</v>
      </c>
      <c r="J267">
        <v>3.3687572170739801</v>
      </c>
      <c r="O267" t="str">
        <f t="shared" si="38"/>
        <v>Drinkable</v>
      </c>
      <c r="P267" t="str" cm="1">
        <f t="array" ref="P267">_xlfn.IFS(C266&lt;=60,"Soft",
C266&lt;120,"Moderately Soft",
C266&lt;=170,"Desirable",
C266&lt;=240,"Moderately Hard",
C266&gt;240,"Hard")</f>
        <v>Moderately Hard</v>
      </c>
      <c r="Q267" t="str" cm="1">
        <f t="array" ref="Q267">_xlfn.IFS(D266&lt;50,"Non-Beneficial",
D266&lt;=150,"Excellent",
D266&lt;=250,"Good",
D266&lt;=350,"Average",
D266&lt;=500,"Poor",
D266&lt;=800,"Very Poor",
D266&gt;800,"Unacceptable")</f>
        <v>Good</v>
      </c>
      <c r="R267" t="str">
        <f t="shared" si="37"/>
        <v>Acceptable</v>
      </c>
      <c r="S267" t="str">
        <f t="shared" si="39"/>
        <v>Unsafe</v>
      </c>
      <c r="T267" t="str">
        <f t="shared" si="40"/>
        <v>Acceptable</v>
      </c>
      <c r="U267" t="str">
        <f t="shared" si="41"/>
        <v>Acceptable</v>
      </c>
      <c r="V267" t="str">
        <f t="shared" si="42"/>
        <v>Safe</v>
      </c>
      <c r="W267" t="str">
        <f t="shared" si="43"/>
        <v>Acceptable</v>
      </c>
      <c r="AA267" t="str">
        <f t="shared" si="44"/>
        <v>Not-Potable</v>
      </c>
      <c r="AB267" t="str">
        <f t="shared" si="45"/>
        <v>Potable</v>
      </c>
      <c r="AC267" t="s">
        <v>35</v>
      </c>
    </row>
    <row r="268" spans="2:29" x14ac:dyDescent="0.3">
      <c r="B268">
        <v>5.1918343271406204</v>
      </c>
      <c r="C268">
        <v>211.09418477114801</v>
      </c>
      <c r="D268">
        <v>148.661038632219</v>
      </c>
      <c r="E268">
        <v>7.2386913009243496</v>
      </c>
      <c r="F268">
        <v>323.10928513649401</v>
      </c>
      <c r="G268">
        <v>388.71657950485701</v>
      </c>
      <c r="H268">
        <v>17.780000111166601</v>
      </c>
      <c r="I268">
        <v>83.5054062322763</v>
      </c>
      <c r="J268">
        <v>3.8598009393002202</v>
      </c>
      <c r="O268" t="str">
        <f t="shared" si="38"/>
        <v>Neutral</v>
      </c>
      <c r="P268" t="str" cm="1">
        <f t="array" ref="P268">_xlfn.IFS(C267&lt;=60,"Soft",
C267&lt;120,"Moderately Soft",
C267&lt;=170,"Desirable",
C267&lt;=240,"Moderately Hard",
C267&gt;240,"Hard")</f>
        <v>Moderately Hard</v>
      </c>
      <c r="Q268" t="str" cm="1">
        <f t="array" ref="Q268">_xlfn.IFS(D267&lt;50,"Non-Beneficial",
D267&lt;=150,"Excellent",
D267&lt;=250,"Good",
D267&lt;=350,"Average",
D267&lt;=500,"Poor",
D267&lt;=800,"Very Poor",
D267&gt;800,"Unacceptable")</f>
        <v>Average</v>
      </c>
      <c r="R268" t="str">
        <f t="shared" si="37"/>
        <v>Needs Boiling</v>
      </c>
      <c r="S268" t="str">
        <f t="shared" si="39"/>
        <v>Safe</v>
      </c>
      <c r="T268" t="str">
        <f t="shared" si="40"/>
        <v>Acceptable</v>
      </c>
      <c r="U268" t="str">
        <f t="shared" si="41"/>
        <v>Acceptable</v>
      </c>
      <c r="V268" t="str">
        <f t="shared" si="42"/>
        <v>Unsafe</v>
      </c>
      <c r="W268" t="str">
        <f t="shared" si="43"/>
        <v>Acceptable</v>
      </c>
      <c r="AA268" t="str">
        <f t="shared" si="44"/>
        <v>Not-Potable</v>
      </c>
      <c r="AB268" t="str">
        <f t="shared" si="45"/>
        <v>Potable</v>
      </c>
      <c r="AC268" t="s">
        <v>35</v>
      </c>
    </row>
    <row r="269" spans="2:29" x14ac:dyDescent="0.3">
      <c r="B269">
        <v>5.6263395281259498</v>
      </c>
      <c r="C269">
        <v>230.857982770869</v>
      </c>
      <c r="D269">
        <v>144.42418875432099</v>
      </c>
      <c r="E269">
        <v>5.2103686841598398</v>
      </c>
      <c r="F269">
        <f>$AH$27</f>
        <v>333.77577661081307</v>
      </c>
      <c r="G269">
        <v>346.55320638849503</v>
      </c>
      <c r="H269">
        <v>11.368702444786299</v>
      </c>
      <c r="I269">
        <v>43.1951816272367</v>
      </c>
      <c r="J269">
        <v>1.94331877663582</v>
      </c>
      <c r="O269" t="str">
        <f t="shared" si="38"/>
        <v>Acidic</v>
      </c>
      <c r="P269" t="str" cm="1">
        <f t="array" ref="P269">_xlfn.IFS(C268&lt;=60,"Soft",
C268&lt;120,"Moderately Soft",
C268&lt;=170,"Desirable",
C268&lt;=240,"Moderately Hard",
C268&gt;240,"Hard")</f>
        <v>Moderately Hard</v>
      </c>
      <c r="Q269" t="str" cm="1">
        <f t="array" ref="Q269">_xlfn.IFS(D268&lt;50,"Non-Beneficial",
D268&lt;=150,"Excellent",
D268&lt;=250,"Good",
D268&lt;=350,"Average",
D268&lt;=500,"Poor",
D268&lt;=800,"Very Poor",
D268&gt;800,"Unacceptable")</f>
        <v>Excellent</v>
      </c>
      <c r="R269" t="str">
        <f t="shared" si="37"/>
        <v>Unacceptable</v>
      </c>
      <c r="S269" t="str">
        <f t="shared" si="39"/>
        <v>Safe</v>
      </c>
      <c r="T269" t="str">
        <f t="shared" si="40"/>
        <v>Acceptable</v>
      </c>
      <c r="U269" t="str">
        <f t="shared" si="41"/>
        <v>Acceptable</v>
      </c>
      <c r="V269" t="str">
        <f t="shared" si="42"/>
        <v>Unsafe</v>
      </c>
      <c r="W269" t="str">
        <f t="shared" si="43"/>
        <v>Acceptable</v>
      </c>
      <c r="AA269" t="str">
        <f t="shared" si="44"/>
        <v>Not-Potable</v>
      </c>
      <c r="AB269" t="str">
        <f t="shared" si="45"/>
        <v>Not-Potable</v>
      </c>
      <c r="AC269" t="s">
        <v>35</v>
      </c>
    </row>
    <row r="270" spans="2:29" x14ac:dyDescent="0.3">
      <c r="B270">
        <v>6.8696389414590904</v>
      </c>
      <c r="C270">
        <v>251.293447537341</v>
      </c>
      <c r="D270">
        <v>217.28821295296399</v>
      </c>
      <c r="E270">
        <v>8.8031747454058902</v>
      </c>
      <c r="F270">
        <v>279.77685654559599</v>
      </c>
      <c r="G270">
        <v>539.46687686831501</v>
      </c>
      <c r="H270">
        <v>12.9941400000061</v>
      </c>
      <c r="I270">
        <v>56.409707919715899</v>
      </c>
      <c r="J270">
        <v>4.7267024535109696</v>
      </c>
      <c r="O270" t="str">
        <f t="shared" si="38"/>
        <v>Acidic</v>
      </c>
      <c r="P270" t="str" cm="1">
        <f t="array" ref="P270">_xlfn.IFS(C269&lt;=60,"Soft",
C269&lt;120,"Moderately Soft",
C269&lt;=170,"Desirable",
C269&lt;=240,"Moderately Hard",
C269&gt;240,"Hard")</f>
        <v>Moderately Hard</v>
      </c>
      <c r="Q270" t="str" cm="1">
        <f t="array" ref="Q270">_xlfn.IFS(D269&lt;50,"Non-Beneficial",
D269&lt;=150,"Excellent",
D269&lt;=250,"Good",
D269&lt;=350,"Average",
D269&lt;=500,"Poor",
D269&lt;=800,"Very Poor",
D269&gt;800,"Unacceptable")</f>
        <v>Excellent</v>
      </c>
      <c r="R270" t="str">
        <f t="shared" si="37"/>
        <v>Needs Boiling</v>
      </c>
      <c r="S270" t="str">
        <f t="shared" si="39"/>
        <v>Safe</v>
      </c>
      <c r="T270" t="str">
        <f t="shared" si="40"/>
        <v>Acceptable</v>
      </c>
      <c r="U270" t="str">
        <f t="shared" si="41"/>
        <v>Acceptable</v>
      </c>
      <c r="V270" t="str">
        <f t="shared" si="42"/>
        <v>Safe</v>
      </c>
      <c r="W270" t="str">
        <f t="shared" si="43"/>
        <v>Acceptable</v>
      </c>
      <c r="AA270" t="str">
        <f t="shared" si="44"/>
        <v>Not-Potable</v>
      </c>
      <c r="AB270" t="str">
        <f t="shared" si="45"/>
        <v>Potable</v>
      </c>
      <c r="AC270" t="s">
        <v>35</v>
      </c>
    </row>
    <row r="271" spans="2:29" x14ac:dyDescent="0.3">
      <c r="B271">
        <v>9.0586284240726798</v>
      </c>
      <c r="C271">
        <v>155.35755713289601</v>
      </c>
      <c r="D271">
        <v>157.374689378472</v>
      </c>
      <c r="E271">
        <v>7.2519788552735802</v>
      </c>
      <c r="F271">
        <v>343.23397698059699</v>
      </c>
      <c r="G271">
        <v>463.38925599301501</v>
      </c>
      <c r="H271">
        <v>17.854470018225399</v>
      </c>
      <c r="I271">
        <v>83.175189336385301</v>
      </c>
      <c r="J271">
        <v>3.6521344700796998</v>
      </c>
      <c r="O271" t="str">
        <f t="shared" si="38"/>
        <v>Neutral</v>
      </c>
      <c r="P271" t="str" cm="1">
        <f t="array" ref="P271">_xlfn.IFS(C270&lt;=60,"Soft",
C270&lt;120,"Moderately Soft",
C270&lt;=170,"Desirable",
C270&lt;=240,"Moderately Hard",
C270&gt;240,"Hard")</f>
        <v>Hard</v>
      </c>
      <c r="Q271" t="str" cm="1">
        <f t="array" ref="Q271">_xlfn.IFS(D270&lt;50,"Non-Beneficial",
D270&lt;=150,"Excellent",
D270&lt;=250,"Good",
D270&lt;=350,"Average",
D270&lt;=500,"Poor",
D270&lt;=800,"Very Poor",
D270&gt;800,"Unacceptable")</f>
        <v>Good</v>
      </c>
      <c r="R271" t="str">
        <f t="shared" si="37"/>
        <v>Unacceptable</v>
      </c>
      <c r="S271" t="str">
        <f t="shared" si="39"/>
        <v>Safe</v>
      </c>
      <c r="T271" t="str">
        <f t="shared" si="40"/>
        <v>Unacceptable</v>
      </c>
      <c r="U271" t="str">
        <f t="shared" si="41"/>
        <v>Acceptable</v>
      </c>
      <c r="V271" t="str">
        <f t="shared" si="42"/>
        <v>Safe</v>
      </c>
      <c r="W271" t="str">
        <f t="shared" si="43"/>
        <v>Acceptable</v>
      </c>
      <c r="AA271" t="str">
        <f t="shared" si="44"/>
        <v>Not-Potable</v>
      </c>
      <c r="AB271" t="str">
        <f t="shared" si="45"/>
        <v>Not-Potable</v>
      </c>
      <c r="AC271" t="s">
        <v>35</v>
      </c>
    </row>
    <row r="272" spans="2:29" x14ac:dyDescent="0.3">
      <c r="B272">
        <v>7.29188832527326</v>
      </c>
      <c r="C272">
        <v>127.544297140875</v>
      </c>
      <c r="D272">
        <v>277.84048483969303</v>
      </c>
      <c r="E272">
        <v>9.7544759331710704</v>
      </c>
      <c r="F272">
        <v>247.33541192889601</v>
      </c>
      <c r="G272">
        <v>439.64932861958198</v>
      </c>
      <c r="H272">
        <v>17.285041693832699</v>
      </c>
      <c r="I272">
        <v>59.556329521625003</v>
      </c>
      <c r="J272">
        <v>5.3287127884663699</v>
      </c>
      <c r="O272" t="str">
        <f t="shared" si="38"/>
        <v>Alkaline</v>
      </c>
      <c r="P272" t="str" cm="1">
        <f t="array" ref="P272">_xlfn.IFS(C271&lt;=60,"Soft",
C271&lt;120,"Moderately Soft",
C271&lt;=170,"Desirable",
C271&lt;=240,"Moderately Hard",
C271&gt;240,"Hard")</f>
        <v>Desirable</v>
      </c>
      <c r="Q272" t="str" cm="1">
        <f t="array" ref="Q272">_xlfn.IFS(D271&lt;50,"Non-Beneficial",
D271&lt;=150,"Excellent",
D271&lt;=250,"Good",
D271&lt;=350,"Average",
D271&lt;=500,"Poor",
D271&lt;=800,"Very Poor",
D271&gt;800,"Unacceptable")</f>
        <v>Good</v>
      </c>
      <c r="R272" t="str">
        <f t="shared" si="37"/>
        <v>Unacceptable</v>
      </c>
      <c r="S272" t="str">
        <f t="shared" si="39"/>
        <v>Safe</v>
      </c>
      <c r="T272" t="str">
        <f t="shared" si="40"/>
        <v>Acceptable</v>
      </c>
      <c r="U272" t="str">
        <f t="shared" si="41"/>
        <v>Acceptable</v>
      </c>
      <c r="V272" t="str">
        <f t="shared" si="42"/>
        <v>Unsafe</v>
      </c>
      <c r="W272" t="str">
        <f t="shared" si="43"/>
        <v>Acceptable</v>
      </c>
      <c r="AA272" t="str">
        <f t="shared" si="44"/>
        <v>Not-Potable</v>
      </c>
      <c r="AB272" t="str">
        <f t="shared" si="45"/>
        <v>Not-Potable</v>
      </c>
      <c r="AC272" t="s">
        <v>35</v>
      </c>
    </row>
    <row r="273" spans="2:29" x14ac:dyDescent="0.3">
      <c r="B273">
        <v>7.27590877368399</v>
      </c>
      <c r="C273">
        <v>175.22037648489399</v>
      </c>
      <c r="D273">
        <v>226.44766347518799</v>
      </c>
      <c r="E273">
        <v>7.8868545268788202</v>
      </c>
      <c r="F273">
        <v>293.30985365681499</v>
      </c>
      <c r="G273">
        <v>373.34569257502</v>
      </c>
      <c r="H273">
        <v>17.411682552968301</v>
      </c>
      <c r="I273">
        <v>56.799286772476897</v>
      </c>
      <c r="J273">
        <v>5.0622977984797197</v>
      </c>
      <c r="O273" t="str">
        <f t="shared" si="38"/>
        <v>Neutral</v>
      </c>
      <c r="P273" t="str" cm="1">
        <f t="array" ref="P273">_xlfn.IFS(C272&lt;=60,"Soft",
C272&lt;120,"Moderately Soft",
C272&lt;=170,"Desirable",
C272&lt;=240,"Moderately Hard",
C272&gt;240,"Hard")</f>
        <v>Desirable</v>
      </c>
      <c r="Q273" t="str" cm="1">
        <f t="array" ref="Q273">_xlfn.IFS(D272&lt;50,"Non-Beneficial",
D272&lt;=150,"Excellent",
D272&lt;=250,"Good",
D272&lt;=350,"Average",
D272&lt;=500,"Poor",
D272&lt;=800,"Very Poor",
D272&gt;800,"Unacceptable")</f>
        <v>Average</v>
      </c>
      <c r="R273" t="str">
        <f t="shared" si="37"/>
        <v>Unacceptable</v>
      </c>
      <c r="S273" t="str">
        <f t="shared" si="39"/>
        <v>Safe</v>
      </c>
      <c r="T273" t="str">
        <f t="shared" si="40"/>
        <v>Acceptable</v>
      </c>
      <c r="U273" t="str">
        <f t="shared" si="41"/>
        <v>Acceptable</v>
      </c>
      <c r="V273" t="str">
        <f t="shared" si="42"/>
        <v>Safe</v>
      </c>
      <c r="W273" t="str">
        <f t="shared" si="43"/>
        <v>Unacceptable</v>
      </c>
      <c r="AA273" t="str">
        <f t="shared" si="44"/>
        <v>Not-Potable</v>
      </c>
      <c r="AB273" t="str">
        <f t="shared" si="45"/>
        <v>Not-Potable</v>
      </c>
      <c r="AC273" t="s">
        <v>35</v>
      </c>
    </row>
    <row r="274" spans="2:29" x14ac:dyDescent="0.3">
      <c r="B274">
        <v>6.5127371239801199</v>
      </c>
      <c r="C274">
        <v>229.26386100755499</v>
      </c>
      <c r="D274">
        <v>224.750468734809</v>
      </c>
      <c r="E274">
        <v>12.5800264913678</v>
      </c>
      <c r="F274">
        <v>192.03359167581101</v>
      </c>
      <c r="G274">
        <v>479.50127859334401</v>
      </c>
      <c r="H274">
        <v>9.9834623918090397</v>
      </c>
      <c r="I274">
        <v>66.668576152092996</v>
      </c>
      <c r="J274">
        <v>4.6129636293505802</v>
      </c>
      <c r="O274" t="str">
        <f t="shared" si="38"/>
        <v>Neutral</v>
      </c>
      <c r="P274" t="str" cm="1">
        <f t="array" ref="P274">_xlfn.IFS(C273&lt;=60,"Soft",
C273&lt;120,"Moderately Soft",
C273&lt;=170,"Desirable",
C273&lt;=240,"Moderately Hard",
C273&gt;240,"Hard")</f>
        <v>Moderately Hard</v>
      </c>
      <c r="Q274" t="str" cm="1">
        <f t="array" ref="Q274">_xlfn.IFS(D273&lt;50,"Non-Beneficial",
D273&lt;=150,"Excellent",
D273&lt;=250,"Good",
D273&lt;=350,"Average",
D273&lt;=500,"Poor",
D273&lt;=800,"Very Poor",
D273&gt;800,"Unacceptable")</f>
        <v>Good</v>
      </c>
      <c r="R274" t="str">
        <f t="shared" si="37"/>
        <v>Unacceptable</v>
      </c>
      <c r="S274" t="str">
        <f t="shared" si="39"/>
        <v>Safe</v>
      </c>
      <c r="T274" t="str">
        <f t="shared" si="40"/>
        <v>Acceptable</v>
      </c>
      <c r="U274" t="str">
        <f t="shared" si="41"/>
        <v>Acceptable</v>
      </c>
      <c r="V274" t="str">
        <f t="shared" si="42"/>
        <v>Safe</v>
      </c>
      <c r="W274" t="str">
        <f t="shared" si="43"/>
        <v>Unacceptable</v>
      </c>
      <c r="AA274" t="str">
        <f t="shared" si="44"/>
        <v>Not-Potable</v>
      </c>
      <c r="AB274" t="str">
        <f t="shared" si="45"/>
        <v>Not-Potable</v>
      </c>
      <c r="AC274" t="s">
        <v>35</v>
      </c>
    </row>
    <row r="275" spans="2:29" x14ac:dyDescent="0.3">
      <c r="B275">
        <v>7.2078867813439</v>
      </c>
      <c r="C275">
        <v>175.87029407292701</v>
      </c>
      <c r="D275">
        <v>358.04292613404004</v>
      </c>
      <c r="E275">
        <v>8.0660590523657696</v>
      </c>
      <c r="F275">
        <v>320.10217263195102</v>
      </c>
      <c r="G275">
        <v>468.56282875663601</v>
      </c>
      <c r="H275">
        <v>16.164091274037201</v>
      </c>
      <c r="I275">
        <v>71.146660677752806</v>
      </c>
      <c r="J275">
        <v>3.7627410723994599</v>
      </c>
      <c r="O275" t="str">
        <f t="shared" si="38"/>
        <v>Acidic</v>
      </c>
      <c r="P275" t="str" cm="1">
        <f t="array" ref="P275">_xlfn.IFS(C274&lt;=60,"Soft",
C274&lt;120,"Moderately Soft",
C274&lt;=170,"Desirable",
C274&lt;=240,"Moderately Hard",
C274&gt;240,"Hard")</f>
        <v>Moderately Hard</v>
      </c>
      <c r="Q275" t="str" cm="1">
        <f t="array" ref="Q275">_xlfn.IFS(D274&lt;50,"Non-Beneficial",
D274&lt;=150,"Excellent",
D274&lt;=250,"Good",
D274&lt;=350,"Average",
D274&lt;=500,"Poor",
D274&lt;=800,"Very Poor",
D274&gt;800,"Unacceptable")</f>
        <v>Good</v>
      </c>
      <c r="R275" t="str">
        <f t="shared" si="37"/>
        <v>Unacceptable</v>
      </c>
      <c r="S275" t="str">
        <f t="shared" si="39"/>
        <v>Safe</v>
      </c>
      <c r="T275" t="str">
        <f t="shared" si="40"/>
        <v>Acceptable</v>
      </c>
      <c r="U275" t="str">
        <f t="shared" si="41"/>
        <v>Acceptable</v>
      </c>
      <c r="V275" t="str">
        <f t="shared" si="42"/>
        <v>Safe</v>
      </c>
      <c r="W275" t="str">
        <f t="shared" si="43"/>
        <v>Acceptable</v>
      </c>
      <c r="AA275" t="str">
        <f t="shared" si="44"/>
        <v>Not-Potable</v>
      </c>
      <c r="AB275" t="str">
        <f t="shared" si="45"/>
        <v>Not-Potable</v>
      </c>
      <c r="AC275" t="s">
        <v>35</v>
      </c>
    </row>
    <row r="276" spans="2:29" x14ac:dyDescent="0.3">
      <c r="B276">
        <f>$AG$27</f>
        <v>7.080794504276815</v>
      </c>
      <c r="C276">
        <v>156.52063479849701</v>
      </c>
      <c r="D276">
        <v>161.46157112205</v>
      </c>
      <c r="E276">
        <v>6.6295991833127603</v>
      </c>
      <c r="F276">
        <v>352.35343088747101</v>
      </c>
      <c r="G276">
        <v>629.28124754711303</v>
      </c>
      <c r="H276">
        <v>13.5076884641527</v>
      </c>
      <c r="I276">
        <v>42.340169963859502</v>
      </c>
      <c r="J276">
        <v>3.7729192646615899</v>
      </c>
      <c r="O276" t="str">
        <f t="shared" si="38"/>
        <v>Neutral</v>
      </c>
      <c r="P276" t="str" cm="1">
        <f t="array" ref="P276">_xlfn.IFS(C275&lt;=60,"Soft",
C275&lt;120,"Moderately Soft",
C275&lt;=170,"Desirable",
C275&lt;=240,"Moderately Hard",
C275&gt;240,"Hard")</f>
        <v>Moderately Hard</v>
      </c>
      <c r="Q276" t="str" cm="1">
        <f t="array" ref="Q276">_xlfn.IFS(D275&lt;50,"Non-Beneficial",
D275&lt;=150,"Excellent",
D275&lt;=250,"Good",
D275&lt;=350,"Average",
D275&lt;=500,"Poor",
D275&lt;=800,"Very Poor",
D275&gt;800,"Unacceptable")</f>
        <v>Poor</v>
      </c>
      <c r="R276" t="str">
        <f t="shared" si="37"/>
        <v>Unacceptable</v>
      </c>
      <c r="S276" t="str">
        <f t="shared" si="39"/>
        <v>Safe</v>
      </c>
      <c r="T276" t="str">
        <f t="shared" si="40"/>
        <v>Acceptable</v>
      </c>
      <c r="U276" t="str">
        <f t="shared" si="41"/>
        <v>Acceptable</v>
      </c>
      <c r="V276" t="str">
        <f t="shared" si="42"/>
        <v>Safe</v>
      </c>
      <c r="W276" t="str">
        <f t="shared" si="43"/>
        <v>Acceptable</v>
      </c>
      <c r="AA276" t="str">
        <f t="shared" si="44"/>
        <v>Not-Potable</v>
      </c>
      <c r="AB276" t="str">
        <f t="shared" si="45"/>
        <v>Not-Potable</v>
      </c>
      <c r="AC276" t="s">
        <v>35</v>
      </c>
    </row>
    <row r="277" spans="2:29" x14ac:dyDescent="0.3">
      <c r="B277">
        <v>5.3249418556116499</v>
      </c>
      <c r="C277">
        <v>280.08965491445099</v>
      </c>
      <c r="D277">
        <v>353.44658047005896</v>
      </c>
      <c r="E277">
        <v>13.043806107761</v>
      </c>
      <c r="F277">
        <v>180.206746364823</v>
      </c>
      <c r="G277">
        <v>392.42149580418402</v>
      </c>
      <c r="H277">
        <v>10.5048195475838</v>
      </c>
      <c r="I277">
        <v>55.084667854857898</v>
      </c>
      <c r="J277">
        <v>4.4271379256929597</v>
      </c>
      <c r="O277" t="str">
        <f t="shared" si="38"/>
        <v>Neutral</v>
      </c>
      <c r="P277" t="str" cm="1">
        <f t="array" ref="P277">_xlfn.IFS(C276&lt;=60,"Soft",
C276&lt;120,"Moderately Soft",
C276&lt;=170,"Desirable",
C276&lt;=240,"Moderately Hard",
C276&gt;240,"Hard")</f>
        <v>Desirable</v>
      </c>
      <c r="Q277" t="str" cm="1">
        <f t="array" ref="Q277">_xlfn.IFS(D276&lt;50,"Non-Beneficial",
D276&lt;=150,"Excellent",
D276&lt;=250,"Good",
D276&lt;=350,"Average",
D276&lt;=500,"Poor",
D276&lt;=800,"Very Poor",
D276&gt;800,"Unacceptable")</f>
        <v>Good</v>
      </c>
      <c r="R277" t="str">
        <f t="shared" si="37"/>
        <v>Needs Boiling</v>
      </c>
      <c r="S277" t="str">
        <f t="shared" si="39"/>
        <v>Safe</v>
      </c>
      <c r="T277" t="str">
        <f t="shared" si="40"/>
        <v>Unacceptable</v>
      </c>
      <c r="U277" t="str">
        <f t="shared" si="41"/>
        <v>Acceptable</v>
      </c>
      <c r="V277" t="str">
        <f t="shared" si="42"/>
        <v>Safe</v>
      </c>
      <c r="W277" t="str">
        <f t="shared" si="43"/>
        <v>Acceptable</v>
      </c>
      <c r="AA277" t="str">
        <f t="shared" si="44"/>
        <v>Not-Potable</v>
      </c>
      <c r="AB277" t="str">
        <f t="shared" si="45"/>
        <v>Potable</v>
      </c>
      <c r="AC277" t="s">
        <v>35</v>
      </c>
    </row>
    <row r="278" spans="2:29" x14ac:dyDescent="0.3">
      <c r="B278">
        <v>7.0823006491748002</v>
      </c>
      <c r="C278">
        <v>169.46892725557601</v>
      </c>
      <c r="D278">
        <v>298.46719056712101</v>
      </c>
      <c r="E278">
        <v>5.4433868884597496</v>
      </c>
      <c r="F278">
        <v>350.40184898110198</v>
      </c>
      <c r="G278">
        <v>353.03038026857701</v>
      </c>
      <c r="H278">
        <v>18.959534377575</v>
      </c>
      <c r="I278">
        <v>30.389096114304799</v>
      </c>
      <c r="J278">
        <v>3.48557738822312</v>
      </c>
      <c r="O278" t="str">
        <f t="shared" si="38"/>
        <v>Acidic</v>
      </c>
      <c r="P278" t="str" cm="1">
        <f t="array" ref="P278">_xlfn.IFS(C277&lt;=60,"Soft",
C277&lt;120,"Moderately Soft",
C277&lt;=170,"Desirable",
C277&lt;=240,"Moderately Hard",
C277&gt;240,"Hard")</f>
        <v>Hard</v>
      </c>
      <c r="Q278" t="str" cm="1">
        <f t="array" ref="Q278">_xlfn.IFS(D277&lt;50,"Non-Beneficial",
D277&lt;=150,"Excellent",
D277&lt;=250,"Good",
D277&lt;=350,"Average",
D277&lt;=500,"Poor",
D277&lt;=800,"Very Poor",
D277&gt;800,"Unacceptable")</f>
        <v>Poor</v>
      </c>
      <c r="R278" t="str">
        <f t="shared" si="37"/>
        <v>Unacceptable</v>
      </c>
      <c r="S278" t="str">
        <f t="shared" si="39"/>
        <v>Safe</v>
      </c>
      <c r="T278" t="str">
        <f t="shared" si="40"/>
        <v>Acceptable</v>
      </c>
      <c r="U278" t="str">
        <f t="shared" si="41"/>
        <v>Acceptable</v>
      </c>
      <c r="V278" t="str">
        <f t="shared" si="42"/>
        <v>Safe</v>
      </c>
      <c r="W278" t="str">
        <f t="shared" si="43"/>
        <v>Acceptable</v>
      </c>
      <c r="AA278" t="str">
        <f t="shared" si="44"/>
        <v>Not-Potable</v>
      </c>
      <c r="AB278" t="str">
        <f t="shared" si="45"/>
        <v>Not-Potable</v>
      </c>
      <c r="AC278" t="s">
        <v>35</v>
      </c>
    </row>
    <row r="279" spans="2:29" x14ac:dyDescent="0.3">
      <c r="B279">
        <v>5.3341835796027999</v>
      </c>
      <c r="C279">
        <v>224.78793617826901</v>
      </c>
      <c r="D279">
        <v>288.97491527401399</v>
      </c>
      <c r="E279">
        <v>6.0485246140232203</v>
      </c>
      <c r="F279">
        <f>$AH$27</f>
        <v>333.77577661081307</v>
      </c>
      <c r="G279">
        <v>360.17917729430002</v>
      </c>
      <c r="H279">
        <v>12.2473435582611</v>
      </c>
      <c r="I279">
        <v>67.154751127745897</v>
      </c>
      <c r="J279">
        <v>5.0913571012844097</v>
      </c>
      <c r="O279" t="str">
        <f t="shared" si="38"/>
        <v>Neutral</v>
      </c>
      <c r="P279" t="str" cm="1">
        <f t="array" ref="P279">_xlfn.IFS(C278&lt;=60,"Soft",
C278&lt;120,"Moderately Soft",
C278&lt;=170,"Desirable",
C278&lt;=240,"Moderately Hard",
C278&gt;240,"Hard")</f>
        <v>Desirable</v>
      </c>
      <c r="Q279" t="str" cm="1">
        <f t="array" ref="Q279">_xlfn.IFS(D278&lt;50,"Non-Beneficial",
D278&lt;=150,"Excellent",
D278&lt;=250,"Good",
D278&lt;=350,"Average",
D278&lt;=500,"Poor",
D278&lt;=800,"Very Poor",
D278&gt;800,"Unacceptable")</f>
        <v>Average</v>
      </c>
      <c r="R279" t="str">
        <f t="shared" si="37"/>
        <v>Needs Boiling</v>
      </c>
      <c r="S279" t="str">
        <f t="shared" si="39"/>
        <v>Safe</v>
      </c>
      <c r="T279" t="str">
        <f t="shared" si="40"/>
        <v>Acceptable</v>
      </c>
      <c r="U279" t="str">
        <f t="shared" si="41"/>
        <v>Acceptable</v>
      </c>
      <c r="V279" t="str">
        <f t="shared" si="42"/>
        <v>Safe</v>
      </c>
      <c r="W279" t="str">
        <f t="shared" si="43"/>
        <v>Acceptable</v>
      </c>
      <c r="AA279" t="str">
        <f t="shared" si="44"/>
        <v>Potable</v>
      </c>
      <c r="AB279" t="str">
        <f t="shared" si="45"/>
        <v>Potable</v>
      </c>
      <c r="AC279" t="s">
        <v>35</v>
      </c>
    </row>
    <row r="280" spans="2:29" x14ac:dyDescent="0.3">
      <c r="B280">
        <v>10.761897799889301</v>
      </c>
      <c r="C280">
        <v>81.710895270246596</v>
      </c>
      <c r="D280">
        <v>259.999536694325</v>
      </c>
      <c r="E280">
        <v>8.4773938724570304</v>
      </c>
      <c r="F280">
        <v>318.42724084571603</v>
      </c>
      <c r="G280">
        <v>392.70408181841498</v>
      </c>
      <c r="H280">
        <v>12.7163501421487</v>
      </c>
      <c r="I280">
        <v>52.246972443856301</v>
      </c>
      <c r="J280">
        <v>4.6617985160521602</v>
      </c>
      <c r="O280" t="str">
        <f t="shared" si="38"/>
        <v>Acidic</v>
      </c>
      <c r="P280" t="str" cm="1">
        <f t="array" ref="P280">_xlfn.IFS(C279&lt;=60,"Soft",
C279&lt;120,"Moderately Soft",
C279&lt;=170,"Desirable",
C279&lt;=240,"Moderately Hard",
C279&gt;240,"Hard")</f>
        <v>Moderately Hard</v>
      </c>
      <c r="Q280" t="str" cm="1">
        <f t="array" ref="Q280">_xlfn.IFS(D279&lt;50,"Non-Beneficial",
D279&lt;=150,"Excellent",
D279&lt;=250,"Good",
D279&lt;=350,"Average",
D279&lt;=500,"Poor",
D279&lt;=800,"Very Poor",
D279&gt;800,"Unacceptable")</f>
        <v>Average</v>
      </c>
      <c r="R280" t="str">
        <f t="shared" si="37"/>
        <v>Needs Boiling</v>
      </c>
      <c r="S280" t="str">
        <f t="shared" si="39"/>
        <v>Safe</v>
      </c>
      <c r="T280" t="str">
        <f t="shared" si="40"/>
        <v>Acceptable</v>
      </c>
      <c r="U280" t="str">
        <f t="shared" si="41"/>
        <v>Acceptable</v>
      </c>
      <c r="V280" t="str">
        <f t="shared" si="42"/>
        <v>Safe</v>
      </c>
      <c r="W280" t="str">
        <f t="shared" si="43"/>
        <v>Unacceptable</v>
      </c>
      <c r="AA280" t="str">
        <f t="shared" si="44"/>
        <v>Not-Potable</v>
      </c>
      <c r="AB280" t="str">
        <f t="shared" si="45"/>
        <v>Not-Potable</v>
      </c>
      <c r="AC280" t="s">
        <v>35</v>
      </c>
    </row>
    <row r="281" spans="2:29" x14ac:dyDescent="0.3">
      <c r="B281">
        <v>6.2868069484369702</v>
      </c>
      <c r="C281">
        <v>258.30005161775398</v>
      </c>
      <c r="D281">
        <v>137.77376191089002</v>
      </c>
      <c r="E281">
        <v>7.4832576981821104</v>
      </c>
      <c r="F281">
        <v>328.68064962605098</v>
      </c>
      <c r="G281">
        <v>563.43477510291098</v>
      </c>
      <c r="H281">
        <v>16.460836876715501</v>
      </c>
      <c r="I281">
        <v>73.516653511670796</v>
      </c>
      <c r="J281">
        <v>4.1048632751894099</v>
      </c>
      <c r="O281" t="str">
        <f t="shared" si="38"/>
        <v>Alkaline</v>
      </c>
      <c r="P281" t="str" cm="1">
        <f t="array" ref="P281">_xlfn.IFS(C280&lt;=60,"Soft",
C280&lt;120,"Moderately Soft",
C280&lt;=170,"Desirable",
C280&lt;=240,"Moderately Hard",
C280&gt;240,"Hard")</f>
        <v>Moderately Soft</v>
      </c>
      <c r="Q281" t="str" cm="1">
        <f t="array" ref="Q281">_xlfn.IFS(D280&lt;50,"Non-Beneficial",
D280&lt;=150,"Excellent",
D280&lt;=250,"Good",
D280&lt;=350,"Average",
D280&lt;=500,"Poor",
D280&lt;=800,"Very Poor",
D280&gt;800,"Unacceptable")</f>
        <v>Average</v>
      </c>
      <c r="R281" t="str">
        <f t="shared" si="37"/>
        <v>Unacceptable</v>
      </c>
      <c r="S281" t="str">
        <f t="shared" si="39"/>
        <v>Safe</v>
      </c>
      <c r="T281" t="str">
        <f t="shared" si="40"/>
        <v>Acceptable</v>
      </c>
      <c r="U281" t="str">
        <f t="shared" si="41"/>
        <v>Acceptable</v>
      </c>
      <c r="V281" t="str">
        <f t="shared" si="42"/>
        <v>Safe</v>
      </c>
      <c r="W281" t="str">
        <f t="shared" si="43"/>
        <v>Acceptable</v>
      </c>
      <c r="AA281" t="str">
        <f t="shared" si="44"/>
        <v>Not-Potable</v>
      </c>
      <c r="AB281" t="str">
        <f t="shared" si="45"/>
        <v>Not-Potable</v>
      </c>
      <c r="AC281" t="s">
        <v>35</v>
      </c>
    </row>
    <row r="282" spans="2:29" x14ac:dyDescent="0.3">
      <c r="B282">
        <v>9.79455869937693</v>
      </c>
      <c r="C282">
        <v>129.870958376983</v>
      </c>
      <c r="D282">
        <v>206.82731742454797</v>
      </c>
      <c r="E282">
        <v>9.3908425925078696</v>
      </c>
      <c r="F282">
        <v>291.98008347837498</v>
      </c>
      <c r="G282">
        <v>427.12394843111099</v>
      </c>
      <c r="H282">
        <v>11.8532280886275</v>
      </c>
      <c r="I282">
        <v>78.711469430352594</v>
      </c>
      <c r="J282">
        <v>2.94541873770341</v>
      </c>
      <c r="O282" t="str">
        <f t="shared" si="38"/>
        <v>Acidic</v>
      </c>
      <c r="P282" t="str" cm="1">
        <f t="array" ref="P282">_xlfn.IFS(C281&lt;=60,"Soft",
C281&lt;120,"Moderately Soft",
C281&lt;=170,"Desirable",
C281&lt;=240,"Moderately Hard",
C281&gt;240,"Hard")</f>
        <v>Hard</v>
      </c>
      <c r="Q282" t="str" cm="1">
        <f t="array" ref="Q282">_xlfn.IFS(D281&lt;50,"Non-Beneficial",
D281&lt;=150,"Excellent",
D281&lt;=250,"Good",
D281&lt;=350,"Average",
D281&lt;=500,"Poor",
D281&lt;=800,"Very Poor",
D281&gt;800,"Unacceptable")</f>
        <v>Excellent</v>
      </c>
      <c r="R282" t="str">
        <f t="shared" si="37"/>
        <v>Unacceptable</v>
      </c>
      <c r="S282" t="str">
        <f t="shared" si="39"/>
        <v>Safe</v>
      </c>
      <c r="T282" t="str">
        <f t="shared" si="40"/>
        <v>Unacceptable</v>
      </c>
      <c r="U282" t="str">
        <f t="shared" si="41"/>
        <v>Acceptable</v>
      </c>
      <c r="V282" t="str">
        <f t="shared" si="42"/>
        <v>Safe</v>
      </c>
      <c r="W282" t="str">
        <f t="shared" si="43"/>
        <v>Acceptable</v>
      </c>
      <c r="AA282" t="str">
        <f t="shared" si="44"/>
        <v>Not-Potable</v>
      </c>
      <c r="AB282" t="str">
        <f t="shared" si="45"/>
        <v>Not-Potable</v>
      </c>
      <c r="AC282" t="s">
        <v>35</v>
      </c>
    </row>
    <row r="283" spans="2:29" x14ac:dyDescent="0.3">
      <c r="B283">
        <v>8.2104435651437093</v>
      </c>
      <c r="C283">
        <v>167.10219152011399</v>
      </c>
      <c r="D283">
        <v>139.33085360107899</v>
      </c>
      <c r="E283">
        <v>10.422841783337899</v>
      </c>
      <c r="F283">
        <v>243.48594183486799</v>
      </c>
      <c r="G283">
        <v>391.06887363378002</v>
      </c>
      <c r="H283">
        <v>13.747057680225501</v>
      </c>
      <c r="I283">
        <v>61.058210285530897</v>
      </c>
      <c r="J283">
        <v>4.9760551596939404</v>
      </c>
      <c r="O283" t="str">
        <f t="shared" si="38"/>
        <v>Alkaline</v>
      </c>
      <c r="P283" t="str" cm="1">
        <f t="array" ref="P283">_xlfn.IFS(C282&lt;=60,"Soft",
C282&lt;120,"Moderately Soft",
C282&lt;=170,"Desirable",
C282&lt;=240,"Moderately Hard",
C282&gt;240,"Hard")</f>
        <v>Desirable</v>
      </c>
      <c r="Q283" t="str" cm="1">
        <f t="array" ref="Q283">_xlfn.IFS(D282&lt;50,"Non-Beneficial",
D282&lt;=150,"Excellent",
D282&lt;=250,"Good",
D282&lt;=350,"Average",
D282&lt;=500,"Poor",
D282&lt;=800,"Very Poor",
D282&gt;800,"Unacceptable")</f>
        <v>Good</v>
      </c>
      <c r="R283" t="str">
        <f t="shared" si="37"/>
        <v>Unacceptable</v>
      </c>
      <c r="S283" t="str">
        <f t="shared" si="39"/>
        <v>Safe</v>
      </c>
      <c r="T283" t="str">
        <f t="shared" si="40"/>
        <v>Acceptable</v>
      </c>
      <c r="U283" t="str">
        <f t="shared" si="41"/>
        <v>Acceptable</v>
      </c>
      <c r="V283" t="str">
        <f t="shared" si="42"/>
        <v>Safe</v>
      </c>
      <c r="W283" t="str">
        <f t="shared" si="43"/>
        <v>Acceptable</v>
      </c>
      <c r="AA283" t="str">
        <f t="shared" si="44"/>
        <v>Not-Potable</v>
      </c>
      <c r="AB283" t="str">
        <f t="shared" si="45"/>
        <v>Not-Potable</v>
      </c>
      <c r="AC283" t="s">
        <v>35</v>
      </c>
    </row>
    <row r="284" spans="2:29" x14ac:dyDescent="0.3">
      <c r="B284">
        <v>6.9417194379777003</v>
      </c>
      <c r="C284">
        <v>173.33438935151401</v>
      </c>
      <c r="D284">
        <v>201.118212559222</v>
      </c>
      <c r="E284">
        <v>6.69719409109236</v>
      </c>
      <c r="F284">
        <f>$AH$27</f>
        <v>333.77577661081307</v>
      </c>
      <c r="G284">
        <v>374.48533241563899</v>
      </c>
      <c r="H284">
        <v>19.937486131787701</v>
      </c>
      <c r="I284">
        <f>$AI$27</f>
        <v>66.396292946768</v>
      </c>
      <c r="J284">
        <v>4.5631831712381503</v>
      </c>
      <c r="O284" t="str">
        <f t="shared" si="38"/>
        <v>Alkaline</v>
      </c>
      <c r="P284" t="str" cm="1">
        <f t="array" ref="P284">_xlfn.IFS(C283&lt;=60,"Soft",
C283&lt;120,"Moderately Soft",
C283&lt;=170,"Desirable",
C283&lt;=240,"Moderately Hard",
C283&gt;240,"Hard")</f>
        <v>Desirable</v>
      </c>
      <c r="Q284" t="str" cm="1">
        <f t="array" ref="Q284">_xlfn.IFS(D283&lt;50,"Non-Beneficial",
D283&lt;=150,"Excellent",
D283&lt;=250,"Good",
D283&lt;=350,"Average",
D283&lt;=500,"Poor",
D283&lt;=800,"Very Poor",
D283&gt;800,"Unacceptable")</f>
        <v>Excellent</v>
      </c>
      <c r="R284" t="str">
        <f t="shared" si="37"/>
        <v>Unacceptable</v>
      </c>
      <c r="S284" t="str">
        <f t="shared" si="39"/>
        <v>Safe</v>
      </c>
      <c r="T284" t="str">
        <f t="shared" si="40"/>
        <v>Acceptable</v>
      </c>
      <c r="U284" t="str">
        <f t="shared" si="41"/>
        <v>Acceptable</v>
      </c>
      <c r="V284" t="str">
        <f t="shared" si="42"/>
        <v>Safe</v>
      </c>
      <c r="W284" t="str">
        <f t="shared" si="43"/>
        <v>Acceptable</v>
      </c>
      <c r="AA284" t="str">
        <f t="shared" si="44"/>
        <v>Not-Potable</v>
      </c>
      <c r="AB284" t="str">
        <f t="shared" si="45"/>
        <v>Not-Potable</v>
      </c>
      <c r="AC284" t="s">
        <v>35</v>
      </c>
    </row>
    <row r="285" spans="2:29" x14ac:dyDescent="0.3">
      <c r="B285">
        <v>10.3561188272083</v>
      </c>
      <c r="C285">
        <v>136.323751748928</v>
      </c>
      <c r="D285">
        <v>486.21563951536001</v>
      </c>
      <c r="E285">
        <v>9.15870390285124</v>
      </c>
      <c r="F285">
        <v>327.92275104512402</v>
      </c>
      <c r="G285">
        <v>365.72029150042499</v>
      </c>
      <c r="H285">
        <v>17.975563835162401</v>
      </c>
      <c r="I285">
        <v>77.359854344241597</v>
      </c>
      <c r="J285">
        <v>4.2018494412970799</v>
      </c>
      <c r="O285" t="str">
        <f t="shared" si="38"/>
        <v>Neutral</v>
      </c>
      <c r="P285" t="str" cm="1">
        <f t="array" ref="P285">_xlfn.IFS(C284&lt;=60,"Soft",
C284&lt;120,"Moderately Soft",
C284&lt;=170,"Desirable",
C284&lt;=240,"Moderately Hard",
C284&gt;240,"Hard")</f>
        <v>Moderately Hard</v>
      </c>
      <c r="Q285" t="str" cm="1">
        <f t="array" ref="Q285">_xlfn.IFS(D284&lt;50,"Non-Beneficial",
D284&lt;=150,"Excellent",
D284&lt;=250,"Good",
D284&lt;=350,"Average",
D284&lt;=500,"Poor",
D284&lt;=800,"Very Poor",
D284&gt;800,"Unacceptable")</f>
        <v>Good</v>
      </c>
      <c r="R285" t="str">
        <f t="shared" si="37"/>
        <v>Needs Boiling</v>
      </c>
      <c r="S285" t="str">
        <f t="shared" si="39"/>
        <v>Safe</v>
      </c>
      <c r="T285" t="str">
        <f t="shared" si="40"/>
        <v>Acceptable</v>
      </c>
      <c r="U285" t="str">
        <f t="shared" si="41"/>
        <v>Acceptable</v>
      </c>
      <c r="V285" t="str">
        <f t="shared" si="42"/>
        <v>Safe</v>
      </c>
      <c r="W285" t="str">
        <f t="shared" si="43"/>
        <v>Acceptable</v>
      </c>
      <c r="AA285" t="str">
        <f t="shared" si="44"/>
        <v>Potable</v>
      </c>
      <c r="AB285" t="str">
        <f t="shared" si="45"/>
        <v>Potable</v>
      </c>
      <c r="AC285" t="s">
        <v>35</v>
      </c>
    </row>
    <row r="286" spans="2:29" x14ac:dyDescent="0.3">
      <c r="B286">
        <v>7.95898429188418</v>
      </c>
      <c r="C286">
        <v>171.48362468653801</v>
      </c>
      <c r="D286">
        <v>236.25813886131698</v>
      </c>
      <c r="E286">
        <v>9.5377351471647707</v>
      </c>
      <c r="F286">
        <v>259.979966170674</v>
      </c>
      <c r="G286">
        <v>327.62388101792101</v>
      </c>
      <c r="H286">
        <v>16.117110461678799</v>
      </c>
      <c r="I286">
        <v>107.754042638605</v>
      </c>
      <c r="J286">
        <v>4.6980079161234398</v>
      </c>
      <c r="O286" t="str">
        <f t="shared" si="38"/>
        <v>Alkaline</v>
      </c>
      <c r="P286" t="str" cm="1">
        <f t="array" ref="P286">_xlfn.IFS(C285&lt;=60,"Soft",
C285&lt;120,"Moderately Soft",
C285&lt;=170,"Desirable",
C285&lt;=240,"Moderately Hard",
C285&gt;240,"Hard")</f>
        <v>Desirable</v>
      </c>
      <c r="Q286" t="str" cm="1">
        <f t="array" ref="Q286">_xlfn.IFS(D285&lt;50,"Non-Beneficial",
D285&lt;=150,"Excellent",
D285&lt;=250,"Good",
D285&lt;=350,"Average",
D285&lt;=500,"Poor",
D285&lt;=800,"Very Poor",
D285&gt;800,"Unacceptable")</f>
        <v>Poor</v>
      </c>
      <c r="R286" t="str">
        <f t="shared" si="37"/>
        <v>Unacceptable</v>
      </c>
      <c r="S286" t="str">
        <f t="shared" si="39"/>
        <v>Safe</v>
      </c>
      <c r="T286" t="str">
        <f t="shared" si="40"/>
        <v>Acceptable</v>
      </c>
      <c r="U286" t="str">
        <f t="shared" si="41"/>
        <v>Acceptable</v>
      </c>
      <c r="V286" t="str">
        <f t="shared" si="42"/>
        <v>Safe</v>
      </c>
      <c r="W286" t="str">
        <f t="shared" si="43"/>
        <v>Acceptable</v>
      </c>
      <c r="AA286" t="str">
        <f t="shared" si="44"/>
        <v>Not-Potable</v>
      </c>
      <c r="AB286" t="str">
        <f t="shared" si="45"/>
        <v>Not-Potable</v>
      </c>
      <c r="AC286" t="s">
        <v>35</v>
      </c>
    </row>
    <row r="287" spans="2:29" x14ac:dyDescent="0.3">
      <c r="B287">
        <v>3.8826310813137899</v>
      </c>
      <c r="C287">
        <v>243.80794967931601</v>
      </c>
      <c r="D287">
        <v>77.518094910988296</v>
      </c>
      <c r="E287">
        <v>0.53035129469961495</v>
      </c>
      <c r="F287">
        <f>$AH$27</f>
        <v>333.77577661081307</v>
      </c>
      <c r="G287">
        <v>341.29111631264101</v>
      </c>
      <c r="H287">
        <v>12.9905919907398</v>
      </c>
      <c r="I287">
        <v>60.109967983892602</v>
      </c>
      <c r="J287">
        <v>3.7340013868703599</v>
      </c>
      <c r="O287" t="str">
        <f t="shared" si="38"/>
        <v>Neutral</v>
      </c>
      <c r="P287" t="str" cm="1">
        <f t="array" ref="P287">_xlfn.IFS(C286&lt;=60,"Soft",
C286&lt;120,"Moderately Soft",
C286&lt;=170,"Desirable",
C286&lt;=240,"Moderately Hard",
C286&gt;240,"Hard")</f>
        <v>Moderately Hard</v>
      </c>
      <c r="Q287" t="str" cm="1">
        <f t="array" ref="Q287">_xlfn.IFS(D286&lt;50,"Non-Beneficial",
D286&lt;=150,"Excellent",
D286&lt;=250,"Good",
D286&lt;=350,"Average",
D286&lt;=500,"Poor",
D286&lt;=800,"Very Poor",
D286&gt;800,"Unacceptable")</f>
        <v>Good</v>
      </c>
      <c r="R287" t="str">
        <f t="shared" si="37"/>
        <v>Unacceptable</v>
      </c>
      <c r="S287" t="str">
        <f t="shared" si="39"/>
        <v>Safe</v>
      </c>
      <c r="T287" t="str">
        <f t="shared" si="40"/>
        <v>Acceptable</v>
      </c>
      <c r="U287" t="str">
        <f t="shared" si="41"/>
        <v>Acceptable</v>
      </c>
      <c r="V287" t="str">
        <f t="shared" si="42"/>
        <v>Unsafe</v>
      </c>
      <c r="W287" t="str">
        <f t="shared" si="43"/>
        <v>Acceptable</v>
      </c>
      <c r="AA287" t="str">
        <f t="shared" si="44"/>
        <v>Not-Potable</v>
      </c>
      <c r="AB287" t="str">
        <f t="shared" si="45"/>
        <v>Not-Potable</v>
      </c>
      <c r="AC287" t="s">
        <v>35</v>
      </c>
    </row>
    <row r="288" spans="2:29" x14ac:dyDescent="0.3">
      <c r="B288">
        <v>5.6717738330956102</v>
      </c>
      <c r="C288">
        <v>216.04281113298799</v>
      </c>
      <c r="D288">
        <v>159.49153179175499</v>
      </c>
      <c r="E288">
        <v>7.5005732327074401</v>
      </c>
      <c r="F288">
        <f>$AH$27</f>
        <v>333.77577661081307</v>
      </c>
      <c r="G288">
        <v>372.53524276675898</v>
      </c>
      <c r="H288">
        <v>17.8957237206427</v>
      </c>
      <c r="I288">
        <v>77.457884961835205</v>
      </c>
      <c r="J288">
        <v>3.8331597457829298</v>
      </c>
      <c r="O288" t="str">
        <f t="shared" si="38"/>
        <v>Acidic</v>
      </c>
      <c r="P288" t="str" cm="1">
        <f t="array" ref="P288">_xlfn.IFS(C287&lt;=60,"Soft",
C287&lt;120,"Moderately Soft",
C287&lt;=170,"Desirable",
C287&lt;=240,"Moderately Hard",
C287&gt;240,"Hard")</f>
        <v>Hard</v>
      </c>
      <c r="Q288" t="str" cm="1">
        <f t="array" ref="Q288">_xlfn.IFS(D287&lt;50,"Non-Beneficial",
D287&lt;=150,"Excellent",
D287&lt;=250,"Good",
D287&lt;=350,"Average",
D287&lt;=500,"Poor",
D287&lt;=800,"Very Poor",
D287&gt;800,"Unacceptable")</f>
        <v>Excellent</v>
      </c>
      <c r="R288" t="str">
        <f t="shared" si="37"/>
        <v>Acceptable</v>
      </c>
      <c r="S288" t="str">
        <f t="shared" si="39"/>
        <v>Safe</v>
      </c>
      <c r="T288" t="str">
        <f t="shared" si="40"/>
        <v>Acceptable</v>
      </c>
      <c r="U288" t="str">
        <f t="shared" si="41"/>
        <v>Acceptable</v>
      </c>
      <c r="V288" t="str">
        <f t="shared" si="42"/>
        <v>Safe</v>
      </c>
      <c r="W288" t="str">
        <f t="shared" si="43"/>
        <v>Acceptable</v>
      </c>
      <c r="AA288" t="str">
        <f t="shared" si="44"/>
        <v>Not-Potable</v>
      </c>
      <c r="AB288" t="str">
        <f t="shared" si="45"/>
        <v>Not-Potable</v>
      </c>
      <c r="AC288" t="s">
        <v>35</v>
      </c>
    </row>
    <row r="289" spans="2:29" x14ac:dyDescent="0.3">
      <c r="B289">
        <v>10.003300539211899</v>
      </c>
      <c r="C289">
        <v>143.09428542421301</v>
      </c>
      <c r="D289">
        <v>461.13957485317201</v>
      </c>
      <c r="E289">
        <v>12.9121866373081</v>
      </c>
      <c r="F289">
        <f>$AH$27</f>
        <v>333.77577661081307</v>
      </c>
      <c r="G289">
        <v>574.555041307426</v>
      </c>
      <c r="H289">
        <v>16.963309776472101</v>
      </c>
      <c r="I289">
        <v>36.767670701166097</v>
      </c>
      <c r="J289">
        <v>4.7463818590766396</v>
      </c>
      <c r="O289" t="str">
        <f t="shared" si="38"/>
        <v>Acidic</v>
      </c>
      <c r="P289" t="str" cm="1">
        <f t="array" ref="P289">_xlfn.IFS(C288&lt;=60,"Soft",
C288&lt;120,"Moderately Soft",
C288&lt;=170,"Desirable",
C288&lt;=240,"Moderately Hard",
C288&gt;240,"Hard")</f>
        <v>Moderately Hard</v>
      </c>
      <c r="Q289" t="str" cm="1">
        <f t="array" ref="Q289">_xlfn.IFS(D288&lt;50,"Non-Beneficial",
D288&lt;=150,"Excellent",
D288&lt;=250,"Good",
D288&lt;=350,"Average",
D288&lt;=500,"Poor",
D288&lt;=800,"Very Poor",
D288&gt;800,"Unacceptable")</f>
        <v>Good</v>
      </c>
      <c r="R289" t="str">
        <f t="shared" si="37"/>
        <v>Unacceptable</v>
      </c>
      <c r="S289" t="str">
        <f t="shared" si="39"/>
        <v>Safe</v>
      </c>
      <c r="T289" t="str">
        <f t="shared" si="40"/>
        <v>Acceptable</v>
      </c>
      <c r="U289" t="str">
        <f t="shared" si="41"/>
        <v>Acceptable</v>
      </c>
      <c r="V289" t="str">
        <f t="shared" si="42"/>
        <v>Safe</v>
      </c>
      <c r="W289" t="str">
        <f t="shared" si="43"/>
        <v>Acceptable</v>
      </c>
      <c r="AA289" t="str">
        <f t="shared" si="44"/>
        <v>Not-Potable</v>
      </c>
      <c r="AB289" t="str">
        <f t="shared" si="45"/>
        <v>Not-Potable</v>
      </c>
      <c r="AC289" t="s">
        <v>35</v>
      </c>
    </row>
    <row r="290" spans="2:29" x14ac:dyDescent="0.3">
      <c r="B290">
        <v>6.5528474743749703</v>
      </c>
      <c r="C290">
        <v>198.80693965138201</v>
      </c>
      <c r="D290">
        <v>340.06420733135798</v>
      </c>
      <c r="E290">
        <v>8.6912061751599303</v>
      </c>
      <c r="F290">
        <v>274.90435120291801</v>
      </c>
      <c r="G290">
        <v>477.16390677963602</v>
      </c>
      <c r="H290">
        <v>14.3696300902098</v>
      </c>
      <c r="I290">
        <v>78.173062586347299</v>
      </c>
      <c r="J290">
        <v>4.6879861552467004</v>
      </c>
      <c r="O290" t="str">
        <f t="shared" si="38"/>
        <v>Alkaline</v>
      </c>
      <c r="P290" t="str" cm="1">
        <f t="array" ref="P290">_xlfn.IFS(C289&lt;=60,"Soft",
C289&lt;120,"Moderately Soft",
C289&lt;=170,"Desirable",
C289&lt;=240,"Moderately Hard",
C289&gt;240,"Hard")</f>
        <v>Desirable</v>
      </c>
      <c r="Q290" t="str" cm="1">
        <f t="array" ref="Q290">_xlfn.IFS(D289&lt;50,"Non-Beneficial",
D289&lt;=150,"Excellent",
D289&lt;=250,"Good",
D289&lt;=350,"Average",
D289&lt;=500,"Poor",
D289&lt;=800,"Very Poor",
D289&gt;800,"Unacceptable")</f>
        <v>Poor</v>
      </c>
      <c r="R290" t="str">
        <f t="shared" si="37"/>
        <v>Unacceptable</v>
      </c>
      <c r="S290" t="str">
        <f t="shared" si="39"/>
        <v>Safe</v>
      </c>
      <c r="T290" t="str">
        <f t="shared" si="40"/>
        <v>Unacceptable</v>
      </c>
      <c r="U290" t="str">
        <f t="shared" si="41"/>
        <v>Acceptable</v>
      </c>
      <c r="V290" t="str">
        <f t="shared" si="42"/>
        <v>Safe</v>
      </c>
      <c r="W290" t="str">
        <f t="shared" si="43"/>
        <v>Acceptable</v>
      </c>
      <c r="AA290" t="str">
        <f t="shared" si="44"/>
        <v>Not-Potable</v>
      </c>
      <c r="AB290" t="str">
        <f t="shared" si="45"/>
        <v>Not-Potable</v>
      </c>
      <c r="AC290" t="s">
        <v>35</v>
      </c>
    </row>
    <row r="291" spans="2:29" x14ac:dyDescent="0.3">
      <c r="B291">
        <v>7.6285527231438497</v>
      </c>
      <c r="C291">
        <v>156.793694243793</v>
      </c>
      <c r="D291">
        <v>262.44036907954302</v>
      </c>
      <c r="E291">
        <v>8.3376104335233698</v>
      </c>
      <c r="F291">
        <v>255.04319358074301</v>
      </c>
      <c r="G291">
        <v>495.966986127121</v>
      </c>
      <c r="H291">
        <v>13.633974380958399</v>
      </c>
      <c r="I291">
        <v>65.604841247226702</v>
      </c>
      <c r="J291">
        <v>4.1820571479197097</v>
      </c>
      <c r="O291" t="str">
        <f t="shared" si="38"/>
        <v>Drinkable</v>
      </c>
      <c r="P291" t="str" cm="1">
        <f t="array" ref="P291">_xlfn.IFS(C290&lt;=60,"Soft",
C290&lt;120,"Moderately Soft",
C290&lt;=170,"Desirable",
C290&lt;=240,"Moderately Hard",
C290&gt;240,"Hard")</f>
        <v>Moderately Hard</v>
      </c>
      <c r="Q291" t="str" cm="1">
        <f t="array" ref="Q291">_xlfn.IFS(D290&lt;50,"Non-Beneficial",
D290&lt;=150,"Excellent",
D290&lt;=250,"Good",
D290&lt;=350,"Average",
D290&lt;=500,"Poor",
D290&lt;=800,"Very Poor",
D290&gt;800,"Unacceptable")</f>
        <v>Average</v>
      </c>
      <c r="R291" t="str">
        <f t="shared" si="37"/>
        <v>Unacceptable</v>
      </c>
      <c r="S291" t="str">
        <f t="shared" si="39"/>
        <v>Safe</v>
      </c>
      <c r="T291" t="str">
        <f t="shared" si="40"/>
        <v>Acceptable</v>
      </c>
      <c r="U291" t="str">
        <f t="shared" si="41"/>
        <v>Acceptable</v>
      </c>
      <c r="V291" t="str">
        <f t="shared" si="42"/>
        <v>Safe</v>
      </c>
      <c r="W291" t="str">
        <f t="shared" si="43"/>
        <v>Acceptable</v>
      </c>
      <c r="AA291" t="str">
        <f t="shared" si="44"/>
        <v>Not-Potable</v>
      </c>
      <c r="AB291" t="str">
        <f t="shared" si="45"/>
        <v>Potable</v>
      </c>
      <c r="AC291" t="s">
        <v>35</v>
      </c>
    </row>
    <row r="292" spans="2:29" x14ac:dyDescent="0.3">
      <c r="B292">
        <v>4.79084054024307</v>
      </c>
      <c r="C292">
        <v>268.72088122656697</v>
      </c>
      <c r="D292">
        <v>178.62369002589301</v>
      </c>
      <c r="E292">
        <v>4.5545736271835402</v>
      </c>
      <c r="F292">
        <v>377.24116133670202</v>
      </c>
      <c r="G292">
        <v>608.84685631265302</v>
      </c>
      <c r="H292">
        <v>10.806313106364399</v>
      </c>
      <c r="I292">
        <v>83.702235988822906</v>
      </c>
      <c r="J292">
        <v>3.2588589450315202</v>
      </c>
      <c r="O292" t="str">
        <f t="shared" si="38"/>
        <v>Neutral</v>
      </c>
      <c r="P292" t="str" cm="1">
        <f t="array" ref="P292">_xlfn.IFS(C291&lt;=60,"Soft",
C291&lt;120,"Moderately Soft",
C291&lt;=170,"Desirable",
C291&lt;=240,"Moderately Hard",
C291&gt;240,"Hard")</f>
        <v>Desirable</v>
      </c>
      <c r="Q292" t="str" cm="1">
        <f t="array" ref="Q292">_xlfn.IFS(D291&lt;50,"Non-Beneficial",
D291&lt;=150,"Excellent",
D291&lt;=250,"Good",
D291&lt;=350,"Average",
D291&lt;=500,"Poor",
D291&lt;=800,"Very Poor",
D291&gt;800,"Unacceptable")</f>
        <v>Average</v>
      </c>
      <c r="R292" t="str">
        <f t="shared" si="37"/>
        <v>Unacceptable</v>
      </c>
      <c r="S292" t="str">
        <f t="shared" si="39"/>
        <v>Safe</v>
      </c>
      <c r="T292" t="str">
        <f t="shared" si="40"/>
        <v>Acceptable</v>
      </c>
      <c r="U292" t="str">
        <f t="shared" si="41"/>
        <v>Acceptable</v>
      </c>
      <c r="V292" t="str">
        <f t="shared" si="42"/>
        <v>Safe</v>
      </c>
      <c r="W292" t="str">
        <f t="shared" si="43"/>
        <v>Acceptable</v>
      </c>
      <c r="AA292" t="str">
        <f t="shared" si="44"/>
        <v>Not-Potable</v>
      </c>
      <c r="AB292" t="str">
        <f t="shared" si="45"/>
        <v>Potable</v>
      </c>
      <c r="AC292" t="s">
        <v>35</v>
      </c>
    </row>
    <row r="293" spans="2:29" x14ac:dyDescent="0.3">
      <c r="B293">
        <v>7.71095993884484</v>
      </c>
      <c r="C293">
        <v>181.938125646119</v>
      </c>
      <c r="D293">
        <v>65.5262631415426</v>
      </c>
      <c r="E293">
        <v>5.3892486208346302</v>
      </c>
      <c r="F293">
        <v>390.59639197646197</v>
      </c>
      <c r="G293">
        <v>516.28408285953901</v>
      </c>
      <c r="H293">
        <v>17.010784910254301</v>
      </c>
      <c r="I293">
        <v>58.2417341908548</v>
      </c>
      <c r="J293">
        <v>4.2889468203944903</v>
      </c>
      <c r="O293" t="str">
        <f t="shared" si="38"/>
        <v>Acidic</v>
      </c>
      <c r="P293" t="str" cm="1">
        <f t="array" ref="P293">_xlfn.IFS(C292&lt;=60,"Soft",
C292&lt;120,"Moderately Soft",
C292&lt;=170,"Desirable",
C292&lt;=240,"Moderately Hard",
C292&gt;240,"Hard")</f>
        <v>Hard</v>
      </c>
      <c r="Q293" t="str" cm="1">
        <f t="array" ref="Q293">_xlfn.IFS(D292&lt;50,"Non-Beneficial",
D292&lt;=150,"Excellent",
D292&lt;=250,"Good",
D292&lt;=350,"Average",
D292&lt;=500,"Poor",
D292&lt;=800,"Very Poor",
D292&gt;800,"Unacceptable")</f>
        <v>Good</v>
      </c>
      <c r="R293" t="str">
        <f t="shared" si="37"/>
        <v>Acceptable</v>
      </c>
      <c r="S293" t="str">
        <f t="shared" si="39"/>
        <v>Safe</v>
      </c>
      <c r="T293" t="str">
        <f t="shared" si="40"/>
        <v>Unacceptable</v>
      </c>
      <c r="U293" t="str">
        <f t="shared" si="41"/>
        <v>Acceptable</v>
      </c>
      <c r="V293" t="str">
        <f t="shared" si="42"/>
        <v>Unsafe</v>
      </c>
      <c r="W293" t="str">
        <f t="shared" si="43"/>
        <v>Acceptable</v>
      </c>
      <c r="AA293" t="str">
        <f t="shared" si="44"/>
        <v>Not-Potable</v>
      </c>
      <c r="AB293" t="str">
        <f t="shared" si="45"/>
        <v>Not-Potable</v>
      </c>
      <c r="AC293" t="s">
        <v>35</v>
      </c>
    </row>
    <row r="294" spans="2:29" x14ac:dyDescent="0.3">
      <c r="B294">
        <v>8.2912990059681402</v>
      </c>
      <c r="C294">
        <v>211.21703429690399</v>
      </c>
      <c r="D294">
        <v>200.08134957386798</v>
      </c>
      <c r="E294">
        <v>8.7678750348192906</v>
      </c>
      <c r="F294">
        <v>275.767321067181</v>
      </c>
      <c r="G294">
        <v>475.90912989846697</v>
      </c>
      <c r="H294">
        <v>12.6146688952863</v>
      </c>
      <c r="I294">
        <v>66.612983634128497</v>
      </c>
      <c r="J294">
        <v>3.4247019206523799</v>
      </c>
      <c r="O294" t="str">
        <f t="shared" si="38"/>
        <v>Neutral</v>
      </c>
      <c r="P294" t="str" cm="1">
        <f t="array" ref="P294">_xlfn.IFS(C293&lt;=60,"Soft",
C293&lt;120,"Moderately Soft",
C293&lt;=170,"Desirable",
C293&lt;=240,"Moderately Hard",
C293&gt;240,"Hard")</f>
        <v>Moderately Hard</v>
      </c>
      <c r="Q294" t="str" cm="1">
        <f t="array" ref="Q294">_xlfn.IFS(D293&lt;50,"Non-Beneficial",
D293&lt;=150,"Excellent",
D293&lt;=250,"Good",
D293&lt;=350,"Average",
D293&lt;=500,"Poor",
D293&lt;=800,"Very Poor",
D293&gt;800,"Unacceptable")</f>
        <v>Excellent</v>
      </c>
      <c r="R294" t="str">
        <f t="shared" si="37"/>
        <v>Needs Boiling</v>
      </c>
      <c r="S294" t="str">
        <f t="shared" si="39"/>
        <v>Safe</v>
      </c>
      <c r="T294" t="str">
        <f t="shared" si="40"/>
        <v>Unacceptable</v>
      </c>
      <c r="U294" t="str">
        <f t="shared" si="41"/>
        <v>Acceptable</v>
      </c>
      <c r="V294" t="str">
        <f t="shared" si="42"/>
        <v>Safe</v>
      </c>
      <c r="W294" t="str">
        <f t="shared" si="43"/>
        <v>Acceptable</v>
      </c>
      <c r="AA294" t="str">
        <f t="shared" si="44"/>
        <v>Not-Potable</v>
      </c>
      <c r="AB294" t="str">
        <f t="shared" si="45"/>
        <v>Potable</v>
      </c>
      <c r="AC294" t="s">
        <v>35</v>
      </c>
    </row>
    <row r="295" spans="2:29" x14ac:dyDescent="0.3">
      <c r="B295">
        <v>6.19317010120505</v>
      </c>
      <c r="C295">
        <v>225.683421821303</v>
      </c>
      <c r="D295">
        <v>128.83726495777401</v>
      </c>
      <c r="E295">
        <v>4.7393601167866599</v>
      </c>
      <c r="F295">
        <f>$AH$27</f>
        <v>333.77577661081307</v>
      </c>
      <c r="G295">
        <v>389.40597764651801</v>
      </c>
      <c r="H295">
        <v>14.5601357969188</v>
      </c>
      <c r="I295">
        <v>76.457815944951506</v>
      </c>
      <c r="J295">
        <v>3.4666452881126002</v>
      </c>
      <c r="O295" t="str">
        <f t="shared" si="38"/>
        <v>Alkaline</v>
      </c>
      <c r="P295" t="str" cm="1">
        <f t="array" ref="P295">_xlfn.IFS(C294&lt;=60,"Soft",
C294&lt;120,"Moderately Soft",
C294&lt;=170,"Desirable",
C294&lt;=240,"Moderately Hard",
C294&gt;240,"Hard")</f>
        <v>Moderately Hard</v>
      </c>
      <c r="Q295" t="str" cm="1">
        <f t="array" ref="Q295">_xlfn.IFS(D294&lt;50,"Non-Beneficial",
D294&lt;=150,"Excellent",
D294&lt;=250,"Good",
D294&lt;=350,"Average",
D294&lt;=500,"Poor",
D294&lt;=800,"Very Poor",
D294&gt;800,"Unacceptable")</f>
        <v>Good</v>
      </c>
      <c r="R295" t="str">
        <f t="shared" si="37"/>
        <v>Unacceptable</v>
      </c>
      <c r="S295" t="str">
        <f t="shared" si="39"/>
        <v>Safe</v>
      </c>
      <c r="T295" t="str">
        <f t="shared" si="40"/>
        <v>Acceptable</v>
      </c>
      <c r="U295" t="str">
        <f t="shared" si="41"/>
        <v>Acceptable</v>
      </c>
      <c r="V295" t="str">
        <f t="shared" si="42"/>
        <v>Safe</v>
      </c>
      <c r="W295" t="str">
        <f t="shared" si="43"/>
        <v>Acceptable</v>
      </c>
      <c r="AA295" t="str">
        <f t="shared" si="44"/>
        <v>Not-Potable</v>
      </c>
      <c r="AB295" t="str">
        <f t="shared" si="45"/>
        <v>Not-Potable</v>
      </c>
      <c r="AC295" t="s">
        <v>35</v>
      </c>
    </row>
    <row r="296" spans="2:29" x14ac:dyDescent="0.3">
      <c r="B296">
        <v>9.0326605791446806</v>
      </c>
      <c r="C296">
        <v>121.441441512637</v>
      </c>
      <c r="D296">
        <v>156.18170247930502</v>
      </c>
      <c r="E296">
        <v>6.1574907392469704</v>
      </c>
      <c r="F296">
        <v>372.92745570033998</v>
      </c>
      <c r="G296">
        <v>390.657226120291</v>
      </c>
      <c r="H296">
        <v>15.0303151060017</v>
      </c>
      <c r="I296">
        <v>63.125616995184103</v>
      </c>
      <c r="J296">
        <v>4.9272182722726097</v>
      </c>
      <c r="O296" t="str">
        <f t="shared" si="38"/>
        <v>Acidic</v>
      </c>
      <c r="P296" t="str" cm="1">
        <f t="array" ref="P296">_xlfn.IFS(C295&lt;=60,"Soft",
C295&lt;120,"Moderately Soft",
C295&lt;=170,"Desirable",
C295&lt;=240,"Moderately Hard",
C295&gt;240,"Hard")</f>
        <v>Moderately Hard</v>
      </c>
      <c r="Q296" t="str" cm="1">
        <f t="array" ref="Q296">_xlfn.IFS(D295&lt;50,"Non-Beneficial",
D295&lt;=150,"Excellent",
D295&lt;=250,"Good",
D295&lt;=350,"Average",
D295&lt;=500,"Poor",
D295&lt;=800,"Very Poor",
D295&gt;800,"Unacceptable")</f>
        <v>Excellent</v>
      </c>
      <c r="R296" t="str">
        <f t="shared" si="37"/>
        <v>Acceptable</v>
      </c>
      <c r="S296" t="str">
        <f t="shared" si="39"/>
        <v>Safe</v>
      </c>
      <c r="T296" t="str">
        <f t="shared" si="40"/>
        <v>Acceptable</v>
      </c>
      <c r="U296" t="str">
        <f t="shared" si="41"/>
        <v>Acceptable</v>
      </c>
      <c r="V296" t="str">
        <f t="shared" si="42"/>
        <v>Safe</v>
      </c>
      <c r="W296" t="str">
        <f t="shared" si="43"/>
        <v>Acceptable</v>
      </c>
      <c r="AA296" t="str">
        <f t="shared" si="44"/>
        <v>Not-Potable</v>
      </c>
      <c r="AB296" t="str">
        <f t="shared" si="45"/>
        <v>Potable</v>
      </c>
      <c r="AC296" t="s">
        <v>35</v>
      </c>
    </row>
    <row r="297" spans="2:29" x14ac:dyDescent="0.3">
      <c r="B297">
        <v>6.1394937408956904</v>
      </c>
      <c r="C297">
        <v>236.674025869606</v>
      </c>
      <c r="D297">
        <v>80.814664710915807</v>
      </c>
      <c r="E297">
        <v>6.2508080744554899</v>
      </c>
      <c r="F297">
        <f>$AH$27</f>
        <v>333.77577661081307</v>
      </c>
      <c r="G297">
        <v>416.23882058150201</v>
      </c>
      <c r="H297">
        <v>12.7770139885448</v>
      </c>
      <c r="I297">
        <v>106.037222456344</v>
      </c>
      <c r="J297">
        <v>3.2609068527086702</v>
      </c>
      <c r="O297" t="str">
        <f t="shared" si="38"/>
        <v>Alkaline</v>
      </c>
      <c r="P297" t="str" cm="1">
        <f t="array" ref="P297">_xlfn.IFS(C296&lt;=60,"Soft",
C296&lt;120,"Moderately Soft",
C296&lt;=170,"Desirable",
C296&lt;=240,"Moderately Hard",
C296&gt;240,"Hard")</f>
        <v>Desirable</v>
      </c>
      <c r="Q297" t="str" cm="1">
        <f t="array" ref="Q297">_xlfn.IFS(D296&lt;50,"Non-Beneficial",
D296&lt;=150,"Excellent",
D296&lt;=250,"Good",
D296&lt;=350,"Average",
D296&lt;=500,"Poor",
D296&lt;=800,"Very Poor",
D296&gt;800,"Unacceptable")</f>
        <v>Good</v>
      </c>
      <c r="R297" t="str">
        <f t="shared" si="37"/>
        <v>Needs Boiling</v>
      </c>
      <c r="S297" t="str">
        <f t="shared" si="39"/>
        <v>Safe</v>
      </c>
      <c r="T297" t="str">
        <f t="shared" si="40"/>
        <v>Acceptable</v>
      </c>
      <c r="U297" t="str">
        <f t="shared" si="41"/>
        <v>Acceptable</v>
      </c>
      <c r="V297" t="str">
        <f t="shared" si="42"/>
        <v>Safe</v>
      </c>
      <c r="W297" t="str">
        <f t="shared" si="43"/>
        <v>Acceptable</v>
      </c>
      <c r="AA297" t="str">
        <f t="shared" si="44"/>
        <v>Not-Potable</v>
      </c>
      <c r="AB297" t="str">
        <f t="shared" si="45"/>
        <v>Potable</v>
      </c>
      <c r="AC297" t="s">
        <v>35</v>
      </c>
    </row>
    <row r="298" spans="2:29" x14ac:dyDescent="0.3">
      <c r="B298">
        <v>7.1294247304629801</v>
      </c>
      <c r="C298">
        <v>178.37235229089501</v>
      </c>
      <c r="D298">
        <v>258.40578887671302</v>
      </c>
      <c r="E298">
        <v>7.4878232643682603</v>
      </c>
      <c r="F298">
        <v>312.98272670844699</v>
      </c>
      <c r="G298">
        <v>323.29891519058901</v>
      </c>
      <c r="H298">
        <v>16.406156215017798</v>
      </c>
      <c r="I298">
        <v>69.157609462622204</v>
      </c>
      <c r="J298">
        <v>3.4186108028669699</v>
      </c>
      <c r="O298" t="str">
        <f t="shared" si="38"/>
        <v>Acidic</v>
      </c>
      <c r="P298" t="str" cm="1">
        <f t="array" ref="P298">_xlfn.IFS(C297&lt;=60,"Soft",
C297&lt;120,"Moderately Soft",
C297&lt;=170,"Desirable",
C297&lt;=240,"Moderately Hard",
C297&gt;240,"Hard")</f>
        <v>Moderately Hard</v>
      </c>
      <c r="Q298" t="str" cm="1">
        <f t="array" ref="Q298">_xlfn.IFS(D297&lt;50,"Non-Beneficial",
D297&lt;=150,"Excellent",
D297&lt;=250,"Good",
D297&lt;=350,"Average",
D297&lt;=500,"Poor",
D297&lt;=800,"Very Poor",
D297&gt;800,"Unacceptable")</f>
        <v>Excellent</v>
      </c>
      <c r="R298" t="str">
        <f t="shared" si="37"/>
        <v>Needs Boiling</v>
      </c>
      <c r="S298" t="str">
        <f t="shared" si="39"/>
        <v>Safe</v>
      </c>
      <c r="T298" t="str">
        <f t="shared" si="40"/>
        <v>Acceptable</v>
      </c>
      <c r="U298" t="str">
        <f t="shared" si="41"/>
        <v>Acceptable</v>
      </c>
      <c r="V298" t="str">
        <f t="shared" si="42"/>
        <v>Unsafe</v>
      </c>
      <c r="W298" t="str">
        <f t="shared" si="43"/>
        <v>Acceptable</v>
      </c>
      <c r="AA298" t="str">
        <f t="shared" si="44"/>
        <v>Not-Potable</v>
      </c>
      <c r="AB298" t="str">
        <f t="shared" si="45"/>
        <v>Not-Potable</v>
      </c>
      <c r="AC298" t="s">
        <v>35</v>
      </c>
    </row>
    <row r="299" spans="2:29" x14ac:dyDescent="0.3">
      <c r="B299">
        <f>$AG$27</f>
        <v>7.080794504276815</v>
      </c>
      <c r="C299">
        <v>191.285217564314</v>
      </c>
      <c r="D299">
        <v>219.483253623374</v>
      </c>
      <c r="E299">
        <v>5.6267872903467904</v>
      </c>
      <c r="F299">
        <v>355.48876584397499</v>
      </c>
      <c r="G299">
        <v>509.40682151959601</v>
      </c>
      <c r="H299">
        <v>16.691470568747999</v>
      </c>
      <c r="I299">
        <v>84.107737563884299</v>
      </c>
      <c r="J299">
        <v>4.1095902743692401</v>
      </c>
      <c r="O299" t="str">
        <f t="shared" si="38"/>
        <v>Neutral</v>
      </c>
      <c r="P299" t="str" cm="1">
        <f t="array" ref="P299">_xlfn.IFS(C298&lt;=60,"Soft",
C298&lt;120,"Moderately Soft",
C298&lt;=170,"Desirable",
C298&lt;=240,"Moderately Hard",
C298&gt;240,"Hard")</f>
        <v>Moderately Hard</v>
      </c>
      <c r="Q299" t="str" cm="1">
        <f t="array" ref="Q299">_xlfn.IFS(D298&lt;50,"Non-Beneficial",
D298&lt;=150,"Excellent",
D298&lt;=250,"Good",
D298&lt;=350,"Average",
D298&lt;=500,"Poor",
D298&lt;=800,"Very Poor",
D298&gt;800,"Unacceptable")</f>
        <v>Average</v>
      </c>
      <c r="R299" t="str">
        <f t="shared" si="37"/>
        <v>Unacceptable</v>
      </c>
      <c r="S299" t="str">
        <f t="shared" si="39"/>
        <v>Safe</v>
      </c>
      <c r="T299" t="str">
        <f t="shared" si="40"/>
        <v>Acceptable</v>
      </c>
      <c r="U299" t="str">
        <f t="shared" si="41"/>
        <v>Acceptable</v>
      </c>
      <c r="V299" t="str">
        <f t="shared" si="42"/>
        <v>Safe</v>
      </c>
      <c r="W299" t="str">
        <f t="shared" si="43"/>
        <v>Acceptable</v>
      </c>
      <c r="AA299" t="str">
        <f t="shared" si="44"/>
        <v>Not-Potable</v>
      </c>
      <c r="AB299" t="str">
        <f t="shared" si="45"/>
        <v>Potable</v>
      </c>
      <c r="AC299" t="s">
        <v>35</v>
      </c>
    </row>
    <row r="300" spans="2:29" x14ac:dyDescent="0.3">
      <c r="B300">
        <v>5.4185037630255204</v>
      </c>
      <c r="C300">
        <v>187.77680870999899</v>
      </c>
      <c r="D300">
        <v>359.02715683707902</v>
      </c>
      <c r="E300">
        <v>4.3570878612326398</v>
      </c>
      <c r="F300">
        <f>$AH$27</f>
        <v>333.77577661081307</v>
      </c>
      <c r="G300">
        <v>454.52029561547602</v>
      </c>
      <c r="H300">
        <v>6.3740702601295904</v>
      </c>
      <c r="I300">
        <v>103.373005269562</v>
      </c>
      <c r="J300">
        <v>4.50653959126047</v>
      </c>
      <c r="O300" t="str">
        <f t="shared" si="38"/>
        <v>Neutral</v>
      </c>
      <c r="P300" t="str" cm="1">
        <f t="array" ref="P300">_xlfn.IFS(C299&lt;=60,"Soft",
C299&lt;120,"Moderately Soft",
C299&lt;=170,"Desirable",
C299&lt;=240,"Moderately Hard",
C299&gt;240,"Hard")</f>
        <v>Moderately Hard</v>
      </c>
      <c r="Q300" t="str" cm="1">
        <f t="array" ref="Q300">_xlfn.IFS(D299&lt;50,"Non-Beneficial",
D299&lt;=150,"Excellent",
D299&lt;=250,"Good",
D299&lt;=350,"Average",
D299&lt;=500,"Poor",
D299&lt;=800,"Very Poor",
D299&gt;800,"Unacceptable")</f>
        <v>Good</v>
      </c>
      <c r="R300" t="str">
        <f t="shared" si="37"/>
        <v>Needs Boiling</v>
      </c>
      <c r="S300" t="str">
        <f t="shared" si="39"/>
        <v>Safe</v>
      </c>
      <c r="T300" t="str">
        <f t="shared" si="40"/>
        <v>Unacceptable</v>
      </c>
      <c r="U300" t="str">
        <f t="shared" si="41"/>
        <v>Acceptable</v>
      </c>
      <c r="V300" t="str">
        <f t="shared" si="42"/>
        <v>Unsafe</v>
      </c>
      <c r="W300" t="str">
        <f t="shared" si="43"/>
        <v>Acceptable</v>
      </c>
      <c r="AA300" t="str">
        <f t="shared" si="44"/>
        <v>Not-Potable</v>
      </c>
      <c r="AB300" t="str">
        <f t="shared" si="45"/>
        <v>Not-Potable</v>
      </c>
      <c r="AC300" t="s">
        <v>35</v>
      </c>
    </row>
    <row r="301" spans="2:29" x14ac:dyDescent="0.3">
      <c r="B301">
        <v>8.0754945078990996</v>
      </c>
      <c r="C301">
        <v>195.80499584668601</v>
      </c>
      <c r="D301">
        <v>294.836018538997</v>
      </c>
      <c r="E301">
        <v>10.4938409165868</v>
      </c>
      <c r="F301">
        <v>298.73721928843099</v>
      </c>
      <c r="G301">
        <v>321.74833893874302</v>
      </c>
      <c r="H301">
        <v>9.7510863252789992</v>
      </c>
      <c r="I301">
        <v>72.7344231428537</v>
      </c>
      <c r="J301">
        <v>3.6829196454533202</v>
      </c>
      <c r="O301" t="str">
        <f t="shared" si="38"/>
        <v>Acidic</v>
      </c>
      <c r="P301" t="str" cm="1">
        <f t="array" ref="P301">_xlfn.IFS(C300&lt;=60,"Soft",
C300&lt;120,"Moderately Soft",
C300&lt;=170,"Desirable",
C300&lt;=240,"Moderately Hard",
C300&gt;240,"Hard")</f>
        <v>Moderately Hard</v>
      </c>
      <c r="Q301" t="str" cm="1">
        <f t="array" ref="Q301">_xlfn.IFS(D300&lt;50,"Non-Beneficial",
D300&lt;=150,"Excellent",
D300&lt;=250,"Good",
D300&lt;=350,"Average",
D300&lt;=500,"Poor",
D300&lt;=800,"Very Poor",
D300&gt;800,"Unacceptable")</f>
        <v>Poor</v>
      </c>
      <c r="R301" t="str">
        <f t="shared" si="37"/>
        <v>Acceptable</v>
      </c>
      <c r="S301" t="str">
        <f t="shared" si="39"/>
        <v>Safe</v>
      </c>
      <c r="T301" t="str">
        <f t="shared" si="40"/>
        <v>Acceptable</v>
      </c>
      <c r="U301" t="str">
        <f t="shared" si="41"/>
        <v>Acceptable</v>
      </c>
      <c r="V301" t="str">
        <f t="shared" si="42"/>
        <v>Unsafe</v>
      </c>
      <c r="W301" t="str">
        <f t="shared" si="43"/>
        <v>Acceptable</v>
      </c>
      <c r="AA301" t="str">
        <f t="shared" si="44"/>
        <v>Not-Potable</v>
      </c>
      <c r="AB301" t="str">
        <f t="shared" si="45"/>
        <v>Not-Potable</v>
      </c>
      <c r="AC301" t="s">
        <v>35</v>
      </c>
    </row>
    <row r="302" spans="2:29" x14ac:dyDescent="0.3">
      <c r="B302">
        <f>$AG$27</f>
        <v>7.080794504276815</v>
      </c>
      <c r="C302">
        <v>225.28770395196401</v>
      </c>
      <c r="D302">
        <v>225.116926151776</v>
      </c>
      <c r="E302">
        <v>7.0575778799654101</v>
      </c>
      <c r="F302">
        <v>377.12897044271301</v>
      </c>
      <c r="G302">
        <v>291.35370138829097</v>
      </c>
      <c r="H302">
        <v>11.5900251086351</v>
      </c>
      <c r="I302">
        <v>72.508522901084405</v>
      </c>
      <c r="J302">
        <v>4.0817013980086099</v>
      </c>
      <c r="O302" t="str">
        <f t="shared" si="38"/>
        <v>Alkaline</v>
      </c>
      <c r="P302" t="str" cm="1">
        <f t="array" ref="P302">_xlfn.IFS(C301&lt;=60,"Soft",
C301&lt;120,"Moderately Soft",
C301&lt;=170,"Desirable",
C301&lt;=240,"Moderately Hard",
C301&gt;240,"Hard")</f>
        <v>Moderately Hard</v>
      </c>
      <c r="Q302" t="str" cm="1">
        <f t="array" ref="Q302">_xlfn.IFS(D301&lt;50,"Non-Beneficial",
D301&lt;=150,"Excellent",
D301&lt;=250,"Good",
D301&lt;=350,"Average",
D301&lt;=500,"Poor",
D301&lt;=800,"Very Poor",
D301&gt;800,"Unacceptable")</f>
        <v>Average</v>
      </c>
      <c r="R302" t="str">
        <f t="shared" si="37"/>
        <v>Unacceptable</v>
      </c>
      <c r="S302" t="str">
        <f t="shared" si="39"/>
        <v>Safe</v>
      </c>
      <c r="T302" t="str">
        <f t="shared" si="40"/>
        <v>Acceptable</v>
      </c>
      <c r="U302" t="str">
        <f t="shared" si="41"/>
        <v>Acceptable</v>
      </c>
      <c r="V302" t="str">
        <f t="shared" si="42"/>
        <v>Safe</v>
      </c>
      <c r="W302" t="str">
        <f t="shared" si="43"/>
        <v>Acceptable</v>
      </c>
      <c r="AA302" t="str">
        <f t="shared" si="44"/>
        <v>Not-Potable</v>
      </c>
      <c r="AB302" t="str">
        <f t="shared" si="45"/>
        <v>Not-Potable</v>
      </c>
      <c r="AC302" t="s">
        <v>35</v>
      </c>
    </row>
    <row r="303" spans="2:29" x14ac:dyDescent="0.3">
      <c r="B303">
        <v>10.0496737184564</v>
      </c>
      <c r="C303">
        <v>132.83283666326801</v>
      </c>
      <c r="D303">
        <v>115.570320383904</v>
      </c>
      <c r="E303">
        <v>8.5505726631519607</v>
      </c>
      <c r="F303">
        <v>323.50807200954398</v>
      </c>
      <c r="G303">
        <v>442.76804967069597</v>
      </c>
      <c r="H303">
        <v>13.376148628814001</v>
      </c>
      <c r="I303">
        <v>92.176169838653607</v>
      </c>
      <c r="J303">
        <v>5.1334778232778797</v>
      </c>
      <c r="O303" t="str">
        <f t="shared" si="38"/>
        <v>Neutral</v>
      </c>
      <c r="P303" t="str" cm="1">
        <f t="array" ref="P303">_xlfn.IFS(C302&lt;=60,"Soft",
C302&lt;120,"Moderately Soft",
C302&lt;=170,"Desirable",
C302&lt;=240,"Moderately Hard",
C302&gt;240,"Hard")</f>
        <v>Moderately Hard</v>
      </c>
      <c r="Q303" t="str" cm="1">
        <f t="array" ref="Q303">_xlfn.IFS(D302&lt;50,"Non-Beneficial",
D302&lt;=150,"Excellent",
D302&lt;=250,"Good",
D302&lt;=350,"Average",
D302&lt;=500,"Poor",
D302&lt;=800,"Very Poor",
D302&gt;800,"Unacceptable")</f>
        <v>Good</v>
      </c>
      <c r="R303" t="str">
        <f t="shared" si="37"/>
        <v>Unacceptable</v>
      </c>
      <c r="S303" t="str">
        <f t="shared" si="39"/>
        <v>Safe</v>
      </c>
      <c r="T303" t="str">
        <f t="shared" si="40"/>
        <v>Acceptable</v>
      </c>
      <c r="U303" t="str">
        <f t="shared" si="41"/>
        <v>Acceptable</v>
      </c>
      <c r="V303" t="str">
        <f t="shared" si="42"/>
        <v>Safe</v>
      </c>
      <c r="W303" t="str">
        <f t="shared" si="43"/>
        <v>Acceptable</v>
      </c>
      <c r="AA303" t="str">
        <f t="shared" si="44"/>
        <v>Not-Potable</v>
      </c>
      <c r="AB303" t="str">
        <f t="shared" si="45"/>
        <v>Potable</v>
      </c>
      <c r="AC303" t="s">
        <v>35</v>
      </c>
    </row>
    <row r="304" spans="2:29" x14ac:dyDescent="0.3">
      <c r="B304">
        <v>5.6676506466431897</v>
      </c>
      <c r="C304">
        <v>229.92836654016901</v>
      </c>
      <c r="D304">
        <v>169.53898736309301</v>
      </c>
      <c r="E304">
        <v>8.7743061020741795</v>
      </c>
      <c r="F304">
        <v>293.57424990943002</v>
      </c>
      <c r="G304">
        <v>554.12053619362598</v>
      </c>
      <c r="H304">
        <v>14.254640735422001</v>
      </c>
      <c r="I304">
        <v>54.436702377862098</v>
      </c>
      <c r="J304">
        <v>3.6332137564904801</v>
      </c>
      <c r="O304" t="str">
        <f t="shared" si="38"/>
        <v>Alkaline</v>
      </c>
      <c r="P304" t="str" cm="1">
        <f t="array" ref="P304">_xlfn.IFS(C303&lt;=60,"Soft",
C303&lt;120,"Moderately Soft",
C303&lt;=170,"Desirable",
C303&lt;=240,"Moderately Hard",
C303&gt;240,"Hard")</f>
        <v>Desirable</v>
      </c>
      <c r="Q304" t="str" cm="1">
        <f t="array" ref="Q304">_xlfn.IFS(D303&lt;50,"Non-Beneficial",
D303&lt;=150,"Excellent",
D303&lt;=250,"Good",
D303&lt;=350,"Average",
D303&lt;=500,"Poor",
D303&lt;=800,"Very Poor",
D303&gt;800,"Unacceptable")</f>
        <v>Excellent</v>
      </c>
      <c r="R304" t="str">
        <f t="shared" si="37"/>
        <v>Unacceptable</v>
      </c>
      <c r="S304" t="str">
        <f t="shared" si="39"/>
        <v>Safe</v>
      </c>
      <c r="T304" t="str">
        <f t="shared" si="40"/>
        <v>Acceptable</v>
      </c>
      <c r="U304" t="str">
        <f t="shared" si="41"/>
        <v>Acceptable</v>
      </c>
      <c r="V304" t="str">
        <f t="shared" si="42"/>
        <v>Unsafe</v>
      </c>
      <c r="W304" t="str">
        <f t="shared" si="43"/>
        <v>Unacceptable</v>
      </c>
      <c r="AA304" t="str">
        <f t="shared" si="44"/>
        <v>Not-Potable</v>
      </c>
      <c r="AB304" t="str">
        <f t="shared" si="45"/>
        <v>Not-Potable</v>
      </c>
      <c r="AC304" t="s">
        <v>35</v>
      </c>
    </row>
    <row r="305" spans="2:29" x14ac:dyDescent="0.3">
      <c r="B305">
        <f>$AG$27</f>
        <v>7.080794504276815</v>
      </c>
      <c r="C305">
        <v>181.68916372142499</v>
      </c>
      <c r="D305">
        <v>277.761802572791</v>
      </c>
      <c r="E305">
        <v>7.5898687623285896</v>
      </c>
      <c r="F305">
        <v>298.22671880111</v>
      </c>
      <c r="G305">
        <v>417.631201885964</v>
      </c>
      <c r="H305">
        <v>8.6300907975099701</v>
      </c>
      <c r="I305">
        <v>72.923288878095605</v>
      </c>
      <c r="J305">
        <v>3.80792006159639</v>
      </c>
      <c r="O305" t="str">
        <f t="shared" si="38"/>
        <v>Acidic</v>
      </c>
      <c r="P305" t="str" cm="1">
        <f t="array" ref="P305">_xlfn.IFS(C304&lt;=60,"Soft",
C304&lt;120,"Moderately Soft",
C304&lt;=170,"Desirable",
C304&lt;=240,"Moderately Hard",
C304&gt;240,"Hard")</f>
        <v>Moderately Hard</v>
      </c>
      <c r="Q305" t="str" cm="1">
        <f t="array" ref="Q305">_xlfn.IFS(D304&lt;50,"Non-Beneficial",
D304&lt;=150,"Excellent",
D304&lt;=250,"Good",
D304&lt;=350,"Average",
D304&lt;=500,"Poor",
D304&lt;=800,"Very Poor",
D304&gt;800,"Unacceptable")</f>
        <v>Good</v>
      </c>
      <c r="R305" t="str">
        <f t="shared" si="37"/>
        <v>Unacceptable</v>
      </c>
      <c r="S305" t="str">
        <f t="shared" si="39"/>
        <v>Safe</v>
      </c>
      <c r="T305" t="str">
        <f t="shared" si="40"/>
        <v>Unacceptable</v>
      </c>
      <c r="U305" t="str">
        <f t="shared" si="41"/>
        <v>Acceptable</v>
      </c>
      <c r="V305" t="str">
        <f t="shared" si="42"/>
        <v>Safe</v>
      </c>
      <c r="W305" t="str">
        <f t="shared" si="43"/>
        <v>Acceptable</v>
      </c>
      <c r="AA305" t="str">
        <f t="shared" si="44"/>
        <v>Not-Potable</v>
      </c>
      <c r="AB305" t="str">
        <f t="shared" si="45"/>
        <v>Not-Potable</v>
      </c>
      <c r="AC305" t="s">
        <v>35</v>
      </c>
    </row>
    <row r="306" spans="2:29" x14ac:dyDescent="0.3">
      <c r="B306">
        <v>8.9239806077387094</v>
      </c>
      <c r="C306">
        <v>135.93846747362699</v>
      </c>
      <c r="D306">
        <v>279.197706657531</v>
      </c>
      <c r="E306">
        <v>12.36328482531</v>
      </c>
      <c r="F306">
        <f>$AH$27</f>
        <v>333.77577661081307</v>
      </c>
      <c r="G306">
        <v>415.62948376916</v>
      </c>
      <c r="H306">
        <v>11.9499138209165</v>
      </c>
      <c r="I306">
        <v>69.314879578802802</v>
      </c>
      <c r="J306">
        <v>4.1555831895229502</v>
      </c>
      <c r="O306" t="str">
        <f t="shared" si="38"/>
        <v>Neutral</v>
      </c>
      <c r="P306" t="str" cm="1">
        <f t="array" ref="P306">_xlfn.IFS(C305&lt;=60,"Soft",
C305&lt;120,"Moderately Soft",
C305&lt;=170,"Desirable",
C305&lt;=240,"Moderately Hard",
C305&gt;240,"Hard")</f>
        <v>Moderately Hard</v>
      </c>
      <c r="Q306" t="str" cm="1">
        <f t="array" ref="Q306">_xlfn.IFS(D305&lt;50,"Non-Beneficial",
D305&lt;=150,"Excellent",
D305&lt;=250,"Good",
D305&lt;=350,"Average",
D305&lt;=500,"Poor",
D305&lt;=800,"Very Poor",
D305&gt;800,"Unacceptable")</f>
        <v>Average</v>
      </c>
      <c r="R306" t="str">
        <f t="shared" si="37"/>
        <v>Unacceptable</v>
      </c>
      <c r="S306" t="str">
        <f t="shared" si="39"/>
        <v>Safe</v>
      </c>
      <c r="T306" t="str">
        <f t="shared" si="40"/>
        <v>Acceptable</v>
      </c>
      <c r="U306" t="str">
        <f t="shared" si="41"/>
        <v>Acceptable</v>
      </c>
      <c r="V306" t="str">
        <f t="shared" si="42"/>
        <v>Safe</v>
      </c>
      <c r="W306" t="str">
        <f t="shared" si="43"/>
        <v>Acceptable</v>
      </c>
      <c r="AA306" t="str">
        <f t="shared" si="44"/>
        <v>Not-Potable</v>
      </c>
      <c r="AB306" t="str">
        <f t="shared" si="45"/>
        <v>Potable</v>
      </c>
      <c r="AC306" t="s">
        <v>35</v>
      </c>
    </row>
    <row r="307" spans="2:29" x14ac:dyDescent="0.3">
      <c r="B307">
        <v>6.4288663131883901</v>
      </c>
      <c r="C307">
        <v>225.613093832148</v>
      </c>
      <c r="D307">
        <v>155.964733344596</v>
      </c>
      <c r="E307">
        <v>6.1534724466449999</v>
      </c>
      <c r="F307">
        <f>$AH$27</f>
        <v>333.77577661081307</v>
      </c>
      <c r="G307">
        <v>466.04439922317601</v>
      </c>
      <c r="H307">
        <v>18.015385498960701</v>
      </c>
      <c r="I307">
        <v>87.163630847439805</v>
      </c>
      <c r="J307">
        <v>4.1847833718090399</v>
      </c>
      <c r="O307" t="str">
        <f t="shared" si="38"/>
        <v>Alkaline</v>
      </c>
      <c r="P307" t="str" cm="1">
        <f t="array" ref="P307">_xlfn.IFS(C306&lt;=60,"Soft",
C306&lt;120,"Moderately Soft",
C306&lt;=170,"Desirable",
C306&lt;=240,"Moderately Hard",
C306&gt;240,"Hard")</f>
        <v>Desirable</v>
      </c>
      <c r="Q307" t="str" cm="1">
        <f t="array" ref="Q307">_xlfn.IFS(D306&lt;50,"Non-Beneficial",
D306&lt;=150,"Excellent",
D306&lt;=250,"Good",
D306&lt;=350,"Average",
D306&lt;=500,"Poor",
D306&lt;=800,"Very Poor",
D306&gt;800,"Unacceptable")</f>
        <v>Average</v>
      </c>
      <c r="R307" t="str">
        <f t="shared" si="37"/>
        <v>Unacceptable</v>
      </c>
      <c r="S307" t="str">
        <f t="shared" si="39"/>
        <v>Safe</v>
      </c>
      <c r="T307" t="str">
        <f t="shared" si="40"/>
        <v>Acceptable</v>
      </c>
      <c r="U307" t="str">
        <f t="shared" si="41"/>
        <v>Acceptable</v>
      </c>
      <c r="V307" t="str">
        <f t="shared" si="42"/>
        <v>Safe</v>
      </c>
      <c r="W307" t="str">
        <f t="shared" si="43"/>
        <v>Acceptable</v>
      </c>
      <c r="AA307" t="str">
        <f t="shared" si="44"/>
        <v>Not-Potable</v>
      </c>
      <c r="AB307" t="str">
        <f t="shared" si="45"/>
        <v>Not-Potable</v>
      </c>
      <c r="AC307" t="s">
        <v>35</v>
      </c>
    </row>
    <row r="308" spans="2:29" x14ac:dyDescent="0.3">
      <c r="B308">
        <v>6.9606035016885004</v>
      </c>
      <c r="C308">
        <v>201.71545248768899</v>
      </c>
      <c r="D308">
        <v>113.486759973639</v>
      </c>
      <c r="E308">
        <v>4.2978898253816302</v>
      </c>
      <c r="F308">
        <f>$AH$27</f>
        <v>333.77577661081307</v>
      </c>
      <c r="G308">
        <v>468.59138847552498</v>
      </c>
      <c r="H308">
        <v>10.490588642543401</v>
      </c>
      <c r="I308">
        <v>89.686196269515804</v>
      </c>
      <c r="J308">
        <v>4.9788201877538398</v>
      </c>
      <c r="O308" t="str">
        <f t="shared" si="38"/>
        <v>Acidic</v>
      </c>
      <c r="P308" t="str" cm="1">
        <f t="array" ref="P308">_xlfn.IFS(C307&lt;=60,"Soft",
C307&lt;120,"Moderately Soft",
C307&lt;=170,"Desirable",
C307&lt;=240,"Moderately Hard",
C307&gt;240,"Hard")</f>
        <v>Moderately Hard</v>
      </c>
      <c r="Q308" t="str" cm="1">
        <f t="array" ref="Q308">_xlfn.IFS(D307&lt;50,"Non-Beneficial",
D307&lt;=150,"Excellent",
D307&lt;=250,"Good",
D307&lt;=350,"Average",
D307&lt;=500,"Poor",
D307&lt;=800,"Very Poor",
D307&gt;800,"Unacceptable")</f>
        <v>Good</v>
      </c>
      <c r="R308" t="str">
        <f t="shared" si="37"/>
        <v>Needs Boiling</v>
      </c>
      <c r="S308" t="str">
        <f t="shared" si="39"/>
        <v>Safe</v>
      </c>
      <c r="T308" t="str">
        <f t="shared" si="40"/>
        <v>Acceptable</v>
      </c>
      <c r="U308" t="str">
        <f t="shared" si="41"/>
        <v>Acceptable</v>
      </c>
      <c r="V308" t="str">
        <f t="shared" si="42"/>
        <v>Unsafe</v>
      </c>
      <c r="W308" t="str">
        <f t="shared" si="43"/>
        <v>Acceptable</v>
      </c>
      <c r="AA308" t="str">
        <f t="shared" si="44"/>
        <v>Not-Potable</v>
      </c>
      <c r="AB308" t="str">
        <f t="shared" si="45"/>
        <v>Not-Potable</v>
      </c>
      <c r="AC308" t="s">
        <v>35</v>
      </c>
    </row>
    <row r="309" spans="2:29" x14ac:dyDescent="0.3">
      <c r="B309">
        <v>5.8736758458289904</v>
      </c>
      <c r="C309">
        <v>203.32992815183499</v>
      </c>
      <c r="D309">
        <v>192.166830901716</v>
      </c>
      <c r="E309">
        <v>9.2127787216628505</v>
      </c>
      <c r="F309">
        <f>$AH$27</f>
        <v>333.77577661081307</v>
      </c>
      <c r="G309">
        <v>420.29123005846401</v>
      </c>
      <c r="H309">
        <v>11.1192737805466</v>
      </c>
      <c r="I309">
        <v>65.229551202325993</v>
      </c>
      <c r="J309">
        <v>5.4120908849191602</v>
      </c>
      <c r="O309" t="str">
        <f t="shared" si="38"/>
        <v>Neutral</v>
      </c>
      <c r="P309" t="str" cm="1">
        <f t="array" ref="P309">_xlfn.IFS(C308&lt;=60,"Soft",
C308&lt;120,"Moderately Soft",
C308&lt;=170,"Desirable",
C308&lt;=240,"Moderately Hard",
C308&gt;240,"Hard")</f>
        <v>Moderately Hard</v>
      </c>
      <c r="Q309" t="str" cm="1">
        <f t="array" ref="Q309">_xlfn.IFS(D308&lt;50,"Non-Beneficial",
D308&lt;=150,"Excellent",
D308&lt;=250,"Good",
D308&lt;=350,"Average",
D308&lt;=500,"Poor",
D308&lt;=800,"Very Poor",
D308&gt;800,"Unacceptable")</f>
        <v>Excellent</v>
      </c>
      <c r="R309" t="str">
        <f t="shared" si="37"/>
        <v>Acceptable</v>
      </c>
      <c r="S309" t="str">
        <f t="shared" si="39"/>
        <v>Safe</v>
      </c>
      <c r="T309" t="str">
        <f t="shared" si="40"/>
        <v>Acceptable</v>
      </c>
      <c r="U309" t="str">
        <f t="shared" si="41"/>
        <v>Acceptable</v>
      </c>
      <c r="V309" t="str">
        <f t="shared" si="42"/>
        <v>Unsafe</v>
      </c>
      <c r="W309" t="str">
        <f t="shared" si="43"/>
        <v>Acceptable</v>
      </c>
      <c r="AA309" t="str">
        <f t="shared" si="44"/>
        <v>Not-Potable</v>
      </c>
      <c r="AB309" t="str">
        <f t="shared" si="45"/>
        <v>Potable</v>
      </c>
      <c r="AC309" t="s">
        <v>35</v>
      </c>
    </row>
    <row r="310" spans="2:29" x14ac:dyDescent="0.3">
      <c r="B310">
        <v>6.7954690098422601</v>
      </c>
      <c r="C310">
        <v>187.78302010878701</v>
      </c>
      <c r="D310">
        <v>153.00838671098199</v>
      </c>
      <c r="E310">
        <v>7.4865984239877097</v>
      </c>
      <c r="F310">
        <v>316.95693448443501</v>
      </c>
      <c r="G310">
        <v>498.66592804074998</v>
      </c>
      <c r="H310">
        <v>19.600428810861299</v>
      </c>
      <c r="I310">
        <v>55.401112722450797</v>
      </c>
      <c r="J310">
        <v>5.1630881537790598</v>
      </c>
      <c r="O310" t="str">
        <f t="shared" si="38"/>
        <v>Acidic</v>
      </c>
      <c r="P310" t="str" cm="1">
        <f t="array" ref="P310">_xlfn.IFS(C309&lt;=60,"Soft",
C309&lt;120,"Moderately Soft",
C309&lt;=170,"Desirable",
C309&lt;=240,"Moderately Hard",
C309&gt;240,"Hard")</f>
        <v>Moderately Hard</v>
      </c>
      <c r="Q310" t="str" cm="1">
        <f t="array" ref="Q310">_xlfn.IFS(D309&lt;50,"Non-Beneficial",
D309&lt;=150,"Excellent",
D309&lt;=250,"Good",
D309&lt;=350,"Average",
D309&lt;=500,"Poor",
D309&lt;=800,"Very Poor",
D309&gt;800,"Unacceptable")</f>
        <v>Good</v>
      </c>
      <c r="R310" t="str">
        <f t="shared" si="37"/>
        <v>Unacceptable</v>
      </c>
      <c r="S310" t="str">
        <f t="shared" si="39"/>
        <v>Safe</v>
      </c>
      <c r="T310" t="str">
        <f t="shared" si="40"/>
        <v>Acceptable</v>
      </c>
      <c r="U310" t="str">
        <f t="shared" si="41"/>
        <v>Acceptable</v>
      </c>
      <c r="V310" t="str">
        <f t="shared" si="42"/>
        <v>Safe</v>
      </c>
      <c r="W310" t="str">
        <f t="shared" si="43"/>
        <v>Unacceptable</v>
      </c>
      <c r="AA310" t="str">
        <f t="shared" si="44"/>
        <v>Not-Potable</v>
      </c>
      <c r="AB310" t="str">
        <f t="shared" si="45"/>
        <v>Not-Potable</v>
      </c>
      <c r="AC310" t="s">
        <v>35</v>
      </c>
    </row>
    <row r="311" spans="2:29" x14ac:dyDescent="0.3">
      <c r="B311">
        <v>10.041027974912501</v>
      </c>
      <c r="C311">
        <v>113.83111217435101</v>
      </c>
      <c r="D311">
        <v>162.66434445278799</v>
      </c>
      <c r="E311">
        <v>7.9390743578225802</v>
      </c>
      <c r="F311">
        <v>363.86689020030798</v>
      </c>
      <c r="G311">
        <v>557.48606130650899</v>
      </c>
      <c r="H311">
        <v>13.1953406785974</v>
      </c>
      <c r="I311">
        <v>75.233221308744604</v>
      </c>
      <c r="J311">
        <v>3.8075626058306602</v>
      </c>
      <c r="O311" t="str">
        <f t="shared" si="38"/>
        <v>Drinkable</v>
      </c>
      <c r="P311" t="str" cm="1">
        <f t="array" ref="P311">_xlfn.IFS(C310&lt;=60,"Soft",
C310&lt;120,"Moderately Soft",
C310&lt;=170,"Desirable",
C310&lt;=240,"Moderately Hard",
C310&gt;240,"Hard")</f>
        <v>Moderately Hard</v>
      </c>
      <c r="Q311" t="str" cm="1">
        <f t="array" ref="Q311">_xlfn.IFS(D310&lt;50,"Non-Beneficial",
D310&lt;=150,"Excellent",
D310&lt;=250,"Good",
D310&lt;=350,"Average",
D310&lt;=500,"Poor",
D310&lt;=800,"Very Poor",
D310&gt;800,"Unacceptable")</f>
        <v>Good</v>
      </c>
      <c r="R311" t="str">
        <f t="shared" si="37"/>
        <v>Unacceptable</v>
      </c>
      <c r="S311" t="str">
        <f t="shared" si="39"/>
        <v>Safe</v>
      </c>
      <c r="T311" t="str">
        <f t="shared" si="40"/>
        <v>Acceptable</v>
      </c>
      <c r="U311" t="str">
        <f t="shared" si="41"/>
        <v>Acceptable</v>
      </c>
      <c r="V311" t="str">
        <f t="shared" si="42"/>
        <v>Safe</v>
      </c>
      <c r="W311" t="str">
        <f t="shared" si="43"/>
        <v>Unacceptable</v>
      </c>
      <c r="AA311" t="str">
        <f t="shared" si="44"/>
        <v>Not-Potable</v>
      </c>
      <c r="AB311" t="str">
        <f t="shared" si="45"/>
        <v>Not-Potable</v>
      </c>
      <c r="AC311" t="s">
        <v>35</v>
      </c>
    </row>
    <row r="312" spans="2:29" x14ac:dyDescent="0.3">
      <c r="B312">
        <f>$AG$27</f>
        <v>7.080794504276815</v>
      </c>
      <c r="C312">
        <v>273.25562080426801</v>
      </c>
      <c r="D312">
        <v>445.06441560756798</v>
      </c>
      <c r="E312">
        <v>8.4126881311680997</v>
      </c>
      <c r="F312">
        <v>233.79258796565</v>
      </c>
      <c r="G312">
        <v>485.64723185929898</v>
      </c>
      <c r="H312">
        <v>14.7050135336594</v>
      </c>
      <c r="I312">
        <v>52.164235938228302</v>
      </c>
      <c r="J312">
        <v>4.1247806775086602</v>
      </c>
      <c r="O312" t="str">
        <f t="shared" si="38"/>
        <v>Alkaline</v>
      </c>
      <c r="P312" t="str" cm="1">
        <f t="array" ref="P312">_xlfn.IFS(C311&lt;=60,"Soft",
C311&lt;120,"Moderately Soft",
C311&lt;=170,"Desirable",
C311&lt;=240,"Moderately Hard",
C311&gt;240,"Hard")</f>
        <v>Moderately Soft</v>
      </c>
      <c r="Q312" t="str" cm="1">
        <f t="array" ref="Q312">_xlfn.IFS(D311&lt;50,"Non-Beneficial",
D311&lt;=150,"Excellent",
D311&lt;=250,"Good",
D311&lt;=350,"Average",
D311&lt;=500,"Poor",
D311&lt;=800,"Very Poor",
D311&gt;800,"Unacceptable")</f>
        <v>Good</v>
      </c>
      <c r="R312" t="str">
        <f t="shared" si="37"/>
        <v>Unacceptable</v>
      </c>
      <c r="S312" t="str">
        <f t="shared" si="39"/>
        <v>Safe</v>
      </c>
      <c r="T312" t="str">
        <f t="shared" si="40"/>
        <v>Unacceptable</v>
      </c>
      <c r="U312" t="str">
        <f t="shared" si="41"/>
        <v>Acceptable</v>
      </c>
      <c r="V312" t="str">
        <f t="shared" si="42"/>
        <v>Safe</v>
      </c>
      <c r="W312" t="str">
        <f t="shared" si="43"/>
        <v>Acceptable</v>
      </c>
      <c r="AA312" t="str">
        <f t="shared" si="44"/>
        <v>Not-Potable</v>
      </c>
      <c r="AB312" t="str">
        <f t="shared" si="45"/>
        <v>Not-Potable</v>
      </c>
      <c r="AC312" t="s">
        <v>35</v>
      </c>
    </row>
    <row r="313" spans="2:29" x14ac:dyDescent="0.3">
      <c r="B313">
        <v>7.2960377339011702</v>
      </c>
      <c r="C313">
        <v>235.73519293861199</v>
      </c>
      <c r="D313">
        <v>360.43706637766002</v>
      </c>
      <c r="E313">
        <v>5.1962127602175299</v>
      </c>
      <c r="F313">
        <v>377.19066570876498</v>
      </c>
      <c r="G313">
        <v>385.61432069032003</v>
      </c>
      <c r="H313">
        <v>17.052713257315801</v>
      </c>
      <c r="I313">
        <v>89.623550843194494</v>
      </c>
      <c r="J313">
        <v>4.1685261176290096</v>
      </c>
      <c r="O313" t="str">
        <f t="shared" si="38"/>
        <v>Neutral</v>
      </c>
      <c r="P313" t="str" cm="1">
        <f t="array" ref="P313">_xlfn.IFS(C312&lt;=60,"Soft",
C312&lt;120,"Moderately Soft",
C312&lt;=170,"Desirable",
C312&lt;=240,"Moderately Hard",
C312&gt;240,"Hard")</f>
        <v>Hard</v>
      </c>
      <c r="Q313" t="str" cm="1">
        <f t="array" ref="Q313">_xlfn.IFS(D312&lt;50,"Non-Beneficial",
D312&lt;=150,"Excellent",
D312&lt;=250,"Good",
D312&lt;=350,"Average",
D312&lt;=500,"Poor",
D312&lt;=800,"Very Poor",
D312&gt;800,"Unacceptable")</f>
        <v>Poor</v>
      </c>
      <c r="R313" t="str">
        <f t="shared" si="37"/>
        <v>Unacceptable</v>
      </c>
      <c r="S313" t="str">
        <f t="shared" si="39"/>
        <v>Safe</v>
      </c>
      <c r="T313" t="str">
        <f t="shared" si="40"/>
        <v>Acceptable</v>
      </c>
      <c r="U313" t="str">
        <f t="shared" si="41"/>
        <v>Acceptable</v>
      </c>
      <c r="V313" t="str">
        <f t="shared" si="42"/>
        <v>Safe</v>
      </c>
      <c r="W313" t="str">
        <f t="shared" si="43"/>
        <v>Acceptable</v>
      </c>
      <c r="AA313" t="str">
        <f t="shared" si="44"/>
        <v>Not-Potable</v>
      </c>
      <c r="AB313" t="str">
        <f t="shared" si="45"/>
        <v>Not-Potable</v>
      </c>
      <c r="AC313" t="s">
        <v>35</v>
      </c>
    </row>
    <row r="314" spans="2:29" x14ac:dyDescent="0.3">
      <c r="B314">
        <f>$AG$27</f>
        <v>7.080794504276815</v>
      </c>
      <c r="C314">
        <v>161.826476136266</v>
      </c>
      <c r="D314">
        <v>292.99123352787501</v>
      </c>
      <c r="E314">
        <v>7.0287966935185402</v>
      </c>
      <c r="F314">
        <v>350.43094029708999</v>
      </c>
      <c r="G314">
        <v>375.78071638776299</v>
      </c>
      <c r="H314">
        <v>19.762576497699602</v>
      </c>
      <c r="I314">
        <v>86.698456848192507</v>
      </c>
      <c r="J314">
        <v>3.4975773906550902</v>
      </c>
      <c r="O314" t="str">
        <f t="shared" si="38"/>
        <v>Neutral</v>
      </c>
      <c r="P314" t="str" cm="1">
        <f t="array" ref="P314">_xlfn.IFS(C313&lt;=60,"Soft",
C313&lt;120,"Moderately Soft",
C313&lt;=170,"Desirable",
C313&lt;=240,"Moderately Hard",
C313&gt;240,"Hard")</f>
        <v>Moderately Hard</v>
      </c>
      <c r="Q314" t="str" cm="1">
        <f t="array" ref="Q314">_xlfn.IFS(D313&lt;50,"Non-Beneficial",
D313&lt;=150,"Excellent",
D313&lt;=250,"Good",
D313&lt;=350,"Average",
D313&lt;=500,"Poor",
D313&lt;=800,"Very Poor",
D313&gt;800,"Unacceptable")</f>
        <v>Poor</v>
      </c>
      <c r="R314" t="str">
        <f t="shared" si="37"/>
        <v>Needs Boiling</v>
      </c>
      <c r="S314" t="str">
        <f t="shared" si="39"/>
        <v>Safe</v>
      </c>
      <c r="T314" t="str">
        <f t="shared" si="40"/>
        <v>Acceptable</v>
      </c>
      <c r="U314" t="str">
        <f t="shared" si="41"/>
        <v>Acceptable</v>
      </c>
      <c r="V314" t="str">
        <f t="shared" si="42"/>
        <v>Unsafe</v>
      </c>
      <c r="W314" t="str">
        <f t="shared" si="43"/>
        <v>Acceptable</v>
      </c>
      <c r="AA314" t="str">
        <f t="shared" si="44"/>
        <v>Not-Potable</v>
      </c>
      <c r="AB314" t="str">
        <f t="shared" si="45"/>
        <v>Not-Potable</v>
      </c>
      <c r="AC314" t="s">
        <v>35</v>
      </c>
    </row>
    <row r="315" spans="2:29" x14ac:dyDescent="0.3">
      <c r="B315">
        <v>5.8626412328458599</v>
      </c>
      <c r="C315">
        <v>185.06521994820301</v>
      </c>
      <c r="D315">
        <v>440.69272157875696</v>
      </c>
      <c r="E315">
        <v>4.38272131723157</v>
      </c>
      <c r="F315">
        <v>412.69011135062101</v>
      </c>
      <c r="G315">
        <v>331.57013865036902</v>
      </c>
      <c r="H315">
        <v>15.306078918039001</v>
      </c>
      <c r="I315">
        <v>59.605812114425703</v>
      </c>
      <c r="J315">
        <v>5.5074209395728202</v>
      </c>
      <c r="O315" t="str">
        <f t="shared" si="38"/>
        <v>Neutral</v>
      </c>
      <c r="P315" t="str" cm="1">
        <f t="array" ref="P315">_xlfn.IFS(C314&lt;=60,"Soft",
C314&lt;120,"Moderately Soft",
C314&lt;=170,"Desirable",
C314&lt;=240,"Moderately Hard",
C314&gt;240,"Hard")</f>
        <v>Desirable</v>
      </c>
      <c r="Q315" t="str" cm="1">
        <f t="array" ref="Q315">_xlfn.IFS(D314&lt;50,"Non-Beneficial",
D314&lt;=150,"Excellent",
D314&lt;=250,"Good",
D314&lt;=350,"Average",
D314&lt;=500,"Poor",
D314&lt;=800,"Very Poor",
D314&gt;800,"Unacceptable")</f>
        <v>Average</v>
      </c>
      <c r="R315" t="str">
        <f t="shared" si="37"/>
        <v>Unacceptable</v>
      </c>
      <c r="S315" t="str">
        <f t="shared" si="39"/>
        <v>Safe</v>
      </c>
      <c r="T315" t="str">
        <f t="shared" si="40"/>
        <v>Acceptable</v>
      </c>
      <c r="U315" t="str">
        <f t="shared" si="41"/>
        <v>Acceptable</v>
      </c>
      <c r="V315" t="str">
        <f t="shared" si="42"/>
        <v>Unsafe</v>
      </c>
      <c r="W315" t="str">
        <f t="shared" si="43"/>
        <v>Acceptable</v>
      </c>
      <c r="AA315" t="str">
        <f t="shared" si="44"/>
        <v>Not-Potable</v>
      </c>
      <c r="AB315" t="str">
        <f t="shared" si="45"/>
        <v>Not-Potable</v>
      </c>
      <c r="AC315" t="s">
        <v>35</v>
      </c>
    </row>
    <row r="316" spans="2:29" x14ac:dyDescent="0.3">
      <c r="B316">
        <v>7.2921418051592202</v>
      </c>
      <c r="C316">
        <v>174.48042698544799</v>
      </c>
      <c r="D316">
        <v>339.91651566870399</v>
      </c>
      <c r="E316">
        <v>9.5117923917908591</v>
      </c>
      <c r="F316">
        <v>259.16496516577701</v>
      </c>
      <c r="G316">
        <v>435.10801730526401</v>
      </c>
      <c r="H316">
        <v>16.293614068290001</v>
      </c>
      <c r="I316">
        <v>81.690104450605205</v>
      </c>
      <c r="J316">
        <v>4.4669125641649998</v>
      </c>
      <c r="O316" t="str">
        <f t="shared" si="38"/>
        <v>Acidic</v>
      </c>
      <c r="P316" t="str" cm="1">
        <f t="array" ref="P316">_xlfn.IFS(C315&lt;=60,"Soft",
C315&lt;120,"Moderately Soft",
C315&lt;=170,"Desirable",
C315&lt;=240,"Moderately Hard",
C315&gt;240,"Hard")</f>
        <v>Moderately Hard</v>
      </c>
      <c r="Q316" t="str" cm="1">
        <f t="array" ref="Q316">_xlfn.IFS(D315&lt;50,"Non-Beneficial",
D315&lt;=150,"Excellent",
D315&lt;=250,"Good",
D315&lt;=350,"Average",
D315&lt;=500,"Poor",
D315&lt;=800,"Very Poor",
D315&gt;800,"Unacceptable")</f>
        <v>Poor</v>
      </c>
      <c r="R316" t="str">
        <f t="shared" si="37"/>
        <v>Acceptable</v>
      </c>
      <c r="S316" t="str">
        <f t="shared" si="39"/>
        <v>Unsafe</v>
      </c>
      <c r="T316" t="str">
        <f t="shared" si="40"/>
        <v>Acceptable</v>
      </c>
      <c r="U316" t="str">
        <f t="shared" si="41"/>
        <v>Acceptable</v>
      </c>
      <c r="V316" t="str">
        <f t="shared" si="42"/>
        <v>Safe</v>
      </c>
      <c r="W316" t="str">
        <f t="shared" si="43"/>
        <v>Unacceptable</v>
      </c>
      <c r="AA316" t="str">
        <f t="shared" si="44"/>
        <v>Not-Potable</v>
      </c>
      <c r="AB316" t="str">
        <f t="shared" si="45"/>
        <v>Not-Potable</v>
      </c>
      <c r="AC316" t="s">
        <v>35</v>
      </c>
    </row>
    <row r="317" spans="2:29" x14ac:dyDescent="0.3">
      <c r="B317">
        <v>8.0628056430244701</v>
      </c>
      <c r="C317">
        <v>200.49311204567601</v>
      </c>
      <c r="D317">
        <v>115.678878401924</v>
      </c>
      <c r="E317">
        <v>9.8899499545892908</v>
      </c>
      <c r="F317">
        <f>$AH$27</f>
        <v>333.77577661081307</v>
      </c>
      <c r="G317">
        <v>510.41440252841801</v>
      </c>
      <c r="H317">
        <v>10.650935473654</v>
      </c>
      <c r="I317">
        <v>40.992808814763997</v>
      </c>
      <c r="J317">
        <v>4.4718420004713302</v>
      </c>
      <c r="O317" t="str">
        <f t="shared" si="38"/>
        <v>Neutral</v>
      </c>
      <c r="P317" t="str" cm="1">
        <f t="array" ref="P317">_xlfn.IFS(C316&lt;=60,"Soft",
C316&lt;120,"Moderately Soft",
C316&lt;=170,"Desirable",
C316&lt;=240,"Moderately Hard",
C316&gt;240,"Hard")</f>
        <v>Moderately Hard</v>
      </c>
      <c r="Q317" t="str" cm="1">
        <f t="array" ref="Q317">_xlfn.IFS(D316&lt;50,"Non-Beneficial",
D316&lt;=150,"Excellent",
D316&lt;=250,"Good",
D316&lt;=350,"Average",
D316&lt;=500,"Poor",
D316&lt;=800,"Very Poor",
D316&gt;800,"Unacceptable")</f>
        <v>Average</v>
      </c>
      <c r="R317" t="str">
        <f t="shared" si="37"/>
        <v>Unacceptable</v>
      </c>
      <c r="S317" t="str">
        <f t="shared" si="39"/>
        <v>Safe</v>
      </c>
      <c r="T317" t="str">
        <f t="shared" si="40"/>
        <v>Acceptable</v>
      </c>
      <c r="U317" t="str">
        <f t="shared" si="41"/>
        <v>Acceptable</v>
      </c>
      <c r="V317" t="str">
        <f t="shared" si="42"/>
        <v>Unsafe</v>
      </c>
      <c r="W317" t="str">
        <f t="shared" si="43"/>
        <v>Acceptable</v>
      </c>
      <c r="AA317" t="str">
        <f t="shared" si="44"/>
        <v>Not-Potable</v>
      </c>
      <c r="AB317" t="str">
        <f t="shared" si="45"/>
        <v>Not-Potable</v>
      </c>
      <c r="AC317" t="s">
        <v>35</v>
      </c>
    </row>
    <row r="318" spans="2:29" x14ac:dyDescent="0.3">
      <c r="B318">
        <v>7.8219709401560102</v>
      </c>
      <c r="C318">
        <v>157.18154549542001</v>
      </c>
      <c r="D318">
        <v>233.18187976019999</v>
      </c>
      <c r="E318">
        <v>9.08403988031659</v>
      </c>
      <c r="F318">
        <v>324.85165866026301</v>
      </c>
      <c r="G318">
        <v>294.63653137419601</v>
      </c>
      <c r="H318">
        <v>17.186765784963299</v>
      </c>
      <c r="I318">
        <v>72.568376188447303</v>
      </c>
      <c r="J318">
        <v>3.5329583351496199</v>
      </c>
      <c r="O318" t="str">
        <f t="shared" si="38"/>
        <v>Alkaline</v>
      </c>
      <c r="P318" t="str" cm="1">
        <f t="array" ref="P318">_xlfn.IFS(C317&lt;=60,"Soft",
C317&lt;120,"Moderately Soft",
C317&lt;=170,"Desirable",
C317&lt;=240,"Moderately Hard",
C317&gt;240,"Hard")</f>
        <v>Moderately Hard</v>
      </c>
      <c r="Q318" t="str" cm="1">
        <f t="array" ref="Q318">_xlfn.IFS(D317&lt;50,"Non-Beneficial",
D317&lt;=150,"Excellent",
D317&lt;=250,"Good",
D317&lt;=350,"Average",
D317&lt;=500,"Poor",
D317&lt;=800,"Very Poor",
D317&gt;800,"Unacceptable")</f>
        <v>Excellent</v>
      </c>
      <c r="R318" t="str">
        <f t="shared" si="37"/>
        <v>Unacceptable</v>
      </c>
      <c r="S318" t="str">
        <f t="shared" si="39"/>
        <v>Safe</v>
      </c>
      <c r="T318" t="str">
        <f t="shared" si="40"/>
        <v>Unacceptable</v>
      </c>
      <c r="U318" t="str">
        <f t="shared" si="41"/>
        <v>Acceptable</v>
      </c>
      <c r="V318" t="str">
        <f t="shared" si="42"/>
        <v>Safe</v>
      </c>
      <c r="W318" t="str">
        <f t="shared" si="43"/>
        <v>Acceptable</v>
      </c>
      <c r="AA318" t="str">
        <f t="shared" si="44"/>
        <v>Not-Potable</v>
      </c>
      <c r="AB318" t="str">
        <f t="shared" si="45"/>
        <v>Not-Potable</v>
      </c>
      <c r="AC318" t="s">
        <v>35</v>
      </c>
    </row>
    <row r="319" spans="2:29" x14ac:dyDescent="0.3">
      <c r="B319">
        <v>11.301793996392201</v>
      </c>
      <c r="C319">
        <v>77.459586100443701</v>
      </c>
      <c r="D319">
        <v>392.27619456620903</v>
      </c>
      <c r="E319">
        <v>8.5179861434912798</v>
      </c>
      <c r="F319">
        <v>337.50124660282597</v>
      </c>
      <c r="G319">
        <v>410.85611394787901</v>
      </c>
      <c r="H319">
        <v>14.3268888531017</v>
      </c>
      <c r="I319">
        <v>53.121259637557401</v>
      </c>
      <c r="J319">
        <v>3.3095803974606701</v>
      </c>
      <c r="O319" t="str">
        <f t="shared" si="38"/>
        <v>Neutral</v>
      </c>
      <c r="P319" t="str" cm="1">
        <f t="array" ref="P319">_xlfn.IFS(C318&lt;=60,"Soft",
C318&lt;120,"Moderately Soft",
C318&lt;=170,"Desirable",
C318&lt;=240,"Moderately Hard",
C318&gt;240,"Hard")</f>
        <v>Desirable</v>
      </c>
      <c r="Q319" t="str" cm="1">
        <f t="array" ref="Q319">_xlfn.IFS(D318&lt;50,"Non-Beneficial",
D318&lt;=150,"Excellent",
D318&lt;=250,"Good",
D318&lt;=350,"Average",
D318&lt;=500,"Poor",
D318&lt;=800,"Very Poor",
D318&gt;800,"Unacceptable")</f>
        <v>Good</v>
      </c>
      <c r="R319" t="str">
        <f t="shared" si="37"/>
        <v>Unacceptable</v>
      </c>
      <c r="S319" t="str">
        <f t="shared" si="39"/>
        <v>Safe</v>
      </c>
      <c r="T319" t="str">
        <f t="shared" si="40"/>
        <v>Acceptable</v>
      </c>
      <c r="U319" t="str">
        <f t="shared" si="41"/>
        <v>Acceptable</v>
      </c>
      <c r="V319" t="str">
        <f t="shared" si="42"/>
        <v>Safe</v>
      </c>
      <c r="W319" t="str">
        <f t="shared" si="43"/>
        <v>Acceptable</v>
      </c>
      <c r="AA319" t="str">
        <f t="shared" si="44"/>
        <v>Not-Potable</v>
      </c>
      <c r="AB319" t="str">
        <f t="shared" si="45"/>
        <v>Potable</v>
      </c>
      <c r="AC319" t="s">
        <v>35</v>
      </c>
    </row>
    <row r="320" spans="2:29" x14ac:dyDescent="0.3">
      <c r="B320">
        <v>6.5937643132894399</v>
      </c>
      <c r="C320">
        <v>233.51413245216099</v>
      </c>
      <c r="D320">
        <v>255.89610591845002</v>
      </c>
      <c r="E320">
        <v>9.7856958341022597</v>
      </c>
      <c r="F320">
        <f>$AH$27</f>
        <v>333.77577661081307</v>
      </c>
      <c r="G320">
        <v>489.70344388221298</v>
      </c>
      <c r="H320">
        <v>14.3896091337495</v>
      </c>
      <c r="I320">
        <v>46.4639816095887</v>
      </c>
      <c r="J320">
        <v>2.3465780952519601</v>
      </c>
      <c r="O320" t="str">
        <f t="shared" si="38"/>
        <v>Highly Alkaline</v>
      </c>
      <c r="P320" t="str" cm="1">
        <f t="array" ref="P320">_xlfn.IFS(C319&lt;=60,"Soft",
C319&lt;120,"Moderately Soft",
C319&lt;=170,"Desirable",
C319&lt;=240,"Moderately Hard",
C319&gt;240,"Hard")</f>
        <v>Moderately Soft</v>
      </c>
      <c r="Q320" t="str" cm="1">
        <f t="array" ref="Q320">_xlfn.IFS(D319&lt;50,"Non-Beneficial",
D319&lt;=150,"Excellent",
D319&lt;=250,"Good",
D319&lt;=350,"Average",
D319&lt;=500,"Poor",
D319&lt;=800,"Very Poor",
D319&gt;800,"Unacceptable")</f>
        <v>Poor</v>
      </c>
      <c r="R320" t="str">
        <f t="shared" si="37"/>
        <v>Unacceptable</v>
      </c>
      <c r="S320" t="str">
        <f t="shared" si="39"/>
        <v>Safe</v>
      </c>
      <c r="T320" t="str">
        <f t="shared" si="40"/>
        <v>Acceptable</v>
      </c>
      <c r="U320" t="str">
        <f t="shared" si="41"/>
        <v>Acceptable</v>
      </c>
      <c r="V320" t="str">
        <f t="shared" si="42"/>
        <v>Safe</v>
      </c>
      <c r="W320" t="str">
        <f t="shared" si="43"/>
        <v>Acceptable</v>
      </c>
      <c r="AA320" t="str">
        <f t="shared" si="44"/>
        <v>Not-Potable</v>
      </c>
      <c r="AB320" t="str">
        <f t="shared" si="45"/>
        <v>Not-Potable</v>
      </c>
      <c r="AC320" t="s">
        <v>35</v>
      </c>
    </row>
    <row r="321" spans="2:29" x14ac:dyDescent="0.3">
      <c r="B321">
        <v>9.1610886128848303</v>
      </c>
      <c r="C321">
        <v>119.841904634348</v>
      </c>
      <c r="D321">
        <v>266.18059636775598</v>
      </c>
      <c r="E321">
        <v>6.1055733289027803</v>
      </c>
      <c r="F321">
        <v>343.28923404260303</v>
      </c>
      <c r="G321">
        <v>379.72518159810801</v>
      </c>
      <c r="H321">
        <v>10.8999264120795</v>
      </c>
      <c r="I321">
        <v>54.5807357627017</v>
      </c>
      <c r="J321">
        <v>4.88806113733391</v>
      </c>
      <c r="O321" t="str">
        <f t="shared" si="38"/>
        <v>Drinkable</v>
      </c>
      <c r="P321" t="str" cm="1">
        <f t="array" ref="P321">_xlfn.IFS(C320&lt;=60,"Soft",
C320&lt;120,"Moderately Soft",
C320&lt;=170,"Desirable",
C320&lt;=240,"Moderately Hard",
C320&gt;240,"Hard")</f>
        <v>Moderately Hard</v>
      </c>
      <c r="Q321" t="str" cm="1">
        <f t="array" ref="Q321">_xlfn.IFS(D320&lt;50,"Non-Beneficial",
D320&lt;=150,"Excellent",
D320&lt;=250,"Good",
D320&lt;=350,"Average",
D320&lt;=500,"Poor",
D320&lt;=800,"Very Poor",
D320&gt;800,"Unacceptable")</f>
        <v>Average</v>
      </c>
      <c r="R321" t="str">
        <f t="shared" si="37"/>
        <v>Unacceptable</v>
      </c>
      <c r="S321" t="str">
        <f t="shared" si="39"/>
        <v>Safe</v>
      </c>
      <c r="T321" t="str">
        <f t="shared" si="40"/>
        <v>Acceptable</v>
      </c>
      <c r="U321" t="str">
        <f t="shared" si="41"/>
        <v>Acceptable</v>
      </c>
      <c r="V321" t="str">
        <f t="shared" si="42"/>
        <v>Safe</v>
      </c>
      <c r="W321" t="str">
        <f t="shared" si="43"/>
        <v>Acceptable</v>
      </c>
      <c r="AA321" t="str">
        <f t="shared" si="44"/>
        <v>Not-Potable</v>
      </c>
      <c r="AB321" t="str">
        <f t="shared" si="45"/>
        <v>Potable</v>
      </c>
      <c r="AC321" t="s">
        <v>35</v>
      </c>
    </row>
    <row r="322" spans="2:29" x14ac:dyDescent="0.3">
      <c r="B322">
        <f>$AG$27</f>
        <v>7.080794504276815</v>
      </c>
      <c r="C322">
        <v>144.815263959665</v>
      </c>
      <c r="D322">
        <v>145.07017807856201</v>
      </c>
      <c r="E322">
        <v>5.8190917066751702</v>
      </c>
      <c r="F322">
        <v>353.60727541427201</v>
      </c>
      <c r="G322">
        <v>290.88947178507601</v>
      </c>
      <c r="H322">
        <v>8.9420721736457196</v>
      </c>
      <c r="I322">
        <v>67.587346082406</v>
      </c>
      <c r="J322">
        <v>5.92258169193724</v>
      </c>
      <c r="O322" t="str">
        <f t="shared" si="38"/>
        <v>Alkaline</v>
      </c>
      <c r="P322" t="str" cm="1">
        <f t="array" ref="P322">_xlfn.IFS(C321&lt;=60,"Soft",
C321&lt;120,"Moderately Soft",
C321&lt;=170,"Desirable",
C321&lt;=240,"Moderately Hard",
C321&gt;240,"Hard")</f>
        <v>Moderately Soft</v>
      </c>
      <c r="Q322" t="str" cm="1">
        <f t="array" ref="Q322">_xlfn.IFS(D321&lt;50,"Non-Beneficial",
D321&lt;=150,"Excellent",
D321&lt;=250,"Good",
D321&lt;=350,"Average",
D321&lt;=500,"Poor",
D321&lt;=800,"Very Poor",
D321&gt;800,"Unacceptable")</f>
        <v>Average</v>
      </c>
      <c r="R322" t="str">
        <f t="shared" si="37"/>
        <v>Needs Boiling</v>
      </c>
      <c r="S322" t="str">
        <f t="shared" si="39"/>
        <v>Safe</v>
      </c>
      <c r="T322" t="str">
        <f t="shared" si="40"/>
        <v>Acceptable</v>
      </c>
      <c r="U322" t="str">
        <f t="shared" si="41"/>
        <v>Acceptable</v>
      </c>
      <c r="V322" t="str">
        <f t="shared" si="42"/>
        <v>Safe</v>
      </c>
      <c r="W322" t="str">
        <f t="shared" si="43"/>
        <v>Acceptable</v>
      </c>
      <c r="AA322" t="str">
        <f t="shared" si="44"/>
        <v>Not-Potable</v>
      </c>
      <c r="AB322" t="str">
        <f t="shared" si="45"/>
        <v>Not-Potable</v>
      </c>
      <c r="AC322" t="s">
        <v>35</v>
      </c>
    </row>
    <row r="323" spans="2:29" x14ac:dyDescent="0.3">
      <c r="B323">
        <v>4.6429530522379601</v>
      </c>
      <c r="C323">
        <v>307.70602408798698</v>
      </c>
      <c r="D323">
        <v>161.15929863948202</v>
      </c>
      <c r="E323">
        <v>7.7073423329836404</v>
      </c>
      <c r="F323">
        <f>$AH$27</f>
        <v>333.77577661081307</v>
      </c>
      <c r="G323">
        <v>439.94440809946201</v>
      </c>
      <c r="H323">
        <v>18.440790025318702</v>
      </c>
      <c r="I323">
        <v>60.145842259577798</v>
      </c>
      <c r="J323">
        <v>3.9828672931065698</v>
      </c>
      <c r="O323" t="str">
        <f t="shared" si="38"/>
        <v>Neutral</v>
      </c>
      <c r="P323" t="str" cm="1">
        <f t="array" ref="P323">_xlfn.IFS(C322&lt;=60,"Soft",
C322&lt;120,"Moderately Soft",
C322&lt;=170,"Desirable",
C322&lt;=240,"Moderately Hard",
C322&gt;240,"Hard")</f>
        <v>Desirable</v>
      </c>
      <c r="Q323" t="str" cm="1">
        <f t="array" ref="Q323">_xlfn.IFS(D322&lt;50,"Non-Beneficial",
D322&lt;=150,"Excellent",
D322&lt;=250,"Good",
D322&lt;=350,"Average",
D322&lt;=500,"Poor",
D322&lt;=800,"Very Poor",
D322&gt;800,"Unacceptable")</f>
        <v>Excellent</v>
      </c>
      <c r="R323" t="str">
        <f t="shared" ref="R323:R386" si="46">IF(E322&lt;=5,"Acceptable",
IF(E322&lt;=7,"Needs Boiling","Unacceptable"))</f>
        <v>Needs Boiling</v>
      </c>
      <c r="S323" t="str">
        <f t="shared" si="39"/>
        <v>Safe</v>
      </c>
      <c r="T323" t="str">
        <f t="shared" si="40"/>
        <v>Acceptable</v>
      </c>
      <c r="U323" t="str">
        <f t="shared" si="41"/>
        <v>Acceptable</v>
      </c>
      <c r="V323" t="str">
        <f t="shared" si="42"/>
        <v>Safe</v>
      </c>
      <c r="W323" t="str">
        <f t="shared" si="43"/>
        <v>Unacceptable</v>
      </c>
      <c r="AA323" t="str">
        <f t="shared" si="44"/>
        <v>Not-Potable</v>
      </c>
      <c r="AB323" t="str">
        <f t="shared" si="45"/>
        <v>Potable</v>
      </c>
      <c r="AC323" t="s">
        <v>35</v>
      </c>
    </row>
    <row r="324" spans="2:29" x14ac:dyDescent="0.3">
      <c r="B324">
        <v>7.79845367620121</v>
      </c>
      <c r="C324">
        <v>188.39494231709099</v>
      </c>
      <c r="D324">
        <v>327.04569285770498</v>
      </c>
      <c r="E324">
        <v>11.0788724789145</v>
      </c>
      <c r="F324">
        <v>258.191184147542</v>
      </c>
      <c r="G324">
        <v>507.17868827331</v>
      </c>
      <c r="H324">
        <v>18.2724392352746</v>
      </c>
      <c r="I324">
        <v>85.177662133362205</v>
      </c>
      <c r="J324">
        <v>4.1072672032607702</v>
      </c>
      <c r="O324" t="str">
        <f t="shared" ref="O324:O387" si="47">IF(B323&lt;3,"Highly Acidic",
IF(AND(B323&lt;6.52,B323&gt;=3),"Acidic",
IF(AND(B323&gt;=6.52,B323&lt;=6.83),"Drinkable",
IF(AND(B323&gt;6.83,B323&lt;8),"Neutral",
IF(AND(B323&gt;=8,B323&lt;11),"Alkaline","Highly Alkaline")
))))</f>
        <v>Acidic</v>
      </c>
      <c r="P324" t="str" cm="1">
        <f t="array" ref="P324">_xlfn.IFS(C323&lt;=60,"Soft",
C323&lt;120,"Moderately Soft",
C323&lt;=170,"Desirable",
C323&lt;=240,"Moderately Hard",
C323&gt;240,"Hard")</f>
        <v>Hard</v>
      </c>
      <c r="Q324" t="str" cm="1">
        <f t="array" ref="Q324">_xlfn.IFS(D323&lt;50,"Non-Beneficial",
D323&lt;=150,"Excellent",
D323&lt;=250,"Good",
D323&lt;=350,"Average",
D323&lt;=500,"Poor",
D323&lt;=800,"Very Poor",
D323&gt;800,"Unacceptable")</f>
        <v>Good</v>
      </c>
      <c r="R324" t="str">
        <f t="shared" si="46"/>
        <v>Unacceptable</v>
      </c>
      <c r="S324" t="str">
        <f t="shared" ref="S324:S387" si="48">IF(F323&lt;=400,"Safe","Unsafe")</f>
        <v>Safe</v>
      </c>
      <c r="T324" t="str">
        <f t="shared" ref="T324:T387" si="49">IF(G323&lt;=500,"Acceptable","Unacceptable")</f>
        <v>Acceptable</v>
      </c>
      <c r="U324" t="str">
        <f t="shared" ref="U324:U387" si="50">IF(H323&lt;20,"Acceptable","Unacceptable")</f>
        <v>Acceptable</v>
      </c>
      <c r="V324" t="str">
        <f t="shared" ref="V324:V387" si="51">IF(I323&lt;=80,"Safe","Unsafe")</f>
        <v>Safe</v>
      </c>
      <c r="W324" t="str">
        <f t="shared" ref="W324:W387" si="52">IF(J323&lt;5,"Acceptable","Unacceptable")</f>
        <v>Acceptable</v>
      </c>
      <c r="AA324" t="str">
        <f t="shared" ref="AA324:AA387" si="53">IF(
       AND(OR(O324 = "Drinkable",O324 = "Neutral"),
                OR(P324 = "Desirable",P324 = "Moderately Hard"),
                OR(Q324 = "Excellent",Q324 = "Good",Q324 = "Average"),
                OR(R324 = "Acceptable",R324 = "Needs Boiling"),
                S324 = "Safe",
                T324 = "Acceptable",
                U324 = "Acceptable",
                V324 = "Safe",
                W324 = "Acceptable"
               ),
     "Potable",
    "Not-Potable"
   )</f>
        <v>Not-Potable</v>
      </c>
      <c r="AB324" t="str">
        <f t="shared" ref="AB324:AB387" si="54">IF(
        SUM(
                   IF(OR(O324 = "Neutral",O324 = "Drinkable"),1,0),
                   IF(OR(P324 = "Desirable",P324 = "Moderately Hard"),1,0),
                   IF(OR(Q324 = "Good",Q324 = "Average",Q324 ="Excellent"),1,0),
                   IF(OR(R324 = "Acceptable",R324 = "Needs Boiling"),1,0),
                   IF(S324 = "Safe",1,0),
                   IF(T324 = "Acceptable",1,0),
                   IF(U324 = "Acceptable",1,0),
                   IF(V324 = "Safe",1,0),
                   IF(W324 = "Acceptable",1,0)
               )&gt;7,
      "Potable",
      "Not-Potable"
  )</f>
        <v>Not-Potable</v>
      </c>
      <c r="AC324" t="s">
        <v>35</v>
      </c>
    </row>
    <row r="325" spans="2:29" x14ac:dyDescent="0.3">
      <c r="B325">
        <v>5.5643424906303496</v>
      </c>
      <c r="C325">
        <v>256.20882997776903</v>
      </c>
      <c r="D325">
        <v>112.457357666904</v>
      </c>
      <c r="E325">
        <v>7.2122539308412996</v>
      </c>
      <c r="F325">
        <v>329.33836637555203</v>
      </c>
      <c r="G325">
        <v>369.55551325530098</v>
      </c>
      <c r="H325">
        <v>15.640053344806001</v>
      </c>
      <c r="I325">
        <v>51.150344404895201</v>
      </c>
      <c r="J325">
        <v>2.2859878491983499</v>
      </c>
      <c r="O325" t="str">
        <f t="shared" si="47"/>
        <v>Neutral</v>
      </c>
      <c r="P325" t="str" cm="1">
        <f t="array" ref="P325">_xlfn.IFS(C324&lt;=60,"Soft",
C324&lt;120,"Moderately Soft",
C324&lt;=170,"Desirable",
C324&lt;=240,"Moderately Hard",
C324&gt;240,"Hard")</f>
        <v>Moderately Hard</v>
      </c>
      <c r="Q325" t="str" cm="1">
        <f t="array" ref="Q325">_xlfn.IFS(D324&lt;50,"Non-Beneficial",
D324&lt;=150,"Excellent",
D324&lt;=250,"Good",
D324&lt;=350,"Average",
D324&lt;=500,"Poor",
D324&lt;=800,"Very Poor",
D324&gt;800,"Unacceptable")</f>
        <v>Average</v>
      </c>
      <c r="R325" t="str">
        <f t="shared" si="46"/>
        <v>Unacceptable</v>
      </c>
      <c r="S325" t="str">
        <f t="shared" si="48"/>
        <v>Safe</v>
      </c>
      <c r="T325" t="str">
        <f t="shared" si="49"/>
        <v>Unacceptable</v>
      </c>
      <c r="U325" t="str">
        <f t="shared" si="50"/>
        <v>Acceptable</v>
      </c>
      <c r="V325" t="str">
        <f t="shared" si="51"/>
        <v>Unsafe</v>
      </c>
      <c r="W325" t="str">
        <f t="shared" si="52"/>
        <v>Acceptable</v>
      </c>
      <c r="AA325" t="str">
        <f t="shared" si="53"/>
        <v>Not-Potable</v>
      </c>
      <c r="AB325" t="str">
        <f t="shared" si="54"/>
        <v>Not-Potable</v>
      </c>
      <c r="AC325" t="s">
        <v>35</v>
      </c>
    </row>
    <row r="326" spans="2:29" x14ac:dyDescent="0.3">
      <c r="B326">
        <v>7.8865912273286796</v>
      </c>
      <c r="C326">
        <v>213.052590730346</v>
      </c>
      <c r="D326">
        <v>388.52029635921201</v>
      </c>
      <c r="E326">
        <v>11.170788619781099</v>
      </c>
      <c r="F326">
        <v>281.700776814726</v>
      </c>
      <c r="G326">
        <v>326.11535021732902</v>
      </c>
      <c r="H326">
        <v>10.385172454825501</v>
      </c>
      <c r="I326">
        <v>64.662500701110901</v>
      </c>
      <c r="J326">
        <v>4.5899835078547202</v>
      </c>
      <c r="O326" t="str">
        <f t="shared" si="47"/>
        <v>Acidic</v>
      </c>
      <c r="P326" t="str" cm="1">
        <f t="array" ref="P326">_xlfn.IFS(C325&lt;=60,"Soft",
C325&lt;120,"Moderately Soft",
C325&lt;=170,"Desirable",
C325&lt;=240,"Moderately Hard",
C325&gt;240,"Hard")</f>
        <v>Hard</v>
      </c>
      <c r="Q326" t="str" cm="1">
        <f t="array" ref="Q326">_xlfn.IFS(D325&lt;50,"Non-Beneficial",
D325&lt;=150,"Excellent",
D325&lt;=250,"Good",
D325&lt;=350,"Average",
D325&lt;=500,"Poor",
D325&lt;=800,"Very Poor",
D325&gt;800,"Unacceptable")</f>
        <v>Excellent</v>
      </c>
      <c r="R326" t="str">
        <f t="shared" si="46"/>
        <v>Unacceptable</v>
      </c>
      <c r="S326" t="str">
        <f t="shared" si="48"/>
        <v>Safe</v>
      </c>
      <c r="T326" t="str">
        <f t="shared" si="49"/>
        <v>Acceptable</v>
      </c>
      <c r="U326" t="str">
        <f t="shared" si="50"/>
        <v>Acceptable</v>
      </c>
      <c r="V326" t="str">
        <f t="shared" si="51"/>
        <v>Safe</v>
      </c>
      <c r="W326" t="str">
        <f t="shared" si="52"/>
        <v>Acceptable</v>
      </c>
      <c r="AA326" t="str">
        <f t="shared" si="53"/>
        <v>Not-Potable</v>
      </c>
      <c r="AB326" t="str">
        <f t="shared" si="54"/>
        <v>Not-Potable</v>
      </c>
      <c r="AC326" t="s">
        <v>35</v>
      </c>
    </row>
    <row r="327" spans="2:29" x14ac:dyDescent="0.3">
      <c r="B327">
        <v>7.4431890142926704</v>
      </c>
      <c r="C327">
        <v>193.12479889284299</v>
      </c>
      <c r="D327">
        <v>135.51953344708099</v>
      </c>
      <c r="E327">
        <v>4.3132648457613998</v>
      </c>
      <c r="F327">
        <f>$AH$27</f>
        <v>333.77577661081307</v>
      </c>
      <c r="G327">
        <v>430.48729571393199</v>
      </c>
      <c r="H327">
        <v>19.396329452342599</v>
      </c>
      <c r="I327">
        <v>72.075585505370697</v>
      </c>
      <c r="J327">
        <v>2.6648327961143701</v>
      </c>
      <c r="O327" t="str">
        <f t="shared" si="47"/>
        <v>Neutral</v>
      </c>
      <c r="P327" t="str" cm="1">
        <f t="array" ref="P327">_xlfn.IFS(C326&lt;=60,"Soft",
C326&lt;120,"Moderately Soft",
C326&lt;=170,"Desirable",
C326&lt;=240,"Moderately Hard",
C326&gt;240,"Hard")</f>
        <v>Moderately Hard</v>
      </c>
      <c r="Q327" t="str" cm="1">
        <f t="array" ref="Q327">_xlfn.IFS(D326&lt;50,"Non-Beneficial",
D326&lt;=150,"Excellent",
D326&lt;=250,"Good",
D326&lt;=350,"Average",
D326&lt;=500,"Poor",
D326&lt;=800,"Very Poor",
D326&gt;800,"Unacceptable")</f>
        <v>Poor</v>
      </c>
      <c r="R327" t="str">
        <f t="shared" si="46"/>
        <v>Unacceptable</v>
      </c>
      <c r="S327" t="str">
        <f t="shared" si="48"/>
        <v>Safe</v>
      </c>
      <c r="T327" t="str">
        <f t="shared" si="49"/>
        <v>Acceptable</v>
      </c>
      <c r="U327" t="str">
        <f t="shared" si="50"/>
        <v>Acceptable</v>
      </c>
      <c r="V327" t="str">
        <f t="shared" si="51"/>
        <v>Safe</v>
      </c>
      <c r="W327" t="str">
        <f t="shared" si="52"/>
        <v>Acceptable</v>
      </c>
      <c r="AA327" t="str">
        <f t="shared" si="53"/>
        <v>Not-Potable</v>
      </c>
      <c r="AB327" t="str">
        <f t="shared" si="54"/>
        <v>Not-Potable</v>
      </c>
      <c r="AC327" t="s">
        <v>35</v>
      </c>
    </row>
    <row r="328" spans="2:29" x14ac:dyDescent="0.3">
      <c r="B328">
        <v>3.6571231325667299</v>
      </c>
      <c r="C328">
        <v>275.76714183651097</v>
      </c>
      <c r="D328">
        <v>237.36816258284</v>
      </c>
      <c r="E328">
        <v>9.1007720793755293</v>
      </c>
      <c r="F328">
        <f>$AH$27</f>
        <v>333.77577661081307</v>
      </c>
      <c r="G328">
        <v>426.23112913174998</v>
      </c>
      <c r="H328">
        <v>17.985956556757699</v>
      </c>
      <c r="I328">
        <v>55.694892911147697</v>
      </c>
      <c r="J328">
        <v>3.3146297303616898</v>
      </c>
      <c r="O328" t="str">
        <f t="shared" si="47"/>
        <v>Neutral</v>
      </c>
      <c r="P328" t="str" cm="1">
        <f t="array" ref="P328">_xlfn.IFS(C327&lt;=60,"Soft",
C327&lt;120,"Moderately Soft",
C327&lt;=170,"Desirable",
C327&lt;=240,"Moderately Hard",
C327&gt;240,"Hard")</f>
        <v>Moderately Hard</v>
      </c>
      <c r="Q328" t="str" cm="1">
        <f t="array" ref="Q328">_xlfn.IFS(D327&lt;50,"Non-Beneficial",
D327&lt;=150,"Excellent",
D327&lt;=250,"Good",
D327&lt;=350,"Average",
D327&lt;=500,"Poor",
D327&lt;=800,"Very Poor",
D327&gt;800,"Unacceptable")</f>
        <v>Excellent</v>
      </c>
      <c r="R328" t="str">
        <f t="shared" si="46"/>
        <v>Acceptable</v>
      </c>
      <c r="S328" t="str">
        <f t="shared" si="48"/>
        <v>Safe</v>
      </c>
      <c r="T328" t="str">
        <f t="shared" si="49"/>
        <v>Acceptable</v>
      </c>
      <c r="U328" t="str">
        <f t="shared" si="50"/>
        <v>Acceptable</v>
      </c>
      <c r="V328" t="str">
        <f t="shared" si="51"/>
        <v>Safe</v>
      </c>
      <c r="W328" t="str">
        <f t="shared" si="52"/>
        <v>Acceptable</v>
      </c>
      <c r="AA328" t="str">
        <f t="shared" si="53"/>
        <v>Potable</v>
      </c>
      <c r="AB328" t="str">
        <f t="shared" si="54"/>
        <v>Potable</v>
      </c>
      <c r="AC328" t="s">
        <v>35</v>
      </c>
    </row>
    <row r="329" spans="2:29" x14ac:dyDescent="0.3">
      <c r="B329">
        <v>9.5971918568781707</v>
      </c>
      <c r="C329">
        <v>167.08897595756801</v>
      </c>
      <c r="D329">
        <v>211.53322826848299</v>
      </c>
      <c r="E329">
        <v>7.9444693087434999</v>
      </c>
      <c r="F329">
        <v>346.07501580918603</v>
      </c>
      <c r="G329">
        <v>335.19760824941801</v>
      </c>
      <c r="H329">
        <v>14.347676089238</v>
      </c>
      <c r="I329">
        <v>50.642447466178297</v>
      </c>
      <c r="J329">
        <v>5.1451528706052798</v>
      </c>
      <c r="O329" t="str">
        <f t="shared" si="47"/>
        <v>Acidic</v>
      </c>
      <c r="P329" t="str" cm="1">
        <f t="array" ref="P329">_xlfn.IFS(C328&lt;=60,"Soft",
C328&lt;120,"Moderately Soft",
C328&lt;=170,"Desirable",
C328&lt;=240,"Moderately Hard",
C328&gt;240,"Hard")</f>
        <v>Hard</v>
      </c>
      <c r="Q329" t="str" cm="1">
        <f t="array" ref="Q329">_xlfn.IFS(D328&lt;50,"Non-Beneficial",
D328&lt;=150,"Excellent",
D328&lt;=250,"Good",
D328&lt;=350,"Average",
D328&lt;=500,"Poor",
D328&lt;=800,"Very Poor",
D328&gt;800,"Unacceptable")</f>
        <v>Good</v>
      </c>
      <c r="R329" t="str">
        <f t="shared" si="46"/>
        <v>Unacceptable</v>
      </c>
      <c r="S329" t="str">
        <f t="shared" si="48"/>
        <v>Safe</v>
      </c>
      <c r="T329" t="str">
        <f t="shared" si="49"/>
        <v>Acceptable</v>
      </c>
      <c r="U329" t="str">
        <f t="shared" si="50"/>
        <v>Acceptable</v>
      </c>
      <c r="V329" t="str">
        <f t="shared" si="51"/>
        <v>Safe</v>
      </c>
      <c r="W329" t="str">
        <f t="shared" si="52"/>
        <v>Acceptable</v>
      </c>
      <c r="AA329" t="str">
        <f t="shared" si="53"/>
        <v>Not-Potable</v>
      </c>
      <c r="AB329" t="str">
        <f t="shared" si="54"/>
        <v>Not-Potable</v>
      </c>
      <c r="AC329" t="s">
        <v>35</v>
      </c>
    </row>
    <row r="330" spans="2:29" x14ac:dyDescent="0.3">
      <c r="B330">
        <v>6.9642259425787296</v>
      </c>
      <c r="C330">
        <v>212.76449436191001</v>
      </c>
      <c r="D330">
        <v>299.571912153997</v>
      </c>
      <c r="E330">
        <v>7.6751876457074601</v>
      </c>
      <c r="F330">
        <v>321.25089808107299</v>
      </c>
      <c r="G330">
        <v>378.08554563286202</v>
      </c>
      <c r="H330">
        <v>13.1276936793882</v>
      </c>
      <c r="I330">
        <v>72.089000983831994</v>
      </c>
      <c r="J330">
        <v>3.9904375721643999</v>
      </c>
      <c r="O330" t="str">
        <f t="shared" si="47"/>
        <v>Alkaline</v>
      </c>
      <c r="P330" t="str" cm="1">
        <f t="array" ref="P330">_xlfn.IFS(C329&lt;=60,"Soft",
C329&lt;120,"Moderately Soft",
C329&lt;=170,"Desirable",
C329&lt;=240,"Moderately Hard",
C329&gt;240,"Hard")</f>
        <v>Desirable</v>
      </c>
      <c r="Q330" t="str" cm="1">
        <f t="array" ref="Q330">_xlfn.IFS(D329&lt;50,"Non-Beneficial",
D329&lt;=150,"Excellent",
D329&lt;=250,"Good",
D329&lt;=350,"Average",
D329&lt;=500,"Poor",
D329&lt;=800,"Very Poor",
D329&gt;800,"Unacceptable")</f>
        <v>Good</v>
      </c>
      <c r="R330" t="str">
        <f t="shared" si="46"/>
        <v>Unacceptable</v>
      </c>
      <c r="S330" t="str">
        <f t="shared" si="48"/>
        <v>Safe</v>
      </c>
      <c r="T330" t="str">
        <f t="shared" si="49"/>
        <v>Acceptable</v>
      </c>
      <c r="U330" t="str">
        <f t="shared" si="50"/>
        <v>Acceptable</v>
      </c>
      <c r="V330" t="str">
        <f t="shared" si="51"/>
        <v>Safe</v>
      </c>
      <c r="W330" t="str">
        <f t="shared" si="52"/>
        <v>Unacceptable</v>
      </c>
      <c r="AA330" t="str">
        <f t="shared" si="53"/>
        <v>Not-Potable</v>
      </c>
      <c r="AB330" t="str">
        <f t="shared" si="54"/>
        <v>Not-Potable</v>
      </c>
      <c r="AC330" t="s">
        <v>35</v>
      </c>
    </row>
    <row r="331" spans="2:29" x14ac:dyDescent="0.3">
      <c r="B331">
        <v>7.6729095229438</v>
      </c>
      <c r="C331">
        <v>152.87830510283899</v>
      </c>
      <c r="D331">
        <v>229.89351184202999</v>
      </c>
      <c r="E331">
        <v>6.2319132531205703</v>
      </c>
      <c r="F331">
        <v>343.43901731116699</v>
      </c>
      <c r="G331">
        <v>401.14087862448002</v>
      </c>
      <c r="H331">
        <v>14.252683739036099</v>
      </c>
      <c r="I331">
        <v>64.291291820047107</v>
      </c>
      <c r="J331">
        <v>4.2682274815364298</v>
      </c>
      <c r="O331" t="str">
        <f t="shared" si="47"/>
        <v>Neutral</v>
      </c>
      <c r="P331" t="str" cm="1">
        <f t="array" ref="P331">_xlfn.IFS(C330&lt;=60,"Soft",
C330&lt;120,"Moderately Soft",
C330&lt;=170,"Desirable",
C330&lt;=240,"Moderately Hard",
C330&gt;240,"Hard")</f>
        <v>Moderately Hard</v>
      </c>
      <c r="Q331" t="str" cm="1">
        <f t="array" ref="Q331">_xlfn.IFS(D330&lt;50,"Non-Beneficial",
D330&lt;=150,"Excellent",
D330&lt;=250,"Good",
D330&lt;=350,"Average",
D330&lt;=500,"Poor",
D330&lt;=800,"Very Poor",
D330&gt;800,"Unacceptable")</f>
        <v>Average</v>
      </c>
      <c r="R331" t="str">
        <f t="shared" si="46"/>
        <v>Unacceptable</v>
      </c>
      <c r="S331" t="str">
        <f t="shared" si="48"/>
        <v>Safe</v>
      </c>
      <c r="T331" t="str">
        <f t="shared" si="49"/>
        <v>Acceptable</v>
      </c>
      <c r="U331" t="str">
        <f t="shared" si="50"/>
        <v>Acceptable</v>
      </c>
      <c r="V331" t="str">
        <f t="shared" si="51"/>
        <v>Safe</v>
      </c>
      <c r="W331" t="str">
        <f t="shared" si="52"/>
        <v>Acceptable</v>
      </c>
      <c r="AA331" t="str">
        <f t="shared" si="53"/>
        <v>Not-Potable</v>
      </c>
      <c r="AB331" t="str">
        <f t="shared" si="54"/>
        <v>Potable</v>
      </c>
      <c r="AC331" t="s">
        <v>35</v>
      </c>
    </row>
    <row r="332" spans="2:29" x14ac:dyDescent="0.3">
      <c r="B332">
        <v>6.7370040722130504</v>
      </c>
      <c r="C332">
        <v>220.10010235915999</v>
      </c>
      <c r="D332">
        <v>246.94744205217401</v>
      </c>
      <c r="E332">
        <v>8.3736598759988503</v>
      </c>
      <c r="F332">
        <f>$AH$27</f>
        <v>333.77577661081307</v>
      </c>
      <c r="G332">
        <v>384.30867302490202</v>
      </c>
      <c r="H332">
        <v>6.7480919380226903</v>
      </c>
      <c r="I332">
        <v>8.1758763842742592</v>
      </c>
      <c r="J332">
        <v>4.0631702888417696</v>
      </c>
      <c r="O332" t="str">
        <f t="shared" si="47"/>
        <v>Neutral</v>
      </c>
      <c r="P332" t="str" cm="1">
        <f t="array" ref="P332">_xlfn.IFS(C331&lt;=60,"Soft",
C331&lt;120,"Moderately Soft",
C331&lt;=170,"Desirable",
C331&lt;=240,"Moderately Hard",
C331&gt;240,"Hard")</f>
        <v>Desirable</v>
      </c>
      <c r="Q332" t="str" cm="1">
        <f t="array" ref="Q332">_xlfn.IFS(D331&lt;50,"Non-Beneficial",
D331&lt;=150,"Excellent",
D331&lt;=250,"Good",
D331&lt;=350,"Average",
D331&lt;=500,"Poor",
D331&lt;=800,"Very Poor",
D331&gt;800,"Unacceptable")</f>
        <v>Good</v>
      </c>
      <c r="R332" t="str">
        <f t="shared" si="46"/>
        <v>Needs Boiling</v>
      </c>
      <c r="S332" t="str">
        <f t="shared" si="48"/>
        <v>Safe</v>
      </c>
      <c r="T332" t="str">
        <f t="shared" si="49"/>
        <v>Acceptable</v>
      </c>
      <c r="U332" t="str">
        <f t="shared" si="50"/>
        <v>Acceptable</v>
      </c>
      <c r="V332" t="str">
        <f t="shared" si="51"/>
        <v>Safe</v>
      </c>
      <c r="W332" t="str">
        <f t="shared" si="52"/>
        <v>Acceptable</v>
      </c>
      <c r="AA332" t="str">
        <f t="shared" si="53"/>
        <v>Potable</v>
      </c>
      <c r="AB332" t="str">
        <f t="shared" si="54"/>
        <v>Potable</v>
      </c>
      <c r="AC332" t="s">
        <v>35</v>
      </c>
    </row>
    <row r="333" spans="2:29" x14ac:dyDescent="0.3">
      <c r="B333">
        <f>$AG$27</f>
        <v>7.080794504276815</v>
      </c>
      <c r="C333">
        <v>163.224466297204</v>
      </c>
      <c r="D333">
        <v>185.70285339002399</v>
      </c>
      <c r="E333">
        <v>8.10934586079604</v>
      </c>
      <c r="F333">
        <v>296.19026162447102</v>
      </c>
      <c r="G333">
        <v>463.741716165475</v>
      </c>
      <c r="H333">
        <v>16.900147977489699</v>
      </c>
      <c r="I333">
        <v>61.349831919856797</v>
      </c>
      <c r="J333">
        <v>4.1357453288543198</v>
      </c>
      <c r="O333" t="str">
        <f t="shared" si="47"/>
        <v>Drinkable</v>
      </c>
      <c r="P333" t="str" cm="1">
        <f t="array" ref="P333">_xlfn.IFS(C332&lt;=60,"Soft",
C332&lt;120,"Moderately Soft",
C332&lt;=170,"Desirable",
C332&lt;=240,"Moderately Hard",
C332&gt;240,"Hard")</f>
        <v>Moderately Hard</v>
      </c>
      <c r="Q333" t="str" cm="1">
        <f t="array" ref="Q333">_xlfn.IFS(D332&lt;50,"Non-Beneficial",
D332&lt;=150,"Excellent",
D332&lt;=250,"Good",
D332&lt;=350,"Average",
D332&lt;=500,"Poor",
D332&lt;=800,"Very Poor",
D332&gt;800,"Unacceptable")</f>
        <v>Good</v>
      </c>
      <c r="R333" t="str">
        <f t="shared" si="46"/>
        <v>Unacceptable</v>
      </c>
      <c r="S333" t="str">
        <f t="shared" si="48"/>
        <v>Safe</v>
      </c>
      <c r="T333" t="str">
        <f t="shared" si="49"/>
        <v>Acceptable</v>
      </c>
      <c r="U333" t="str">
        <f t="shared" si="50"/>
        <v>Acceptable</v>
      </c>
      <c r="V333" t="str">
        <f t="shared" si="51"/>
        <v>Safe</v>
      </c>
      <c r="W333" t="str">
        <f t="shared" si="52"/>
        <v>Acceptable</v>
      </c>
      <c r="AA333" t="str">
        <f t="shared" si="53"/>
        <v>Not-Potable</v>
      </c>
      <c r="AB333" t="str">
        <f t="shared" si="54"/>
        <v>Potable</v>
      </c>
      <c r="AC333" t="s">
        <v>35</v>
      </c>
    </row>
    <row r="334" spans="2:29" x14ac:dyDescent="0.3">
      <c r="B334">
        <v>5.3824890394716398</v>
      </c>
      <c r="C334">
        <v>240.01821389053899</v>
      </c>
      <c r="D334">
        <v>181.89394980182701</v>
      </c>
      <c r="E334">
        <v>5.5519904675499001</v>
      </c>
      <c r="F334">
        <v>397.70006501459</v>
      </c>
      <c r="G334">
        <v>551.47620223420301</v>
      </c>
      <c r="H334">
        <v>12.8187296670952</v>
      </c>
      <c r="I334">
        <v>79.7799110766843</v>
      </c>
      <c r="J334">
        <v>4.1733302832538</v>
      </c>
      <c r="O334" t="str">
        <f t="shared" si="47"/>
        <v>Neutral</v>
      </c>
      <c r="P334" t="str" cm="1">
        <f t="array" ref="P334">_xlfn.IFS(C333&lt;=60,"Soft",
C333&lt;120,"Moderately Soft",
C333&lt;=170,"Desirable",
C333&lt;=240,"Moderately Hard",
C333&gt;240,"Hard")</f>
        <v>Desirable</v>
      </c>
      <c r="Q334" t="str" cm="1">
        <f t="array" ref="Q334">_xlfn.IFS(D333&lt;50,"Non-Beneficial",
D333&lt;=150,"Excellent",
D333&lt;=250,"Good",
D333&lt;=350,"Average",
D333&lt;=500,"Poor",
D333&lt;=800,"Very Poor",
D333&gt;800,"Unacceptable")</f>
        <v>Good</v>
      </c>
      <c r="R334" t="str">
        <f t="shared" si="46"/>
        <v>Unacceptable</v>
      </c>
      <c r="S334" t="str">
        <f t="shared" si="48"/>
        <v>Safe</v>
      </c>
      <c r="T334" t="str">
        <f t="shared" si="49"/>
        <v>Acceptable</v>
      </c>
      <c r="U334" t="str">
        <f t="shared" si="50"/>
        <v>Acceptable</v>
      </c>
      <c r="V334" t="str">
        <f t="shared" si="51"/>
        <v>Safe</v>
      </c>
      <c r="W334" t="str">
        <f t="shared" si="52"/>
        <v>Acceptable</v>
      </c>
      <c r="AA334" t="str">
        <f t="shared" si="53"/>
        <v>Not-Potable</v>
      </c>
      <c r="AB334" t="str">
        <f t="shared" si="54"/>
        <v>Potable</v>
      </c>
      <c r="AC334" t="s">
        <v>35</v>
      </c>
    </row>
    <row r="335" spans="2:29" x14ac:dyDescent="0.3">
      <c r="B335">
        <v>7.0229521134292998</v>
      </c>
      <c r="C335">
        <v>264.52560648586899</v>
      </c>
      <c r="D335">
        <v>159.783552490951</v>
      </c>
      <c r="E335">
        <v>10.956205455514199</v>
      </c>
      <c r="F335">
        <v>262.06455140067101</v>
      </c>
      <c r="G335">
        <v>412.709423376703</v>
      </c>
      <c r="H335">
        <v>5.3152865371582703</v>
      </c>
      <c r="I335">
        <v>76.024490719265799</v>
      </c>
      <c r="J335">
        <v>4.9719070985184599</v>
      </c>
      <c r="O335" t="str">
        <f t="shared" si="47"/>
        <v>Acidic</v>
      </c>
      <c r="P335" t="str" cm="1">
        <f t="array" ref="P335">_xlfn.IFS(C334&lt;=60,"Soft",
C334&lt;120,"Moderately Soft",
C334&lt;=170,"Desirable",
C334&lt;=240,"Moderately Hard",
C334&gt;240,"Hard")</f>
        <v>Hard</v>
      </c>
      <c r="Q335" t="str" cm="1">
        <f t="array" ref="Q335">_xlfn.IFS(D334&lt;50,"Non-Beneficial",
D334&lt;=150,"Excellent",
D334&lt;=250,"Good",
D334&lt;=350,"Average",
D334&lt;=500,"Poor",
D334&lt;=800,"Very Poor",
D334&gt;800,"Unacceptable")</f>
        <v>Good</v>
      </c>
      <c r="R335" t="str">
        <f t="shared" si="46"/>
        <v>Needs Boiling</v>
      </c>
      <c r="S335" t="str">
        <f t="shared" si="48"/>
        <v>Safe</v>
      </c>
      <c r="T335" t="str">
        <f t="shared" si="49"/>
        <v>Unacceptable</v>
      </c>
      <c r="U335" t="str">
        <f t="shared" si="50"/>
        <v>Acceptable</v>
      </c>
      <c r="V335" t="str">
        <f t="shared" si="51"/>
        <v>Safe</v>
      </c>
      <c r="W335" t="str">
        <f t="shared" si="52"/>
        <v>Acceptable</v>
      </c>
      <c r="AA335" t="str">
        <f t="shared" si="53"/>
        <v>Not-Potable</v>
      </c>
      <c r="AB335" t="str">
        <f t="shared" si="54"/>
        <v>Not-Potable</v>
      </c>
      <c r="AC335" t="s">
        <v>35</v>
      </c>
    </row>
    <row r="336" spans="2:29" x14ac:dyDescent="0.3">
      <c r="B336">
        <f>$AG$27</f>
        <v>7.080794504276815</v>
      </c>
      <c r="C336">
        <v>250.705393897043</v>
      </c>
      <c r="D336">
        <v>273.559343064845</v>
      </c>
      <c r="E336">
        <v>6.4820379737763503</v>
      </c>
      <c r="F336">
        <v>377.35804842162003</v>
      </c>
      <c r="G336">
        <v>559.81784714449998</v>
      </c>
      <c r="H336">
        <v>13.6539598682388</v>
      </c>
      <c r="I336">
        <v>77.917719535419295</v>
      </c>
      <c r="J336">
        <v>2.9691360985959299</v>
      </c>
      <c r="O336" t="str">
        <f t="shared" si="47"/>
        <v>Neutral</v>
      </c>
      <c r="P336" t="str" cm="1">
        <f t="array" ref="P336">_xlfn.IFS(C335&lt;=60,"Soft",
C335&lt;120,"Moderately Soft",
C335&lt;=170,"Desirable",
C335&lt;=240,"Moderately Hard",
C335&gt;240,"Hard")</f>
        <v>Hard</v>
      </c>
      <c r="Q336" t="str" cm="1">
        <f t="array" ref="Q336">_xlfn.IFS(D335&lt;50,"Non-Beneficial",
D335&lt;=150,"Excellent",
D335&lt;=250,"Good",
D335&lt;=350,"Average",
D335&lt;=500,"Poor",
D335&lt;=800,"Very Poor",
D335&gt;800,"Unacceptable")</f>
        <v>Good</v>
      </c>
      <c r="R336" t="str">
        <f t="shared" si="46"/>
        <v>Unacceptable</v>
      </c>
      <c r="S336" t="str">
        <f t="shared" si="48"/>
        <v>Safe</v>
      </c>
      <c r="T336" t="str">
        <f t="shared" si="49"/>
        <v>Acceptable</v>
      </c>
      <c r="U336" t="str">
        <f t="shared" si="50"/>
        <v>Acceptable</v>
      </c>
      <c r="V336" t="str">
        <f t="shared" si="51"/>
        <v>Safe</v>
      </c>
      <c r="W336" t="str">
        <f t="shared" si="52"/>
        <v>Acceptable</v>
      </c>
      <c r="AA336" t="str">
        <f t="shared" si="53"/>
        <v>Not-Potable</v>
      </c>
      <c r="AB336" t="str">
        <f t="shared" si="54"/>
        <v>Not-Potable</v>
      </c>
      <c r="AC336" t="s">
        <v>35</v>
      </c>
    </row>
    <row r="337" spans="2:29" x14ac:dyDescent="0.3">
      <c r="B337">
        <v>10.026223807942101</v>
      </c>
      <c r="C337">
        <v>94.0913074831264</v>
      </c>
      <c r="D337">
        <v>255.100972982146</v>
      </c>
      <c r="E337">
        <v>6.6141140307789099</v>
      </c>
      <c r="F337">
        <v>385.40265949386799</v>
      </c>
      <c r="G337">
        <v>388.46726596970001</v>
      </c>
      <c r="H337">
        <v>11.887161249998501</v>
      </c>
      <c r="I337">
        <v>69.273978689310297</v>
      </c>
      <c r="J337">
        <v>3.73622847057353</v>
      </c>
      <c r="O337" t="str">
        <f t="shared" si="47"/>
        <v>Neutral</v>
      </c>
      <c r="P337" t="str" cm="1">
        <f t="array" ref="P337">_xlfn.IFS(C336&lt;=60,"Soft",
C336&lt;120,"Moderately Soft",
C336&lt;=170,"Desirable",
C336&lt;=240,"Moderately Hard",
C336&gt;240,"Hard")</f>
        <v>Hard</v>
      </c>
      <c r="Q337" t="str" cm="1">
        <f t="array" ref="Q337">_xlfn.IFS(D336&lt;50,"Non-Beneficial",
D336&lt;=150,"Excellent",
D336&lt;=250,"Good",
D336&lt;=350,"Average",
D336&lt;=500,"Poor",
D336&lt;=800,"Very Poor",
D336&gt;800,"Unacceptable")</f>
        <v>Average</v>
      </c>
      <c r="R337" t="str">
        <f t="shared" si="46"/>
        <v>Needs Boiling</v>
      </c>
      <c r="S337" t="str">
        <f t="shared" si="48"/>
        <v>Safe</v>
      </c>
      <c r="T337" t="str">
        <f t="shared" si="49"/>
        <v>Unacceptable</v>
      </c>
      <c r="U337" t="str">
        <f t="shared" si="50"/>
        <v>Acceptable</v>
      </c>
      <c r="V337" t="str">
        <f t="shared" si="51"/>
        <v>Safe</v>
      </c>
      <c r="W337" t="str">
        <f t="shared" si="52"/>
        <v>Acceptable</v>
      </c>
      <c r="AA337" t="str">
        <f t="shared" si="53"/>
        <v>Not-Potable</v>
      </c>
      <c r="AB337" t="str">
        <f t="shared" si="54"/>
        <v>Not-Potable</v>
      </c>
      <c r="AC337" t="s">
        <v>35</v>
      </c>
    </row>
    <row r="338" spans="2:29" x14ac:dyDescent="0.3">
      <c r="B338">
        <v>5.5838329984766597</v>
      </c>
      <c r="C338">
        <v>261.23382530839598</v>
      </c>
      <c r="D338">
        <v>352.78681742745698</v>
      </c>
      <c r="E338">
        <v>6.5946167902281001</v>
      </c>
      <c r="F338">
        <f>$AH$27</f>
        <v>333.77577661081307</v>
      </c>
      <c r="G338">
        <v>278.639038680623</v>
      </c>
      <c r="H338">
        <v>13.5653873835496</v>
      </c>
      <c r="I338">
        <v>83.274894722186005</v>
      </c>
      <c r="J338">
        <v>3.8701569206242898</v>
      </c>
      <c r="O338" t="str">
        <f t="shared" si="47"/>
        <v>Alkaline</v>
      </c>
      <c r="P338" t="str" cm="1">
        <f t="array" ref="P338">_xlfn.IFS(C337&lt;=60,"Soft",
C337&lt;120,"Moderately Soft",
C337&lt;=170,"Desirable",
C337&lt;=240,"Moderately Hard",
C337&gt;240,"Hard")</f>
        <v>Moderately Soft</v>
      </c>
      <c r="Q338" t="str" cm="1">
        <f t="array" ref="Q338">_xlfn.IFS(D337&lt;50,"Non-Beneficial",
D337&lt;=150,"Excellent",
D337&lt;=250,"Good",
D337&lt;=350,"Average",
D337&lt;=500,"Poor",
D337&lt;=800,"Very Poor",
D337&gt;800,"Unacceptable")</f>
        <v>Average</v>
      </c>
      <c r="R338" t="str">
        <f t="shared" si="46"/>
        <v>Needs Boiling</v>
      </c>
      <c r="S338" t="str">
        <f t="shared" si="48"/>
        <v>Safe</v>
      </c>
      <c r="T338" t="str">
        <f t="shared" si="49"/>
        <v>Acceptable</v>
      </c>
      <c r="U338" t="str">
        <f t="shared" si="50"/>
        <v>Acceptable</v>
      </c>
      <c r="V338" t="str">
        <f t="shared" si="51"/>
        <v>Safe</v>
      </c>
      <c r="W338" t="str">
        <f t="shared" si="52"/>
        <v>Acceptable</v>
      </c>
      <c r="AA338" t="str">
        <f t="shared" si="53"/>
        <v>Not-Potable</v>
      </c>
      <c r="AB338" t="str">
        <f t="shared" si="54"/>
        <v>Not-Potable</v>
      </c>
      <c r="AC338" t="s">
        <v>35</v>
      </c>
    </row>
    <row r="339" spans="2:29" x14ac:dyDescent="0.3">
      <c r="B339">
        <v>7.9529291155722399</v>
      </c>
      <c r="C339">
        <v>221.36985384494201</v>
      </c>
      <c r="D339">
        <v>186.21424922740101</v>
      </c>
      <c r="E339">
        <v>6.8794183880855497</v>
      </c>
      <c r="F339">
        <f>$AH$27</f>
        <v>333.77577661081307</v>
      </c>
      <c r="G339">
        <v>309.25461973579502</v>
      </c>
      <c r="H339">
        <v>19.056984917706199</v>
      </c>
      <c r="I339">
        <v>72.689354324696694</v>
      </c>
      <c r="J339">
        <v>5.26001476613565</v>
      </c>
      <c r="O339" t="str">
        <f t="shared" si="47"/>
        <v>Acidic</v>
      </c>
      <c r="P339" t="str" cm="1">
        <f t="array" ref="P339">_xlfn.IFS(C338&lt;=60,"Soft",
C338&lt;120,"Moderately Soft",
C338&lt;=170,"Desirable",
C338&lt;=240,"Moderately Hard",
C338&gt;240,"Hard")</f>
        <v>Hard</v>
      </c>
      <c r="Q339" t="str" cm="1">
        <f t="array" ref="Q339">_xlfn.IFS(D338&lt;50,"Non-Beneficial",
D338&lt;=150,"Excellent",
D338&lt;=250,"Good",
D338&lt;=350,"Average",
D338&lt;=500,"Poor",
D338&lt;=800,"Very Poor",
D338&gt;800,"Unacceptable")</f>
        <v>Poor</v>
      </c>
      <c r="R339" t="str">
        <f t="shared" si="46"/>
        <v>Needs Boiling</v>
      </c>
      <c r="S339" t="str">
        <f t="shared" si="48"/>
        <v>Safe</v>
      </c>
      <c r="T339" t="str">
        <f t="shared" si="49"/>
        <v>Acceptable</v>
      </c>
      <c r="U339" t="str">
        <f t="shared" si="50"/>
        <v>Acceptable</v>
      </c>
      <c r="V339" t="str">
        <f t="shared" si="51"/>
        <v>Unsafe</v>
      </c>
      <c r="W339" t="str">
        <f t="shared" si="52"/>
        <v>Acceptable</v>
      </c>
      <c r="AA339" t="str">
        <f t="shared" si="53"/>
        <v>Not-Potable</v>
      </c>
      <c r="AB339" t="str">
        <f t="shared" si="54"/>
        <v>Not-Potable</v>
      </c>
      <c r="AC339" t="s">
        <v>35</v>
      </c>
    </row>
    <row r="340" spans="2:29" x14ac:dyDescent="0.3">
      <c r="B340">
        <v>5.5001866409041797</v>
      </c>
      <c r="C340">
        <v>254.67270502539401</v>
      </c>
      <c r="D340">
        <v>210.828520442811</v>
      </c>
      <c r="E340">
        <v>8.3693540977722893</v>
      </c>
      <c r="F340">
        <v>347.81651449635598</v>
      </c>
      <c r="G340">
        <v>469.79537504593497</v>
      </c>
      <c r="H340">
        <v>13.496404312223101</v>
      </c>
      <c r="I340">
        <v>60.045866658609903</v>
      </c>
      <c r="J340">
        <v>4.1784789514762597</v>
      </c>
      <c r="O340" t="str">
        <f t="shared" si="47"/>
        <v>Neutral</v>
      </c>
      <c r="P340" t="str" cm="1">
        <f t="array" ref="P340">_xlfn.IFS(C339&lt;=60,"Soft",
C339&lt;120,"Moderately Soft",
C339&lt;=170,"Desirable",
C339&lt;=240,"Moderately Hard",
C339&gt;240,"Hard")</f>
        <v>Moderately Hard</v>
      </c>
      <c r="Q340" t="str" cm="1">
        <f t="array" ref="Q340">_xlfn.IFS(D339&lt;50,"Non-Beneficial",
D339&lt;=150,"Excellent",
D339&lt;=250,"Good",
D339&lt;=350,"Average",
D339&lt;=500,"Poor",
D339&lt;=800,"Very Poor",
D339&gt;800,"Unacceptable")</f>
        <v>Good</v>
      </c>
      <c r="R340" t="str">
        <f t="shared" si="46"/>
        <v>Needs Boiling</v>
      </c>
      <c r="S340" t="str">
        <f t="shared" si="48"/>
        <v>Safe</v>
      </c>
      <c r="T340" t="str">
        <f t="shared" si="49"/>
        <v>Acceptable</v>
      </c>
      <c r="U340" t="str">
        <f t="shared" si="50"/>
        <v>Acceptable</v>
      </c>
      <c r="V340" t="str">
        <f t="shared" si="51"/>
        <v>Safe</v>
      </c>
      <c r="W340" t="str">
        <f t="shared" si="52"/>
        <v>Unacceptable</v>
      </c>
      <c r="AA340" t="str">
        <f t="shared" si="53"/>
        <v>Not-Potable</v>
      </c>
      <c r="AB340" t="str">
        <f t="shared" si="54"/>
        <v>Potable</v>
      </c>
      <c r="AC340" t="s">
        <v>35</v>
      </c>
    </row>
    <row r="341" spans="2:29" x14ac:dyDescent="0.3">
      <c r="B341">
        <v>7.5437004660569098</v>
      </c>
      <c r="C341">
        <v>161.62314162694699</v>
      </c>
      <c r="D341">
        <v>191.16012084122997</v>
      </c>
      <c r="E341">
        <v>8.4934067485446292</v>
      </c>
      <c r="F341">
        <v>289.95995285934902</v>
      </c>
      <c r="G341">
        <v>440.28344556871201</v>
      </c>
      <c r="H341">
        <v>13.3367696078009</v>
      </c>
      <c r="I341">
        <v>80.243236889410696</v>
      </c>
      <c r="J341">
        <v>3.6305365783974599</v>
      </c>
      <c r="O341" t="str">
        <f t="shared" si="47"/>
        <v>Acidic</v>
      </c>
      <c r="P341" t="str" cm="1">
        <f t="array" ref="P341">_xlfn.IFS(C340&lt;=60,"Soft",
C340&lt;120,"Moderately Soft",
C340&lt;=170,"Desirable",
C340&lt;=240,"Moderately Hard",
C340&gt;240,"Hard")</f>
        <v>Hard</v>
      </c>
      <c r="Q341" t="str" cm="1">
        <f t="array" ref="Q341">_xlfn.IFS(D340&lt;50,"Non-Beneficial",
D340&lt;=150,"Excellent",
D340&lt;=250,"Good",
D340&lt;=350,"Average",
D340&lt;=500,"Poor",
D340&lt;=800,"Very Poor",
D340&gt;800,"Unacceptable")</f>
        <v>Good</v>
      </c>
      <c r="R341" t="str">
        <f t="shared" si="46"/>
        <v>Unacceptable</v>
      </c>
      <c r="S341" t="str">
        <f t="shared" si="48"/>
        <v>Safe</v>
      </c>
      <c r="T341" t="str">
        <f t="shared" si="49"/>
        <v>Acceptable</v>
      </c>
      <c r="U341" t="str">
        <f t="shared" si="50"/>
        <v>Acceptable</v>
      </c>
      <c r="V341" t="str">
        <f t="shared" si="51"/>
        <v>Safe</v>
      </c>
      <c r="W341" t="str">
        <f t="shared" si="52"/>
        <v>Acceptable</v>
      </c>
      <c r="AA341" t="str">
        <f t="shared" si="53"/>
        <v>Not-Potable</v>
      </c>
      <c r="AB341" t="str">
        <f t="shared" si="54"/>
        <v>Not-Potable</v>
      </c>
      <c r="AC341" t="s">
        <v>35</v>
      </c>
    </row>
    <row r="342" spans="2:29" x14ac:dyDescent="0.3">
      <c r="B342">
        <v>6.8483315590494396</v>
      </c>
      <c r="C342">
        <v>159.18805013792601</v>
      </c>
      <c r="D342">
        <v>128.37506062969399</v>
      </c>
      <c r="E342">
        <v>5.1644480548378802</v>
      </c>
      <c r="F342">
        <v>373.99171050123601</v>
      </c>
      <c r="G342">
        <v>558.81556674452202</v>
      </c>
      <c r="H342">
        <v>12.254080760936001</v>
      </c>
      <c r="I342">
        <v>69.772210266725196</v>
      </c>
      <c r="J342">
        <v>4.3966045560654701</v>
      </c>
      <c r="O342" t="str">
        <f t="shared" si="47"/>
        <v>Neutral</v>
      </c>
      <c r="P342" t="str" cm="1">
        <f t="array" ref="P342">_xlfn.IFS(C341&lt;=60,"Soft",
C341&lt;120,"Moderately Soft",
C341&lt;=170,"Desirable",
C341&lt;=240,"Moderately Hard",
C341&gt;240,"Hard")</f>
        <v>Desirable</v>
      </c>
      <c r="Q342" t="str" cm="1">
        <f t="array" ref="Q342">_xlfn.IFS(D341&lt;50,"Non-Beneficial",
D341&lt;=150,"Excellent",
D341&lt;=250,"Good",
D341&lt;=350,"Average",
D341&lt;=500,"Poor",
D341&lt;=800,"Very Poor",
D341&gt;800,"Unacceptable")</f>
        <v>Good</v>
      </c>
      <c r="R342" t="str">
        <f t="shared" si="46"/>
        <v>Unacceptable</v>
      </c>
      <c r="S342" t="str">
        <f t="shared" si="48"/>
        <v>Safe</v>
      </c>
      <c r="T342" t="str">
        <f t="shared" si="49"/>
        <v>Acceptable</v>
      </c>
      <c r="U342" t="str">
        <f t="shared" si="50"/>
        <v>Acceptable</v>
      </c>
      <c r="V342" t="str">
        <f t="shared" si="51"/>
        <v>Unsafe</v>
      </c>
      <c r="W342" t="str">
        <f t="shared" si="52"/>
        <v>Acceptable</v>
      </c>
      <c r="AA342" t="str">
        <f t="shared" si="53"/>
        <v>Not-Potable</v>
      </c>
      <c r="AB342" t="str">
        <f t="shared" si="54"/>
        <v>Not-Potable</v>
      </c>
      <c r="AC342" t="s">
        <v>35</v>
      </c>
    </row>
    <row r="343" spans="2:29" x14ac:dyDescent="0.3">
      <c r="B343">
        <f>$AG$27</f>
        <v>7.080794504276815</v>
      </c>
      <c r="C343">
        <v>181.210509873208</v>
      </c>
      <c r="D343">
        <v>302.80788593026</v>
      </c>
      <c r="E343">
        <v>10.3825465905225</v>
      </c>
      <c r="F343">
        <v>256.63006817978601</v>
      </c>
      <c r="G343">
        <v>487.99726162747299</v>
      </c>
      <c r="H343">
        <v>11.346301748517501</v>
      </c>
      <c r="I343">
        <v>68.843865572207093</v>
      </c>
      <c r="J343">
        <v>3.7795544920225601</v>
      </c>
      <c r="O343" t="str">
        <f t="shared" si="47"/>
        <v>Neutral</v>
      </c>
      <c r="P343" t="str" cm="1">
        <f t="array" ref="P343">_xlfn.IFS(C342&lt;=60,"Soft",
C342&lt;120,"Moderately Soft",
C342&lt;=170,"Desirable",
C342&lt;=240,"Moderately Hard",
C342&gt;240,"Hard")</f>
        <v>Desirable</v>
      </c>
      <c r="Q343" t="str" cm="1">
        <f t="array" ref="Q343">_xlfn.IFS(D342&lt;50,"Non-Beneficial",
D342&lt;=150,"Excellent",
D342&lt;=250,"Good",
D342&lt;=350,"Average",
D342&lt;=500,"Poor",
D342&lt;=800,"Very Poor",
D342&gt;800,"Unacceptable")</f>
        <v>Excellent</v>
      </c>
      <c r="R343" t="str">
        <f t="shared" si="46"/>
        <v>Needs Boiling</v>
      </c>
      <c r="S343" t="str">
        <f t="shared" si="48"/>
        <v>Safe</v>
      </c>
      <c r="T343" t="str">
        <f t="shared" si="49"/>
        <v>Unacceptable</v>
      </c>
      <c r="U343" t="str">
        <f t="shared" si="50"/>
        <v>Acceptable</v>
      </c>
      <c r="V343" t="str">
        <f t="shared" si="51"/>
        <v>Safe</v>
      </c>
      <c r="W343" t="str">
        <f t="shared" si="52"/>
        <v>Acceptable</v>
      </c>
      <c r="AA343" t="str">
        <f t="shared" si="53"/>
        <v>Not-Potable</v>
      </c>
      <c r="AB343" t="str">
        <f t="shared" si="54"/>
        <v>Potable</v>
      </c>
      <c r="AC343" t="s">
        <v>35</v>
      </c>
    </row>
    <row r="344" spans="2:29" x14ac:dyDescent="0.3">
      <c r="B344">
        <v>5.9102517293372001</v>
      </c>
      <c r="C344">
        <v>282.73901696086199</v>
      </c>
      <c r="D344">
        <v>152.44846394587398</v>
      </c>
      <c r="E344">
        <v>6.6365506489238903</v>
      </c>
      <c r="F344">
        <v>363.38468266961098</v>
      </c>
      <c r="G344">
        <v>695.36952798804703</v>
      </c>
      <c r="H344">
        <v>13.1383531472252</v>
      </c>
      <c r="I344">
        <v>89.801010694357103</v>
      </c>
      <c r="J344">
        <v>3.6609229075947698</v>
      </c>
      <c r="O344" t="str">
        <f t="shared" si="47"/>
        <v>Neutral</v>
      </c>
      <c r="P344" t="str" cm="1">
        <f t="array" ref="P344">_xlfn.IFS(C343&lt;=60,"Soft",
C343&lt;120,"Moderately Soft",
C343&lt;=170,"Desirable",
C343&lt;=240,"Moderately Hard",
C343&gt;240,"Hard")</f>
        <v>Moderately Hard</v>
      </c>
      <c r="Q344" t="str" cm="1">
        <f t="array" ref="Q344">_xlfn.IFS(D343&lt;50,"Non-Beneficial",
D343&lt;=150,"Excellent",
D343&lt;=250,"Good",
D343&lt;=350,"Average",
D343&lt;=500,"Poor",
D343&lt;=800,"Very Poor",
D343&gt;800,"Unacceptable")</f>
        <v>Average</v>
      </c>
      <c r="R344" t="str">
        <f t="shared" si="46"/>
        <v>Unacceptable</v>
      </c>
      <c r="S344" t="str">
        <f t="shared" si="48"/>
        <v>Safe</v>
      </c>
      <c r="T344" t="str">
        <f t="shared" si="49"/>
        <v>Acceptable</v>
      </c>
      <c r="U344" t="str">
        <f t="shared" si="50"/>
        <v>Acceptable</v>
      </c>
      <c r="V344" t="str">
        <f t="shared" si="51"/>
        <v>Safe</v>
      </c>
      <c r="W344" t="str">
        <f t="shared" si="52"/>
        <v>Acceptable</v>
      </c>
      <c r="AA344" t="str">
        <f t="shared" si="53"/>
        <v>Not-Potable</v>
      </c>
      <c r="AB344" t="str">
        <f t="shared" si="54"/>
        <v>Potable</v>
      </c>
      <c r="AC344" t="s">
        <v>35</v>
      </c>
    </row>
    <row r="345" spans="2:29" x14ac:dyDescent="0.3">
      <c r="B345">
        <v>8.7168203337723806</v>
      </c>
      <c r="C345">
        <v>153.98003446083999</v>
      </c>
      <c r="D345">
        <v>117.344488567892</v>
      </c>
      <c r="E345">
        <v>7.1236113226990199</v>
      </c>
      <c r="F345">
        <f>$AH$27</f>
        <v>333.77577661081307</v>
      </c>
      <c r="G345">
        <v>447.02807683822698</v>
      </c>
      <c r="H345">
        <v>12.7360442549199</v>
      </c>
      <c r="I345">
        <v>39.927520823036197</v>
      </c>
      <c r="J345">
        <v>3.2051287672092599</v>
      </c>
      <c r="O345" t="str">
        <f t="shared" si="47"/>
        <v>Acidic</v>
      </c>
      <c r="P345" t="str" cm="1">
        <f t="array" ref="P345">_xlfn.IFS(C344&lt;=60,"Soft",
C344&lt;120,"Moderately Soft",
C344&lt;=170,"Desirable",
C344&lt;=240,"Moderately Hard",
C344&gt;240,"Hard")</f>
        <v>Hard</v>
      </c>
      <c r="Q345" t="str" cm="1">
        <f t="array" ref="Q345">_xlfn.IFS(D344&lt;50,"Non-Beneficial",
D344&lt;=150,"Excellent",
D344&lt;=250,"Good",
D344&lt;=350,"Average",
D344&lt;=500,"Poor",
D344&lt;=800,"Very Poor",
D344&gt;800,"Unacceptable")</f>
        <v>Good</v>
      </c>
      <c r="R345" t="str">
        <f t="shared" si="46"/>
        <v>Needs Boiling</v>
      </c>
      <c r="S345" t="str">
        <f t="shared" si="48"/>
        <v>Safe</v>
      </c>
      <c r="T345" t="str">
        <f t="shared" si="49"/>
        <v>Unacceptable</v>
      </c>
      <c r="U345" t="str">
        <f t="shared" si="50"/>
        <v>Acceptable</v>
      </c>
      <c r="V345" t="str">
        <f t="shared" si="51"/>
        <v>Unsafe</v>
      </c>
      <c r="W345" t="str">
        <f t="shared" si="52"/>
        <v>Acceptable</v>
      </c>
      <c r="AA345" t="str">
        <f t="shared" si="53"/>
        <v>Not-Potable</v>
      </c>
      <c r="AB345" t="str">
        <f t="shared" si="54"/>
        <v>Not-Potable</v>
      </c>
      <c r="AC345" t="s">
        <v>35</v>
      </c>
    </row>
    <row r="346" spans="2:29" x14ac:dyDescent="0.3">
      <c r="B346">
        <v>6.0168891356533898</v>
      </c>
      <c r="C346">
        <v>221.14730779188</v>
      </c>
      <c r="D346">
        <v>166.56062671606702</v>
      </c>
      <c r="E346">
        <v>5.2016877576618299</v>
      </c>
      <c r="F346">
        <f>$AH$27</f>
        <v>333.77577661081307</v>
      </c>
      <c r="G346">
        <v>383.20777481327798</v>
      </c>
      <c r="H346">
        <v>22.517870469892699</v>
      </c>
      <c r="I346">
        <v>81.626232154019903</v>
      </c>
      <c r="J346">
        <v>4.4222692329216997</v>
      </c>
      <c r="O346" t="str">
        <f t="shared" si="47"/>
        <v>Alkaline</v>
      </c>
      <c r="P346" t="str" cm="1">
        <f t="array" ref="P346">_xlfn.IFS(C345&lt;=60,"Soft",
C345&lt;120,"Moderately Soft",
C345&lt;=170,"Desirable",
C345&lt;=240,"Moderately Hard",
C345&gt;240,"Hard")</f>
        <v>Desirable</v>
      </c>
      <c r="Q346" t="str" cm="1">
        <f t="array" ref="Q346">_xlfn.IFS(D345&lt;50,"Non-Beneficial",
D345&lt;=150,"Excellent",
D345&lt;=250,"Good",
D345&lt;=350,"Average",
D345&lt;=500,"Poor",
D345&lt;=800,"Very Poor",
D345&gt;800,"Unacceptable")</f>
        <v>Excellent</v>
      </c>
      <c r="R346" t="str">
        <f t="shared" si="46"/>
        <v>Unacceptable</v>
      </c>
      <c r="S346" t="str">
        <f t="shared" si="48"/>
        <v>Safe</v>
      </c>
      <c r="T346" t="str">
        <f t="shared" si="49"/>
        <v>Acceptable</v>
      </c>
      <c r="U346" t="str">
        <f t="shared" si="50"/>
        <v>Acceptable</v>
      </c>
      <c r="V346" t="str">
        <f t="shared" si="51"/>
        <v>Safe</v>
      </c>
      <c r="W346" t="str">
        <f t="shared" si="52"/>
        <v>Acceptable</v>
      </c>
      <c r="AA346" t="str">
        <f t="shared" si="53"/>
        <v>Not-Potable</v>
      </c>
      <c r="AB346" t="str">
        <f t="shared" si="54"/>
        <v>Not-Potable</v>
      </c>
      <c r="AC346" t="s">
        <v>35</v>
      </c>
    </row>
    <row r="347" spans="2:29" x14ac:dyDescent="0.3">
      <c r="B347">
        <v>9.5678227262804398</v>
      </c>
      <c r="C347">
        <v>173.11149825407</v>
      </c>
      <c r="D347">
        <v>387.87462705099</v>
      </c>
      <c r="E347">
        <v>5.1499999322631496</v>
      </c>
      <c r="F347">
        <v>444.97055197132198</v>
      </c>
      <c r="G347">
        <v>492.41152440382899</v>
      </c>
      <c r="H347">
        <v>12.904220856973501</v>
      </c>
      <c r="I347">
        <v>48.481477177919103</v>
      </c>
      <c r="J347">
        <v>4.1979190549950802</v>
      </c>
      <c r="O347" t="str">
        <f t="shared" si="47"/>
        <v>Acidic</v>
      </c>
      <c r="P347" t="str" cm="1">
        <f t="array" ref="P347">_xlfn.IFS(C346&lt;=60,"Soft",
C346&lt;120,"Moderately Soft",
C346&lt;=170,"Desirable",
C346&lt;=240,"Moderately Hard",
C346&gt;240,"Hard")</f>
        <v>Moderately Hard</v>
      </c>
      <c r="Q347" t="str" cm="1">
        <f t="array" ref="Q347">_xlfn.IFS(D346&lt;50,"Non-Beneficial",
D346&lt;=150,"Excellent",
D346&lt;=250,"Good",
D346&lt;=350,"Average",
D346&lt;=500,"Poor",
D346&lt;=800,"Very Poor",
D346&gt;800,"Unacceptable")</f>
        <v>Good</v>
      </c>
      <c r="R347" t="str">
        <f t="shared" si="46"/>
        <v>Needs Boiling</v>
      </c>
      <c r="S347" t="str">
        <f t="shared" si="48"/>
        <v>Safe</v>
      </c>
      <c r="T347" t="str">
        <f t="shared" si="49"/>
        <v>Acceptable</v>
      </c>
      <c r="U347" t="str">
        <f t="shared" si="50"/>
        <v>Unacceptable</v>
      </c>
      <c r="V347" t="str">
        <f t="shared" si="51"/>
        <v>Unsafe</v>
      </c>
      <c r="W347" t="str">
        <f t="shared" si="52"/>
        <v>Acceptable</v>
      </c>
      <c r="AA347" t="str">
        <f t="shared" si="53"/>
        <v>Not-Potable</v>
      </c>
      <c r="AB347" t="str">
        <f t="shared" si="54"/>
        <v>Not-Potable</v>
      </c>
      <c r="AC347" t="s">
        <v>35</v>
      </c>
    </row>
    <row r="348" spans="2:29" x14ac:dyDescent="0.3">
      <c r="B348">
        <v>4.2962470237280703</v>
      </c>
      <c r="C348">
        <v>278.14752405652303</v>
      </c>
      <c r="D348">
        <v>196.724872131772</v>
      </c>
      <c r="E348">
        <v>4.9552181590943603</v>
      </c>
      <c r="F348">
        <v>414.63672623531801</v>
      </c>
      <c r="G348">
        <v>330.06737897028398</v>
      </c>
      <c r="H348">
        <v>11.2931866089063</v>
      </c>
      <c r="I348">
        <v>70.665539664238196</v>
      </c>
      <c r="J348">
        <v>4.1633289815042298</v>
      </c>
      <c r="O348" t="str">
        <f t="shared" si="47"/>
        <v>Alkaline</v>
      </c>
      <c r="P348" t="str" cm="1">
        <f t="array" ref="P348">_xlfn.IFS(C347&lt;=60,"Soft",
C347&lt;120,"Moderately Soft",
C347&lt;=170,"Desirable",
C347&lt;=240,"Moderately Hard",
C347&gt;240,"Hard")</f>
        <v>Moderately Hard</v>
      </c>
      <c r="Q348" t="str" cm="1">
        <f t="array" ref="Q348">_xlfn.IFS(D347&lt;50,"Non-Beneficial",
D347&lt;=150,"Excellent",
D347&lt;=250,"Good",
D347&lt;=350,"Average",
D347&lt;=500,"Poor",
D347&lt;=800,"Very Poor",
D347&gt;800,"Unacceptable")</f>
        <v>Poor</v>
      </c>
      <c r="R348" t="str">
        <f t="shared" si="46"/>
        <v>Needs Boiling</v>
      </c>
      <c r="S348" t="str">
        <f t="shared" si="48"/>
        <v>Unsafe</v>
      </c>
      <c r="T348" t="str">
        <f t="shared" si="49"/>
        <v>Acceptable</v>
      </c>
      <c r="U348" t="str">
        <f t="shared" si="50"/>
        <v>Acceptable</v>
      </c>
      <c r="V348" t="str">
        <f t="shared" si="51"/>
        <v>Safe</v>
      </c>
      <c r="W348" t="str">
        <f t="shared" si="52"/>
        <v>Acceptable</v>
      </c>
      <c r="AA348" t="str">
        <f t="shared" si="53"/>
        <v>Not-Potable</v>
      </c>
      <c r="AB348" t="str">
        <f t="shared" si="54"/>
        <v>Not-Potable</v>
      </c>
      <c r="AC348" t="s">
        <v>35</v>
      </c>
    </row>
    <row r="349" spans="2:29" x14ac:dyDescent="0.3">
      <c r="B349">
        <v>3.5515791769671501</v>
      </c>
      <c r="C349">
        <v>323.12400000000002</v>
      </c>
      <c r="D349">
        <v>389.69388992043196</v>
      </c>
      <c r="E349">
        <v>8.9255153122945199</v>
      </c>
      <c r="F349">
        <f>$AH$27</f>
        <v>333.77577661081307</v>
      </c>
      <c r="G349">
        <v>514.76291845681203</v>
      </c>
      <c r="H349">
        <v>10.160302764453199</v>
      </c>
      <c r="I349">
        <v>71.099998841979499</v>
      </c>
      <c r="J349">
        <v>3.9659939696086202</v>
      </c>
      <c r="O349" t="str">
        <f t="shared" si="47"/>
        <v>Acidic</v>
      </c>
      <c r="P349" t="str" cm="1">
        <f t="array" ref="P349">_xlfn.IFS(C348&lt;=60,"Soft",
C348&lt;120,"Moderately Soft",
C348&lt;=170,"Desirable",
C348&lt;=240,"Moderately Hard",
C348&gt;240,"Hard")</f>
        <v>Hard</v>
      </c>
      <c r="Q349" t="str" cm="1">
        <f t="array" ref="Q349">_xlfn.IFS(D348&lt;50,"Non-Beneficial",
D348&lt;=150,"Excellent",
D348&lt;=250,"Good",
D348&lt;=350,"Average",
D348&lt;=500,"Poor",
D348&lt;=800,"Very Poor",
D348&gt;800,"Unacceptable")</f>
        <v>Good</v>
      </c>
      <c r="R349" t="str">
        <f t="shared" si="46"/>
        <v>Acceptable</v>
      </c>
      <c r="S349" t="str">
        <f t="shared" si="48"/>
        <v>Unsafe</v>
      </c>
      <c r="T349" t="str">
        <f t="shared" si="49"/>
        <v>Acceptable</v>
      </c>
      <c r="U349" t="str">
        <f t="shared" si="50"/>
        <v>Acceptable</v>
      </c>
      <c r="V349" t="str">
        <f t="shared" si="51"/>
        <v>Safe</v>
      </c>
      <c r="W349" t="str">
        <f t="shared" si="52"/>
        <v>Acceptable</v>
      </c>
      <c r="AA349" t="str">
        <f t="shared" si="53"/>
        <v>Not-Potable</v>
      </c>
      <c r="AB349" t="str">
        <f t="shared" si="54"/>
        <v>Not-Potable</v>
      </c>
      <c r="AC349" t="s">
        <v>35</v>
      </c>
    </row>
    <row r="350" spans="2:29" x14ac:dyDescent="0.3">
      <c r="B350">
        <v>8.5296693476335701</v>
      </c>
      <c r="C350">
        <v>157.70048107457001</v>
      </c>
      <c r="D350">
        <v>182.037300286582</v>
      </c>
      <c r="E350">
        <v>8.9268263271800805</v>
      </c>
      <c r="F350">
        <v>309.541977391611</v>
      </c>
      <c r="G350">
        <v>498.650832712934</v>
      </c>
      <c r="H350">
        <v>12.287824431743299</v>
      </c>
      <c r="I350">
        <v>52.028741048220397</v>
      </c>
      <c r="J350">
        <v>3.7760408374335301</v>
      </c>
      <c r="O350" t="str">
        <f t="shared" si="47"/>
        <v>Acidic</v>
      </c>
      <c r="P350" t="str" cm="1">
        <f t="array" ref="P350">_xlfn.IFS(C349&lt;=60,"Soft",
C349&lt;120,"Moderately Soft",
C349&lt;=170,"Desirable",
C349&lt;=240,"Moderately Hard",
C349&gt;240,"Hard")</f>
        <v>Hard</v>
      </c>
      <c r="Q350" t="str" cm="1">
        <f t="array" ref="Q350">_xlfn.IFS(D349&lt;50,"Non-Beneficial",
D349&lt;=150,"Excellent",
D349&lt;=250,"Good",
D349&lt;=350,"Average",
D349&lt;=500,"Poor",
D349&lt;=800,"Very Poor",
D349&gt;800,"Unacceptable")</f>
        <v>Poor</v>
      </c>
      <c r="R350" t="str">
        <f t="shared" si="46"/>
        <v>Unacceptable</v>
      </c>
      <c r="S350" t="str">
        <f t="shared" si="48"/>
        <v>Safe</v>
      </c>
      <c r="T350" t="str">
        <f t="shared" si="49"/>
        <v>Unacceptable</v>
      </c>
      <c r="U350" t="str">
        <f t="shared" si="50"/>
        <v>Acceptable</v>
      </c>
      <c r="V350" t="str">
        <f t="shared" si="51"/>
        <v>Safe</v>
      </c>
      <c r="W350" t="str">
        <f t="shared" si="52"/>
        <v>Acceptable</v>
      </c>
      <c r="AA350" t="str">
        <f t="shared" si="53"/>
        <v>Not-Potable</v>
      </c>
      <c r="AB350" t="str">
        <f t="shared" si="54"/>
        <v>Not-Potable</v>
      </c>
      <c r="AC350" t="s">
        <v>35</v>
      </c>
    </row>
    <row r="351" spans="2:29" x14ac:dyDescent="0.3">
      <c r="B351">
        <v>8.0653390361042092</v>
      </c>
      <c r="C351">
        <v>174.120584254113</v>
      </c>
      <c r="D351">
        <v>213.662835979862</v>
      </c>
      <c r="E351">
        <v>7.4909440135998997</v>
      </c>
      <c r="F351">
        <v>315.180405380585</v>
      </c>
      <c r="G351">
        <v>497.01923446590899</v>
      </c>
      <c r="H351">
        <v>11.4170186080033</v>
      </c>
      <c r="I351">
        <v>46.213197924149597</v>
      </c>
      <c r="J351">
        <v>3.75639170748219</v>
      </c>
      <c r="O351" t="str">
        <f t="shared" si="47"/>
        <v>Alkaline</v>
      </c>
      <c r="P351" t="str" cm="1">
        <f t="array" ref="P351">_xlfn.IFS(C350&lt;=60,"Soft",
C350&lt;120,"Moderately Soft",
C350&lt;=170,"Desirable",
C350&lt;=240,"Moderately Hard",
C350&gt;240,"Hard")</f>
        <v>Desirable</v>
      </c>
      <c r="Q351" t="str" cm="1">
        <f t="array" ref="Q351">_xlfn.IFS(D350&lt;50,"Non-Beneficial",
D350&lt;=150,"Excellent",
D350&lt;=250,"Good",
D350&lt;=350,"Average",
D350&lt;=500,"Poor",
D350&lt;=800,"Very Poor",
D350&gt;800,"Unacceptable")</f>
        <v>Good</v>
      </c>
      <c r="R351" t="str">
        <f t="shared" si="46"/>
        <v>Unacceptable</v>
      </c>
      <c r="S351" t="str">
        <f t="shared" si="48"/>
        <v>Safe</v>
      </c>
      <c r="T351" t="str">
        <f t="shared" si="49"/>
        <v>Acceptable</v>
      </c>
      <c r="U351" t="str">
        <f t="shared" si="50"/>
        <v>Acceptable</v>
      </c>
      <c r="V351" t="str">
        <f t="shared" si="51"/>
        <v>Safe</v>
      </c>
      <c r="W351" t="str">
        <f t="shared" si="52"/>
        <v>Acceptable</v>
      </c>
      <c r="AA351" t="str">
        <f t="shared" si="53"/>
        <v>Not-Potable</v>
      </c>
      <c r="AB351" t="str">
        <f t="shared" si="54"/>
        <v>Not-Potable</v>
      </c>
      <c r="AC351" t="s">
        <v>35</v>
      </c>
    </row>
    <row r="352" spans="2:29" x14ac:dyDescent="0.3">
      <c r="B352">
        <v>9.1584451632619999</v>
      </c>
      <c r="C352">
        <v>186.67297297271301</v>
      </c>
      <c r="D352">
        <v>157.97030395803199</v>
      </c>
      <c r="E352">
        <v>8.1510806624874093</v>
      </c>
      <c r="F352">
        <v>333.81226376656298</v>
      </c>
      <c r="G352">
        <v>425.75201760468002</v>
      </c>
      <c r="H352">
        <v>12.1826388771673</v>
      </c>
      <c r="I352">
        <v>112.622733007051</v>
      </c>
      <c r="J352">
        <v>4.52523673079825</v>
      </c>
      <c r="O352" t="str">
        <f t="shared" si="47"/>
        <v>Alkaline</v>
      </c>
      <c r="P352" t="str" cm="1">
        <f t="array" ref="P352">_xlfn.IFS(C351&lt;=60,"Soft",
C351&lt;120,"Moderately Soft",
C351&lt;=170,"Desirable",
C351&lt;=240,"Moderately Hard",
C351&gt;240,"Hard")</f>
        <v>Moderately Hard</v>
      </c>
      <c r="Q352" t="str" cm="1">
        <f t="array" ref="Q352">_xlfn.IFS(D351&lt;50,"Non-Beneficial",
D351&lt;=150,"Excellent",
D351&lt;=250,"Good",
D351&lt;=350,"Average",
D351&lt;=500,"Poor",
D351&lt;=800,"Very Poor",
D351&gt;800,"Unacceptable")</f>
        <v>Good</v>
      </c>
      <c r="R352" t="str">
        <f t="shared" si="46"/>
        <v>Unacceptable</v>
      </c>
      <c r="S352" t="str">
        <f t="shared" si="48"/>
        <v>Safe</v>
      </c>
      <c r="T352" t="str">
        <f t="shared" si="49"/>
        <v>Acceptable</v>
      </c>
      <c r="U352" t="str">
        <f t="shared" si="50"/>
        <v>Acceptable</v>
      </c>
      <c r="V352" t="str">
        <f t="shared" si="51"/>
        <v>Safe</v>
      </c>
      <c r="W352" t="str">
        <f t="shared" si="52"/>
        <v>Acceptable</v>
      </c>
      <c r="AA352" t="str">
        <f t="shared" si="53"/>
        <v>Not-Potable</v>
      </c>
      <c r="AB352" t="str">
        <f t="shared" si="54"/>
        <v>Not-Potable</v>
      </c>
      <c r="AC352" t="s">
        <v>35</v>
      </c>
    </row>
    <row r="353" spans="2:29" x14ac:dyDescent="0.3">
      <c r="B353">
        <v>8.8485862829290394</v>
      </c>
      <c r="C353">
        <v>188.91998288967901</v>
      </c>
      <c r="D353">
        <v>320.33332018857197</v>
      </c>
      <c r="E353">
        <v>13.127000000000001</v>
      </c>
      <c r="F353">
        <v>182.39737024563601</v>
      </c>
      <c r="G353">
        <v>479.791974730866</v>
      </c>
      <c r="H353">
        <v>12.0704443305619</v>
      </c>
      <c r="I353">
        <v>77.671337491971201</v>
      </c>
      <c r="J353">
        <v>4.0146818579761101</v>
      </c>
      <c r="O353" t="str">
        <f t="shared" si="47"/>
        <v>Alkaline</v>
      </c>
      <c r="P353" t="str" cm="1">
        <f t="array" ref="P353">_xlfn.IFS(C352&lt;=60,"Soft",
C352&lt;120,"Moderately Soft",
C352&lt;=170,"Desirable",
C352&lt;=240,"Moderately Hard",
C352&gt;240,"Hard")</f>
        <v>Moderately Hard</v>
      </c>
      <c r="Q353" t="str" cm="1">
        <f t="array" ref="Q353">_xlfn.IFS(D352&lt;50,"Non-Beneficial",
D352&lt;=150,"Excellent",
D352&lt;=250,"Good",
D352&lt;=350,"Average",
D352&lt;=500,"Poor",
D352&lt;=800,"Very Poor",
D352&gt;800,"Unacceptable")</f>
        <v>Good</v>
      </c>
      <c r="R353" t="str">
        <f t="shared" si="46"/>
        <v>Unacceptable</v>
      </c>
      <c r="S353" t="str">
        <f t="shared" si="48"/>
        <v>Safe</v>
      </c>
      <c r="T353" t="str">
        <f t="shared" si="49"/>
        <v>Acceptable</v>
      </c>
      <c r="U353" t="str">
        <f t="shared" si="50"/>
        <v>Acceptable</v>
      </c>
      <c r="V353" t="str">
        <f t="shared" si="51"/>
        <v>Unsafe</v>
      </c>
      <c r="W353" t="str">
        <f t="shared" si="52"/>
        <v>Acceptable</v>
      </c>
      <c r="AA353" t="str">
        <f t="shared" si="53"/>
        <v>Not-Potable</v>
      </c>
      <c r="AB353" t="str">
        <f t="shared" si="54"/>
        <v>Not-Potable</v>
      </c>
      <c r="AC353" t="s">
        <v>35</v>
      </c>
    </row>
    <row r="354" spans="2:29" x14ac:dyDescent="0.3">
      <c r="B354">
        <v>9.4954563819417803</v>
      </c>
      <c r="C354">
        <v>185.87859436173099</v>
      </c>
      <c r="D354">
        <v>180.88354849646302</v>
      </c>
      <c r="E354">
        <v>7.5273753090706803</v>
      </c>
      <c r="F354">
        <v>388.768656615564</v>
      </c>
      <c r="G354">
        <v>409.45099774475602</v>
      </c>
      <c r="H354">
        <v>12.3977035284683</v>
      </c>
      <c r="I354">
        <v>63.359143729195999</v>
      </c>
      <c r="J354">
        <v>4.1685412793257797</v>
      </c>
      <c r="O354" t="str">
        <f t="shared" si="47"/>
        <v>Alkaline</v>
      </c>
      <c r="P354" t="str" cm="1">
        <f t="array" ref="P354">_xlfn.IFS(C353&lt;=60,"Soft",
C353&lt;120,"Moderately Soft",
C353&lt;=170,"Desirable",
C353&lt;=240,"Moderately Hard",
C353&gt;240,"Hard")</f>
        <v>Moderately Hard</v>
      </c>
      <c r="Q354" t="str" cm="1">
        <f t="array" ref="Q354">_xlfn.IFS(D353&lt;50,"Non-Beneficial",
D353&lt;=150,"Excellent",
D353&lt;=250,"Good",
D353&lt;=350,"Average",
D353&lt;=500,"Poor",
D353&lt;=800,"Very Poor",
D353&gt;800,"Unacceptable")</f>
        <v>Average</v>
      </c>
      <c r="R354" t="str">
        <f t="shared" si="46"/>
        <v>Unacceptable</v>
      </c>
      <c r="S354" t="str">
        <f t="shared" si="48"/>
        <v>Safe</v>
      </c>
      <c r="T354" t="str">
        <f t="shared" si="49"/>
        <v>Acceptable</v>
      </c>
      <c r="U354" t="str">
        <f t="shared" si="50"/>
        <v>Acceptable</v>
      </c>
      <c r="V354" t="str">
        <f t="shared" si="51"/>
        <v>Safe</v>
      </c>
      <c r="W354" t="str">
        <f t="shared" si="52"/>
        <v>Acceptable</v>
      </c>
      <c r="AA354" t="str">
        <f t="shared" si="53"/>
        <v>Not-Potable</v>
      </c>
      <c r="AB354" t="str">
        <f t="shared" si="54"/>
        <v>Not-Potable</v>
      </c>
      <c r="AC354" t="s">
        <v>35</v>
      </c>
    </row>
    <row r="355" spans="2:29" x14ac:dyDescent="0.3">
      <c r="B355">
        <v>8.0528939164594693</v>
      </c>
      <c r="C355">
        <v>198.994474283475</v>
      </c>
      <c r="D355">
        <v>90.250793595979587</v>
      </c>
      <c r="E355">
        <v>7.2177879575489401</v>
      </c>
      <c r="F355">
        <v>338.39690969554903</v>
      </c>
      <c r="G355">
        <v>328.43311026419201</v>
      </c>
      <c r="H355">
        <v>9.1425234936335702</v>
      </c>
      <c r="I355">
        <v>42.7532153097441</v>
      </c>
      <c r="J355">
        <v>3.6348445415750201</v>
      </c>
      <c r="O355" t="str">
        <f t="shared" si="47"/>
        <v>Alkaline</v>
      </c>
      <c r="P355" t="str" cm="1">
        <f t="array" ref="P355">_xlfn.IFS(C354&lt;=60,"Soft",
C354&lt;120,"Moderately Soft",
C354&lt;=170,"Desirable",
C354&lt;=240,"Moderately Hard",
C354&gt;240,"Hard")</f>
        <v>Moderately Hard</v>
      </c>
      <c r="Q355" t="str" cm="1">
        <f t="array" ref="Q355">_xlfn.IFS(D354&lt;50,"Non-Beneficial",
D354&lt;=150,"Excellent",
D354&lt;=250,"Good",
D354&lt;=350,"Average",
D354&lt;=500,"Poor",
D354&lt;=800,"Very Poor",
D354&gt;800,"Unacceptable")</f>
        <v>Good</v>
      </c>
      <c r="R355" t="str">
        <f t="shared" si="46"/>
        <v>Unacceptable</v>
      </c>
      <c r="S355" t="str">
        <f t="shared" si="48"/>
        <v>Safe</v>
      </c>
      <c r="T355" t="str">
        <f t="shared" si="49"/>
        <v>Acceptable</v>
      </c>
      <c r="U355" t="str">
        <f t="shared" si="50"/>
        <v>Acceptable</v>
      </c>
      <c r="V355" t="str">
        <f t="shared" si="51"/>
        <v>Safe</v>
      </c>
      <c r="W355" t="str">
        <f t="shared" si="52"/>
        <v>Acceptable</v>
      </c>
      <c r="AA355" t="str">
        <f t="shared" si="53"/>
        <v>Not-Potable</v>
      </c>
      <c r="AB355" t="str">
        <f t="shared" si="54"/>
        <v>Not-Potable</v>
      </c>
      <c r="AC355" t="s">
        <v>35</v>
      </c>
    </row>
    <row r="356" spans="2:29" x14ac:dyDescent="0.3">
      <c r="B356">
        <v>2.7985490988627699</v>
      </c>
      <c r="C356">
        <v>311.38395647301701</v>
      </c>
      <c r="D356">
        <v>269.31243483430899</v>
      </c>
      <c r="E356">
        <v>7.1168974328667902</v>
      </c>
      <c r="F356">
        <f>$AH$27</f>
        <v>333.77577661081307</v>
      </c>
      <c r="G356">
        <v>521.14052364919405</v>
      </c>
      <c r="H356">
        <v>14.2351542025784</v>
      </c>
      <c r="I356">
        <v>42.080353265271803</v>
      </c>
      <c r="J356">
        <v>3.66325222184045</v>
      </c>
      <c r="O356" t="str">
        <f t="shared" si="47"/>
        <v>Alkaline</v>
      </c>
      <c r="P356" t="str" cm="1">
        <f t="array" ref="P356">_xlfn.IFS(C355&lt;=60,"Soft",
C355&lt;120,"Moderately Soft",
C355&lt;=170,"Desirable",
C355&lt;=240,"Moderately Hard",
C355&gt;240,"Hard")</f>
        <v>Moderately Hard</v>
      </c>
      <c r="Q356" t="str" cm="1">
        <f t="array" ref="Q356">_xlfn.IFS(D355&lt;50,"Non-Beneficial",
D355&lt;=150,"Excellent",
D355&lt;=250,"Good",
D355&lt;=350,"Average",
D355&lt;=500,"Poor",
D355&lt;=800,"Very Poor",
D355&gt;800,"Unacceptable")</f>
        <v>Excellent</v>
      </c>
      <c r="R356" t="str">
        <f t="shared" si="46"/>
        <v>Unacceptable</v>
      </c>
      <c r="S356" t="str">
        <f t="shared" si="48"/>
        <v>Safe</v>
      </c>
      <c r="T356" t="str">
        <f t="shared" si="49"/>
        <v>Acceptable</v>
      </c>
      <c r="U356" t="str">
        <f t="shared" si="50"/>
        <v>Acceptable</v>
      </c>
      <c r="V356" t="str">
        <f t="shared" si="51"/>
        <v>Safe</v>
      </c>
      <c r="W356" t="str">
        <f t="shared" si="52"/>
        <v>Acceptable</v>
      </c>
      <c r="AA356" t="str">
        <f t="shared" si="53"/>
        <v>Not-Potable</v>
      </c>
      <c r="AB356" t="str">
        <f t="shared" si="54"/>
        <v>Not-Potable</v>
      </c>
      <c r="AC356" t="s">
        <v>35</v>
      </c>
    </row>
    <row r="357" spans="2:29" x14ac:dyDescent="0.3">
      <c r="B357">
        <v>6.4258738662756896</v>
      </c>
      <c r="C357">
        <v>188.980281520619</v>
      </c>
      <c r="D357">
        <v>119.653965084606</v>
      </c>
      <c r="E357">
        <v>7.5711225844887</v>
      </c>
      <c r="F357">
        <v>365.45365521856297</v>
      </c>
      <c r="G357">
        <v>502.99108783519301</v>
      </c>
      <c r="H357">
        <v>13.8664872301872</v>
      </c>
      <c r="I357">
        <v>96.818112770266694</v>
      </c>
      <c r="J357">
        <v>3.7319365027538698</v>
      </c>
      <c r="O357" t="str">
        <f t="shared" si="47"/>
        <v>Highly Acidic</v>
      </c>
      <c r="P357" t="str" cm="1">
        <f t="array" ref="P357">_xlfn.IFS(C356&lt;=60,"Soft",
C356&lt;120,"Moderately Soft",
C356&lt;=170,"Desirable",
C356&lt;=240,"Moderately Hard",
C356&gt;240,"Hard")</f>
        <v>Hard</v>
      </c>
      <c r="Q357" t="str" cm="1">
        <f t="array" ref="Q357">_xlfn.IFS(D356&lt;50,"Non-Beneficial",
D356&lt;=150,"Excellent",
D356&lt;=250,"Good",
D356&lt;=350,"Average",
D356&lt;=500,"Poor",
D356&lt;=800,"Very Poor",
D356&gt;800,"Unacceptable")</f>
        <v>Average</v>
      </c>
      <c r="R357" t="str">
        <f t="shared" si="46"/>
        <v>Unacceptable</v>
      </c>
      <c r="S357" t="str">
        <f t="shared" si="48"/>
        <v>Safe</v>
      </c>
      <c r="T357" t="str">
        <f t="shared" si="49"/>
        <v>Unacceptable</v>
      </c>
      <c r="U357" t="str">
        <f t="shared" si="50"/>
        <v>Acceptable</v>
      </c>
      <c r="V357" t="str">
        <f t="shared" si="51"/>
        <v>Safe</v>
      </c>
      <c r="W357" t="str">
        <f t="shared" si="52"/>
        <v>Acceptable</v>
      </c>
      <c r="AA357" t="str">
        <f t="shared" si="53"/>
        <v>Not-Potable</v>
      </c>
      <c r="AB357" t="str">
        <f t="shared" si="54"/>
        <v>Not-Potable</v>
      </c>
      <c r="AC357" t="s">
        <v>35</v>
      </c>
    </row>
    <row r="358" spans="2:29" x14ac:dyDescent="0.3">
      <c r="B358">
        <v>7.7572696656682796</v>
      </c>
      <c r="C358">
        <v>213.04844514753401</v>
      </c>
      <c r="D358">
        <v>252.597805489618</v>
      </c>
      <c r="E358">
        <v>7.6351529921559598</v>
      </c>
      <c r="F358">
        <v>363.68481430328097</v>
      </c>
      <c r="G358">
        <v>543.52879860801397</v>
      </c>
      <c r="H358">
        <v>15.2540212218383</v>
      </c>
      <c r="I358">
        <v>107.189584000159</v>
      </c>
      <c r="J358">
        <v>4.1654322856114696</v>
      </c>
      <c r="O358" t="str">
        <f t="shared" si="47"/>
        <v>Acidic</v>
      </c>
      <c r="P358" t="str" cm="1">
        <f t="array" ref="P358">_xlfn.IFS(C357&lt;=60,"Soft",
C357&lt;120,"Moderately Soft",
C357&lt;=170,"Desirable",
C357&lt;=240,"Moderately Hard",
C357&gt;240,"Hard")</f>
        <v>Moderately Hard</v>
      </c>
      <c r="Q358" t="str" cm="1">
        <f t="array" ref="Q358">_xlfn.IFS(D357&lt;50,"Non-Beneficial",
D357&lt;=150,"Excellent",
D357&lt;=250,"Good",
D357&lt;=350,"Average",
D357&lt;=500,"Poor",
D357&lt;=800,"Very Poor",
D357&gt;800,"Unacceptable")</f>
        <v>Excellent</v>
      </c>
      <c r="R358" t="str">
        <f t="shared" si="46"/>
        <v>Unacceptable</v>
      </c>
      <c r="S358" t="str">
        <f t="shared" si="48"/>
        <v>Safe</v>
      </c>
      <c r="T358" t="str">
        <f t="shared" si="49"/>
        <v>Unacceptable</v>
      </c>
      <c r="U358" t="str">
        <f t="shared" si="50"/>
        <v>Acceptable</v>
      </c>
      <c r="V358" t="str">
        <f t="shared" si="51"/>
        <v>Unsafe</v>
      </c>
      <c r="W358" t="str">
        <f t="shared" si="52"/>
        <v>Acceptable</v>
      </c>
      <c r="AA358" t="str">
        <f t="shared" si="53"/>
        <v>Not-Potable</v>
      </c>
      <c r="AB358" t="str">
        <f t="shared" si="54"/>
        <v>Not-Potable</v>
      </c>
      <c r="AC358" t="s">
        <v>35</v>
      </c>
    </row>
    <row r="359" spans="2:29" x14ac:dyDescent="0.3">
      <c r="B359">
        <v>7.7486547064925402</v>
      </c>
      <c r="C359">
        <v>239.78827775070701</v>
      </c>
      <c r="D359">
        <v>293.31236632903097</v>
      </c>
      <c r="E359">
        <v>10.713096621882199</v>
      </c>
      <c r="F359">
        <v>217.00060706826901</v>
      </c>
      <c r="G359">
        <v>441.52954725491702</v>
      </c>
      <c r="H359">
        <v>16.3893839016906</v>
      </c>
      <c r="I359">
        <f>$AI$27</f>
        <v>66.396292946768</v>
      </c>
      <c r="J359">
        <v>2.5118104928778902</v>
      </c>
      <c r="O359" t="str">
        <f t="shared" si="47"/>
        <v>Neutral</v>
      </c>
      <c r="P359" t="str" cm="1">
        <f t="array" ref="P359">_xlfn.IFS(C358&lt;=60,"Soft",
C358&lt;120,"Moderately Soft",
C358&lt;=170,"Desirable",
C358&lt;=240,"Moderately Hard",
C358&gt;240,"Hard")</f>
        <v>Moderately Hard</v>
      </c>
      <c r="Q359" t="str" cm="1">
        <f t="array" ref="Q359">_xlfn.IFS(D358&lt;50,"Non-Beneficial",
D358&lt;=150,"Excellent",
D358&lt;=250,"Good",
D358&lt;=350,"Average",
D358&lt;=500,"Poor",
D358&lt;=800,"Very Poor",
D358&gt;800,"Unacceptable")</f>
        <v>Average</v>
      </c>
      <c r="R359" t="str">
        <f t="shared" si="46"/>
        <v>Unacceptable</v>
      </c>
      <c r="S359" t="str">
        <f t="shared" si="48"/>
        <v>Safe</v>
      </c>
      <c r="T359" t="str">
        <f t="shared" si="49"/>
        <v>Unacceptable</v>
      </c>
      <c r="U359" t="str">
        <f t="shared" si="50"/>
        <v>Acceptable</v>
      </c>
      <c r="V359" t="str">
        <f t="shared" si="51"/>
        <v>Unsafe</v>
      </c>
      <c r="W359" t="str">
        <f t="shared" si="52"/>
        <v>Acceptable</v>
      </c>
      <c r="AA359" t="str">
        <f t="shared" si="53"/>
        <v>Not-Potable</v>
      </c>
      <c r="AB359" t="str">
        <f t="shared" si="54"/>
        <v>Not-Potable</v>
      </c>
      <c r="AC359" t="s">
        <v>35</v>
      </c>
    </row>
    <row r="360" spans="2:29" x14ac:dyDescent="0.3">
      <c r="B360">
        <v>5.11739030262423</v>
      </c>
      <c r="C360">
        <v>225.657404411995</v>
      </c>
      <c r="D360">
        <v>309.14111579007499</v>
      </c>
      <c r="E360">
        <v>6.2077294779422703</v>
      </c>
      <c r="F360">
        <v>371.64939153145201</v>
      </c>
      <c r="G360">
        <v>356.86228711669901</v>
      </c>
      <c r="H360">
        <v>8.0734205711822806</v>
      </c>
      <c r="I360">
        <v>77.388138078375206</v>
      </c>
      <c r="J360">
        <v>3.93718844183533</v>
      </c>
      <c r="O360" t="str">
        <f t="shared" si="47"/>
        <v>Neutral</v>
      </c>
      <c r="P360" t="str" cm="1">
        <f t="array" ref="P360">_xlfn.IFS(C359&lt;=60,"Soft",
C359&lt;120,"Moderately Soft",
C359&lt;=170,"Desirable",
C359&lt;=240,"Moderately Hard",
C359&gt;240,"Hard")</f>
        <v>Moderately Hard</v>
      </c>
      <c r="Q360" t="str" cm="1">
        <f t="array" ref="Q360">_xlfn.IFS(D359&lt;50,"Non-Beneficial",
D359&lt;=150,"Excellent",
D359&lt;=250,"Good",
D359&lt;=350,"Average",
D359&lt;=500,"Poor",
D359&lt;=800,"Very Poor",
D359&gt;800,"Unacceptable")</f>
        <v>Average</v>
      </c>
      <c r="R360" t="str">
        <f t="shared" si="46"/>
        <v>Unacceptable</v>
      </c>
      <c r="S360" t="str">
        <f t="shared" si="48"/>
        <v>Safe</v>
      </c>
      <c r="T360" t="str">
        <f t="shared" si="49"/>
        <v>Acceptable</v>
      </c>
      <c r="U360" t="str">
        <f t="shared" si="50"/>
        <v>Acceptable</v>
      </c>
      <c r="V360" t="str">
        <f t="shared" si="51"/>
        <v>Safe</v>
      </c>
      <c r="W360" t="str">
        <f t="shared" si="52"/>
        <v>Acceptable</v>
      </c>
      <c r="AA360" t="str">
        <f t="shared" si="53"/>
        <v>Not-Potable</v>
      </c>
      <c r="AB360" t="str">
        <f t="shared" si="54"/>
        <v>Potable</v>
      </c>
      <c r="AC360" t="s">
        <v>35</v>
      </c>
    </row>
    <row r="361" spans="2:29" x14ac:dyDescent="0.3">
      <c r="B361">
        <v>7.4815353620944398</v>
      </c>
      <c r="C361">
        <v>218.26116977217899</v>
      </c>
      <c r="D361">
        <v>120.884164503349</v>
      </c>
      <c r="E361">
        <v>4.8706603780270097</v>
      </c>
      <c r="F361">
        <v>407.29654981463699</v>
      </c>
      <c r="G361">
        <v>518.37557260673896</v>
      </c>
      <c r="H361">
        <v>17.120962242035699</v>
      </c>
      <c r="I361">
        <v>56.711024214102899</v>
      </c>
      <c r="J361">
        <v>4.2620654369456599</v>
      </c>
      <c r="O361" t="str">
        <f t="shared" si="47"/>
        <v>Acidic</v>
      </c>
      <c r="P361" t="str" cm="1">
        <f t="array" ref="P361">_xlfn.IFS(C360&lt;=60,"Soft",
C360&lt;120,"Moderately Soft",
C360&lt;=170,"Desirable",
C360&lt;=240,"Moderately Hard",
C360&gt;240,"Hard")</f>
        <v>Moderately Hard</v>
      </c>
      <c r="Q361" t="str" cm="1">
        <f t="array" ref="Q361">_xlfn.IFS(D360&lt;50,"Non-Beneficial",
D360&lt;=150,"Excellent",
D360&lt;=250,"Good",
D360&lt;=350,"Average",
D360&lt;=500,"Poor",
D360&lt;=800,"Very Poor",
D360&gt;800,"Unacceptable")</f>
        <v>Average</v>
      </c>
      <c r="R361" t="str">
        <f t="shared" si="46"/>
        <v>Needs Boiling</v>
      </c>
      <c r="S361" t="str">
        <f t="shared" si="48"/>
        <v>Safe</v>
      </c>
      <c r="T361" t="str">
        <f t="shared" si="49"/>
        <v>Acceptable</v>
      </c>
      <c r="U361" t="str">
        <f t="shared" si="50"/>
        <v>Acceptable</v>
      </c>
      <c r="V361" t="str">
        <f t="shared" si="51"/>
        <v>Safe</v>
      </c>
      <c r="W361" t="str">
        <f t="shared" si="52"/>
        <v>Acceptable</v>
      </c>
      <c r="AA361" t="str">
        <f t="shared" si="53"/>
        <v>Not-Potable</v>
      </c>
      <c r="AB361" t="str">
        <f t="shared" si="54"/>
        <v>Potable</v>
      </c>
      <c r="AC361" t="s">
        <v>35</v>
      </c>
    </row>
    <row r="362" spans="2:29" x14ac:dyDescent="0.3">
      <c r="B362">
        <v>5.3742225847088596</v>
      </c>
      <c r="C362">
        <v>201.33144005132201</v>
      </c>
      <c r="D362">
        <v>194.10233762899199</v>
      </c>
      <c r="E362">
        <v>3.2395803307698099</v>
      </c>
      <c r="F362">
        <v>384.56283820498697</v>
      </c>
      <c r="G362">
        <v>350.17803981469899</v>
      </c>
      <c r="H362">
        <v>13.4510887806562</v>
      </c>
      <c r="I362">
        <f>$AI$27</f>
        <v>66.396292946768</v>
      </c>
      <c r="J362">
        <v>3.6427784384129098</v>
      </c>
      <c r="O362" t="str">
        <f t="shared" si="47"/>
        <v>Neutral</v>
      </c>
      <c r="P362" t="str" cm="1">
        <f t="array" ref="P362">_xlfn.IFS(C361&lt;=60,"Soft",
C361&lt;120,"Moderately Soft",
C361&lt;=170,"Desirable",
C361&lt;=240,"Moderately Hard",
C361&gt;240,"Hard")</f>
        <v>Moderately Hard</v>
      </c>
      <c r="Q362" t="str" cm="1">
        <f t="array" ref="Q362">_xlfn.IFS(D361&lt;50,"Non-Beneficial",
D361&lt;=150,"Excellent",
D361&lt;=250,"Good",
D361&lt;=350,"Average",
D361&lt;=500,"Poor",
D361&lt;=800,"Very Poor",
D361&gt;800,"Unacceptable")</f>
        <v>Excellent</v>
      </c>
      <c r="R362" t="str">
        <f t="shared" si="46"/>
        <v>Acceptable</v>
      </c>
      <c r="S362" t="str">
        <f t="shared" si="48"/>
        <v>Unsafe</v>
      </c>
      <c r="T362" t="str">
        <f t="shared" si="49"/>
        <v>Unacceptable</v>
      </c>
      <c r="U362" t="str">
        <f t="shared" si="50"/>
        <v>Acceptable</v>
      </c>
      <c r="V362" t="str">
        <f t="shared" si="51"/>
        <v>Safe</v>
      </c>
      <c r="W362" t="str">
        <f t="shared" si="52"/>
        <v>Acceptable</v>
      </c>
      <c r="AA362" t="str">
        <f t="shared" si="53"/>
        <v>Not-Potable</v>
      </c>
      <c r="AB362" t="str">
        <f t="shared" si="54"/>
        <v>Not-Potable</v>
      </c>
      <c r="AC362" t="s">
        <v>35</v>
      </c>
    </row>
    <row r="363" spans="2:29" x14ac:dyDescent="0.3">
      <c r="B363">
        <v>7.06364697562225</v>
      </c>
      <c r="C363">
        <v>140.61286572717401</v>
      </c>
      <c r="D363">
        <v>179.41811255910201</v>
      </c>
      <c r="E363">
        <v>6.2753046002592203</v>
      </c>
      <c r="F363">
        <v>376.04615620794499</v>
      </c>
      <c r="G363">
        <v>402.59360203144701</v>
      </c>
      <c r="H363">
        <v>12.439739683775301</v>
      </c>
      <c r="I363">
        <v>29.468428123944602</v>
      </c>
      <c r="J363">
        <v>3.3958662401655801</v>
      </c>
      <c r="O363" t="str">
        <f t="shared" si="47"/>
        <v>Acidic</v>
      </c>
      <c r="P363" t="str" cm="1">
        <f t="array" ref="P363">_xlfn.IFS(C362&lt;=60,"Soft",
C362&lt;120,"Moderately Soft",
C362&lt;=170,"Desirable",
C362&lt;=240,"Moderately Hard",
C362&gt;240,"Hard")</f>
        <v>Moderately Hard</v>
      </c>
      <c r="Q363" t="str" cm="1">
        <f t="array" ref="Q363">_xlfn.IFS(D362&lt;50,"Non-Beneficial",
D362&lt;=150,"Excellent",
D362&lt;=250,"Good",
D362&lt;=350,"Average",
D362&lt;=500,"Poor",
D362&lt;=800,"Very Poor",
D362&gt;800,"Unacceptable")</f>
        <v>Good</v>
      </c>
      <c r="R363" t="str">
        <f t="shared" si="46"/>
        <v>Acceptable</v>
      </c>
      <c r="S363" t="str">
        <f t="shared" si="48"/>
        <v>Safe</v>
      </c>
      <c r="T363" t="str">
        <f t="shared" si="49"/>
        <v>Acceptable</v>
      </c>
      <c r="U363" t="str">
        <f t="shared" si="50"/>
        <v>Acceptable</v>
      </c>
      <c r="V363" t="str">
        <f t="shared" si="51"/>
        <v>Safe</v>
      </c>
      <c r="W363" t="str">
        <f t="shared" si="52"/>
        <v>Acceptable</v>
      </c>
      <c r="AA363" t="str">
        <f t="shared" si="53"/>
        <v>Not-Potable</v>
      </c>
      <c r="AB363" t="str">
        <f t="shared" si="54"/>
        <v>Potable</v>
      </c>
      <c r="AC363" t="s">
        <v>35</v>
      </c>
    </row>
    <row r="364" spans="2:29" x14ac:dyDescent="0.3">
      <c r="B364">
        <v>6.8764510428826497</v>
      </c>
      <c r="C364">
        <v>190.84451360492699</v>
      </c>
      <c r="D364">
        <v>219.79031670782197</v>
      </c>
      <c r="E364">
        <v>5.6305575921806996</v>
      </c>
      <c r="F364">
        <v>363.83170570613601</v>
      </c>
      <c r="G364">
        <v>349.18608548703702</v>
      </c>
      <c r="H364">
        <v>9.5517323402507905</v>
      </c>
      <c r="I364">
        <v>68.410851327674393</v>
      </c>
      <c r="J364">
        <v>4.54534092739007</v>
      </c>
      <c r="O364" t="str">
        <f t="shared" si="47"/>
        <v>Neutral</v>
      </c>
      <c r="P364" t="str" cm="1">
        <f t="array" ref="P364">_xlfn.IFS(C363&lt;=60,"Soft",
C363&lt;120,"Moderately Soft",
C363&lt;=170,"Desirable",
C363&lt;=240,"Moderately Hard",
C363&gt;240,"Hard")</f>
        <v>Desirable</v>
      </c>
      <c r="Q364" t="str" cm="1">
        <f t="array" ref="Q364">_xlfn.IFS(D363&lt;50,"Non-Beneficial",
D363&lt;=150,"Excellent",
D363&lt;=250,"Good",
D363&lt;=350,"Average",
D363&lt;=500,"Poor",
D363&lt;=800,"Very Poor",
D363&gt;800,"Unacceptable")</f>
        <v>Good</v>
      </c>
      <c r="R364" t="str">
        <f t="shared" si="46"/>
        <v>Needs Boiling</v>
      </c>
      <c r="S364" t="str">
        <f t="shared" si="48"/>
        <v>Safe</v>
      </c>
      <c r="T364" t="str">
        <f t="shared" si="49"/>
        <v>Acceptable</v>
      </c>
      <c r="U364" t="str">
        <f t="shared" si="50"/>
        <v>Acceptable</v>
      </c>
      <c r="V364" t="str">
        <f t="shared" si="51"/>
        <v>Safe</v>
      </c>
      <c r="W364" t="str">
        <f t="shared" si="52"/>
        <v>Acceptable</v>
      </c>
      <c r="AA364" t="str">
        <f t="shared" si="53"/>
        <v>Potable</v>
      </c>
      <c r="AB364" t="str">
        <f t="shared" si="54"/>
        <v>Potable</v>
      </c>
      <c r="AC364" t="s">
        <v>35</v>
      </c>
    </row>
    <row r="365" spans="2:29" x14ac:dyDescent="0.3">
      <c r="B365">
        <v>4.81243365216746</v>
      </c>
      <c r="C365">
        <v>250.183953504367</v>
      </c>
      <c r="D365">
        <v>114.655756432293</v>
      </c>
      <c r="E365">
        <v>4.3626411979283102</v>
      </c>
      <c r="F365">
        <v>398.16190358423597</v>
      </c>
      <c r="G365">
        <v>607.02654232477596</v>
      </c>
      <c r="H365">
        <v>18.210031501548201</v>
      </c>
      <c r="I365">
        <v>62.511467111444802</v>
      </c>
      <c r="J365">
        <v>3.0209959003414801</v>
      </c>
      <c r="O365" t="str">
        <f t="shared" si="47"/>
        <v>Neutral</v>
      </c>
      <c r="P365" t="str" cm="1">
        <f t="array" ref="P365">_xlfn.IFS(C364&lt;=60,"Soft",
C364&lt;120,"Moderately Soft",
C364&lt;=170,"Desirable",
C364&lt;=240,"Moderately Hard",
C364&gt;240,"Hard")</f>
        <v>Moderately Hard</v>
      </c>
      <c r="Q365" t="str" cm="1">
        <f t="array" ref="Q365">_xlfn.IFS(D364&lt;50,"Non-Beneficial",
D364&lt;=150,"Excellent",
D364&lt;=250,"Good",
D364&lt;=350,"Average",
D364&lt;=500,"Poor",
D364&lt;=800,"Very Poor",
D364&gt;800,"Unacceptable")</f>
        <v>Good</v>
      </c>
      <c r="R365" t="str">
        <f t="shared" si="46"/>
        <v>Needs Boiling</v>
      </c>
      <c r="S365" t="str">
        <f t="shared" si="48"/>
        <v>Safe</v>
      </c>
      <c r="T365" t="str">
        <f t="shared" si="49"/>
        <v>Acceptable</v>
      </c>
      <c r="U365" t="str">
        <f t="shared" si="50"/>
        <v>Acceptable</v>
      </c>
      <c r="V365" t="str">
        <f t="shared" si="51"/>
        <v>Safe</v>
      </c>
      <c r="W365" t="str">
        <f t="shared" si="52"/>
        <v>Acceptable</v>
      </c>
      <c r="AA365" t="str">
        <f t="shared" si="53"/>
        <v>Potable</v>
      </c>
      <c r="AB365" t="str">
        <f t="shared" si="54"/>
        <v>Potable</v>
      </c>
      <c r="AC365" t="s">
        <v>35</v>
      </c>
    </row>
    <row r="366" spans="2:29" x14ac:dyDescent="0.3">
      <c r="B366">
        <v>4.9935307341400499</v>
      </c>
      <c r="C366">
        <v>242.620503137236</v>
      </c>
      <c r="D366">
        <v>139.007792709423</v>
      </c>
      <c r="E366">
        <v>6.4677441290047399</v>
      </c>
      <c r="F366">
        <f>$AH$27</f>
        <v>333.77577661081307</v>
      </c>
      <c r="G366">
        <v>429.82781890501298</v>
      </c>
      <c r="H366">
        <v>17.274662564433001</v>
      </c>
      <c r="I366">
        <v>61.245788356783301</v>
      </c>
      <c r="J366">
        <v>3.1538093369703701</v>
      </c>
      <c r="O366" t="str">
        <f t="shared" si="47"/>
        <v>Acidic</v>
      </c>
      <c r="P366" t="str" cm="1">
        <f t="array" ref="P366">_xlfn.IFS(C365&lt;=60,"Soft",
C365&lt;120,"Moderately Soft",
C365&lt;=170,"Desirable",
C365&lt;=240,"Moderately Hard",
C365&gt;240,"Hard")</f>
        <v>Hard</v>
      </c>
      <c r="Q366" t="str" cm="1">
        <f t="array" ref="Q366">_xlfn.IFS(D365&lt;50,"Non-Beneficial",
D365&lt;=150,"Excellent",
D365&lt;=250,"Good",
D365&lt;=350,"Average",
D365&lt;=500,"Poor",
D365&lt;=800,"Very Poor",
D365&gt;800,"Unacceptable")</f>
        <v>Excellent</v>
      </c>
      <c r="R366" t="str">
        <f t="shared" si="46"/>
        <v>Acceptable</v>
      </c>
      <c r="S366" t="str">
        <f t="shared" si="48"/>
        <v>Safe</v>
      </c>
      <c r="T366" t="str">
        <f t="shared" si="49"/>
        <v>Unacceptable</v>
      </c>
      <c r="U366" t="str">
        <f t="shared" si="50"/>
        <v>Acceptable</v>
      </c>
      <c r="V366" t="str">
        <f t="shared" si="51"/>
        <v>Safe</v>
      </c>
      <c r="W366" t="str">
        <f t="shared" si="52"/>
        <v>Acceptable</v>
      </c>
      <c r="AA366" t="str">
        <f t="shared" si="53"/>
        <v>Not-Potable</v>
      </c>
      <c r="AB366" t="str">
        <f t="shared" si="54"/>
        <v>Not-Potable</v>
      </c>
      <c r="AC366" t="s">
        <v>35</v>
      </c>
    </row>
    <row r="367" spans="2:29" x14ac:dyDescent="0.3">
      <c r="B367">
        <v>4.7888610624981496</v>
      </c>
      <c r="C367">
        <v>234.89370257412199</v>
      </c>
      <c r="D367">
        <v>281.74620516250701</v>
      </c>
      <c r="E367">
        <v>10.850036483517201</v>
      </c>
      <c r="F367">
        <v>187.42413089573401</v>
      </c>
      <c r="G367">
        <v>444.85432083021101</v>
      </c>
      <c r="H367">
        <v>11.7847988426676</v>
      </c>
      <c r="I367">
        <v>89.010974115441499</v>
      </c>
      <c r="J367">
        <v>2.8968521864425498</v>
      </c>
      <c r="O367" t="str">
        <f t="shared" si="47"/>
        <v>Acidic</v>
      </c>
      <c r="P367" t="str" cm="1">
        <f t="array" ref="P367">_xlfn.IFS(C366&lt;=60,"Soft",
C366&lt;120,"Moderately Soft",
C366&lt;=170,"Desirable",
C366&lt;=240,"Moderately Hard",
C366&gt;240,"Hard")</f>
        <v>Hard</v>
      </c>
      <c r="Q367" t="str" cm="1">
        <f t="array" ref="Q367">_xlfn.IFS(D366&lt;50,"Non-Beneficial",
D366&lt;=150,"Excellent",
D366&lt;=250,"Good",
D366&lt;=350,"Average",
D366&lt;=500,"Poor",
D366&lt;=800,"Very Poor",
D366&gt;800,"Unacceptable")</f>
        <v>Excellent</v>
      </c>
      <c r="R367" t="str">
        <f t="shared" si="46"/>
        <v>Needs Boiling</v>
      </c>
      <c r="S367" t="str">
        <f t="shared" si="48"/>
        <v>Safe</v>
      </c>
      <c r="T367" t="str">
        <f t="shared" si="49"/>
        <v>Acceptable</v>
      </c>
      <c r="U367" t="str">
        <f t="shared" si="50"/>
        <v>Acceptable</v>
      </c>
      <c r="V367" t="str">
        <f t="shared" si="51"/>
        <v>Safe</v>
      </c>
      <c r="W367" t="str">
        <f t="shared" si="52"/>
        <v>Acceptable</v>
      </c>
      <c r="AA367" t="str">
        <f t="shared" si="53"/>
        <v>Not-Potable</v>
      </c>
      <c r="AB367" t="str">
        <f t="shared" si="54"/>
        <v>Not-Potable</v>
      </c>
      <c r="AC367" t="s">
        <v>35</v>
      </c>
    </row>
    <row r="368" spans="2:29" x14ac:dyDescent="0.3">
      <c r="B368">
        <v>4.0372877393507798</v>
      </c>
      <c r="C368">
        <v>291.46189739835</v>
      </c>
      <c r="D368">
        <v>523.18917297589599</v>
      </c>
      <c r="E368">
        <v>7.7794593144880899</v>
      </c>
      <c r="F368">
        <f>$AH$27</f>
        <v>333.77577661081307</v>
      </c>
      <c r="G368">
        <v>401.20427095214302</v>
      </c>
      <c r="H368">
        <v>16.542921333834599</v>
      </c>
      <c r="I368">
        <v>87.814800259510903</v>
      </c>
      <c r="J368">
        <v>3.0450485699424101</v>
      </c>
      <c r="O368" t="str">
        <f t="shared" si="47"/>
        <v>Acidic</v>
      </c>
      <c r="P368" t="str" cm="1">
        <f t="array" ref="P368">_xlfn.IFS(C367&lt;=60,"Soft",
C367&lt;120,"Moderately Soft",
C367&lt;=170,"Desirable",
C367&lt;=240,"Moderately Hard",
C367&gt;240,"Hard")</f>
        <v>Moderately Hard</v>
      </c>
      <c r="Q368" t="str" cm="1">
        <f t="array" ref="Q368">_xlfn.IFS(D367&lt;50,"Non-Beneficial",
D367&lt;=150,"Excellent",
D367&lt;=250,"Good",
D367&lt;=350,"Average",
D367&lt;=500,"Poor",
D367&lt;=800,"Very Poor",
D367&gt;800,"Unacceptable")</f>
        <v>Average</v>
      </c>
      <c r="R368" t="str">
        <f t="shared" si="46"/>
        <v>Unacceptable</v>
      </c>
      <c r="S368" t="str">
        <f t="shared" si="48"/>
        <v>Safe</v>
      </c>
      <c r="T368" t="str">
        <f t="shared" si="49"/>
        <v>Acceptable</v>
      </c>
      <c r="U368" t="str">
        <f t="shared" si="50"/>
        <v>Acceptable</v>
      </c>
      <c r="V368" t="str">
        <f t="shared" si="51"/>
        <v>Unsafe</v>
      </c>
      <c r="W368" t="str">
        <f t="shared" si="52"/>
        <v>Acceptable</v>
      </c>
      <c r="AA368" t="str">
        <f t="shared" si="53"/>
        <v>Not-Potable</v>
      </c>
      <c r="AB368" t="str">
        <f t="shared" si="54"/>
        <v>Not-Potable</v>
      </c>
      <c r="AC368" t="s">
        <v>35</v>
      </c>
    </row>
    <row r="369" spans="2:29" x14ac:dyDescent="0.3">
      <c r="B369">
        <v>6.5058725093635799</v>
      </c>
      <c r="C369">
        <v>240.28791166558401</v>
      </c>
      <c r="D369">
        <v>295.34690291753401</v>
      </c>
      <c r="E369">
        <v>6.7752771543691601</v>
      </c>
      <c r="F369">
        <v>341.72823932230898</v>
      </c>
      <c r="G369">
        <v>265.25119863757999</v>
      </c>
      <c r="H369">
        <v>13.5702230186352</v>
      </c>
      <c r="I369">
        <v>93.166465443062606</v>
      </c>
      <c r="J369">
        <v>4.4975285967398504</v>
      </c>
      <c r="O369" t="str">
        <f t="shared" si="47"/>
        <v>Acidic</v>
      </c>
      <c r="P369" t="str" cm="1">
        <f t="array" ref="P369">_xlfn.IFS(C368&lt;=60,"Soft",
C368&lt;120,"Moderately Soft",
C368&lt;=170,"Desirable",
C368&lt;=240,"Moderately Hard",
C368&gt;240,"Hard")</f>
        <v>Hard</v>
      </c>
      <c r="Q369" t="str" cm="1">
        <f t="array" ref="Q369">_xlfn.IFS(D368&lt;50,"Non-Beneficial",
D368&lt;=150,"Excellent",
D368&lt;=250,"Good",
D368&lt;=350,"Average",
D368&lt;=500,"Poor",
D368&lt;=800,"Very Poor",
D368&gt;800,"Unacceptable")</f>
        <v>Very Poor</v>
      </c>
      <c r="R369" t="str">
        <f t="shared" si="46"/>
        <v>Unacceptable</v>
      </c>
      <c r="S369" t="str">
        <f t="shared" si="48"/>
        <v>Safe</v>
      </c>
      <c r="T369" t="str">
        <f t="shared" si="49"/>
        <v>Acceptable</v>
      </c>
      <c r="U369" t="str">
        <f t="shared" si="50"/>
        <v>Acceptable</v>
      </c>
      <c r="V369" t="str">
        <f t="shared" si="51"/>
        <v>Unsafe</v>
      </c>
      <c r="W369" t="str">
        <f t="shared" si="52"/>
        <v>Acceptable</v>
      </c>
      <c r="AA369" t="str">
        <f t="shared" si="53"/>
        <v>Not-Potable</v>
      </c>
      <c r="AB369" t="str">
        <f t="shared" si="54"/>
        <v>Not-Potable</v>
      </c>
      <c r="AC369" t="s">
        <v>35</v>
      </c>
    </row>
    <row r="370" spans="2:29" x14ac:dyDescent="0.3">
      <c r="B370">
        <v>6.77977396685122</v>
      </c>
      <c r="C370">
        <v>153.88630925684399</v>
      </c>
      <c r="D370">
        <v>244.150705644455</v>
      </c>
      <c r="E370">
        <v>7.3226716687581197</v>
      </c>
      <c r="F370">
        <f>$AH$27</f>
        <v>333.77577661081307</v>
      </c>
      <c r="G370">
        <v>459.87654964973302</v>
      </c>
      <c r="H370">
        <v>14.782290434774</v>
      </c>
      <c r="I370">
        <v>93.914701790151597</v>
      </c>
      <c r="J370">
        <v>2.7291045234305198</v>
      </c>
      <c r="O370" t="str">
        <f t="shared" si="47"/>
        <v>Acidic</v>
      </c>
      <c r="P370" t="str" cm="1">
        <f t="array" ref="P370">_xlfn.IFS(C369&lt;=60,"Soft",
C369&lt;120,"Moderately Soft",
C369&lt;=170,"Desirable",
C369&lt;=240,"Moderately Hard",
C369&gt;240,"Hard")</f>
        <v>Hard</v>
      </c>
      <c r="Q370" t="str" cm="1">
        <f t="array" ref="Q370">_xlfn.IFS(D369&lt;50,"Non-Beneficial",
D369&lt;=150,"Excellent",
D369&lt;=250,"Good",
D369&lt;=350,"Average",
D369&lt;=500,"Poor",
D369&lt;=800,"Very Poor",
D369&gt;800,"Unacceptable")</f>
        <v>Average</v>
      </c>
      <c r="R370" t="str">
        <f t="shared" si="46"/>
        <v>Needs Boiling</v>
      </c>
      <c r="S370" t="str">
        <f t="shared" si="48"/>
        <v>Safe</v>
      </c>
      <c r="T370" t="str">
        <f t="shared" si="49"/>
        <v>Acceptable</v>
      </c>
      <c r="U370" t="str">
        <f t="shared" si="50"/>
        <v>Acceptable</v>
      </c>
      <c r="V370" t="str">
        <f t="shared" si="51"/>
        <v>Unsafe</v>
      </c>
      <c r="W370" t="str">
        <f t="shared" si="52"/>
        <v>Acceptable</v>
      </c>
      <c r="AA370" t="str">
        <f t="shared" si="53"/>
        <v>Not-Potable</v>
      </c>
      <c r="AB370" t="str">
        <f t="shared" si="54"/>
        <v>Not-Potable</v>
      </c>
      <c r="AC370" t="s">
        <v>35</v>
      </c>
    </row>
    <row r="371" spans="2:29" x14ac:dyDescent="0.3">
      <c r="B371">
        <v>6.9525116735960202</v>
      </c>
      <c r="C371">
        <v>211.697297440282</v>
      </c>
      <c r="D371">
        <v>337.37288524345195</v>
      </c>
      <c r="E371">
        <v>6.3008707021110997</v>
      </c>
      <c r="F371">
        <f>$AH$27</f>
        <v>333.77577661081307</v>
      </c>
      <c r="G371">
        <v>395.40700382156899</v>
      </c>
      <c r="H371">
        <v>14.182396069373</v>
      </c>
      <c r="I371">
        <v>39.802907065092299</v>
      </c>
      <c r="J371">
        <v>4.1054954853125603</v>
      </c>
      <c r="O371" t="str">
        <f t="shared" si="47"/>
        <v>Drinkable</v>
      </c>
      <c r="P371" t="str" cm="1">
        <f t="array" ref="P371">_xlfn.IFS(C370&lt;=60,"Soft",
C370&lt;120,"Moderately Soft",
C370&lt;=170,"Desirable",
C370&lt;=240,"Moderately Hard",
C370&gt;240,"Hard")</f>
        <v>Desirable</v>
      </c>
      <c r="Q371" t="str" cm="1">
        <f t="array" ref="Q371">_xlfn.IFS(D370&lt;50,"Non-Beneficial",
D370&lt;=150,"Excellent",
D370&lt;=250,"Good",
D370&lt;=350,"Average",
D370&lt;=500,"Poor",
D370&lt;=800,"Very Poor",
D370&gt;800,"Unacceptable")</f>
        <v>Good</v>
      </c>
      <c r="R371" t="str">
        <f t="shared" si="46"/>
        <v>Unacceptable</v>
      </c>
      <c r="S371" t="str">
        <f t="shared" si="48"/>
        <v>Safe</v>
      </c>
      <c r="T371" t="str">
        <f t="shared" si="49"/>
        <v>Acceptable</v>
      </c>
      <c r="U371" t="str">
        <f t="shared" si="50"/>
        <v>Acceptable</v>
      </c>
      <c r="V371" t="str">
        <f t="shared" si="51"/>
        <v>Unsafe</v>
      </c>
      <c r="W371" t="str">
        <f t="shared" si="52"/>
        <v>Acceptable</v>
      </c>
      <c r="AA371" t="str">
        <f t="shared" si="53"/>
        <v>Not-Potable</v>
      </c>
      <c r="AB371" t="str">
        <f t="shared" si="54"/>
        <v>Not-Potable</v>
      </c>
      <c r="AC371" t="s">
        <v>35</v>
      </c>
    </row>
    <row r="372" spans="2:29" x14ac:dyDescent="0.3">
      <c r="B372">
        <v>5.6284069194306898</v>
      </c>
      <c r="C372">
        <v>226.83004258464399</v>
      </c>
      <c r="D372">
        <v>283.34491937466498</v>
      </c>
      <c r="E372">
        <v>8.0124969890657791</v>
      </c>
      <c r="F372">
        <v>293.92427275903702</v>
      </c>
      <c r="G372">
        <v>351.16121324246501</v>
      </c>
      <c r="H372">
        <v>15.019240619493701</v>
      </c>
      <c r="I372">
        <v>35.178662156733203</v>
      </c>
      <c r="J372">
        <v>5.0506831152600098</v>
      </c>
      <c r="O372" t="str">
        <f t="shared" si="47"/>
        <v>Neutral</v>
      </c>
      <c r="P372" t="str" cm="1">
        <f t="array" ref="P372">_xlfn.IFS(C371&lt;=60,"Soft",
C371&lt;120,"Moderately Soft",
C371&lt;=170,"Desirable",
C371&lt;=240,"Moderately Hard",
C371&gt;240,"Hard")</f>
        <v>Moderately Hard</v>
      </c>
      <c r="Q372" t="str" cm="1">
        <f t="array" ref="Q372">_xlfn.IFS(D371&lt;50,"Non-Beneficial",
D371&lt;=150,"Excellent",
D371&lt;=250,"Good",
D371&lt;=350,"Average",
D371&lt;=500,"Poor",
D371&lt;=800,"Very Poor",
D371&gt;800,"Unacceptable")</f>
        <v>Average</v>
      </c>
      <c r="R372" t="str">
        <f t="shared" si="46"/>
        <v>Needs Boiling</v>
      </c>
      <c r="S372" t="str">
        <f t="shared" si="48"/>
        <v>Safe</v>
      </c>
      <c r="T372" t="str">
        <f t="shared" si="49"/>
        <v>Acceptable</v>
      </c>
      <c r="U372" t="str">
        <f t="shared" si="50"/>
        <v>Acceptable</v>
      </c>
      <c r="V372" t="str">
        <f t="shared" si="51"/>
        <v>Safe</v>
      </c>
      <c r="W372" t="str">
        <f t="shared" si="52"/>
        <v>Acceptable</v>
      </c>
      <c r="AA372" t="str">
        <f t="shared" si="53"/>
        <v>Potable</v>
      </c>
      <c r="AB372" t="str">
        <f t="shared" si="54"/>
        <v>Potable</v>
      </c>
      <c r="AC372" t="s">
        <v>35</v>
      </c>
    </row>
    <row r="373" spans="2:29" x14ac:dyDescent="0.3">
      <c r="B373">
        <v>5.9660004887903497</v>
      </c>
      <c r="C373">
        <v>194.79622104538601</v>
      </c>
      <c r="D373">
        <v>173.500585309261</v>
      </c>
      <c r="E373">
        <v>4.4665771910452197</v>
      </c>
      <c r="F373">
        <v>404.60998206731699</v>
      </c>
      <c r="G373">
        <v>406.806302347908</v>
      </c>
      <c r="H373">
        <v>11.539986637944001</v>
      </c>
      <c r="I373">
        <v>48.173359380881998</v>
      </c>
      <c r="J373">
        <v>4.1771392657611202</v>
      </c>
      <c r="O373" t="str">
        <f t="shared" si="47"/>
        <v>Acidic</v>
      </c>
      <c r="P373" t="str" cm="1">
        <f t="array" ref="P373">_xlfn.IFS(C372&lt;=60,"Soft",
C372&lt;120,"Moderately Soft",
C372&lt;=170,"Desirable",
C372&lt;=240,"Moderately Hard",
C372&gt;240,"Hard")</f>
        <v>Moderately Hard</v>
      </c>
      <c r="Q373" t="str" cm="1">
        <f t="array" ref="Q373">_xlfn.IFS(D372&lt;50,"Non-Beneficial",
D372&lt;=150,"Excellent",
D372&lt;=250,"Good",
D372&lt;=350,"Average",
D372&lt;=500,"Poor",
D372&lt;=800,"Very Poor",
D372&gt;800,"Unacceptable")</f>
        <v>Average</v>
      </c>
      <c r="R373" t="str">
        <f t="shared" si="46"/>
        <v>Unacceptable</v>
      </c>
      <c r="S373" t="str">
        <f t="shared" si="48"/>
        <v>Safe</v>
      </c>
      <c r="T373" t="str">
        <f t="shared" si="49"/>
        <v>Acceptable</v>
      </c>
      <c r="U373" t="str">
        <f t="shared" si="50"/>
        <v>Acceptable</v>
      </c>
      <c r="V373" t="str">
        <f t="shared" si="51"/>
        <v>Safe</v>
      </c>
      <c r="W373" t="str">
        <f t="shared" si="52"/>
        <v>Unacceptable</v>
      </c>
      <c r="AA373" t="str">
        <f t="shared" si="53"/>
        <v>Not-Potable</v>
      </c>
      <c r="AB373" t="str">
        <f t="shared" si="54"/>
        <v>Not-Potable</v>
      </c>
      <c r="AC373" t="s">
        <v>35</v>
      </c>
    </row>
    <row r="374" spans="2:29" x14ac:dyDescent="0.3">
      <c r="B374">
        <v>6.3194315449597296</v>
      </c>
      <c r="C374">
        <v>180.96562086208999</v>
      </c>
      <c r="D374">
        <v>362.78718308796999</v>
      </c>
      <c r="E374">
        <v>9.9605520651632897</v>
      </c>
      <c r="F374">
        <v>275.59174572970198</v>
      </c>
      <c r="G374">
        <v>307.69136061472102</v>
      </c>
      <c r="H374">
        <v>18.196930946533499</v>
      </c>
      <c r="I374">
        <v>93.594246030339505</v>
      </c>
      <c r="J374">
        <v>2.6531266883388001</v>
      </c>
      <c r="O374" t="str">
        <f t="shared" si="47"/>
        <v>Acidic</v>
      </c>
      <c r="P374" t="str" cm="1">
        <f t="array" ref="P374">_xlfn.IFS(C373&lt;=60,"Soft",
C373&lt;120,"Moderately Soft",
C373&lt;=170,"Desirable",
C373&lt;=240,"Moderately Hard",
C373&gt;240,"Hard")</f>
        <v>Moderately Hard</v>
      </c>
      <c r="Q374" t="str" cm="1">
        <f t="array" ref="Q374">_xlfn.IFS(D373&lt;50,"Non-Beneficial",
D373&lt;=150,"Excellent",
D373&lt;=250,"Good",
D373&lt;=350,"Average",
D373&lt;=500,"Poor",
D373&lt;=800,"Very Poor",
D373&gt;800,"Unacceptable")</f>
        <v>Good</v>
      </c>
      <c r="R374" t="str">
        <f t="shared" si="46"/>
        <v>Acceptable</v>
      </c>
      <c r="S374" t="str">
        <f t="shared" si="48"/>
        <v>Unsafe</v>
      </c>
      <c r="T374" t="str">
        <f t="shared" si="49"/>
        <v>Acceptable</v>
      </c>
      <c r="U374" t="str">
        <f t="shared" si="50"/>
        <v>Acceptable</v>
      </c>
      <c r="V374" t="str">
        <f t="shared" si="51"/>
        <v>Safe</v>
      </c>
      <c r="W374" t="str">
        <f t="shared" si="52"/>
        <v>Acceptable</v>
      </c>
      <c r="AA374" t="str">
        <f t="shared" si="53"/>
        <v>Not-Potable</v>
      </c>
      <c r="AB374" t="str">
        <f t="shared" si="54"/>
        <v>Not-Potable</v>
      </c>
      <c r="AC374" t="s">
        <v>35</v>
      </c>
    </row>
    <row r="375" spans="2:29" x14ac:dyDescent="0.3">
      <c r="B375">
        <v>8.0272478699500596</v>
      </c>
      <c r="C375">
        <v>193.35241635718501</v>
      </c>
      <c r="D375">
        <v>77.147469692623304</v>
      </c>
      <c r="E375">
        <v>6.0872377347553996</v>
      </c>
      <c r="F375">
        <f>$AH$27</f>
        <v>333.77577661081307</v>
      </c>
      <c r="G375">
        <v>440.93897799503998</v>
      </c>
      <c r="H375">
        <v>22.504679439914401</v>
      </c>
      <c r="I375">
        <v>62.0070437323064</v>
      </c>
      <c r="J375">
        <v>3.48064083685431</v>
      </c>
      <c r="O375" t="str">
        <f t="shared" si="47"/>
        <v>Acidic</v>
      </c>
      <c r="P375" t="str" cm="1">
        <f t="array" ref="P375">_xlfn.IFS(C374&lt;=60,"Soft",
C374&lt;120,"Moderately Soft",
C374&lt;=170,"Desirable",
C374&lt;=240,"Moderately Hard",
C374&gt;240,"Hard")</f>
        <v>Moderately Hard</v>
      </c>
      <c r="Q375" t="str" cm="1">
        <f t="array" ref="Q375">_xlfn.IFS(D374&lt;50,"Non-Beneficial",
D374&lt;=150,"Excellent",
D374&lt;=250,"Good",
D374&lt;=350,"Average",
D374&lt;=500,"Poor",
D374&lt;=800,"Very Poor",
D374&gt;800,"Unacceptable")</f>
        <v>Poor</v>
      </c>
      <c r="R375" t="str">
        <f t="shared" si="46"/>
        <v>Unacceptable</v>
      </c>
      <c r="S375" t="str">
        <f t="shared" si="48"/>
        <v>Safe</v>
      </c>
      <c r="T375" t="str">
        <f t="shared" si="49"/>
        <v>Acceptable</v>
      </c>
      <c r="U375" t="str">
        <f t="shared" si="50"/>
        <v>Acceptable</v>
      </c>
      <c r="V375" t="str">
        <f t="shared" si="51"/>
        <v>Unsafe</v>
      </c>
      <c r="W375" t="str">
        <f t="shared" si="52"/>
        <v>Acceptable</v>
      </c>
      <c r="AA375" t="str">
        <f t="shared" si="53"/>
        <v>Not-Potable</v>
      </c>
      <c r="AB375" t="str">
        <f t="shared" si="54"/>
        <v>Not-Potable</v>
      </c>
      <c r="AC375" t="s">
        <v>35</v>
      </c>
    </row>
    <row r="376" spans="2:29" x14ac:dyDescent="0.3">
      <c r="B376">
        <v>8.8826844522924002</v>
      </c>
      <c r="C376">
        <v>135.52306243902899</v>
      </c>
      <c r="D376">
        <v>48.572538067027502</v>
      </c>
      <c r="E376">
        <v>5.2097789329562598</v>
      </c>
      <c r="F376">
        <f>$AH$27</f>
        <v>333.77577661081307</v>
      </c>
      <c r="G376">
        <v>532.33665930064603</v>
      </c>
      <c r="H376">
        <v>20.296274385588902</v>
      </c>
      <c r="I376">
        <v>20.337752642440901</v>
      </c>
      <c r="J376">
        <v>3.82792086706141</v>
      </c>
      <c r="O376" t="str">
        <f t="shared" si="47"/>
        <v>Alkaline</v>
      </c>
      <c r="P376" t="str" cm="1">
        <f t="array" ref="P376">_xlfn.IFS(C375&lt;=60,"Soft",
C375&lt;120,"Moderately Soft",
C375&lt;=170,"Desirable",
C375&lt;=240,"Moderately Hard",
C375&gt;240,"Hard")</f>
        <v>Moderately Hard</v>
      </c>
      <c r="Q376" t="str" cm="1">
        <f t="array" ref="Q376">_xlfn.IFS(D375&lt;50,"Non-Beneficial",
D375&lt;=150,"Excellent",
D375&lt;=250,"Good",
D375&lt;=350,"Average",
D375&lt;=500,"Poor",
D375&lt;=800,"Very Poor",
D375&gt;800,"Unacceptable")</f>
        <v>Excellent</v>
      </c>
      <c r="R376" t="str">
        <f t="shared" si="46"/>
        <v>Needs Boiling</v>
      </c>
      <c r="S376" t="str">
        <f t="shared" si="48"/>
        <v>Safe</v>
      </c>
      <c r="T376" t="str">
        <f t="shared" si="49"/>
        <v>Acceptable</v>
      </c>
      <c r="U376" t="str">
        <f t="shared" si="50"/>
        <v>Unacceptable</v>
      </c>
      <c r="V376" t="str">
        <f t="shared" si="51"/>
        <v>Safe</v>
      </c>
      <c r="W376" t="str">
        <f t="shared" si="52"/>
        <v>Acceptable</v>
      </c>
      <c r="AA376" t="str">
        <f t="shared" si="53"/>
        <v>Not-Potable</v>
      </c>
      <c r="AB376" t="str">
        <f t="shared" si="54"/>
        <v>Not-Potable</v>
      </c>
      <c r="AC376" t="s">
        <v>35</v>
      </c>
    </row>
    <row r="377" spans="2:29" x14ac:dyDescent="0.3">
      <c r="B377">
        <v>5.99128347536689</v>
      </c>
      <c r="C377">
        <v>224.60856276133001</v>
      </c>
      <c r="D377">
        <v>299.831160070365</v>
      </c>
      <c r="E377">
        <v>7.3838186809894601</v>
      </c>
      <c r="F377">
        <v>329.731546601682</v>
      </c>
      <c r="G377">
        <v>604.63126289553998</v>
      </c>
      <c r="H377">
        <v>17.7412282444315</v>
      </c>
      <c r="I377">
        <v>65.116975610261207</v>
      </c>
      <c r="J377">
        <v>4.84056230147542</v>
      </c>
      <c r="O377" t="str">
        <f t="shared" si="47"/>
        <v>Alkaline</v>
      </c>
      <c r="P377" t="str" cm="1">
        <f t="array" ref="P377">_xlfn.IFS(C376&lt;=60,"Soft",
C376&lt;120,"Moderately Soft",
C376&lt;=170,"Desirable",
C376&lt;=240,"Moderately Hard",
C376&gt;240,"Hard")</f>
        <v>Desirable</v>
      </c>
      <c r="Q377" t="str" cm="1">
        <f t="array" ref="Q377">_xlfn.IFS(D376&lt;50,"Non-Beneficial",
D376&lt;=150,"Excellent",
D376&lt;=250,"Good",
D376&lt;=350,"Average",
D376&lt;=500,"Poor",
D376&lt;=800,"Very Poor",
D376&gt;800,"Unacceptable")</f>
        <v>Non-Beneficial</v>
      </c>
      <c r="R377" t="str">
        <f t="shared" si="46"/>
        <v>Needs Boiling</v>
      </c>
      <c r="S377" t="str">
        <f t="shared" si="48"/>
        <v>Safe</v>
      </c>
      <c r="T377" t="str">
        <f t="shared" si="49"/>
        <v>Unacceptable</v>
      </c>
      <c r="U377" t="str">
        <f t="shared" si="50"/>
        <v>Unacceptable</v>
      </c>
      <c r="V377" t="str">
        <f t="shared" si="51"/>
        <v>Safe</v>
      </c>
      <c r="W377" t="str">
        <f t="shared" si="52"/>
        <v>Acceptable</v>
      </c>
      <c r="AA377" t="str">
        <f t="shared" si="53"/>
        <v>Not-Potable</v>
      </c>
      <c r="AB377" t="str">
        <f t="shared" si="54"/>
        <v>Not-Potable</v>
      </c>
      <c r="AC377" t="s">
        <v>35</v>
      </c>
    </row>
    <row r="378" spans="2:29" x14ac:dyDescent="0.3">
      <c r="B378">
        <v>10.272444272154299</v>
      </c>
      <c r="C378">
        <v>163.62462341358901</v>
      </c>
      <c r="D378">
        <v>188.94852393690701</v>
      </c>
      <c r="E378">
        <v>10.0682053673642</v>
      </c>
      <c r="F378">
        <v>269.64665561282101</v>
      </c>
      <c r="G378">
        <v>446.450725335556</v>
      </c>
      <c r="H378">
        <v>11.8569144226324</v>
      </c>
      <c r="I378">
        <v>82.445503268714205</v>
      </c>
      <c r="J378">
        <v>3.1798847273996702</v>
      </c>
      <c r="O378" t="str">
        <f t="shared" si="47"/>
        <v>Acidic</v>
      </c>
      <c r="P378" t="str" cm="1">
        <f t="array" ref="P378">_xlfn.IFS(C377&lt;=60,"Soft",
C377&lt;120,"Moderately Soft",
C377&lt;=170,"Desirable",
C377&lt;=240,"Moderately Hard",
C377&gt;240,"Hard")</f>
        <v>Moderately Hard</v>
      </c>
      <c r="Q378" t="str" cm="1">
        <f t="array" ref="Q378">_xlfn.IFS(D377&lt;50,"Non-Beneficial",
D377&lt;=150,"Excellent",
D377&lt;=250,"Good",
D377&lt;=350,"Average",
D377&lt;=500,"Poor",
D377&lt;=800,"Very Poor",
D377&gt;800,"Unacceptable")</f>
        <v>Average</v>
      </c>
      <c r="R378" t="str">
        <f t="shared" si="46"/>
        <v>Unacceptable</v>
      </c>
      <c r="S378" t="str">
        <f t="shared" si="48"/>
        <v>Safe</v>
      </c>
      <c r="T378" t="str">
        <f t="shared" si="49"/>
        <v>Unacceptable</v>
      </c>
      <c r="U378" t="str">
        <f t="shared" si="50"/>
        <v>Acceptable</v>
      </c>
      <c r="V378" t="str">
        <f t="shared" si="51"/>
        <v>Safe</v>
      </c>
      <c r="W378" t="str">
        <f t="shared" si="52"/>
        <v>Acceptable</v>
      </c>
      <c r="AA378" t="str">
        <f t="shared" si="53"/>
        <v>Not-Potable</v>
      </c>
      <c r="AB378" t="str">
        <f t="shared" si="54"/>
        <v>Not-Potable</v>
      </c>
      <c r="AC378" t="s">
        <v>35</v>
      </c>
    </row>
    <row r="379" spans="2:29" x14ac:dyDescent="0.3">
      <c r="B379">
        <f>$AG$27</f>
        <v>7.080794504276815</v>
      </c>
      <c r="C379">
        <v>131.54774425866799</v>
      </c>
      <c r="D379">
        <v>216.26497594539899</v>
      </c>
      <c r="E379">
        <v>7.2078463536420401</v>
      </c>
      <c r="F379">
        <f>$AH$27</f>
        <v>333.77577661081307</v>
      </c>
      <c r="G379">
        <v>390.95503298183399</v>
      </c>
      <c r="H379">
        <v>14.8449547788295</v>
      </c>
      <c r="I379">
        <v>26.505484036158901</v>
      </c>
      <c r="J379">
        <v>4.7281239854828101</v>
      </c>
      <c r="O379" t="str">
        <f t="shared" si="47"/>
        <v>Alkaline</v>
      </c>
      <c r="P379" t="str" cm="1">
        <f t="array" ref="P379">_xlfn.IFS(C378&lt;=60,"Soft",
C378&lt;120,"Moderately Soft",
C378&lt;=170,"Desirable",
C378&lt;=240,"Moderately Hard",
C378&gt;240,"Hard")</f>
        <v>Desirable</v>
      </c>
      <c r="Q379" t="str" cm="1">
        <f t="array" ref="Q379">_xlfn.IFS(D378&lt;50,"Non-Beneficial",
D378&lt;=150,"Excellent",
D378&lt;=250,"Good",
D378&lt;=350,"Average",
D378&lt;=500,"Poor",
D378&lt;=800,"Very Poor",
D378&gt;800,"Unacceptable")</f>
        <v>Good</v>
      </c>
      <c r="R379" t="str">
        <f t="shared" si="46"/>
        <v>Unacceptable</v>
      </c>
      <c r="S379" t="str">
        <f t="shared" si="48"/>
        <v>Safe</v>
      </c>
      <c r="T379" t="str">
        <f t="shared" si="49"/>
        <v>Acceptable</v>
      </c>
      <c r="U379" t="str">
        <f t="shared" si="50"/>
        <v>Acceptable</v>
      </c>
      <c r="V379" t="str">
        <f t="shared" si="51"/>
        <v>Unsafe</v>
      </c>
      <c r="W379" t="str">
        <f t="shared" si="52"/>
        <v>Acceptable</v>
      </c>
      <c r="AA379" t="str">
        <f t="shared" si="53"/>
        <v>Not-Potable</v>
      </c>
      <c r="AB379" t="str">
        <f t="shared" si="54"/>
        <v>Not-Potable</v>
      </c>
      <c r="AC379" t="s">
        <v>35</v>
      </c>
    </row>
    <row r="380" spans="2:29" x14ac:dyDescent="0.3">
      <c r="B380">
        <v>6.1051401350435501</v>
      </c>
      <c r="C380">
        <v>249.14139102405801</v>
      </c>
      <c r="D380">
        <v>452.49449033016799</v>
      </c>
      <c r="E380">
        <v>7.3693603031209296</v>
      </c>
      <c r="F380">
        <v>338.77130732746099</v>
      </c>
      <c r="G380">
        <v>314.96508973191101</v>
      </c>
      <c r="H380">
        <v>11.2517778056549</v>
      </c>
      <c r="I380">
        <v>88.657477315317905</v>
      </c>
      <c r="J380">
        <v>3.10308984406928</v>
      </c>
      <c r="O380" t="str">
        <f t="shared" si="47"/>
        <v>Neutral</v>
      </c>
      <c r="P380" t="str" cm="1">
        <f t="array" ref="P380">_xlfn.IFS(C379&lt;=60,"Soft",
C379&lt;120,"Moderately Soft",
C379&lt;=170,"Desirable",
C379&lt;=240,"Moderately Hard",
C379&gt;240,"Hard")</f>
        <v>Desirable</v>
      </c>
      <c r="Q380" t="str" cm="1">
        <f t="array" ref="Q380">_xlfn.IFS(D379&lt;50,"Non-Beneficial",
D379&lt;=150,"Excellent",
D379&lt;=250,"Good",
D379&lt;=350,"Average",
D379&lt;=500,"Poor",
D379&lt;=800,"Very Poor",
D379&gt;800,"Unacceptable")</f>
        <v>Good</v>
      </c>
      <c r="R380" t="str">
        <f t="shared" si="46"/>
        <v>Unacceptable</v>
      </c>
      <c r="S380" t="str">
        <f t="shared" si="48"/>
        <v>Safe</v>
      </c>
      <c r="T380" t="str">
        <f t="shared" si="49"/>
        <v>Acceptable</v>
      </c>
      <c r="U380" t="str">
        <f t="shared" si="50"/>
        <v>Acceptable</v>
      </c>
      <c r="V380" t="str">
        <f t="shared" si="51"/>
        <v>Safe</v>
      </c>
      <c r="W380" t="str">
        <f t="shared" si="52"/>
        <v>Acceptable</v>
      </c>
      <c r="AA380" t="str">
        <f t="shared" si="53"/>
        <v>Not-Potable</v>
      </c>
      <c r="AB380" t="str">
        <f t="shared" si="54"/>
        <v>Potable</v>
      </c>
      <c r="AC380" t="s">
        <v>35</v>
      </c>
    </row>
    <row r="381" spans="2:29" x14ac:dyDescent="0.3">
      <c r="B381">
        <v>9.4433588841461198</v>
      </c>
      <c r="C381">
        <v>73.492233689061095</v>
      </c>
      <c r="D381">
        <v>204.38224690084201</v>
      </c>
      <c r="E381">
        <v>8.0249531109980996</v>
      </c>
      <c r="F381">
        <v>315.80565878312098</v>
      </c>
      <c r="G381">
        <v>458.67723149125902</v>
      </c>
      <c r="H381">
        <v>12.5386806872314</v>
      </c>
      <c r="I381">
        <v>50.8524703393349</v>
      </c>
      <c r="J381">
        <v>3.4866464085132001</v>
      </c>
      <c r="O381" t="str">
        <f t="shared" si="47"/>
        <v>Acidic</v>
      </c>
      <c r="P381" t="str" cm="1">
        <f t="array" ref="P381">_xlfn.IFS(C380&lt;=60,"Soft",
C380&lt;120,"Moderately Soft",
C380&lt;=170,"Desirable",
C380&lt;=240,"Moderately Hard",
C380&gt;240,"Hard")</f>
        <v>Hard</v>
      </c>
      <c r="Q381" t="str" cm="1">
        <f t="array" ref="Q381">_xlfn.IFS(D380&lt;50,"Non-Beneficial",
D380&lt;=150,"Excellent",
D380&lt;=250,"Good",
D380&lt;=350,"Average",
D380&lt;=500,"Poor",
D380&lt;=800,"Very Poor",
D380&gt;800,"Unacceptable")</f>
        <v>Poor</v>
      </c>
      <c r="R381" t="str">
        <f t="shared" si="46"/>
        <v>Unacceptable</v>
      </c>
      <c r="S381" t="str">
        <f t="shared" si="48"/>
        <v>Safe</v>
      </c>
      <c r="T381" t="str">
        <f t="shared" si="49"/>
        <v>Acceptable</v>
      </c>
      <c r="U381" t="str">
        <f t="shared" si="50"/>
        <v>Acceptable</v>
      </c>
      <c r="V381" t="str">
        <f t="shared" si="51"/>
        <v>Unsafe</v>
      </c>
      <c r="W381" t="str">
        <f t="shared" si="52"/>
        <v>Acceptable</v>
      </c>
      <c r="AA381" t="str">
        <f t="shared" si="53"/>
        <v>Not-Potable</v>
      </c>
      <c r="AB381" t="str">
        <f t="shared" si="54"/>
        <v>Not-Potable</v>
      </c>
      <c r="AC381" t="s">
        <v>35</v>
      </c>
    </row>
    <row r="382" spans="2:29" x14ac:dyDescent="0.3">
      <c r="B382">
        <v>6.8874143711295304</v>
      </c>
      <c r="C382">
        <v>223.60305799350701</v>
      </c>
      <c r="D382">
        <v>291.89136720907499</v>
      </c>
      <c r="E382">
        <v>10.5144660372596</v>
      </c>
      <c r="F382">
        <v>253.830552152488</v>
      </c>
      <c r="G382">
        <v>386.62286249434101</v>
      </c>
      <c r="H382">
        <v>11.3122936161294</v>
      </c>
      <c r="I382">
        <v>67.916182703380798</v>
      </c>
      <c r="J382">
        <v>4.5641883551843598</v>
      </c>
      <c r="O382" t="str">
        <f t="shared" si="47"/>
        <v>Alkaline</v>
      </c>
      <c r="P382" t="str" cm="1">
        <f t="array" ref="P382">_xlfn.IFS(C381&lt;=60,"Soft",
C381&lt;120,"Moderately Soft",
C381&lt;=170,"Desirable",
C381&lt;=240,"Moderately Hard",
C381&gt;240,"Hard")</f>
        <v>Moderately Soft</v>
      </c>
      <c r="Q382" t="str" cm="1">
        <f t="array" ref="Q382">_xlfn.IFS(D381&lt;50,"Non-Beneficial",
D381&lt;=150,"Excellent",
D381&lt;=250,"Good",
D381&lt;=350,"Average",
D381&lt;=500,"Poor",
D381&lt;=800,"Very Poor",
D381&gt;800,"Unacceptable")</f>
        <v>Good</v>
      </c>
      <c r="R382" t="str">
        <f t="shared" si="46"/>
        <v>Unacceptable</v>
      </c>
      <c r="S382" t="str">
        <f t="shared" si="48"/>
        <v>Safe</v>
      </c>
      <c r="T382" t="str">
        <f t="shared" si="49"/>
        <v>Acceptable</v>
      </c>
      <c r="U382" t="str">
        <f t="shared" si="50"/>
        <v>Acceptable</v>
      </c>
      <c r="V382" t="str">
        <f t="shared" si="51"/>
        <v>Safe</v>
      </c>
      <c r="W382" t="str">
        <f t="shared" si="52"/>
        <v>Acceptable</v>
      </c>
      <c r="AA382" t="str">
        <f t="shared" si="53"/>
        <v>Not-Potable</v>
      </c>
      <c r="AB382" t="str">
        <f t="shared" si="54"/>
        <v>Not-Potable</v>
      </c>
      <c r="AC382" t="s">
        <v>35</v>
      </c>
    </row>
    <row r="383" spans="2:29" x14ac:dyDescent="0.3">
      <c r="B383">
        <v>6.51290083326617</v>
      </c>
      <c r="C383">
        <v>169.21747977107199</v>
      </c>
      <c r="D383">
        <v>251.51411573500403</v>
      </c>
      <c r="E383">
        <v>4.6133107826082798</v>
      </c>
      <c r="F383">
        <v>375.61231801186602</v>
      </c>
      <c r="G383">
        <v>296.07438204919202</v>
      </c>
      <c r="H383">
        <v>15.0886995207916</v>
      </c>
      <c r="I383">
        <v>74.075925572907906</v>
      </c>
      <c r="J383">
        <v>4.4040403647784503</v>
      </c>
      <c r="O383" t="str">
        <f t="shared" si="47"/>
        <v>Neutral</v>
      </c>
      <c r="P383" t="str" cm="1">
        <f t="array" ref="P383">_xlfn.IFS(C382&lt;=60,"Soft",
C382&lt;120,"Moderately Soft",
C382&lt;=170,"Desirable",
C382&lt;=240,"Moderately Hard",
C382&gt;240,"Hard")</f>
        <v>Moderately Hard</v>
      </c>
      <c r="Q383" t="str" cm="1">
        <f t="array" ref="Q383">_xlfn.IFS(D382&lt;50,"Non-Beneficial",
D382&lt;=150,"Excellent",
D382&lt;=250,"Good",
D382&lt;=350,"Average",
D382&lt;=500,"Poor",
D382&lt;=800,"Very Poor",
D382&gt;800,"Unacceptable")</f>
        <v>Average</v>
      </c>
      <c r="R383" t="str">
        <f t="shared" si="46"/>
        <v>Unacceptable</v>
      </c>
      <c r="S383" t="str">
        <f t="shared" si="48"/>
        <v>Safe</v>
      </c>
      <c r="T383" t="str">
        <f t="shared" si="49"/>
        <v>Acceptable</v>
      </c>
      <c r="U383" t="str">
        <f t="shared" si="50"/>
        <v>Acceptable</v>
      </c>
      <c r="V383" t="str">
        <f t="shared" si="51"/>
        <v>Safe</v>
      </c>
      <c r="W383" t="str">
        <f t="shared" si="52"/>
        <v>Acceptable</v>
      </c>
      <c r="AA383" t="str">
        <f t="shared" si="53"/>
        <v>Not-Potable</v>
      </c>
      <c r="AB383" t="str">
        <f t="shared" si="54"/>
        <v>Potable</v>
      </c>
      <c r="AC383" t="s">
        <v>35</v>
      </c>
    </row>
    <row r="384" spans="2:29" x14ac:dyDescent="0.3">
      <c r="B384">
        <v>5.77271809485182</v>
      </c>
      <c r="C384">
        <v>213.36354459231001</v>
      </c>
      <c r="D384">
        <v>261.249314146438</v>
      </c>
      <c r="E384">
        <v>8.6307189653526795</v>
      </c>
      <c r="F384">
        <v>273.27944766126399</v>
      </c>
      <c r="G384">
        <v>465.559285829369</v>
      </c>
      <c r="H384">
        <v>8.0062077735984101</v>
      </c>
      <c r="I384">
        <v>59.964334433876701</v>
      </c>
      <c r="J384">
        <v>6.49424946747299</v>
      </c>
      <c r="O384" t="str">
        <f t="shared" si="47"/>
        <v>Acidic</v>
      </c>
      <c r="P384" t="str" cm="1">
        <f t="array" ref="P384">_xlfn.IFS(C383&lt;=60,"Soft",
C383&lt;120,"Moderately Soft",
C383&lt;=170,"Desirable",
C383&lt;=240,"Moderately Hard",
C383&gt;240,"Hard")</f>
        <v>Desirable</v>
      </c>
      <c r="Q384" t="str" cm="1">
        <f t="array" ref="Q384">_xlfn.IFS(D383&lt;50,"Non-Beneficial",
D383&lt;=150,"Excellent",
D383&lt;=250,"Good",
D383&lt;=350,"Average",
D383&lt;=500,"Poor",
D383&lt;=800,"Very Poor",
D383&gt;800,"Unacceptable")</f>
        <v>Average</v>
      </c>
      <c r="R384" t="str">
        <f t="shared" si="46"/>
        <v>Acceptable</v>
      </c>
      <c r="S384" t="str">
        <f t="shared" si="48"/>
        <v>Safe</v>
      </c>
      <c r="T384" t="str">
        <f t="shared" si="49"/>
        <v>Acceptable</v>
      </c>
      <c r="U384" t="str">
        <f t="shared" si="50"/>
        <v>Acceptable</v>
      </c>
      <c r="V384" t="str">
        <f t="shared" si="51"/>
        <v>Safe</v>
      </c>
      <c r="W384" t="str">
        <f t="shared" si="52"/>
        <v>Acceptable</v>
      </c>
      <c r="AA384" t="str">
        <f t="shared" si="53"/>
        <v>Not-Potable</v>
      </c>
      <c r="AB384" t="str">
        <f t="shared" si="54"/>
        <v>Potable</v>
      </c>
      <c r="AC384" t="s">
        <v>35</v>
      </c>
    </row>
    <row r="385" spans="2:29" x14ac:dyDescent="0.3">
      <c r="B385">
        <v>4.9125572620094404</v>
      </c>
      <c r="C385">
        <v>308.25383294492201</v>
      </c>
      <c r="D385">
        <v>440.63098416627605</v>
      </c>
      <c r="E385">
        <v>7.9279769445687398</v>
      </c>
      <c r="F385">
        <v>280.93366425140903</v>
      </c>
      <c r="G385">
        <v>327.475650397214</v>
      </c>
      <c r="H385">
        <v>14.8579810854831</v>
      </c>
      <c r="I385">
        <f>$AI$27</f>
        <v>66.396292946768</v>
      </c>
      <c r="J385">
        <v>4.8973725084500597</v>
      </c>
      <c r="O385" t="str">
        <f t="shared" si="47"/>
        <v>Acidic</v>
      </c>
      <c r="P385" t="str" cm="1">
        <f t="array" ref="P385">_xlfn.IFS(C384&lt;=60,"Soft",
C384&lt;120,"Moderately Soft",
C384&lt;=170,"Desirable",
C384&lt;=240,"Moderately Hard",
C384&gt;240,"Hard")</f>
        <v>Moderately Hard</v>
      </c>
      <c r="Q385" t="str" cm="1">
        <f t="array" ref="Q385">_xlfn.IFS(D384&lt;50,"Non-Beneficial",
D384&lt;=150,"Excellent",
D384&lt;=250,"Good",
D384&lt;=350,"Average",
D384&lt;=500,"Poor",
D384&lt;=800,"Very Poor",
D384&gt;800,"Unacceptable")</f>
        <v>Average</v>
      </c>
      <c r="R385" t="str">
        <f t="shared" si="46"/>
        <v>Unacceptable</v>
      </c>
      <c r="S385" t="str">
        <f t="shared" si="48"/>
        <v>Safe</v>
      </c>
      <c r="T385" t="str">
        <f t="shared" si="49"/>
        <v>Acceptable</v>
      </c>
      <c r="U385" t="str">
        <f t="shared" si="50"/>
        <v>Acceptable</v>
      </c>
      <c r="V385" t="str">
        <f t="shared" si="51"/>
        <v>Safe</v>
      </c>
      <c r="W385" t="str">
        <f t="shared" si="52"/>
        <v>Unacceptable</v>
      </c>
      <c r="AA385" t="str">
        <f t="shared" si="53"/>
        <v>Not-Potable</v>
      </c>
      <c r="AB385" t="str">
        <f t="shared" si="54"/>
        <v>Not-Potable</v>
      </c>
      <c r="AC385" t="s">
        <v>35</v>
      </c>
    </row>
    <row r="386" spans="2:29" x14ac:dyDescent="0.3">
      <c r="B386">
        <v>9.7395619489699108</v>
      </c>
      <c r="C386">
        <v>166.94886404872199</v>
      </c>
      <c r="D386">
        <v>136.23160062865</v>
      </c>
      <c r="E386">
        <v>7.2359217594841603</v>
      </c>
      <c r="F386">
        <v>385.05913433199601</v>
      </c>
      <c r="G386">
        <v>369.59128906677898</v>
      </c>
      <c r="H386">
        <v>12.3226038209562</v>
      </c>
      <c r="I386">
        <v>68.505851645063601</v>
      </c>
      <c r="J386">
        <v>2.5680798767252302</v>
      </c>
      <c r="O386" t="str">
        <f t="shared" si="47"/>
        <v>Acidic</v>
      </c>
      <c r="P386" t="str" cm="1">
        <f t="array" ref="P386">_xlfn.IFS(C385&lt;=60,"Soft",
C385&lt;120,"Moderately Soft",
C385&lt;=170,"Desirable",
C385&lt;=240,"Moderately Hard",
C385&gt;240,"Hard")</f>
        <v>Hard</v>
      </c>
      <c r="Q386" t="str" cm="1">
        <f t="array" ref="Q386">_xlfn.IFS(D385&lt;50,"Non-Beneficial",
D385&lt;=150,"Excellent",
D385&lt;=250,"Good",
D385&lt;=350,"Average",
D385&lt;=500,"Poor",
D385&lt;=800,"Very Poor",
D385&gt;800,"Unacceptable")</f>
        <v>Poor</v>
      </c>
      <c r="R386" t="str">
        <f t="shared" si="46"/>
        <v>Unacceptable</v>
      </c>
      <c r="S386" t="str">
        <f t="shared" si="48"/>
        <v>Safe</v>
      </c>
      <c r="T386" t="str">
        <f t="shared" si="49"/>
        <v>Acceptable</v>
      </c>
      <c r="U386" t="str">
        <f t="shared" si="50"/>
        <v>Acceptable</v>
      </c>
      <c r="V386" t="str">
        <f t="shared" si="51"/>
        <v>Safe</v>
      </c>
      <c r="W386" t="str">
        <f t="shared" si="52"/>
        <v>Acceptable</v>
      </c>
      <c r="AA386" t="str">
        <f t="shared" si="53"/>
        <v>Not-Potable</v>
      </c>
      <c r="AB386" t="str">
        <f t="shared" si="54"/>
        <v>Not-Potable</v>
      </c>
      <c r="AC386" t="s">
        <v>35</v>
      </c>
    </row>
    <row r="387" spans="2:29" x14ac:dyDescent="0.3">
      <c r="B387">
        <v>5.5419790193089202</v>
      </c>
      <c r="C387">
        <v>185.67187362857899</v>
      </c>
      <c r="D387">
        <v>201.43065261755098</v>
      </c>
      <c r="E387">
        <v>10.236175974569999</v>
      </c>
      <c r="F387">
        <v>209.47105843525199</v>
      </c>
      <c r="G387">
        <v>517.93578552479403</v>
      </c>
      <c r="H387">
        <v>18.464015412802699</v>
      </c>
      <c r="I387">
        <v>49.371318663468898</v>
      </c>
      <c r="J387">
        <v>3.67297598317713</v>
      </c>
      <c r="O387" t="str">
        <f t="shared" si="47"/>
        <v>Alkaline</v>
      </c>
      <c r="P387" t="str" cm="1">
        <f t="array" ref="P387">_xlfn.IFS(C386&lt;=60,"Soft",
C386&lt;120,"Moderately Soft",
C386&lt;=170,"Desirable",
C386&lt;=240,"Moderately Hard",
C386&gt;240,"Hard")</f>
        <v>Desirable</v>
      </c>
      <c r="Q387" t="str" cm="1">
        <f t="array" ref="Q387">_xlfn.IFS(D386&lt;50,"Non-Beneficial",
D386&lt;=150,"Excellent",
D386&lt;=250,"Good",
D386&lt;=350,"Average",
D386&lt;=500,"Poor",
D386&lt;=800,"Very Poor",
D386&gt;800,"Unacceptable")</f>
        <v>Excellent</v>
      </c>
      <c r="R387" t="str">
        <f t="shared" ref="R387:R450" si="55">IF(E386&lt;=5,"Acceptable",
IF(E386&lt;=7,"Needs Boiling","Unacceptable"))</f>
        <v>Unacceptable</v>
      </c>
      <c r="S387" t="str">
        <f t="shared" si="48"/>
        <v>Safe</v>
      </c>
      <c r="T387" t="str">
        <f t="shared" si="49"/>
        <v>Acceptable</v>
      </c>
      <c r="U387" t="str">
        <f t="shared" si="50"/>
        <v>Acceptable</v>
      </c>
      <c r="V387" t="str">
        <f t="shared" si="51"/>
        <v>Safe</v>
      </c>
      <c r="W387" t="str">
        <f t="shared" si="52"/>
        <v>Acceptable</v>
      </c>
      <c r="AA387" t="str">
        <f t="shared" si="53"/>
        <v>Not-Potable</v>
      </c>
      <c r="AB387" t="str">
        <f t="shared" si="54"/>
        <v>Not-Potable</v>
      </c>
      <c r="AC387" t="s">
        <v>35</v>
      </c>
    </row>
    <row r="388" spans="2:29" x14ac:dyDescent="0.3">
      <c r="B388">
        <f>$AG$27</f>
        <v>7.080794504276815</v>
      </c>
      <c r="C388">
        <v>193.50341477990301</v>
      </c>
      <c r="D388">
        <v>422.68334296005901</v>
      </c>
      <c r="E388">
        <v>9.0059427880816205</v>
      </c>
      <c r="F388">
        <v>258.39268291201103</v>
      </c>
      <c r="G388">
        <v>384.68487540523398</v>
      </c>
      <c r="H388">
        <v>9.0852785550648605</v>
      </c>
      <c r="I388">
        <v>75.439632925051001</v>
      </c>
      <c r="J388">
        <v>3.6017354805032999</v>
      </c>
      <c r="O388" t="str">
        <f t="shared" ref="O388:O451" si="56">IF(B387&lt;3,"Highly Acidic",
IF(AND(B387&lt;6.52,B387&gt;=3),"Acidic",
IF(AND(B387&gt;=6.52,B387&lt;=6.83),"Drinkable",
IF(AND(B387&gt;6.83,B387&lt;8),"Neutral",
IF(AND(B387&gt;=8,B387&lt;11),"Alkaline","Highly Alkaline")
))))</f>
        <v>Acidic</v>
      </c>
      <c r="P388" t="str" cm="1">
        <f t="array" ref="P388">_xlfn.IFS(C387&lt;=60,"Soft",
C387&lt;120,"Moderately Soft",
C387&lt;=170,"Desirable",
C387&lt;=240,"Moderately Hard",
C387&gt;240,"Hard")</f>
        <v>Moderately Hard</v>
      </c>
      <c r="Q388" t="str" cm="1">
        <f t="array" ref="Q388">_xlfn.IFS(D387&lt;50,"Non-Beneficial",
D387&lt;=150,"Excellent",
D387&lt;=250,"Good",
D387&lt;=350,"Average",
D387&lt;=500,"Poor",
D387&lt;=800,"Very Poor",
D387&gt;800,"Unacceptable")</f>
        <v>Good</v>
      </c>
      <c r="R388" t="str">
        <f t="shared" si="55"/>
        <v>Unacceptable</v>
      </c>
      <c r="S388" t="str">
        <f t="shared" ref="S388:S451" si="57">IF(F387&lt;=400,"Safe","Unsafe")</f>
        <v>Safe</v>
      </c>
      <c r="T388" t="str">
        <f t="shared" ref="T388:T451" si="58">IF(G387&lt;=500,"Acceptable","Unacceptable")</f>
        <v>Unacceptable</v>
      </c>
      <c r="U388" t="str">
        <f t="shared" ref="U388:U451" si="59">IF(H387&lt;20,"Acceptable","Unacceptable")</f>
        <v>Acceptable</v>
      </c>
      <c r="V388" t="str">
        <f t="shared" ref="V388:V451" si="60">IF(I387&lt;=80,"Safe","Unsafe")</f>
        <v>Safe</v>
      </c>
      <c r="W388" t="str">
        <f t="shared" ref="W388:W451" si="61">IF(J387&lt;5,"Acceptable","Unacceptable")</f>
        <v>Acceptable</v>
      </c>
      <c r="AA388" t="str">
        <f t="shared" ref="AA388:AA451" si="62">IF(
       AND(OR(O388 = "Drinkable",O388 = "Neutral"),
                OR(P388 = "Desirable",P388 = "Moderately Hard"),
                OR(Q388 = "Excellent",Q388 = "Good",Q388 = "Average"),
                OR(R388 = "Acceptable",R388 = "Needs Boiling"),
                S388 = "Safe",
                T388 = "Acceptable",
                U388 = "Acceptable",
                V388 = "Safe",
                W388 = "Acceptable"
               ),
     "Potable",
    "Not-Potable"
   )</f>
        <v>Not-Potable</v>
      </c>
      <c r="AB388" t="str">
        <f t="shared" ref="AB388:AB451" si="63">IF(
        SUM(
                   IF(OR(O388 = "Neutral",O388 = "Drinkable"),1,0),
                   IF(OR(P388 = "Desirable",P388 = "Moderately Hard"),1,0),
                   IF(OR(Q388 = "Good",Q388 = "Average",Q388 ="Excellent"),1,0),
                   IF(OR(R388 = "Acceptable",R388 = "Needs Boiling"),1,0),
                   IF(S388 = "Safe",1,0),
                   IF(T388 = "Acceptable",1,0),
                   IF(U388 = "Acceptable",1,0),
                   IF(V388 = "Safe",1,0),
                   IF(W388 = "Acceptable",1,0)
               )&gt;7,
      "Potable",
      "Not-Potable"
  )</f>
        <v>Not-Potable</v>
      </c>
      <c r="AC388" t="s">
        <v>35</v>
      </c>
    </row>
    <row r="389" spans="2:29" x14ac:dyDescent="0.3">
      <c r="B389">
        <f>$AG$27</f>
        <v>7.080794504276815</v>
      </c>
      <c r="C389">
        <v>143.30020028246099</v>
      </c>
      <c r="D389">
        <v>162.631674654184</v>
      </c>
      <c r="E389">
        <v>6.2297365643921596</v>
      </c>
      <c r="F389">
        <f>$AH$27</f>
        <v>333.77577661081307</v>
      </c>
      <c r="G389">
        <v>503.664085138524</v>
      </c>
      <c r="H389">
        <v>19.5854965798938</v>
      </c>
      <c r="I389">
        <f>$AI$27</f>
        <v>66.396292946768</v>
      </c>
      <c r="J389">
        <v>3.4517400465867398</v>
      </c>
      <c r="O389" t="str">
        <f t="shared" si="56"/>
        <v>Neutral</v>
      </c>
      <c r="P389" t="str" cm="1">
        <f t="array" ref="P389">_xlfn.IFS(C388&lt;=60,"Soft",
C388&lt;120,"Moderately Soft",
C388&lt;=170,"Desirable",
C388&lt;=240,"Moderately Hard",
C388&gt;240,"Hard")</f>
        <v>Moderately Hard</v>
      </c>
      <c r="Q389" t="str" cm="1">
        <f t="array" ref="Q389">_xlfn.IFS(D388&lt;50,"Non-Beneficial",
D388&lt;=150,"Excellent",
D388&lt;=250,"Good",
D388&lt;=350,"Average",
D388&lt;=500,"Poor",
D388&lt;=800,"Very Poor",
D388&gt;800,"Unacceptable")</f>
        <v>Poor</v>
      </c>
      <c r="R389" t="str">
        <f t="shared" si="55"/>
        <v>Unacceptable</v>
      </c>
      <c r="S389" t="str">
        <f t="shared" si="57"/>
        <v>Safe</v>
      </c>
      <c r="T389" t="str">
        <f t="shared" si="58"/>
        <v>Acceptable</v>
      </c>
      <c r="U389" t="str">
        <f t="shared" si="59"/>
        <v>Acceptable</v>
      </c>
      <c r="V389" t="str">
        <f t="shared" si="60"/>
        <v>Safe</v>
      </c>
      <c r="W389" t="str">
        <f t="shared" si="61"/>
        <v>Acceptable</v>
      </c>
      <c r="AA389" t="str">
        <f t="shared" si="62"/>
        <v>Not-Potable</v>
      </c>
      <c r="AB389" t="str">
        <f t="shared" si="63"/>
        <v>Not-Potable</v>
      </c>
      <c r="AC389" t="s">
        <v>35</v>
      </c>
    </row>
    <row r="390" spans="2:29" x14ac:dyDescent="0.3">
      <c r="B390">
        <v>6.4489310334090701</v>
      </c>
      <c r="C390">
        <v>240.24477096583701</v>
      </c>
      <c r="D390">
        <v>139.791657232955</v>
      </c>
      <c r="E390">
        <v>9.0779847561648896</v>
      </c>
      <c r="F390">
        <v>314.59047716924101</v>
      </c>
      <c r="G390">
        <v>473.75130164115598</v>
      </c>
      <c r="H390">
        <v>17.416902640114898</v>
      </c>
      <c r="I390">
        <v>84.024786397540296</v>
      </c>
      <c r="J390">
        <v>3.6221955223639002</v>
      </c>
      <c r="O390" t="str">
        <f t="shared" si="56"/>
        <v>Neutral</v>
      </c>
      <c r="P390" t="str" cm="1">
        <f t="array" ref="P390">_xlfn.IFS(C389&lt;=60,"Soft",
C389&lt;120,"Moderately Soft",
C389&lt;=170,"Desirable",
C389&lt;=240,"Moderately Hard",
C389&gt;240,"Hard")</f>
        <v>Desirable</v>
      </c>
      <c r="Q390" t="str" cm="1">
        <f t="array" ref="Q390">_xlfn.IFS(D389&lt;50,"Non-Beneficial",
D389&lt;=150,"Excellent",
D389&lt;=250,"Good",
D389&lt;=350,"Average",
D389&lt;=500,"Poor",
D389&lt;=800,"Very Poor",
D389&gt;800,"Unacceptable")</f>
        <v>Good</v>
      </c>
      <c r="R390" t="str">
        <f t="shared" si="55"/>
        <v>Needs Boiling</v>
      </c>
      <c r="S390" t="str">
        <f t="shared" si="57"/>
        <v>Safe</v>
      </c>
      <c r="T390" t="str">
        <f t="shared" si="58"/>
        <v>Unacceptable</v>
      </c>
      <c r="U390" t="str">
        <f t="shared" si="59"/>
        <v>Acceptable</v>
      </c>
      <c r="V390" t="str">
        <f t="shared" si="60"/>
        <v>Safe</v>
      </c>
      <c r="W390" t="str">
        <f t="shared" si="61"/>
        <v>Acceptable</v>
      </c>
      <c r="AA390" t="str">
        <f t="shared" si="62"/>
        <v>Not-Potable</v>
      </c>
      <c r="AB390" t="str">
        <f t="shared" si="63"/>
        <v>Potable</v>
      </c>
      <c r="AC390" t="s">
        <v>35</v>
      </c>
    </row>
    <row r="391" spans="2:29" x14ac:dyDescent="0.3">
      <c r="B391">
        <v>5.4779122945460497</v>
      </c>
      <c r="C391">
        <v>211.398843881673</v>
      </c>
      <c r="D391">
        <v>273.61659066176702</v>
      </c>
      <c r="E391">
        <v>5.8104569131181396</v>
      </c>
      <c r="F391">
        <v>340.62380552585199</v>
      </c>
      <c r="G391">
        <v>358.04413002292398</v>
      </c>
      <c r="H391">
        <v>16.629384442216001</v>
      </c>
      <c r="I391">
        <f>$AI$27</f>
        <v>66.396292946768</v>
      </c>
      <c r="J391">
        <v>3.7742561211049801</v>
      </c>
      <c r="O391" t="str">
        <f t="shared" si="56"/>
        <v>Acidic</v>
      </c>
      <c r="P391" t="str" cm="1">
        <f t="array" ref="P391">_xlfn.IFS(C390&lt;=60,"Soft",
C390&lt;120,"Moderately Soft",
C390&lt;=170,"Desirable",
C390&lt;=240,"Moderately Hard",
C390&gt;240,"Hard")</f>
        <v>Hard</v>
      </c>
      <c r="Q391" t="str" cm="1">
        <f t="array" ref="Q391">_xlfn.IFS(D390&lt;50,"Non-Beneficial",
D390&lt;=150,"Excellent",
D390&lt;=250,"Good",
D390&lt;=350,"Average",
D390&lt;=500,"Poor",
D390&lt;=800,"Very Poor",
D390&gt;800,"Unacceptable")</f>
        <v>Excellent</v>
      </c>
      <c r="R391" t="str">
        <f t="shared" si="55"/>
        <v>Unacceptable</v>
      </c>
      <c r="S391" t="str">
        <f t="shared" si="57"/>
        <v>Safe</v>
      </c>
      <c r="T391" t="str">
        <f t="shared" si="58"/>
        <v>Acceptable</v>
      </c>
      <c r="U391" t="str">
        <f t="shared" si="59"/>
        <v>Acceptable</v>
      </c>
      <c r="V391" t="str">
        <f t="shared" si="60"/>
        <v>Unsafe</v>
      </c>
      <c r="W391" t="str">
        <f t="shared" si="61"/>
        <v>Acceptable</v>
      </c>
      <c r="AA391" t="str">
        <f t="shared" si="62"/>
        <v>Not-Potable</v>
      </c>
      <c r="AB391" t="str">
        <f t="shared" si="63"/>
        <v>Not-Potable</v>
      </c>
      <c r="AC391" t="s">
        <v>35</v>
      </c>
    </row>
    <row r="392" spans="2:29" x14ac:dyDescent="0.3">
      <c r="B392">
        <v>8.5447086616730399</v>
      </c>
      <c r="C392">
        <v>181.413402063479</v>
      </c>
      <c r="D392">
        <v>314.29379029248702</v>
      </c>
      <c r="E392">
        <v>7.55502970999824</v>
      </c>
      <c r="F392">
        <v>350.39708194090099</v>
      </c>
      <c r="G392">
        <v>393.88961560845797</v>
      </c>
      <c r="H392">
        <v>10.247232186738801</v>
      </c>
      <c r="I392">
        <v>82.721911919461405</v>
      </c>
      <c r="J392">
        <v>2.3181524802481901</v>
      </c>
      <c r="O392" t="str">
        <f t="shared" si="56"/>
        <v>Acidic</v>
      </c>
      <c r="P392" t="str" cm="1">
        <f t="array" ref="P392">_xlfn.IFS(C391&lt;=60,"Soft",
C391&lt;120,"Moderately Soft",
C391&lt;=170,"Desirable",
C391&lt;=240,"Moderately Hard",
C391&gt;240,"Hard")</f>
        <v>Moderately Hard</v>
      </c>
      <c r="Q392" t="str" cm="1">
        <f t="array" ref="Q392">_xlfn.IFS(D391&lt;50,"Non-Beneficial",
D391&lt;=150,"Excellent",
D391&lt;=250,"Good",
D391&lt;=350,"Average",
D391&lt;=500,"Poor",
D391&lt;=800,"Very Poor",
D391&gt;800,"Unacceptable")</f>
        <v>Average</v>
      </c>
      <c r="R392" t="str">
        <f t="shared" si="55"/>
        <v>Needs Boiling</v>
      </c>
      <c r="S392" t="str">
        <f t="shared" si="57"/>
        <v>Safe</v>
      </c>
      <c r="T392" t="str">
        <f t="shared" si="58"/>
        <v>Acceptable</v>
      </c>
      <c r="U392" t="str">
        <f t="shared" si="59"/>
        <v>Acceptable</v>
      </c>
      <c r="V392" t="str">
        <f t="shared" si="60"/>
        <v>Safe</v>
      </c>
      <c r="W392" t="str">
        <f t="shared" si="61"/>
        <v>Acceptable</v>
      </c>
      <c r="AA392" t="str">
        <f t="shared" si="62"/>
        <v>Not-Potable</v>
      </c>
      <c r="AB392" t="str">
        <f t="shared" si="63"/>
        <v>Potable</v>
      </c>
      <c r="AC392" t="s">
        <v>35</v>
      </c>
    </row>
    <row r="393" spans="2:29" x14ac:dyDescent="0.3">
      <c r="B393">
        <v>7.3785970162586603</v>
      </c>
      <c r="C393">
        <v>175.98244710908199</v>
      </c>
      <c r="D393">
        <v>94.603226353398895</v>
      </c>
      <c r="E393">
        <v>5.9410118481367196</v>
      </c>
      <c r="F393">
        <f>$AH$27</f>
        <v>333.77577661081307</v>
      </c>
      <c r="G393">
        <v>402.019944883844</v>
      </c>
      <c r="H393">
        <v>15.639454764393999</v>
      </c>
      <c r="I393">
        <v>37.389451619343497</v>
      </c>
      <c r="J393">
        <v>3.2152194632012501</v>
      </c>
      <c r="O393" t="str">
        <f t="shared" si="56"/>
        <v>Alkaline</v>
      </c>
      <c r="P393" t="str" cm="1">
        <f t="array" ref="P393">_xlfn.IFS(C392&lt;=60,"Soft",
C392&lt;120,"Moderately Soft",
C392&lt;=170,"Desirable",
C392&lt;=240,"Moderately Hard",
C392&gt;240,"Hard")</f>
        <v>Moderately Hard</v>
      </c>
      <c r="Q393" t="str" cm="1">
        <f t="array" ref="Q393">_xlfn.IFS(D392&lt;50,"Non-Beneficial",
D392&lt;=150,"Excellent",
D392&lt;=250,"Good",
D392&lt;=350,"Average",
D392&lt;=500,"Poor",
D392&lt;=800,"Very Poor",
D392&gt;800,"Unacceptable")</f>
        <v>Average</v>
      </c>
      <c r="R393" t="str">
        <f t="shared" si="55"/>
        <v>Unacceptable</v>
      </c>
      <c r="S393" t="str">
        <f t="shared" si="57"/>
        <v>Safe</v>
      </c>
      <c r="T393" t="str">
        <f t="shared" si="58"/>
        <v>Acceptable</v>
      </c>
      <c r="U393" t="str">
        <f t="shared" si="59"/>
        <v>Acceptable</v>
      </c>
      <c r="V393" t="str">
        <f t="shared" si="60"/>
        <v>Unsafe</v>
      </c>
      <c r="W393" t="str">
        <f t="shared" si="61"/>
        <v>Acceptable</v>
      </c>
      <c r="AA393" t="str">
        <f t="shared" si="62"/>
        <v>Not-Potable</v>
      </c>
      <c r="AB393" t="str">
        <f t="shared" si="63"/>
        <v>Not-Potable</v>
      </c>
      <c r="AC393" t="s">
        <v>35</v>
      </c>
    </row>
    <row r="394" spans="2:29" x14ac:dyDescent="0.3">
      <c r="B394">
        <v>6.66400305000335</v>
      </c>
      <c r="C394">
        <v>199.58871845460899</v>
      </c>
      <c r="D394">
        <v>159.029452756636</v>
      </c>
      <c r="E394">
        <v>5.2577890162858001</v>
      </c>
      <c r="F394">
        <v>346.584556496549</v>
      </c>
      <c r="G394">
        <v>347.35333597845198</v>
      </c>
      <c r="H394">
        <v>15.989418955795699</v>
      </c>
      <c r="I394">
        <v>61.156574538173601</v>
      </c>
      <c r="J394">
        <v>2.2277278840595498</v>
      </c>
      <c r="O394" t="str">
        <f t="shared" si="56"/>
        <v>Neutral</v>
      </c>
      <c r="P394" t="str" cm="1">
        <f t="array" ref="P394">_xlfn.IFS(C393&lt;=60,"Soft",
C393&lt;120,"Moderately Soft",
C393&lt;=170,"Desirable",
C393&lt;=240,"Moderately Hard",
C393&gt;240,"Hard")</f>
        <v>Moderately Hard</v>
      </c>
      <c r="Q394" t="str" cm="1">
        <f t="array" ref="Q394">_xlfn.IFS(D393&lt;50,"Non-Beneficial",
D393&lt;=150,"Excellent",
D393&lt;=250,"Good",
D393&lt;=350,"Average",
D393&lt;=500,"Poor",
D393&lt;=800,"Very Poor",
D393&gt;800,"Unacceptable")</f>
        <v>Excellent</v>
      </c>
      <c r="R394" t="str">
        <f t="shared" si="55"/>
        <v>Needs Boiling</v>
      </c>
      <c r="S394" t="str">
        <f t="shared" si="57"/>
        <v>Safe</v>
      </c>
      <c r="T394" t="str">
        <f t="shared" si="58"/>
        <v>Acceptable</v>
      </c>
      <c r="U394" t="str">
        <f t="shared" si="59"/>
        <v>Acceptable</v>
      </c>
      <c r="V394" t="str">
        <f t="shared" si="60"/>
        <v>Safe</v>
      </c>
      <c r="W394" t="str">
        <f t="shared" si="61"/>
        <v>Acceptable</v>
      </c>
      <c r="AA394" t="str">
        <f t="shared" si="62"/>
        <v>Potable</v>
      </c>
      <c r="AB394" t="str">
        <f t="shared" si="63"/>
        <v>Potable</v>
      </c>
      <c r="AC394" t="s">
        <v>35</v>
      </c>
    </row>
    <row r="395" spans="2:29" x14ac:dyDescent="0.3">
      <c r="B395">
        <v>6.7755828124050801</v>
      </c>
      <c r="C395">
        <v>218.414928947737</v>
      </c>
      <c r="D395">
        <v>179.68882775027998</v>
      </c>
      <c r="E395">
        <v>8.2541148312842196</v>
      </c>
      <c r="F395">
        <f>$AH$27</f>
        <v>333.77577661081307</v>
      </c>
      <c r="G395">
        <v>358.71767685984997</v>
      </c>
      <c r="H395">
        <v>10.520161452206199</v>
      </c>
      <c r="I395">
        <v>57.2441109908684</v>
      </c>
      <c r="J395">
        <v>4.3336362783028601</v>
      </c>
      <c r="O395" t="str">
        <f t="shared" si="56"/>
        <v>Drinkable</v>
      </c>
      <c r="P395" t="str" cm="1">
        <f t="array" ref="P395">_xlfn.IFS(C394&lt;=60,"Soft",
C394&lt;120,"Moderately Soft",
C394&lt;=170,"Desirable",
C394&lt;=240,"Moderately Hard",
C394&gt;240,"Hard")</f>
        <v>Moderately Hard</v>
      </c>
      <c r="Q395" t="str" cm="1">
        <f t="array" ref="Q395">_xlfn.IFS(D394&lt;50,"Non-Beneficial",
D394&lt;=150,"Excellent",
D394&lt;=250,"Good",
D394&lt;=350,"Average",
D394&lt;=500,"Poor",
D394&lt;=800,"Very Poor",
D394&gt;800,"Unacceptable")</f>
        <v>Good</v>
      </c>
      <c r="R395" t="str">
        <f t="shared" si="55"/>
        <v>Needs Boiling</v>
      </c>
      <c r="S395" t="str">
        <f t="shared" si="57"/>
        <v>Safe</v>
      </c>
      <c r="T395" t="str">
        <f t="shared" si="58"/>
        <v>Acceptable</v>
      </c>
      <c r="U395" t="str">
        <f t="shared" si="59"/>
        <v>Acceptable</v>
      </c>
      <c r="V395" t="str">
        <f t="shared" si="60"/>
        <v>Safe</v>
      </c>
      <c r="W395" t="str">
        <f t="shared" si="61"/>
        <v>Acceptable</v>
      </c>
      <c r="AA395" t="str">
        <f t="shared" si="62"/>
        <v>Potable</v>
      </c>
      <c r="AB395" t="str">
        <f t="shared" si="63"/>
        <v>Potable</v>
      </c>
      <c r="AC395" t="s">
        <v>35</v>
      </c>
    </row>
    <row r="396" spans="2:29" x14ac:dyDescent="0.3">
      <c r="B396">
        <v>8.7363712109152107</v>
      </c>
      <c r="C396">
        <v>194.67768716286099</v>
      </c>
      <c r="D396">
        <v>242.836587911409</v>
      </c>
      <c r="E396">
        <v>8.8555444735304398</v>
      </c>
      <c r="F396">
        <v>329.00420498961398</v>
      </c>
      <c r="G396">
        <v>333.62379386744698</v>
      </c>
      <c r="H396">
        <v>16.5162316509923</v>
      </c>
      <c r="I396">
        <v>67.250472672609803</v>
      </c>
      <c r="J396">
        <v>3.80211611731671</v>
      </c>
      <c r="O396" t="str">
        <f t="shared" si="56"/>
        <v>Drinkable</v>
      </c>
      <c r="P396" t="str" cm="1">
        <f t="array" ref="P396">_xlfn.IFS(C395&lt;=60,"Soft",
C395&lt;120,"Moderately Soft",
C395&lt;=170,"Desirable",
C395&lt;=240,"Moderately Hard",
C395&gt;240,"Hard")</f>
        <v>Moderately Hard</v>
      </c>
      <c r="Q396" t="str" cm="1">
        <f t="array" ref="Q396">_xlfn.IFS(D395&lt;50,"Non-Beneficial",
D395&lt;=150,"Excellent",
D395&lt;=250,"Good",
D395&lt;=350,"Average",
D395&lt;=500,"Poor",
D395&lt;=800,"Very Poor",
D395&gt;800,"Unacceptable")</f>
        <v>Good</v>
      </c>
      <c r="R396" t="str">
        <f t="shared" si="55"/>
        <v>Unacceptable</v>
      </c>
      <c r="S396" t="str">
        <f t="shared" si="57"/>
        <v>Safe</v>
      </c>
      <c r="T396" t="str">
        <f t="shared" si="58"/>
        <v>Acceptable</v>
      </c>
      <c r="U396" t="str">
        <f t="shared" si="59"/>
        <v>Acceptable</v>
      </c>
      <c r="V396" t="str">
        <f t="shared" si="60"/>
        <v>Safe</v>
      </c>
      <c r="W396" t="str">
        <f t="shared" si="61"/>
        <v>Acceptable</v>
      </c>
      <c r="AA396" t="str">
        <f t="shared" si="62"/>
        <v>Not-Potable</v>
      </c>
      <c r="AB396" t="str">
        <f t="shared" si="63"/>
        <v>Potable</v>
      </c>
      <c r="AC396" t="s">
        <v>35</v>
      </c>
    </row>
    <row r="397" spans="2:29" x14ac:dyDescent="0.3">
      <c r="B397">
        <v>7.1469762961265397</v>
      </c>
      <c r="C397">
        <v>196.56268455939201</v>
      </c>
      <c r="D397">
        <v>169.112037730004</v>
      </c>
      <c r="E397">
        <v>6.8905054803079304</v>
      </c>
      <c r="F397">
        <v>320.10087527999599</v>
      </c>
      <c r="G397">
        <v>520.11135817483398</v>
      </c>
      <c r="H397">
        <v>12.854238983078799</v>
      </c>
      <c r="I397">
        <v>66.814176485809199</v>
      </c>
      <c r="J397">
        <v>4.02576221589322</v>
      </c>
      <c r="O397" t="str">
        <f t="shared" si="56"/>
        <v>Alkaline</v>
      </c>
      <c r="P397" t="str" cm="1">
        <f t="array" ref="P397">_xlfn.IFS(C396&lt;=60,"Soft",
C396&lt;120,"Moderately Soft",
C396&lt;=170,"Desirable",
C396&lt;=240,"Moderately Hard",
C396&gt;240,"Hard")</f>
        <v>Moderately Hard</v>
      </c>
      <c r="Q397" t="str" cm="1">
        <f t="array" ref="Q397">_xlfn.IFS(D396&lt;50,"Non-Beneficial",
D396&lt;=150,"Excellent",
D396&lt;=250,"Good",
D396&lt;=350,"Average",
D396&lt;=500,"Poor",
D396&lt;=800,"Very Poor",
D396&gt;800,"Unacceptable")</f>
        <v>Good</v>
      </c>
      <c r="R397" t="str">
        <f t="shared" si="55"/>
        <v>Unacceptable</v>
      </c>
      <c r="S397" t="str">
        <f t="shared" si="57"/>
        <v>Safe</v>
      </c>
      <c r="T397" t="str">
        <f t="shared" si="58"/>
        <v>Acceptable</v>
      </c>
      <c r="U397" t="str">
        <f t="shared" si="59"/>
        <v>Acceptable</v>
      </c>
      <c r="V397" t="str">
        <f t="shared" si="60"/>
        <v>Safe</v>
      </c>
      <c r="W397" t="str">
        <f t="shared" si="61"/>
        <v>Acceptable</v>
      </c>
      <c r="AA397" t="str">
        <f t="shared" si="62"/>
        <v>Not-Potable</v>
      </c>
      <c r="AB397" t="str">
        <f t="shared" si="63"/>
        <v>Not-Potable</v>
      </c>
      <c r="AC397" t="s">
        <v>35</v>
      </c>
    </row>
    <row r="398" spans="2:29" x14ac:dyDescent="0.3">
      <c r="B398">
        <f>$AG$27</f>
        <v>7.080794504276815</v>
      </c>
      <c r="C398">
        <v>242.90943630656801</v>
      </c>
      <c r="D398">
        <v>96.547336807340514</v>
      </c>
      <c r="E398">
        <v>6.2539803924667297</v>
      </c>
      <c r="F398">
        <v>359.66583516683301</v>
      </c>
      <c r="G398">
        <v>588.56671265396596</v>
      </c>
      <c r="H398">
        <v>15.197014622333599</v>
      </c>
      <c r="I398">
        <v>62.822850176101902</v>
      </c>
      <c r="J398">
        <v>5.6522221130790102</v>
      </c>
      <c r="O398" t="str">
        <f t="shared" si="56"/>
        <v>Neutral</v>
      </c>
      <c r="P398" t="str" cm="1">
        <f t="array" ref="P398">_xlfn.IFS(C397&lt;=60,"Soft",
C397&lt;120,"Moderately Soft",
C397&lt;=170,"Desirable",
C397&lt;=240,"Moderately Hard",
C397&gt;240,"Hard")</f>
        <v>Moderately Hard</v>
      </c>
      <c r="Q398" t="str" cm="1">
        <f t="array" ref="Q398">_xlfn.IFS(D397&lt;50,"Non-Beneficial",
D397&lt;=150,"Excellent",
D397&lt;=250,"Good",
D397&lt;=350,"Average",
D397&lt;=500,"Poor",
D397&lt;=800,"Very Poor",
D397&gt;800,"Unacceptable")</f>
        <v>Good</v>
      </c>
      <c r="R398" t="str">
        <f t="shared" si="55"/>
        <v>Needs Boiling</v>
      </c>
      <c r="S398" t="str">
        <f t="shared" si="57"/>
        <v>Safe</v>
      </c>
      <c r="T398" t="str">
        <f t="shared" si="58"/>
        <v>Unacceptable</v>
      </c>
      <c r="U398" t="str">
        <f t="shared" si="59"/>
        <v>Acceptable</v>
      </c>
      <c r="V398" t="str">
        <f t="shared" si="60"/>
        <v>Safe</v>
      </c>
      <c r="W398" t="str">
        <f t="shared" si="61"/>
        <v>Acceptable</v>
      </c>
      <c r="AA398" t="str">
        <f t="shared" si="62"/>
        <v>Not-Potable</v>
      </c>
      <c r="AB398" t="str">
        <f t="shared" si="63"/>
        <v>Potable</v>
      </c>
      <c r="AC398" t="s">
        <v>35</v>
      </c>
    </row>
    <row r="399" spans="2:29" x14ac:dyDescent="0.3">
      <c r="B399">
        <v>5.0403316923958901</v>
      </c>
      <c r="C399">
        <v>232.23447906839999</v>
      </c>
      <c r="D399">
        <v>256.53690231044698</v>
      </c>
      <c r="E399">
        <v>5.9293076215910201</v>
      </c>
      <c r="F399">
        <v>328.32957968224298</v>
      </c>
      <c r="G399">
        <v>529.05253526649994</v>
      </c>
      <c r="H399">
        <v>13.539409584490301</v>
      </c>
      <c r="I399">
        <v>38.346738277872902</v>
      </c>
      <c r="J399">
        <v>3.6033256152073498</v>
      </c>
      <c r="O399" t="str">
        <f t="shared" si="56"/>
        <v>Neutral</v>
      </c>
      <c r="P399" t="str" cm="1">
        <f t="array" ref="P399">_xlfn.IFS(C398&lt;=60,"Soft",
C398&lt;120,"Moderately Soft",
C398&lt;=170,"Desirable",
C398&lt;=240,"Moderately Hard",
C398&gt;240,"Hard")</f>
        <v>Hard</v>
      </c>
      <c r="Q399" t="str" cm="1">
        <f t="array" ref="Q399">_xlfn.IFS(D398&lt;50,"Non-Beneficial",
D398&lt;=150,"Excellent",
D398&lt;=250,"Good",
D398&lt;=350,"Average",
D398&lt;=500,"Poor",
D398&lt;=800,"Very Poor",
D398&gt;800,"Unacceptable")</f>
        <v>Excellent</v>
      </c>
      <c r="R399" t="str">
        <f t="shared" si="55"/>
        <v>Needs Boiling</v>
      </c>
      <c r="S399" t="str">
        <f t="shared" si="57"/>
        <v>Safe</v>
      </c>
      <c r="T399" t="str">
        <f t="shared" si="58"/>
        <v>Unacceptable</v>
      </c>
      <c r="U399" t="str">
        <f t="shared" si="59"/>
        <v>Acceptable</v>
      </c>
      <c r="V399" t="str">
        <f t="shared" si="60"/>
        <v>Safe</v>
      </c>
      <c r="W399" t="str">
        <f t="shared" si="61"/>
        <v>Unacceptable</v>
      </c>
      <c r="AA399" t="str">
        <f t="shared" si="62"/>
        <v>Not-Potable</v>
      </c>
      <c r="AB399" t="str">
        <f t="shared" si="63"/>
        <v>Not-Potable</v>
      </c>
      <c r="AC399" t="s">
        <v>35</v>
      </c>
    </row>
    <row r="400" spans="2:29" x14ac:dyDescent="0.3">
      <c r="B400">
        <f>$AG$27</f>
        <v>7.080794504276815</v>
      </c>
      <c r="C400">
        <v>281.58216230439803</v>
      </c>
      <c r="D400">
        <v>217.074922577487</v>
      </c>
      <c r="E400">
        <v>5.0372612336553999</v>
      </c>
      <c r="F400">
        <v>348.23971946864799</v>
      </c>
      <c r="G400">
        <v>347.95749852783399</v>
      </c>
      <c r="H400">
        <v>15.370097583998101</v>
      </c>
      <c r="I400">
        <v>85.920350202983101</v>
      </c>
      <c r="J400">
        <v>4.00381901151116</v>
      </c>
      <c r="O400" t="str">
        <f t="shared" si="56"/>
        <v>Acidic</v>
      </c>
      <c r="P400" t="str" cm="1">
        <f t="array" ref="P400">_xlfn.IFS(C399&lt;=60,"Soft",
C399&lt;120,"Moderately Soft",
C399&lt;=170,"Desirable",
C399&lt;=240,"Moderately Hard",
C399&gt;240,"Hard")</f>
        <v>Moderately Hard</v>
      </c>
      <c r="Q400" t="str" cm="1">
        <f t="array" ref="Q400">_xlfn.IFS(D399&lt;50,"Non-Beneficial",
D399&lt;=150,"Excellent",
D399&lt;=250,"Good",
D399&lt;=350,"Average",
D399&lt;=500,"Poor",
D399&lt;=800,"Very Poor",
D399&gt;800,"Unacceptable")</f>
        <v>Average</v>
      </c>
      <c r="R400" t="str">
        <f t="shared" si="55"/>
        <v>Needs Boiling</v>
      </c>
      <c r="S400" t="str">
        <f t="shared" si="57"/>
        <v>Safe</v>
      </c>
      <c r="T400" t="str">
        <f t="shared" si="58"/>
        <v>Unacceptable</v>
      </c>
      <c r="U400" t="str">
        <f t="shared" si="59"/>
        <v>Acceptable</v>
      </c>
      <c r="V400" t="str">
        <f t="shared" si="60"/>
        <v>Safe</v>
      </c>
      <c r="W400" t="str">
        <f t="shared" si="61"/>
        <v>Acceptable</v>
      </c>
      <c r="AA400" t="str">
        <f t="shared" si="62"/>
        <v>Not-Potable</v>
      </c>
      <c r="AB400" t="str">
        <f t="shared" si="63"/>
        <v>Not-Potable</v>
      </c>
      <c r="AC400" t="s">
        <v>35</v>
      </c>
    </row>
    <row r="401" spans="2:29" x14ac:dyDescent="0.3">
      <c r="B401">
        <v>7.7454991281790502</v>
      </c>
      <c r="C401">
        <v>168.35562378013199</v>
      </c>
      <c r="D401">
        <v>143.366275212733</v>
      </c>
      <c r="E401">
        <v>5.2643100454838097</v>
      </c>
      <c r="F401">
        <f>$AH$27</f>
        <v>333.77577661081307</v>
      </c>
      <c r="G401">
        <v>421.48533410692602</v>
      </c>
      <c r="H401">
        <v>7.4964101356035799</v>
      </c>
      <c r="I401">
        <v>67.624766597187204</v>
      </c>
      <c r="J401">
        <v>4.0433347814756004</v>
      </c>
      <c r="O401" t="str">
        <f t="shared" si="56"/>
        <v>Neutral</v>
      </c>
      <c r="P401" t="str" cm="1">
        <f t="array" ref="P401">_xlfn.IFS(C400&lt;=60,"Soft",
C400&lt;120,"Moderately Soft",
C400&lt;=170,"Desirable",
C400&lt;=240,"Moderately Hard",
C400&gt;240,"Hard")</f>
        <v>Hard</v>
      </c>
      <c r="Q401" t="str" cm="1">
        <f t="array" ref="Q401">_xlfn.IFS(D400&lt;50,"Non-Beneficial",
D400&lt;=150,"Excellent",
D400&lt;=250,"Good",
D400&lt;=350,"Average",
D400&lt;=500,"Poor",
D400&lt;=800,"Very Poor",
D400&gt;800,"Unacceptable")</f>
        <v>Good</v>
      </c>
      <c r="R401" t="str">
        <f t="shared" si="55"/>
        <v>Needs Boiling</v>
      </c>
      <c r="S401" t="str">
        <f t="shared" si="57"/>
        <v>Safe</v>
      </c>
      <c r="T401" t="str">
        <f t="shared" si="58"/>
        <v>Acceptable</v>
      </c>
      <c r="U401" t="str">
        <f t="shared" si="59"/>
        <v>Acceptable</v>
      </c>
      <c r="V401" t="str">
        <f t="shared" si="60"/>
        <v>Unsafe</v>
      </c>
      <c r="W401" t="str">
        <f t="shared" si="61"/>
        <v>Acceptable</v>
      </c>
      <c r="AA401" t="str">
        <f t="shared" si="62"/>
        <v>Not-Potable</v>
      </c>
      <c r="AB401" t="str">
        <f t="shared" si="63"/>
        <v>Not-Potable</v>
      </c>
      <c r="AC401" t="s">
        <v>35</v>
      </c>
    </row>
    <row r="402" spans="2:29" x14ac:dyDescent="0.3">
      <c r="B402">
        <v>6.2596516027400497</v>
      </c>
      <c r="C402">
        <v>208.379430330106</v>
      </c>
      <c r="D402">
        <v>373.567464013782</v>
      </c>
      <c r="E402">
        <v>8.5654872731931899</v>
      </c>
      <c r="F402">
        <v>256.47383860292899</v>
      </c>
      <c r="G402">
        <v>380.24019274324502</v>
      </c>
      <c r="H402">
        <v>5.5676927910151299</v>
      </c>
      <c r="I402">
        <v>68.441865355084403</v>
      </c>
      <c r="J402">
        <v>4.2134052622234304</v>
      </c>
      <c r="O402" t="str">
        <f t="shared" si="56"/>
        <v>Neutral</v>
      </c>
      <c r="P402" t="str" cm="1">
        <f t="array" ref="P402">_xlfn.IFS(C401&lt;=60,"Soft",
C401&lt;120,"Moderately Soft",
C401&lt;=170,"Desirable",
C401&lt;=240,"Moderately Hard",
C401&gt;240,"Hard")</f>
        <v>Desirable</v>
      </c>
      <c r="Q402" t="str" cm="1">
        <f t="array" ref="Q402">_xlfn.IFS(D401&lt;50,"Non-Beneficial",
D401&lt;=150,"Excellent",
D401&lt;=250,"Good",
D401&lt;=350,"Average",
D401&lt;=500,"Poor",
D401&lt;=800,"Very Poor",
D401&gt;800,"Unacceptable")</f>
        <v>Excellent</v>
      </c>
      <c r="R402" t="str">
        <f t="shared" si="55"/>
        <v>Needs Boiling</v>
      </c>
      <c r="S402" t="str">
        <f t="shared" si="57"/>
        <v>Safe</v>
      </c>
      <c r="T402" t="str">
        <f t="shared" si="58"/>
        <v>Acceptable</v>
      </c>
      <c r="U402" t="str">
        <f t="shared" si="59"/>
        <v>Acceptable</v>
      </c>
      <c r="V402" t="str">
        <f t="shared" si="60"/>
        <v>Safe</v>
      </c>
      <c r="W402" t="str">
        <f t="shared" si="61"/>
        <v>Acceptable</v>
      </c>
      <c r="AA402" t="str">
        <f t="shared" si="62"/>
        <v>Potable</v>
      </c>
      <c r="AB402" t="str">
        <f t="shared" si="63"/>
        <v>Potable</v>
      </c>
      <c r="AC402" t="s">
        <v>35</v>
      </c>
    </row>
    <row r="403" spans="2:29" x14ac:dyDescent="0.3">
      <c r="B403">
        <v>8.5963911795527093</v>
      </c>
      <c r="C403">
        <v>189.523160770364</v>
      </c>
      <c r="D403">
        <v>145.189745006892</v>
      </c>
      <c r="E403">
        <v>5.12412942196437</v>
      </c>
      <c r="F403">
        <v>422.99041301909301</v>
      </c>
      <c r="G403">
        <v>348.04148885994601</v>
      </c>
      <c r="H403">
        <v>17.3580714681027</v>
      </c>
      <c r="I403">
        <f>$AI$27</f>
        <v>66.396292946768</v>
      </c>
      <c r="J403">
        <v>3.5198843662175401</v>
      </c>
      <c r="O403" t="str">
        <f t="shared" si="56"/>
        <v>Acidic</v>
      </c>
      <c r="P403" t="str" cm="1">
        <f t="array" ref="P403">_xlfn.IFS(C402&lt;=60,"Soft",
C402&lt;120,"Moderately Soft",
C402&lt;=170,"Desirable",
C402&lt;=240,"Moderately Hard",
C402&gt;240,"Hard")</f>
        <v>Moderately Hard</v>
      </c>
      <c r="Q403" t="str" cm="1">
        <f t="array" ref="Q403">_xlfn.IFS(D402&lt;50,"Non-Beneficial",
D402&lt;=150,"Excellent",
D402&lt;=250,"Good",
D402&lt;=350,"Average",
D402&lt;=500,"Poor",
D402&lt;=800,"Very Poor",
D402&gt;800,"Unacceptable")</f>
        <v>Poor</v>
      </c>
      <c r="R403" t="str">
        <f t="shared" si="55"/>
        <v>Unacceptable</v>
      </c>
      <c r="S403" t="str">
        <f t="shared" si="57"/>
        <v>Safe</v>
      </c>
      <c r="T403" t="str">
        <f t="shared" si="58"/>
        <v>Acceptable</v>
      </c>
      <c r="U403" t="str">
        <f t="shared" si="59"/>
        <v>Acceptable</v>
      </c>
      <c r="V403" t="str">
        <f t="shared" si="60"/>
        <v>Safe</v>
      </c>
      <c r="W403" t="str">
        <f t="shared" si="61"/>
        <v>Acceptable</v>
      </c>
      <c r="AA403" t="str">
        <f t="shared" si="62"/>
        <v>Not-Potable</v>
      </c>
      <c r="AB403" t="str">
        <f t="shared" si="63"/>
        <v>Not-Potable</v>
      </c>
      <c r="AC403" t="s">
        <v>35</v>
      </c>
    </row>
    <row r="404" spans="2:29" x14ac:dyDescent="0.3">
      <c r="B404">
        <v>5.7673495968656603</v>
      </c>
      <c r="C404">
        <v>272.47217809070099</v>
      </c>
      <c r="D404">
        <v>154.17932834388799</v>
      </c>
      <c r="E404">
        <v>7.7288598750715796</v>
      </c>
      <c r="F404">
        <v>315.40491713366703</v>
      </c>
      <c r="G404">
        <v>424.46115195272398</v>
      </c>
      <c r="H404">
        <v>15.2842675756782</v>
      </c>
      <c r="I404">
        <v>60.822134700690498</v>
      </c>
      <c r="J404">
        <v>3.8960904873679398</v>
      </c>
      <c r="O404" t="str">
        <f t="shared" si="56"/>
        <v>Alkaline</v>
      </c>
      <c r="P404" t="str" cm="1">
        <f t="array" ref="P404">_xlfn.IFS(C403&lt;=60,"Soft",
C403&lt;120,"Moderately Soft",
C403&lt;=170,"Desirable",
C403&lt;=240,"Moderately Hard",
C403&gt;240,"Hard")</f>
        <v>Moderately Hard</v>
      </c>
      <c r="Q404" t="str" cm="1">
        <f t="array" ref="Q404">_xlfn.IFS(D403&lt;50,"Non-Beneficial",
D403&lt;=150,"Excellent",
D403&lt;=250,"Good",
D403&lt;=350,"Average",
D403&lt;=500,"Poor",
D403&lt;=800,"Very Poor",
D403&gt;800,"Unacceptable")</f>
        <v>Excellent</v>
      </c>
      <c r="R404" t="str">
        <f t="shared" si="55"/>
        <v>Needs Boiling</v>
      </c>
      <c r="S404" t="str">
        <f t="shared" si="57"/>
        <v>Unsafe</v>
      </c>
      <c r="T404" t="str">
        <f t="shared" si="58"/>
        <v>Acceptable</v>
      </c>
      <c r="U404" t="str">
        <f t="shared" si="59"/>
        <v>Acceptable</v>
      </c>
      <c r="V404" t="str">
        <f t="shared" si="60"/>
        <v>Safe</v>
      </c>
      <c r="W404" t="str">
        <f t="shared" si="61"/>
        <v>Acceptable</v>
      </c>
      <c r="AA404" t="str">
        <f t="shared" si="62"/>
        <v>Not-Potable</v>
      </c>
      <c r="AB404" t="str">
        <f t="shared" si="63"/>
        <v>Not-Potable</v>
      </c>
      <c r="AC404" t="s">
        <v>35</v>
      </c>
    </row>
    <row r="405" spans="2:29" x14ac:dyDescent="0.3">
      <c r="B405">
        <v>7.0889406421502201</v>
      </c>
      <c r="C405">
        <v>206.364121939369</v>
      </c>
      <c r="D405">
        <v>138.39713425986301</v>
      </c>
      <c r="E405">
        <v>8.0882419697623291</v>
      </c>
      <c r="F405">
        <v>321.29614145628602</v>
      </c>
      <c r="G405">
        <v>369.969333265731</v>
      </c>
      <c r="H405">
        <v>14.896092156509001</v>
      </c>
      <c r="I405">
        <v>66.674658150043101</v>
      </c>
      <c r="J405">
        <v>5.66110428704744</v>
      </c>
      <c r="O405" t="str">
        <f t="shared" si="56"/>
        <v>Acidic</v>
      </c>
      <c r="P405" t="str" cm="1">
        <f t="array" ref="P405">_xlfn.IFS(C404&lt;=60,"Soft",
C404&lt;120,"Moderately Soft",
C404&lt;=170,"Desirable",
C404&lt;=240,"Moderately Hard",
C404&gt;240,"Hard")</f>
        <v>Hard</v>
      </c>
      <c r="Q405" t="str" cm="1">
        <f t="array" ref="Q405">_xlfn.IFS(D404&lt;50,"Non-Beneficial",
D404&lt;=150,"Excellent",
D404&lt;=250,"Good",
D404&lt;=350,"Average",
D404&lt;=500,"Poor",
D404&lt;=800,"Very Poor",
D404&gt;800,"Unacceptable")</f>
        <v>Good</v>
      </c>
      <c r="R405" t="str">
        <f t="shared" si="55"/>
        <v>Unacceptable</v>
      </c>
      <c r="S405" t="str">
        <f t="shared" si="57"/>
        <v>Safe</v>
      </c>
      <c r="T405" t="str">
        <f t="shared" si="58"/>
        <v>Acceptable</v>
      </c>
      <c r="U405" t="str">
        <f t="shared" si="59"/>
        <v>Acceptable</v>
      </c>
      <c r="V405" t="str">
        <f t="shared" si="60"/>
        <v>Safe</v>
      </c>
      <c r="W405" t="str">
        <f t="shared" si="61"/>
        <v>Acceptable</v>
      </c>
      <c r="AA405" t="str">
        <f t="shared" si="62"/>
        <v>Not-Potable</v>
      </c>
      <c r="AB405" t="str">
        <f t="shared" si="63"/>
        <v>Not-Potable</v>
      </c>
      <c r="AC405" t="s">
        <v>35</v>
      </c>
    </row>
    <row r="406" spans="2:29" x14ac:dyDescent="0.3">
      <c r="B406">
        <v>8.0291816127543392</v>
      </c>
      <c r="C406">
        <v>158.040398362563</v>
      </c>
      <c r="D406">
        <v>196.634694280437</v>
      </c>
      <c r="E406">
        <v>8.4334483882814997</v>
      </c>
      <c r="F406">
        <v>283.27049510862901</v>
      </c>
      <c r="G406">
        <v>431.30471607504597</v>
      </c>
      <c r="H406">
        <v>20.696198056938499</v>
      </c>
      <c r="I406">
        <v>59.972928573472203</v>
      </c>
      <c r="J406">
        <v>4.3885510118319404</v>
      </c>
      <c r="O406" t="str">
        <f t="shared" si="56"/>
        <v>Neutral</v>
      </c>
      <c r="P406" t="str" cm="1">
        <f t="array" ref="P406">_xlfn.IFS(C405&lt;=60,"Soft",
C405&lt;120,"Moderately Soft",
C405&lt;=170,"Desirable",
C405&lt;=240,"Moderately Hard",
C405&gt;240,"Hard")</f>
        <v>Moderately Hard</v>
      </c>
      <c r="Q406" t="str" cm="1">
        <f t="array" ref="Q406">_xlfn.IFS(D405&lt;50,"Non-Beneficial",
D405&lt;=150,"Excellent",
D405&lt;=250,"Good",
D405&lt;=350,"Average",
D405&lt;=500,"Poor",
D405&lt;=800,"Very Poor",
D405&gt;800,"Unacceptable")</f>
        <v>Excellent</v>
      </c>
      <c r="R406" t="str">
        <f t="shared" si="55"/>
        <v>Unacceptable</v>
      </c>
      <c r="S406" t="str">
        <f t="shared" si="57"/>
        <v>Safe</v>
      </c>
      <c r="T406" t="str">
        <f t="shared" si="58"/>
        <v>Acceptable</v>
      </c>
      <c r="U406" t="str">
        <f t="shared" si="59"/>
        <v>Acceptable</v>
      </c>
      <c r="V406" t="str">
        <f t="shared" si="60"/>
        <v>Safe</v>
      </c>
      <c r="W406" t="str">
        <f t="shared" si="61"/>
        <v>Unacceptable</v>
      </c>
      <c r="AA406" t="str">
        <f t="shared" si="62"/>
        <v>Not-Potable</v>
      </c>
      <c r="AB406" t="str">
        <f t="shared" si="63"/>
        <v>Not-Potable</v>
      </c>
      <c r="AC406" t="s">
        <v>35</v>
      </c>
    </row>
    <row r="407" spans="2:29" x14ac:dyDescent="0.3">
      <c r="B407">
        <f>$AG$27</f>
        <v>7.080794504276815</v>
      </c>
      <c r="C407">
        <v>286.20176328269002</v>
      </c>
      <c r="D407">
        <v>469.318842927942</v>
      </c>
      <c r="E407">
        <v>7.4400239395844503</v>
      </c>
      <c r="F407">
        <v>262.52645596294201</v>
      </c>
      <c r="G407">
        <v>557.42187852139705</v>
      </c>
      <c r="H407">
        <v>14.471650327428801</v>
      </c>
      <c r="I407">
        <v>74.043859632260194</v>
      </c>
      <c r="J407">
        <v>4.1209314240459696</v>
      </c>
      <c r="O407" t="str">
        <f t="shared" si="56"/>
        <v>Alkaline</v>
      </c>
      <c r="P407" t="str" cm="1">
        <f t="array" ref="P407">_xlfn.IFS(C406&lt;=60,"Soft",
C406&lt;120,"Moderately Soft",
C406&lt;=170,"Desirable",
C406&lt;=240,"Moderately Hard",
C406&gt;240,"Hard")</f>
        <v>Desirable</v>
      </c>
      <c r="Q407" t="str" cm="1">
        <f t="array" ref="Q407">_xlfn.IFS(D406&lt;50,"Non-Beneficial",
D406&lt;=150,"Excellent",
D406&lt;=250,"Good",
D406&lt;=350,"Average",
D406&lt;=500,"Poor",
D406&lt;=800,"Very Poor",
D406&gt;800,"Unacceptable")</f>
        <v>Good</v>
      </c>
      <c r="R407" t="str">
        <f t="shared" si="55"/>
        <v>Unacceptable</v>
      </c>
      <c r="S407" t="str">
        <f t="shared" si="57"/>
        <v>Safe</v>
      </c>
      <c r="T407" t="str">
        <f t="shared" si="58"/>
        <v>Acceptable</v>
      </c>
      <c r="U407" t="str">
        <f t="shared" si="59"/>
        <v>Unacceptable</v>
      </c>
      <c r="V407" t="str">
        <f t="shared" si="60"/>
        <v>Safe</v>
      </c>
      <c r="W407" t="str">
        <f t="shared" si="61"/>
        <v>Acceptable</v>
      </c>
      <c r="AA407" t="str">
        <f t="shared" si="62"/>
        <v>Not-Potable</v>
      </c>
      <c r="AB407" t="str">
        <f t="shared" si="63"/>
        <v>Not-Potable</v>
      </c>
      <c r="AC407" t="s">
        <v>35</v>
      </c>
    </row>
    <row r="408" spans="2:29" x14ac:dyDescent="0.3">
      <c r="B408">
        <v>4.7257855649307698</v>
      </c>
      <c r="C408">
        <v>249.67099941958301</v>
      </c>
      <c r="D408">
        <v>208.34294278345101</v>
      </c>
      <c r="E408">
        <v>5.0360100529066303</v>
      </c>
      <c r="F408">
        <v>378.99868445951199</v>
      </c>
      <c r="G408">
        <v>411.11448526117698</v>
      </c>
      <c r="H408">
        <v>17.769641429076</v>
      </c>
      <c r="I408">
        <v>78.817436212285301</v>
      </c>
      <c r="J408">
        <v>3.15633141958646</v>
      </c>
      <c r="O408" t="str">
        <f t="shared" si="56"/>
        <v>Neutral</v>
      </c>
      <c r="P408" t="str" cm="1">
        <f t="array" ref="P408">_xlfn.IFS(C407&lt;=60,"Soft",
C407&lt;120,"Moderately Soft",
C407&lt;=170,"Desirable",
C407&lt;=240,"Moderately Hard",
C407&gt;240,"Hard")</f>
        <v>Hard</v>
      </c>
      <c r="Q408" t="str" cm="1">
        <f t="array" ref="Q408">_xlfn.IFS(D407&lt;50,"Non-Beneficial",
D407&lt;=150,"Excellent",
D407&lt;=250,"Good",
D407&lt;=350,"Average",
D407&lt;=500,"Poor",
D407&lt;=800,"Very Poor",
D407&gt;800,"Unacceptable")</f>
        <v>Poor</v>
      </c>
      <c r="R408" t="str">
        <f t="shared" si="55"/>
        <v>Unacceptable</v>
      </c>
      <c r="S408" t="str">
        <f t="shared" si="57"/>
        <v>Safe</v>
      </c>
      <c r="T408" t="str">
        <f t="shared" si="58"/>
        <v>Unacceptable</v>
      </c>
      <c r="U408" t="str">
        <f t="shared" si="59"/>
        <v>Acceptable</v>
      </c>
      <c r="V408" t="str">
        <f t="shared" si="60"/>
        <v>Safe</v>
      </c>
      <c r="W408" t="str">
        <f t="shared" si="61"/>
        <v>Acceptable</v>
      </c>
      <c r="AA408" t="str">
        <f t="shared" si="62"/>
        <v>Not-Potable</v>
      </c>
      <c r="AB408" t="str">
        <f t="shared" si="63"/>
        <v>Not-Potable</v>
      </c>
      <c r="AC408" t="s">
        <v>35</v>
      </c>
    </row>
    <row r="409" spans="2:29" x14ac:dyDescent="0.3">
      <c r="B409">
        <v>8.1957653598955904</v>
      </c>
      <c r="C409">
        <v>214.51761039943699</v>
      </c>
      <c r="D409">
        <v>103.89542537940901</v>
      </c>
      <c r="E409">
        <v>6.2954050221532496</v>
      </c>
      <c r="F409">
        <v>327.193897898633</v>
      </c>
      <c r="G409">
        <v>403.189912971029</v>
      </c>
      <c r="H409">
        <v>15.0670416524095</v>
      </c>
      <c r="I409">
        <v>72.756812455944697</v>
      </c>
      <c r="J409">
        <v>3.2187092242516102</v>
      </c>
      <c r="O409" t="str">
        <f t="shared" si="56"/>
        <v>Acidic</v>
      </c>
      <c r="P409" t="str" cm="1">
        <f t="array" ref="P409">_xlfn.IFS(C408&lt;=60,"Soft",
C408&lt;120,"Moderately Soft",
C408&lt;=170,"Desirable",
C408&lt;=240,"Moderately Hard",
C408&gt;240,"Hard")</f>
        <v>Hard</v>
      </c>
      <c r="Q409" t="str" cm="1">
        <f t="array" ref="Q409">_xlfn.IFS(D408&lt;50,"Non-Beneficial",
D408&lt;=150,"Excellent",
D408&lt;=250,"Good",
D408&lt;=350,"Average",
D408&lt;=500,"Poor",
D408&lt;=800,"Very Poor",
D408&gt;800,"Unacceptable")</f>
        <v>Good</v>
      </c>
      <c r="R409" t="str">
        <f t="shared" si="55"/>
        <v>Needs Boiling</v>
      </c>
      <c r="S409" t="str">
        <f t="shared" si="57"/>
        <v>Safe</v>
      </c>
      <c r="T409" t="str">
        <f t="shared" si="58"/>
        <v>Acceptable</v>
      </c>
      <c r="U409" t="str">
        <f t="shared" si="59"/>
        <v>Acceptable</v>
      </c>
      <c r="V409" t="str">
        <f t="shared" si="60"/>
        <v>Safe</v>
      </c>
      <c r="W409" t="str">
        <f t="shared" si="61"/>
        <v>Acceptable</v>
      </c>
      <c r="AA409" t="str">
        <f t="shared" si="62"/>
        <v>Not-Potable</v>
      </c>
      <c r="AB409" t="str">
        <f t="shared" si="63"/>
        <v>Not-Potable</v>
      </c>
      <c r="AC409" t="s">
        <v>35</v>
      </c>
    </row>
    <row r="410" spans="2:29" x14ac:dyDescent="0.3">
      <c r="B410">
        <v>6.4437536684450496</v>
      </c>
      <c r="C410">
        <v>196.61599162323699</v>
      </c>
      <c r="D410">
        <v>257.40412590740999</v>
      </c>
      <c r="E410">
        <v>2.4843799772443602</v>
      </c>
      <c r="F410">
        <v>435.67276460075499</v>
      </c>
      <c r="G410">
        <v>352.35362276975201</v>
      </c>
      <c r="H410">
        <v>16.924418638584701</v>
      </c>
      <c r="I410">
        <v>33.051887705343503</v>
      </c>
      <c r="J410">
        <v>4.4986849314286097</v>
      </c>
      <c r="O410" t="str">
        <f t="shared" si="56"/>
        <v>Alkaline</v>
      </c>
      <c r="P410" t="str" cm="1">
        <f t="array" ref="P410">_xlfn.IFS(C409&lt;=60,"Soft",
C409&lt;120,"Moderately Soft",
C409&lt;=170,"Desirable",
C409&lt;=240,"Moderately Hard",
C409&gt;240,"Hard")</f>
        <v>Moderately Hard</v>
      </c>
      <c r="Q410" t="str" cm="1">
        <f t="array" ref="Q410">_xlfn.IFS(D409&lt;50,"Non-Beneficial",
D409&lt;=150,"Excellent",
D409&lt;=250,"Good",
D409&lt;=350,"Average",
D409&lt;=500,"Poor",
D409&lt;=800,"Very Poor",
D409&gt;800,"Unacceptable")</f>
        <v>Excellent</v>
      </c>
      <c r="R410" t="str">
        <f t="shared" si="55"/>
        <v>Needs Boiling</v>
      </c>
      <c r="S410" t="str">
        <f t="shared" si="57"/>
        <v>Safe</v>
      </c>
      <c r="T410" t="str">
        <f t="shared" si="58"/>
        <v>Acceptable</v>
      </c>
      <c r="U410" t="str">
        <f t="shared" si="59"/>
        <v>Acceptable</v>
      </c>
      <c r="V410" t="str">
        <f t="shared" si="60"/>
        <v>Safe</v>
      </c>
      <c r="W410" t="str">
        <f t="shared" si="61"/>
        <v>Acceptable</v>
      </c>
      <c r="AA410" t="str">
        <f t="shared" si="62"/>
        <v>Not-Potable</v>
      </c>
      <c r="AB410" t="str">
        <f t="shared" si="63"/>
        <v>Potable</v>
      </c>
      <c r="AC410" t="s">
        <v>35</v>
      </c>
    </row>
    <row r="411" spans="2:29" x14ac:dyDescent="0.3">
      <c r="B411">
        <v>7.0390943210898298</v>
      </c>
      <c r="C411">
        <v>179.64522454627101</v>
      </c>
      <c r="D411">
        <v>288.27360185628999</v>
      </c>
      <c r="E411">
        <v>4.9455551993057396</v>
      </c>
      <c r="F411">
        <v>389.88927094142599</v>
      </c>
      <c r="G411">
        <v>593.39622452091896</v>
      </c>
      <c r="H411">
        <v>12.079207116080701</v>
      </c>
      <c r="I411">
        <v>58.363506540993797</v>
      </c>
      <c r="J411">
        <v>4.3660313506328796</v>
      </c>
      <c r="O411" t="str">
        <f t="shared" si="56"/>
        <v>Acidic</v>
      </c>
      <c r="P411" t="str" cm="1">
        <f t="array" ref="P411">_xlfn.IFS(C410&lt;=60,"Soft",
C410&lt;120,"Moderately Soft",
C410&lt;=170,"Desirable",
C410&lt;=240,"Moderately Hard",
C410&gt;240,"Hard")</f>
        <v>Moderately Hard</v>
      </c>
      <c r="Q411" t="str" cm="1">
        <f t="array" ref="Q411">_xlfn.IFS(D410&lt;50,"Non-Beneficial",
D410&lt;=150,"Excellent",
D410&lt;=250,"Good",
D410&lt;=350,"Average",
D410&lt;=500,"Poor",
D410&lt;=800,"Very Poor",
D410&gt;800,"Unacceptable")</f>
        <v>Average</v>
      </c>
      <c r="R411" t="str">
        <f t="shared" si="55"/>
        <v>Acceptable</v>
      </c>
      <c r="S411" t="str">
        <f t="shared" si="57"/>
        <v>Unsafe</v>
      </c>
      <c r="T411" t="str">
        <f t="shared" si="58"/>
        <v>Acceptable</v>
      </c>
      <c r="U411" t="str">
        <f t="shared" si="59"/>
        <v>Acceptable</v>
      </c>
      <c r="V411" t="str">
        <f t="shared" si="60"/>
        <v>Safe</v>
      </c>
      <c r="W411" t="str">
        <f t="shared" si="61"/>
        <v>Acceptable</v>
      </c>
      <c r="AA411" t="str">
        <f t="shared" si="62"/>
        <v>Not-Potable</v>
      </c>
      <c r="AB411" t="str">
        <f t="shared" si="63"/>
        <v>Not-Potable</v>
      </c>
      <c r="AC411" t="s">
        <v>35</v>
      </c>
    </row>
    <row r="412" spans="2:29" x14ac:dyDescent="0.3">
      <c r="B412">
        <f>$AG$27</f>
        <v>7.080794504276815</v>
      </c>
      <c r="C412">
        <v>185.75572785563801</v>
      </c>
      <c r="D412">
        <v>273.45174288027602</v>
      </c>
      <c r="E412">
        <v>8.9327635934987892</v>
      </c>
      <c r="F412">
        <f>$AH$27</f>
        <v>333.77577661081307</v>
      </c>
      <c r="G412">
        <v>313.878771267415</v>
      </c>
      <c r="H412">
        <v>13.420126082226499</v>
      </c>
      <c r="I412">
        <v>56.974849763794801</v>
      </c>
      <c r="J412">
        <v>4.4075661690753902</v>
      </c>
      <c r="O412" t="str">
        <f t="shared" si="56"/>
        <v>Neutral</v>
      </c>
      <c r="P412" t="str" cm="1">
        <f t="array" ref="P412">_xlfn.IFS(C411&lt;=60,"Soft",
C411&lt;120,"Moderately Soft",
C411&lt;=170,"Desirable",
C411&lt;=240,"Moderately Hard",
C411&gt;240,"Hard")</f>
        <v>Moderately Hard</v>
      </c>
      <c r="Q412" t="str" cm="1">
        <f t="array" ref="Q412">_xlfn.IFS(D411&lt;50,"Non-Beneficial",
D411&lt;=150,"Excellent",
D411&lt;=250,"Good",
D411&lt;=350,"Average",
D411&lt;=500,"Poor",
D411&lt;=800,"Very Poor",
D411&gt;800,"Unacceptable")</f>
        <v>Average</v>
      </c>
      <c r="R412" t="str">
        <f t="shared" si="55"/>
        <v>Acceptable</v>
      </c>
      <c r="S412" t="str">
        <f t="shared" si="57"/>
        <v>Safe</v>
      </c>
      <c r="T412" t="str">
        <f t="shared" si="58"/>
        <v>Unacceptable</v>
      </c>
      <c r="U412" t="str">
        <f t="shared" si="59"/>
        <v>Acceptable</v>
      </c>
      <c r="V412" t="str">
        <f t="shared" si="60"/>
        <v>Safe</v>
      </c>
      <c r="W412" t="str">
        <f t="shared" si="61"/>
        <v>Acceptable</v>
      </c>
      <c r="AA412" t="str">
        <f t="shared" si="62"/>
        <v>Not-Potable</v>
      </c>
      <c r="AB412" t="str">
        <f t="shared" si="63"/>
        <v>Potable</v>
      </c>
      <c r="AC412" t="s">
        <v>35</v>
      </c>
    </row>
    <row r="413" spans="2:29" x14ac:dyDescent="0.3">
      <c r="B413">
        <f>$AG$27</f>
        <v>7.080794504276815</v>
      </c>
      <c r="C413">
        <v>185.846796677848</v>
      </c>
      <c r="D413">
        <v>149.71949025291801</v>
      </c>
      <c r="E413">
        <v>6.6663428754602698</v>
      </c>
      <c r="F413">
        <v>346.48618873704402</v>
      </c>
      <c r="G413">
        <v>418.45359071383098</v>
      </c>
      <c r="H413">
        <v>18.684215312110599</v>
      </c>
      <c r="I413">
        <v>67.712459630731104</v>
      </c>
      <c r="J413">
        <v>5.11041414899179</v>
      </c>
      <c r="O413" t="str">
        <f t="shared" si="56"/>
        <v>Neutral</v>
      </c>
      <c r="P413" t="str" cm="1">
        <f t="array" ref="P413">_xlfn.IFS(C412&lt;=60,"Soft",
C412&lt;120,"Moderately Soft",
C412&lt;=170,"Desirable",
C412&lt;=240,"Moderately Hard",
C412&gt;240,"Hard")</f>
        <v>Moderately Hard</v>
      </c>
      <c r="Q413" t="str" cm="1">
        <f t="array" ref="Q413">_xlfn.IFS(D412&lt;50,"Non-Beneficial",
D412&lt;=150,"Excellent",
D412&lt;=250,"Good",
D412&lt;=350,"Average",
D412&lt;=500,"Poor",
D412&lt;=800,"Very Poor",
D412&gt;800,"Unacceptable")</f>
        <v>Average</v>
      </c>
      <c r="R413" t="str">
        <f t="shared" si="55"/>
        <v>Unacceptable</v>
      </c>
      <c r="S413" t="str">
        <f t="shared" si="57"/>
        <v>Safe</v>
      </c>
      <c r="T413" t="str">
        <f t="shared" si="58"/>
        <v>Acceptable</v>
      </c>
      <c r="U413" t="str">
        <f t="shared" si="59"/>
        <v>Acceptable</v>
      </c>
      <c r="V413" t="str">
        <f t="shared" si="60"/>
        <v>Safe</v>
      </c>
      <c r="W413" t="str">
        <f t="shared" si="61"/>
        <v>Acceptable</v>
      </c>
      <c r="AA413" t="str">
        <f t="shared" si="62"/>
        <v>Not-Potable</v>
      </c>
      <c r="AB413" t="str">
        <f t="shared" si="63"/>
        <v>Potable</v>
      </c>
      <c r="AC413" t="s">
        <v>40</v>
      </c>
    </row>
    <row r="414" spans="2:29" x14ac:dyDescent="0.3">
      <c r="B414">
        <v>6.9452240923448096</v>
      </c>
      <c r="C414">
        <v>220.96004111995501</v>
      </c>
      <c r="D414">
        <v>364.38310875704201</v>
      </c>
      <c r="E414">
        <v>5.5516604471082696</v>
      </c>
      <c r="F414">
        <v>337.9638905544</v>
      </c>
      <c r="G414">
        <v>367.99797743520497</v>
      </c>
      <c r="H414">
        <v>20.160734416391399</v>
      </c>
      <c r="I414">
        <v>53.007723155323198</v>
      </c>
      <c r="J414">
        <v>4.8230820139338197</v>
      </c>
      <c r="O414" t="str">
        <f t="shared" si="56"/>
        <v>Neutral</v>
      </c>
      <c r="P414" t="str" cm="1">
        <f t="array" ref="P414">_xlfn.IFS(C413&lt;=60,"Soft",
C413&lt;120,"Moderately Soft",
C413&lt;=170,"Desirable",
C413&lt;=240,"Moderately Hard",
C413&gt;240,"Hard")</f>
        <v>Moderately Hard</v>
      </c>
      <c r="Q414" t="str" cm="1">
        <f t="array" ref="Q414">_xlfn.IFS(D413&lt;50,"Non-Beneficial",
D413&lt;=150,"Excellent",
D413&lt;=250,"Good",
D413&lt;=350,"Average",
D413&lt;=500,"Poor",
D413&lt;=800,"Very Poor",
D413&gt;800,"Unacceptable")</f>
        <v>Excellent</v>
      </c>
      <c r="R414" t="str">
        <f t="shared" si="55"/>
        <v>Needs Boiling</v>
      </c>
      <c r="S414" t="str">
        <f t="shared" si="57"/>
        <v>Safe</v>
      </c>
      <c r="T414" t="str">
        <f t="shared" si="58"/>
        <v>Acceptable</v>
      </c>
      <c r="U414" t="str">
        <f t="shared" si="59"/>
        <v>Acceptable</v>
      </c>
      <c r="V414" t="str">
        <f t="shared" si="60"/>
        <v>Safe</v>
      </c>
      <c r="W414" t="str">
        <f t="shared" si="61"/>
        <v>Unacceptable</v>
      </c>
      <c r="AA414" t="str">
        <f t="shared" si="62"/>
        <v>Not-Potable</v>
      </c>
      <c r="AB414" t="str">
        <f t="shared" si="63"/>
        <v>Potable</v>
      </c>
      <c r="AC414" t="s">
        <v>40</v>
      </c>
    </row>
    <row r="415" spans="2:29" x14ac:dyDescent="0.3">
      <c r="B415">
        <v>5.7421104074371101</v>
      </c>
      <c r="C415">
        <v>188.21660401782199</v>
      </c>
      <c r="D415">
        <v>268.31610410687898</v>
      </c>
      <c r="E415">
        <v>6.2027211822680899</v>
      </c>
      <c r="F415">
        <v>318.37667638531298</v>
      </c>
      <c r="G415">
        <v>498.14238605275199</v>
      </c>
      <c r="H415">
        <v>9.6573604173372498</v>
      </c>
      <c r="I415">
        <v>53.5085226672361</v>
      </c>
      <c r="J415">
        <v>3.3230695637431902</v>
      </c>
      <c r="O415" t="str">
        <f t="shared" si="56"/>
        <v>Neutral</v>
      </c>
      <c r="P415" t="str" cm="1">
        <f t="array" ref="P415">_xlfn.IFS(C414&lt;=60,"Soft",
C414&lt;120,"Moderately Soft",
C414&lt;=170,"Desirable",
C414&lt;=240,"Moderately Hard",
C414&gt;240,"Hard")</f>
        <v>Moderately Hard</v>
      </c>
      <c r="Q415" t="str" cm="1">
        <f t="array" ref="Q415">_xlfn.IFS(D414&lt;50,"Non-Beneficial",
D414&lt;=150,"Excellent",
D414&lt;=250,"Good",
D414&lt;=350,"Average",
D414&lt;=500,"Poor",
D414&lt;=800,"Very Poor",
D414&gt;800,"Unacceptable")</f>
        <v>Poor</v>
      </c>
      <c r="R415" t="str">
        <f t="shared" si="55"/>
        <v>Needs Boiling</v>
      </c>
      <c r="S415" t="str">
        <f t="shared" si="57"/>
        <v>Safe</v>
      </c>
      <c r="T415" t="str">
        <f t="shared" si="58"/>
        <v>Acceptable</v>
      </c>
      <c r="U415" t="str">
        <f t="shared" si="59"/>
        <v>Unacceptable</v>
      </c>
      <c r="V415" t="str">
        <f t="shared" si="60"/>
        <v>Safe</v>
      </c>
      <c r="W415" t="str">
        <f t="shared" si="61"/>
        <v>Acceptable</v>
      </c>
      <c r="AA415" t="str">
        <f t="shared" si="62"/>
        <v>Not-Potable</v>
      </c>
      <c r="AB415" t="str">
        <f t="shared" si="63"/>
        <v>Not-Potable</v>
      </c>
      <c r="AC415" t="s">
        <v>40</v>
      </c>
    </row>
    <row r="416" spans="2:29" x14ac:dyDescent="0.3">
      <c r="B416">
        <v>5.5966278497364597</v>
      </c>
      <c r="C416">
        <v>177.21379169764899</v>
      </c>
      <c r="D416">
        <v>179.253521203188</v>
      </c>
      <c r="E416">
        <v>8.4354701104863192</v>
      </c>
      <c r="F416">
        <v>303.734165916797</v>
      </c>
      <c r="G416">
        <v>552.30870551452904</v>
      </c>
      <c r="H416">
        <v>10.339985594837399</v>
      </c>
      <c r="I416">
        <v>57.820611132512703</v>
      </c>
      <c r="J416">
        <v>5.2351111206857102</v>
      </c>
      <c r="O416" t="str">
        <f t="shared" si="56"/>
        <v>Acidic</v>
      </c>
      <c r="P416" t="str" cm="1">
        <f t="array" ref="P416">_xlfn.IFS(C415&lt;=60,"Soft",
C415&lt;120,"Moderately Soft",
C415&lt;=170,"Desirable",
C415&lt;=240,"Moderately Hard",
C415&gt;240,"Hard")</f>
        <v>Moderately Hard</v>
      </c>
      <c r="Q416" t="str" cm="1">
        <f t="array" ref="Q416">_xlfn.IFS(D415&lt;50,"Non-Beneficial",
D415&lt;=150,"Excellent",
D415&lt;=250,"Good",
D415&lt;=350,"Average",
D415&lt;=500,"Poor",
D415&lt;=800,"Very Poor",
D415&gt;800,"Unacceptable")</f>
        <v>Average</v>
      </c>
      <c r="R416" t="str">
        <f t="shared" si="55"/>
        <v>Needs Boiling</v>
      </c>
      <c r="S416" t="str">
        <f t="shared" si="57"/>
        <v>Safe</v>
      </c>
      <c r="T416" t="str">
        <f t="shared" si="58"/>
        <v>Acceptable</v>
      </c>
      <c r="U416" t="str">
        <f t="shared" si="59"/>
        <v>Acceptable</v>
      </c>
      <c r="V416" t="str">
        <f t="shared" si="60"/>
        <v>Safe</v>
      </c>
      <c r="W416" t="str">
        <f t="shared" si="61"/>
        <v>Acceptable</v>
      </c>
      <c r="AA416" t="str">
        <f t="shared" si="62"/>
        <v>Not-Potable</v>
      </c>
      <c r="AB416" t="str">
        <f t="shared" si="63"/>
        <v>Potable</v>
      </c>
      <c r="AC416" t="s">
        <v>40</v>
      </c>
    </row>
    <row r="417" spans="2:29" x14ac:dyDescent="0.3">
      <c r="B417">
        <v>7.3503789866846896</v>
      </c>
      <c r="C417">
        <v>193.633366843423</v>
      </c>
      <c r="D417">
        <v>267.36085567368798</v>
      </c>
      <c r="E417">
        <v>10.4165888805775</v>
      </c>
      <c r="F417">
        <v>309.41688280220899</v>
      </c>
      <c r="G417">
        <v>557.49568467952702</v>
      </c>
      <c r="H417">
        <v>16.519722226475199</v>
      </c>
      <c r="I417">
        <v>61.0773828718781</v>
      </c>
      <c r="J417">
        <v>3.6639221839230101</v>
      </c>
      <c r="O417" t="str">
        <f t="shared" si="56"/>
        <v>Acidic</v>
      </c>
      <c r="P417" t="str" cm="1">
        <f t="array" ref="P417">_xlfn.IFS(C416&lt;=60,"Soft",
C416&lt;120,"Moderately Soft",
C416&lt;=170,"Desirable",
C416&lt;=240,"Moderately Hard",
C416&gt;240,"Hard")</f>
        <v>Moderately Hard</v>
      </c>
      <c r="Q417" t="str" cm="1">
        <f t="array" ref="Q417">_xlfn.IFS(D416&lt;50,"Non-Beneficial",
D416&lt;=150,"Excellent",
D416&lt;=250,"Good",
D416&lt;=350,"Average",
D416&lt;=500,"Poor",
D416&lt;=800,"Very Poor",
D416&gt;800,"Unacceptable")</f>
        <v>Good</v>
      </c>
      <c r="R417" t="str">
        <f t="shared" si="55"/>
        <v>Unacceptable</v>
      </c>
      <c r="S417" t="str">
        <f t="shared" si="57"/>
        <v>Safe</v>
      </c>
      <c r="T417" t="str">
        <f t="shared" si="58"/>
        <v>Unacceptable</v>
      </c>
      <c r="U417" t="str">
        <f t="shared" si="59"/>
        <v>Acceptable</v>
      </c>
      <c r="V417" t="str">
        <f t="shared" si="60"/>
        <v>Safe</v>
      </c>
      <c r="W417" t="str">
        <f t="shared" si="61"/>
        <v>Unacceptable</v>
      </c>
      <c r="AA417" t="str">
        <f t="shared" si="62"/>
        <v>Not-Potable</v>
      </c>
      <c r="AB417" t="str">
        <f t="shared" si="63"/>
        <v>Not-Potable</v>
      </c>
      <c r="AC417" t="s">
        <v>40</v>
      </c>
    </row>
    <row r="418" spans="2:29" x14ac:dyDescent="0.3">
      <c r="B418">
        <v>6.2627988674538697</v>
      </c>
      <c r="C418">
        <v>206.88974832096</v>
      </c>
      <c r="D418">
        <v>314.14525805340702</v>
      </c>
      <c r="E418">
        <v>4.5280761907329703</v>
      </c>
      <c r="F418">
        <v>349.73466158479198</v>
      </c>
      <c r="G418">
        <v>567.02727391360202</v>
      </c>
      <c r="H418">
        <v>15.9635397783371</v>
      </c>
      <c r="I418">
        <v>73.022605271592198</v>
      </c>
      <c r="J418">
        <v>4.0125175583489998</v>
      </c>
      <c r="O418" t="str">
        <f t="shared" si="56"/>
        <v>Neutral</v>
      </c>
      <c r="P418" t="str" cm="1">
        <f t="array" ref="P418">_xlfn.IFS(C417&lt;=60,"Soft",
C417&lt;120,"Moderately Soft",
C417&lt;=170,"Desirable",
C417&lt;=240,"Moderately Hard",
C417&gt;240,"Hard")</f>
        <v>Moderately Hard</v>
      </c>
      <c r="Q418" t="str" cm="1">
        <f t="array" ref="Q418">_xlfn.IFS(D417&lt;50,"Non-Beneficial",
D417&lt;=150,"Excellent",
D417&lt;=250,"Good",
D417&lt;=350,"Average",
D417&lt;=500,"Poor",
D417&lt;=800,"Very Poor",
D417&gt;800,"Unacceptable")</f>
        <v>Average</v>
      </c>
      <c r="R418" t="str">
        <f t="shared" si="55"/>
        <v>Unacceptable</v>
      </c>
      <c r="S418" t="str">
        <f t="shared" si="57"/>
        <v>Safe</v>
      </c>
      <c r="T418" t="str">
        <f t="shared" si="58"/>
        <v>Unacceptable</v>
      </c>
      <c r="U418" t="str">
        <f t="shared" si="59"/>
        <v>Acceptable</v>
      </c>
      <c r="V418" t="str">
        <f t="shared" si="60"/>
        <v>Safe</v>
      </c>
      <c r="W418" t="str">
        <f t="shared" si="61"/>
        <v>Acceptable</v>
      </c>
      <c r="AA418" t="str">
        <f t="shared" si="62"/>
        <v>Not-Potable</v>
      </c>
      <c r="AB418" t="str">
        <f t="shared" si="63"/>
        <v>Not-Potable</v>
      </c>
      <c r="AC418" t="s">
        <v>40</v>
      </c>
    </row>
    <row r="419" spans="2:29" x14ac:dyDescent="0.3">
      <c r="B419">
        <v>9.9270237232245204</v>
      </c>
      <c r="C419">
        <v>208.49073832297699</v>
      </c>
      <c r="D419">
        <v>196.669927915052</v>
      </c>
      <c r="E419">
        <v>8.0086183100123094</v>
      </c>
      <c r="F419">
        <v>340.237824273272</v>
      </c>
      <c r="G419">
        <v>482.84243520888998</v>
      </c>
      <c r="H419">
        <v>11.360427034258199</v>
      </c>
      <c r="I419">
        <v>85.829112799144298</v>
      </c>
      <c r="J419">
        <v>4.0517334730831198</v>
      </c>
      <c r="O419" t="str">
        <f t="shared" si="56"/>
        <v>Acidic</v>
      </c>
      <c r="P419" t="str" cm="1">
        <f t="array" ref="P419">_xlfn.IFS(C418&lt;=60,"Soft",
C418&lt;120,"Moderately Soft",
C418&lt;=170,"Desirable",
C418&lt;=240,"Moderately Hard",
C418&gt;240,"Hard")</f>
        <v>Moderately Hard</v>
      </c>
      <c r="Q419" t="str" cm="1">
        <f t="array" ref="Q419">_xlfn.IFS(D418&lt;50,"Non-Beneficial",
D418&lt;=150,"Excellent",
D418&lt;=250,"Good",
D418&lt;=350,"Average",
D418&lt;=500,"Poor",
D418&lt;=800,"Very Poor",
D418&gt;800,"Unacceptable")</f>
        <v>Average</v>
      </c>
      <c r="R419" t="str">
        <f t="shared" si="55"/>
        <v>Acceptable</v>
      </c>
      <c r="S419" t="str">
        <f t="shared" si="57"/>
        <v>Safe</v>
      </c>
      <c r="T419" t="str">
        <f t="shared" si="58"/>
        <v>Unacceptable</v>
      </c>
      <c r="U419" t="str">
        <f t="shared" si="59"/>
        <v>Acceptable</v>
      </c>
      <c r="V419" t="str">
        <f t="shared" si="60"/>
        <v>Safe</v>
      </c>
      <c r="W419" t="str">
        <f t="shared" si="61"/>
        <v>Acceptable</v>
      </c>
      <c r="AA419" t="str">
        <f t="shared" si="62"/>
        <v>Not-Potable</v>
      </c>
      <c r="AB419" t="str">
        <f t="shared" si="63"/>
        <v>Not-Potable</v>
      </c>
      <c r="AC419" t="s">
        <v>40</v>
      </c>
    </row>
    <row r="420" spans="2:29" x14ac:dyDescent="0.3">
      <c r="B420">
        <v>5.3814075190929698</v>
      </c>
      <c r="C420">
        <v>175.574306596253</v>
      </c>
      <c r="D420">
        <v>153.71999944017401</v>
      </c>
      <c r="E420">
        <v>7.4572452639444897</v>
      </c>
      <c r="F420">
        <v>312.35493798274098</v>
      </c>
      <c r="G420">
        <v>308.72979751435997</v>
      </c>
      <c r="H420">
        <v>12.1789404390691</v>
      </c>
      <c r="I420">
        <f>$AI$27</f>
        <v>66.396292946768</v>
      </c>
      <c r="J420">
        <v>4.36406693482345</v>
      </c>
      <c r="O420" t="str">
        <f t="shared" si="56"/>
        <v>Alkaline</v>
      </c>
      <c r="P420" t="str" cm="1">
        <f t="array" ref="P420">_xlfn.IFS(C419&lt;=60,"Soft",
C419&lt;120,"Moderately Soft",
C419&lt;=170,"Desirable",
C419&lt;=240,"Moderately Hard",
C419&gt;240,"Hard")</f>
        <v>Moderately Hard</v>
      </c>
      <c r="Q420" t="str" cm="1">
        <f t="array" ref="Q420">_xlfn.IFS(D419&lt;50,"Non-Beneficial",
D419&lt;=150,"Excellent",
D419&lt;=250,"Good",
D419&lt;=350,"Average",
D419&lt;=500,"Poor",
D419&lt;=800,"Very Poor",
D419&gt;800,"Unacceptable")</f>
        <v>Good</v>
      </c>
      <c r="R420" t="str">
        <f t="shared" si="55"/>
        <v>Unacceptable</v>
      </c>
      <c r="S420" t="str">
        <f t="shared" si="57"/>
        <v>Safe</v>
      </c>
      <c r="T420" t="str">
        <f t="shared" si="58"/>
        <v>Acceptable</v>
      </c>
      <c r="U420" t="str">
        <f t="shared" si="59"/>
        <v>Acceptable</v>
      </c>
      <c r="V420" t="str">
        <f t="shared" si="60"/>
        <v>Unsafe</v>
      </c>
      <c r="W420" t="str">
        <f t="shared" si="61"/>
        <v>Acceptable</v>
      </c>
      <c r="AA420" t="str">
        <f t="shared" si="62"/>
        <v>Not-Potable</v>
      </c>
      <c r="AB420" t="str">
        <f t="shared" si="63"/>
        <v>Not-Potable</v>
      </c>
      <c r="AC420" t="s">
        <v>40</v>
      </c>
    </row>
    <row r="421" spans="2:29" x14ac:dyDescent="0.3">
      <c r="B421">
        <v>4.9613527283846004</v>
      </c>
      <c r="C421">
        <v>166.259961622975</v>
      </c>
      <c r="D421">
        <v>222.292300895474</v>
      </c>
      <c r="E421">
        <v>9.9220778927349098</v>
      </c>
      <c r="F421">
        <v>295.13183118599301</v>
      </c>
      <c r="G421">
        <v>449.14719149055998</v>
      </c>
      <c r="H421">
        <v>12.0015474059461</v>
      </c>
      <c r="I421">
        <v>63.427978644152901</v>
      </c>
      <c r="J421">
        <v>3.9028378338886198</v>
      </c>
      <c r="O421" t="str">
        <f t="shared" si="56"/>
        <v>Acidic</v>
      </c>
      <c r="P421" t="str" cm="1">
        <f t="array" ref="P421">_xlfn.IFS(C420&lt;=60,"Soft",
C420&lt;120,"Moderately Soft",
C420&lt;=170,"Desirable",
C420&lt;=240,"Moderately Hard",
C420&gt;240,"Hard")</f>
        <v>Moderately Hard</v>
      </c>
      <c r="Q421" t="str" cm="1">
        <f t="array" ref="Q421">_xlfn.IFS(D420&lt;50,"Non-Beneficial",
D420&lt;=150,"Excellent",
D420&lt;=250,"Good",
D420&lt;=350,"Average",
D420&lt;=500,"Poor",
D420&lt;=800,"Very Poor",
D420&gt;800,"Unacceptable")</f>
        <v>Good</v>
      </c>
      <c r="R421" t="str">
        <f t="shared" si="55"/>
        <v>Unacceptable</v>
      </c>
      <c r="S421" t="str">
        <f t="shared" si="57"/>
        <v>Safe</v>
      </c>
      <c r="T421" t="str">
        <f t="shared" si="58"/>
        <v>Acceptable</v>
      </c>
      <c r="U421" t="str">
        <f t="shared" si="59"/>
        <v>Acceptable</v>
      </c>
      <c r="V421" t="str">
        <f t="shared" si="60"/>
        <v>Safe</v>
      </c>
      <c r="W421" t="str">
        <f t="shared" si="61"/>
        <v>Acceptable</v>
      </c>
      <c r="AA421" t="str">
        <f t="shared" si="62"/>
        <v>Not-Potable</v>
      </c>
      <c r="AB421" t="str">
        <f t="shared" si="63"/>
        <v>Not-Potable</v>
      </c>
      <c r="AC421" t="s">
        <v>40</v>
      </c>
    </row>
    <row r="422" spans="2:29" x14ac:dyDescent="0.3">
      <c r="B422">
        <v>6.4570975247378897</v>
      </c>
      <c r="C422">
        <v>192.264944706287</v>
      </c>
      <c r="D422">
        <v>183.40046805546601</v>
      </c>
      <c r="E422">
        <v>8.8321375916492695</v>
      </c>
      <c r="F422">
        <v>335.97011370140501</v>
      </c>
      <c r="G422">
        <v>517.432196800719</v>
      </c>
      <c r="H422">
        <v>23.3732650359233</v>
      </c>
      <c r="I422">
        <v>51.797099678527502</v>
      </c>
      <c r="J422">
        <v>2.63736488518468</v>
      </c>
      <c r="O422" t="str">
        <f t="shared" si="56"/>
        <v>Acidic</v>
      </c>
      <c r="P422" t="str" cm="1">
        <f t="array" ref="P422">_xlfn.IFS(C421&lt;=60,"Soft",
C421&lt;120,"Moderately Soft",
C421&lt;=170,"Desirable",
C421&lt;=240,"Moderately Hard",
C421&gt;240,"Hard")</f>
        <v>Desirable</v>
      </c>
      <c r="Q422" t="str" cm="1">
        <f t="array" ref="Q422">_xlfn.IFS(D421&lt;50,"Non-Beneficial",
D421&lt;=150,"Excellent",
D421&lt;=250,"Good",
D421&lt;=350,"Average",
D421&lt;=500,"Poor",
D421&lt;=800,"Very Poor",
D421&gt;800,"Unacceptable")</f>
        <v>Good</v>
      </c>
      <c r="R422" t="str">
        <f t="shared" si="55"/>
        <v>Unacceptable</v>
      </c>
      <c r="S422" t="str">
        <f t="shared" si="57"/>
        <v>Safe</v>
      </c>
      <c r="T422" t="str">
        <f t="shared" si="58"/>
        <v>Acceptable</v>
      </c>
      <c r="U422" t="str">
        <f t="shared" si="59"/>
        <v>Acceptable</v>
      </c>
      <c r="V422" t="str">
        <f t="shared" si="60"/>
        <v>Safe</v>
      </c>
      <c r="W422" t="str">
        <f t="shared" si="61"/>
        <v>Acceptable</v>
      </c>
      <c r="AA422" t="str">
        <f t="shared" si="62"/>
        <v>Not-Potable</v>
      </c>
      <c r="AB422" t="str">
        <f t="shared" si="63"/>
        <v>Not-Potable</v>
      </c>
      <c r="AC422" t="s">
        <v>40</v>
      </c>
    </row>
    <row r="423" spans="2:29" x14ac:dyDescent="0.3">
      <c r="B423">
        <v>6.5393695103734197</v>
      </c>
      <c r="C423">
        <v>214.63860279175901</v>
      </c>
      <c r="D423">
        <v>212.30431409205002</v>
      </c>
      <c r="E423">
        <v>6.48559427081923</v>
      </c>
      <c r="F423">
        <v>336.97486126688699</v>
      </c>
      <c r="G423">
        <v>532.57278482477102</v>
      </c>
      <c r="H423">
        <v>18.263687670794098</v>
      </c>
      <c r="I423">
        <v>90.9080809720801</v>
      </c>
      <c r="J423">
        <v>4.5273643781164603</v>
      </c>
      <c r="O423" t="str">
        <f t="shared" si="56"/>
        <v>Acidic</v>
      </c>
      <c r="P423" t="str" cm="1">
        <f t="array" ref="P423">_xlfn.IFS(C422&lt;=60,"Soft",
C422&lt;120,"Moderately Soft",
C422&lt;=170,"Desirable",
C422&lt;=240,"Moderately Hard",
C422&gt;240,"Hard")</f>
        <v>Moderately Hard</v>
      </c>
      <c r="Q423" t="str" cm="1">
        <f t="array" ref="Q423">_xlfn.IFS(D422&lt;50,"Non-Beneficial",
D422&lt;=150,"Excellent",
D422&lt;=250,"Good",
D422&lt;=350,"Average",
D422&lt;=500,"Poor",
D422&lt;=800,"Very Poor",
D422&gt;800,"Unacceptable")</f>
        <v>Good</v>
      </c>
      <c r="R423" t="str">
        <f t="shared" si="55"/>
        <v>Unacceptable</v>
      </c>
      <c r="S423" t="str">
        <f t="shared" si="57"/>
        <v>Safe</v>
      </c>
      <c r="T423" t="str">
        <f t="shared" si="58"/>
        <v>Unacceptable</v>
      </c>
      <c r="U423" t="str">
        <f t="shared" si="59"/>
        <v>Unacceptable</v>
      </c>
      <c r="V423" t="str">
        <f t="shared" si="60"/>
        <v>Safe</v>
      </c>
      <c r="W423" t="str">
        <f t="shared" si="61"/>
        <v>Acceptable</v>
      </c>
      <c r="AA423" t="str">
        <f t="shared" si="62"/>
        <v>Not-Potable</v>
      </c>
      <c r="AB423" t="str">
        <f t="shared" si="63"/>
        <v>Not-Potable</v>
      </c>
      <c r="AC423" t="s">
        <v>40</v>
      </c>
    </row>
    <row r="424" spans="2:29" x14ac:dyDescent="0.3">
      <c r="B424">
        <v>6.2524100046497297</v>
      </c>
      <c r="C424">
        <v>225.78410088181101</v>
      </c>
      <c r="D424">
        <v>239.202547782235</v>
      </c>
      <c r="E424">
        <v>7.0181649922231797</v>
      </c>
      <c r="F424">
        <v>303.79168805826498</v>
      </c>
      <c r="G424">
        <v>484.58579116039198</v>
      </c>
      <c r="H424">
        <v>13.433505916692599</v>
      </c>
      <c r="I424">
        <v>67.401384153901404</v>
      </c>
      <c r="J424">
        <v>2.7229081605380498</v>
      </c>
      <c r="O424" t="str">
        <f t="shared" si="56"/>
        <v>Drinkable</v>
      </c>
      <c r="P424" t="str" cm="1">
        <f t="array" ref="P424">_xlfn.IFS(C423&lt;=60,"Soft",
C423&lt;120,"Moderately Soft",
C423&lt;=170,"Desirable",
C423&lt;=240,"Moderately Hard",
C423&gt;240,"Hard")</f>
        <v>Moderately Hard</v>
      </c>
      <c r="Q424" t="str" cm="1">
        <f t="array" ref="Q424">_xlfn.IFS(D423&lt;50,"Non-Beneficial",
D423&lt;=150,"Excellent",
D423&lt;=250,"Good",
D423&lt;=350,"Average",
D423&lt;=500,"Poor",
D423&lt;=800,"Very Poor",
D423&gt;800,"Unacceptable")</f>
        <v>Good</v>
      </c>
      <c r="R424" t="str">
        <f t="shared" si="55"/>
        <v>Needs Boiling</v>
      </c>
      <c r="S424" t="str">
        <f t="shared" si="57"/>
        <v>Safe</v>
      </c>
      <c r="T424" t="str">
        <f t="shared" si="58"/>
        <v>Unacceptable</v>
      </c>
      <c r="U424" t="str">
        <f t="shared" si="59"/>
        <v>Acceptable</v>
      </c>
      <c r="V424" t="str">
        <f t="shared" si="60"/>
        <v>Unsafe</v>
      </c>
      <c r="W424" t="str">
        <f t="shared" si="61"/>
        <v>Acceptable</v>
      </c>
      <c r="AA424" t="str">
        <f t="shared" si="62"/>
        <v>Not-Potable</v>
      </c>
      <c r="AB424" t="str">
        <f t="shared" si="63"/>
        <v>Not-Potable</v>
      </c>
      <c r="AC424" t="s">
        <v>40</v>
      </c>
    </row>
    <row r="425" spans="2:29" x14ac:dyDescent="0.3">
      <c r="B425">
        <v>7.9673448231111097</v>
      </c>
      <c r="C425">
        <v>180.53170688254801</v>
      </c>
      <c r="D425">
        <v>193.840374315253</v>
      </c>
      <c r="E425">
        <v>9.8682378916953102</v>
      </c>
      <c r="F425">
        <v>325.496847898483</v>
      </c>
      <c r="G425">
        <v>386.055331240947</v>
      </c>
      <c r="H425">
        <v>11.265127234658101</v>
      </c>
      <c r="I425">
        <v>67.272206681852595</v>
      </c>
      <c r="J425">
        <v>4.0693587721180302</v>
      </c>
      <c r="O425" t="str">
        <f t="shared" si="56"/>
        <v>Acidic</v>
      </c>
      <c r="P425" t="str" cm="1">
        <f t="array" ref="P425">_xlfn.IFS(C424&lt;=60,"Soft",
C424&lt;120,"Moderately Soft",
C424&lt;=170,"Desirable",
C424&lt;=240,"Moderately Hard",
C424&gt;240,"Hard")</f>
        <v>Moderately Hard</v>
      </c>
      <c r="Q425" t="str" cm="1">
        <f t="array" ref="Q425">_xlfn.IFS(D424&lt;50,"Non-Beneficial",
D424&lt;=150,"Excellent",
D424&lt;=250,"Good",
D424&lt;=350,"Average",
D424&lt;=500,"Poor",
D424&lt;=800,"Very Poor",
D424&gt;800,"Unacceptable")</f>
        <v>Good</v>
      </c>
      <c r="R425" t="str">
        <f t="shared" si="55"/>
        <v>Unacceptable</v>
      </c>
      <c r="S425" t="str">
        <f t="shared" si="57"/>
        <v>Safe</v>
      </c>
      <c r="T425" t="str">
        <f t="shared" si="58"/>
        <v>Acceptable</v>
      </c>
      <c r="U425" t="str">
        <f t="shared" si="59"/>
        <v>Acceptable</v>
      </c>
      <c r="V425" t="str">
        <f t="shared" si="60"/>
        <v>Safe</v>
      </c>
      <c r="W425" t="str">
        <f t="shared" si="61"/>
        <v>Acceptable</v>
      </c>
      <c r="AA425" t="str">
        <f t="shared" si="62"/>
        <v>Not-Potable</v>
      </c>
      <c r="AB425" t="str">
        <f t="shared" si="63"/>
        <v>Not-Potable</v>
      </c>
      <c r="AC425" t="s">
        <v>40</v>
      </c>
    </row>
    <row r="426" spans="2:29" x14ac:dyDescent="0.3">
      <c r="B426">
        <f>$AG$27</f>
        <v>7.080794504276815</v>
      </c>
      <c r="C426">
        <v>212.731690017875</v>
      </c>
      <c r="D426">
        <v>370.30708119935503</v>
      </c>
      <c r="E426">
        <v>5.0403195107994199</v>
      </c>
      <c r="F426">
        <v>351.06445835700799</v>
      </c>
      <c r="G426">
        <v>535.30235145151801</v>
      </c>
      <c r="H426">
        <v>15.895048200539501</v>
      </c>
      <c r="I426">
        <v>33.3707126785051</v>
      </c>
      <c r="J426">
        <v>4.8257922834592399</v>
      </c>
      <c r="O426" t="str">
        <f t="shared" si="56"/>
        <v>Neutral</v>
      </c>
      <c r="P426" t="str" cm="1">
        <f t="array" ref="P426">_xlfn.IFS(C425&lt;=60,"Soft",
C425&lt;120,"Moderately Soft",
C425&lt;=170,"Desirable",
C425&lt;=240,"Moderately Hard",
C425&gt;240,"Hard")</f>
        <v>Moderately Hard</v>
      </c>
      <c r="Q426" t="str" cm="1">
        <f t="array" ref="Q426">_xlfn.IFS(D425&lt;50,"Non-Beneficial",
D425&lt;=150,"Excellent",
D425&lt;=250,"Good",
D425&lt;=350,"Average",
D425&lt;=500,"Poor",
D425&lt;=800,"Very Poor",
D425&gt;800,"Unacceptable")</f>
        <v>Good</v>
      </c>
      <c r="R426" t="str">
        <f t="shared" si="55"/>
        <v>Unacceptable</v>
      </c>
      <c r="S426" t="str">
        <f t="shared" si="57"/>
        <v>Safe</v>
      </c>
      <c r="T426" t="str">
        <f t="shared" si="58"/>
        <v>Acceptable</v>
      </c>
      <c r="U426" t="str">
        <f t="shared" si="59"/>
        <v>Acceptable</v>
      </c>
      <c r="V426" t="str">
        <f t="shared" si="60"/>
        <v>Safe</v>
      </c>
      <c r="W426" t="str">
        <f t="shared" si="61"/>
        <v>Acceptable</v>
      </c>
      <c r="AA426" t="str">
        <f t="shared" si="62"/>
        <v>Not-Potable</v>
      </c>
      <c r="AB426" t="str">
        <f t="shared" si="63"/>
        <v>Potable</v>
      </c>
      <c r="AC426" t="s">
        <v>40</v>
      </c>
    </row>
    <row r="427" spans="2:29" x14ac:dyDescent="0.3">
      <c r="B427">
        <v>7.6095211901247399</v>
      </c>
      <c r="C427">
        <v>223.288393568408</v>
      </c>
      <c r="D427">
        <v>408.797895726072</v>
      </c>
      <c r="E427">
        <v>7.0306993013747698</v>
      </c>
      <c r="F427">
        <v>310.63244990609701</v>
      </c>
      <c r="G427">
        <v>370.270879969031</v>
      </c>
      <c r="H427">
        <v>14.375368304582</v>
      </c>
      <c r="I427">
        <v>73.756957212304698</v>
      </c>
      <c r="J427">
        <v>3.1458429027552302</v>
      </c>
      <c r="O427" t="str">
        <f t="shared" si="56"/>
        <v>Neutral</v>
      </c>
      <c r="P427" t="str" cm="1">
        <f t="array" ref="P427">_xlfn.IFS(C426&lt;=60,"Soft",
C426&lt;120,"Moderately Soft",
C426&lt;=170,"Desirable",
C426&lt;=240,"Moderately Hard",
C426&gt;240,"Hard")</f>
        <v>Moderately Hard</v>
      </c>
      <c r="Q427" t="str" cm="1">
        <f t="array" ref="Q427">_xlfn.IFS(D426&lt;50,"Non-Beneficial",
D426&lt;=150,"Excellent",
D426&lt;=250,"Good",
D426&lt;=350,"Average",
D426&lt;=500,"Poor",
D426&lt;=800,"Very Poor",
D426&gt;800,"Unacceptable")</f>
        <v>Poor</v>
      </c>
      <c r="R427" t="str">
        <f t="shared" si="55"/>
        <v>Needs Boiling</v>
      </c>
      <c r="S427" t="str">
        <f t="shared" si="57"/>
        <v>Safe</v>
      </c>
      <c r="T427" t="str">
        <f t="shared" si="58"/>
        <v>Unacceptable</v>
      </c>
      <c r="U427" t="str">
        <f t="shared" si="59"/>
        <v>Acceptable</v>
      </c>
      <c r="V427" t="str">
        <f t="shared" si="60"/>
        <v>Safe</v>
      </c>
      <c r="W427" t="str">
        <f t="shared" si="61"/>
        <v>Acceptable</v>
      </c>
      <c r="AA427" t="str">
        <f t="shared" si="62"/>
        <v>Not-Potable</v>
      </c>
      <c r="AB427" t="str">
        <f t="shared" si="63"/>
        <v>Not-Potable</v>
      </c>
      <c r="AC427" t="s">
        <v>40</v>
      </c>
    </row>
    <row r="428" spans="2:29" x14ac:dyDescent="0.3">
      <c r="B428">
        <v>6.8878639438948603</v>
      </c>
      <c r="C428">
        <v>173.32502242479299</v>
      </c>
      <c r="D428">
        <v>199.47924178410099</v>
      </c>
      <c r="E428">
        <v>7.4887031429361199</v>
      </c>
      <c r="F428">
        <v>334.09802271119099</v>
      </c>
      <c r="G428">
        <v>441.00261168814501</v>
      </c>
      <c r="H428">
        <v>10.7805012128032</v>
      </c>
      <c r="I428">
        <v>89.005491977046404</v>
      </c>
      <c r="J428">
        <v>5.4544876523664501</v>
      </c>
      <c r="O428" t="str">
        <f t="shared" si="56"/>
        <v>Neutral</v>
      </c>
      <c r="P428" t="str" cm="1">
        <f t="array" ref="P428">_xlfn.IFS(C427&lt;=60,"Soft",
C427&lt;120,"Moderately Soft",
C427&lt;=170,"Desirable",
C427&lt;=240,"Moderately Hard",
C427&gt;240,"Hard")</f>
        <v>Moderately Hard</v>
      </c>
      <c r="Q428" t="str" cm="1">
        <f t="array" ref="Q428">_xlfn.IFS(D427&lt;50,"Non-Beneficial",
D427&lt;=150,"Excellent",
D427&lt;=250,"Good",
D427&lt;=350,"Average",
D427&lt;=500,"Poor",
D427&lt;=800,"Very Poor",
D427&gt;800,"Unacceptable")</f>
        <v>Poor</v>
      </c>
      <c r="R428" t="str">
        <f t="shared" si="55"/>
        <v>Unacceptable</v>
      </c>
      <c r="S428" t="str">
        <f t="shared" si="57"/>
        <v>Safe</v>
      </c>
      <c r="T428" t="str">
        <f t="shared" si="58"/>
        <v>Acceptable</v>
      </c>
      <c r="U428" t="str">
        <f t="shared" si="59"/>
        <v>Acceptable</v>
      </c>
      <c r="V428" t="str">
        <f t="shared" si="60"/>
        <v>Safe</v>
      </c>
      <c r="W428" t="str">
        <f t="shared" si="61"/>
        <v>Acceptable</v>
      </c>
      <c r="AA428" t="str">
        <f t="shared" si="62"/>
        <v>Not-Potable</v>
      </c>
      <c r="AB428" t="str">
        <f t="shared" si="63"/>
        <v>Not-Potable</v>
      </c>
      <c r="AC428" t="s">
        <v>40</v>
      </c>
    </row>
    <row r="429" spans="2:29" x14ac:dyDescent="0.3">
      <c r="B429">
        <v>9.8790712575708</v>
      </c>
      <c r="C429">
        <v>208.90564522641299</v>
      </c>
      <c r="D429">
        <v>146.73670669338401</v>
      </c>
      <c r="E429">
        <v>6.2402476205026396</v>
      </c>
      <c r="F429">
        <v>366.81763883957001</v>
      </c>
      <c r="G429">
        <v>442.33748640899</v>
      </c>
      <c r="H429">
        <v>19.626021989762101</v>
      </c>
      <c r="I429">
        <v>66.816581388043602</v>
      </c>
      <c r="J429">
        <v>4.2188311544747297</v>
      </c>
      <c r="O429" t="str">
        <f t="shared" si="56"/>
        <v>Neutral</v>
      </c>
      <c r="P429" t="str" cm="1">
        <f t="array" ref="P429">_xlfn.IFS(C428&lt;=60,"Soft",
C428&lt;120,"Moderately Soft",
C428&lt;=170,"Desirable",
C428&lt;=240,"Moderately Hard",
C428&gt;240,"Hard")</f>
        <v>Moderately Hard</v>
      </c>
      <c r="Q429" t="str" cm="1">
        <f t="array" ref="Q429">_xlfn.IFS(D428&lt;50,"Non-Beneficial",
D428&lt;=150,"Excellent",
D428&lt;=250,"Good",
D428&lt;=350,"Average",
D428&lt;=500,"Poor",
D428&lt;=800,"Very Poor",
D428&gt;800,"Unacceptable")</f>
        <v>Good</v>
      </c>
      <c r="R429" t="str">
        <f t="shared" si="55"/>
        <v>Unacceptable</v>
      </c>
      <c r="S429" t="str">
        <f t="shared" si="57"/>
        <v>Safe</v>
      </c>
      <c r="T429" t="str">
        <f t="shared" si="58"/>
        <v>Acceptable</v>
      </c>
      <c r="U429" t="str">
        <f t="shared" si="59"/>
        <v>Acceptable</v>
      </c>
      <c r="V429" t="str">
        <f t="shared" si="60"/>
        <v>Unsafe</v>
      </c>
      <c r="W429" t="str">
        <f t="shared" si="61"/>
        <v>Unacceptable</v>
      </c>
      <c r="AA429" t="str">
        <f t="shared" si="62"/>
        <v>Not-Potable</v>
      </c>
      <c r="AB429" t="str">
        <f t="shared" si="63"/>
        <v>Not-Potable</v>
      </c>
      <c r="AC429" t="s">
        <v>40</v>
      </c>
    </row>
    <row r="430" spans="2:29" x14ac:dyDescent="0.3">
      <c r="B430">
        <v>7.6387617704500901</v>
      </c>
      <c r="C430">
        <v>178.27163561632699</v>
      </c>
      <c r="D430">
        <v>183.08502673853999</v>
      </c>
      <c r="E430">
        <v>6.5480978205934397</v>
      </c>
      <c r="F430">
        <v>362.33287169975699</v>
      </c>
      <c r="G430">
        <v>394.180984545238</v>
      </c>
      <c r="H430">
        <v>11.2917877336535</v>
      </c>
      <c r="I430">
        <v>81.989156234729805</v>
      </c>
      <c r="J430">
        <v>4.4966265992844097</v>
      </c>
      <c r="O430" t="str">
        <f t="shared" si="56"/>
        <v>Alkaline</v>
      </c>
      <c r="P430" t="str" cm="1">
        <f t="array" ref="P430">_xlfn.IFS(C429&lt;=60,"Soft",
C429&lt;120,"Moderately Soft",
C429&lt;=170,"Desirable",
C429&lt;=240,"Moderately Hard",
C429&gt;240,"Hard")</f>
        <v>Moderately Hard</v>
      </c>
      <c r="Q430" t="str" cm="1">
        <f t="array" ref="Q430">_xlfn.IFS(D429&lt;50,"Non-Beneficial",
D429&lt;=150,"Excellent",
D429&lt;=250,"Good",
D429&lt;=350,"Average",
D429&lt;=500,"Poor",
D429&lt;=800,"Very Poor",
D429&gt;800,"Unacceptable")</f>
        <v>Excellent</v>
      </c>
      <c r="R430" t="str">
        <f t="shared" si="55"/>
        <v>Needs Boiling</v>
      </c>
      <c r="S430" t="str">
        <f t="shared" si="57"/>
        <v>Safe</v>
      </c>
      <c r="T430" t="str">
        <f t="shared" si="58"/>
        <v>Acceptable</v>
      </c>
      <c r="U430" t="str">
        <f t="shared" si="59"/>
        <v>Acceptable</v>
      </c>
      <c r="V430" t="str">
        <f t="shared" si="60"/>
        <v>Safe</v>
      </c>
      <c r="W430" t="str">
        <f t="shared" si="61"/>
        <v>Acceptable</v>
      </c>
      <c r="AA430" t="str">
        <f t="shared" si="62"/>
        <v>Not-Potable</v>
      </c>
      <c r="AB430" t="str">
        <f t="shared" si="63"/>
        <v>Potable</v>
      </c>
      <c r="AC430" t="s">
        <v>40</v>
      </c>
    </row>
    <row r="431" spans="2:29" x14ac:dyDescent="0.3">
      <c r="B431">
        <v>6.9618916860039199</v>
      </c>
      <c r="C431">
        <v>223.59583899581301</v>
      </c>
      <c r="D431">
        <v>311.01684276906303</v>
      </c>
      <c r="E431">
        <v>3.6920653584032501</v>
      </c>
      <c r="F431">
        <v>343.82727566837599</v>
      </c>
      <c r="G431">
        <v>530.22140993310302</v>
      </c>
      <c r="H431">
        <v>13.675479715684199</v>
      </c>
      <c r="I431">
        <v>70.4349619436626</v>
      </c>
      <c r="J431">
        <v>3.4467284598639201</v>
      </c>
      <c r="O431" t="str">
        <f t="shared" si="56"/>
        <v>Neutral</v>
      </c>
      <c r="P431" t="str" cm="1">
        <f t="array" ref="P431">_xlfn.IFS(C430&lt;=60,"Soft",
C430&lt;120,"Moderately Soft",
C430&lt;=170,"Desirable",
C430&lt;=240,"Moderately Hard",
C430&gt;240,"Hard")</f>
        <v>Moderately Hard</v>
      </c>
      <c r="Q431" t="str" cm="1">
        <f t="array" ref="Q431">_xlfn.IFS(D430&lt;50,"Non-Beneficial",
D430&lt;=150,"Excellent",
D430&lt;=250,"Good",
D430&lt;=350,"Average",
D430&lt;=500,"Poor",
D430&lt;=800,"Very Poor",
D430&gt;800,"Unacceptable")</f>
        <v>Good</v>
      </c>
      <c r="R431" t="str">
        <f t="shared" si="55"/>
        <v>Needs Boiling</v>
      </c>
      <c r="S431" t="str">
        <f t="shared" si="57"/>
        <v>Safe</v>
      </c>
      <c r="T431" t="str">
        <f t="shared" si="58"/>
        <v>Acceptable</v>
      </c>
      <c r="U431" t="str">
        <f t="shared" si="59"/>
        <v>Acceptable</v>
      </c>
      <c r="V431" t="str">
        <f t="shared" si="60"/>
        <v>Unsafe</v>
      </c>
      <c r="W431" t="str">
        <f t="shared" si="61"/>
        <v>Acceptable</v>
      </c>
      <c r="AA431" t="str">
        <f t="shared" si="62"/>
        <v>Not-Potable</v>
      </c>
      <c r="AB431" t="str">
        <f t="shared" si="63"/>
        <v>Potable</v>
      </c>
      <c r="AC431" t="s">
        <v>40</v>
      </c>
    </row>
    <row r="432" spans="2:29" x14ac:dyDescent="0.3">
      <c r="B432">
        <v>8.0606096236308105</v>
      </c>
      <c r="C432">
        <v>208.04271074179499</v>
      </c>
      <c r="D432">
        <v>154.89325660001299</v>
      </c>
      <c r="E432">
        <v>5.6202987990834501</v>
      </c>
      <c r="F432">
        <v>361.97042412905</v>
      </c>
      <c r="G432">
        <v>423.42083836882699</v>
      </c>
      <c r="H432">
        <v>15.371549685455699</v>
      </c>
      <c r="I432">
        <v>75.445589131521402</v>
      </c>
      <c r="J432">
        <v>3.6009056695460302</v>
      </c>
      <c r="O432" t="str">
        <f t="shared" si="56"/>
        <v>Neutral</v>
      </c>
      <c r="P432" t="str" cm="1">
        <f t="array" ref="P432">_xlfn.IFS(C431&lt;=60,"Soft",
C431&lt;120,"Moderately Soft",
C431&lt;=170,"Desirable",
C431&lt;=240,"Moderately Hard",
C431&gt;240,"Hard")</f>
        <v>Moderately Hard</v>
      </c>
      <c r="Q432" t="str" cm="1">
        <f t="array" ref="Q432">_xlfn.IFS(D431&lt;50,"Non-Beneficial",
D431&lt;=150,"Excellent",
D431&lt;=250,"Good",
D431&lt;=350,"Average",
D431&lt;=500,"Poor",
D431&lt;=800,"Very Poor",
D431&gt;800,"Unacceptable")</f>
        <v>Average</v>
      </c>
      <c r="R432" t="str">
        <f t="shared" si="55"/>
        <v>Acceptable</v>
      </c>
      <c r="S432" t="str">
        <f t="shared" si="57"/>
        <v>Safe</v>
      </c>
      <c r="T432" t="str">
        <f t="shared" si="58"/>
        <v>Unacceptable</v>
      </c>
      <c r="U432" t="str">
        <f t="shared" si="59"/>
        <v>Acceptable</v>
      </c>
      <c r="V432" t="str">
        <f t="shared" si="60"/>
        <v>Safe</v>
      </c>
      <c r="W432" t="str">
        <f t="shared" si="61"/>
        <v>Acceptable</v>
      </c>
      <c r="AA432" t="str">
        <f t="shared" si="62"/>
        <v>Not-Potable</v>
      </c>
      <c r="AB432" t="str">
        <f t="shared" si="63"/>
        <v>Potable</v>
      </c>
      <c r="AC432" t="s">
        <v>40</v>
      </c>
    </row>
    <row r="433" spans="2:29" x14ac:dyDescent="0.3">
      <c r="B433">
        <v>7.2402717911029901</v>
      </c>
      <c r="C433">
        <v>213.42313924496699</v>
      </c>
      <c r="D433">
        <v>234.329626942799</v>
      </c>
      <c r="E433">
        <v>5.9278681269137197</v>
      </c>
      <c r="F433">
        <v>328.35920602699798</v>
      </c>
      <c r="G433">
        <v>325.38770763974901</v>
      </c>
      <c r="H433">
        <v>14.033552834801</v>
      </c>
      <c r="I433">
        <v>60.571081276959902</v>
      </c>
      <c r="J433">
        <v>3.8325971669854999</v>
      </c>
      <c r="O433" t="str">
        <f t="shared" si="56"/>
        <v>Alkaline</v>
      </c>
      <c r="P433" t="str" cm="1">
        <f t="array" ref="P433">_xlfn.IFS(C432&lt;=60,"Soft",
C432&lt;120,"Moderately Soft",
C432&lt;=170,"Desirable",
C432&lt;=240,"Moderately Hard",
C432&gt;240,"Hard")</f>
        <v>Moderately Hard</v>
      </c>
      <c r="Q433" t="str" cm="1">
        <f t="array" ref="Q433">_xlfn.IFS(D432&lt;50,"Non-Beneficial",
D432&lt;=150,"Excellent",
D432&lt;=250,"Good",
D432&lt;=350,"Average",
D432&lt;=500,"Poor",
D432&lt;=800,"Very Poor",
D432&gt;800,"Unacceptable")</f>
        <v>Good</v>
      </c>
      <c r="R433" t="str">
        <f t="shared" si="55"/>
        <v>Needs Boiling</v>
      </c>
      <c r="S433" t="str">
        <f t="shared" si="57"/>
        <v>Safe</v>
      </c>
      <c r="T433" t="str">
        <f t="shared" si="58"/>
        <v>Acceptable</v>
      </c>
      <c r="U433" t="str">
        <f t="shared" si="59"/>
        <v>Acceptable</v>
      </c>
      <c r="V433" t="str">
        <f t="shared" si="60"/>
        <v>Safe</v>
      </c>
      <c r="W433" t="str">
        <f t="shared" si="61"/>
        <v>Acceptable</v>
      </c>
      <c r="AA433" t="str">
        <f t="shared" si="62"/>
        <v>Not-Potable</v>
      </c>
      <c r="AB433" t="str">
        <f t="shared" si="63"/>
        <v>Potable</v>
      </c>
      <c r="AC433" t="s">
        <v>40</v>
      </c>
    </row>
    <row r="434" spans="2:29" x14ac:dyDescent="0.3">
      <c r="B434">
        <v>7.4867797085282497</v>
      </c>
      <c r="C434">
        <v>199.67778447255799</v>
      </c>
      <c r="D434">
        <v>253.960117823768</v>
      </c>
      <c r="E434">
        <v>4.9605583579259198</v>
      </c>
      <c r="F434">
        <v>342.453545708859</v>
      </c>
      <c r="G434">
        <v>444.67857875522401</v>
      </c>
      <c r="H434">
        <v>16.115432356095202</v>
      </c>
      <c r="I434">
        <v>43.142016397243196</v>
      </c>
      <c r="J434">
        <v>5.0488339950253902</v>
      </c>
      <c r="O434" t="str">
        <f t="shared" si="56"/>
        <v>Neutral</v>
      </c>
      <c r="P434" t="str" cm="1">
        <f t="array" ref="P434">_xlfn.IFS(C433&lt;=60,"Soft",
C433&lt;120,"Moderately Soft",
C433&lt;=170,"Desirable",
C433&lt;=240,"Moderately Hard",
C433&gt;240,"Hard")</f>
        <v>Moderately Hard</v>
      </c>
      <c r="Q434" t="str" cm="1">
        <f t="array" ref="Q434">_xlfn.IFS(D433&lt;50,"Non-Beneficial",
D433&lt;=150,"Excellent",
D433&lt;=250,"Good",
D433&lt;=350,"Average",
D433&lt;=500,"Poor",
D433&lt;=800,"Very Poor",
D433&gt;800,"Unacceptable")</f>
        <v>Good</v>
      </c>
      <c r="R434" t="str">
        <f t="shared" si="55"/>
        <v>Needs Boiling</v>
      </c>
      <c r="S434" t="str">
        <f t="shared" si="57"/>
        <v>Safe</v>
      </c>
      <c r="T434" t="str">
        <f t="shared" si="58"/>
        <v>Acceptable</v>
      </c>
      <c r="U434" t="str">
        <f t="shared" si="59"/>
        <v>Acceptable</v>
      </c>
      <c r="V434" t="str">
        <f t="shared" si="60"/>
        <v>Safe</v>
      </c>
      <c r="W434" t="str">
        <f t="shared" si="61"/>
        <v>Acceptable</v>
      </c>
      <c r="AA434" t="str">
        <f t="shared" si="62"/>
        <v>Potable</v>
      </c>
      <c r="AB434" t="str">
        <f t="shared" si="63"/>
        <v>Potable</v>
      </c>
      <c r="AC434" t="s">
        <v>40</v>
      </c>
    </row>
    <row r="435" spans="2:29" x14ac:dyDescent="0.3">
      <c r="B435">
        <v>8.4104606428662496</v>
      </c>
      <c r="C435">
        <v>234.87652439147601</v>
      </c>
      <c r="D435">
        <v>275.54345263239998</v>
      </c>
      <c r="E435">
        <v>5.6817161968838299</v>
      </c>
      <c r="F435">
        <v>362.48956029153999</v>
      </c>
      <c r="G435">
        <v>519.031625129384</v>
      </c>
      <c r="H435">
        <v>14.482212983251699</v>
      </c>
      <c r="I435">
        <v>55.628499045447001</v>
      </c>
      <c r="J435">
        <v>2.9773599460907199</v>
      </c>
      <c r="O435" t="str">
        <f t="shared" si="56"/>
        <v>Neutral</v>
      </c>
      <c r="P435" t="str" cm="1">
        <f t="array" ref="P435">_xlfn.IFS(C434&lt;=60,"Soft",
C434&lt;120,"Moderately Soft",
C434&lt;=170,"Desirable",
C434&lt;=240,"Moderately Hard",
C434&gt;240,"Hard")</f>
        <v>Moderately Hard</v>
      </c>
      <c r="Q435" t="str" cm="1">
        <f t="array" ref="Q435">_xlfn.IFS(D434&lt;50,"Non-Beneficial",
D434&lt;=150,"Excellent",
D434&lt;=250,"Good",
D434&lt;=350,"Average",
D434&lt;=500,"Poor",
D434&lt;=800,"Very Poor",
D434&gt;800,"Unacceptable")</f>
        <v>Average</v>
      </c>
      <c r="R435" t="str">
        <f t="shared" si="55"/>
        <v>Acceptable</v>
      </c>
      <c r="S435" t="str">
        <f t="shared" si="57"/>
        <v>Safe</v>
      </c>
      <c r="T435" t="str">
        <f t="shared" si="58"/>
        <v>Acceptable</v>
      </c>
      <c r="U435" t="str">
        <f t="shared" si="59"/>
        <v>Acceptable</v>
      </c>
      <c r="V435" t="str">
        <f t="shared" si="60"/>
        <v>Safe</v>
      </c>
      <c r="W435" t="str">
        <f t="shared" si="61"/>
        <v>Unacceptable</v>
      </c>
      <c r="AA435" t="str">
        <f t="shared" si="62"/>
        <v>Not-Potable</v>
      </c>
      <c r="AB435" t="str">
        <f t="shared" si="63"/>
        <v>Potable</v>
      </c>
      <c r="AC435" t="s">
        <v>40</v>
      </c>
    </row>
    <row r="436" spans="2:29" x14ac:dyDescent="0.3">
      <c r="B436">
        <v>6.1439214541436904</v>
      </c>
      <c r="C436">
        <v>175.27407595533001</v>
      </c>
      <c r="D436">
        <v>290.72169654214503</v>
      </c>
      <c r="E436">
        <v>12.0625362036068</v>
      </c>
      <c r="F436">
        <v>287.69815707141203</v>
      </c>
      <c r="G436">
        <v>469.98332402119502</v>
      </c>
      <c r="H436">
        <v>13.142492971718999</v>
      </c>
      <c r="I436">
        <v>83.279658206176805</v>
      </c>
      <c r="J436">
        <v>3.4762133035925</v>
      </c>
      <c r="O436" t="str">
        <f t="shared" si="56"/>
        <v>Alkaline</v>
      </c>
      <c r="P436" t="str" cm="1">
        <f t="array" ref="P436">_xlfn.IFS(C435&lt;=60,"Soft",
C435&lt;120,"Moderately Soft",
C435&lt;=170,"Desirable",
C435&lt;=240,"Moderately Hard",
C435&gt;240,"Hard")</f>
        <v>Moderately Hard</v>
      </c>
      <c r="Q436" t="str" cm="1">
        <f t="array" ref="Q436">_xlfn.IFS(D435&lt;50,"Non-Beneficial",
D435&lt;=150,"Excellent",
D435&lt;=250,"Good",
D435&lt;=350,"Average",
D435&lt;=500,"Poor",
D435&lt;=800,"Very Poor",
D435&gt;800,"Unacceptable")</f>
        <v>Average</v>
      </c>
      <c r="R436" t="str">
        <f t="shared" si="55"/>
        <v>Needs Boiling</v>
      </c>
      <c r="S436" t="str">
        <f t="shared" si="57"/>
        <v>Safe</v>
      </c>
      <c r="T436" t="str">
        <f t="shared" si="58"/>
        <v>Unacceptable</v>
      </c>
      <c r="U436" t="str">
        <f t="shared" si="59"/>
        <v>Acceptable</v>
      </c>
      <c r="V436" t="str">
        <f t="shared" si="60"/>
        <v>Safe</v>
      </c>
      <c r="W436" t="str">
        <f t="shared" si="61"/>
        <v>Acceptable</v>
      </c>
      <c r="AA436" t="str">
        <f t="shared" si="62"/>
        <v>Not-Potable</v>
      </c>
      <c r="AB436" t="str">
        <f t="shared" si="63"/>
        <v>Not-Potable</v>
      </c>
      <c r="AC436" t="s">
        <v>40</v>
      </c>
    </row>
    <row r="437" spans="2:29" x14ac:dyDescent="0.3">
      <c r="B437">
        <v>6.0961798898848096</v>
      </c>
      <c r="C437">
        <v>174.87162930711</v>
      </c>
      <c r="D437">
        <v>163.14233375434699</v>
      </c>
      <c r="E437">
        <v>8.0630206785940306</v>
      </c>
      <c r="F437">
        <f>$AH$27</f>
        <v>333.77577661081307</v>
      </c>
      <c r="G437">
        <v>435.78377499346499</v>
      </c>
      <c r="H437">
        <v>10.658878247311399</v>
      </c>
      <c r="I437">
        <v>62.0835888353771</v>
      </c>
      <c r="J437">
        <v>5.1424711316503098</v>
      </c>
      <c r="O437" t="str">
        <f t="shared" si="56"/>
        <v>Acidic</v>
      </c>
      <c r="P437" t="str" cm="1">
        <f t="array" ref="P437">_xlfn.IFS(C436&lt;=60,"Soft",
C436&lt;120,"Moderately Soft",
C436&lt;=170,"Desirable",
C436&lt;=240,"Moderately Hard",
C436&gt;240,"Hard")</f>
        <v>Moderately Hard</v>
      </c>
      <c r="Q437" t="str" cm="1">
        <f t="array" ref="Q437">_xlfn.IFS(D436&lt;50,"Non-Beneficial",
D436&lt;=150,"Excellent",
D436&lt;=250,"Good",
D436&lt;=350,"Average",
D436&lt;=500,"Poor",
D436&lt;=800,"Very Poor",
D436&gt;800,"Unacceptable")</f>
        <v>Average</v>
      </c>
      <c r="R437" t="str">
        <f t="shared" si="55"/>
        <v>Unacceptable</v>
      </c>
      <c r="S437" t="str">
        <f t="shared" si="57"/>
        <v>Safe</v>
      </c>
      <c r="T437" t="str">
        <f t="shared" si="58"/>
        <v>Acceptable</v>
      </c>
      <c r="U437" t="str">
        <f t="shared" si="59"/>
        <v>Acceptable</v>
      </c>
      <c r="V437" t="str">
        <f t="shared" si="60"/>
        <v>Unsafe</v>
      </c>
      <c r="W437" t="str">
        <f t="shared" si="61"/>
        <v>Acceptable</v>
      </c>
      <c r="AA437" t="str">
        <f t="shared" si="62"/>
        <v>Not-Potable</v>
      </c>
      <c r="AB437" t="str">
        <f t="shared" si="63"/>
        <v>Not-Potable</v>
      </c>
      <c r="AC437" t="s">
        <v>40</v>
      </c>
    </row>
    <row r="438" spans="2:29" x14ac:dyDescent="0.3">
      <c r="B438">
        <v>6.3848240094579003</v>
      </c>
      <c r="C438">
        <v>243.688074873754</v>
      </c>
      <c r="D438">
        <v>399.602989508863</v>
      </c>
      <c r="E438">
        <v>6.6976571205840196</v>
      </c>
      <c r="F438">
        <v>297.18554948324402</v>
      </c>
      <c r="G438">
        <v>437.72791528160002</v>
      </c>
      <c r="H438">
        <v>15.9674901942759</v>
      </c>
      <c r="I438">
        <v>54.930317300645697</v>
      </c>
      <c r="J438">
        <v>4.1449985178161404</v>
      </c>
      <c r="O438" t="str">
        <f t="shared" si="56"/>
        <v>Acidic</v>
      </c>
      <c r="P438" t="str" cm="1">
        <f t="array" ref="P438">_xlfn.IFS(C437&lt;=60,"Soft",
C437&lt;120,"Moderately Soft",
C437&lt;=170,"Desirable",
C437&lt;=240,"Moderately Hard",
C437&gt;240,"Hard")</f>
        <v>Moderately Hard</v>
      </c>
      <c r="Q438" t="str" cm="1">
        <f t="array" ref="Q438">_xlfn.IFS(D437&lt;50,"Non-Beneficial",
D437&lt;=150,"Excellent",
D437&lt;=250,"Good",
D437&lt;=350,"Average",
D437&lt;=500,"Poor",
D437&lt;=800,"Very Poor",
D437&gt;800,"Unacceptable")</f>
        <v>Good</v>
      </c>
      <c r="R438" t="str">
        <f t="shared" si="55"/>
        <v>Unacceptable</v>
      </c>
      <c r="S438" t="str">
        <f t="shared" si="57"/>
        <v>Safe</v>
      </c>
      <c r="T438" t="str">
        <f t="shared" si="58"/>
        <v>Acceptable</v>
      </c>
      <c r="U438" t="str">
        <f t="shared" si="59"/>
        <v>Acceptable</v>
      </c>
      <c r="V438" t="str">
        <f t="shared" si="60"/>
        <v>Safe</v>
      </c>
      <c r="W438" t="str">
        <f t="shared" si="61"/>
        <v>Unacceptable</v>
      </c>
      <c r="AA438" t="str">
        <f t="shared" si="62"/>
        <v>Not-Potable</v>
      </c>
      <c r="AB438" t="str">
        <f t="shared" si="63"/>
        <v>Not-Potable</v>
      </c>
      <c r="AC438" t="s">
        <v>40</v>
      </c>
    </row>
    <row r="439" spans="2:29" x14ac:dyDescent="0.3">
      <c r="B439">
        <v>9.4626660169985293</v>
      </c>
      <c r="C439">
        <v>225.39930697878501</v>
      </c>
      <c r="D439">
        <v>122.24624603763999</v>
      </c>
      <c r="E439">
        <v>2.9813789663386898</v>
      </c>
      <c r="F439">
        <v>387.09872005511198</v>
      </c>
      <c r="G439">
        <v>485.69727412100701</v>
      </c>
      <c r="H439">
        <v>13.2043937952375</v>
      </c>
      <c r="I439">
        <v>62.297698960879899</v>
      </c>
      <c r="J439">
        <v>2.8501837656431799</v>
      </c>
      <c r="O439" t="str">
        <f t="shared" si="56"/>
        <v>Acidic</v>
      </c>
      <c r="P439" t="str" cm="1">
        <f t="array" ref="P439">_xlfn.IFS(C438&lt;=60,"Soft",
C438&lt;120,"Moderately Soft",
C438&lt;=170,"Desirable",
C438&lt;=240,"Moderately Hard",
C438&gt;240,"Hard")</f>
        <v>Hard</v>
      </c>
      <c r="Q439" t="str" cm="1">
        <f t="array" ref="Q439">_xlfn.IFS(D438&lt;50,"Non-Beneficial",
D438&lt;=150,"Excellent",
D438&lt;=250,"Good",
D438&lt;=350,"Average",
D438&lt;=500,"Poor",
D438&lt;=800,"Very Poor",
D438&gt;800,"Unacceptable")</f>
        <v>Poor</v>
      </c>
      <c r="R439" t="str">
        <f t="shared" si="55"/>
        <v>Needs Boiling</v>
      </c>
      <c r="S439" t="str">
        <f t="shared" si="57"/>
        <v>Safe</v>
      </c>
      <c r="T439" t="str">
        <f t="shared" si="58"/>
        <v>Acceptable</v>
      </c>
      <c r="U439" t="str">
        <f t="shared" si="59"/>
        <v>Acceptable</v>
      </c>
      <c r="V439" t="str">
        <f t="shared" si="60"/>
        <v>Safe</v>
      </c>
      <c r="W439" t="str">
        <f t="shared" si="61"/>
        <v>Acceptable</v>
      </c>
      <c r="AA439" t="str">
        <f t="shared" si="62"/>
        <v>Not-Potable</v>
      </c>
      <c r="AB439" t="str">
        <f t="shared" si="63"/>
        <v>Not-Potable</v>
      </c>
      <c r="AC439" t="s">
        <v>40</v>
      </c>
    </row>
    <row r="440" spans="2:29" x14ac:dyDescent="0.3">
      <c r="B440">
        <v>7.8681470864636598</v>
      </c>
      <c r="C440">
        <v>199.03597304909201</v>
      </c>
      <c r="D440">
        <v>204.34105735193901</v>
      </c>
      <c r="E440">
        <v>6.2109936738237304</v>
      </c>
      <c r="F440">
        <v>337.91609076500703</v>
      </c>
      <c r="G440">
        <v>549.41498280106703</v>
      </c>
      <c r="H440">
        <v>16.501578423708501</v>
      </c>
      <c r="I440">
        <f>$AI$27</f>
        <v>66.396292946768</v>
      </c>
      <c r="J440">
        <v>4.3158984064600201</v>
      </c>
      <c r="O440" t="str">
        <f t="shared" si="56"/>
        <v>Alkaline</v>
      </c>
      <c r="P440" t="str" cm="1">
        <f t="array" ref="P440">_xlfn.IFS(C439&lt;=60,"Soft",
C439&lt;120,"Moderately Soft",
C439&lt;=170,"Desirable",
C439&lt;=240,"Moderately Hard",
C439&gt;240,"Hard")</f>
        <v>Moderately Hard</v>
      </c>
      <c r="Q440" t="str" cm="1">
        <f t="array" ref="Q440">_xlfn.IFS(D439&lt;50,"Non-Beneficial",
D439&lt;=150,"Excellent",
D439&lt;=250,"Good",
D439&lt;=350,"Average",
D439&lt;=500,"Poor",
D439&lt;=800,"Very Poor",
D439&gt;800,"Unacceptable")</f>
        <v>Excellent</v>
      </c>
      <c r="R440" t="str">
        <f t="shared" si="55"/>
        <v>Acceptable</v>
      </c>
      <c r="S440" t="str">
        <f t="shared" si="57"/>
        <v>Safe</v>
      </c>
      <c r="T440" t="str">
        <f t="shared" si="58"/>
        <v>Acceptable</v>
      </c>
      <c r="U440" t="str">
        <f t="shared" si="59"/>
        <v>Acceptable</v>
      </c>
      <c r="V440" t="str">
        <f t="shared" si="60"/>
        <v>Safe</v>
      </c>
      <c r="W440" t="str">
        <f t="shared" si="61"/>
        <v>Acceptable</v>
      </c>
      <c r="AA440" t="str">
        <f t="shared" si="62"/>
        <v>Not-Potable</v>
      </c>
      <c r="AB440" t="str">
        <f t="shared" si="63"/>
        <v>Potable</v>
      </c>
      <c r="AC440" t="s">
        <v>40</v>
      </c>
    </row>
    <row r="441" spans="2:29" x14ac:dyDescent="0.3">
      <c r="B441">
        <v>5.8731571370667801</v>
      </c>
      <c r="C441">
        <v>153.673381489458</v>
      </c>
      <c r="D441">
        <v>219.107635698302</v>
      </c>
      <c r="E441">
        <v>9.7528786519248598</v>
      </c>
      <c r="F441">
        <v>319.35674331995199</v>
      </c>
      <c r="G441">
        <v>352.45604099184999</v>
      </c>
      <c r="H441">
        <v>14.1541096010332</v>
      </c>
      <c r="I441">
        <v>65.234629301381403</v>
      </c>
      <c r="J441">
        <v>5.1208879646198602</v>
      </c>
      <c r="O441" t="str">
        <f t="shared" si="56"/>
        <v>Neutral</v>
      </c>
      <c r="P441" t="str" cm="1">
        <f t="array" ref="P441">_xlfn.IFS(C440&lt;=60,"Soft",
C440&lt;120,"Moderately Soft",
C440&lt;=170,"Desirable",
C440&lt;=240,"Moderately Hard",
C440&gt;240,"Hard")</f>
        <v>Moderately Hard</v>
      </c>
      <c r="Q441" t="str" cm="1">
        <f t="array" ref="Q441">_xlfn.IFS(D440&lt;50,"Non-Beneficial",
D440&lt;=150,"Excellent",
D440&lt;=250,"Good",
D440&lt;=350,"Average",
D440&lt;=500,"Poor",
D440&lt;=800,"Very Poor",
D440&gt;800,"Unacceptable")</f>
        <v>Good</v>
      </c>
      <c r="R441" t="str">
        <f t="shared" si="55"/>
        <v>Needs Boiling</v>
      </c>
      <c r="S441" t="str">
        <f t="shared" si="57"/>
        <v>Safe</v>
      </c>
      <c r="T441" t="str">
        <f t="shared" si="58"/>
        <v>Unacceptable</v>
      </c>
      <c r="U441" t="str">
        <f t="shared" si="59"/>
        <v>Acceptable</v>
      </c>
      <c r="V441" t="str">
        <f t="shared" si="60"/>
        <v>Safe</v>
      </c>
      <c r="W441" t="str">
        <f t="shared" si="61"/>
        <v>Acceptable</v>
      </c>
      <c r="AA441" t="str">
        <f t="shared" si="62"/>
        <v>Not-Potable</v>
      </c>
      <c r="AB441" t="str">
        <f t="shared" si="63"/>
        <v>Potable</v>
      </c>
      <c r="AC441" t="s">
        <v>40</v>
      </c>
    </row>
    <row r="442" spans="2:29" x14ac:dyDescent="0.3">
      <c r="B442">
        <f>$AG$27</f>
        <v>7.080794504276815</v>
      </c>
      <c r="C442">
        <v>186.87301366967199</v>
      </c>
      <c r="D442">
        <v>260.04528876604701</v>
      </c>
      <c r="E442">
        <v>8.4935287838570694</v>
      </c>
      <c r="F442">
        <v>320.69348459791098</v>
      </c>
      <c r="G442">
        <v>534.13027162810897</v>
      </c>
      <c r="H442">
        <v>19.890025324659899</v>
      </c>
      <c r="I442">
        <v>54.373955922236</v>
      </c>
      <c r="J442">
        <v>5.1441142201261698</v>
      </c>
      <c r="O442" t="str">
        <f t="shared" si="56"/>
        <v>Acidic</v>
      </c>
      <c r="P442" t="str" cm="1">
        <f t="array" ref="P442">_xlfn.IFS(C441&lt;=60,"Soft",
C441&lt;120,"Moderately Soft",
C441&lt;=170,"Desirable",
C441&lt;=240,"Moderately Hard",
C441&gt;240,"Hard")</f>
        <v>Desirable</v>
      </c>
      <c r="Q442" t="str" cm="1">
        <f t="array" ref="Q442">_xlfn.IFS(D441&lt;50,"Non-Beneficial",
D441&lt;=150,"Excellent",
D441&lt;=250,"Good",
D441&lt;=350,"Average",
D441&lt;=500,"Poor",
D441&lt;=800,"Very Poor",
D441&gt;800,"Unacceptable")</f>
        <v>Good</v>
      </c>
      <c r="R442" t="str">
        <f t="shared" si="55"/>
        <v>Unacceptable</v>
      </c>
      <c r="S442" t="str">
        <f t="shared" si="57"/>
        <v>Safe</v>
      </c>
      <c r="T442" t="str">
        <f t="shared" si="58"/>
        <v>Acceptable</v>
      </c>
      <c r="U442" t="str">
        <f t="shared" si="59"/>
        <v>Acceptable</v>
      </c>
      <c r="V442" t="str">
        <f t="shared" si="60"/>
        <v>Safe</v>
      </c>
      <c r="W442" t="str">
        <f t="shared" si="61"/>
        <v>Unacceptable</v>
      </c>
      <c r="AA442" t="str">
        <f t="shared" si="62"/>
        <v>Not-Potable</v>
      </c>
      <c r="AB442" t="str">
        <f t="shared" si="63"/>
        <v>Not-Potable</v>
      </c>
      <c r="AC442" t="s">
        <v>40</v>
      </c>
    </row>
    <row r="443" spans="2:29" x14ac:dyDescent="0.3">
      <c r="B443">
        <v>6.5293044481003699</v>
      </c>
      <c r="C443">
        <v>210.00403349700301</v>
      </c>
      <c r="D443">
        <v>289.70087605857202</v>
      </c>
      <c r="E443">
        <v>4.2501509489762803</v>
      </c>
      <c r="F443">
        <f>$AH$27</f>
        <v>333.77577661081307</v>
      </c>
      <c r="G443">
        <v>422.81755624071701</v>
      </c>
      <c r="H443">
        <v>7.0912981572538403</v>
      </c>
      <c r="I443">
        <v>83.690155666896004</v>
      </c>
      <c r="J443">
        <v>3.3610884068416702</v>
      </c>
      <c r="O443" t="str">
        <f t="shared" si="56"/>
        <v>Neutral</v>
      </c>
      <c r="P443" t="str" cm="1">
        <f t="array" ref="P443">_xlfn.IFS(C442&lt;=60,"Soft",
C442&lt;120,"Moderately Soft",
C442&lt;=170,"Desirable",
C442&lt;=240,"Moderately Hard",
C442&gt;240,"Hard")</f>
        <v>Moderately Hard</v>
      </c>
      <c r="Q443" t="str" cm="1">
        <f t="array" ref="Q443">_xlfn.IFS(D442&lt;50,"Non-Beneficial",
D442&lt;=150,"Excellent",
D442&lt;=250,"Good",
D442&lt;=350,"Average",
D442&lt;=500,"Poor",
D442&lt;=800,"Very Poor",
D442&gt;800,"Unacceptable")</f>
        <v>Average</v>
      </c>
      <c r="R443" t="str">
        <f t="shared" si="55"/>
        <v>Unacceptable</v>
      </c>
      <c r="S443" t="str">
        <f t="shared" si="57"/>
        <v>Safe</v>
      </c>
      <c r="T443" t="str">
        <f t="shared" si="58"/>
        <v>Unacceptable</v>
      </c>
      <c r="U443" t="str">
        <f t="shared" si="59"/>
        <v>Acceptable</v>
      </c>
      <c r="V443" t="str">
        <f t="shared" si="60"/>
        <v>Safe</v>
      </c>
      <c r="W443" t="str">
        <f t="shared" si="61"/>
        <v>Unacceptable</v>
      </c>
      <c r="AA443" t="str">
        <f t="shared" si="62"/>
        <v>Not-Potable</v>
      </c>
      <c r="AB443" t="str">
        <f t="shared" si="63"/>
        <v>Not-Potable</v>
      </c>
      <c r="AC443" t="s">
        <v>40</v>
      </c>
    </row>
    <row r="444" spans="2:29" x14ac:dyDescent="0.3">
      <c r="B444">
        <v>5.1522037218769601</v>
      </c>
      <c r="C444">
        <v>207.29925980734299</v>
      </c>
      <c r="D444">
        <v>270.00106879865302</v>
      </c>
      <c r="E444">
        <v>6.6918060118749096</v>
      </c>
      <c r="F444">
        <f>$AH$27</f>
        <v>333.77577661081307</v>
      </c>
      <c r="G444">
        <v>350.004977857727</v>
      </c>
      <c r="H444">
        <v>12.490509286657501</v>
      </c>
      <c r="I444">
        <v>49.852964558844299</v>
      </c>
      <c r="J444">
        <v>4.6898428179508898</v>
      </c>
      <c r="O444" t="str">
        <f t="shared" si="56"/>
        <v>Drinkable</v>
      </c>
      <c r="P444" t="str" cm="1">
        <f t="array" ref="P444">_xlfn.IFS(C443&lt;=60,"Soft",
C443&lt;120,"Moderately Soft",
C443&lt;=170,"Desirable",
C443&lt;=240,"Moderately Hard",
C443&gt;240,"Hard")</f>
        <v>Moderately Hard</v>
      </c>
      <c r="Q444" t="str" cm="1">
        <f t="array" ref="Q444">_xlfn.IFS(D443&lt;50,"Non-Beneficial",
D443&lt;=150,"Excellent",
D443&lt;=250,"Good",
D443&lt;=350,"Average",
D443&lt;=500,"Poor",
D443&lt;=800,"Very Poor",
D443&gt;800,"Unacceptable")</f>
        <v>Average</v>
      </c>
      <c r="R444" t="str">
        <f t="shared" si="55"/>
        <v>Acceptable</v>
      </c>
      <c r="S444" t="str">
        <f t="shared" si="57"/>
        <v>Safe</v>
      </c>
      <c r="T444" t="str">
        <f t="shared" si="58"/>
        <v>Acceptable</v>
      </c>
      <c r="U444" t="str">
        <f t="shared" si="59"/>
        <v>Acceptable</v>
      </c>
      <c r="V444" t="str">
        <f t="shared" si="60"/>
        <v>Unsafe</v>
      </c>
      <c r="W444" t="str">
        <f t="shared" si="61"/>
        <v>Acceptable</v>
      </c>
      <c r="AA444" t="str">
        <f t="shared" si="62"/>
        <v>Not-Potable</v>
      </c>
      <c r="AB444" t="str">
        <f t="shared" si="63"/>
        <v>Potable</v>
      </c>
      <c r="AC444" t="s">
        <v>40</v>
      </c>
    </row>
    <row r="445" spans="2:29" x14ac:dyDescent="0.3">
      <c r="B445">
        <v>7.8586627788448196</v>
      </c>
      <c r="C445">
        <v>210.95475397153999</v>
      </c>
      <c r="D445">
        <v>267.03853473458202</v>
      </c>
      <c r="E445">
        <v>6.5090653946374797</v>
      </c>
      <c r="F445">
        <v>341.34189867146199</v>
      </c>
      <c r="G445">
        <v>374.07284473022997</v>
      </c>
      <c r="H445">
        <v>8.8119861115031295</v>
      </c>
      <c r="I445">
        <v>72.799797906500103</v>
      </c>
      <c r="J445">
        <v>3.4224705209436501</v>
      </c>
      <c r="O445" t="str">
        <f t="shared" si="56"/>
        <v>Acidic</v>
      </c>
      <c r="P445" t="str" cm="1">
        <f t="array" ref="P445">_xlfn.IFS(C444&lt;=60,"Soft",
C444&lt;120,"Moderately Soft",
C444&lt;=170,"Desirable",
C444&lt;=240,"Moderately Hard",
C444&gt;240,"Hard")</f>
        <v>Moderately Hard</v>
      </c>
      <c r="Q445" t="str" cm="1">
        <f t="array" ref="Q445">_xlfn.IFS(D444&lt;50,"Non-Beneficial",
D444&lt;=150,"Excellent",
D444&lt;=250,"Good",
D444&lt;=350,"Average",
D444&lt;=500,"Poor",
D444&lt;=800,"Very Poor",
D444&gt;800,"Unacceptable")</f>
        <v>Average</v>
      </c>
      <c r="R445" t="str">
        <f t="shared" si="55"/>
        <v>Needs Boiling</v>
      </c>
      <c r="S445" t="str">
        <f t="shared" si="57"/>
        <v>Safe</v>
      </c>
      <c r="T445" t="str">
        <f t="shared" si="58"/>
        <v>Acceptable</v>
      </c>
      <c r="U445" t="str">
        <f t="shared" si="59"/>
        <v>Acceptable</v>
      </c>
      <c r="V445" t="str">
        <f t="shared" si="60"/>
        <v>Safe</v>
      </c>
      <c r="W445" t="str">
        <f t="shared" si="61"/>
        <v>Acceptable</v>
      </c>
      <c r="AA445" t="str">
        <f t="shared" si="62"/>
        <v>Not-Potable</v>
      </c>
      <c r="AB445" t="str">
        <f t="shared" si="63"/>
        <v>Potable</v>
      </c>
      <c r="AC445" t="s">
        <v>40</v>
      </c>
    </row>
    <row r="446" spans="2:29" x14ac:dyDescent="0.3">
      <c r="B446">
        <v>7.7044102523138402</v>
      </c>
      <c r="C446">
        <v>234.63595110392501</v>
      </c>
      <c r="D446">
        <v>220.57379164921502</v>
      </c>
      <c r="E446">
        <v>8.1244031902581799</v>
      </c>
      <c r="F446">
        <f>$AH$27</f>
        <v>333.77577661081307</v>
      </c>
      <c r="G446">
        <v>397.39965975687301</v>
      </c>
      <c r="H446">
        <v>14.897563160881299</v>
      </c>
      <c r="I446">
        <v>50.920436060693198</v>
      </c>
      <c r="J446">
        <v>3.0313643685904199</v>
      </c>
      <c r="O446" t="str">
        <f t="shared" si="56"/>
        <v>Neutral</v>
      </c>
      <c r="P446" t="str" cm="1">
        <f t="array" ref="P446">_xlfn.IFS(C445&lt;=60,"Soft",
C445&lt;120,"Moderately Soft",
C445&lt;=170,"Desirable",
C445&lt;=240,"Moderately Hard",
C445&gt;240,"Hard")</f>
        <v>Moderately Hard</v>
      </c>
      <c r="Q446" t="str" cm="1">
        <f t="array" ref="Q446">_xlfn.IFS(D445&lt;50,"Non-Beneficial",
D445&lt;=150,"Excellent",
D445&lt;=250,"Good",
D445&lt;=350,"Average",
D445&lt;=500,"Poor",
D445&lt;=800,"Very Poor",
D445&gt;800,"Unacceptable")</f>
        <v>Average</v>
      </c>
      <c r="R446" t="str">
        <f t="shared" si="55"/>
        <v>Needs Boiling</v>
      </c>
      <c r="S446" t="str">
        <f t="shared" si="57"/>
        <v>Safe</v>
      </c>
      <c r="T446" t="str">
        <f t="shared" si="58"/>
        <v>Acceptable</v>
      </c>
      <c r="U446" t="str">
        <f t="shared" si="59"/>
        <v>Acceptable</v>
      </c>
      <c r="V446" t="str">
        <f t="shared" si="60"/>
        <v>Safe</v>
      </c>
      <c r="W446" t="str">
        <f t="shared" si="61"/>
        <v>Acceptable</v>
      </c>
      <c r="AA446" t="str">
        <f t="shared" si="62"/>
        <v>Potable</v>
      </c>
      <c r="AB446" t="str">
        <f t="shared" si="63"/>
        <v>Potable</v>
      </c>
      <c r="AC446" t="s">
        <v>40</v>
      </c>
    </row>
    <row r="447" spans="2:29" x14ac:dyDescent="0.3">
      <c r="B447">
        <v>6.7280043856533798</v>
      </c>
      <c r="C447">
        <v>201.12689562562301</v>
      </c>
      <c r="D447">
        <v>228.88788064695399</v>
      </c>
      <c r="E447">
        <v>7.6639879863223301</v>
      </c>
      <c r="F447">
        <v>319.46349086183102</v>
      </c>
      <c r="G447">
        <v>325.53753942374499</v>
      </c>
      <c r="H447">
        <v>16.788306066307001</v>
      </c>
      <c r="I447">
        <v>58.961220182915397</v>
      </c>
      <c r="J447">
        <v>4.4106973532266602</v>
      </c>
      <c r="O447" t="str">
        <f t="shared" si="56"/>
        <v>Neutral</v>
      </c>
      <c r="P447" t="str" cm="1">
        <f t="array" ref="P447">_xlfn.IFS(C446&lt;=60,"Soft",
C446&lt;120,"Moderately Soft",
C446&lt;=170,"Desirable",
C446&lt;=240,"Moderately Hard",
C446&gt;240,"Hard")</f>
        <v>Moderately Hard</v>
      </c>
      <c r="Q447" t="str" cm="1">
        <f t="array" ref="Q447">_xlfn.IFS(D446&lt;50,"Non-Beneficial",
D446&lt;=150,"Excellent",
D446&lt;=250,"Good",
D446&lt;=350,"Average",
D446&lt;=500,"Poor",
D446&lt;=800,"Very Poor",
D446&gt;800,"Unacceptable")</f>
        <v>Good</v>
      </c>
      <c r="R447" t="str">
        <f t="shared" si="55"/>
        <v>Unacceptable</v>
      </c>
      <c r="S447" t="str">
        <f t="shared" si="57"/>
        <v>Safe</v>
      </c>
      <c r="T447" t="str">
        <f t="shared" si="58"/>
        <v>Acceptable</v>
      </c>
      <c r="U447" t="str">
        <f t="shared" si="59"/>
        <v>Acceptable</v>
      </c>
      <c r="V447" t="str">
        <f t="shared" si="60"/>
        <v>Safe</v>
      </c>
      <c r="W447" t="str">
        <f t="shared" si="61"/>
        <v>Acceptable</v>
      </c>
      <c r="AA447" t="str">
        <f t="shared" si="62"/>
        <v>Not-Potable</v>
      </c>
      <c r="AB447" t="str">
        <f t="shared" si="63"/>
        <v>Potable</v>
      </c>
      <c r="AC447" t="s">
        <v>40</v>
      </c>
    </row>
    <row r="448" spans="2:29" x14ac:dyDescent="0.3">
      <c r="B448">
        <v>10.4645024772603</v>
      </c>
      <c r="C448">
        <v>190.99484831095199</v>
      </c>
      <c r="D448">
        <v>67.007750538004203</v>
      </c>
      <c r="E448">
        <v>6.8798576954711201</v>
      </c>
      <c r="F448">
        <f>$AH$27</f>
        <v>333.77577661081307</v>
      </c>
      <c r="G448">
        <v>498.93191140361898</v>
      </c>
      <c r="H448">
        <v>14.5621613547724</v>
      </c>
      <c r="I448">
        <v>66.701621426744097</v>
      </c>
      <c r="J448">
        <v>4.9563584082850403</v>
      </c>
      <c r="O448" t="str">
        <f t="shared" si="56"/>
        <v>Drinkable</v>
      </c>
      <c r="P448" t="str" cm="1">
        <f t="array" ref="P448">_xlfn.IFS(C447&lt;=60,"Soft",
C447&lt;120,"Moderately Soft",
C447&lt;=170,"Desirable",
C447&lt;=240,"Moderately Hard",
C447&gt;240,"Hard")</f>
        <v>Moderately Hard</v>
      </c>
      <c r="Q448" t="str" cm="1">
        <f t="array" ref="Q448">_xlfn.IFS(D447&lt;50,"Non-Beneficial",
D447&lt;=150,"Excellent",
D447&lt;=250,"Good",
D447&lt;=350,"Average",
D447&lt;=500,"Poor",
D447&lt;=800,"Very Poor",
D447&gt;800,"Unacceptable")</f>
        <v>Good</v>
      </c>
      <c r="R448" t="str">
        <f t="shared" si="55"/>
        <v>Unacceptable</v>
      </c>
      <c r="S448" t="str">
        <f t="shared" si="57"/>
        <v>Safe</v>
      </c>
      <c r="T448" t="str">
        <f t="shared" si="58"/>
        <v>Acceptable</v>
      </c>
      <c r="U448" t="str">
        <f t="shared" si="59"/>
        <v>Acceptable</v>
      </c>
      <c r="V448" t="str">
        <f t="shared" si="60"/>
        <v>Safe</v>
      </c>
      <c r="W448" t="str">
        <f t="shared" si="61"/>
        <v>Acceptable</v>
      </c>
      <c r="AA448" t="str">
        <f t="shared" si="62"/>
        <v>Not-Potable</v>
      </c>
      <c r="AB448" t="str">
        <f t="shared" si="63"/>
        <v>Potable</v>
      </c>
      <c r="AC448" t="s">
        <v>40</v>
      </c>
    </row>
    <row r="449" spans="2:29" x14ac:dyDescent="0.3">
      <c r="B449">
        <v>9.1127862503147803</v>
      </c>
      <c r="C449">
        <v>205.94107207996601</v>
      </c>
      <c r="D449">
        <v>208.68627979306902</v>
      </c>
      <c r="E449">
        <v>6.9627899913812001</v>
      </c>
      <c r="F449">
        <v>330.93428976602502</v>
      </c>
      <c r="G449">
        <v>422.03949495238498</v>
      </c>
      <c r="H449">
        <v>16.128975649005099</v>
      </c>
      <c r="I449">
        <v>77.796530069696999</v>
      </c>
      <c r="J449">
        <v>4.5670876338650102</v>
      </c>
      <c r="O449" t="str">
        <f t="shared" si="56"/>
        <v>Alkaline</v>
      </c>
      <c r="P449" t="str" cm="1">
        <f t="array" ref="P449">_xlfn.IFS(C448&lt;=60,"Soft",
C448&lt;120,"Moderately Soft",
C448&lt;=170,"Desirable",
C448&lt;=240,"Moderately Hard",
C448&gt;240,"Hard")</f>
        <v>Moderately Hard</v>
      </c>
      <c r="Q449" t="str" cm="1">
        <f t="array" ref="Q449">_xlfn.IFS(D448&lt;50,"Non-Beneficial",
D448&lt;=150,"Excellent",
D448&lt;=250,"Good",
D448&lt;=350,"Average",
D448&lt;=500,"Poor",
D448&lt;=800,"Very Poor",
D448&gt;800,"Unacceptable")</f>
        <v>Excellent</v>
      </c>
      <c r="R449" t="str">
        <f t="shared" si="55"/>
        <v>Needs Boiling</v>
      </c>
      <c r="S449" t="str">
        <f t="shared" si="57"/>
        <v>Safe</v>
      </c>
      <c r="T449" t="str">
        <f t="shared" si="58"/>
        <v>Acceptable</v>
      </c>
      <c r="U449" t="str">
        <f t="shared" si="59"/>
        <v>Acceptable</v>
      </c>
      <c r="V449" t="str">
        <f t="shared" si="60"/>
        <v>Safe</v>
      </c>
      <c r="W449" t="str">
        <f t="shared" si="61"/>
        <v>Acceptable</v>
      </c>
      <c r="AA449" t="str">
        <f t="shared" si="62"/>
        <v>Not-Potable</v>
      </c>
      <c r="AB449" t="str">
        <f t="shared" si="63"/>
        <v>Potable</v>
      </c>
      <c r="AC449" t="s">
        <v>40</v>
      </c>
    </row>
    <row r="450" spans="2:29" x14ac:dyDescent="0.3">
      <c r="B450">
        <v>8.0798083581532705</v>
      </c>
      <c r="C450">
        <v>174.161093511742</v>
      </c>
      <c r="D450">
        <v>126.778414956164</v>
      </c>
      <c r="E450">
        <v>7.2952115862231697</v>
      </c>
      <c r="F450">
        <v>333.58254177929098</v>
      </c>
      <c r="G450">
        <v>589.55221140747801</v>
      </c>
      <c r="H450">
        <v>14.8522253336607</v>
      </c>
      <c r="I450">
        <v>39.529386508193603</v>
      </c>
      <c r="J450">
        <v>3.6110574411161198</v>
      </c>
      <c r="O450" t="str">
        <f t="shared" si="56"/>
        <v>Alkaline</v>
      </c>
      <c r="P450" t="str" cm="1">
        <f t="array" ref="P450">_xlfn.IFS(C449&lt;=60,"Soft",
C449&lt;120,"Moderately Soft",
C449&lt;=170,"Desirable",
C449&lt;=240,"Moderately Hard",
C449&gt;240,"Hard")</f>
        <v>Moderately Hard</v>
      </c>
      <c r="Q450" t="str" cm="1">
        <f t="array" ref="Q450">_xlfn.IFS(D449&lt;50,"Non-Beneficial",
D449&lt;=150,"Excellent",
D449&lt;=250,"Good",
D449&lt;=350,"Average",
D449&lt;=500,"Poor",
D449&lt;=800,"Very Poor",
D449&gt;800,"Unacceptable")</f>
        <v>Good</v>
      </c>
      <c r="R450" t="str">
        <f t="shared" si="55"/>
        <v>Needs Boiling</v>
      </c>
      <c r="S450" t="str">
        <f t="shared" si="57"/>
        <v>Safe</v>
      </c>
      <c r="T450" t="str">
        <f t="shared" si="58"/>
        <v>Acceptable</v>
      </c>
      <c r="U450" t="str">
        <f t="shared" si="59"/>
        <v>Acceptable</v>
      </c>
      <c r="V450" t="str">
        <f t="shared" si="60"/>
        <v>Safe</v>
      </c>
      <c r="W450" t="str">
        <f t="shared" si="61"/>
        <v>Acceptable</v>
      </c>
      <c r="AA450" t="str">
        <f t="shared" si="62"/>
        <v>Not-Potable</v>
      </c>
      <c r="AB450" t="str">
        <f t="shared" si="63"/>
        <v>Potable</v>
      </c>
      <c r="AC450" t="s">
        <v>40</v>
      </c>
    </row>
    <row r="451" spans="2:29" x14ac:dyDescent="0.3">
      <c r="B451">
        <v>7.0786594193779599</v>
      </c>
      <c r="C451">
        <v>232.58184830304799</v>
      </c>
      <c r="D451">
        <v>261.77789508401997</v>
      </c>
      <c r="E451">
        <v>3.9143531837208698</v>
      </c>
      <c r="F451">
        <v>334.161126682641</v>
      </c>
      <c r="G451">
        <v>380.45991776128398</v>
      </c>
      <c r="H451">
        <v>9.63363114357883</v>
      </c>
      <c r="I451">
        <v>41.9519395855177</v>
      </c>
      <c r="J451">
        <v>3.6966401407241198</v>
      </c>
      <c r="O451" t="str">
        <f t="shared" si="56"/>
        <v>Alkaline</v>
      </c>
      <c r="P451" t="str" cm="1">
        <f t="array" ref="P451">_xlfn.IFS(C450&lt;=60,"Soft",
C450&lt;120,"Moderately Soft",
C450&lt;=170,"Desirable",
C450&lt;=240,"Moderately Hard",
C450&gt;240,"Hard")</f>
        <v>Moderately Hard</v>
      </c>
      <c r="Q451" t="str" cm="1">
        <f t="array" ref="Q451">_xlfn.IFS(D450&lt;50,"Non-Beneficial",
D450&lt;=150,"Excellent",
D450&lt;=250,"Good",
D450&lt;=350,"Average",
D450&lt;=500,"Poor",
D450&lt;=800,"Very Poor",
D450&gt;800,"Unacceptable")</f>
        <v>Excellent</v>
      </c>
      <c r="R451" t="str">
        <f t="shared" ref="R451:R514" si="64">IF(E450&lt;=5,"Acceptable",
IF(E450&lt;=7,"Needs Boiling","Unacceptable"))</f>
        <v>Unacceptable</v>
      </c>
      <c r="S451" t="str">
        <f t="shared" si="57"/>
        <v>Safe</v>
      </c>
      <c r="T451" t="str">
        <f t="shared" si="58"/>
        <v>Unacceptable</v>
      </c>
      <c r="U451" t="str">
        <f t="shared" si="59"/>
        <v>Acceptable</v>
      </c>
      <c r="V451" t="str">
        <f t="shared" si="60"/>
        <v>Safe</v>
      </c>
      <c r="W451" t="str">
        <f t="shared" si="61"/>
        <v>Acceptable</v>
      </c>
      <c r="AA451" t="str">
        <f t="shared" si="62"/>
        <v>Not-Potable</v>
      </c>
      <c r="AB451" t="str">
        <f t="shared" si="63"/>
        <v>Not-Potable</v>
      </c>
      <c r="AC451" t="s">
        <v>40</v>
      </c>
    </row>
    <row r="452" spans="2:29" x14ac:dyDescent="0.3">
      <c r="B452">
        <f>$AG$27</f>
        <v>7.080794504276815</v>
      </c>
      <c r="C452">
        <v>139.33115175957201</v>
      </c>
      <c r="D452">
        <v>29.122112468274199</v>
      </c>
      <c r="E452">
        <v>10.3382339808023</v>
      </c>
      <c r="F452">
        <v>343.31802082745702</v>
      </c>
      <c r="G452">
        <v>532.88519607321496</v>
      </c>
      <c r="H452">
        <v>11.0783412190671</v>
      </c>
      <c r="I452">
        <v>42.172824053651098</v>
      </c>
      <c r="J452">
        <v>4.0930977487822799</v>
      </c>
      <c r="O452" t="str">
        <f t="shared" ref="O452:O515" si="65">IF(B451&lt;3,"Highly Acidic",
IF(AND(B451&lt;6.52,B451&gt;=3),"Acidic",
IF(AND(B451&gt;=6.52,B451&lt;=6.83),"Drinkable",
IF(AND(B451&gt;6.83,B451&lt;8),"Neutral",
IF(AND(B451&gt;=8,B451&lt;11),"Alkaline","Highly Alkaline")
))))</f>
        <v>Neutral</v>
      </c>
      <c r="P452" t="str" cm="1">
        <f t="array" ref="P452">_xlfn.IFS(C451&lt;=60,"Soft",
C451&lt;120,"Moderately Soft",
C451&lt;=170,"Desirable",
C451&lt;=240,"Moderately Hard",
C451&gt;240,"Hard")</f>
        <v>Moderately Hard</v>
      </c>
      <c r="Q452" t="str" cm="1">
        <f t="array" ref="Q452">_xlfn.IFS(D451&lt;50,"Non-Beneficial",
D451&lt;=150,"Excellent",
D451&lt;=250,"Good",
D451&lt;=350,"Average",
D451&lt;=500,"Poor",
D451&lt;=800,"Very Poor",
D451&gt;800,"Unacceptable")</f>
        <v>Average</v>
      </c>
      <c r="R452" t="str">
        <f t="shared" si="64"/>
        <v>Acceptable</v>
      </c>
      <c r="S452" t="str">
        <f t="shared" ref="S452:S515" si="66">IF(F451&lt;=400,"Safe","Unsafe")</f>
        <v>Safe</v>
      </c>
      <c r="T452" t="str">
        <f t="shared" ref="T452:T515" si="67">IF(G451&lt;=500,"Acceptable","Unacceptable")</f>
        <v>Acceptable</v>
      </c>
      <c r="U452" t="str">
        <f t="shared" ref="U452:U515" si="68">IF(H451&lt;20,"Acceptable","Unacceptable")</f>
        <v>Acceptable</v>
      </c>
      <c r="V452" t="str">
        <f t="shared" ref="V452:V515" si="69">IF(I451&lt;=80,"Safe","Unsafe")</f>
        <v>Safe</v>
      </c>
      <c r="W452" t="str">
        <f t="shared" ref="W452:W515" si="70">IF(J451&lt;5,"Acceptable","Unacceptable")</f>
        <v>Acceptable</v>
      </c>
      <c r="AA452" t="str">
        <f t="shared" ref="AA452:AA515" si="71">IF(
       AND(OR(O452 = "Drinkable",O452 = "Neutral"),
                OR(P452 = "Desirable",P452 = "Moderately Hard"),
                OR(Q452 = "Excellent",Q452 = "Good",Q452 = "Average"),
                OR(R452 = "Acceptable",R452 = "Needs Boiling"),
                S452 = "Safe",
                T452 = "Acceptable",
                U452 = "Acceptable",
                V452 = "Safe",
                W452 = "Acceptable"
               ),
     "Potable",
    "Not-Potable"
   )</f>
        <v>Potable</v>
      </c>
      <c r="AB452" t="str">
        <f t="shared" ref="AB452:AB515" si="72">IF(
        SUM(
                   IF(OR(O452 = "Neutral",O452 = "Drinkable"),1,0),
                   IF(OR(P452 = "Desirable",P452 = "Moderately Hard"),1,0),
                   IF(OR(Q452 = "Good",Q452 = "Average",Q452 ="Excellent"),1,0),
                   IF(OR(R452 = "Acceptable",R452 = "Needs Boiling"),1,0),
                   IF(S452 = "Safe",1,0),
                   IF(T452 = "Acceptable",1,0),
                   IF(U452 = "Acceptable",1,0),
                   IF(V452 = "Safe",1,0),
                   IF(W452 = "Acceptable",1,0)
               )&gt;7,
      "Potable",
      "Not-Potable"
  )</f>
        <v>Potable</v>
      </c>
      <c r="AC452" t="s">
        <v>40</v>
      </c>
    </row>
    <row r="453" spans="2:29" x14ac:dyDescent="0.3">
      <c r="B453">
        <v>8.0438892990988595</v>
      </c>
      <c r="C453">
        <v>169.688224868974</v>
      </c>
      <c r="D453">
        <v>88.961951184258794</v>
      </c>
      <c r="E453">
        <v>7.8378611885423899</v>
      </c>
      <c r="F453">
        <v>328.93981708543998</v>
      </c>
      <c r="G453">
        <v>430.836825067706</v>
      </c>
      <c r="H453">
        <v>12.263491971461599</v>
      </c>
      <c r="I453">
        <v>76.334247119524704</v>
      </c>
      <c r="J453">
        <v>3.1599493699500498</v>
      </c>
      <c r="O453" t="str">
        <f t="shared" si="65"/>
        <v>Neutral</v>
      </c>
      <c r="P453" t="str" cm="1">
        <f t="array" ref="P453">_xlfn.IFS(C452&lt;=60,"Soft",
C452&lt;120,"Moderately Soft",
C452&lt;=170,"Desirable",
C452&lt;=240,"Moderately Hard",
C452&gt;240,"Hard")</f>
        <v>Desirable</v>
      </c>
      <c r="Q453" t="str" cm="1">
        <f t="array" ref="Q453">_xlfn.IFS(D452&lt;50,"Non-Beneficial",
D452&lt;=150,"Excellent",
D452&lt;=250,"Good",
D452&lt;=350,"Average",
D452&lt;=500,"Poor",
D452&lt;=800,"Very Poor",
D452&gt;800,"Unacceptable")</f>
        <v>Non-Beneficial</v>
      </c>
      <c r="R453" t="str">
        <f t="shared" si="64"/>
        <v>Unacceptable</v>
      </c>
      <c r="S453" t="str">
        <f t="shared" si="66"/>
        <v>Safe</v>
      </c>
      <c r="T453" t="str">
        <f t="shared" si="67"/>
        <v>Unacceptable</v>
      </c>
      <c r="U453" t="str">
        <f t="shared" si="68"/>
        <v>Acceptable</v>
      </c>
      <c r="V453" t="str">
        <f t="shared" si="69"/>
        <v>Safe</v>
      </c>
      <c r="W453" t="str">
        <f t="shared" si="70"/>
        <v>Acceptable</v>
      </c>
      <c r="AA453" t="str">
        <f t="shared" si="71"/>
        <v>Not-Potable</v>
      </c>
      <c r="AB453" t="str">
        <f t="shared" si="72"/>
        <v>Not-Potable</v>
      </c>
      <c r="AC453" t="s">
        <v>40</v>
      </c>
    </row>
    <row r="454" spans="2:29" x14ac:dyDescent="0.3">
      <c r="B454">
        <v>7.0402449784305503</v>
      </c>
      <c r="C454">
        <v>192.95598252411199</v>
      </c>
      <c r="D454">
        <v>209.884294096926</v>
      </c>
      <c r="E454">
        <v>6.42235901088742</v>
      </c>
      <c r="F454">
        <v>320.948844249736</v>
      </c>
      <c r="G454">
        <v>381.35734987456601</v>
      </c>
      <c r="H454">
        <v>15.396455073466401</v>
      </c>
      <c r="I454">
        <v>88.298464981194897</v>
      </c>
      <c r="J454">
        <v>3.9934097636858201</v>
      </c>
      <c r="O454" t="str">
        <f t="shared" si="65"/>
        <v>Alkaline</v>
      </c>
      <c r="P454" t="str" cm="1">
        <f t="array" ref="P454">_xlfn.IFS(C453&lt;=60,"Soft",
C453&lt;120,"Moderately Soft",
C453&lt;=170,"Desirable",
C453&lt;=240,"Moderately Hard",
C453&gt;240,"Hard")</f>
        <v>Desirable</v>
      </c>
      <c r="Q454" t="str" cm="1">
        <f t="array" ref="Q454">_xlfn.IFS(D453&lt;50,"Non-Beneficial",
D453&lt;=150,"Excellent",
D453&lt;=250,"Good",
D453&lt;=350,"Average",
D453&lt;=500,"Poor",
D453&lt;=800,"Very Poor",
D453&gt;800,"Unacceptable")</f>
        <v>Excellent</v>
      </c>
      <c r="R454" t="str">
        <f t="shared" si="64"/>
        <v>Unacceptable</v>
      </c>
      <c r="S454" t="str">
        <f t="shared" si="66"/>
        <v>Safe</v>
      </c>
      <c r="T454" t="str">
        <f t="shared" si="67"/>
        <v>Acceptable</v>
      </c>
      <c r="U454" t="str">
        <f t="shared" si="68"/>
        <v>Acceptable</v>
      </c>
      <c r="V454" t="str">
        <f t="shared" si="69"/>
        <v>Safe</v>
      </c>
      <c r="W454" t="str">
        <f t="shared" si="70"/>
        <v>Acceptable</v>
      </c>
      <c r="AA454" t="str">
        <f t="shared" si="71"/>
        <v>Not-Potable</v>
      </c>
      <c r="AB454" t="str">
        <f t="shared" si="72"/>
        <v>Not-Potable</v>
      </c>
      <c r="AC454" t="s">
        <v>40</v>
      </c>
    </row>
    <row r="455" spans="2:29" x14ac:dyDescent="0.3">
      <c r="B455">
        <v>5.4839741088013403</v>
      </c>
      <c r="C455">
        <v>166.16183690283299</v>
      </c>
      <c r="D455">
        <v>211.44975257847102</v>
      </c>
      <c r="E455">
        <v>7.60761085280987</v>
      </c>
      <c r="F455">
        <v>322.73309440942597</v>
      </c>
      <c r="G455">
        <v>306.35590389402699</v>
      </c>
      <c r="H455">
        <v>14.1710095442034</v>
      </c>
      <c r="I455">
        <v>64.1365284768371</v>
      </c>
      <c r="J455">
        <v>4.06361362104969</v>
      </c>
      <c r="O455" t="str">
        <f t="shared" si="65"/>
        <v>Neutral</v>
      </c>
      <c r="P455" t="str" cm="1">
        <f t="array" ref="P455">_xlfn.IFS(C454&lt;=60,"Soft",
C454&lt;120,"Moderately Soft",
C454&lt;=170,"Desirable",
C454&lt;=240,"Moderately Hard",
C454&gt;240,"Hard")</f>
        <v>Moderately Hard</v>
      </c>
      <c r="Q455" t="str" cm="1">
        <f t="array" ref="Q455">_xlfn.IFS(D454&lt;50,"Non-Beneficial",
D454&lt;=150,"Excellent",
D454&lt;=250,"Good",
D454&lt;=350,"Average",
D454&lt;=500,"Poor",
D454&lt;=800,"Very Poor",
D454&gt;800,"Unacceptable")</f>
        <v>Good</v>
      </c>
      <c r="R455" t="str">
        <f t="shared" si="64"/>
        <v>Needs Boiling</v>
      </c>
      <c r="S455" t="str">
        <f t="shared" si="66"/>
        <v>Safe</v>
      </c>
      <c r="T455" t="str">
        <f t="shared" si="67"/>
        <v>Acceptable</v>
      </c>
      <c r="U455" t="str">
        <f t="shared" si="68"/>
        <v>Acceptable</v>
      </c>
      <c r="V455" t="str">
        <f t="shared" si="69"/>
        <v>Unsafe</v>
      </c>
      <c r="W455" t="str">
        <f t="shared" si="70"/>
        <v>Acceptable</v>
      </c>
      <c r="AA455" t="str">
        <f t="shared" si="71"/>
        <v>Not-Potable</v>
      </c>
      <c r="AB455" t="str">
        <f t="shared" si="72"/>
        <v>Potable</v>
      </c>
      <c r="AC455" t="s">
        <v>40</v>
      </c>
    </row>
    <row r="456" spans="2:29" x14ac:dyDescent="0.3">
      <c r="B456">
        <v>8.5344068795699499</v>
      </c>
      <c r="C456">
        <v>248.57748244154701</v>
      </c>
      <c r="D456">
        <v>223.723032667712</v>
      </c>
      <c r="E456">
        <v>2.9937440607391399</v>
      </c>
      <c r="F456">
        <v>366.14624935725601</v>
      </c>
      <c r="G456">
        <v>341.76019789425999</v>
      </c>
      <c r="H456">
        <v>14.6929018130324</v>
      </c>
      <c r="I456">
        <v>78.708936619517203</v>
      </c>
      <c r="J456">
        <v>2.54473370115192</v>
      </c>
      <c r="O456" t="str">
        <f t="shared" si="65"/>
        <v>Acidic</v>
      </c>
      <c r="P456" t="str" cm="1">
        <f t="array" ref="P456">_xlfn.IFS(C455&lt;=60,"Soft",
C455&lt;120,"Moderately Soft",
C455&lt;=170,"Desirable",
C455&lt;=240,"Moderately Hard",
C455&gt;240,"Hard")</f>
        <v>Desirable</v>
      </c>
      <c r="Q456" t="str" cm="1">
        <f t="array" ref="Q456">_xlfn.IFS(D455&lt;50,"Non-Beneficial",
D455&lt;=150,"Excellent",
D455&lt;=250,"Good",
D455&lt;=350,"Average",
D455&lt;=500,"Poor",
D455&lt;=800,"Very Poor",
D455&gt;800,"Unacceptable")</f>
        <v>Good</v>
      </c>
      <c r="R456" t="str">
        <f t="shared" si="64"/>
        <v>Unacceptable</v>
      </c>
      <c r="S456" t="str">
        <f t="shared" si="66"/>
        <v>Safe</v>
      </c>
      <c r="T456" t="str">
        <f t="shared" si="67"/>
        <v>Acceptable</v>
      </c>
      <c r="U456" t="str">
        <f t="shared" si="68"/>
        <v>Acceptable</v>
      </c>
      <c r="V456" t="str">
        <f t="shared" si="69"/>
        <v>Safe</v>
      </c>
      <c r="W456" t="str">
        <f t="shared" si="70"/>
        <v>Acceptable</v>
      </c>
      <c r="AA456" t="str">
        <f t="shared" si="71"/>
        <v>Not-Potable</v>
      </c>
      <c r="AB456" t="str">
        <f t="shared" si="72"/>
        <v>Not-Potable</v>
      </c>
      <c r="AC456" t="s">
        <v>40</v>
      </c>
    </row>
    <row r="457" spans="2:29" x14ac:dyDescent="0.3">
      <c r="B457">
        <v>7.2665945347472798</v>
      </c>
      <c r="C457">
        <v>176.85369633581001</v>
      </c>
      <c r="D457">
        <v>148.59059660678599</v>
      </c>
      <c r="E457">
        <v>8.2617781524535996</v>
      </c>
      <c r="F457">
        <v>327.17225244295298</v>
      </c>
      <c r="G457">
        <v>445.03745595164401</v>
      </c>
      <c r="H457">
        <v>19.923704000913599</v>
      </c>
      <c r="I457">
        <v>87.066130977680203</v>
      </c>
      <c r="J457">
        <v>3.3574394706569799</v>
      </c>
      <c r="O457" t="str">
        <f t="shared" si="65"/>
        <v>Alkaline</v>
      </c>
      <c r="P457" t="str" cm="1">
        <f t="array" ref="P457">_xlfn.IFS(C456&lt;=60,"Soft",
C456&lt;120,"Moderately Soft",
C456&lt;=170,"Desirable",
C456&lt;=240,"Moderately Hard",
C456&gt;240,"Hard")</f>
        <v>Hard</v>
      </c>
      <c r="Q457" t="str" cm="1">
        <f t="array" ref="Q457">_xlfn.IFS(D456&lt;50,"Non-Beneficial",
D456&lt;=150,"Excellent",
D456&lt;=250,"Good",
D456&lt;=350,"Average",
D456&lt;=500,"Poor",
D456&lt;=800,"Very Poor",
D456&gt;800,"Unacceptable")</f>
        <v>Good</v>
      </c>
      <c r="R457" t="str">
        <f t="shared" si="64"/>
        <v>Acceptable</v>
      </c>
      <c r="S457" t="str">
        <f t="shared" si="66"/>
        <v>Safe</v>
      </c>
      <c r="T457" t="str">
        <f t="shared" si="67"/>
        <v>Acceptable</v>
      </c>
      <c r="U457" t="str">
        <f t="shared" si="68"/>
        <v>Acceptable</v>
      </c>
      <c r="V457" t="str">
        <f t="shared" si="69"/>
        <v>Safe</v>
      </c>
      <c r="W457" t="str">
        <f t="shared" si="70"/>
        <v>Acceptable</v>
      </c>
      <c r="AA457" t="str">
        <f t="shared" si="71"/>
        <v>Not-Potable</v>
      </c>
      <c r="AB457" t="str">
        <f t="shared" si="72"/>
        <v>Not-Potable</v>
      </c>
      <c r="AC457" t="s">
        <v>40</v>
      </c>
    </row>
    <row r="458" spans="2:29" x14ac:dyDescent="0.3">
      <c r="B458">
        <v>6.2566511479269096</v>
      </c>
      <c r="C458">
        <v>181.07230725147599</v>
      </c>
      <c r="D458">
        <v>169.05801524400701</v>
      </c>
      <c r="E458">
        <v>11.586151077766999</v>
      </c>
      <c r="F458">
        <f>$AH$27</f>
        <v>333.77577661081307</v>
      </c>
      <c r="G458">
        <v>481.30705155119801</v>
      </c>
      <c r="H458">
        <v>10.6397434187522</v>
      </c>
      <c r="I458">
        <v>74.557240559849504</v>
      </c>
      <c r="J458">
        <v>4.1810507527895302</v>
      </c>
      <c r="O458" t="str">
        <f t="shared" si="65"/>
        <v>Neutral</v>
      </c>
      <c r="P458" t="str" cm="1">
        <f t="array" ref="P458">_xlfn.IFS(C457&lt;=60,"Soft",
C457&lt;120,"Moderately Soft",
C457&lt;=170,"Desirable",
C457&lt;=240,"Moderately Hard",
C457&gt;240,"Hard")</f>
        <v>Moderately Hard</v>
      </c>
      <c r="Q458" t="str" cm="1">
        <f t="array" ref="Q458">_xlfn.IFS(D457&lt;50,"Non-Beneficial",
D457&lt;=150,"Excellent",
D457&lt;=250,"Good",
D457&lt;=350,"Average",
D457&lt;=500,"Poor",
D457&lt;=800,"Very Poor",
D457&gt;800,"Unacceptable")</f>
        <v>Excellent</v>
      </c>
      <c r="R458" t="str">
        <f t="shared" si="64"/>
        <v>Unacceptable</v>
      </c>
      <c r="S458" t="str">
        <f t="shared" si="66"/>
        <v>Safe</v>
      </c>
      <c r="T458" t="str">
        <f t="shared" si="67"/>
        <v>Acceptable</v>
      </c>
      <c r="U458" t="str">
        <f t="shared" si="68"/>
        <v>Acceptable</v>
      </c>
      <c r="V458" t="str">
        <f t="shared" si="69"/>
        <v>Unsafe</v>
      </c>
      <c r="W458" t="str">
        <f t="shared" si="70"/>
        <v>Acceptable</v>
      </c>
      <c r="AA458" t="str">
        <f t="shared" si="71"/>
        <v>Not-Potable</v>
      </c>
      <c r="AB458" t="str">
        <f t="shared" si="72"/>
        <v>Not-Potable</v>
      </c>
      <c r="AC458" t="s">
        <v>40</v>
      </c>
    </row>
    <row r="459" spans="2:29" x14ac:dyDescent="0.3">
      <c r="B459">
        <v>7.24035100574247</v>
      </c>
      <c r="C459">
        <v>201.997195795588</v>
      </c>
      <c r="D459">
        <v>144.62674308376899</v>
      </c>
      <c r="E459">
        <v>6.7371760497044004</v>
      </c>
      <c r="F459">
        <v>314.043137225316</v>
      </c>
      <c r="G459">
        <v>534.80098775363695</v>
      </c>
      <c r="H459">
        <v>14.213794455179899</v>
      </c>
      <c r="I459">
        <v>82.945816710415897</v>
      </c>
      <c r="J459">
        <v>3.7829718999997701</v>
      </c>
      <c r="O459" t="str">
        <f t="shared" si="65"/>
        <v>Acidic</v>
      </c>
      <c r="P459" t="str" cm="1">
        <f t="array" ref="P459">_xlfn.IFS(C458&lt;=60,"Soft",
C458&lt;120,"Moderately Soft",
C458&lt;=170,"Desirable",
C458&lt;=240,"Moderately Hard",
C458&gt;240,"Hard")</f>
        <v>Moderately Hard</v>
      </c>
      <c r="Q459" t="str" cm="1">
        <f t="array" ref="Q459">_xlfn.IFS(D458&lt;50,"Non-Beneficial",
D458&lt;=150,"Excellent",
D458&lt;=250,"Good",
D458&lt;=350,"Average",
D458&lt;=500,"Poor",
D458&lt;=800,"Very Poor",
D458&gt;800,"Unacceptable")</f>
        <v>Good</v>
      </c>
      <c r="R459" t="str">
        <f t="shared" si="64"/>
        <v>Unacceptable</v>
      </c>
      <c r="S459" t="str">
        <f t="shared" si="66"/>
        <v>Safe</v>
      </c>
      <c r="T459" t="str">
        <f t="shared" si="67"/>
        <v>Acceptable</v>
      </c>
      <c r="U459" t="str">
        <f t="shared" si="68"/>
        <v>Acceptable</v>
      </c>
      <c r="V459" t="str">
        <f t="shared" si="69"/>
        <v>Safe</v>
      </c>
      <c r="W459" t="str">
        <f t="shared" si="70"/>
        <v>Acceptable</v>
      </c>
      <c r="AA459" t="str">
        <f t="shared" si="71"/>
        <v>Not-Potable</v>
      </c>
      <c r="AB459" t="str">
        <f t="shared" si="72"/>
        <v>Not-Potable</v>
      </c>
      <c r="AC459" t="s">
        <v>40</v>
      </c>
    </row>
    <row r="460" spans="2:29" x14ac:dyDescent="0.3">
      <c r="B460">
        <v>8.6921153220472096</v>
      </c>
      <c r="C460">
        <v>144.236357828065</v>
      </c>
      <c r="D460">
        <v>25.529628036501197</v>
      </c>
      <c r="E460">
        <v>9.2026339414358205</v>
      </c>
      <c r="F460">
        <v>347.97513680473497</v>
      </c>
      <c r="G460">
        <v>517.42747088234501</v>
      </c>
      <c r="H460">
        <v>13.963421142476401</v>
      </c>
      <c r="I460">
        <v>42.388661324476203</v>
      </c>
      <c r="J460">
        <v>2.2834751594351599</v>
      </c>
      <c r="O460" t="str">
        <f t="shared" si="65"/>
        <v>Neutral</v>
      </c>
      <c r="P460" t="str" cm="1">
        <f t="array" ref="P460">_xlfn.IFS(C459&lt;=60,"Soft",
C459&lt;120,"Moderately Soft",
C459&lt;=170,"Desirable",
C459&lt;=240,"Moderately Hard",
C459&gt;240,"Hard")</f>
        <v>Moderately Hard</v>
      </c>
      <c r="Q460" t="str" cm="1">
        <f t="array" ref="Q460">_xlfn.IFS(D459&lt;50,"Non-Beneficial",
D459&lt;=150,"Excellent",
D459&lt;=250,"Good",
D459&lt;=350,"Average",
D459&lt;=500,"Poor",
D459&lt;=800,"Very Poor",
D459&gt;800,"Unacceptable")</f>
        <v>Excellent</v>
      </c>
      <c r="R460" t="str">
        <f t="shared" si="64"/>
        <v>Needs Boiling</v>
      </c>
      <c r="S460" t="str">
        <f t="shared" si="66"/>
        <v>Safe</v>
      </c>
      <c r="T460" t="str">
        <f t="shared" si="67"/>
        <v>Unacceptable</v>
      </c>
      <c r="U460" t="str">
        <f t="shared" si="68"/>
        <v>Acceptable</v>
      </c>
      <c r="V460" t="str">
        <f t="shared" si="69"/>
        <v>Unsafe</v>
      </c>
      <c r="W460" t="str">
        <f t="shared" si="70"/>
        <v>Acceptable</v>
      </c>
      <c r="AA460" t="str">
        <f t="shared" si="71"/>
        <v>Not-Potable</v>
      </c>
      <c r="AB460" t="str">
        <f t="shared" si="72"/>
        <v>Not-Potable</v>
      </c>
      <c r="AC460" t="s">
        <v>40</v>
      </c>
    </row>
    <row r="461" spans="2:29" x14ac:dyDescent="0.3">
      <c r="B461">
        <v>8.6395409779986991</v>
      </c>
      <c r="C461">
        <v>168.613966553897</v>
      </c>
      <c r="D461">
        <v>70.132117867073006</v>
      </c>
      <c r="E461">
        <v>8.4516010448867007</v>
      </c>
      <c r="F461">
        <v>355.21389659887899</v>
      </c>
      <c r="G461">
        <v>419.78889795686501</v>
      </c>
      <c r="H461">
        <v>17.9293946242027</v>
      </c>
      <c r="I461">
        <v>33.641539497275801</v>
      </c>
      <c r="J461">
        <v>4.19293221545888</v>
      </c>
      <c r="O461" t="str">
        <f t="shared" si="65"/>
        <v>Alkaline</v>
      </c>
      <c r="P461" t="str" cm="1">
        <f t="array" ref="P461">_xlfn.IFS(C460&lt;=60,"Soft",
C460&lt;120,"Moderately Soft",
C460&lt;=170,"Desirable",
C460&lt;=240,"Moderately Hard",
C460&gt;240,"Hard")</f>
        <v>Desirable</v>
      </c>
      <c r="Q461" t="str" cm="1">
        <f t="array" ref="Q461">_xlfn.IFS(D460&lt;50,"Non-Beneficial",
D460&lt;=150,"Excellent",
D460&lt;=250,"Good",
D460&lt;=350,"Average",
D460&lt;=500,"Poor",
D460&lt;=800,"Very Poor",
D460&gt;800,"Unacceptable")</f>
        <v>Non-Beneficial</v>
      </c>
      <c r="R461" t="str">
        <f t="shared" si="64"/>
        <v>Unacceptable</v>
      </c>
      <c r="S461" t="str">
        <f t="shared" si="66"/>
        <v>Safe</v>
      </c>
      <c r="T461" t="str">
        <f t="shared" si="67"/>
        <v>Unacceptable</v>
      </c>
      <c r="U461" t="str">
        <f t="shared" si="68"/>
        <v>Acceptable</v>
      </c>
      <c r="V461" t="str">
        <f t="shared" si="69"/>
        <v>Safe</v>
      </c>
      <c r="W461" t="str">
        <f t="shared" si="70"/>
        <v>Acceptable</v>
      </c>
      <c r="AA461" t="str">
        <f t="shared" si="71"/>
        <v>Not-Potable</v>
      </c>
      <c r="AB461" t="str">
        <f t="shared" si="72"/>
        <v>Not-Potable</v>
      </c>
      <c r="AC461" t="s">
        <v>40</v>
      </c>
    </row>
    <row r="462" spans="2:29" x14ac:dyDescent="0.3">
      <c r="B462">
        <v>7.1798641485340999</v>
      </c>
      <c r="C462">
        <v>180.854210610949</v>
      </c>
      <c r="D462">
        <v>108.595537515581</v>
      </c>
      <c r="E462">
        <v>8.2635034424332403</v>
      </c>
      <c r="F462">
        <v>341.302486309671</v>
      </c>
      <c r="G462">
        <v>358.05626352455801</v>
      </c>
      <c r="H462">
        <v>12.065316925324201</v>
      </c>
      <c r="I462">
        <v>83.329917856433596</v>
      </c>
      <c r="J462">
        <v>3.8784473137633202</v>
      </c>
      <c r="O462" t="str">
        <f t="shared" si="65"/>
        <v>Alkaline</v>
      </c>
      <c r="P462" t="str" cm="1">
        <f t="array" ref="P462">_xlfn.IFS(C461&lt;=60,"Soft",
C461&lt;120,"Moderately Soft",
C461&lt;=170,"Desirable",
C461&lt;=240,"Moderately Hard",
C461&gt;240,"Hard")</f>
        <v>Desirable</v>
      </c>
      <c r="Q462" t="str" cm="1">
        <f t="array" ref="Q462">_xlfn.IFS(D461&lt;50,"Non-Beneficial",
D461&lt;=150,"Excellent",
D461&lt;=250,"Good",
D461&lt;=350,"Average",
D461&lt;=500,"Poor",
D461&lt;=800,"Very Poor",
D461&gt;800,"Unacceptable")</f>
        <v>Excellent</v>
      </c>
      <c r="R462" t="str">
        <f t="shared" si="64"/>
        <v>Unacceptable</v>
      </c>
      <c r="S462" t="str">
        <f t="shared" si="66"/>
        <v>Safe</v>
      </c>
      <c r="T462" t="str">
        <f t="shared" si="67"/>
        <v>Acceptable</v>
      </c>
      <c r="U462" t="str">
        <f t="shared" si="68"/>
        <v>Acceptable</v>
      </c>
      <c r="V462" t="str">
        <f t="shared" si="69"/>
        <v>Safe</v>
      </c>
      <c r="W462" t="str">
        <f t="shared" si="70"/>
        <v>Acceptable</v>
      </c>
      <c r="AA462" t="str">
        <f t="shared" si="71"/>
        <v>Not-Potable</v>
      </c>
      <c r="AB462" t="str">
        <f t="shared" si="72"/>
        <v>Not-Potable</v>
      </c>
      <c r="AC462" t="s">
        <v>40</v>
      </c>
    </row>
    <row r="463" spans="2:29" x14ac:dyDescent="0.3">
      <c r="B463">
        <v>7.1639992225743798</v>
      </c>
      <c r="C463">
        <v>203.78159785067399</v>
      </c>
      <c r="D463">
        <v>342.26072126574297</v>
      </c>
      <c r="E463">
        <v>9.4120345562615402</v>
      </c>
      <c r="F463">
        <v>320.258917228428</v>
      </c>
      <c r="G463">
        <v>415.57751265589701</v>
      </c>
      <c r="H463">
        <v>16.221043742398699</v>
      </c>
      <c r="I463">
        <v>90.1842084502712</v>
      </c>
      <c r="J463">
        <v>3.35432226672736</v>
      </c>
      <c r="O463" t="str">
        <f t="shared" si="65"/>
        <v>Neutral</v>
      </c>
      <c r="P463" t="str" cm="1">
        <f t="array" ref="P463">_xlfn.IFS(C462&lt;=60,"Soft",
C462&lt;120,"Moderately Soft",
C462&lt;=170,"Desirable",
C462&lt;=240,"Moderately Hard",
C462&gt;240,"Hard")</f>
        <v>Moderately Hard</v>
      </c>
      <c r="Q463" t="str" cm="1">
        <f t="array" ref="Q463">_xlfn.IFS(D462&lt;50,"Non-Beneficial",
D462&lt;=150,"Excellent",
D462&lt;=250,"Good",
D462&lt;=350,"Average",
D462&lt;=500,"Poor",
D462&lt;=800,"Very Poor",
D462&gt;800,"Unacceptable")</f>
        <v>Excellent</v>
      </c>
      <c r="R463" t="str">
        <f t="shared" si="64"/>
        <v>Unacceptable</v>
      </c>
      <c r="S463" t="str">
        <f t="shared" si="66"/>
        <v>Safe</v>
      </c>
      <c r="T463" t="str">
        <f t="shared" si="67"/>
        <v>Acceptable</v>
      </c>
      <c r="U463" t="str">
        <f t="shared" si="68"/>
        <v>Acceptable</v>
      </c>
      <c r="V463" t="str">
        <f t="shared" si="69"/>
        <v>Unsafe</v>
      </c>
      <c r="W463" t="str">
        <f t="shared" si="70"/>
        <v>Acceptable</v>
      </c>
      <c r="AA463" t="str">
        <f t="shared" si="71"/>
        <v>Not-Potable</v>
      </c>
      <c r="AB463" t="str">
        <f t="shared" si="72"/>
        <v>Not-Potable</v>
      </c>
      <c r="AC463" t="s">
        <v>40</v>
      </c>
    </row>
    <row r="464" spans="2:29" x14ac:dyDescent="0.3">
      <c r="B464">
        <v>8.9261131430927794</v>
      </c>
      <c r="C464">
        <v>189.987947049475</v>
      </c>
      <c r="D464">
        <v>152.49620244390499</v>
      </c>
      <c r="E464">
        <v>7.0762216856500899</v>
      </c>
      <c r="F464">
        <v>341.52687340850798</v>
      </c>
      <c r="G464">
        <v>361.90162840396403</v>
      </c>
      <c r="H464">
        <v>21.278094527630699</v>
      </c>
      <c r="I464">
        <f>$AI$27</f>
        <v>66.396292946768</v>
      </c>
      <c r="J464">
        <v>2.7521341214256001</v>
      </c>
      <c r="O464" t="str">
        <f t="shared" si="65"/>
        <v>Neutral</v>
      </c>
      <c r="P464" t="str" cm="1">
        <f t="array" ref="P464">_xlfn.IFS(C463&lt;=60,"Soft",
C463&lt;120,"Moderately Soft",
C463&lt;=170,"Desirable",
C463&lt;=240,"Moderately Hard",
C463&gt;240,"Hard")</f>
        <v>Moderately Hard</v>
      </c>
      <c r="Q464" t="str" cm="1">
        <f t="array" ref="Q464">_xlfn.IFS(D463&lt;50,"Non-Beneficial",
D463&lt;=150,"Excellent",
D463&lt;=250,"Good",
D463&lt;=350,"Average",
D463&lt;=500,"Poor",
D463&lt;=800,"Very Poor",
D463&gt;800,"Unacceptable")</f>
        <v>Average</v>
      </c>
      <c r="R464" t="str">
        <f t="shared" si="64"/>
        <v>Unacceptable</v>
      </c>
      <c r="S464" t="str">
        <f t="shared" si="66"/>
        <v>Safe</v>
      </c>
      <c r="T464" t="str">
        <f t="shared" si="67"/>
        <v>Acceptable</v>
      </c>
      <c r="U464" t="str">
        <f t="shared" si="68"/>
        <v>Acceptable</v>
      </c>
      <c r="V464" t="str">
        <f t="shared" si="69"/>
        <v>Unsafe</v>
      </c>
      <c r="W464" t="str">
        <f t="shared" si="70"/>
        <v>Acceptable</v>
      </c>
      <c r="AA464" t="str">
        <f t="shared" si="71"/>
        <v>Not-Potable</v>
      </c>
      <c r="AB464" t="str">
        <f t="shared" si="72"/>
        <v>Not-Potable</v>
      </c>
      <c r="AC464" t="s">
        <v>40</v>
      </c>
    </row>
    <row r="465" spans="2:29" x14ac:dyDescent="0.3">
      <c r="B465">
        <v>6.3531103018294601</v>
      </c>
      <c r="C465">
        <v>206.26980993554901</v>
      </c>
      <c r="D465">
        <v>184.090373154704</v>
      </c>
      <c r="E465">
        <v>3.7237761804657801</v>
      </c>
      <c r="F465">
        <v>348.20986313265797</v>
      </c>
      <c r="G465">
        <v>389.68323436473798</v>
      </c>
      <c r="H465">
        <v>13.205425447566499</v>
      </c>
      <c r="I465">
        <v>60.291342111146399</v>
      </c>
      <c r="J465">
        <v>2.8561754869312699</v>
      </c>
      <c r="O465" t="str">
        <f t="shared" si="65"/>
        <v>Alkaline</v>
      </c>
      <c r="P465" t="str" cm="1">
        <f t="array" ref="P465">_xlfn.IFS(C464&lt;=60,"Soft",
C464&lt;120,"Moderately Soft",
C464&lt;=170,"Desirable",
C464&lt;=240,"Moderately Hard",
C464&gt;240,"Hard")</f>
        <v>Moderately Hard</v>
      </c>
      <c r="Q465" t="str" cm="1">
        <f t="array" ref="Q465">_xlfn.IFS(D464&lt;50,"Non-Beneficial",
D464&lt;=150,"Excellent",
D464&lt;=250,"Good",
D464&lt;=350,"Average",
D464&lt;=500,"Poor",
D464&lt;=800,"Very Poor",
D464&gt;800,"Unacceptable")</f>
        <v>Good</v>
      </c>
      <c r="R465" t="str">
        <f t="shared" si="64"/>
        <v>Unacceptable</v>
      </c>
      <c r="S465" t="str">
        <f t="shared" si="66"/>
        <v>Safe</v>
      </c>
      <c r="T465" t="str">
        <f t="shared" si="67"/>
        <v>Acceptable</v>
      </c>
      <c r="U465" t="str">
        <f t="shared" si="68"/>
        <v>Unacceptable</v>
      </c>
      <c r="V465" t="str">
        <f t="shared" si="69"/>
        <v>Safe</v>
      </c>
      <c r="W465" t="str">
        <f t="shared" si="70"/>
        <v>Acceptable</v>
      </c>
      <c r="AA465" t="str">
        <f t="shared" si="71"/>
        <v>Not-Potable</v>
      </c>
      <c r="AB465" t="str">
        <f t="shared" si="72"/>
        <v>Not-Potable</v>
      </c>
      <c r="AC465" t="s">
        <v>40</v>
      </c>
    </row>
    <row r="466" spans="2:29" x14ac:dyDescent="0.3">
      <c r="B466">
        <v>6.68155356754274</v>
      </c>
      <c r="C466">
        <v>238.51244061504499</v>
      </c>
      <c r="D466">
        <v>261.32211811924003</v>
      </c>
      <c r="E466">
        <v>6.3044591066310103</v>
      </c>
      <c r="F466">
        <v>309.23700929091399</v>
      </c>
      <c r="G466">
        <v>326.02622671724299</v>
      </c>
      <c r="H466">
        <v>8.1382274914582808</v>
      </c>
      <c r="I466">
        <v>46.0872601597274</v>
      </c>
      <c r="J466">
        <v>2.9567480753018698</v>
      </c>
      <c r="O466" t="str">
        <f t="shared" si="65"/>
        <v>Acidic</v>
      </c>
      <c r="P466" t="str" cm="1">
        <f t="array" ref="P466">_xlfn.IFS(C465&lt;=60,"Soft",
C465&lt;120,"Moderately Soft",
C465&lt;=170,"Desirable",
C465&lt;=240,"Moderately Hard",
C465&gt;240,"Hard")</f>
        <v>Moderately Hard</v>
      </c>
      <c r="Q466" t="str" cm="1">
        <f t="array" ref="Q466">_xlfn.IFS(D465&lt;50,"Non-Beneficial",
D465&lt;=150,"Excellent",
D465&lt;=250,"Good",
D465&lt;=350,"Average",
D465&lt;=500,"Poor",
D465&lt;=800,"Very Poor",
D465&gt;800,"Unacceptable")</f>
        <v>Good</v>
      </c>
      <c r="R466" t="str">
        <f t="shared" si="64"/>
        <v>Acceptable</v>
      </c>
      <c r="S466" t="str">
        <f t="shared" si="66"/>
        <v>Safe</v>
      </c>
      <c r="T466" t="str">
        <f t="shared" si="67"/>
        <v>Acceptable</v>
      </c>
      <c r="U466" t="str">
        <f t="shared" si="68"/>
        <v>Acceptable</v>
      </c>
      <c r="V466" t="str">
        <f t="shared" si="69"/>
        <v>Safe</v>
      </c>
      <c r="W466" t="str">
        <f t="shared" si="70"/>
        <v>Acceptable</v>
      </c>
      <c r="AA466" t="str">
        <f t="shared" si="71"/>
        <v>Not-Potable</v>
      </c>
      <c r="AB466" t="str">
        <f t="shared" si="72"/>
        <v>Potable</v>
      </c>
      <c r="AC466" t="s">
        <v>40</v>
      </c>
    </row>
    <row r="467" spans="2:29" x14ac:dyDescent="0.3">
      <c r="B467">
        <v>5.4453259806691099</v>
      </c>
      <c r="C467">
        <v>201.379459122073</v>
      </c>
      <c r="D467">
        <v>280.01118178803097</v>
      </c>
      <c r="E467">
        <v>7.20894595496154</v>
      </c>
      <c r="F467">
        <v>331.58748389562697</v>
      </c>
      <c r="G467">
        <v>365.09158719285301</v>
      </c>
      <c r="H467">
        <v>11.7887765696938</v>
      </c>
      <c r="I467">
        <v>65.944566302725505</v>
      </c>
      <c r="J467">
        <v>3.9469895231348602</v>
      </c>
      <c r="O467" t="str">
        <f t="shared" si="65"/>
        <v>Drinkable</v>
      </c>
      <c r="P467" t="str" cm="1">
        <f t="array" ref="P467">_xlfn.IFS(C466&lt;=60,"Soft",
C466&lt;120,"Moderately Soft",
C466&lt;=170,"Desirable",
C466&lt;=240,"Moderately Hard",
C466&gt;240,"Hard")</f>
        <v>Moderately Hard</v>
      </c>
      <c r="Q467" t="str" cm="1">
        <f t="array" ref="Q467">_xlfn.IFS(D466&lt;50,"Non-Beneficial",
D466&lt;=150,"Excellent",
D466&lt;=250,"Good",
D466&lt;=350,"Average",
D466&lt;=500,"Poor",
D466&lt;=800,"Very Poor",
D466&gt;800,"Unacceptable")</f>
        <v>Average</v>
      </c>
      <c r="R467" t="str">
        <f t="shared" si="64"/>
        <v>Needs Boiling</v>
      </c>
      <c r="S467" t="str">
        <f t="shared" si="66"/>
        <v>Safe</v>
      </c>
      <c r="T467" t="str">
        <f t="shared" si="67"/>
        <v>Acceptable</v>
      </c>
      <c r="U467" t="str">
        <f t="shared" si="68"/>
        <v>Acceptable</v>
      </c>
      <c r="V467" t="str">
        <f t="shared" si="69"/>
        <v>Safe</v>
      </c>
      <c r="W467" t="str">
        <f t="shared" si="70"/>
        <v>Acceptable</v>
      </c>
      <c r="AA467" t="str">
        <f t="shared" si="71"/>
        <v>Potable</v>
      </c>
      <c r="AB467" t="str">
        <f t="shared" si="72"/>
        <v>Potable</v>
      </c>
      <c r="AC467" t="s">
        <v>40</v>
      </c>
    </row>
    <row r="468" spans="2:29" x14ac:dyDescent="0.3">
      <c r="B468">
        <v>7.53988189284384</v>
      </c>
      <c r="C468">
        <v>185.825975338153</v>
      </c>
      <c r="D468">
        <v>215.752452207598</v>
      </c>
      <c r="E468">
        <v>7.4429987121387304</v>
      </c>
      <c r="F468">
        <v>333.079630142143</v>
      </c>
      <c r="G468">
        <v>444.11663259163299</v>
      </c>
      <c r="H468">
        <v>15.8305647822914</v>
      </c>
      <c r="I468">
        <v>49.067977464088301</v>
      </c>
      <c r="J468">
        <v>4.5315936695000101</v>
      </c>
      <c r="O468" t="str">
        <f t="shared" si="65"/>
        <v>Acidic</v>
      </c>
      <c r="P468" t="str" cm="1">
        <f t="array" ref="P468">_xlfn.IFS(C467&lt;=60,"Soft",
C467&lt;120,"Moderately Soft",
C467&lt;=170,"Desirable",
C467&lt;=240,"Moderately Hard",
C467&gt;240,"Hard")</f>
        <v>Moderately Hard</v>
      </c>
      <c r="Q468" t="str" cm="1">
        <f t="array" ref="Q468">_xlfn.IFS(D467&lt;50,"Non-Beneficial",
D467&lt;=150,"Excellent",
D467&lt;=250,"Good",
D467&lt;=350,"Average",
D467&lt;=500,"Poor",
D467&lt;=800,"Very Poor",
D467&gt;800,"Unacceptable")</f>
        <v>Average</v>
      </c>
      <c r="R468" t="str">
        <f t="shared" si="64"/>
        <v>Unacceptable</v>
      </c>
      <c r="S468" t="str">
        <f t="shared" si="66"/>
        <v>Safe</v>
      </c>
      <c r="T468" t="str">
        <f t="shared" si="67"/>
        <v>Acceptable</v>
      </c>
      <c r="U468" t="str">
        <f t="shared" si="68"/>
        <v>Acceptable</v>
      </c>
      <c r="V468" t="str">
        <f t="shared" si="69"/>
        <v>Safe</v>
      </c>
      <c r="W468" t="str">
        <f t="shared" si="70"/>
        <v>Acceptable</v>
      </c>
      <c r="AA468" t="str">
        <f t="shared" si="71"/>
        <v>Not-Potable</v>
      </c>
      <c r="AB468" t="str">
        <f t="shared" si="72"/>
        <v>Not-Potable</v>
      </c>
      <c r="AC468" t="s">
        <v>40</v>
      </c>
    </row>
    <row r="469" spans="2:29" x14ac:dyDescent="0.3">
      <c r="B469">
        <f>$AG$27</f>
        <v>7.080794504276815</v>
      </c>
      <c r="C469">
        <v>199.91801362570001</v>
      </c>
      <c r="D469">
        <v>153.355114329309</v>
      </c>
      <c r="E469">
        <v>8.0923770546915197</v>
      </c>
      <c r="F469">
        <v>303.32718164016302</v>
      </c>
      <c r="G469">
        <v>399.605446467359</v>
      </c>
      <c r="H469">
        <v>11.8217362809895</v>
      </c>
      <c r="I469">
        <v>58.222293398178302</v>
      </c>
      <c r="J469">
        <v>4.48245976367593</v>
      </c>
      <c r="O469" t="str">
        <f t="shared" si="65"/>
        <v>Neutral</v>
      </c>
      <c r="P469" t="str" cm="1">
        <f t="array" ref="P469">_xlfn.IFS(C468&lt;=60,"Soft",
C468&lt;120,"Moderately Soft",
C468&lt;=170,"Desirable",
C468&lt;=240,"Moderately Hard",
C468&gt;240,"Hard")</f>
        <v>Moderately Hard</v>
      </c>
      <c r="Q469" t="str" cm="1">
        <f t="array" ref="Q469">_xlfn.IFS(D468&lt;50,"Non-Beneficial",
D468&lt;=150,"Excellent",
D468&lt;=250,"Good",
D468&lt;=350,"Average",
D468&lt;=500,"Poor",
D468&lt;=800,"Very Poor",
D468&gt;800,"Unacceptable")</f>
        <v>Good</v>
      </c>
      <c r="R469" t="str">
        <f t="shared" si="64"/>
        <v>Unacceptable</v>
      </c>
      <c r="S469" t="str">
        <f t="shared" si="66"/>
        <v>Safe</v>
      </c>
      <c r="T469" t="str">
        <f t="shared" si="67"/>
        <v>Acceptable</v>
      </c>
      <c r="U469" t="str">
        <f t="shared" si="68"/>
        <v>Acceptable</v>
      </c>
      <c r="V469" t="str">
        <f t="shared" si="69"/>
        <v>Safe</v>
      </c>
      <c r="W469" t="str">
        <f t="shared" si="70"/>
        <v>Acceptable</v>
      </c>
      <c r="AA469" t="str">
        <f t="shared" si="71"/>
        <v>Not-Potable</v>
      </c>
      <c r="AB469" t="str">
        <f t="shared" si="72"/>
        <v>Potable</v>
      </c>
      <c r="AC469" t="s">
        <v>40</v>
      </c>
    </row>
    <row r="470" spans="2:29" x14ac:dyDescent="0.3">
      <c r="B470">
        <v>4.3704765802587904</v>
      </c>
      <c r="C470">
        <v>188.65403725311401</v>
      </c>
      <c r="D470">
        <v>295.42338165335497</v>
      </c>
      <c r="E470">
        <v>8.1171141326772602</v>
      </c>
      <c r="F470">
        <v>301.02218217666001</v>
      </c>
      <c r="G470">
        <v>456.30845385774802</v>
      </c>
      <c r="H470">
        <v>16.346838476755298</v>
      </c>
      <c r="I470">
        <v>46.696940923626002</v>
      </c>
      <c r="J470">
        <v>4.6493820341386396</v>
      </c>
      <c r="O470" t="str">
        <f t="shared" si="65"/>
        <v>Neutral</v>
      </c>
      <c r="P470" t="str" cm="1">
        <f t="array" ref="P470">_xlfn.IFS(C469&lt;=60,"Soft",
C469&lt;120,"Moderately Soft",
C469&lt;=170,"Desirable",
C469&lt;=240,"Moderately Hard",
C469&gt;240,"Hard")</f>
        <v>Moderately Hard</v>
      </c>
      <c r="Q470" t="str" cm="1">
        <f t="array" ref="Q470">_xlfn.IFS(D469&lt;50,"Non-Beneficial",
D469&lt;=150,"Excellent",
D469&lt;=250,"Good",
D469&lt;=350,"Average",
D469&lt;=500,"Poor",
D469&lt;=800,"Very Poor",
D469&gt;800,"Unacceptable")</f>
        <v>Good</v>
      </c>
      <c r="R470" t="str">
        <f t="shared" si="64"/>
        <v>Unacceptable</v>
      </c>
      <c r="S470" t="str">
        <f t="shared" si="66"/>
        <v>Safe</v>
      </c>
      <c r="T470" t="str">
        <f t="shared" si="67"/>
        <v>Acceptable</v>
      </c>
      <c r="U470" t="str">
        <f t="shared" si="68"/>
        <v>Acceptable</v>
      </c>
      <c r="V470" t="str">
        <f t="shared" si="69"/>
        <v>Safe</v>
      </c>
      <c r="W470" t="str">
        <f t="shared" si="70"/>
        <v>Acceptable</v>
      </c>
      <c r="AA470" t="str">
        <f t="shared" si="71"/>
        <v>Not-Potable</v>
      </c>
      <c r="AB470" t="str">
        <f t="shared" si="72"/>
        <v>Potable</v>
      </c>
      <c r="AC470" t="s">
        <v>40</v>
      </c>
    </row>
    <row r="471" spans="2:29" x14ac:dyDescent="0.3">
      <c r="B471">
        <v>10.3164003845531</v>
      </c>
      <c r="C471">
        <v>217.26684243344701</v>
      </c>
      <c r="D471">
        <v>106.765084754293</v>
      </c>
      <c r="E471">
        <v>3.4455145710057402</v>
      </c>
      <c r="F471">
        <v>397.75494597519202</v>
      </c>
      <c r="G471">
        <v>492.20647361771</v>
      </c>
      <c r="H471">
        <v>12.812732207582499</v>
      </c>
      <c r="I471">
        <v>72.281920215703195</v>
      </c>
      <c r="J471">
        <v>3.4073494284238302</v>
      </c>
      <c r="O471" t="str">
        <f t="shared" si="65"/>
        <v>Acidic</v>
      </c>
      <c r="P471" t="str" cm="1">
        <f t="array" ref="P471">_xlfn.IFS(C470&lt;=60,"Soft",
C470&lt;120,"Moderately Soft",
C470&lt;=170,"Desirable",
C470&lt;=240,"Moderately Hard",
C470&gt;240,"Hard")</f>
        <v>Moderately Hard</v>
      </c>
      <c r="Q471" t="str" cm="1">
        <f t="array" ref="Q471">_xlfn.IFS(D470&lt;50,"Non-Beneficial",
D470&lt;=150,"Excellent",
D470&lt;=250,"Good",
D470&lt;=350,"Average",
D470&lt;=500,"Poor",
D470&lt;=800,"Very Poor",
D470&gt;800,"Unacceptable")</f>
        <v>Average</v>
      </c>
      <c r="R471" t="str">
        <f t="shared" si="64"/>
        <v>Unacceptable</v>
      </c>
      <c r="S471" t="str">
        <f t="shared" si="66"/>
        <v>Safe</v>
      </c>
      <c r="T471" t="str">
        <f t="shared" si="67"/>
        <v>Acceptable</v>
      </c>
      <c r="U471" t="str">
        <f t="shared" si="68"/>
        <v>Acceptable</v>
      </c>
      <c r="V471" t="str">
        <f t="shared" si="69"/>
        <v>Safe</v>
      </c>
      <c r="W471" t="str">
        <f t="shared" si="70"/>
        <v>Acceptable</v>
      </c>
      <c r="AA471" t="str">
        <f t="shared" si="71"/>
        <v>Not-Potable</v>
      </c>
      <c r="AB471" t="str">
        <f t="shared" si="72"/>
        <v>Not-Potable</v>
      </c>
      <c r="AC471" t="s">
        <v>40</v>
      </c>
    </row>
    <row r="472" spans="2:29" x14ac:dyDescent="0.3">
      <c r="B472">
        <v>6.5995938189538004</v>
      </c>
      <c r="C472">
        <v>198.32326081645101</v>
      </c>
      <c r="D472">
        <v>210.78887166441399</v>
      </c>
      <c r="E472">
        <v>6.2342314820524303</v>
      </c>
      <c r="F472">
        <v>331.49563679988</v>
      </c>
      <c r="G472">
        <v>447.987791429342</v>
      </c>
      <c r="H472">
        <v>12.9363043287539</v>
      </c>
      <c r="I472">
        <v>59.833619304688099</v>
      </c>
      <c r="J472">
        <v>4.7023107527704902</v>
      </c>
      <c r="O472" t="str">
        <f t="shared" si="65"/>
        <v>Alkaline</v>
      </c>
      <c r="P472" t="str" cm="1">
        <f t="array" ref="P472">_xlfn.IFS(C471&lt;=60,"Soft",
C471&lt;120,"Moderately Soft",
C471&lt;=170,"Desirable",
C471&lt;=240,"Moderately Hard",
C471&gt;240,"Hard")</f>
        <v>Moderately Hard</v>
      </c>
      <c r="Q472" t="str" cm="1">
        <f t="array" ref="Q472">_xlfn.IFS(D471&lt;50,"Non-Beneficial",
D471&lt;=150,"Excellent",
D471&lt;=250,"Good",
D471&lt;=350,"Average",
D471&lt;=500,"Poor",
D471&lt;=800,"Very Poor",
D471&gt;800,"Unacceptable")</f>
        <v>Excellent</v>
      </c>
      <c r="R472" t="str">
        <f t="shared" si="64"/>
        <v>Acceptable</v>
      </c>
      <c r="S472" t="str">
        <f t="shared" si="66"/>
        <v>Safe</v>
      </c>
      <c r="T472" t="str">
        <f t="shared" si="67"/>
        <v>Acceptable</v>
      </c>
      <c r="U472" t="str">
        <f t="shared" si="68"/>
        <v>Acceptable</v>
      </c>
      <c r="V472" t="str">
        <f t="shared" si="69"/>
        <v>Safe</v>
      </c>
      <c r="W472" t="str">
        <f t="shared" si="70"/>
        <v>Acceptable</v>
      </c>
      <c r="AA472" t="str">
        <f t="shared" si="71"/>
        <v>Not-Potable</v>
      </c>
      <c r="AB472" t="str">
        <f t="shared" si="72"/>
        <v>Potable</v>
      </c>
      <c r="AC472" t="s">
        <v>40</v>
      </c>
    </row>
    <row r="473" spans="2:29" x14ac:dyDescent="0.3">
      <c r="B473">
        <v>4.1975835894150304</v>
      </c>
      <c r="C473">
        <v>189.473676655638</v>
      </c>
      <c r="D473">
        <v>312.92127703674799</v>
      </c>
      <c r="E473">
        <v>7.1052042723534798</v>
      </c>
      <c r="F473">
        <f>$AH$27</f>
        <v>333.77577661081307</v>
      </c>
      <c r="G473">
        <v>370.77141280604098</v>
      </c>
      <c r="H473">
        <v>11.986401814687101</v>
      </c>
      <c r="I473">
        <v>50.322830421255397</v>
      </c>
      <c r="J473">
        <v>5.2064801772076796</v>
      </c>
      <c r="O473" t="str">
        <f t="shared" si="65"/>
        <v>Drinkable</v>
      </c>
      <c r="P473" t="str" cm="1">
        <f t="array" ref="P473">_xlfn.IFS(C472&lt;=60,"Soft",
C472&lt;120,"Moderately Soft",
C472&lt;=170,"Desirable",
C472&lt;=240,"Moderately Hard",
C472&gt;240,"Hard")</f>
        <v>Moderately Hard</v>
      </c>
      <c r="Q473" t="str" cm="1">
        <f t="array" ref="Q473">_xlfn.IFS(D472&lt;50,"Non-Beneficial",
D472&lt;=150,"Excellent",
D472&lt;=250,"Good",
D472&lt;=350,"Average",
D472&lt;=500,"Poor",
D472&lt;=800,"Very Poor",
D472&gt;800,"Unacceptable")</f>
        <v>Good</v>
      </c>
      <c r="R473" t="str">
        <f t="shared" si="64"/>
        <v>Needs Boiling</v>
      </c>
      <c r="S473" t="str">
        <f t="shared" si="66"/>
        <v>Safe</v>
      </c>
      <c r="T473" t="str">
        <f t="shared" si="67"/>
        <v>Acceptable</v>
      </c>
      <c r="U473" t="str">
        <f t="shared" si="68"/>
        <v>Acceptable</v>
      </c>
      <c r="V473" t="str">
        <f t="shared" si="69"/>
        <v>Safe</v>
      </c>
      <c r="W473" t="str">
        <f t="shared" si="70"/>
        <v>Acceptable</v>
      </c>
      <c r="AA473" t="str">
        <f t="shared" si="71"/>
        <v>Potable</v>
      </c>
      <c r="AB473" t="str">
        <f t="shared" si="72"/>
        <v>Potable</v>
      </c>
      <c r="AC473" t="s">
        <v>40</v>
      </c>
    </row>
    <row r="474" spans="2:29" x14ac:dyDescent="0.3">
      <c r="B474">
        <v>7.9207945643732298</v>
      </c>
      <c r="C474">
        <v>173.35715056714</v>
      </c>
      <c r="D474">
        <v>134.54634777245499</v>
      </c>
      <c r="E474">
        <v>6.9478951373672997</v>
      </c>
      <c r="F474">
        <v>356.76811934454099</v>
      </c>
      <c r="G474">
        <v>471.368694554321</v>
      </c>
      <c r="H474">
        <v>16.477839723411801</v>
      </c>
      <c r="I474">
        <v>68.000508350023594</v>
      </c>
      <c r="J474">
        <v>3.3743265226271899</v>
      </c>
      <c r="O474" t="str">
        <f t="shared" si="65"/>
        <v>Acidic</v>
      </c>
      <c r="P474" t="str" cm="1">
        <f t="array" ref="P474">_xlfn.IFS(C473&lt;=60,"Soft",
C473&lt;120,"Moderately Soft",
C473&lt;=170,"Desirable",
C473&lt;=240,"Moderately Hard",
C473&gt;240,"Hard")</f>
        <v>Moderately Hard</v>
      </c>
      <c r="Q474" t="str" cm="1">
        <f t="array" ref="Q474">_xlfn.IFS(D473&lt;50,"Non-Beneficial",
D473&lt;=150,"Excellent",
D473&lt;=250,"Good",
D473&lt;=350,"Average",
D473&lt;=500,"Poor",
D473&lt;=800,"Very Poor",
D473&gt;800,"Unacceptable")</f>
        <v>Average</v>
      </c>
      <c r="R474" t="str">
        <f t="shared" si="64"/>
        <v>Unacceptable</v>
      </c>
      <c r="S474" t="str">
        <f t="shared" si="66"/>
        <v>Safe</v>
      </c>
      <c r="T474" t="str">
        <f t="shared" si="67"/>
        <v>Acceptable</v>
      </c>
      <c r="U474" t="str">
        <f t="shared" si="68"/>
        <v>Acceptable</v>
      </c>
      <c r="V474" t="str">
        <f t="shared" si="69"/>
        <v>Safe</v>
      </c>
      <c r="W474" t="str">
        <f t="shared" si="70"/>
        <v>Unacceptable</v>
      </c>
      <c r="AA474" t="str">
        <f t="shared" si="71"/>
        <v>Not-Potable</v>
      </c>
      <c r="AB474" t="str">
        <f t="shared" si="72"/>
        <v>Not-Potable</v>
      </c>
      <c r="AC474" t="s">
        <v>40</v>
      </c>
    </row>
    <row r="475" spans="2:29" x14ac:dyDescent="0.3">
      <c r="B475">
        <v>6.3307327654463998</v>
      </c>
      <c r="C475">
        <v>166.73800899675899</v>
      </c>
      <c r="D475">
        <v>183.97199408096</v>
      </c>
      <c r="E475">
        <v>8.0764264822570997</v>
      </c>
      <c r="F475">
        <f>$AH$27</f>
        <v>333.77577661081307</v>
      </c>
      <c r="G475">
        <v>436.99175210780101</v>
      </c>
      <c r="H475">
        <v>12.9051886484253</v>
      </c>
      <c r="I475">
        <v>67.648556122144598</v>
      </c>
      <c r="J475">
        <v>3.9400004233930601</v>
      </c>
      <c r="O475" t="str">
        <f t="shared" si="65"/>
        <v>Neutral</v>
      </c>
      <c r="P475" t="str" cm="1">
        <f t="array" ref="P475">_xlfn.IFS(C474&lt;=60,"Soft",
C474&lt;120,"Moderately Soft",
C474&lt;=170,"Desirable",
C474&lt;=240,"Moderately Hard",
C474&gt;240,"Hard")</f>
        <v>Moderately Hard</v>
      </c>
      <c r="Q475" t="str" cm="1">
        <f t="array" ref="Q475">_xlfn.IFS(D474&lt;50,"Non-Beneficial",
D474&lt;=150,"Excellent",
D474&lt;=250,"Good",
D474&lt;=350,"Average",
D474&lt;=500,"Poor",
D474&lt;=800,"Very Poor",
D474&gt;800,"Unacceptable")</f>
        <v>Excellent</v>
      </c>
      <c r="R475" t="str">
        <f t="shared" si="64"/>
        <v>Needs Boiling</v>
      </c>
      <c r="S475" t="str">
        <f t="shared" si="66"/>
        <v>Safe</v>
      </c>
      <c r="T475" t="str">
        <f t="shared" si="67"/>
        <v>Acceptable</v>
      </c>
      <c r="U475" t="str">
        <f t="shared" si="68"/>
        <v>Acceptable</v>
      </c>
      <c r="V475" t="str">
        <f t="shared" si="69"/>
        <v>Safe</v>
      </c>
      <c r="W475" t="str">
        <f t="shared" si="70"/>
        <v>Acceptable</v>
      </c>
      <c r="AA475" t="str">
        <f t="shared" si="71"/>
        <v>Potable</v>
      </c>
      <c r="AB475" t="str">
        <f t="shared" si="72"/>
        <v>Potable</v>
      </c>
      <c r="AC475" t="s">
        <v>40</v>
      </c>
    </row>
    <row r="476" spans="2:29" x14ac:dyDescent="0.3">
      <c r="B476">
        <f>$AG$27</f>
        <v>7.080794504276815</v>
      </c>
      <c r="C476">
        <v>181.296125066054</v>
      </c>
      <c r="D476">
        <v>234.33901774069702</v>
      </c>
      <c r="E476">
        <v>7.7295884192607698</v>
      </c>
      <c r="F476">
        <f>$AH$27</f>
        <v>333.77577661081307</v>
      </c>
      <c r="G476">
        <v>329.74086172290799</v>
      </c>
      <c r="H476">
        <v>12.275713323952401</v>
      </c>
      <c r="I476">
        <v>38.756797719962798</v>
      </c>
      <c r="J476">
        <v>5.1283465241875099</v>
      </c>
      <c r="O476" t="str">
        <f t="shared" si="65"/>
        <v>Acidic</v>
      </c>
      <c r="P476" t="str" cm="1">
        <f t="array" ref="P476">_xlfn.IFS(C475&lt;=60,"Soft",
C475&lt;120,"Moderately Soft",
C475&lt;=170,"Desirable",
C475&lt;=240,"Moderately Hard",
C475&gt;240,"Hard")</f>
        <v>Desirable</v>
      </c>
      <c r="Q476" t="str" cm="1">
        <f t="array" ref="Q476">_xlfn.IFS(D475&lt;50,"Non-Beneficial",
D475&lt;=150,"Excellent",
D475&lt;=250,"Good",
D475&lt;=350,"Average",
D475&lt;=500,"Poor",
D475&lt;=800,"Very Poor",
D475&gt;800,"Unacceptable")</f>
        <v>Good</v>
      </c>
      <c r="R476" t="str">
        <f t="shared" si="64"/>
        <v>Unacceptable</v>
      </c>
      <c r="S476" t="str">
        <f t="shared" si="66"/>
        <v>Safe</v>
      </c>
      <c r="T476" t="str">
        <f t="shared" si="67"/>
        <v>Acceptable</v>
      </c>
      <c r="U476" t="str">
        <f t="shared" si="68"/>
        <v>Acceptable</v>
      </c>
      <c r="V476" t="str">
        <f t="shared" si="69"/>
        <v>Safe</v>
      </c>
      <c r="W476" t="str">
        <f t="shared" si="70"/>
        <v>Acceptable</v>
      </c>
      <c r="AA476" t="str">
        <f t="shared" si="71"/>
        <v>Not-Potable</v>
      </c>
      <c r="AB476" t="str">
        <f t="shared" si="72"/>
        <v>Not-Potable</v>
      </c>
      <c r="AC476" t="s">
        <v>40</v>
      </c>
    </row>
    <row r="477" spans="2:29" x14ac:dyDescent="0.3">
      <c r="B477">
        <v>7.76414261000218</v>
      </c>
      <c r="C477">
        <v>186.13243188501701</v>
      </c>
      <c r="D477">
        <v>259.26075642580997</v>
      </c>
      <c r="E477">
        <v>8.0112066358423295</v>
      </c>
      <c r="F477">
        <f>$AH$27</f>
        <v>333.77577661081307</v>
      </c>
      <c r="G477">
        <v>399.13171794893799</v>
      </c>
      <c r="H477">
        <v>22.846529106610799</v>
      </c>
      <c r="I477">
        <v>35.243678388744101</v>
      </c>
      <c r="J477">
        <v>4.1051782680561297</v>
      </c>
      <c r="O477" t="str">
        <f t="shared" si="65"/>
        <v>Neutral</v>
      </c>
      <c r="P477" t="str" cm="1">
        <f t="array" ref="P477">_xlfn.IFS(C476&lt;=60,"Soft",
C476&lt;120,"Moderately Soft",
C476&lt;=170,"Desirable",
C476&lt;=240,"Moderately Hard",
C476&gt;240,"Hard")</f>
        <v>Moderately Hard</v>
      </c>
      <c r="Q477" t="str" cm="1">
        <f t="array" ref="Q477">_xlfn.IFS(D476&lt;50,"Non-Beneficial",
D476&lt;=150,"Excellent",
D476&lt;=250,"Good",
D476&lt;=350,"Average",
D476&lt;=500,"Poor",
D476&lt;=800,"Very Poor",
D476&gt;800,"Unacceptable")</f>
        <v>Good</v>
      </c>
      <c r="R477" t="str">
        <f t="shared" si="64"/>
        <v>Unacceptable</v>
      </c>
      <c r="S477" t="str">
        <f t="shared" si="66"/>
        <v>Safe</v>
      </c>
      <c r="T477" t="str">
        <f t="shared" si="67"/>
        <v>Acceptable</v>
      </c>
      <c r="U477" t="str">
        <f t="shared" si="68"/>
        <v>Acceptable</v>
      </c>
      <c r="V477" t="str">
        <f t="shared" si="69"/>
        <v>Safe</v>
      </c>
      <c r="W477" t="str">
        <f t="shared" si="70"/>
        <v>Unacceptable</v>
      </c>
      <c r="AA477" t="str">
        <f t="shared" si="71"/>
        <v>Not-Potable</v>
      </c>
      <c r="AB477" t="str">
        <f t="shared" si="72"/>
        <v>Not-Potable</v>
      </c>
      <c r="AC477" t="s">
        <v>40</v>
      </c>
    </row>
    <row r="478" spans="2:29" x14ac:dyDescent="0.3">
      <c r="B478">
        <v>8.23714263389701</v>
      </c>
      <c r="C478">
        <v>190.05969494125799</v>
      </c>
      <c r="D478">
        <v>200.153981059345</v>
      </c>
      <c r="E478">
        <v>8.3852166734870899</v>
      </c>
      <c r="F478">
        <v>356.091761337425</v>
      </c>
      <c r="G478">
        <v>377.682097165051</v>
      </c>
      <c r="H478">
        <v>17.7409436358204</v>
      </c>
      <c r="I478">
        <v>37.713878060291599</v>
      </c>
      <c r="J478">
        <v>4.9391094413750896</v>
      </c>
      <c r="O478" t="str">
        <f t="shared" si="65"/>
        <v>Neutral</v>
      </c>
      <c r="P478" t="str" cm="1">
        <f t="array" ref="P478">_xlfn.IFS(C477&lt;=60,"Soft",
C477&lt;120,"Moderately Soft",
C477&lt;=170,"Desirable",
C477&lt;=240,"Moderately Hard",
C477&gt;240,"Hard")</f>
        <v>Moderately Hard</v>
      </c>
      <c r="Q478" t="str" cm="1">
        <f t="array" ref="Q478">_xlfn.IFS(D477&lt;50,"Non-Beneficial",
D477&lt;=150,"Excellent",
D477&lt;=250,"Good",
D477&lt;=350,"Average",
D477&lt;=500,"Poor",
D477&lt;=800,"Very Poor",
D477&gt;800,"Unacceptable")</f>
        <v>Average</v>
      </c>
      <c r="R478" t="str">
        <f t="shared" si="64"/>
        <v>Unacceptable</v>
      </c>
      <c r="S478" t="str">
        <f t="shared" si="66"/>
        <v>Safe</v>
      </c>
      <c r="T478" t="str">
        <f t="shared" si="67"/>
        <v>Acceptable</v>
      </c>
      <c r="U478" t="str">
        <f t="shared" si="68"/>
        <v>Unacceptable</v>
      </c>
      <c r="V478" t="str">
        <f t="shared" si="69"/>
        <v>Safe</v>
      </c>
      <c r="W478" t="str">
        <f t="shared" si="70"/>
        <v>Acceptable</v>
      </c>
      <c r="AA478" t="str">
        <f t="shared" si="71"/>
        <v>Not-Potable</v>
      </c>
      <c r="AB478" t="str">
        <f t="shared" si="72"/>
        <v>Not-Potable</v>
      </c>
      <c r="AC478" t="s">
        <v>40</v>
      </c>
    </row>
    <row r="479" spans="2:29" x14ac:dyDescent="0.3">
      <c r="B479">
        <v>5.6792341150880796</v>
      </c>
      <c r="C479">
        <v>188.18869614919601</v>
      </c>
      <c r="D479">
        <v>356.43181207759903</v>
      </c>
      <c r="E479">
        <v>8.8826537093744999</v>
      </c>
      <c r="F479">
        <v>322.16938299851</v>
      </c>
      <c r="G479">
        <v>256.30255851111298</v>
      </c>
      <c r="H479">
        <v>15.0002598391919</v>
      </c>
      <c r="I479">
        <f>$AI$27</f>
        <v>66.396292946768</v>
      </c>
      <c r="J479">
        <v>2.33957273585618</v>
      </c>
      <c r="O479" t="str">
        <f t="shared" si="65"/>
        <v>Alkaline</v>
      </c>
      <c r="P479" t="str" cm="1">
        <f t="array" ref="P479">_xlfn.IFS(C478&lt;=60,"Soft",
C478&lt;120,"Moderately Soft",
C478&lt;=170,"Desirable",
C478&lt;=240,"Moderately Hard",
C478&gt;240,"Hard")</f>
        <v>Moderately Hard</v>
      </c>
      <c r="Q479" t="str" cm="1">
        <f t="array" ref="Q479">_xlfn.IFS(D478&lt;50,"Non-Beneficial",
D478&lt;=150,"Excellent",
D478&lt;=250,"Good",
D478&lt;=350,"Average",
D478&lt;=500,"Poor",
D478&lt;=800,"Very Poor",
D478&gt;800,"Unacceptable")</f>
        <v>Good</v>
      </c>
      <c r="R479" t="str">
        <f t="shared" si="64"/>
        <v>Unacceptable</v>
      </c>
      <c r="S479" t="str">
        <f t="shared" si="66"/>
        <v>Safe</v>
      </c>
      <c r="T479" t="str">
        <f t="shared" si="67"/>
        <v>Acceptable</v>
      </c>
      <c r="U479" t="str">
        <f t="shared" si="68"/>
        <v>Acceptable</v>
      </c>
      <c r="V479" t="str">
        <f t="shared" si="69"/>
        <v>Safe</v>
      </c>
      <c r="W479" t="str">
        <f t="shared" si="70"/>
        <v>Acceptable</v>
      </c>
      <c r="AA479" t="str">
        <f t="shared" si="71"/>
        <v>Not-Potable</v>
      </c>
      <c r="AB479" t="str">
        <f t="shared" si="72"/>
        <v>Not-Potable</v>
      </c>
      <c r="AC479" t="s">
        <v>40</v>
      </c>
    </row>
    <row r="480" spans="2:29" x14ac:dyDescent="0.3">
      <c r="B480">
        <v>7.4175703683004999</v>
      </c>
      <c r="C480">
        <v>193.771878368572</v>
      </c>
      <c r="D480">
        <v>232.07092841191599</v>
      </c>
      <c r="E480">
        <v>7.4721152956763399</v>
      </c>
      <c r="F480">
        <f>$AH$27</f>
        <v>333.77577661081307</v>
      </c>
      <c r="G480">
        <v>496.10518763718198</v>
      </c>
      <c r="H480">
        <v>15.744352939882001</v>
      </c>
      <c r="I480">
        <v>73.187475472413396</v>
      </c>
      <c r="J480">
        <v>4.6715578811123901</v>
      </c>
      <c r="O480" t="str">
        <f t="shared" si="65"/>
        <v>Acidic</v>
      </c>
      <c r="P480" t="str" cm="1">
        <f t="array" ref="P480">_xlfn.IFS(C479&lt;=60,"Soft",
C479&lt;120,"Moderately Soft",
C479&lt;=170,"Desirable",
C479&lt;=240,"Moderately Hard",
C479&gt;240,"Hard")</f>
        <v>Moderately Hard</v>
      </c>
      <c r="Q480" t="str" cm="1">
        <f t="array" ref="Q480">_xlfn.IFS(D479&lt;50,"Non-Beneficial",
D479&lt;=150,"Excellent",
D479&lt;=250,"Good",
D479&lt;=350,"Average",
D479&lt;=500,"Poor",
D479&lt;=800,"Very Poor",
D479&gt;800,"Unacceptable")</f>
        <v>Poor</v>
      </c>
      <c r="R480" t="str">
        <f t="shared" si="64"/>
        <v>Unacceptable</v>
      </c>
      <c r="S480" t="str">
        <f t="shared" si="66"/>
        <v>Safe</v>
      </c>
      <c r="T480" t="str">
        <f t="shared" si="67"/>
        <v>Acceptable</v>
      </c>
      <c r="U480" t="str">
        <f t="shared" si="68"/>
        <v>Acceptable</v>
      </c>
      <c r="V480" t="str">
        <f t="shared" si="69"/>
        <v>Safe</v>
      </c>
      <c r="W480" t="str">
        <f t="shared" si="70"/>
        <v>Acceptable</v>
      </c>
      <c r="AA480" t="str">
        <f t="shared" si="71"/>
        <v>Not-Potable</v>
      </c>
      <c r="AB480" t="str">
        <f t="shared" si="72"/>
        <v>Not-Potable</v>
      </c>
      <c r="AC480" t="s">
        <v>40</v>
      </c>
    </row>
    <row r="481" spans="2:29" x14ac:dyDescent="0.3">
      <c r="B481">
        <v>4.7759834385065201</v>
      </c>
      <c r="C481">
        <v>196.27396370686901</v>
      </c>
      <c r="D481">
        <v>191.85791877148802</v>
      </c>
      <c r="E481">
        <v>4.9429299006513103</v>
      </c>
      <c r="F481">
        <v>329.14391209584102</v>
      </c>
      <c r="G481">
        <v>459.08355678126497</v>
      </c>
      <c r="H481">
        <v>13.3709497523897</v>
      </c>
      <c r="I481">
        <v>84.584249635442902</v>
      </c>
      <c r="J481">
        <v>4.3821616189719199</v>
      </c>
      <c r="O481" t="str">
        <f t="shared" si="65"/>
        <v>Neutral</v>
      </c>
      <c r="P481" t="str" cm="1">
        <f t="array" ref="P481">_xlfn.IFS(C480&lt;=60,"Soft",
C480&lt;120,"Moderately Soft",
C480&lt;=170,"Desirable",
C480&lt;=240,"Moderately Hard",
C480&gt;240,"Hard")</f>
        <v>Moderately Hard</v>
      </c>
      <c r="Q481" t="str" cm="1">
        <f t="array" ref="Q481">_xlfn.IFS(D480&lt;50,"Non-Beneficial",
D480&lt;=150,"Excellent",
D480&lt;=250,"Good",
D480&lt;=350,"Average",
D480&lt;=500,"Poor",
D480&lt;=800,"Very Poor",
D480&gt;800,"Unacceptable")</f>
        <v>Good</v>
      </c>
      <c r="R481" t="str">
        <f t="shared" si="64"/>
        <v>Unacceptable</v>
      </c>
      <c r="S481" t="str">
        <f t="shared" si="66"/>
        <v>Safe</v>
      </c>
      <c r="T481" t="str">
        <f t="shared" si="67"/>
        <v>Acceptable</v>
      </c>
      <c r="U481" t="str">
        <f t="shared" si="68"/>
        <v>Acceptable</v>
      </c>
      <c r="V481" t="str">
        <f t="shared" si="69"/>
        <v>Safe</v>
      </c>
      <c r="W481" t="str">
        <f t="shared" si="70"/>
        <v>Acceptable</v>
      </c>
      <c r="AA481" t="str">
        <f t="shared" si="71"/>
        <v>Not-Potable</v>
      </c>
      <c r="AB481" t="str">
        <f t="shared" si="72"/>
        <v>Potable</v>
      </c>
      <c r="AC481" t="s">
        <v>40</v>
      </c>
    </row>
    <row r="482" spans="2:29" x14ac:dyDescent="0.3">
      <c r="B482">
        <v>7.8650949704307997</v>
      </c>
      <c r="C482">
        <v>210.03929429128399</v>
      </c>
      <c r="D482">
        <v>143.10623301021499</v>
      </c>
      <c r="E482">
        <v>6.6128995919833402</v>
      </c>
      <c r="F482">
        <f>$AH$27</f>
        <v>333.77577661081307</v>
      </c>
      <c r="G482">
        <v>403.36059590961599</v>
      </c>
      <c r="H482">
        <v>12.879341147473699</v>
      </c>
      <c r="I482">
        <v>74.134787820228695</v>
      </c>
      <c r="J482">
        <v>4.7950255549201497</v>
      </c>
      <c r="O482" t="str">
        <f t="shared" si="65"/>
        <v>Acidic</v>
      </c>
      <c r="P482" t="str" cm="1">
        <f t="array" ref="P482">_xlfn.IFS(C481&lt;=60,"Soft",
C481&lt;120,"Moderately Soft",
C481&lt;=170,"Desirable",
C481&lt;=240,"Moderately Hard",
C481&gt;240,"Hard")</f>
        <v>Moderately Hard</v>
      </c>
      <c r="Q482" t="str" cm="1">
        <f t="array" ref="Q482">_xlfn.IFS(D481&lt;50,"Non-Beneficial",
D481&lt;=150,"Excellent",
D481&lt;=250,"Good",
D481&lt;=350,"Average",
D481&lt;=500,"Poor",
D481&lt;=800,"Very Poor",
D481&gt;800,"Unacceptable")</f>
        <v>Good</v>
      </c>
      <c r="R482" t="str">
        <f t="shared" si="64"/>
        <v>Acceptable</v>
      </c>
      <c r="S482" t="str">
        <f t="shared" si="66"/>
        <v>Safe</v>
      </c>
      <c r="T482" t="str">
        <f t="shared" si="67"/>
        <v>Acceptable</v>
      </c>
      <c r="U482" t="str">
        <f t="shared" si="68"/>
        <v>Acceptable</v>
      </c>
      <c r="V482" t="str">
        <f t="shared" si="69"/>
        <v>Unsafe</v>
      </c>
      <c r="W482" t="str">
        <f t="shared" si="70"/>
        <v>Acceptable</v>
      </c>
      <c r="AA482" t="str">
        <f t="shared" si="71"/>
        <v>Not-Potable</v>
      </c>
      <c r="AB482" t="str">
        <f t="shared" si="72"/>
        <v>Not-Potable</v>
      </c>
      <c r="AC482" t="s">
        <v>40</v>
      </c>
    </row>
    <row r="483" spans="2:29" x14ac:dyDescent="0.3">
      <c r="B483">
        <v>5.9034657150915901</v>
      </c>
      <c r="C483">
        <v>201.864032346378</v>
      </c>
      <c r="D483">
        <v>253.941047202997</v>
      </c>
      <c r="E483">
        <v>7.6921542024023104</v>
      </c>
      <c r="F483">
        <v>313.64807169820699</v>
      </c>
      <c r="G483">
        <v>434.71974718950798</v>
      </c>
      <c r="H483">
        <v>18.0067026427493</v>
      </c>
      <c r="I483">
        <v>59.972159528788701</v>
      </c>
      <c r="J483">
        <v>4.5870867193146996</v>
      </c>
      <c r="O483" t="str">
        <f t="shared" si="65"/>
        <v>Neutral</v>
      </c>
      <c r="P483" t="str" cm="1">
        <f t="array" ref="P483">_xlfn.IFS(C482&lt;=60,"Soft",
C482&lt;120,"Moderately Soft",
C482&lt;=170,"Desirable",
C482&lt;=240,"Moderately Hard",
C482&gt;240,"Hard")</f>
        <v>Moderately Hard</v>
      </c>
      <c r="Q483" t="str" cm="1">
        <f t="array" ref="Q483">_xlfn.IFS(D482&lt;50,"Non-Beneficial",
D482&lt;=150,"Excellent",
D482&lt;=250,"Good",
D482&lt;=350,"Average",
D482&lt;=500,"Poor",
D482&lt;=800,"Very Poor",
D482&gt;800,"Unacceptable")</f>
        <v>Excellent</v>
      </c>
      <c r="R483" t="str">
        <f t="shared" si="64"/>
        <v>Needs Boiling</v>
      </c>
      <c r="S483" t="str">
        <f t="shared" si="66"/>
        <v>Safe</v>
      </c>
      <c r="T483" t="str">
        <f t="shared" si="67"/>
        <v>Acceptable</v>
      </c>
      <c r="U483" t="str">
        <f t="shared" si="68"/>
        <v>Acceptable</v>
      </c>
      <c r="V483" t="str">
        <f t="shared" si="69"/>
        <v>Safe</v>
      </c>
      <c r="W483" t="str">
        <f t="shared" si="70"/>
        <v>Acceptable</v>
      </c>
      <c r="AA483" t="str">
        <f t="shared" si="71"/>
        <v>Potable</v>
      </c>
      <c r="AB483" t="str">
        <f t="shared" si="72"/>
        <v>Potable</v>
      </c>
      <c r="AC483" t="s">
        <v>40</v>
      </c>
    </row>
    <row r="484" spans="2:29" x14ac:dyDescent="0.3">
      <c r="B484">
        <v>7.7057110063139698</v>
      </c>
      <c r="C484">
        <v>178.92285762430501</v>
      </c>
      <c r="D484">
        <v>184.766191659762</v>
      </c>
      <c r="E484">
        <v>8.2262281350877</v>
      </c>
      <c r="F484">
        <v>334.88991057789298</v>
      </c>
      <c r="G484">
        <v>518.04336899484304</v>
      </c>
      <c r="H484">
        <v>10.6387983589157</v>
      </c>
      <c r="I484">
        <v>63.157489187741596</v>
      </c>
      <c r="J484">
        <v>3.8619560774085002</v>
      </c>
      <c r="O484" t="str">
        <f t="shared" si="65"/>
        <v>Acidic</v>
      </c>
      <c r="P484" t="str" cm="1">
        <f t="array" ref="P484">_xlfn.IFS(C483&lt;=60,"Soft",
C483&lt;120,"Moderately Soft",
C483&lt;=170,"Desirable",
C483&lt;=240,"Moderately Hard",
C483&gt;240,"Hard")</f>
        <v>Moderately Hard</v>
      </c>
      <c r="Q484" t="str" cm="1">
        <f t="array" ref="Q484">_xlfn.IFS(D483&lt;50,"Non-Beneficial",
D483&lt;=150,"Excellent",
D483&lt;=250,"Good",
D483&lt;=350,"Average",
D483&lt;=500,"Poor",
D483&lt;=800,"Very Poor",
D483&gt;800,"Unacceptable")</f>
        <v>Average</v>
      </c>
      <c r="R484" t="str">
        <f t="shared" si="64"/>
        <v>Unacceptable</v>
      </c>
      <c r="S484" t="str">
        <f t="shared" si="66"/>
        <v>Safe</v>
      </c>
      <c r="T484" t="str">
        <f t="shared" si="67"/>
        <v>Acceptable</v>
      </c>
      <c r="U484" t="str">
        <f t="shared" si="68"/>
        <v>Acceptable</v>
      </c>
      <c r="V484" t="str">
        <f t="shared" si="69"/>
        <v>Safe</v>
      </c>
      <c r="W484" t="str">
        <f t="shared" si="70"/>
        <v>Acceptable</v>
      </c>
      <c r="AA484" t="str">
        <f t="shared" si="71"/>
        <v>Not-Potable</v>
      </c>
      <c r="AB484" t="str">
        <f t="shared" si="72"/>
        <v>Not-Potable</v>
      </c>
      <c r="AC484" t="s">
        <v>40</v>
      </c>
    </row>
    <row r="485" spans="2:29" x14ac:dyDescent="0.3">
      <c r="B485">
        <v>7.8151217778281499</v>
      </c>
      <c r="C485">
        <v>190.31390431603401</v>
      </c>
      <c r="D485">
        <v>202.29108150263099</v>
      </c>
      <c r="E485">
        <v>9.1868930551496195</v>
      </c>
      <c r="F485">
        <v>335.638725651453</v>
      </c>
      <c r="G485">
        <v>379.222873038616</v>
      </c>
      <c r="H485">
        <v>14.979347629638699</v>
      </c>
      <c r="I485">
        <v>73.425427585331306</v>
      </c>
      <c r="J485">
        <v>3.0961632722016499</v>
      </c>
      <c r="O485" t="str">
        <f t="shared" si="65"/>
        <v>Neutral</v>
      </c>
      <c r="P485" t="str" cm="1">
        <f t="array" ref="P485">_xlfn.IFS(C484&lt;=60,"Soft",
C484&lt;120,"Moderately Soft",
C484&lt;=170,"Desirable",
C484&lt;=240,"Moderately Hard",
C484&gt;240,"Hard")</f>
        <v>Moderately Hard</v>
      </c>
      <c r="Q485" t="str" cm="1">
        <f t="array" ref="Q485">_xlfn.IFS(D484&lt;50,"Non-Beneficial",
D484&lt;=150,"Excellent",
D484&lt;=250,"Good",
D484&lt;=350,"Average",
D484&lt;=500,"Poor",
D484&lt;=800,"Very Poor",
D484&gt;800,"Unacceptable")</f>
        <v>Good</v>
      </c>
      <c r="R485" t="str">
        <f t="shared" si="64"/>
        <v>Unacceptable</v>
      </c>
      <c r="S485" t="str">
        <f t="shared" si="66"/>
        <v>Safe</v>
      </c>
      <c r="T485" t="str">
        <f t="shared" si="67"/>
        <v>Unacceptable</v>
      </c>
      <c r="U485" t="str">
        <f t="shared" si="68"/>
        <v>Acceptable</v>
      </c>
      <c r="V485" t="str">
        <f t="shared" si="69"/>
        <v>Safe</v>
      </c>
      <c r="W485" t="str">
        <f t="shared" si="70"/>
        <v>Acceptable</v>
      </c>
      <c r="AA485" t="str">
        <f t="shared" si="71"/>
        <v>Not-Potable</v>
      </c>
      <c r="AB485" t="str">
        <f t="shared" si="72"/>
        <v>Not-Potable</v>
      </c>
      <c r="AC485" t="s">
        <v>40</v>
      </c>
    </row>
    <row r="486" spans="2:29" x14ac:dyDescent="0.3">
      <c r="B486">
        <v>6.13974303173437</v>
      </c>
      <c r="C486">
        <v>168.44421445078399</v>
      </c>
      <c r="D486">
        <v>238.94136009615102</v>
      </c>
      <c r="E486">
        <v>9.4945816976620296</v>
      </c>
      <c r="F486">
        <v>318.02608693865801</v>
      </c>
      <c r="G486">
        <v>494.12912494427599</v>
      </c>
      <c r="H486">
        <v>19.116022163269999</v>
      </c>
      <c r="I486">
        <v>60.264766911870304</v>
      </c>
      <c r="J486">
        <v>3.8412215736878701</v>
      </c>
      <c r="O486" t="str">
        <f t="shared" si="65"/>
        <v>Neutral</v>
      </c>
      <c r="P486" t="str" cm="1">
        <f t="array" ref="P486">_xlfn.IFS(C485&lt;=60,"Soft",
C485&lt;120,"Moderately Soft",
C485&lt;=170,"Desirable",
C485&lt;=240,"Moderately Hard",
C485&gt;240,"Hard")</f>
        <v>Moderately Hard</v>
      </c>
      <c r="Q486" t="str" cm="1">
        <f t="array" ref="Q486">_xlfn.IFS(D485&lt;50,"Non-Beneficial",
D485&lt;=150,"Excellent",
D485&lt;=250,"Good",
D485&lt;=350,"Average",
D485&lt;=500,"Poor",
D485&lt;=800,"Very Poor",
D485&gt;800,"Unacceptable")</f>
        <v>Good</v>
      </c>
      <c r="R486" t="str">
        <f t="shared" si="64"/>
        <v>Unacceptable</v>
      </c>
      <c r="S486" t="str">
        <f t="shared" si="66"/>
        <v>Safe</v>
      </c>
      <c r="T486" t="str">
        <f t="shared" si="67"/>
        <v>Acceptable</v>
      </c>
      <c r="U486" t="str">
        <f t="shared" si="68"/>
        <v>Acceptable</v>
      </c>
      <c r="V486" t="str">
        <f t="shared" si="69"/>
        <v>Safe</v>
      </c>
      <c r="W486" t="str">
        <f t="shared" si="70"/>
        <v>Acceptable</v>
      </c>
      <c r="AA486" t="str">
        <f t="shared" si="71"/>
        <v>Not-Potable</v>
      </c>
      <c r="AB486" t="str">
        <f t="shared" si="72"/>
        <v>Potable</v>
      </c>
      <c r="AC486" t="s">
        <v>40</v>
      </c>
    </row>
    <row r="487" spans="2:29" x14ac:dyDescent="0.3">
      <c r="B487">
        <v>5.0414050278910301</v>
      </c>
      <c r="C487">
        <v>193.167853494067</v>
      </c>
      <c r="D487">
        <v>173.423140789379</v>
      </c>
      <c r="E487">
        <v>7.8429747877061997</v>
      </c>
      <c r="F487">
        <v>322.10699746214902</v>
      </c>
      <c r="G487">
        <v>444.45349574232898</v>
      </c>
      <c r="H487">
        <v>17.4727884849529</v>
      </c>
      <c r="I487">
        <v>66.542198044275594</v>
      </c>
      <c r="J487">
        <v>4.5436857613339203</v>
      </c>
      <c r="O487" t="str">
        <f t="shared" si="65"/>
        <v>Acidic</v>
      </c>
      <c r="P487" t="str" cm="1">
        <f t="array" ref="P487">_xlfn.IFS(C486&lt;=60,"Soft",
C486&lt;120,"Moderately Soft",
C486&lt;=170,"Desirable",
C486&lt;=240,"Moderately Hard",
C486&gt;240,"Hard")</f>
        <v>Desirable</v>
      </c>
      <c r="Q487" t="str" cm="1">
        <f t="array" ref="Q487">_xlfn.IFS(D486&lt;50,"Non-Beneficial",
D486&lt;=150,"Excellent",
D486&lt;=250,"Good",
D486&lt;=350,"Average",
D486&lt;=500,"Poor",
D486&lt;=800,"Very Poor",
D486&gt;800,"Unacceptable")</f>
        <v>Good</v>
      </c>
      <c r="R487" t="str">
        <f t="shared" si="64"/>
        <v>Unacceptable</v>
      </c>
      <c r="S487" t="str">
        <f t="shared" si="66"/>
        <v>Safe</v>
      </c>
      <c r="T487" t="str">
        <f t="shared" si="67"/>
        <v>Acceptable</v>
      </c>
      <c r="U487" t="str">
        <f t="shared" si="68"/>
        <v>Acceptable</v>
      </c>
      <c r="V487" t="str">
        <f t="shared" si="69"/>
        <v>Safe</v>
      </c>
      <c r="W487" t="str">
        <f t="shared" si="70"/>
        <v>Acceptable</v>
      </c>
      <c r="AA487" t="str">
        <f t="shared" si="71"/>
        <v>Not-Potable</v>
      </c>
      <c r="AB487" t="str">
        <f t="shared" si="72"/>
        <v>Not-Potable</v>
      </c>
      <c r="AC487" t="s">
        <v>40</v>
      </c>
    </row>
    <row r="488" spans="2:29" x14ac:dyDescent="0.3">
      <c r="B488">
        <v>8.6751926916791806</v>
      </c>
      <c r="C488">
        <v>200.73594119781799</v>
      </c>
      <c r="D488">
        <v>150.49584198812599</v>
      </c>
      <c r="E488">
        <v>8.6303806151586393</v>
      </c>
      <c r="F488">
        <v>356.80546502447402</v>
      </c>
      <c r="G488">
        <v>441.29808764712499</v>
      </c>
      <c r="H488">
        <v>17.8530537530205</v>
      </c>
      <c r="I488">
        <v>74.5865112971386</v>
      </c>
      <c r="J488">
        <v>4.9785753596324298</v>
      </c>
      <c r="O488" t="str">
        <f t="shared" si="65"/>
        <v>Acidic</v>
      </c>
      <c r="P488" t="str" cm="1">
        <f t="array" ref="P488">_xlfn.IFS(C487&lt;=60,"Soft",
C487&lt;120,"Moderately Soft",
C487&lt;=170,"Desirable",
C487&lt;=240,"Moderately Hard",
C487&gt;240,"Hard")</f>
        <v>Moderately Hard</v>
      </c>
      <c r="Q488" t="str" cm="1">
        <f t="array" ref="Q488">_xlfn.IFS(D487&lt;50,"Non-Beneficial",
D487&lt;=150,"Excellent",
D487&lt;=250,"Good",
D487&lt;=350,"Average",
D487&lt;=500,"Poor",
D487&lt;=800,"Very Poor",
D487&gt;800,"Unacceptable")</f>
        <v>Good</v>
      </c>
      <c r="R488" t="str">
        <f t="shared" si="64"/>
        <v>Unacceptable</v>
      </c>
      <c r="S488" t="str">
        <f t="shared" si="66"/>
        <v>Safe</v>
      </c>
      <c r="T488" t="str">
        <f t="shared" si="67"/>
        <v>Acceptable</v>
      </c>
      <c r="U488" t="str">
        <f t="shared" si="68"/>
        <v>Acceptable</v>
      </c>
      <c r="V488" t="str">
        <f t="shared" si="69"/>
        <v>Safe</v>
      </c>
      <c r="W488" t="str">
        <f t="shared" si="70"/>
        <v>Acceptable</v>
      </c>
      <c r="AA488" t="str">
        <f t="shared" si="71"/>
        <v>Not-Potable</v>
      </c>
      <c r="AB488" t="str">
        <f t="shared" si="72"/>
        <v>Not-Potable</v>
      </c>
      <c r="AC488" t="s">
        <v>40</v>
      </c>
    </row>
    <row r="489" spans="2:29" x14ac:dyDescent="0.3">
      <c r="B489">
        <v>7.6893580036123703</v>
      </c>
      <c r="C489">
        <v>221.35688549112999</v>
      </c>
      <c r="D489">
        <v>302.53851102579398</v>
      </c>
      <c r="E489">
        <v>6.2693090007173504</v>
      </c>
      <c r="F489">
        <v>320.47810589685201</v>
      </c>
      <c r="G489">
        <v>529.74652878868994</v>
      </c>
      <c r="H489">
        <v>17.9732772095775</v>
      </c>
      <c r="I489">
        <v>84.696365574669798</v>
      </c>
      <c r="J489">
        <v>4.9785560947676197</v>
      </c>
      <c r="O489" t="str">
        <f t="shared" si="65"/>
        <v>Alkaline</v>
      </c>
      <c r="P489" t="str" cm="1">
        <f t="array" ref="P489">_xlfn.IFS(C488&lt;=60,"Soft",
C488&lt;120,"Moderately Soft",
C488&lt;=170,"Desirable",
C488&lt;=240,"Moderately Hard",
C488&gt;240,"Hard")</f>
        <v>Moderately Hard</v>
      </c>
      <c r="Q489" t="str" cm="1">
        <f t="array" ref="Q489">_xlfn.IFS(D488&lt;50,"Non-Beneficial",
D488&lt;=150,"Excellent",
D488&lt;=250,"Good",
D488&lt;=350,"Average",
D488&lt;=500,"Poor",
D488&lt;=800,"Very Poor",
D488&gt;800,"Unacceptable")</f>
        <v>Good</v>
      </c>
      <c r="R489" t="str">
        <f t="shared" si="64"/>
        <v>Unacceptable</v>
      </c>
      <c r="S489" t="str">
        <f t="shared" si="66"/>
        <v>Safe</v>
      </c>
      <c r="T489" t="str">
        <f t="shared" si="67"/>
        <v>Acceptable</v>
      </c>
      <c r="U489" t="str">
        <f t="shared" si="68"/>
        <v>Acceptable</v>
      </c>
      <c r="V489" t="str">
        <f t="shared" si="69"/>
        <v>Safe</v>
      </c>
      <c r="W489" t="str">
        <f t="shared" si="70"/>
        <v>Acceptable</v>
      </c>
      <c r="AA489" t="str">
        <f t="shared" si="71"/>
        <v>Not-Potable</v>
      </c>
      <c r="AB489" t="str">
        <f t="shared" si="72"/>
        <v>Not-Potable</v>
      </c>
      <c r="AC489" t="s">
        <v>40</v>
      </c>
    </row>
    <row r="490" spans="2:29" x14ac:dyDescent="0.3">
      <c r="B490">
        <v>8.5701291206628198</v>
      </c>
      <c r="C490">
        <v>200.071874787713</v>
      </c>
      <c r="D490">
        <v>97.823442842813094</v>
      </c>
      <c r="E490">
        <v>5.6616969669419603</v>
      </c>
      <c r="F490">
        <f>$AH$27</f>
        <v>333.77577661081307</v>
      </c>
      <c r="G490">
        <v>511.161511141978</v>
      </c>
      <c r="H490">
        <v>11.8560890448962</v>
      </c>
      <c r="I490">
        <v>66.048413351423093</v>
      </c>
      <c r="J490">
        <v>4.6044045609856497</v>
      </c>
      <c r="O490" t="str">
        <f t="shared" si="65"/>
        <v>Neutral</v>
      </c>
      <c r="P490" t="str" cm="1">
        <f t="array" ref="P490">_xlfn.IFS(C489&lt;=60,"Soft",
C489&lt;120,"Moderately Soft",
C489&lt;=170,"Desirable",
C489&lt;=240,"Moderately Hard",
C489&gt;240,"Hard")</f>
        <v>Moderately Hard</v>
      </c>
      <c r="Q490" t="str" cm="1">
        <f t="array" ref="Q490">_xlfn.IFS(D489&lt;50,"Non-Beneficial",
D489&lt;=150,"Excellent",
D489&lt;=250,"Good",
D489&lt;=350,"Average",
D489&lt;=500,"Poor",
D489&lt;=800,"Very Poor",
D489&gt;800,"Unacceptable")</f>
        <v>Average</v>
      </c>
      <c r="R490" t="str">
        <f t="shared" si="64"/>
        <v>Needs Boiling</v>
      </c>
      <c r="S490" t="str">
        <f t="shared" si="66"/>
        <v>Safe</v>
      </c>
      <c r="T490" t="str">
        <f t="shared" si="67"/>
        <v>Unacceptable</v>
      </c>
      <c r="U490" t="str">
        <f t="shared" si="68"/>
        <v>Acceptable</v>
      </c>
      <c r="V490" t="str">
        <f t="shared" si="69"/>
        <v>Unsafe</v>
      </c>
      <c r="W490" t="str">
        <f t="shared" si="70"/>
        <v>Acceptable</v>
      </c>
      <c r="AA490" t="str">
        <f t="shared" si="71"/>
        <v>Not-Potable</v>
      </c>
      <c r="AB490" t="str">
        <f t="shared" si="72"/>
        <v>Not-Potable</v>
      </c>
      <c r="AC490" t="s">
        <v>40</v>
      </c>
    </row>
    <row r="491" spans="2:29" x14ac:dyDescent="0.3">
      <c r="B491">
        <v>5.6717623259348002</v>
      </c>
      <c r="C491">
        <v>184.78184191344999</v>
      </c>
      <c r="D491">
        <v>175.27716725719802</v>
      </c>
      <c r="E491">
        <v>5.3147593152887902</v>
      </c>
      <c r="F491">
        <v>339.05647961286701</v>
      </c>
      <c r="G491">
        <v>409.479377867187</v>
      </c>
      <c r="H491">
        <v>15.196045126347499</v>
      </c>
      <c r="I491">
        <v>31.941831210878401</v>
      </c>
      <c r="J491">
        <v>3.2686935067638099</v>
      </c>
      <c r="O491" t="str">
        <f t="shared" si="65"/>
        <v>Alkaline</v>
      </c>
      <c r="P491" t="str" cm="1">
        <f t="array" ref="P491">_xlfn.IFS(C490&lt;=60,"Soft",
C490&lt;120,"Moderately Soft",
C490&lt;=170,"Desirable",
C490&lt;=240,"Moderately Hard",
C490&gt;240,"Hard")</f>
        <v>Moderately Hard</v>
      </c>
      <c r="Q491" t="str" cm="1">
        <f t="array" ref="Q491">_xlfn.IFS(D490&lt;50,"Non-Beneficial",
D490&lt;=150,"Excellent",
D490&lt;=250,"Good",
D490&lt;=350,"Average",
D490&lt;=500,"Poor",
D490&lt;=800,"Very Poor",
D490&gt;800,"Unacceptable")</f>
        <v>Excellent</v>
      </c>
      <c r="R491" t="str">
        <f t="shared" si="64"/>
        <v>Needs Boiling</v>
      </c>
      <c r="S491" t="str">
        <f t="shared" si="66"/>
        <v>Safe</v>
      </c>
      <c r="T491" t="str">
        <f t="shared" si="67"/>
        <v>Unacceptable</v>
      </c>
      <c r="U491" t="str">
        <f t="shared" si="68"/>
        <v>Acceptable</v>
      </c>
      <c r="V491" t="str">
        <f t="shared" si="69"/>
        <v>Safe</v>
      </c>
      <c r="W491" t="str">
        <f t="shared" si="70"/>
        <v>Acceptable</v>
      </c>
      <c r="AA491" t="str">
        <f t="shared" si="71"/>
        <v>Not-Potable</v>
      </c>
      <c r="AB491" t="str">
        <f t="shared" si="72"/>
        <v>Not-Potable</v>
      </c>
      <c r="AC491" t="s">
        <v>40</v>
      </c>
    </row>
    <row r="492" spans="2:29" x14ac:dyDescent="0.3">
      <c r="B492">
        <v>6.6248064278043799</v>
      </c>
      <c r="C492">
        <v>204.342927508927</v>
      </c>
      <c r="D492">
        <v>214.43264748755502</v>
      </c>
      <c r="E492">
        <v>5.9804018330860602</v>
      </c>
      <c r="F492">
        <v>312.31522943259</v>
      </c>
      <c r="G492">
        <v>412.99676336754499</v>
      </c>
      <c r="H492">
        <v>11.965106841487399</v>
      </c>
      <c r="I492">
        <v>62.520333225334497</v>
      </c>
      <c r="J492">
        <v>2.84091075563388</v>
      </c>
      <c r="O492" t="str">
        <f t="shared" si="65"/>
        <v>Acidic</v>
      </c>
      <c r="P492" t="str" cm="1">
        <f t="array" ref="P492">_xlfn.IFS(C491&lt;=60,"Soft",
C491&lt;120,"Moderately Soft",
C491&lt;=170,"Desirable",
C491&lt;=240,"Moderately Hard",
C491&gt;240,"Hard")</f>
        <v>Moderately Hard</v>
      </c>
      <c r="Q492" t="str" cm="1">
        <f t="array" ref="Q492">_xlfn.IFS(D491&lt;50,"Non-Beneficial",
D491&lt;=150,"Excellent",
D491&lt;=250,"Good",
D491&lt;=350,"Average",
D491&lt;=500,"Poor",
D491&lt;=800,"Very Poor",
D491&gt;800,"Unacceptable")</f>
        <v>Good</v>
      </c>
      <c r="R492" t="str">
        <f t="shared" si="64"/>
        <v>Needs Boiling</v>
      </c>
      <c r="S492" t="str">
        <f t="shared" si="66"/>
        <v>Safe</v>
      </c>
      <c r="T492" t="str">
        <f t="shared" si="67"/>
        <v>Acceptable</v>
      </c>
      <c r="U492" t="str">
        <f t="shared" si="68"/>
        <v>Acceptable</v>
      </c>
      <c r="V492" t="str">
        <f t="shared" si="69"/>
        <v>Safe</v>
      </c>
      <c r="W492" t="str">
        <f t="shared" si="70"/>
        <v>Acceptable</v>
      </c>
      <c r="AA492" t="str">
        <f t="shared" si="71"/>
        <v>Not-Potable</v>
      </c>
      <c r="AB492" t="str">
        <f t="shared" si="72"/>
        <v>Potable</v>
      </c>
      <c r="AC492" t="s">
        <v>40</v>
      </c>
    </row>
    <row r="493" spans="2:29" x14ac:dyDescent="0.3">
      <c r="B493">
        <v>6.5410076990138402</v>
      </c>
      <c r="C493">
        <v>195.56688949362299</v>
      </c>
      <c r="D493">
        <v>296.16492869322798</v>
      </c>
      <c r="E493">
        <v>7.1086280550215104</v>
      </c>
      <c r="F493">
        <v>328.99854020909999</v>
      </c>
      <c r="G493">
        <v>530.79966753367501</v>
      </c>
      <c r="H493">
        <v>11.899397834129299</v>
      </c>
      <c r="I493">
        <v>68.141445566723405</v>
      </c>
      <c r="J493">
        <v>2.3559342292710901</v>
      </c>
      <c r="O493" t="str">
        <f t="shared" si="65"/>
        <v>Drinkable</v>
      </c>
      <c r="P493" t="str" cm="1">
        <f t="array" ref="P493">_xlfn.IFS(C492&lt;=60,"Soft",
C492&lt;120,"Moderately Soft",
C492&lt;=170,"Desirable",
C492&lt;=240,"Moderately Hard",
C492&gt;240,"Hard")</f>
        <v>Moderately Hard</v>
      </c>
      <c r="Q493" t="str" cm="1">
        <f t="array" ref="Q493">_xlfn.IFS(D492&lt;50,"Non-Beneficial",
D492&lt;=150,"Excellent",
D492&lt;=250,"Good",
D492&lt;=350,"Average",
D492&lt;=500,"Poor",
D492&lt;=800,"Very Poor",
D492&gt;800,"Unacceptable")</f>
        <v>Good</v>
      </c>
      <c r="R493" t="str">
        <f t="shared" si="64"/>
        <v>Needs Boiling</v>
      </c>
      <c r="S493" t="str">
        <f t="shared" si="66"/>
        <v>Safe</v>
      </c>
      <c r="T493" t="str">
        <f t="shared" si="67"/>
        <v>Acceptable</v>
      </c>
      <c r="U493" t="str">
        <f t="shared" si="68"/>
        <v>Acceptable</v>
      </c>
      <c r="V493" t="str">
        <f t="shared" si="69"/>
        <v>Safe</v>
      </c>
      <c r="W493" t="str">
        <f t="shared" si="70"/>
        <v>Acceptable</v>
      </c>
      <c r="AA493" t="str">
        <f t="shared" si="71"/>
        <v>Potable</v>
      </c>
      <c r="AB493" t="str">
        <f t="shared" si="72"/>
        <v>Potable</v>
      </c>
      <c r="AC493" t="s">
        <v>40</v>
      </c>
    </row>
    <row r="494" spans="2:29" x14ac:dyDescent="0.3">
      <c r="B494">
        <f>$AG$27</f>
        <v>7.080794504276815</v>
      </c>
      <c r="C494">
        <v>169.18873565554301</v>
      </c>
      <c r="D494">
        <v>184.08294971393801</v>
      </c>
      <c r="E494">
        <v>5.1318392614358803</v>
      </c>
      <c r="F494">
        <v>342.937674891592</v>
      </c>
      <c r="G494">
        <v>350.89436180397303</v>
      </c>
      <c r="H494">
        <v>19.334232111601299</v>
      </c>
      <c r="I494">
        <v>86.677328485005006</v>
      </c>
      <c r="J494">
        <v>6.7389999999999999</v>
      </c>
      <c r="O494" t="str">
        <f t="shared" si="65"/>
        <v>Drinkable</v>
      </c>
      <c r="P494" t="str" cm="1">
        <f t="array" ref="P494">_xlfn.IFS(C493&lt;=60,"Soft",
C493&lt;120,"Moderately Soft",
C493&lt;=170,"Desirable",
C493&lt;=240,"Moderately Hard",
C493&gt;240,"Hard")</f>
        <v>Moderately Hard</v>
      </c>
      <c r="Q494" t="str" cm="1">
        <f t="array" ref="Q494">_xlfn.IFS(D493&lt;50,"Non-Beneficial",
D493&lt;=150,"Excellent",
D493&lt;=250,"Good",
D493&lt;=350,"Average",
D493&lt;=500,"Poor",
D493&lt;=800,"Very Poor",
D493&gt;800,"Unacceptable")</f>
        <v>Average</v>
      </c>
      <c r="R494" t="str">
        <f t="shared" si="64"/>
        <v>Unacceptable</v>
      </c>
      <c r="S494" t="str">
        <f t="shared" si="66"/>
        <v>Safe</v>
      </c>
      <c r="T494" t="str">
        <f t="shared" si="67"/>
        <v>Unacceptable</v>
      </c>
      <c r="U494" t="str">
        <f t="shared" si="68"/>
        <v>Acceptable</v>
      </c>
      <c r="V494" t="str">
        <f t="shared" si="69"/>
        <v>Safe</v>
      </c>
      <c r="W494" t="str">
        <f t="shared" si="70"/>
        <v>Acceptable</v>
      </c>
      <c r="AA494" t="str">
        <f t="shared" si="71"/>
        <v>Not-Potable</v>
      </c>
      <c r="AB494" t="str">
        <f t="shared" si="72"/>
        <v>Not-Potable</v>
      </c>
      <c r="AC494" t="s">
        <v>40</v>
      </c>
    </row>
    <row r="495" spans="2:29" x14ac:dyDescent="0.3">
      <c r="B495">
        <v>9.2411975633632295</v>
      </c>
      <c r="C495">
        <v>223.691350246632</v>
      </c>
      <c r="D495">
        <v>216.10581296923399</v>
      </c>
      <c r="E495">
        <v>4.1161831359475904</v>
      </c>
      <c r="F495">
        <f>$AH$27</f>
        <v>333.77577661081307</v>
      </c>
      <c r="G495">
        <v>480.01305630402101</v>
      </c>
      <c r="H495">
        <v>12.7254275757955</v>
      </c>
      <c r="I495">
        <v>65.550704393573895</v>
      </c>
      <c r="J495">
        <v>5.26572885773618</v>
      </c>
      <c r="O495" t="str">
        <f t="shared" si="65"/>
        <v>Neutral</v>
      </c>
      <c r="P495" t="str" cm="1">
        <f t="array" ref="P495">_xlfn.IFS(C494&lt;=60,"Soft",
C494&lt;120,"Moderately Soft",
C494&lt;=170,"Desirable",
C494&lt;=240,"Moderately Hard",
C494&gt;240,"Hard")</f>
        <v>Desirable</v>
      </c>
      <c r="Q495" t="str" cm="1">
        <f t="array" ref="Q495">_xlfn.IFS(D494&lt;50,"Non-Beneficial",
D494&lt;=150,"Excellent",
D494&lt;=250,"Good",
D494&lt;=350,"Average",
D494&lt;=500,"Poor",
D494&lt;=800,"Very Poor",
D494&gt;800,"Unacceptable")</f>
        <v>Good</v>
      </c>
      <c r="R495" t="str">
        <f t="shared" si="64"/>
        <v>Needs Boiling</v>
      </c>
      <c r="S495" t="str">
        <f t="shared" si="66"/>
        <v>Safe</v>
      </c>
      <c r="T495" t="str">
        <f t="shared" si="67"/>
        <v>Acceptable</v>
      </c>
      <c r="U495" t="str">
        <f t="shared" si="68"/>
        <v>Acceptable</v>
      </c>
      <c r="V495" t="str">
        <f t="shared" si="69"/>
        <v>Unsafe</v>
      </c>
      <c r="W495" t="str">
        <f t="shared" si="70"/>
        <v>Unacceptable</v>
      </c>
      <c r="AA495" t="str">
        <f t="shared" si="71"/>
        <v>Not-Potable</v>
      </c>
      <c r="AB495" t="str">
        <f t="shared" si="72"/>
        <v>Not-Potable</v>
      </c>
      <c r="AC495" t="s">
        <v>40</v>
      </c>
    </row>
    <row r="496" spans="2:29" x14ac:dyDescent="0.3">
      <c r="B496">
        <f>$AG$27</f>
        <v>7.080794504276815</v>
      </c>
      <c r="C496">
        <v>162.62628692579699</v>
      </c>
      <c r="D496">
        <v>213.18961685105</v>
      </c>
      <c r="E496">
        <v>7.5752788082429099</v>
      </c>
      <c r="F496">
        <v>289.20840765703298</v>
      </c>
      <c r="G496">
        <v>457.81155562299102</v>
      </c>
      <c r="H496">
        <v>7.47731503260575</v>
      </c>
      <c r="I496">
        <v>60.238477842541201</v>
      </c>
      <c r="J496">
        <v>4.5149816237472198</v>
      </c>
      <c r="O496" t="str">
        <f t="shared" si="65"/>
        <v>Alkaline</v>
      </c>
      <c r="P496" t="str" cm="1">
        <f t="array" ref="P496">_xlfn.IFS(C495&lt;=60,"Soft",
C495&lt;120,"Moderately Soft",
C495&lt;=170,"Desirable",
C495&lt;=240,"Moderately Hard",
C495&gt;240,"Hard")</f>
        <v>Moderately Hard</v>
      </c>
      <c r="Q496" t="str" cm="1">
        <f t="array" ref="Q496">_xlfn.IFS(D495&lt;50,"Non-Beneficial",
D495&lt;=150,"Excellent",
D495&lt;=250,"Good",
D495&lt;=350,"Average",
D495&lt;=500,"Poor",
D495&lt;=800,"Very Poor",
D495&gt;800,"Unacceptable")</f>
        <v>Good</v>
      </c>
      <c r="R496" t="str">
        <f t="shared" si="64"/>
        <v>Acceptable</v>
      </c>
      <c r="S496" t="str">
        <f t="shared" si="66"/>
        <v>Safe</v>
      </c>
      <c r="T496" t="str">
        <f t="shared" si="67"/>
        <v>Acceptable</v>
      </c>
      <c r="U496" t="str">
        <f t="shared" si="68"/>
        <v>Acceptable</v>
      </c>
      <c r="V496" t="str">
        <f t="shared" si="69"/>
        <v>Safe</v>
      </c>
      <c r="W496" t="str">
        <f t="shared" si="70"/>
        <v>Unacceptable</v>
      </c>
      <c r="AA496" t="str">
        <f t="shared" si="71"/>
        <v>Not-Potable</v>
      </c>
      <c r="AB496" t="str">
        <f t="shared" si="72"/>
        <v>Not-Potable</v>
      </c>
      <c r="AC496" t="s">
        <v>40</v>
      </c>
    </row>
    <row r="497" spans="2:29" x14ac:dyDescent="0.3">
      <c r="B497">
        <v>6.3408090222258702</v>
      </c>
      <c r="C497">
        <v>158.34274123954199</v>
      </c>
      <c r="D497">
        <v>152.88213773747302</v>
      </c>
      <c r="E497">
        <v>7.5997517023181702</v>
      </c>
      <c r="F497">
        <v>342.44770020507599</v>
      </c>
      <c r="G497">
        <v>334.937302203451</v>
      </c>
      <c r="H497">
        <v>9.2371179763747406</v>
      </c>
      <c r="I497">
        <v>38.103917172580097</v>
      </c>
      <c r="J497">
        <v>5.4586096902322199</v>
      </c>
      <c r="O497" t="str">
        <f t="shared" si="65"/>
        <v>Neutral</v>
      </c>
      <c r="P497" t="str" cm="1">
        <f t="array" ref="P497">_xlfn.IFS(C496&lt;=60,"Soft",
C496&lt;120,"Moderately Soft",
C496&lt;=170,"Desirable",
C496&lt;=240,"Moderately Hard",
C496&gt;240,"Hard")</f>
        <v>Desirable</v>
      </c>
      <c r="Q497" t="str" cm="1">
        <f t="array" ref="Q497">_xlfn.IFS(D496&lt;50,"Non-Beneficial",
D496&lt;=150,"Excellent",
D496&lt;=250,"Good",
D496&lt;=350,"Average",
D496&lt;=500,"Poor",
D496&lt;=800,"Very Poor",
D496&gt;800,"Unacceptable")</f>
        <v>Good</v>
      </c>
      <c r="R497" t="str">
        <f t="shared" si="64"/>
        <v>Unacceptable</v>
      </c>
      <c r="S497" t="str">
        <f t="shared" si="66"/>
        <v>Safe</v>
      </c>
      <c r="T497" t="str">
        <f t="shared" si="67"/>
        <v>Acceptable</v>
      </c>
      <c r="U497" t="str">
        <f t="shared" si="68"/>
        <v>Acceptable</v>
      </c>
      <c r="V497" t="str">
        <f t="shared" si="69"/>
        <v>Safe</v>
      </c>
      <c r="W497" t="str">
        <f t="shared" si="70"/>
        <v>Acceptable</v>
      </c>
      <c r="AA497" t="str">
        <f t="shared" si="71"/>
        <v>Not-Potable</v>
      </c>
      <c r="AB497" t="str">
        <f t="shared" si="72"/>
        <v>Potable</v>
      </c>
      <c r="AC497" t="s">
        <v>40</v>
      </c>
    </row>
    <row r="498" spans="2:29" x14ac:dyDescent="0.3">
      <c r="B498">
        <v>5.9803572267639096</v>
      </c>
      <c r="C498">
        <v>181.25870473997</v>
      </c>
      <c r="D498">
        <v>118.26294275033101</v>
      </c>
      <c r="E498">
        <v>3.6885044472210899</v>
      </c>
      <c r="F498">
        <v>356.16661346148999</v>
      </c>
      <c r="G498">
        <v>543.34797643627303</v>
      </c>
      <c r="H498">
        <v>8.8286889191647901</v>
      </c>
      <c r="I498">
        <v>60.2063809669107</v>
      </c>
      <c r="J498">
        <v>4.2472401486909401</v>
      </c>
      <c r="O498" t="str">
        <f t="shared" si="65"/>
        <v>Acidic</v>
      </c>
      <c r="P498" t="str" cm="1">
        <f t="array" ref="P498">_xlfn.IFS(C497&lt;=60,"Soft",
C497&lt;120,"Moderately Soft",
C497&lt;=170,"Desirable",
C497&lt;=240,"Moderately Hard",
C497&gt;240,"Hard")</f>
        <v>Desirable</v>
      </c>
      <c r="Q498" t="str" cm="1">
        <f t="array" ref="Q498">_xlfn.IFS(D497&lt;50,"Non-Beneficial",
D497&lt;=150,"Excellent",
D497&lt;=250,"Good",
D497&lt;=350,"Average",
D497&lt;=500,"Poor",
D497&lt;=800,"Very Poor",
D497&gt;800,"Unacceptable")</f>
        <v>Good</v>
      </c>
      <c r="R498" t="str">
        <f t="shared" si="64"/>
        <v>Unacceptable</v>
      </c>
      <c r="S498" t="str">
        <f t="shared" si="66"/>
        <v>Safe</v>
      </c>
      <c r="T498" t="str">
        <f t="shared" si="67"/>
        <v>Acceptable</v>
      </c>
      <c r="U498" t="str">
        <f t="shared" si="68"/>
        <v>Acceptable</v>
      </c>
      <c r="V498" t="str">
        <f t="shared" si="69"/>
        <v>Safe</v>
      </c>
      <c r="W498" t="str">
        <f t="shared" si="70"/>
        <v>Unacceptable</v>
      </c>
      <c r="AA498" t="str">
        <f t="shared" si="71"/>
        <v>Not-Potable</v>
      </c>
      <c r="AB498" t="str">
        <f t="shared" si="72"/>
        <v>Not-Potable</v>
      </c>
      <c r="AC498" t="s">
        <v>40</v>
      </c>
    </row>
    <row r="499" spans="2:29" x14ac:dyDescent="0.3">
      <c r="B499">
        <v>7.6059788302525</v>
      </c>
      <c r="C499">
        <v>172.19813608401901</v>
      </c>
      <c r="D499">
        <v>109.300556706924</v>
      </c>
      <c r="E499">
        <v>8.4326385786145899</v>
      </c>
      <c r="F499">
        <f>$AH$27</f>
        <v>333.77577661081307</v>
      </c>
      <c r="G499">
        <v>400.70616082310897</v>
      </c>
      <c r="H499">
        <v>12.5604461995175</v>
      </c>
      <c r="I499">
        <v>51.643779933835901</v>
      </c>
      <c r="J499">
        <v>3.2428499290741</v>
      </c>
      <c r="O499" t="str">
        <f t="shared" si="65"/>
        <v>Acidic</v>
      </c>
      <c r="P499" t="str" cm="1">
        <f t="array" ref="P499">_xlfn.IFS(C498&lt;=60,"Soft",
C498&lt;120,"Moderately Soft",
C498&lt;=170,"Desirable",
C498&lt;=240,"Moderately Hard",
C498&gt;240,"Hard")</f>
        <v>Moderately Hard</v>
      </c>
      <c r="Q499" t="str" cm="1">
        <f t="array" ref="Q499">_xlfn.IFS(D498&lt;50,"Non-Beneficial",
D498&lt;=150,"Excellent",
D498&lt;=250,"Good",
D498&lt;=350,"Average",
D498&lt;=500,"Poor",
D498&lt;=800,"Very Poor",
D498&gt;800,"Unacceptable")</f>
        <v>Excellent</v>
      </c>
      <c r="R499" t="str">
        <f t="shared" si="64"/>
        <v>Acceptable</v>
      </c>
      <c r="S499" t="str">
        <f t="shared" si="66"/>
        <v>Safe</v>
      </c>
      <c r="T499" t="str">
        <f t="shared" si="67"/>
        <v>Unacceptable</v>
      </c>
      <c r="U499" t="str">
        <f t="shared" si="68"/>
        <v>Acceptable</v>
      </c>
      <c r="V499" t="str">
        <f t="shared" si="69"/>
        <v>Safe</v>
      </c>
      <c r="W499" t="str">
        <f t="shared" si="70"/>
        <v>Acceptable</v>
      </c>
      <c r="AA499" t="str">
        <f t="shared" si="71"/>
        <v>Not-Potable</v>
      </c>
      <c r="AB499" t="str">
        <f t="shared" si="72"/>
        <v>Not-Potable</v>
      </c>
      <c r="AC499" t="s">
        <v>40</v>
      </c>
    </row>
    <row r="500" spans="2:29" x14ac:dyDescent="0.3">
      <c r="B500">
        <v>6.4275124428414898</v>
      </c>
      <c r="C500">
        <v>178.326555364564</v>
      </c>
      <c r="D500">
        <v>259.93711405769801</v>
      </c>
      <c r="E500">
        <v>7.2945540703790499</v>
      </c>
      <c r="F500">
        <v>329.69522274200301</v>
      </c>
      <c r="G500">
        <v>566.75472377596805</v>
      </c>
      <c r="H500">
        <v>11.9742702415121</v>
      </c>
      <c r="I500">
        <v>60.736723313161001</v>
      </c>
      <c r="J500">
        <v>6.0329948773219</v>
      </c>
      <c r="O500" t="str">
        <f t="shared" si="65"/>
        <v>Neutral</v>
      </c>
      <c r="P500" t="str" cm="1">
        <f t="array" ref="P500">_xlfn.IFS(C499&lt;=60,"Soft",
C499&lt;120,"Moderately Soft",
C499&lt;=170,"Desirable",
C499&lt;=240,"Moderately Hard",
C499&gt;240,"Hard")</f>
        <v>Moderately Hard</v>
      </c>
      <c r="Q500" t="str" cm="1">
        <f t="array" ref="Q500">_xlfn.IFS(D499&lt;50,"Non-Beneficial",
D499&lt;=150,"Excellent",
D499&lt;=250,"Good",
D499&lt;=350,"Average",
D499&lt;=500,"Poor",
D499&lt;=800,"Very Poor",
D499&gt;800,"Unacceptable")</f>
        <v>Excellent</v>
      </c>
      <c r="R500" t="str">
        <f t="shared" si="64"/>
        <v>Unacceptable</v>
      </c>
      <c r="S500" t="str">
        <f t="shared" si="66"/>
        <v>Safe</v>
      </c>
      <c r="T500" t="str">
        <f t="shared" si="67"/>
        <v>Acceptable</v>
      </c>
      <c r="U500" t="str">
        <f t="shared" si="68"/>
        <v>Acceptable</v>
      </c>
      <c r="V500" t="str">
        <f t="shared" si="69"/>
        <v>Safe</v>
      </c>
      <c r="W500" t="str">
        <f t="shared" si="70"/>
        <v>Acceptable</v>
      </c>
      <c r="AA500" t="str">
        <f t="shared" si="71"/>
        <v>Not-Potable</v>
      </c>
      <c r="AB500" t="str">
        <f t="shared" si="72"/>
        <v>Potable</v>
      </c>
      <c r="AC500" t="s">
        <v>40</v>
      </c>
    </row>
    <row r="501" spans="2:29" x14ac:dyDescent="0.3">
      <c r="B501">
        <f>$AG$27</f>
        <v>7.080794504276815</v>
      </c>
      <c r="C501">
        <v>196.248857439299</v>
      </c>
      <c r="D501">
        <v>179.09365782253499</v>
      </c>
      <c r="E501">
        <v>3.67227053295314</v>
      </c>
      <c r="F501">
        <f>$AH$27</f>
        <v>333.77577661081307</v>
      </c>
      <c r="G501">
        <v>417.28731510703</v>
      </c>
      <c r="H501">
        <v>14.557068395130701</v>
      </c>
      <c r="I501">
        <v>57.734652478816002</v>
      </c>
      <c r="J501">
        <v>3.8882352271072298</v>
      </c>
      <c r="O501" t="str">
        <f t="shared" si="65"/>
        <v>Acidic</v>
      </c>
      <c r="P501" t="str" cm="1">
        <f t="array" ref="P501">_xlfn.IFS(C500&lt;=60,"Soft",
C500&lt;120,"Moderately Soft",
C500&lt;=170,"Desirable",
C500&lt;=240,"Moderately Hard",
C500&gt;240,"Hard")</f>
        <v>Moderately Hard</v>
      </c>
      <c r="Q501" t="str" cm="1">
        <f t="array" ref="Q501">_xlfn.IFS(D500&lt;50,"Non-Beneficial",
D500&lt;=150,"Excellent",
D500&lt;=250,"Good",
D500&lt;=350,"Average",
D500&lt;=500,"Poor",
D500&lt;=800,"Very Poor",
D500&gt;800,"Unacceptable")</f>
        <v>Average</v>
      </c>
      <c r="R501" t="str">
        <f t="shared" si="64"/>
        <v>Unacceptable</v>
      </c>
      <c r="S501" t="str">
        <f t="shared" si="66"/>
        <v>Safe</v>
      </c>
      <c r="T501" t="str">
        <f t="shared" si="67"/>
        <v>Unacceptable</v>
      </c>
      <c r="U501" t="str">
        <f t="shared" si="68"/>
        <v>Acceptable</v>
      </c>
      <c r="V501" t="str">
        <f t="shared" si="69"/>
        <v>Safe</v>
      </c>
      <c r="W501" t="str">
        <f t="shared" si="70"/>
        <v>Unacceptable</v>
      </c>
      <c r="AA501" t="str">
        <f t="shared" si="71"/>
        <v>Not-Potable</v>
      </c>
      <c r="AB501" t="str">
        <f t="shared" si="72"/>
        <v>Not-Potable</v>
      </c>
      <c r="AC501" t="s">
        <v>40</v>
      </c>
    </row>
    <row r="502" spans="2:29" x14ac:dyDescent="0.3">
      <c r="B502">
        <v>6.1090733115096603</v>
      </c>
      <c r="C502">
        <v>191.755571418334</v>
      </c>
      <c r="D502">
        <v>268.539494931761</v>
      </c>
      <c r="E502">
        <v>9.0646127997353307</v>
      </c>
      <c r="F502">
        <v>312.20198381879999</v>
      </c>
      <c r="G502">
        <v>375.54736167495997</v>
      </c>
      <c r="H502">
        <v>15.5140329777019</v>
      </c>
      <c r="I502">
        <v>73.789683009914697</v>
      </c>
      <c r="J502">
        <v>4.8811011382506502</v>
      </c>
      <c r="O502" t="str">
        <f t="shared" si="65"/>
        <v>Neutral</v>
      </c>
      <c r="P502" t="str" cm="1">
        <f t="array" ref="P502">_xlfn.IFS(C501&lt;=60,"Soft",
C501&lt;120,"Moderately Soft",
C501&lt;=170,"Desirable",
C501&lt;=240,"Moderately Hard",
C501&gt;240,"Hard")</f>
        <v>Moderately Hard</v>
      </c>
      <c r="Q502" t="str" cm="1">
        <f t="array" ref="Q502">_xlfn.IFS(D501&lt;50,"Non-Beneficial",
D501&lt;=150,"Excellent",
D501&lt;=250,"Good",
D501&lt;=350,"Average",
D501&lt;=500,"Poor",
D501&lt;=800,"Very Poor",
D501&gt;800,"Unacceptable")</f>
        <v>Good</v>
      </c>
      <c r="R502" t="str">
        <f t="shared" si="64"/>
        <v>Acceptable</v>
      </c>
      <c r="S502" t="str">
        <f t="shared" si="66"/>
        <v>Safe</v>
      </c>
      <c r="T502" t="str">
        <f t="shared" si="67"/>
        <v>Acceptable</v>
      </c>
      <c r="U502" t="str">
        <f t="shared" si="68"/>
        <v>Acceptable</v>
      </c>
      <c r="V502" t="str">
        <f t="shared" si="69"/>
        <v>Safe</v>
      </c>
      <c r="W502" t="str">
        <f t="shared" si="70"/>
        <v>Acceptable</v>
      </c>
      <c r="AA502" t="str">
        <f t="shared" si="71"/>
        <v>Potable</v>
      </c>
      <c r="AB502" t="str">
        <f t="shared" si="72"/>
        <v>Potable</v>
      </c>
      <c r="AC502" t="s">
        <v>40</v>
      </c>
    </row>
    <row r="503" spans="2:29" x14ac:dyDescent="0.3">
      <c r="B503">
        <v>5.8429330809156204</v>
      </c>
      <c r="C503">
        <v>168.29528712076399</v>
      </c>
      <c r="D503">
        <v>191.56123132395402</v>
      </c>
      <c r="E503">
        <v>6.8783479386017401</v>
      </c>
      <c r="F503">
        <v>331.47764927349999</v>
      </c>
      <c r="G503">
        <v>506.756807741996</v>
      </c>
      <c r="H503">
        <v>14.526151009052599</v>
      </c>
      <c r="I503">
        <v>80.423715445287698</v>
      </c>
      <c r="J503">
        <v>4.1432249363398297</v>
      </c>
      <c r="O503" t="str">
        <f t="shared" si="65"/>
        <v>Acidic</v>
      </c>
      <c r="P503" t="str" cm="1">
        <f t="array" ref="P503">_xlfn.IFS(C502&lt;=60,"Soft",
C502&lt;120,"Moderately Soft",
C502&lt;=170,"Desirable",
C502&lt;=240,"Moderately Hard",
C502&gt;240,"Hard")</f>
        <v>Moderately Hard</v>
      </c>
      <c r="Q503" t="str" cm="1">
        <f t="array" ref="Q503">_xlfn.IFS(D502&lt;50,"Non-Beneficial",
D502&lt;=150,"Excellent",
D502&lt;=250,"Good",
D502&lt;=350,"Average",
D502&lt;=500,"Poor",
D502&lt;=800,"Very Poor",
D502&gt;800,"Unacceptable")</f>
        <v>Average</v>
      </c>
      <c r="R503" t="str">
        <f t="shared" si="64"/>
        <v>Unacceptable</v>
      </c>
      <c r="S503" t="str">
        <f t="shared" si="66"/>
        <v>Safe</v>
      </c>
      <c r="T503" t="str">
        <f t="shared" si="67"/>
        <v>Acceptable</v>
      </c>
      <c r="U503" t="str">
        <f t="shared" si="68"/>
        <v>Acceptable</v>
      </c>
      <c r="V503" t="str">
        <f t="shared" si="69"/>
        <v>Safe</v>
      </c>
      <c r="W503" t="str">
        <f t="shared" si="70"/>
        <v>Acceptable</v>
      </c>
      <c r="AA503" t="str">
        <f t="shared" si="71"/>
        <v>Not-Potable</v>
      </c>
      <c r="AB503" t="str">
        <f t="shared" si="72"/>
        <v>Not-Potable</v>
      </c>
      <c r="AC503" t="s">
        <v>40</v>
      </c>
    </row>
    <row r="504" spans="2:29" x14ac:dyDescent="0.3">
      <c r="B504">
        <v>5.3675464904405796</v>
      </c>
      <c r="C504">
        <v>175.43281939477399</v>
      </c>
      <c r="D504">
        <v>290.09010821013197</v>
      </c>
      <c r="E504">
        <v>6.4814437212865803</v>
      </c>
      <c r="F504">
        <f>$AH$27</f>
        <v>333.77577661081307</v>
      </c>
      <c r="G504">
        <v>463.47842493722999</v>
      </c>
      <c r="H504">
        <v>19.370233631408698</v>
      </c>
      <c r="I504">
        <v>67.286207804510497</v>
      </c>
      <c r="J504">
        <v>4.26718959079298</v>
      </c>
      <c r="O504" t="str">
        <f t="shared" si="65"/>
        <v>Acidic</v>
      </c>
      <c r="P504" t="str" cm="1">
        <f t="array" ref="P504">_xlfn.IFS(C503&lt;=60,"Soft",
C503&lt;120,"Moderately Soft",
C503&lt;=170,"Desirable",
C503&lt;=240,"Moderately Hard",
C503&gt;240,"Hard")</f>
        <v>Desirable</v>
      </c>
      <c r="Q504" t="str" cm="1">
        <f t="array" ref="Q504">_xlfn.IFS(D503&lt;50,"Non-Beneficial",
D503&lt;=150,"Excellent",
D503&lt;=250,"Good",
D503&lt;=350,"Average",
D503&lt;=500,"Poor",
D503&lt;=800,"Very Poor",
D503&gt;800,"Unacceptable")</f>
        <v>Good</v>
      </c>
      <c r="R504" t="str">
        <f t="shared" si="64"/>
        <v>Needs Boiling</v>
      </c>
      <c r="S504" t="str">
        <f t="shared" si="66"/>
        <v>Safe</v>
      </c>
      <c r="T504" t="str">
        <f t="shared" si="67"/>
        <v>Unacceptable</v>
      </c>
      <c r="U504" t="str">
        <f t="shared" si="68"/>
        <v>Acceptable</v>
      </c>
      <c r="V504" t="str">
        <f t="shared" si="69"/>
        <v>Unsafe</v>
      </c>
      <c r="W504" t="str">
        <f t="shared" si="70"/>
        <v>Acceptable</v>
      </c>
      <c r="AA504" t="str">
        <f t="shared" si="71"/>
        <v>Not-Potable</v>
      </c>
      <c r="AB504" t="str">
        <f t="shared" si="72"/>
        <v>Not-Potable</v>
      </c>
      <c r="AC504" t="s">
        <v>40</v>
      </c>
    </row>
    <row r="505" spans="2:29" x14ac:dyDescent="0.3">
      <c r="B505">
        <v>5.3458871467538103</v>
      </c>
      <c r="C505">
        <v>184.784574716386</v>
      </c>
      <c r="D505">
        <v>222.743683716308</v>
      </c>
      <c r="E505">
        <v>9.7271033179634898</v>
      </c>
      <c r="F505">
        <v>319.03049510013602</v>
      </c>
      <c r="G505">
        <v>492.135489250955</v>
      </c>
      <c r="H505">
        <v>11.8946731266923</v>
      </c>
      <c r="I505">
        <v>87.297686142798</v>
      </c>
      <c r="J505">
        <v>2.9503609427959399</v>
      </c>
      <c r="O505" t="str">
        <f t="shared" si="65"/>
        <v>Acidic</v>
      </c>
      <c r="P505" t="str" cm="1">
        <f t="array" ref="P505">_xlfn.IFS(C504&lt;=60,"Soft",
C504&lt;120,"Moderately Soft",
C504&lt;=170,"Desirable",
C504&lt;=240,"Moderately Hard",
C504&gt;240,"Hard")</f>
        <v>Moderately Hard</v>
      </c>
      <c r="Q505" t="str" cm="1">
        <f t="array" ref="Q505">_xlfn.IFS(D504&lt;50,"Non-Beneficial",
D504&lt;=150,"Excellent",
D504&lt;=250,"Good",
D504&lt;=350,"Average",
D504&lt;=500,"Poor",
D504&lt;=800,"Very Poor",
D504&gt;800,"Unacceptable")</f>
        <v>Average</v>
      </c>
      <c r="R505" t="str">
        <f t="shared" si="64"/>
        <v>Needs Boiling</v>
      </c>
      <c r="S505" t="str">
        <f t="shared" si="66"/>
        <v>Safe</v>
      </c>
      <c r="T505" t="str">
        <f t="shared" si="67"/>
        <v>Acceptable</v>
      </c>
      <c r="U505" t="str">
        <f t="shared" si="68"/>
        <v>Acceptable</v>
      </c>
      <c r="V505" t="str">
        <f t="shared" si="69"/>
        <v>Safe</v>
      </c>
      <c r="W505" t="str">
        <f t="shared" si="70"/>
        <v>Acceptable</v>
      </c>
      <c r="AA505" t="str">
        <f t="shared" si="71"/>
        <v>Not-Potable</v>
      </c>
      <c r="AB505" t="str">
        <f t="shared" si="72"/>
        <v>Potable</v>
      </c>
      <c r="AC505" t="s">
        <v>40</v>
      </c>
    </row>
    <row r="506" spans="2:29" x14ac:dyDescent="0.3">
      <c r="B506">
        <v>5.3863073521016203</v>
      </c>
      <c r="C506">
        <v>212.59299050856001</v>
      </c>
      <c r="D506">
        <v>401.49316556861601</v>
      </c>
      <c r="E506">
        <v>8.1242319124855396</v>
      </c>
      <c r="F506">
        <v>318.791667229224</v>
      </c>
      <c r="G506">
        <v>355.54642033600601</v>
      </c>
      <c r="H506">
        <v>17.348801665880199</v>
      </c>
      <c r="I506">
        <v>64.210905043596995</v>
      </c>
      <c r="J506">
        <v>3.66256346509405</v>
      </c>
      <c r="O506" t="str">
        <f t="shared" si="65"/>
        <v>Acidic</v>
      </c>
      <c r="P506" t="str" cm="1">
        <f t="array" ref="P506">_xlfn.IFS(C505&lt;=60,"Soft",
C505&lt;120,"Moderately Soft",
C505&lt;=170,"Desirable",
C505&lt;=240,"Moderately Hard",
C505&gt;240,"Hard")</f>
        <v>Moderately Hard</v>
      </c>
      <c r="Q506" t="str" cm="1">
        <f t="array" ref="Q506">_xlfn.IFS(D505&lt;50,"Non-Beneficial",
D505&lt;=150,"Excellent",
D505&lt;=250,"Good",
D505&lt;=350,"Average",
D505&lt;=500,"Poor",
D505&lt;=800,"Very Poor",
D505&gt;800,"Unacceptable")</f>
        <v>Good</v>
      </c>
      <c r="R506" t="str">
        <f t="shared" si="64"/>
        <v>Unacceptable</v>
      </c>
      <c r="S506" t="str">
        <f t="shared" si="66"/>
        <v>Safe</v>
      </c>
      <c r="T506" t="str">
        <f t="shared" si="67"/>
        <v>Acceptable</v>
      </c>
      <c r="U506" t="str">
        <f t="shared" si="68"/>
        <v>Acceptable</v>
      </c>
      <c r="V506" t="str">
        <f t="shared" si="69"/>
        <v>Unsafe</v>
      </c>
      <c r="W506" t="str">
        <f t="shared" si="70"/>
        <v>Acceptable</v>
      </c>
      <c r="AA506" t="str">
        <f t="shared" si="71"/>
        <v>Not-Potable</v>
      </c>
      <c r="AB506" t="str">
        <f t="shared" si="72"/>
        <v>Not-Potable</v>
      </c>
      <c r="AC506" t="s">
        <v>40</v>
      </c>
    </row>
    <row r="507" spans="2:29" x14ac:dyDescent="0.3">
      <c r="B507">
        <v>9.9194784255570294</v>
      </c>
      <c r="C507">
        <v>207.06558734263101</v>
      </c>
      <c r="D507">
        <v>165.44275591098099</v>
      </c>
      <c r="E507">
        <v>7.0393108511971301</v>
      </c>
      <c r="F507">
        <v>363.036850840895</v>
      </c>
      <c r="G507">
        <v>278.75320382972399</v>
      </c>
      <c r="H507">
        <v>17.052539599568899</v>
      </c>
      <c r="I507">
        <v>44.299534020894498</v>
      </c>
      <c r="J507">
        <v>4.1174880395064202</v>
      </c>
      <c r="O507" t="str">
        <f t="shared" si="65"/>
        <v>Acidic</v>
      </c>
      <c r="P507" t="str" cm="1">
        <f t="array" ref="P507">_xlfn.IFS(C506&lt;=60,"Soft",
C506&lt;120,"Moderately Soft",
C506&lt;=170,"Desirable",
C506&lt;=240,"Moderately Hard",
C506&gt;240,"Hard")</f>
        <v>Moderately Hard</v>
      </c>
      <c r="Q507" t="str" cm="1">
        <f t="array" ref="Q507">_xlfn.IFS(D506&lt;50,"Non-Beneficial",
D506&lt;=150,"Excellent",
D506&lt;=250,"Good",
D506&lt;=350,"Average",
D506&lt;=500,"Poor",
D506&lt;=800,"Very Poor",
D506&gt;800,"Unacceptable")</f>
        <v>Poor</v>
      </c>
      <c r="R507" t="str">
        <f t="shared" si="64"/>
        <v>Unacceptable</v>
      </c>
      <c r="S507" t="str">
        <f t="shared" si="66"/>
        <v>Safe</v>
      </c>
      <c r="T507" t="str">
        <f t="shared" si="67"/>
        <v>Acceptable</v>
      </c>
      <c r="U507" t="str">
        <f t="shared" si="68"/>
        <v>Acceptable</v>
      </c>
      <c r="V507" t="str">
        <f t="shared" si="69"/>
        <v>Safe</v>
      </c>
      <c r="W507" t="str">
        <f t="shared" si="70"/>
        <v>Acceptable</v>
      </c>
      <c r="AA507" t="str">
        <f t="shared" si="71"/>
        <v>Not-Potable</v>
      </c>
      <c r="AB507" t="str">
        <f t="shared" si="72"/>
        <v>Not-Potable</v>
      </c>
      <c r="AC507" t="s">
        <v>40</v>
      </c>
    </row>
    <row r="508" spans="2:29" x14ac:dyDescent="0.3">
      <c r="B508">
        <f>$AG$27</f>
        <v>7.080794504276815</v>
      </c>
      <c r="C508">
        <v>218.30217641098801</v>
      </c>
      <c r="D508">
        <v>420.61322799299904</v>
      </c>
      <c r="E508">
        <v>6.3311774507341001</v>
      </c>
      <c r="F508">
        <v>324.54159630408401</v>
      </c>
      <c r="G508">
        <v>503.13924547362899</v>
      </c>
      <c r="H508">
        <v>15.712138692949299</v>
      </c>
      <c r="I508">
        <v>48.4978256259907</v>
      </c>
      <c r="J508">
        <v>4.3280263567331101</v>
      </c>
      <c r="O508" t="str">
        <f t="shared" si="65"/>
        <v>Alkaline</v>
      </c>
      <c r="P508" t="str" cm="1">
        <f t="array" ref="P508">_xlfn.IFS(C507&lt;=60,"Soft",
C507&lt;120,"Moderately Soft",
C507&lt;=170,"Desirable",
C507&lt;=240,"Moderately Hard",
C507&gt;240,"Hard")</f>
        <v>Moderately Hard</v>
      </c>
      <c r="Q508" t="str" cm="1">
        <f t="array" ref="Q508">_xlfn.IFS(D507&lt;50,"Non-Beneficial",
D507&lt;=150,"Excellent",
D507&lt;=250,"Good",
D507&lt;=350,"Average",
D507&lt;=500,"Poor",
D507&lt;=800,"Very Poor",
D507&gt;800,"Unacceptable")</f>
        <v>Good</v>
      </c>
      <c r="R508" t="str">
        <f t="shared" si="64"/>
        <v>Unacceptable</v>
      </c>
      <c r="S508" t="str">
        <f t="shared" si="66"/>
        <v>Safe</v>
      </c>
      <c r="T508" t="str">
        <f t="shared" si="67"/>
        <v>Acceptable</v>
      </c>
      <c r="U508" t="str">
        <f t="shared" si="68"/>
        <v>Acceptable</v>
      </c>
      <c r="V508" t="str">
        <f t="shared" si="69"/>
        <v>Safe</v>
      </c>
      <c r="W508" t="str">
        <f t="shared" si="70"/>
        <v>Acceptable</v>
      </c>
      <c r="AA508" t="str">
        <f t="shared" si="71"/>
        <v>Not-Potable</v>
      </c>
      <c r="AB508" t="str">
        <f t="shared" si="72"/>
        <v>Not-Potable</v>
      </c>
      <c r="AC508" t="s">
        <v>40</v>
      </c>
    </row>
    <row r="509" spans="2:29" x14ac:dyDescent="0.3">
      <c r="B509">
        <v>7.1214584346333103</v>
      </c>
      <c r="C509">
        <v>204.16413945503399</v>
      </c>
      <c r="D509">
        <v>205.74364257993099</v>
      </c>
      <c r="E509">
        <v>7.0891462150515503</v>
      </c>
      <c r="F509">
        <f>$AH$27</f>
        <v>333.77577661081307</v>
      </c>
      <c r="G509">
        <v>353.927593178135</v>
      </c>
      <c r="H509">
        <v>16.488156368051499</v>
      </c>
      <c r="I509">
        <v>57.022783092734798</v>
      </c>
      <c r="J509">
        <v>3.7746005260862598</v>
      </c>
      <c r="O509" t="str">
        <f t="shared" si="65"/>
        <v>Neutral</v>
      </c>
      <c r="P509" t="str" cm="1">
        <f t="array" ref="P509">_xlfn.IFS(C508&lt;=60,"Soft",
C508&lt;120,"Moderately Soft",
C508&lt;=170,"Desirable",
C508&lt;=240,"Moderately Hard",
C508&gt;240,"Hard")</f>
        <v>Moderately Hard</v>
      </c>
      <c r="Q509" t="str" cm="1">
        <f t="array" ref="Q509">_xlfn.IFS(D508&lt;50,"Non-Beneficial",
D508&lt;=150,"Excellent",
D508&lt;=250,"Good",
D508&lt;=350,"Average",
D508&lt;=500,"Poor",
D508&lt;=800,"Very Poor",
D508&gt;800,"Unacceptable")</f>
        <v>Poor</v>
      </c>
      <c r="R509" t="str">
        <f t="shared" si="64"/>
        <v>Needs Boiling</v>
      </c>
      <c r="S509" t="str">
        <f t="shared" si="66"/>
        <v>Safe</v>
      </c>
      <c r="T509" t="str">
        <f t="shared" si="67"/>
        <v>Unacceptable</v>
      </c>
      <c r="U509" t="str">
        <f t="shared" si="68"/>
        <v>Acceptable</v>
      </c>
      <c r="V509" t="str">
        <f t="shared" si="69"/>
        <v>Safe</v>
      </c>
      <c r="W509" t="str">
        <f t="shared" si="70"/>
        <v>Acceptable</v>
      </c>
      <c r="AA509" t="str">
        <f t="shared" si="71"/>
        <v>Not-Potable</v>
      </c>
      <c r="AB509" t="str">
        <f t="shared" si="72"/>
        <v>Not-Potable</v>
      </c>
      <c r="AC509" t="s">
        <v>40</v>
      </c>
    </row>
    <row r="510" spans="2:29" x14ac:dyDescent="0.3">
      <c r="B510">
        <v>9.4182961217901493</v>
      </c>
      <c r="C510">
        <v>173.640215821948</v>
      </c>
      <c r="D510">
        <v>87.776867836256599</v>
      </c>
      <c r="E510">
        <v>8.4561779002409292</v>
      </c>
      <c r="F510">
        <v>358.292064154353</v>
      </c>
      <c r="G510">
        <v>596.82583662735306</v>
      </c>
      <c r="H510">
        <v>16.785215067752102</v>
      </c>
      <c r="I510">
        <v>105.272455776819</v>
      </c>
      <c r="J510">
        <v>4.6046331535988996</v>
      </c>
      <c r="O510" t="str">
        <f t="shared" si="65"/>
        <v>Neutral</v>
      </c>
      <c r="P510" t="str" cm="1">
        <f t="array" ref="P510">_xlfn.IFS(C509&lt;=60,"Soft",
C509&lt;120,"Moderately Soft",
C509&lt;=170,"Desirable",
C509&lt;=240,"Moderately Hard",
C509&gt;240,"Hard")</f>
        <v>Moderately Hard</v>
      </c>
      <c r="Q510" t="str" cm="1">
        <f t="array" ref="Q510">_xlfn.IFS(D509&lt;50,"Non-Beneficial",
D509&lt;=150,"Excellent",
D509&lt;=250,"Good",
D509&lt;=350,"Average",
D509&lt;=500,"Poor",
D509&lt;=800,"Very Poor",
D509&gt;800,"Unacceptable")</f>
        <v>Good</v>
      </c>
      <c r="R510" t="str">
        <f t="shared" si="64"/>
        <v>Unacceptable</v>
      </c>
      <c r="S510" t="str">
        <f t="shared" si="66"/>
        <v>Safe</v>
      </c>
      <c r="T510" t="str">
        <f t="shared" si="67"/>
        <v>Acceptable</v>
      </c>
      <c r="U510" t="str">
        <f t="shared" si="68"/>
        <v>Acceptable</v>
      </c>
      <c r="V510" t="str">
        <f t="shared" si="69"/>
        <v>Safe</v>
      </c>
      <c r="W510" t="str">
        <f t="shared" si="70"/>
        <v>Acceptable</v>
      </c>
      <c r="AA510" t="str">
        <f t="shared" si="71"/>
        <v>Not-Potable</v>
      </c>
      <c r="AB510" t="str">
        <f t="shared" si="72"/>
        <v>Potable</v>
      </c>
      <c r="AC510" t="s">
        <v>40</v>
      </c>
    </row>
    <row r="511" spans="2:29" x14ac:dyDescent="0.3">
      <c r="B511">
        <v>7.4571647584143097</v>
      </c>
      <c r="C511">
        <v>263.03670448344099</v>
      </c>
      <c r="D511">
        <v>310.85083433403702</v>
      </c>
      <c r="E511">
        <v>1.6839925807280001</v>
      </c>
      <c r="F511">
        <f>$AH$27</f>
        <v>333.77577661081307</v>
      </c>
      <c r="G511">
        <v>584.60435369316201</v>
      </c>
      <c r="H511">
        <v>11.809444002627499</v>
      </c>
      <c r="I511">
        <v>45.501362052490698</v>
      </c>
      <c r="J511">
        <v>4.1065430515290098</v>
      </c>
      <c r="O511" t="str">
        <f t="shared" si="65"/>
        <v>Alkaline</v>
      </c>
      <c r="P511" t="str" cm="1">
        <f t="array" ref="P511">_xlfn.IFS(C510&lt;=60,"Soft",
C510&lt;120,"Moderately Soft",
C510&lt;=170,"Desirable",
C510&lt;=240,"Moderately Hard",
C510&gt;240,"Hard")</f>
        <v>Moderately Hard</v>
      </c>
      <c r="Q511" t="str" cm="1">
        <f t="array" ref="Q511">_xlfn.IFS(D510&lt;50,"Non-Beneficial",
D510&lt;=150,"Excellent",
D510&lt;=250,"Good",
D510&lt;=350,"Average",
D510&lt;=500,"Poor",
D510&lt;=800,"Very Poor",
D510&gt;800,"Unacceptable")</f>
        <v>Excellent</v>
      </c>
      <c r="R511" t="str">
        <f t="shared" si="64"/>
        <v>Unacceptable</v>
      </c>
      <c r="S511" t="str">
        <f t="shared" si="66"/>
        <v>Safe</v>
      </c>
      <c r="T511" t="str">
        <f t="shared" si="67"/>
        <v>Unacceptable</v>
      </c>
      <c r="U511" t="str">
        <f t="shared" si="68"/>
        <v>Acceptable</v>
      </c>
      <c r="V511" t="str">
        <f t="shared" si="69"/>
        <v>Unsafe</v>
      </c>
      <c r="W511" t="str">
        <f t="shared" si="70"/>
        <v>Acceptable</v>
      </c>
      <c r="AA511" t="str">
        <f t="shared" si="71"/>
        <v>Not-Potable</v>
      </c>
      <c r="AB511" t="str">
        <f t="shared" si="72"/>
        <v>Not-Potable</v>
      </c>
      <c r="AC511" t="s">
        <v>40</v>
      </c>
    </row>
    <row r="512" spans="2:29" x14ac:dyDescent="0.3">
      <c r="B512">
        <v>5.2722275601977104</v>
      </c>
      <c r="C512">
        <v>206.31318470137501</v>
      </c>
      <c r="D512">
        <v>422.10885236956705</v>
      </c>
      <c r="E512">
        <v>8.8497166646882608</v>
      </c>
      <c r="F512">
        <f>$AH$27</f>
        <v>333.77577661081307</v>
      </c>
      <c r="G512">
        <v>410.64853718854499</v>
      </c>
      <c r="H512">
        <v>11.927998529047301</v>
      </c>
      <c r="I512">
        <v>46.540368471352302</v>
      </c>
      <c r="J512">
        <v>5.0685561885505503</v>
      </c>
      <c r="O512" t="str">
        <f t="shared" si="65"/>
        <v>Neutral</v>
      </c>
      <c r="P512" t="str" cm="1">
        <f t="array" ref="P512">_xlfn.IFS(C511&lt;=60,"Soft",
C511&lt;120,"Moderately Soft",
C511&lt;=170,"Desirable",
C511&lt;=240,"Moderately Hard",
C511&gt;240,"Hard")</f>
        <v>Hard</v>
      </c>
      <c r="Q512" t="str" cm="1">
        <f t="array" ref="Q512">_xlfn.IFS(D511&lt;50,"Non-Beneficial",
D511&lt;=150,"Excellent",
D511&lt;=250,"Good",
D511&lt;=350,"Average",
D511&lt;=500,"Poor",
D511&lt;=800,"Very Poor",
D511&gt;800,"Unacceptable")</f>
        <v>Average</v>
      </c>
      <c r="R512" t="str">
        <f t="shared" si="64"/>
        <v>Acceptable</v>
      </c>
      <c r="S512" t="str">
        <f t="shared" si="66"/>
        <v>Safe</v>
      </c>
      <c r="T512" t="str">
        <f t="shared" si="67"/>
        <v>Unacceptable</v>
      </c>
      <c r="U512" t="str">
        <f t="shared" si="68"/>
        <v>Acceptable</v>
      </c>
      <c r="V512" t="str">
        <f t="shared" si="69"/>
        <v>Safe</v>
      </c>
      <c r="W512" t="str">
        <f t="shared" si="70"/>
        <v>Acceptable</v>
      </c>
      <c r="AA512" t="str">
        <f t="shared" si="71"/>
        <v>Not-Potable</v>
      </c>
      <c r="AB512" t="str">
        <f t="shared" si="72"/>
        <v>Not-Potable</v>
      </c>
      <c r="AC512" t="s">
        <v>40</v>
      </c>
    </row>
    <row r="513" spans="2:29" x14ac:dyDescent="0.3">
      <c r="B513">
        <v>7.2919570395975999</v>
      </c>
      <c r="C513">
        <v>202.32904415934701</v>
      </c>
      <c r="D513">
        <v>218.916771585726</v>
      </c>
      <c r="E513">
        <v>7.6287469416813902</v>
      </c>
      <c r="F513">
        <v>339.8290138973</v>
      </c>
      <c r="G513">
        <v>379.27012223679901</v>
      </c>
      <c r="H513">
        <v>7.6549556827708898</v>
      </c>
      <c r="I513">
        <v>64.021522850029697</v>
      </c>
      <c r="J513">
        <v>4.2376438942705699</v>
      </c>
      <c r="O513" t="str">
        <f t="shared" si="65"/>
        <v>Acidic</v>
      </c>
      <c r="P513" t="str" cm="1">
        <f t="array" ref="P513">_xlfn.IFS(C512&lt;=60,"Soft",
C512&lt;120,"Moderately Soft",
C512&lt;=170,"Desirable",
C512&lt;=240,"Moderately Hard",
C512&gt;240,"Hard")</f>
        <v>Moderately Hard</v>
      </c>
      <c r="Q513" t="str" cm="1">
        <f t="array" ref="Q513">_xlfn.IFS(D512&lt;50,"Non-Beneficial",
D512&lt;=150,"Excellent",
D512&lt;=250,"Good",
D512&lt;=350,"Average",
D512&lt;=500,"Poor",
D512&lt;=800,"Very Poor",
D512&gt;800,"Unacceptable")</f>
        <v>Poor</v>
      </c>
      <c r="R513" t="str">
        <f t="shared" si="64"/>
        <v>Unacceptable</v>
      </c>
      <c r="S513" t="str">
        <f t="shared" si="66"/>
        <v>Safe</v>
      </c>
      <c r="T513" t="str">
        <f t="shared" si="67"/>
        <v>Acceptable</v>
      </c>
      <c r="U513" t="str">
        <f t="shared" si="68"/>
        <v>Acceptable</v>
      </c>
      <c r="V513" t="str">
        <f t="shared" si="69"/>
        <v>Safe</v>
      </c>
      <c r="W513" t="str">
        <f t="shared" si="70"/>
        <v>Unacceptable</v>
      </c>
      <c r="AA513" t="str">
        <f t="shared" si="71"/>
        <v>Not-Potable</v>
      </c>
      <c r="AB513" t="str">
        <f t="shared" si="72"/>
        <v>Not-Potable</v>
      </c>
      <c r="AC513" t="s">
        <v>40</v>
      </c>
    </row>
    <row r="514" spans="2:29" x14ac:dyDescent="0.3">
      <c r="B514">
        <v>7.8038332206977001</v>
      </c>
      <c r="C514">
        <v>223.68811085598699</v>
      </c>
      <c r="D514">
        <v>373.76792988931004</v>
      </c>
      <c r="E514">
        <v>6.6649693947199804</v>
      </c>
      <c r="F514">
        <f>$AH$27</f>
        <v>333.77577661081307</v>
      </c>
      <c r="G514">
        <v>343.76401307822903</v>
      </c>
      <c r="H514">
        <v>16.697408395695501</v>
      </c>
      <c r="I514">
        <v>74.782434164501097</v>
      </c>
      <c r="J514">
        <v>2.9073872665012899</v>
      </c>
      <c r="O514" t="str">
        <f t="shared" si="65"/>
        <v>Neutral</v>
      </c>
      <c r="P514" t="str" cm="1">
        <f t="array" ref="P514">_xlfn.IFS(C513&lt;=60,"Soft",
C513&lt;120,"Moderately Soft",
C513&lt;=170,"Desirable",
C513&lt;=240,"Moderately Hard",
C513&gt;240,"Hard")</f>
        <v>Moderately Hard</v>
      </c>
      <c r="Q514" t="str" cm="1">
        <f t="array" ref="Q514">_xlfn.IFS(D513&lt;50,"Non-Beneficial",
D513&lt;=150,"Excellent",
D513&lt;=250,"Good",
D513&lt;=350,"Average",
D513&lt;=500,"Poor",
D513&lt;=800,"Very Poor",
D513&gt;800,"Unacceptable")</f>
        <v>Good</v>
      </c>
      <c r="R514" t="str">
        <f t="shared" si="64"/>
        <v>Unacceptable</v>
      </c>
      <c r="S514" t="str">
        <f t="shared" si="66"/>
        <v>Safe</v>
      </c>
      <c r="T514" t="str">
        <f t="shared" si="67"/>
        <v>Acceptable</v>
      </c>
      <c r="U514" t="str">
        <f t="shared" si="68"/>
        <v>Acceptable</v>
      </c>
      <c r="V514" t="str">
        <f t="shared" si="69"/>
        <v>Safe</v>
      </c>
      <c r="W514" t="str">
        <f t="shared" si="70"/>
        <v>Acceptable</v>
      </c>
      <c r="AA514" t="str">
        <f t="shared" si="71"/>
        <v>Not-Potable</v>
      </c>
      <c r="AB514" t="str">
        <f t="shared" si="72"/>
        <v>Potable</v>
      </c>
      <c r="AC514" t="s">
        <v>40</v>
      </c>
    </row>
    <row r="515" spans="2:29" x14ac:dyDescent="0.3">
      <c r="B515">
        <v>6.8443509110567398</v>
      </c>
      <c r="C515">
        <v>197.46046941318801</v>
      </c>
      <c r="D515">
        <v>236.08862238919798</v>
      </c>
      <c r="E515">
        <v>8.3964046256308809</v>
      </c>
      <c r="F515">
        <f>$AH$27</f>
        <v>333.77577661081307</v>
      </c>
      <c r="G515">
        <v>526.42591465308601</v>
      </c>
      <c r="H515">
        <v>10.878096260626</v>
      </c>
      <c r="I515">
        <v>62.037143411789799</v>
      </c>
      <c r="J515">
        <v>2.8770628132019098</v>
      </c>
      <c r="O515" t="str">
        <f t="shared" si="65"/>
        <v>Neutral</v>
      </c>
      <c r="P515" t="str" cm="1">
        <f t="array" ref="P515">_xlfn.IFS(C514&lt;=60,"Soft",
C514&lt;120,"Moderately Soft",
C514&lt;=170,"Desirable",
C514&lt;=240,"Moderately Hard",
C514&gt;240,"Hard")</f>
        <v>Moderately Hard</v>
      </c>
      <c r="Q515" t="str" cm="1">
        <f t="array" ref="Q515">_xlfn.IFS(D514&lt;50,"Non-Beneficial",
D514&lt;=150,"Excellent",
D514&lt;=250,"Good",
D514&lt;=350,"Average",
D514&lt;=500,"Poor",
D514&lt;=800,"Very Poor",
D514&gt;800,"Unacceptable")</f>
        <v>Poor</v>
      </c>
      <c r="R515" t="str">
        <f t="shared" ref="R515:R578" si="73">IF(E514&lt;=5,"Acceptable",
IF(E514&lt;=7,"Needs Boiling","Unacceptable"))</f>
        <v>Needs Boiling</v>
      </c>
      <c r="S515" t="str">
        <f t="shared" si="66"/>
        <v>Safe</v>
      </c>
      <c r="T515" t="str">
        <f t="shared" si="67"/>
        <v>Acceptable</v>
      </c>
      <c r="U515" t="str">
        <f t="shared" si="68"/>
        <v>Acceptable</v>
      </c>
      <c r="V515" t="str">
        <f t="shared" si="69"/>
        <v>Safe</v>
      </c>
      <c r="W515" t="str">
        <f t="shared" si="70"/>
        <v>Acceptable</v>
      </c>
      <c r="AA515" t="str">
        <f t="shared" si="71"/>
        <v>Not-Potable</v>
      </c>
      <c r="AB515" t="str">
        <f t="shared" si="72"/>
        <v>Potable</v>
      </c>
      <c r="AC515" t="s">
        <v>40</v>
      </c>
    </row>
    <row r="516" spans="2:29" x14ac:dyDescent="0.3">
      <c r="B516">
        <v>5.60874523181357</v>
      </c>
      <c r="C516">
        <v>152.95406231827801</v>
      </c>
      <c r="D516">
        <v>198.35980770126898</v>
      </c>
      <c r="E516">
        <v>9.3459814653976299</v>
      </c>
      <c r="F516">
        <v>323.39334018887303</v>
      </c>
      <c r="G516">
        <v>596.07636829761896</v>
      </c>
      <c r="H516">
        <v>14.380724633429701</v>
      </c>
      <c r="I516">
        <v>49.428252098003199</v>
      </c>
      <c r="J516">
        <v>4.6442116449101398</v>
      </c>
      <c r="O516" t="str">
        <f t="shared" ref="O516:O579" si="74">IF(B515&lt;3,"Highly Acidic",
IF(AND(B515&lt;6.52,B515&gt;=3),"Acidic",
IF(AND(B515&gt;=6.52,B515&lt;=6.83),"Drinkable",
IF(AND(B515&gt;6.83,B515&lt;8),"Neutral",
IF(AND(B515&gt;=8,B515&lt;11),"Alkaline","Highly Alkaline")
))))</f>
        <v>Neutral</v>
      </c>
      <c r="P516" t="str" cm="1">
        <f t="array" ref="P516">_xlfn.IFS(C515&lt;=60,"Soft",
C515&lt;120,"Moderately Soft",
C515&lt;=170,"Desirable",
C515&lt;=240,"Moderately Hard",
C515&gt;240,"Hard")</f>
        <v>Moderately Hard</v>
      </c>
      <c r="Q516" t="str" cm="1">
        <f t="array" ref="Q516">_xlfn.IFS(D515&lt;50,"Non-Beneficial",
D515&lt;=150,"Excellent",
D515&lt;=250,"Good",
D515&lt;=350,"Average",
D515&lt;=500,"Poor",
D515&lt;=800,"Very Poor",
D515&gt;800,"Unacceptable")</f>
        <v>Good</v>
      </c>
      <c r="R516" t="str">
        <f t="shared" si="73"/>
        <v>Unacceptable</v>
      </c>
      <c r="S516" t="str">
        <f t="shared" ref="S516:S579" si="75">IF(F515&lt;=400,"Safe","Unsafe")</f>
        <v>Safe</v>
      </c>
      <c r="T516" t="str">
        <f t="shared" ref="T516:T579" si="76">IF(G515&lt;=500,"Acceptable","Unacceptable")</f>
        <v>Unacceptable</v>
      </c>
      <c r="U516" t="str">
        <f t="shared" ref="U516:U579" si="77">IF(H515&lt;20,"Acceptable","Unacceptable")</f>
        <v>Acceptable</v>
      </c>
      <c r="V516" t="str">
        <f t="shared" ref="V516:V579" si="78">IF(I515&lt;=80,"Safe","Unsafe")</f>
        <v>Safe</v>
      </c>
      <c r="W516" t="str">
        <f t="shared" ref="W516:W579" si="79">IF(J515&lt;5,"Acceptable","Unacceptable")</f>
        <v>Acceptable</v>
      </c>
      <c r="AA516" t="str">
        <f t="shared" ref="AA516:AA579" si="80">IF(
       AND(OR(O516 = "Drinkable",O516 = "Neutral"),
                OR(P516 = "Desirable",P516 = "Moderately Hard"),
                OR(Q516 = "Excellent",Q516 = "Good",Q516 = "Average"),
                OR(R516 = "Acceptable",R516 = "Needs Boiling"),
                S516 = "Safe",
                T516 = "Acceptable",
                U516 = "Acceptable",
                V516 = "Safe",
                W516 = "Acceptable"
               ),
     "Potable",
    "Not-Potable"
   )</f>
        <v>Not-Potable</v>
      </c>
      <c r="AB516" t="str">
        <f t="shared" ref="AB516:AB579" si="81">IF(
        SUM(
                   IF(OR(O516 = "Neutral",O516 = "Drinkable"),1,0),
                   IF(OR(P516 = "Desirable",P516 = "Moderately Hard"),1,0),
                   IF(OR(Q516 = "Good",Q516 = "Average",Q516 ="Excellent"),1,0),
                   IF(OR(R516 = "Acceptable",R516 = "Needs Boiling"),1,0),
                   IF(S516 = "Safe",1,0),
                   IF(T516 = "Acceptable",1,0),
                   IF(U516 = "Acceptable",1,0),
                   IF(V516 = "Safe",1,0),
                   IF(W516 = "Acceptable",1,0)
               )&gt;7,
      "Potable",
      "Not-Potable"
  )</f>
        <v>Not-Potable</v>
      </c>
      <c r="AC516" t="s">
        <v>40</v>
      </c>
    </row>
    <row r="517" spans="2:29" x14ac:dyDescent="0.3">
      <c r="B517">
        <v>5.7011546449116102</v>
      </c>
      <c r="C517">
        <v>233.51504254978701</v>
      </c>
      <c r="D517">
        <v>414.11601707006798</v>
      </c>
      <c r="E517">
        <v>5.8954640252618997</v>
      </c>
      <c r="F517">
        <v>310.16054486252102</v>
      </c>
      <c r="G517">
        <v>509.76788774706199</v>
      </c>
      <c r="H517">
        <v>22.686836742650598</v>
      </c>
      <c r="I517">
        <v>73.751882692897695</v>
      </c>
      <c r="J517">
        <v>3.4031364161789202</v>
      </c>
      <c r="O517" t="str">
        <f t="shared" si="74"/>
        <v>Acidic</v>
      </c>
      <c r="P517" t="str" cm="1">
        <f t="array" ref="P517">_xlfn.IFS(C516&lt;=60,"Soft",
C516&lt;120,"Moderately Soft",
C516&lt;=170,"Desirable",
C516&lt;=240,"Moderately Hard",
C516&gt;240,"Hard")</f>
        <v>Desirable</v>
      </c>
      <c r="Q517" t="str" cm="1">
        <f t="array" ref="Q517">_xlfn.IFS(D516&lt;50,"Non-Beneficial",
D516&lt;=150,"Excellent",
D516&lt;=250,"Good",
D516&lt;=350,"Average",
D516&lt;=500,"Poor",
D516&lt;=800,"Very Poor",
D516&gt;800,"Unacceptable")</f>
        <v>Good</v>
      </c>
      <c r="R517" t="str">
        <f t="shared" si="73"/>
        <v>Unacceptable</v>
      </c>
      <c r="S517" t="str">
        <f t="shared" si="75"/>
        <v>Safe</v>
      </c>
      <c r="T517" t="str">
        <f t="shared" si="76"/>
        <v>Unacceptable</v>
      </c>
      <c r="U517" t="str">
        <f t="shared" si="77"/>
        <v>Acceptable</v>
      </c>
      <c r="V517" t="str">
        <f t="shared" si="78"/>
        <v>Safe</v>
      </c>
      <c r="W517" t="str">
        <f t="shared" si="79"/>
        <v>Acceptable</v>
      </c>
      <c r="AA517" t="str">
        <f t="shared" si="80"/>
        <v>Not-Potable</v>
      </c>
      <c r="AB517" t="str">
        <f t="shared" si="81"/>
        <v>Not-Potable</v>
      </c>
      <c r="AC517" t="s">
        <v>40</v>
      </c>
    </row>
    <row r="518" spans="2:29" x14ac:dyDescent="0.3">
      <c r="B518">
        <v>5.4127624975958302</v>
      </c>
      <c r="C518">
        <v>226.586487645494</v>
      </c>
      <c r="D518">
        <v>455.10584319279502</v>
      </c>
      <c r="E518">
        <v>7.0701852477538001</v>
      </c>
      <c r="F518">
        <v>307.62146151677098</v>
      </c>
      <c r="G518">
        <v>420.12476097328499</v>
      </c>
      <c r="H518">
        <v>21.940189616356399</v>
      </c>
      <c r="I518">
        <v>58.851735997656696</v>
      </c>
      <c r="J518">
        <v>4.0912055928563298</v>
      </c>
      <c r="O518" t="str">
        <f t="shared" si="74"/>
        <v>Acidic</v>
      </c>
      <c r="P518" t="str" cm="1">
        <f t="array" ref="P518">_xlfn.IFS(C517&lt;=60,"Soft",
C517&lt;120,"Moderately Soft",
C517&lt;=170,"Desirable",
C517&lt;=240,"Moderately Hard",
C517&gt;240,"Hard")</f>
        <v>Moderately Hard</v>
      </c>
      <c r="Q518" t="str" cm="1">
        <f t="array" ref="Q518">_xlfn.IFS(D517&lt;50,"Non-Beneficial",
D517&lt;=150,"Excellent",
D517&lt;=250,"Good",
D517&lt;=350,"Average",
D517&lt;=500,"Poor",
D517&lt;=800,"Very Poor",
D517&gt;800,"Unacceptable")</f>
        <v>Poor</v>
      </c>
      <c r="R518" t="str">
        <f t="shared" si="73"/>
        <v>Needs Boiling</v>
      </c>
      <c r="S518" t="str">
        <f t="shared" si="75"/>
        <v>Safe</v>
      </c>
      <c r="T518" t="str">
        <f t="shared" si="76"/>
        <v>Unacceptable</v>
      </c>
      <c r="U518" t="str">
        <f t="shared" si="77"/>
        <v>Unacceptable</v>
      </c>
      <c r="V518" t="str">
        <f t="shared" si="78"/>
        <v>Safe</v>
      </c>
      <c r="W518" t="str">
        <f t="shared" si="79"/>
        <v>Acceptable</v>
      </c>
      <c r="AA518" t="str">
        <f t="shared" si="80"/>
        <v>Not-Potable</v>
      </c>
      <c r="AB518" t="str">
        <f t="shared" si="81"/>
        <v>Not-Potable</v>
      </c>
      <c r="AC518" t="s">
        <v>40</v>
      </c>
    </row>
    <row r="519" spans="2:29" x14ac:dyDescent="0.3">
      <c r="B519">
        <f>$AG$27</f>
        <v>7.080794504276815</v>
      </c>
      <c r="C519">
        <v>208.17746398413101</v>
      </c>
      <c r="D519">
        <v>172.64840916672901</v>
      </c>
      <c r="E519">
        <v>3.2961573212193001</v>
      </c>
      <c r="F519">
        <v>387.07082353237399</v>
      </c>
      <c r="G519">
        <v>631.304216256269</v>
      </c>
      <c r="H519">
        <v>8.4045700088453206</v>
      </c>
      <c r="I519">
        <v>68.300590350910099</v>
      </c>
      <c r="J519">
        <v>3.9121483506760701</v>
      </c>
      <c r="O519" t="str">
        <f t="shared" si="74"/>
        <v>Acidic</v>
      </c>
      <c r="P519" t="str" cm="1">
        <f t="array" ref="P519">_xlfn.IFS(C518&lt;=60,"Soft",
C518&lt;120,"Moderately Soft",
C518&lt;=170,"Desirable",
C518&lt;=240,"Moderately Hard",
C518&gt;240,"Hard")</f>
        <v>Moderately Hard</v>
      </c>
      <c r="Q519" t="str" cm="1">
        <f t="array" ref="Q519">_xlfn.IFS(D518&lt;50,"Non-Beneficial",
D518&lt;=150,"Excellent",
D518&lt;=250,"Good",
D518&lt;=350,"Average",
D518&lt;=500,"Poor",
D518&lt;=800,"Very Poor",
D518&gt;800,"Unacceptable")</f>
        <v>Poor</v>
      </c>
      <c r="R519" t="str">
        <f t="shared" si="73"/>
        <v>Unacceptable</v>
      </c>
      <c r="S519" t="str">
        <f t="shared" si="75"/>
        <v>Safe</v>
      </c>
      <c r="T519" t="str">
        <f t="shared" si="76"/>
        <v>Acceptable</v>
      </c>
      <c r="U519" t="str">
        <f t="shared" si="77"/>
        <v>Unacceptable</v>
      </c>
      <c r="V519" t="str">
        <f t="shared" si="78"/>
        <v>Safe</v>
      </c>
      <c r="W519" t="str">
        <f t="shared" si="79"/>
        <v>Acceptable</v>
      </c>
      <c r="AA519" t="str">
        <f t="shared" si="80"/>
        <v>Not-Potable</v>
      </c>
      <c r="AB519" t="str">
        <f t="shared" si="81"/>
        <v>Not-Potable</v>
      </c>
      <c r="AC519" t="s">
        <v>40</v>
      </c>
    </row>
    <row r="520" spans="2:29" x14ac:dyDescent="0.3">
      <c r="B520">
        <v>5.0181323842682302</v>
      </c>
      <c r="C520">
        <v>169.39723767324699</v>
      </c>
      <c r="D520">
        <v>290.72038120862601</v>
      </c>
      <c r="E520">
        <v>10.7114754104336</v>
      </c>
      <c r="F520">
        <v>297.01327205054201</v>
      </c>
      <c r="G520">
        <v>467.21807308380698</v>
      </c>
      <c r="H520">
        <v>15.9137609316997</v>
      </c>
      <c r="I520">
        <v>23.7929504694354</v>
      </c>
      <c r="J520">
        <v>4.28647896739826</v>
      </c>
      <c r="O520" t="str">
        <f t="shared" si="74"/>
        <v>Neutral</v>
      </c>
      <c r="P520" t="str" cm="1">
        <f t="array" ref="P520">_xlfn.IFS(C519&lt;=60,"Soft",
C519&lt;120,"Moderately Soft",
C519&lt;=170,"Desirable",
C519&lt;=240,"Moderately Hard",
C519&gt;240,"Hard")</f>
        <v>Moderately Hard</v>
      </c>
      <c r="Q520" t="str" cm="1">
        <f t="array" ref="Q520">_xlfn.IFS(D519&lt;50,"Non-Beneficial",
D519&lt;=150,"Excellent",
D519&lt;=250,"Good",
D519&lt;=350,"Average",
D519&lt;=500,"Poor",
D519&lt;=800,"Very Poor",
D519&gt;800,"Unacceptable")</f>
        <v>Good</v>
      </c>
      <c r="R520" t="str">
        <f t="shared" si="73"/>
        <v>Acceptable</v>
      </c>
      <c r="S520" t="str">
        <f t="shared" si="75"/>
        <v>Safe</v>
      </c>
      <c r="T520" t="str">
        <f t="shared" si="76"/>
        <v>Unacceptable</v>
      </c>
      <c r="U520" t="str">
        <f t="shared" si="77"/>
        <v>Acceptable</v>
      </c>
      <c r="V520" t="str">
        <f t="shared" si="78"/>
        <v>Safe</v>
      </c>
      <c r="W520" t="str">
        <f t="shared" si="79"/>
        <v>Acceptable</v>
      </c>
      <c r="AA520" t="str">
        <f t="shared" si="80"/>
        <v>Not-Potable</v>
      </c>
      <c r="AB520" t="str">
        <f t="shared" si="81"/>
        <v>Potable</v>
      </c>
      <c r="AC520" t="s">
        <v>40</v>
      </c>
    </row>
    <row r="521" spans="2:29" x14ac:dyDescent="0.3">
      <c r="B521">
        <v>4.5522384105427198</v>
      </c>
      <c r="C521">
        <v>197.07693399272199</v>
      </c>
      <c r="D521">
        <v>259.69215119535204</v>
      </c>
      <c r="E521">
        <v>8.8654219985477702</v>
      </c>
      <c r="F521">
        <f>$AH$27</f>
        <v>333.77577661081307</v>
      </c>
      <c r="G521">
        <v>461.83627762687701</v>
      </c>
      <c r="H521">
        <v>12.8534047850598</v>
      </c>
      <c r="I521">
        <v>69.3350568356732</v>
      </c>
      <c r="J521">
        <v>3.93280433360556</v>
      </c>
      <c r="O521" t="str">
        <f t="shared" si="74"/>
        <v>Acidic</v>
      </c>
      <c r="P521" t="str" cm="1">
        <f t="array" ref="P521">_xlfn.IFS(C520&lt;=60,"Soft",
C520&lt;120,"Moderately Soft",
C520&lt;=170,"Desirable",
C520&lt;=240,"Moderately Hard",
C520&gt;240,"Hard")</f>
        <v>Desirable</v>
      </c>
      <c r="Q521" t="str" cm="1">
        <f t="array" ref="Q521">_xlfn.IFS(D520&lt;50,"Non-Beneficial",
D520&lt;=150,"Excellent",
D520&lt;=250,"Good",
D520&lt;=350,"Average",
D520&lt;=500,"Poor",
D520&lt;=800,"Very Poor",
D520&gt;800,"Unacceptable")</f>
        <v>Average</v>
      </c>
      <c r="R521" t="str">
        <f t="shared" si="73"/>
        <v>Unacceptable</v>
      </c>
      <c r="S521" t="str">
        <f t="shared" si="75"/>
        <v>Safe</v>
      </c>
      <c r="T521" t="str">
        <f t="shared" si="76"/>
        <v>Acceptable</v>
      </c>
      <c r="U521" t="str">
        <f t="shared" si="77"/>
        <v>Acceptable</v>
      </c>
      <c r="V521" t="str">
        <f t="shared" si="78"/>
        <v>Safe</v>
      </c>
      <c r="W521" t="str">
        <f t="shared" si="79"/>
        <v>Acceptable</v>
      </c>
      <c r="AA521" t="str">
        <f t="shared" si="80"/>
        <v>Not-Potable</v>
      </c>
      <c r="AB521" t="str">
        <f t="shared" si="81"/>
        <v>Not-Potable</v>
      </c>
      <c r="AC521" t="s">
        <v>40</v>
      </c>
    </row>
    <row r="522" spans="2:29" x14ac:dyDescent="0.3">
      <c r="B522">
        <f>$AG$27</f>
        <v>7.080794504276815</v>
      </c>
      <c r="C522">
        <v>203.50592117596801</v>
      </c>
      <c r="D522">
        <v>214.17593614505699</v>
      </c>
      <c r="E522">
        <v>6.0726376113831799</v>
      </c>
      <c r="F522">
        <v>319.522688987842</v>
      </c>
      <c r="G522">
        <v>348.527321441624</v>
      </c>
      <c r="H522">
        <v>12.6129661795368</v>
      </c>
      <c r="I522">
        <v>68.642545258462903</v>
      </c>
      <c r="J522">
        <v>4.6135787217496702</v>
      </c>
      <c r="O522" t="str">
        <f t="shared" si="74"/>
        <v>Acidic</v>
      </c>
      <c r="P522" t="str" cm="1">
        <f t="array" ref="P522">_xlfn.IFS(C521&lt;=60,"Soft",
C521&lt;120,"Moderately Soft",
C521&lt;=170,"Desirable",
C521&lt;=240,"Moderately Hard",
C521&gt;240,"Hard")</f>
        <v>Moderately Hard</v>
      </c>
      <c r="Q522" t="str" cm="1">
        <f t="array" ref="Q522">_xlfn.IFS(D521&lt;50,"Non-Beneficial",
D521&lt;=150,"Excellent",
D521&lt;=250,"Good",
D521&lt;=350,"Average",
D521&lt;=500,"Poor",
D521&lt;=800,"Very Poor",
D521&gt;800,"Unacceptable")</f>
        <v>Average</v>
      </c>
      <c r="R522" t="str">
        <f t="shared" si="73"/>
        <v>Unacceptable</v>
      </c>
      <c r="S522" t="str">
        <f t="shared" si="75"/>
        <v>Safe</v>
      </c>
      <c r="T522" t="str">
        <f t="shared" si="76"/>
        <v>Acceptable</v>
      </c>
      <c r="U522" t="str">
        <f t="shared" si="77"/>
        <v>Acceptable</v>
      </c>
      <c r="V522" t="str">
        <f t="shared" si="78"/>
        <v>Safe</v>
      </c>
      <c r="W522" t="str">
        <f t="shared" si="79"/>
        <v>Acceptable</v>
      </c>
      <c r="AA522" t="str">
        <f t="shared" si="80"/>
        <v>Not-Potable</v>
      </c>
      <c r="AB522" t="str">
        <f t="shared" si="81"/>
        <v>Not-Potable</v>
      </c>
      <c r="AC522" t="s">
        <v>40</v>
      </c>
    </row>
    <row r="523" spans="2:29" x14ac:dyDescent="0.3">
      <c r="B523">
        <v>7.02530594168935</v>
      </c>
      <c r="C523">
        <v>202.80908099349099</v>
      </c>
      <c r="D523">
        <v>235.02857795232899</v>
      </c>
      <c r="E523">
        <v>5.2390131997770499</v>
      </c>
      <c r="F523">
        <v>335.54871891959999</v>
      </c>
      <c r="G523">
        <v>471.13171589506499</v>
      </c>
      <c r="H523">
        <v>13.8915193432831</v>
      </c>
      <c r="I523">
        <v>63.7518548376352</v>
      </c>
      <c r="J523">
        <v>5.9895427908555599</v>
      </c>
      <c r="O523" t="str">
        <f t="shared" si="74"/>
        <v>Neutral</v>
      </c>
      <c r="P523" t="str" cm="1">
        <f t="array" ref="P523">_xlfn.IFS(C522&lt;=60,"Soft",
C522&lt;120,"Moderately Soft",
C522&lt;=170,"Desirable",
C522&lt;=240,"Moderately Hard",
C522&gt;240,"Hard")</f>
        <v>Moderately Hard</v>
      </c>
      <c r="Q523" t="str" cm="1">
        <f t="array" ref="Q523">_xlfn.IFS(D522&lt;50,"Non-Beneficial",
D522&lt;=150,"Excellent",
D522&lt;=250,"Good",
D522&lt;=350,"Average",
D522&lt;=500,"Poor",
D522&lt;=800,"Very Poor",
D522&gt;800,"Unacceptable")</f>
        <v>Good</v>
      </c>
      <c r="R523" t="str">
        <f t="shared" si="73"/>
        <v>Needs Boiling</v>
      </c>
      <c r="S523" t="str">
        <f t="shared" si="75"/>
        <v>Safe</v>
      </c>
      <c r="T523" t="str">
        <f t="shared" si="76"/>
        <v>Acceptable</v>
      </c>
      <c r="U523" t="str">
        <f t="shared" si="77"/>
        <v>Acceptable</v>
      </c>
      <c r="V523" t="str">
        <f t="shared" si="78"/>
        <v>Safe</v>
      </c>
      <c r="W523" t="str">
        <f t="shared" si="79"/>
        <v>Acceptable</v>
      </c>
      <c r="AA523" t="str">
        <f t="shared" si="80"/>
        <v>Potable</v>
      </c>
      <c r="AB523" t="str">
        <f t="shared" si="81"/>
        <v>Potable</v>
      </c>
      <c r="AC523" t="s">
        <v>40</v>
      </c>
    </row>
    <row r="524" spans="2:29" x14ac:dyDescent="0.3">
      <c r="B524">
        <v>5.77062096910565</v>
      </c>
      <c r="C524">
        <v>194.500143811215</v>
      </c>
      <c r="D524">
        <v>161.73727092975699</v>
      </c>
      <c r="E524">
        <v>6.3417973021179597</v>
      </c>
      <c r="F524">
        <v>318.788932932303</v>
      </c>
      <c r="G524">
        <v>387.13048289345397</v>
      </c>
      <c r="H524">
        <v>12.042914193746</v>
      </c>
      <c r="I524">
        <v>52.512261107462201</v>
      </c>
      <c r="J524">
        <v>4.2408214776535296</v>
      </c>
      <c r="O524" t="str">
        <f t="shared" si="74"/>
        <v>Neutral</v>
      </c>
      <c r="P524" t="str" cm="1">
        <f t="array" ref="P524">_xlfn.IFS(C523&lt;=60,"Soft",
C523&lt;120,"Moderately Soft",
C523&lt;=170,"Desirable",
C523&lt;=240,"Moderately Hard",
C523&gt;240,"Hard")</f>
        <v>Moderately Hard</v>
      </c>
      <c r="Q524" t="str" cm="1">
        <f t="array" ref="Q524">_xlfn.IFS(D523&lt;50,"Non-Beneficial",
D523&lt;=150,"Excellent",
D523&lt;=250,"Good",
D523&lt;=350,"Average",
D523&lt;=500,"Poor",
D523&lt;=800,"Very Poor",
D523&gt;800,"Unacceptable")</f>
        <v>Good</v>
      </c>
      <c r="R524" t="str">
        <f t="shared" si="73"/>
        <v>Needs Boiling</v>
      </c>
      <c r="S524" t="str">
        <f t="shared" si="75"/>
        <v>Safe</v>
      </c>
      <c r="T524" t="str">
        <f t="shared" si="76"/>
        <v>Acceptable</v>
      </c>
      <c r="U524" t="str">
        <f t="shared" si="77"/>
        <v>Acceptable</v>
      </c>
      <c r="V524" t="str">
        <f t="shared" si="78"/>
        <v>Safe</v>
      </c>
      <c r="W524" t="str">
        <f t="shared" si="79"/>
        <v>Unacceptable</v>
      </c>
      <c r="AA524" t="str">
        <f t="shared" si="80"/>
        <v>Not-Potable</v>
      </c>
      <c r="AB524" t="str">
        <f t="shared" si="81"/>
        <v>Potable</v>
      </c>
      <c r="AC524" t="s">
        <v>40</v>
      </c>
    </row>
    <row r="525" spans="2:29" x14ac:dyDescent="0.3">
      <c r="B525">
        <v>8.4378759830216197</v>
      </c>
      <c r="C525">
        <v>183.10662488483999</v>
      </c>
      <c r="D525">
        <v>128.569286949435</v>
      </c>
      <c r="E525">
        <v>7.4000194809139801</v>
      </c>
      <c r="F525">
        <v>361.77968212659601</v>
      </c>
      <c r="G525">
        <v>587.02260896825896</v>
      </c>
      <c r="H525">
        <v>15.926920767801301</v>
      </c>
      <c r="I525">
        <v>77.951261648709803</v>
      </c>
      <c r="J525">
        <v>3.8154689944907401</v>
      </c>
      <c r="O525" t="str">
        <f t="shared" si="74"/>
        <v>Acidic</v>
      </c>
      <c r="P525" t="str" cm="1">
        <f t="array" ref="P525">_xlfn.IFS(C524&lt;=60,"Soft",
C524&lt;120,"Moderately Soft",
C524&lt;=170,"Desirable",
C524&lt;=240,"Moderately Hard",
C524&gt;240,"Hard")</f>
        <v>Moderately Hard</v>
      </c>
      <c r="Q525" t="str" cm="1">
        <f t="array" ref="Q525">_xlfn.IFS(D524&lt;50,"Non-Beneficial",
D524&lt;=150,"Excellent",
D524&lt;=250,"Good",
D524&lt;=350,"Average",
D524&lt;=500,"Poor",
D524&lt;=800,"Very Poor",
D524&gt;800,"Unacceptable")</f>
        <v>Good</v>
      </c>
      <c r="R525" t="str">
        <f t="shared" si="73"/>
        <v>Needs Boiling</v>
      </c>
      <c r="S525" t="str">
        <f t="shared" si="75"/>
        <v>Safe</v>
      </c>
      <c r="T525" t="str">
        <f t="shared" si="76"/>
        <v>Acceptable</v>
      </c>
      <c r="U525" t="str">
        <f t="shared" si="77"/>
        <v>Acceptable</v>
      </c>
      <c r="V525" t="str">
        <f t="shared" si="78"/>
        <v>Safe</v>
      </c>
      <c r="W525" t="str">
        <f t="shared" si="79"/>
        <v>Acceptable</v>
      </c>
      <c r="AA525" t="str">
        <f t="shared" si="80"/>
        <v>Not-Potable</v>
      </c>
      <c r="AB525" t="str">
        <f t="shared" si="81"/>
        <v>Potable</v>
      </c>
      <c r="AC525" t="s">
        <v>40</v>
      </c>
    </row>
    <row r="526" spans="2:29" x14ac:dyDescent="0.3">
      <c r="B526">
        <v>5.9070782686667203</v>
      </c>
      <c r="C526">
        <v>213.471081343712</v>
      </c>
      <c r="D526">
        <v>418.39456448958998</v>
      </c>
      <c r="E526">
        <v>7.9247621068978997</v>
      </c>
      <c r="F526">
        <v>312.32994736609498</v>
      </c>
      <c r="G526">
        <v>357.25897025990599</v>
      </c>
      <c r="H526">
        <v>15.598964778942699</v>
      </c>
      <c r="I526">
        <v>54.4218789507701</v>
      </c>
      <c r="J526">
        <v>4.2964799087266696</v>
      </c>
      <c r="O526" t="str">
        <f t="shared" si="74"/>
        <v>Alkaline</v>
      </c>
      <c r="P526" t="str" cm="1">
        <f t="array" ref="P526">_xlfn.IFS(C525&lt;=60,"Soft",
C525&lt;120,"Moderately Soft",
C525&lt;=170,"Desirable",
C525&lt;=240,"Moderately Hard",
C525&gt;240,"Hard")</f>
        <v>Moderately Hard</v>
      </c>
      <c r="Q526" t="str" cm="1">
        <f t="array" ref="Q526">_xlfn.IFS(D525&lt;50,"Non-Beneficial",
D525&lt;=150,"Excellent",
D525&lt;=250,"Good",
D525&lt;=350,"Average",
D525&lt;=500,"Poor",
D525&lt;=800,"Very Poor",
D525&gt;800,"Unacceptable")</f>
        <v>Excellent</v>
      </c>
      <c r="R526" t="str">
        <f t="shared" si="73"/>
        <v>Unacceptable</v>
      </c>
      <c r="S526" t="str">
        <f t="shared" si="75"/>
        <v>Safe</v>
      </c>
      <c r="T526" t="str">
        <f t="shared" si="76"/>
        <v>Unacceptable</v>
      </c>
      <c r="U526" t="str">
        <f t="shared" si="77"/>
        <v>Acceptable</v>
      </c>
      <c r="V526" t="str">
        <f t="shared" si="78"/>
        <v>Safe</v>
      </c>
      <c r="W526" t="str">
        <f t="shared" si="79"/>
        <v>Acceptable</v>
      </c>
      <c r="AA526" t="str">
        <f t="shared" si="80"/>
        <v>Not-Potable</v>
      </c>
      <c r="AB526" t="str">
        <f t="shared" si="81"/>
        <v>Not-Potable</v>
      </c>
      <c r="AC526" t="s">
        <v>40</v>
      </c>
    </row>
    <row r="527" spans="2:29" x14ac:dyDescent="0.3">
      <c r="B527">
        <v>6.8983413301771597</v>
      </c>
      <c r="C527">
        <v>187.41530637590901</v>
      </c>
      <c r="D527">
        <v>190.24485531279299</v>
      </c>
      <c r="E527">
        <v>6.91507021167702</v>
      </c>
      <c r="F527">
        <f>$AH$27</f>
        <v>333.77577661081307</v>
      </c>
      <c r="G527">
        <v>428.786975930398</v>
      </c>
      <c r="H527">
        <v>12.580161514967401</v>
      </c>
      <c r="I527">
        <v>44.3802100478254</v>
      </c>
      <c r="J527">
        <v>5.3712841557193398</v>
      </c>
      <c r="O527" t="str">
        <f t="shared" si="74"/>
        <v>Acidic</v>
      </c>
      <c r="P527" t="str" cm="1">
        <f t="array" ref="P527">_xlfn.IFS(C526&lt;=60,"Soft",
C526&lt;120,"Moderately Soft",
C526&lt;=170,"Desirable",
C526&lt;=240,"Moderately Hard",
C526&gt;240,"Hard")</f>
        <v>Moderately Hard</v>
      </c>
      <c r="Q527" t="str" cm="1">
        <f t="array" ref="Q527">_xlfn.IFS(D526&lt;50,"Non-Beneficial",
D526&lt;=150,"Excellent",
D526&lt;=250,"Good",
D526&lt;=350,"Average",
D526&lt;=500,"Poor",
D526&lt;=800,"Very Poor",
D526&gt;800,"Unacceptable")</f>
        <v>Poor</v>
      </c>
      <c r="R527" t="str">
        <f t="shared" si="73"/>
        <v>Unacceptable</v>
      </c>
      <c r="S527" t="str">
        <f t="shared" si="75"/>
        <v>Safe</v>
      </c>
      <c r="T527" t="str">
        <f t="shared" si="76"/>
        <v>Acceptable</v>
      </c>
      <c r="U527" t="str">
        <f t="shared" si="77"/>
        <v>Acceptable</v>
      </c>
      <c r="V527" t="str">
        <f t="shared" si="78"/>
        <v>Safe</v>
      </c>
      <c r="W527" t="str">
        <f t="shared" si="79"/>
        <v>Acceptable</v>
      </c>
      <c r="AA527" t="str">
        <f t="shared" si="80"/>
        <v>Not-Potable</v>
      </c>
      <c r="AB527" t="str">
        <f t="shared" si="81"/>
        <v>Not-Potable</v>
      </c>
      <c r="AC527" t="s">
        <v>40</v>
      </c>
    </row>
    <row r="528" spans="2:29" x14ac:dyDescent="0.3">
      <c r="B528">
        <v>10.2527343684777</v>
      </c>
      <c r="C528">
        <v>217.73666923136699</v>
      </c>
      <c r="D528">
        <v>96.518748256867809</v>
      </c>
      <c r="E528">
        <v>4.3383533530843996</v>
      </c>
      <c r="F528">
        <v>369.29770864855601</v>
      </c>
      <c r="G528">
        <v>528.12162646711499</v>
      </c>
      <c r="H528">
        <v>18.661403050196299</v>
      </c>
      <c r="I528">
        <v>54.150449640711798</v>
      </c>
      <c r="J528">
        <v>3.2903724922745599</v>
      </c>
      <c r="O528" t="str">
        <f t="shared" si="74"/>
        <v>Neutral</v>
      </c>
      <c r="P528" t="str" cm="1">
        <f t="array" ref="P528">_xlfn.IFS(C527&lt;=60,"Soft",
C527&lt;120,"Moderately Soft",
C527&lt;=170,"Desirable",
C527&lt;=240,"Moderately Hard",
C527&gt;240,"Hard")</f>
        <v>Moderately Hard</v>
      </c>
      <c r="Q528" t="str" cm="1">
        <f t="array" ref="Q528">_xlfn.IFS(D527&lt;50,"Non-Beneficial",
D527&lt;=150,"Excellent",
D527&lt;=250,"Good",
D527&lt;=350,"Average",
D527&lt;=500,"Poor",
D527&lt;=800,"Very Poor",
D527&gt;800,"Unacceptable")</f>
        <v>Good</v>
      </c>
      <c r="R528" t="str">
        <f t="shared" si="73"/>
        <v>Needs Boiling</v>
      </c>
      <c r="S528" t="str">
        <f t="shared" si="75"/>
        <v>Safe</v>
      </c>
      <c r="T528" t="str">
        <f t="shared" si="76"/>
        <v>Acceptable</v>
      </c>
      <c r="U528" t="str">
        <f t="shared" si="77"/>
        <v>Acceptable</v>
      </c>
      <c r="V528" t="str">
        <f t="shared" si="78"/>
        <v>Safe</v>
      </c>
      <c r="W528" t="str">
        <f t="shared" si="79"/>
        <v>Unacceptable</v>
      </c>
      <c r="AA528" t="str">
        <f t="shared" si="80"/>
        <v>Not-Potable</v>
      </c>
      <c r="AB528" t="str">
        <f t="shared" si="81"/>
        <v>Potable</v>
      </c>
      <c r="AC528" t="s">
        <v>40</v>
      </c>
    </row>
    <row r="529" spans="2:29" x14ac:dyDescent="0.3">
      <c r="B529">
        <v>8.2064999378091894</v>
      </c>
      <c r="C529">
        <v>182.90535936011901</v>
      </c>
      <c r="D529">
        <v>189.49975539451398</v>
      </c>
      <c r="E529">
        <v>6.6629489254438701</v>
      </c>
      <c r="F529">
        <v>347.13256201288903</v>
      </c>
      <c r="G529">
        <v>332.85532125673399</v>
      </c>
      <c r="H529">
        <v>18.3284011486537</v>
      </c>
      <c r="I529">
        <v>66.688384193917102</v>
      </c>
      <c r="J529">
        <v>4.2251209301881101</v>
      </c>
      <c r="O529" t="str">
        <f t="shared" si="74"/>
        <v>Alkaline</v>
      </c>
      <c r="P529" t="str" cm="1">
        <f t="array" ref="P529">_xlfn.IFS(C528&lt;=60,"Soft",
C528&lt;120,"Moderately Soft",
C528&lt;=170,"Desirable",
C528&lt;=240,"Moderately Hard",
C528&gt;240,"Hard")</f>
        <v>Moderately Hard</v>
      </c>
      <c r="Q529" t="str" cm="1">
        <f t="array" ref="Q529">_xlfn.IFS(D528&lt;50,"Non-Beneficial",
D528&lt;=150,"Excellent",
D528&lt;=250,"Good",
D528&lt;=350,"Average",
D528&lt;=500,"Poor",
D528&lt;=800,"Very Poor",
D528&gt;800,"Unacceptable")</f>
        <v>Excellent</v>
      </c>
      <c r="R529" t="str">
        <f t="shared" si="73"/>
        <v>Acceptable</v>
      </c>
      <c r="S529" t="str">
        <f t="shared" si="75"/>
        <v>Safe</v>
      </c>
      <c r="T529" t="str">
        <f t="shared" si="76"/>
        <v>Unacceptable</v>
      </c>
      <c r="U529" t="str">
        <f t="shared" si="77"/>
        <v>Acceptable</v>
      </c>
      <c r="V529" t="str">
        <f t="shared" si="78"/>
        <v>Safe</v>
      </c>
      <c r="W529" t="str">
        <f t="shared" si="79"/>
        <v>Acceptable</v>
      </c>
      <c r="AA529" t="str">
        <f t="shared" si="80"/>
        <v>Not-Potable</v>
      </c>
      <c r="AB529" t="str">
        <f t="shared" si="81"/>
        <v>Not-Potable</v>
      </c>
      <c r="AC529" t="s">
        <v>40</v>
      </c>
    </row>
    <row r="530" spans="2:29" x14ac:dyDescent="0.3">
      <c r="B530">
        <v>7.2861673880398099</v>
      </c>
      <c r="C530">
        <v>208.44408507539401</v>
      </c>
      <c r="D530">
        <v>308.79026684358797</v>
      </c>
      <c r="E530">
        <v>6.85696713439979</v>
      </c>
      <c r="F530">
        <v>336.04883168912301</v>
      </c>
      <c r="G530">
        <v>352.60214638767599</v>
      </c>
      <c r="H530">
        <v>10.566452010565399</v>
      </c>
      <c r="I530">
        <v>64.025332824439204</v>
      </c>
      <c r="J530">
        <v>4.6860199158710198</v>
      </c>
      <c r="O530" t="str">
        <f t="shared" si="74"/>
        <v>Alkaline</v>
      </c>
      <c r="P530" t="str" cm="1">
        <f t="array" ref="P530">_xlfn.IFS(C529&lt;=60,"Soft",
C529&lt;120,"Moderately Soft",
C529&lt;=170,"Desirable",
C529&lt;=240,"Moderately Hard",
C529&gt;240,"Hard")</f>
        <v>Moderately Hard</v>
      </c>
      <c r="Q530" t="str" cm="1">
        <f t="array" ref="Q530">_xlfn.IFS(D529&lt;50,"Non-Beneficial",
D529&lt;=150,"Excellent",
D529&lt;=250,"Good",
D529&lt;=350,"Average",
D529&lt;=500,"Poor",
D529&lt;=800,"Very Poor",
D529&gt;800,"Unacceptable")</f>
        <v>Good</v>
      </c>
      <c r="R530" t="str">
        <f t="shared" si="73"/>
        <v>Needs Boiling</v>
      </c>
      <c r="S530" t="str">
        <f t="shared" si="75"/>
        <v>Safe</v>
      </c>
      <c r="T530" t="str">
        <f t="shared" si="76"/>
        <v>Acceptable</v>
      </c>
      <c r="U530" t="str">
        <f t="shared" si="77"/>
        <v>Acceptable</v>
      </c>
      <c r="V530" t="str">
        <f t="shared" si="78"/>
        <v>Safe</v>
      </c>
      <c r="W530" t="str">
        <f t="shared" si="79"/>
        <v>Acceptable</v>
      </c>
      <c r="AA530" t="str">
        <f t="shared" si="80"/>
        <v>Not-Potable</v>
      </c>
      <c r="AB530" t="str">
        <f t="shared" si="81"/>
        <v>Potable</v>
      </c>
      <c r="AC530" t="s">
        <v>40</v>
      </c>
    </row>
    <row r="531" spans="2:29" x14ac:dyDescent="0.3">
      <c r="B531">
        <v>8.8092964317759606</v>
      </c>
      <c r="C531">
        <v>226.105900832722</v>
      </c>
      <c r="D531">
        <v>181.40594270924601</v>
      </c>
      <c r="E531">
        <v>4.93038071225876</v>
      </c>
      <c r="F531">
        <v>320.79938221416199</v>
      </c>
      <c r="G531">
        <v>350.11668588348402</v>
      </c>
      <c r="H531">
        <v>14.3388397558259</v>
      </c>
      <c r="I531">
        <v>64.334637352532098</v>
      </c>
      <c r="J531">
        <v>3.87905374049237</v>
      </c>
      <c r="O531" t="str">
        <f t="shared" si="74"/>
        <v>Neutral</v>
      </c>
      <c r="P531" t="str" cm="1">
        <f t="array" ref="P531">_xlfn.IFS(C530&lt;=60,"Soft",
C530&lt;120,"Moderately Soft",
C530&lt;=170,"Desirable",
C530&lt;=240,"Moderately Hard",
C530&gt;240,"Hard")</f>
        <v>Moderately Hard</v>
      </c>
      <c r="Q531" t="str" cm="1">
        <f t="array" ref="Q531">_xlfn.IFS(D530&lt;50,"Non-Beneficial",
D530&lt;=150,"Excellent",
D530&lt;=250,"Good",
D530&lt;=350,"Average",
D530&lt;=500,"Poor",
D530&lt;=800,"Very Poor",
D530&gt;800,"Unacceptable")</f>
        <v>Average</v>
      </c>
      <c r="R531" t="str">
        <f t="shared" si="73"/>
        <v>Needs Boiling</v>
      </c>
      <c r="S531" t="str">
        <f t="shared" si="75"/>
        <v>Safe</v>
      </c>
      <c r="T531" t="str">
        <f t="shared" si="76"/>
        <v>Acceptable</v>
      </c>
      <c r="U531" t="str">
        <f t="shared" si="77"/>
        <v>Acceptable</v>
      </c>
      <c r="V531" t="str">
        <f t="shared" si="78"/>
        <v>Safe</v>
      </c>
      <c r="W531" t="str">
        <f t="shared" si="79"/>
        <v>Acceptable</v>
      </c>
      <c r="AA531" t="str">
        <f t="shared" si="80"/>
        <v>Potable</v>
      </c>
      <c r="AB531" t="str">
        <f t="shared" si="81"/>
        <v>Potable</v>
      </c>
      <c r="AC531" t="s">
        <v>40</v>
      </c>
    </row>
    <row r="532" spans="2:29" x14ac:dyDescent="0.3">
      <c r="B532">
        <v>6.6415006872809697</v>
      </c>
      <c r="C532">
        <v>198.88440946619701</v>
      </c>
      <c r="D532">
        <v>278.674867569399</v>
      </c>
      <c r="E532">
        <v>7.3277293452941104</v>
      </c>
      <c r="F532">
        <v>318.40839718598801</v>
      </c>
      <c r="G532">
        <v>573.72376228801795</v>
      </c>
      <c r="H532">
        <v>13.1917196345858</v>
      </c>
      <c r="I532">
        <v>81.551113930746197</v>
      </c>
      <c r="J532">
        <v>4.6943112155416404</v>
      </c>
      <c r="O532" t="str">
        <f t="shared" si="74"/>
        <v>Alkaline</v>
      </c>
      <c r="P532" t="str" cm="1">
        <f t="array" ref="P532">_xlfn.IFS(C531&lt;=60,"Soft",
C531&lt;120,"Moderately Soft",
C531&lt;=170,"Desirable",
C531&lt;=240,"Moderately Hard",
C531&gt;240,"Hard")</f>
        <v>Moderately Hard</v>
      </c>
      <c r="Q532" t="str" cm="1">
        <f t="array" ref="Q532">_xlfn.IFS(D531&lt;50,"Non-Beneficial",
D531&lt;=150,"Excellent",
D531&lt;=250,"Good",
D531&lt;=350,"Average",
D531&lt;=500,"Poor",
D531&lt;=800,"Very Poor",
D531&gt;800,"Unacceptable")</f>
        <v>Good</v>
      </c>
      <c r="R532" t="str">
        <f t="shared" si="73"/>
        <v>Acceptable</v>
      </c>
      <c r="S532" t="str">
        <f t="shared" si="75"/>
        <v>Safe</v>
      </c>
      <c r="T532" t="str">
        <f t="shared" si="76"/>
        <v>Acceptable</v>
      </c>
      <c r="U532" t="str">
        <f t="shared" si="77"/>
        <v>Acceptable</v>
      </c>
      <c r="V532" t="str">
        <f t="shared" si="78"/>
        <v>Safe</v>
      </c>
      <c r="W532" t="str">
        <f t="shared" si="79"/>
        <v>Acceptable</v>
      </c>
      <c r="AA532" t="str">
        <f t="shared" si="80"/>
        <v>Not-Potable</v>
      </c>
      <c r="AB532" t="str">
        <f t="shared" si="81"/>
        <v>Potable</v>
      </c>
      <c r="AC532" t="s">
        <v>40</v>
      </c>
    </row>
    <row r="533" spans="2:29" x14ac:dyDescent="0.3">
      <c r="B533">
        <v>6.1451483605741499</v>
      </c>
      <c r="C533">
        <v>197.54107212230701</v>
      </c>
      <c r="D533">
        <v>396.57272108015104</v>
      </c>
      <c r="E533">
        <v>9.9001594273942004</v>
      </c>
      <c r="F533">
        <v>288.15788253611998</v>
      </c>
      <c r="G533">
        <v>319.43403257142302</v>
      </c>
      <c r="H533">
        <v>11.587377834236401</v>
      </c>
      <c r="I533">
        <v>120.030077005306</v>
      </c>
      <c r="J533">
        <v>4.6008857549446898</v>
      </c>
      <c r="O533" t="str">
        <f t="shared" si="74"/>
        <v>Drinkable</v>
      </c>
      <c r="P533" t="str" cm="1">
        <f t="array" ref="P533">_xlfn.IFS(C532&lt;=60,"Soft",
C532&lt;120,"Moderately Soft",
C532&lt;=170,"Desirable",
C532&lt;=240,"Moderately Hard",
C532&gt;240,"Hard")</f>
        <v>Moderately Hard</v>
      </c>
      <c r="Q533" t="str" cm="1">
        <f t="array" ref="Q533">_xlfn.IFS(D532&lt;50,"Non-Beneficial",
D532&lt;=150,"Excellent",
D532&lt;=250,"Good",
D532&lt;=350,"Average",
D532&lt;=500,"Poor",
D532&lt;=800,"Very Poor",
D532&gt;800,"Unacceptable")</f>
        <v>Average</v>
      </c>
      <c r="R533" t="str">
        <f t="shared" si="73"/>
        <v>Unacceptable</v>
      </c>
      <c r="S533" t="str">
        <f t="shared" si="75"/>
        <v>Safe</v>
      </c>
      <c r="T533" t="str">
        <f t="shared" si="76"/>
        <v>Unacceptable</v>
      </c>
      <c r="U533" t="str">
        <f t="shared" si="77"/>
        <v>Acceptable</v>
      </c>
      <c r="V533" t="str">
        <f t="shared" si="78"/>
        <v>Unsafe</v>
      </c>
      <c r="W533" t="str">
        <f t="shared" si="79"/>
        <v>Acceptable</v>
      </c>
      <c r="AA533" t="str">
        <f t="shared" si="80"/>
        <v>Not-Potable</v>
      </c>
      <c r="AB533" t="str">
        <f t="shared" si="81"/>
        <v>Not-Potable</v>
      </c>
      <c r="AC533" t="s">
        <v>40</v>
      </c>
    </row>
    <row r="534" spans="2:29" x14ac:dyDescent="0.3">
      <c r="B534">
        <v>5.9064417645820502</v>
      </c>
      <c r="C534">
        <v>177.89136892325399</v>
      </c>
      <c r="D534">
        <v>272.96294044951998</v>
      </c>
      <c r="E534">
        <v>8.8692679599966606</v>
      </c>
      <c r="F534">
        <v>312.01579824476198</v>
      </c>
      <c r="G534">
        <v>385.812818390877</v>
      </c>
      <c r="H534">
        <v>13.938685575012601</v>
      </c>
      <c r="I534">
        <v>60.613795201120098</v>
      </c>
      <c r="J534">
        <v>4.8074959418145804</v>
      </c>
      <c r="O534" t="str">
        <f t="shared" si="74"/>
        <v>Acidic</v>
      </c>
      <c r="P534" t="str" cm="1">
        <f t="array" ref="P534">_xlfn.IFS(C533&lt;=60,"Soft",
C533&lt;120,"Moderately Soft",
C533&lt;=170,"Desirable",
C533&lt;=240,"Moderately Hard",
C533&gt;240,"Hard")</f>
        <v>Moderately Hard</v>
      </c>
      <c r="Q534" t="str" cm="1">
        <f t="array" ref="Q534">_xlfn.IFS(D533&lt;50,"Non-Beneficial",
D533&lt;=150,"Excellent",
D533&lt;=250,"Good",
D533&lt;=350,"Average",
D533&lt;=500,"Poor",
D533&lt;=800,"Very Poor",
D533&gt;800,"Unacceptable")</f>
        <v>Poor</v>
      </c>
      <c r="R534" t="str">
        <f t="shared" si="73"/>
        <v>Unacceptable</v>
      </c>
      <c r="S534" t="str">
        <f t="shared" si="75"/>
        <v>Safe</v>
      </c>
      <c r="T534" t="str">
        <f t="shared" si="76"/>
        <v>Acceptable</v>
      </c>
      <c r="U534" t="str">
        <f t="shared" si="77"/>
        <v>Acceptable</v>
      </c>
      <c r="V534" t="str">
        <f t="shared" si="78"/>
        <v>Unsafe</v>
      </c>
      <c r="W534" t="str">
        <f t="shared" si="79"/>
        <v>Acceptable</v>
      </c>
      <c r="AA534" t="str">
        <f t="shared" si="80"/>
        <v>Not-Potable</v>
      </c>
      <c r="AB534" t="str">
        <f t="shared" si="81"/>
        <v>Not-Potable</v>
      </c>
      <c r="AC534" t="s">
        <v>40</v>
      </c>
    </row>
    <row r="535" spans="2:29" x14ac:dyDescent="0.3">
      <c r="B535">
        <v>5.3898459304911599</v>
      </c>
      <c r="C535">
        <v>163.34435237618899</v>
      </c>
      <c r="D535">
        <v>196.46233419233198</v>
      </c>
      <c r="E535">
        <v>9.0927211729850903</v>
      </c>
      <c r="F535">
        <v>314.23757691048303</v>
      </c>
      <c r="G535">
        <v>491.75044803530199</v>
      </c>
      <c r="H535">
        <v>15.4963254100022</v>
      </c>
      <c r="I535">
        <v>48.686583619839197</v>
      </c>
      <c r="J535">
        <v>3.577674920997</v>
      </c>
      <c r="O535" t="str">
        <f t="shared" si="74"/>
        <v>Acidic</v>
      </c>
      <c r="P535" t="str" cm="1">
        <f t="array" ref="P535">_xlfn.IFS(C534&lt;=60,"Soft",
C534&lt;120,"Moderately Soft",
C534&lt;=170,"Desirable",
C534&lt;=240,"Moderately Hard",
C534&gt;240,"Hard")</f>
        <v>Moderately Hard</v>
      </c>
      <c r="Q535" t="str" cm="1">
        <f t="array" ref="Q535">_xlfn.IFS(D534&lt;50,"Non-Beneficial",
D534&lt;=150,"Excellent",
D534&lt;=250,"Good",
D534&lt;=350,"Average",
D534&lt;=500,"Poor",
D534&lt;=800,"Very Poor",
D534&gt;800,"Unacceptable")</f>
        <v>Average</v>
      </c>
      <c r="R535" t="str">
        <f t="shared" si="73"/>
        <v>Unacceptable</v>
      </c>
      <c r="S535" t="str">
        <f t="shared" si="75"/>
        <v>Safe</v>
      </c>
      <c r="T535" t="str">
        <f t="shared" si="76"/>
        <v>Acceptable</v>
      </c>
      <c r="U535" t="str">
        <f t="shared" si="77"/>
        <v>Acceptable</v>
      </c>
      <c r="V535" t="str">
        <f t="shared" si="78"/>
        <v>Safe</v>
      </c>
      <c r="W535" t="str">
        <f t="shared" si="79"/>
        <v>Acceptable</v>
      </c>
      <c r="AA535" t="str">
        <f t="shared" si="80"/>
        <v>Not-Potable</v>
      </c>
      <c r="AB535" t="str">
        <f t="shared" si="81"/>
        <v>Not-Potable</v>
      </c>
      <c r="AC535" t="s">
        <v>40</v>
      </c>
    </row>
    <row r="536" spans="2:29" x14ac:dyDescent="0.3">
      <c r="B536">
        <v>5.00656297926378</v>
      </c>
      <c r="C536">
        <v>160.49644799107401</v>
      </c>
      <c r="D536">
        <v>272.18821976189201</v>
      </c>
      <c r="E536">
        <v>11.543190471646099</v>
      </c>
      <c r="F536">
        <v>289.97577666782001</v>
      </c>
      <c r="G536">
        <v>303.256342904424</v>
      </c>
      <c r="H536">
        <v>16.5693911734447</v>
      </c>
      <c r="I536">
        <v>70.699066139309707</v>
      </c>
      <c r="J536">
        <v>3.6652056124986698</v>
      </c>
      <c r="O536" t="str">
        <f t="shared" si="74"/>
        <v>Acidic</v>
      </c>
      <c r="P536" t="str" cm="1">
        <f t="array" ref="P536">_xlfn.IFS(C535&lt;=60,"Soft",
C535&lt;120,"Moderately Soft",
C535&lt;=170,"Desirable",
C535&lt;=240,"Moderately Hard",
C535&gt;240,"Hard")</f>
        <v>Desirable</v>
      </c>
      <c r="Q536" t="str" cm="1">
        <f t="array" ref="Q536">_xlfn.IFS(D535&lt;50,"Non-Beneficial",
D535&lt;=150,"Excellent",
D535&lt;=250,"Good",
D535&lt;=350,"Average",
D535&lt;=500,"Poor",
D535&lt;=800,"Very Poor",
D535&gt;800,"Unacceptable")</f>
        <v>Good</v>
      </c>
      <c r="R536" t="str">
        <f t="shared" si="73"/>
        <v>Unacceptable</v>
      </c>
      <c r="S536" t="str">
        <f t="shared" si="75"/>
        <v>Safe</v>
      </c>
      <c r="T536" t="str">
        <f t="shared" si="76"/>
        <v>Acceptable</v>
      </c>
      <c r="U536" t="str">
        <f t="shared" si="77"/>
        <v>Acceptable</v>
      </c>
      <c r="V536" t="str">
        <f t="shared" si="78"/>
        <v>Safe</v>
      </c>
      <c r="W536" t="str">
        <f t="shared" si="79"/>
        <v>Acceptable</v>
      </c>
      <c r="AA536" t="str">
        <f t="shared" si="80"/>
        <v>Not-Potable</v>
      </c>
      <c r="AB536" t="str">
        <f t="shared" si="81"/>
        <v>Not-Potable</v>
      </c>
      <c r="AC536" t="s">
        <v>40</v>
      </c>
    </row>
    <row r="537" spans="2:29" x14ac:dyDescent="0.3">
      <c r="B537">
        <v>6.5036382004515598</v>
      </c>
      <c r="C537">
        <v>163.25663438144201</v>
      </c>
      <c r="D537">
        <v>150.00187769151199</v>
      </c>
      <c r="E537">
        <v>7.6418336534935296</v>
      </c>
      <c r="F537">
        <v>334.10311977741202</v>
      </c>
      <c r="G537">
        <v>517.42839171178798</v>
      </c>
      <c r="H537">
        <v>17.530659502785301</v>
      </c>
      <c r="I537">
        <v>37.7655176815339</v>
      </c>
      <c r="J537">
        <v>4.96318443403948</v>
      </c>
      <c r="O537" t="str">
        <f t="shared" si="74"/>
        <v>Acidic</v>
      </c>
      <c r="P537" t="str" cm="1">
        <f t="array" ref="P537">_xlfn.IFS(C536&lt;=60,"Soft",
C536&lt;120,"Moderately Soft",
C536&lt;=170,"Desirable",
C536&lt;=240,"Moderately Hard",
C536&gt;240,"Hard")</f>
        <v>Desirable</v>
      </c>
      <c r="Q537" t="str" cm="1">
        <f t="array" ref="Q537">_xlfn.IFS(D536&lt;50,"Non-Beneficial",
D536&lt;=150,"Excellent",
D536&lt;=250,"Good",
D536&lt;=350,"Average",
D536&lt;=500,"Poor",
D536&lt;=800,"Very Poor",
D536&gt;800,"Unacceptable")</f>
        <v>Average</v>
      </c>
      <c r="R537" t="str">
        <f t="shared" si="73"/>
        <v>Unacceptable</v>
      </c>
      <c r="S537" t="str">
        <f t="shared" si="75"/>
        <v>Safe</v>
      </c>
      <c r="T537" t="str">
        <f t="shared" si="76"/>
        <v>Acceptable</v>
      </c>
      <c r="U537" t="str">
        <f t="shared" si="77"/>
        <v>Acceptable</v>
      </c>
      <c r="V537" t="str">
        <f t="shared" si="78"/>
        <v>Safe</v>
      </c>
      <c r="W537" t="str">
        <f t="shared" si="79"/>
        <v>Acceptable</v>
      </c>
      <c r="AA537" t="str">
        <f t="shared" si="80"/>
        <v>Not-Potable</v>
      </c>
      <c r="AB537" t="str">
        <f t="shared" si="81"/>
        <v>Not-Potable</v>
      </c>
      <c r="AC537" t="s">
        <v>40</v>
      </c>
    </row>
    <row r="538" spans="2:29" x14ac:dyDescent="0.3">
      <c r="B538">
        <v>9.6068588961218992</v>
      </c>
      <c r="C538">
        <v>200.842142812963</v>
      </c>
      <c r="D538">
        <v>189.07642840705401</v>
      </c>
      <c r="E538">
        <v>7.5150874329225701</v>
      </c>
      <c r="F538">
        <f>$AH$27</f>
        <v>333.77577661081307</v>
      </c>
      <c r="G538">
        <v>370.90380699559302</v>
      </c>
      <c r="H538">
        <v>11.3587353508755</v>
      </c>
      <c r="I538">
        <v>64.371182741462306</v>
      </c>
      <c r="J538">
        <v>4.40535195177962</v>
      </c>
      <c r="O538" t="str">
        <f t="shared" si="74"/>
        <v>Acidic</v>
      </c>
      <c r="P538" t="str" cm="1">
        <f t="array" ref="P538">_xlfn.IFS(C537&lt;=60,"Soft",
C537&lt;120,"Moderately Soft",
C537&lt;=170,"Desirable",
C537&lt;=240,"Moderately Hard",
C537&gt;240,"Hard")</f>
        <v>Desirable</v>
      </c>
      <c r="Q538" t="str" cm="1">
        <f t="array" ref="Q538">_xlfn.IFS(D537&lt;50,"Non-Beneficial",
D537&lt;=150,"Excellent",
D537&lt;=250,"Good",
D537&lt;=350,"Average",
D537&lt;=500,"Poor",
D537&lt;=800,"Very Poor",
D537&gt;800,"Unacceptable")</f>
        <v>Good</v>
      </c>
      <c r="R538" t="str">
        <f t="shared" si="73"/>
        <v>Unacceptable</v>
      </c>
      <c r="S538" t="str">
        <f t="shared" si="75"/>
        <v>Safe</v>
      </c>
      <c r="T538" t="str">
        <f t="shared" si="76"/>
        <v>Unacceptable</v>
      </c>
      <c r="U538" t="str">
        <f t="shared" si="77"/>
        <v>Acceptable</v>
      </c>
      <c r="V538" t="str">
        <f t="shared" si="78"/>
        <v>Safe</v>
      </c>
      <c r="W538" t="str">
        <f t="shared" si="79"/>
        <v>Acceptable</v>
      </c>
      <c r="AA538" t="str">
        <f t="shared" si="80"/>
        <v>Not-Potable</v>
      </c>
      <c r="AB538" t="str">
        <f t="shared" si="81"/>
        <v>Not-Potable</v>
      </c>
      <c r="AC538" t="s">
        <v>40</v>
      </c>
    </row>
    <row r="539" spans="2:29" x14ac:dyDescent="0.3">
      <c r="B539">
        <v>8.7422298818279707</v>
      </c>
      <c r="C539">
        <v>179.409803744904</v>
      </c>
      <c r="D539">
        <v>96.943548961049885</v>
      </c>
      <c r="E539">
        <v>6.5771279538670999</v>
      </c>
      <c r="F539">
        <v>368.50432101032698</v>
      </c>
      <c r="G539">
        <v>323.74401246824101</v>
      </c>
      <c r="H539">
        <v>13.925009993742499</v>
      </c>
      <c r="I539">
        <v>85.779324447086694</v>
      </c>
      <c r="J539">
        <v>2.8423931855931999</v>
      </c>
      <c r="O539" t="str">
        <f t="shared" si="74"/>
        <v>Alkaline</v>
      </c>
      <c r="P539" t="str" cm="1">
        <f t="array" ref="P539">_xlfn.IFS(C538&lt;=60,"Soft",
C538&lt;120,"Moderately Soft",
C538&lt;=170,"Desirable",
C538&lt;=240,"Moderately Hard",
C538&gt;240,"Hard")</f>
        <v>Moderately Hard</v>
      </c>
      <c r="Q539" t="str" cm="1">
        <f t="array" ref="Q539">_xlfn.IFS(D538&lt;50,"Non-Beneficial",
D538&lt;=150,"Excellent",
D538&lt;=250,"Good",
D538&lt;=350,"Average",
D538&lt;=500,"Poor",
D538&lt;=800,"Very Poor",
D538&gt;800,"Unacceptable")</f>
        <v>Good</v>
      </c>
      <c r="R539" t="str">
        <f t="shared" si="73"/>
        <v>Unacceptable</v>
      </c>
      <c r="S539" t="str">
        <f t="shared" si="75"/>
        <v>Safe</v>
      </c>
      <c r="T539" t="str">
        <f t="shared" si="76"/>
        <v>Acceptable</v>
      </c>
      <c r="U539" t="str">
        <f t="shared" si="77"/>
        <v>Acceptable</v>
      </c>
      <c r="V539" t="str">
        <f t="shared" si="78"/>
        <v>Safe</v>
      </c>
      <c r="W539" t="str">
        <f t="shared" si="79"/>
        <v>Acceptable</v>
      </c>
      <c r="AA539" t="str">
        <f t="shared" si="80"/>
        <v>Not-Potable</v>
      </c>
      <c r="AB539" t="str">
        <f t="shared" si="81"/>
        <v>Not-Potable</v>
      </c>
      <c r="AC539" t="s">
        <v>40</v>
      </c>
    </row>
    <row r="540" spans="2:29" x14ac:dyDescent="0.3">
      <c r="B540">
        <v>8.39439741175722</v>
      </c>
      <c r="C540">
        <v>187.64341139617599</v>
      </c>
      <c r="D540">
        <v>106.03098020510701</v>
      </c>
      <c r="E540">
        <v>7.8402605065508304</v>
      </c>
      <c r="F540">
        <v>352.83563984539302</v>
      </c>
      <c r="G540">
        <v>376.24114566717799</v>
      </c>
      <c r="H540">
        <v>13.374831199494601</v>
      </c>
      <c r="I540">
        <v>58.950001713478898</v>
      </c>
      <c r="J540">
        <v>2.8339014301371401</v>
      </c>
      <c r="O540" t="str">
        <f t="shared" si="74"/>
        <v>Alkaline</v>
      </c>
      <c r="P540" t="str" cm="1">
        <f t="array" ref="P540">_xlfn.IFS(C539&lt;=60,"Soft",
C539&lt;120,"Moderately Soft",
C539&lt;=170,"Desirable",
C539&lt;=240,"Moderately Hard",
C539&gt;240,"Hard")</f>
        <v>Moderately Hard</v>
      </c>
      <c r="Q540" t="str" cm="1">
        <f t="array" ref="Q540">_xlfn.IFS(D539&lt;50,"Non-Beneficial",
D539&lt;=150,"Excellent",
D539&lt;=250,"Good",
D539&lt;=350,"Average",
D539&lt;=500,"Poor",
D539&lt;=800,"Very Poor",
D539&gt;800,"Unacceptable")</f>
        <v>Excellent</v>
      </c>
      <c r="R540" t="str">
        <f t="shared" si="73"/>
        <v>Needs Boiling</v>
      </c>
      <c r="S540" t="str">
        <f t="shared" si="75"/>
        <v>Safe</v>
      </c>
      <c r="T540" t="str">
        <f t="shared" si="76"/>
        <v>Acceptable</v>
      </c>
      <c r="U540" t="str">
        <f t="shared" si="77"/>
        <v>Acceptable</v>
      </c>
      <c r="V540" t="str">
        <f t="shared" si="78"/>
        <v>Unsafe</v>
      </c>
      <c r="W540" t="str">
        <f t="shared" si="79"/>
        <v>Acceptable</v>
      </c>
      <c r="AA540" t="str">
        <f t="shared" si="80"/>
        <v>Not-Potable</v>
      </c>
      <c r="AB540" t="str">
        <f t="shared" si="81"/>
        <v>Not-Potable</v>
      </c>
      <c r="AC540" t="s">
        <v>40</v>
      </c>
    </row>
    <row r="541" spans="2:29" x14ac:dyDescent="0.3">
      <c r="B541">
        <f>$AG$27</f>
        <v>7.080794504276815</v>
      </c>
      <c r="C541">
        <v>204.92382857416999</v>
      </c>
      <c r="D541">
        <v>125.56754046730201</v>
      </c>
      <c r="E541">
        <v>5.7890076141796003</v>
      </c>
      <c r="F541">
        <v>359.95176640252799</v>
      </c>
      <c r="G541">
        <v>610.76757631918304</v>
      </c>
      <c r="H541">
        <v>16.012642738503001</v>
      </c>
      <c r="I541">
        <v>52.442325786940103</v>
      </c>
      <c r="J541">
        <v>3.2577441805128502</v>
      </c>
      <c r="O541" t="str">
        <f t="shared" si="74"/>
        <v>Alkaline</v>
      </c>
      <c r="P541" t="str" cm="1">
        <f t="array" ref="P541">_xlfn.IFS(C540&lt;=60,"Soft",
C540&lt;120,"Moderately Soft",
C540&lt;=170,"Desirable",
C540&lt;=240,"Moderately Hard",
C540&gt;240,"Hard")</f>
        <v>Moderately Hard</v>
      </c>
      <c r="Q541" t="str" cm="1">
        <f t="array" ref="Q541">_xlfn.IFS(D540&lt;50,"Non-Beneficial",
D540&lt;=150,"Excellent",
D540&lt;=250,"Good",
D540&lt;=350,"Average",
D540&lt;=500,"Poor",
D540&lt;=800,"Very Poor",
D540&gt;800,"Unacceptable")</f>
        <v>Excellent</v>
      </c>
      <c r="R541" t="str">
        <f t="shared" si="73"/>
        <v>Unacceptable</v>
      </c>
      <c r="S541" t="str">
        <f t="shared" si="75"/>
        <v>Safe</v>
      </c>
      <c r="T541" t="str">
        <f t="shared" si="76"/>
        <v>Acceptable</v>
      </c>
      <c r="U541" t="str">
        <f t="shared" si="77"/>
        <v>Acceptable</v>
      </c>
      <c r="V541" t="str">
        <f t="shared" si="78"/>
        <v>Safe</v>
      </c>
      <c r="W541" t="str">
        <f t="shared" si="79"/>
        <v>Acceptable</v>
      </c>
      <c r="AA541" t="str">
        <f t="shared" si="80"/>
        <v>Not-Potable</v>
      </c>
      <c r="AB541" t="str">
        <f t="shared" si="81"/>
        <v>Not-Potable</v>
      </c>
      <c r="AC541" t="s">
        <v>40</v>
      </c>
    </row>
    <row r="542" spans="2:29" x14ac:dyDescent="0.3">
      <c r="B542">
        <v>3.8412050380451599</v>
      </c>
      <c r="C542">
        <v>186.917765461785</v>
      </c>
      <c r="D542">
        <v>199.88649261869</v>
      </c>
      <c r="E542">
        <v>7.17495225182462</v>
      </c>
      <c r="F542">
        <f>$AH$27</f>
        <v>333.77577661081307</v>
      </c>
      <c r="G542">
        <v>483.33420934776899</v>
      </c>
      <c r="H542">
        <v>13.422801757550699</v>
      </c>
      <c r="I542">
        <v>74.381701404214994</v>
      </c>
      <c r="J542">
        <v>3.6356345427002101</v>
      </c>
      <c r="O542" t="str">
        <f t="shared" si="74"/>
        <v>Neutral</v>
      </c>
      <c r="P542" t="str" cm="1">
        <f t="array" ref="P542">_xlfn.IFS(C541&lt;=60,"Soft",
C541&lt;120,"Moderately Soft",
C541&lt;=170,"Desirable",
C541&lt;=240,"Moderately Hard",
C541&gt;240,"Hard")</f>
        <v>Moderately Hard</v>
      </c>
      <c r="Q542" t="str" cm="1">
        <f t="array" ref="Q542">_xlfn.IFS(D541&lt;50,"Non-Beneficial",
D541&lt;=150,"Excellent",
D541&lt;=250,"Good",
D541&lt;=350,"Average",
D541&lt;=500,"Poor",
D541&lt;=800,"Very Poor",
D541&gt;800,"Unacceptable")</f>
        <v>Excellent</v>
      </c>
      <c r="R542" t="str">
        <f t="shared" si="73"/>
        <v>Needs Boiling</v>
      </c>
      <c r="S542" t="str">
        <f t="shared" si="75"/>
        <v>Safe</v>
      </c>
      <c r="T542" t="str">
        <f t="shared" si="76"/>
        <v>Unacceptable</v>
      </c>
      <c r="U542" t="str">
        <f t="shared" si="77"/>
        <v>Acceptable</v>
      </c>
      <c r="V542" t="str">
        <f t="shared" si="78"/>
        <v>Safe</v>
      </c>
      <c r="W542" t="str">
        <f t="shared" si="79"/>
        <v>Acceptable</v>
      </c>
      <c r="AA542" t="str">
        <f t="shared" si="80"/>
        <v>Not-Potable</v>
      </c>
      <c r="AB542" t="str">
        <f t="shared" si="81"/>
        <v>Potable</v>
      </c>
      <c r="AC542" t="s">
        <v>40</v>
      </c>
    </row>
    <row r="543" spans="2:29" x14ac:dyDescent="0.3">
      <c r="B543">
        <v>4.3013734671273403</v>
      </c>
      <c r="C543">
        <v>148.73770094538801</v>
      </c>
      <c r="D543">
        <v>266.40072187750701</v>
      </c>
      <c r="E543">
        <v>9.2426527868635109</v>
      </c>
      <c r="F543">
        <v>316.76440645435201</v>
      </c>
      <c r="G543">
        <v>365.83537478378503</v>
      </c>
      <c r="H543">
        <v>12.5157337086155</v>
      </c>
      <c r="I543">
        <v>54.082289117007299</v>
      </c>
      <c r="J543">
        <v>3.06762669908901</v>
      </c>
      <c r="O543" t="str">
        <f t="shared" si="74"/>
        <v>Acidic</v>
      </c>
      <c r="P543" t="str" cm="1">
        <f t="array" ref="P543">_xlfn.IFS(C542&lt;=60,"Soft",
C542&lt;120,"Moderately Soft",
C542&lt;=170,"Desirable",
C542&lt;=240,"Moderately Hard",
C542&gt;240,"Hard")</f>
        <v>Moderately Hard</v>
      </c>
      <c r="Q543" t="str" cm="1">
        <f t="array" ref="Q543">_xlfn.IFS(D542&lt;50,"Non-Beneficial",
D542&lt;=150,"Excellent",
D542&lt;=250,"Good",
D542&lt;=350,"Average",
D542&lt;=500,"Poor",
D542&lt;=800,"Very Poor",
D542&gt;800,"Unacceptable")</f>
        <v>Good</v>
      </c>
      <c r="R543" t="str">
        <f t="shared" si="73"/>
        <v>Unacceptable</v>
      </c>
      <c r="S543" t="str">
        <f t="shared" si="75"/>
        <v>Safe</v>
      </c>
      <c r="T543" t="str">
        <f t="shared" si="76"/>
        <v>Acceptable</v>
      </c>
      <c r="U543" t="str">
        <f t="shared" si="77"/>
        <v>Acceptable</v>
      </c>
      <c r="V543" t="str">
        <f t="shared" si="78"/>
        <v>Safe</v>
      </c>
      <c r="W543" t="str">
        <f t="shared" si="79"/>
        <v>Acceptable</v>
      </c>
      <c r="AA543" t="str">
        <f t="shared" si="80"/>
        <v>Not-Potable</v>
      </c>
      <c r="AB543" t="str">
        <f t="shared" si="81"/>
        <v>Not-Potable</v>
      </c>
      <c r="AC543" t="s">
        <v>40</v>
      </c>
    </row>
    <row r="544" spans="2:29" x14ac:dyDescent="0.3">
      <c r="B544">
        <v>9.8958892129505305</v>
      </c>
      <c r="C544">
        <v>210.65404066017399</v>
      </c>
      <c r="D544">
        <v>131.89519382976198</v>
      </c>
      <c r="E544">
        <v>4.9451278875963496</v>
      </c>
      <c r="F544">
        <f>$AH$27</f>
        <v>333.77577661081307</v>
      </c>
      <c r="G544">
        <v>481.13679262153499</v>
      </c>
      <c r="H544">
        <v>11.763452965982101</v>
      </c>
      <c r="I544">
        <v>49.851927866333199</v>
      </c>
      <c r="J544">
        <v>3.8134286591434101</v>
      </c>
      <c r="O544" t="str">
        <f t="shared" si="74"/>
        <v>Acidic</v>
      </c>
      <c r="P544" t="str" cm="1">
        <f t="array" ref="P544">_xlfn.IFS(C543&lt;=60,"Soft",
C543&lt;120,"Moderately Soft",
C543&lt;=170,"Desirable",
C543&lt;=240,"Moderately Hard",
C543&gt;240,"Hard")</f>
        <v>Desirable</v>
      </c>
      <c r="Q544" t="str" cm="1">
        <f t="array" ref="Q544">_xlfn.IFS(D543&lt;50,"Non-Beneficial",
D543&lt;=150,"Excellent",
D543&lt;=250,"Good",
D543&lt;=350,"Average",
D543&lt;=500,"Poor",
D543&lt;=800,"Very Poor",
D543&gt;800,"Unacceptable")</f>
        <v>Average</v>
      </c>
      <c r="R544" t="str">
        <f t="shared" si="73"/>
        <v>Unacceptable</v>
      </c>
      <c r="S544" t="str">
        <f t="shared" si="75"/>
        <v>Safe</v>
      </c>
      <c r="T544" t="str">
        <f t="shared" si="76"/>
        <v>Acceptable</v>
      </c>
      <c r="U544" t="str">
        <f t="shared" si="77"/>
        <v>Acceptable</v>
      </c>
      <c r="V544" t="str">
        <f t="shared" si="78"/>
        <v>Safe</v>
      </c>
      <c r="W544" t="str">
        <f t="shared" si="79"/>
        <v>Acceptable</v>
      </c>
      <c r="AA544" t="str">
        <f t="shared" si="80"/>
        <v>Not-Potable</v>
      </c>
      <c r="AB544" t="str">
        <f t="shared" si="81"/>
        <v>Not-Potable</v>
      </c>
      <c r="AC544" t="s">
        <v>40</v>
      </c>
    </row>
    <row r="545" spans="2:29" x14ac:dyDescent="0.3">
      <c r="B545">
        <v>4.3194406725876799</v>
      </c>
      <c r="C545">
        <v>186.056178575221</v>
      </c>
      <c r="D545">
        <v>305.65578391084398</v>
      </c>
      <c r="E545">
        <v>9.8111684219897892</v>
      </c>
      <c r="F545">
        <v>276.83393195522302</v>
      </c>
      <c r="G545">
        <v>282.68740212076199</v>
      </c>
      <c r="H545">
        <v>13.4486890012885</v>
      </c>
      <c r="I545">
        <f>$AI$27</f>
        <v>66.396292946768</v>
      </c>
      <c r="J545">
        <v>3.24197210118664</v>
      </c>
      <c r="O545" t="str">
        <f t="shared" si="74"/>
        <v>Alkaline</v>
      </c>
      <c r="P545" t="str" cm="1">
        <f t="array" ref="P545">_xlfn.IFS(C544&lt;=60,"Soft",
C544&lt;120,"Moderately Soft",
C544&lt;=170,"Desirable",
C544&lt;=240,"Moderately Hard",
C544&gt;240,"Hard")</f>
        <v>Moderately Hard</v>
      </c>
      <c r="Q545" t="str" cm="1">
        <f t="array" ref="Q545">_xlfn.IFS(D544&lt;50,"Non-Beneficial",
D544&lt;=150,"Excellent",
D544&lt;=250,"Good",
D544&lt;=350,"Average",
D544&lt;=500,"Poor",
D544&lt;=800,"Very Poor",
D544&gt;800,"Unacceptable")</f>
        <v>Excellent</v>
      </c>
      <c r="R545" t="str">
        <f t="shared" si="73"/>
        <v>Acceptable</v>
      </c>
      <c r="S545" t="str">
        <f t="shared" si="75"/>
        <v>Safe</v>
      </c>
      <c r="T545" t="str">
        <f t="shared" si="76"/>
        <v>Acceptable</v>
      </c>
      <c r="U545" t="str">
        <f t="shared" si="77"/>
        <v>Acceptable</v>
      </c>
      <c r="V545" t="str">
        <f t="shared" si="78"/>
        <v>Safe</v>
      </c>
      <c r="W545" t="str">
        <f t="shared" si="79"/>
        <v>Acceptable</v>
      </c>
      <c r="AA545" t="str">
        <f t="shared" si="80"/>
        <v>Not-Potable</v>
      </c>
      <c r="AB545" t="str">
        <f t="shared" si="81"/>
        <v>Potable</v>
      </c>
      <c r="AC545" t="s">
        <v>40</v>
      </c>
    </row>
    <row r="546" spans="2:29" x14ac:dyDescent="0.3">
      <c r="B546">
        <v>8.31377360432176</v>
      </c>
      <c r="C546">
        <v>196.547696447704</v>
      </c>
      <c r="D546">
        <v>113.10958312527001</v>
      </c>
      <c r="E546">
        <v>5.3108152299136</v>
      </c>
      <c r="F546">
        <v>364.40506727887299</v>
      </c>
      <c r="G546">
        <v>607.91584768861503</v>
      </c>
      <c r="H546">
        <v>8.4571418546370793</v>
      </c>
      <c r="I546">
        <v>76.694579514606502</v>
      </c>
      <c r="J546">
        <v>4.2900715163648702</v>
      </c>
      <c r="O546" t="str">
        <f t="shared" si="74"/>
        <v>Acidic</v>
      </c>
      <c r="P546" t="str" cm="1">
        <f t="array" ref="P546">_xlfn.IFS(C545&lt;=60,"Soft",
C545&lt;120,"Moderately Soft",
C545&lt;=170,"Desirable",
C545&lt;=240,"Moderately Hard",
C545&gt;240,"Hard")</f>
        <v>Moderately Hard</v>
      </c>
      <c r="Q546" t="str" cm="1">
        <f t="array" ref="Q546">_xlfn.IFS(D545&lt;50,"Non-Beneficial",
D545&lt;=150,"Excellent",
D545&lt;=250,"Good",
D545&lt;=350,"Average",
D545&lt;=500,"Poor",
D545&lt;=800,"Very Poor",
D545&gt;800,"Unacceptable")</f>
        <v>Average</v>
      </c>
      <c r="R546" t="str">
        <f t="shared" si="73"/>
        <v>Unacceptable</v>
      </c>
      <c r="S546" t="str">
        <f t="shared" si="75"/>
        <v>Safe</v>
      </c>
      <c r="T546" t="str">
        <f t="shared" si="76"/>
        <v>Acceptable</v>
      </c>
      <c r="U546" t="str">
        <f t="shared" si="77"/>
        <v>Acceptable</v>
      </c>
      <c r="V546" t="str">
        <f t="shared" si="78"/>
        <v>Safe</v>
      </c>
      <c r="W546" t="str">
        <f t="shared" si="79"/>
        <v>Acceptable</v>
      </c>
      <c r="AA546" t="str">
        <f t="shared" si="80"/>
        <v>Not-Potable</v>
      </c>
      <c r="AB546" t="str">
        <f t="shared" si="81"/>
        <v>Not-Potable</v>
      </c>
      <c r="AC546" t="s">
        <v>40</v>
      </c>
    </row>
    <row r="547" spans="2:29" x14ac:dyDescent="0.3">
      <c r="B547">
        <f>$AG$27</f>
        <v>7.080794504276815</v>
      </c>
      <c r="C547">
        <v>179.14928738536901</v>
      </c>
      <c r="D547">
        <v>47.849678794273792</v>
      </c>
      <c r="E547">
        <v>5.7021867244213702</v>
      </c>
      <c r="F547">
        <v>378.39821845160901</v>
      </c>
      <c r="G547">
        <v>517.496142209504</v>
      </c>
      <c r="H547">
        <v>14.3872236837254</v>
      </c>
      <c r="I547">
        <v>68.687024154539401</v>
      </c>
      <c r="J547">
        <v>2.3800842267127198</v>
      </c>
      <c r="O547" t="str">
        <f t="shared" si="74"/>
        <v>Alkaline</v>
      </c>
      <c r="P547" t="str" cm="1">
        <f t="array" ref="P547">_xlfn.IFS(C546&lt;=60,"Soft",
C546&lt;120,"Moderately Soft",
C546&lt;=170,"Desirable",
C546&lt;=240,"Moderately Hard",
C546&gt;240,"Hard")</f>
        <v>Moderately Hard</v>
      </c>
      <c r="Q547" t="str" cm="1">
        <f t="array" ref="Q547">_xlfn.IFS(D546&lt;50,"Non-Beneficial",
D546&lt;=150,"Excellent",
D546&lt;=250,"Good",
D546&lt;=350,"Average",
D546&lt;=500,"Poor",
D546&lt;=800,"Very Poor",
D546&gt;800,"Unacceptable")</f>
        <v>Excellent</v>
      </c>
      <c r="R547" t="str">
        <f t="shared" si="73"/>
        <v>Needs Boiling</v>
      </c>
      <c r="S547" t="str">
        <f t="shared" si="75"/>
        <v>Safe</v>
      </c>
      <c r="T547" t="str">
        <f t="shared" si="76"/>
        <v>Unacceptable</v>
      </c>
      <c r="U547" t="str">
        <f t="shared" si="77"/>
        <v>Acceptable</v>
      </c>
      <c r="V547" t="str">
        <f t="shared" si="78"/>
        <v>Safe</v>
      </c>
      <c r="W547" t="str">
        <f t="shared" si="79"/>
        <v>Acceptable</v>
      </c>
      <c r="AA547" t="str">
        <f t="shared" si="80"/>
        <v>Not-Potable</v>
      </c>
      <c r="AB547" t="str">
        <f t="shared" si="81"/>
        <v>Not-Potable</v>
      </c>
      <c r="AC547" t="s">
        <v>40</v>
      </c>
    </row>
    <row r="548" spans="2:29" x14ac:dyDescent="0.3">
      <c r="B548">
        <v>3.4103596707392398</v>
      </c>
      <c r="C548">
        <v>207.39747285508599</v>
      </c>
      <c r="D548">
        <v>490.74730407370504</v>
      </c>
      <c r="E548">
        <v>5.6674334673595599</v>
      </c>
      <c r="F548">
        <v>301.97501115806801</v>
      </c>
      <c r="G548">
        <v>351.52039257622101</v>
      </c>
      <c r="H548">
        <v>15.987370336181501</v>
      </c>
      <c r="I548">
        <v>86.6391858575453</v>
      </c>
      <c r="J548">
        <v>3.7217657685188898</v>
      </c>
      <c r="O548" t="str">
        <f t="shared" si="74"/>
        <v>Neutral</v>
      </c>
      <c r="P548" t="str" cm="1">
        <f t="array" ref="P548">_xlfn.IFS(C547&lt;=60,"Soft",
C547&lt;120,"Moderately Soft",
C547&lt;=170,"Desirable",
C547&lt;=240,"Moderately Hard",
C547&gt;240,"Hard")</f>
        <v>Moderately Hard</v>
      </c>
      <c r="Q548" t="str" cm="1">
        <f t="array" ref="Q548">_xlfn.IFS(D547&lt;50,"Non-Beneficial",
D547&lt;=150,"Excellent",
D547&lt;=250,"Good",
D547&lt;=350,"Average",
D547&lt;=500,"Poor",
D547&lt;=800,"Very Poor",
D547&gt;800,"Unacceptable")</f>
        <v>Non-Beneficial</v>
      </c>
      <c r="R548" t="str">
        <f t="shared" si="73"/>
        <v>Needs Boiling</v>
      </c>
      <c r="S548" t="str">
        <f t="shared" si="75"/>
        <v>Safe</v>
      </c>
      <c r="T548" t="str">
        <f t="shared" si="76"/>
        <v>Unacceptable</v>
      </c>
      <c r="U548" t="str">
        <f t="shared" si="77"/>
        <v>Acceptable</v>
      </c>
      <c r="V548" t="str">
        <f t="shared" si="78"/>
        <v>Safe</v>
      </c>
      <c r="W548" t="str">
        <f t="shared" si="79"/>
        <v>Acceptable</v>
      </c>
      <c r="AA548" t="str">
        <f t="shared" si="80"/>
        <v>Not-Potable</v>
      </c>
      <c r="AB548" t="str">
        <f t="shared" si="81"/>
        <v>Not-Potable</v>
      </c>
      <c r="AC548" t="s">
        <v>40</v>
      </c>
    </row>
    <row r="549" spans="2:29" x14ac:dyDescent="0.3">
      <c r="B549">
        <v>7.5109433421274403</v>
      </c>
      <c r="C549">
        <v>182.19284737661599</v>
      </c>
      <c r="D549">
        <v>171.008874333801</v>
      </c>
      <c r="E549">
        <v>5.94878461331324</v>
      </c>
      <c r="F549">
        <v>357.26573213528599</v>
      </c>
      <c r="G549">
        <v>499.09505662967399</v>
      </c>
      <c r="H549">
        <v>20.7258059133454</v>
      </c>
      <c r="I549">
        <v>60.670938927595699</v>
      </c>
      <c r="J549">
        <v>3.34240905361083</v>
      </c>
      <c r="O549" t="str">
        <f t="shared" si="74"/>
        <v>Acidic</v>
      </c>
      <c r="P549" t="str" cm="1">
        <f t="array" ref="P549">_xlfn.IFS(C548&lt;=60,"Soft",
C548&lt;120,"Moderately Soft",
C548&lt;=170,"Desirable",
C548&lt;=240,"Moderately Hard",
C548&gt;240,"Hard")</f>
        <v>Moderately Hard</v>
      </c>
      <c r="Q549" t="str" cm="1">
        <f t="array" ref="Q549">_xlfn.IFS(D548&lt;50,"Non-Beneficial",
D548&lt;=150,"Excellent",
D548&lt;=250,"Good",
D548&lt;=350,"Average",
D548&lt;=500,"Poor",
D548&lt;=800,"Very Poor",
D548&gt;800,"Unacceptable")</f>
        <v>Poor</v>
      </c>
      <c r="R549" t="str">
        <f t="shared" si="73"/>
        <v>Needs Boiling</v>
      </c>
      <c r="S549" t="str">
        <f t="shared" si="75"/>
        <v>Safe</v>
      </c>
      <c r="T549" t="str">
        <f t="shared" si="76"/>
        <v>Acceptable</v>
      </c>
      <c r="U549" t="str">
        <f t="shared" si="77"/>
        <v>Acceptable</v>
      </c>
      <c r="V549" t="str">
        <f t="shared" si="78"/>
        <v>Unsafe</v>
      </c>
      <c r="W549" t="str">
        <f t="shared" si="79"/>
        <v>Acceptable</v>
      </c>
      <c r="AA549" t="str">
        <f t="shared" si="80"/>
        <v>Not-Potable</v>
      </c>
      <c r="AB549" t="str">
        <f t="shared" si="81"/>
        <v>Not-Potable</v>
      </c>
      <c r="AC549" t="s">
        <v>40</v>
      </c>
    </row>
    <row r="550" spans="2:29" x14ac:dyDescent="0.3">
      <c r="B550">
        <v>6.9782908676135902</v>
      </c>
      <c r="C550">
        <v>191.85848413660301</v>
      </c>
      <c r="D550">
        <v>261.89647063515798</v>
      </c>
      <c r="E550">
        <v>7.2794331950684397</v>
      </c>
      <c r="F550">
        <v>317.18416487952601</v>
      </c>
      <c r="G550">
        <v>564.64756421354195</v>
      </c>
      <c r="H550">
        <v>19.426893317894098</v>
      </c>
      <c r="I550">
        <v>50.506539749920798</v>
      </c>
      <c r="J550">
        <v>4.9318780788861396</v>
      </c>
      <c r="O550" t="str">
        <f t="shared" si="74"/>
        <v>Neutral</v>
      </c>
      <c r="P550" t="str" cm="1">
        <f t="array" ref="P550">_xlfn.IFS(C549&lt;=60,"Soft",
C549&lt;120,"Moderately Soft",
C549&lt;=170,"Desirable",
C549&lt;=240,"Moderately Hard",
C549&gt;240,"Hard")</f>
        <v>Moderately Hard</v>
      </c>
      <c r="Q550" t="str" cm="1">
        <f t="array" ref="Q550">_xlfn.IFS(D549&lt;50,"Non-Beneficial",
D549&lt;=150,"Excellent",
D549&lt;=250,"Good",
D549&lt;=350,"Average",
D549&lt;=500,"Poor",
D549&lt;=800,"Very Poor",
D549&gt;800,"Unacceptable")</f>
        <v>Good</v>
      </c>
      <c r="R550" t="str">
        <f t="shared" si="73"/>
        <v>Needs Boiling</v>
      </c>
      <c r="S550" t="str">
        <f t="shared" si="75"/>
        <v>Safe</v>
      </c>
      <c r="T550" t="str">
        <f t="shared" si="76"/>
        <v>Acceptable</v>
      </c>
      <c r="U550" t="str">
        <f t="shared" si="77"/>
        <v>Unacceptable</v>
      </c>
      <c r="V550" t="str">
        <f t="shared" si="78"/>
        <v>Safe</v>
      </c>
      <c r="W550" t="str">
        <f t="shared" si="79"/>
        <v>Acceptable</v>
      </c>
      <c r="AA550" t="str">
        <f t="shared" si="80"/>
        <v>Not-Potable</v>
      </c>
      <c r="AB550" t="str">
        <f t="shared" si="81"/>
        <v>Potable</v>
      </c>
      <c r="AC550" t="s">
        <v>40</v>
      </c>
    </row>
    <row r="551" spans="2:29" x14ac:dyDescent="0.3">
      <c r="B551">
        <f>$AG$27</f>
        <v>7.080794504276815</v>
      </c>
      <c r="C551">
        <v>164.37843332923401</v>
      </c>
      <c r="D551">
        <v>159.08561870396201</v>
      </c>
      <c r="E551">
        <v>11.208688337573101</v>
      </c>
      <c r="F551">
        <f>$AH$27</f>
        <v>333.77577661081307</v>
      </c>
      <c r="G551">
        <v>360.81429637880098</v>
      </c>
      <c r="H551">
        <v>17.239577381047098</v>
      </c>
      <c r="I551">
        <v>60.179118561055802</v>
      </c>
      <c r="J551">
        <v>4.3809783043167201</v>
      </c>
      <c r="O551" t="str">
        <f t="shared" si="74"/>
        <v>Neutral</v>
      </c>
      <c r="P551" t="str" cm="1">
        <f t="array" ref="P551">_xlfn.IFS(C550&lt;=60,"Soft",
C550&lt;120,"Moderately Soft",
C550&lt;=170,"Desirable",
C550&lt;=240,"Moderately Hard",
C550&gt;240,"Hard")</f>
        <v>Moderately Hard</v>
      </c>
      <c r="Q551" t="str" cm="1">
        <f t="array" ref="Q551">_xlfn.IFS(D550&lt;50,"Non-Beneficial",
D550&lt;=150,"Excellent",
D550&lt;=250,"Good",
D550&lt;=350,"Average",
D550&lt;=500,"Poor",
D550&lt;=800,"Very Poor",
D550&gt;800,"Unacceptable")</f>
        <v>Average</v>
      </c>
      <c r="R551" t="str">
        <f t="shared" si="73"/>
        <v>Unacceptable</v>
      </c>
      <c r="S551" t="str">
        <f t="shared" si="75"/>
        <v>Safe</v>
      </c>
      <c r="T551" t="str">
        <f t="shared" si="76"/>
        <v>Unacceptable</v>
      </c>
      <c r="U551" t="str">
        <f t="shared" si="77"/>
        <v>Acceptable</v>
      </c>
      <c r="V551" t="str">
        <f t="shared" si="78"/>
        <v>Safe</v>
      </c>
      <c r="W551" t="str">
        <f t="shared" si="79"/>
        <v>Acceptable</v>
      </c>
      <c r="AA551" t="str">
        <f t="shared" si="80"/>
        <v>Not-Potable</v>
      </c>
      <c r="AB551" t="str">
        <f t="shared" si="81"/>
        <v>Not-Potable</v>
      </c>
      <c r="AC551" t="s">
        <v>40</v>
      </c>
    </row>
    <row r="552" spans="2:29" x14ac:dyDescent="0.3">
      <c r="B552">
        <v>7.4607272201980699</v>
      </c>
      <c r="C552">
        <v>237.579612496479</v>
      </c>
      <c r="D552">
        <v>252.22956003862402</v>
      </c>
      <c r="E552">
        <v>7.2774427615411303</v>
      </c>
      <c r="F552">
        <v>316.56233127238499</v>
      </c>
      <c r="G552">
        <v>377.682219958801</v>
      </c>
      <c r="H552">
        <v>5.9146170684173196</v>
      </c>
      <c r="I552">
        <v>62.0441831810599</v>
      </c>
      <c r="J552">
        <v>3.9490146177432699</v>
      </c>
      <c r="O552" t="str">
        <f t="shared" si="74"/>
        <v>Neutral</v>
      </c>
      <c r="P552" t="str" cm="1">
        <f t="array" ref="P552">_xlfn.IFS(C551&lt;=60,"Soft",
C551&lt;120,"Moderately Soft",
C551&lt;=170,"Desirable",
C551&lt;=240,"Moderately Hard",
C551&gt;240,"Hard")</f>
        <v>Desirable</v>
      </c>
      <c r="Q552" t="str" cm="1">
        <f t="array" ref="Q552">_xlfn.IFS(D551&lt;50,"Non-Beneficial",
D551&lt;=150,"Excellent",
D551&lt;=250,"Good",
D551&lt;=350,"Average",
D551&lt;=500,"Poor",
D551&lt;=800,"Very Poor",
D551&gt;800,"Unacceptable")</f>
        <v>Good</v>
      </c>
      <c r="R552" t="str">
        <f t="shared" si="73"/>
        <v>Unacceptable</v>
      </c>
      <c r="S552" t="str">
        <f t="shared" si="75"/>
        <v>Safe</v>
      </c>
      <c r="T552" t="str">
        <f t="shared" si="76"/>
        <v>Acceptable</v>
      </c>
      <c r="U552" t="str">
        <f t="shared" si="77"/>
        <v>Acceptable</v>
      </c>
      <c r="V552" t="str">
        <f t="shared" si="78"/>
        <v>Safe</v>
      </c>
      <c r="W552" t="str">
        <f t="shared" si="79"/>
        <v>Acceptable</v>
      </c>
      <c r="AA552" t="str">
        <f t="shared" si="80"/>
        <v>Not-Potable</v>
      </c>
      <c r="AB552" t="str">
        <f t="shared" si="81"/>
        <v>Potable</v>
      </c>
      <c r="AC552" t="s">
        <v>40</v>
      </c>
    </row>
    <row r="553" spans="2:29" x14ac:dyDescent="0.3">
      <c r="B553">
        <f>$AG$27</f>
        <v>7.080794504276815</v>
      </c>
      <c r="C553">
        <v>190.04666091836199</v>
      </c>
      <c r="D553">
        <v>183.27438428898097</v>
      </c>
      <c r="E553">
        <v>7.8987648602262901</v>
      </c>
      <c r="F553">
        <v>354.41924852350002</v>
      </c>
      <c r="G553">
        <v>445.92845583805803</v>
      </c>
      <c r="H553">
        <v>12.9022129026791</v>
      </c>
      <c r="I553">
        <v>63.456620287148802</v>
      </c>
      <c r="J553">
        <v>4.5435811695679602</v>
      </c>
      <c r="O553" t="str">
        <f t="shared" si="74"/>
        <v>Neutral</v>
      </c>
      <c r="P553" t="str" cm="1">
        <f t="array" ref="P553">_xlfn.IFS(C552&lt;=60,"Soft",
C552&lt;120,"Moderately Soft",
C552&lt;=170,"Desirable",
C552&lt;=240,"Moderately Hard",
C552&gt;240,"Hard")</f>
        <v>Moderately Hard</v>
      </c>
      <c r="Q553" t="str" cm="1">
        <f t="array" ref="Q553">_xlfn.IFS(D552&lt;50,"Non-Beneficial",
D552&lt;=150,"Excellent",
D552&lt;=250,"Good",
D552&lt;=350,"Average",
D552&lt;=500,"Poor",
D552&lt;=800,"Very Poor",
D552&gt;800,"Unacceptable")</f>
        <v>Average</v>
      </c>
      <c r="R553" t="str">
        <f t="shared" si="73"/>
        <v>Unacceptable</v>
      </c>
      <c r="S553" t="str">
        <f t="shared" si="75"/>
        <v>Safe</v>
      </c>
      <c r="T553" t="str">
        <f t="shared" si="76"/>
        <v>Acceptable</v>
      </c>
      <c r="U553" t="str">
        <f t="shared" si="77"/>
        <v>Acceptable</v>
      </c>
      <c r="V553" t="str">
        <f t="shared" si="78"/>
        <v>Safe</v>
      </c>
      <c r="W553" t="str">
        <f t="shared" si="79"/>
        <v>Acceptable</v>
      </c>
      <c r="AA553" t="str">
        <f t="shared" si="80"/>
        <v>Not-Potable</v>
      </c>
      <c r="AB553" t="str">
        <f t="shared" si="81"/>
        <v>Potable</v>
      </c>
      <c r="AC553" t="s">
        <v>40</v>
      </c>
    </row>
    <row r="554" spans="2:29" x14ac:dyDescent="0.3">
      <c r="B554">
        <v>7.2201655534465399</v>
      </c>
      <c r="C554">
        <v>204.76839051852599</v>
      </c>
      <c r="D554">
        <v>156.580862798884</v>
      </c>
      <c r="E554">
        <v>3.84273189214171</v>
      </c>
      <c r="F554">
        <f>$AH$27</f>
        <v>333.77577661081307</v>
      </c>
      <c r="G554">
        <v>407.375046509654</v>
      </c>
      <c r="H554">
        <v>15.150581553969699</v>
      </c>
      <c r="I554">
        <v>64.989116465213399</v>
      </c>
      <c r="J554">
        <v>4.3986850360001499</v>
      </c>
      <c r="O554" t="str">
        <f t="shared" si="74"/>
        <v>Neutral</v>
      </c>
      <c r="P554" t="str" cm="1">
        <f t="array" ref="P554">_xlfn.IFS(C553&lt;=60,"Soft",
C553&lt;120,"Moderately Soft",
C553&lt;=170,"Desirable",
C553&lt;=240,"Moderately Hard",
C553&gt;240,"Hard")</f>
        <v>Moderately Hard</v>
      </c>
      <c r="Q554" t="str" cm="1">
        <f t="array" ref="Q554">_xlfn.IFS(D553&lt;50,"Non-Beneficial",
D553&lt;=150,"Excellent",
D553&lt;=250,"Good",
D553&lt;=350,"Average",
D553&lt;=500,"Poor",
D553&lt;=800,"Very Poor",
D553&gt;800,"Unacceptable")</f>
        <v>Good</v>
      </c>
      <c r="R554" t="str">
        <f t="shared" si="73"/>
        <v>Unacceptable</v>
      </c>
      <c r="S554" t="str">
        <f t="shared" si="75"/>
        <v>Safe</v>
      </c>
      <c r="T554" t="str">
        <f t="shared" si="76"/>
        <v>Acceptable</v>
      </c>
      <c r="U554" t="str">
        <f t="shared" si="77"/>
        <v>Acceptable</v>
      </c>
      <c r="V554" t="str">
        <f t="shared" si="78"/>
        <v>Safe</v>
      </c>
      <c r="W554" t="str">
        <f t="shared" si="79"/>
        <v>Acceptable</v>
      </c>
      <c r="AA554" t="str">
        <f t="shared" si="80"/>
        <v>Not-Potable</v>
      </c>
      <c r="AB554" t="str">
        <f t="shared" si="81"/>
        <v>Potable</v>
      </c>
      <c r="AC554" t="s">
        <v>40</v>
      </c>
    </row>
    <row r="555" spans="2:29" x14ac:dyDescent="0.3">
      <c r="B555">
        <v>8.7908511889480501</v>
      </c>
      <c r="C555">
        <v>187.43981219371599</v>
      </c>
      <c r="D555">
        <v>78.506418923420497</v>
      </c>
      <c r="E555">
        <v>6.3599421926758302</v>
      </c>
      <c r="F555">
        <f>$AH$27</f>
        <v>333.77577661081307</v>
      </c>
      <c r="G555">
        <v>384.92077101208099</v>
      </c>
      <c r="H555">
        <v>16.722376086513499</v>
      </c>
      <c r="I555">
        <v>77.902672572874096</v>
      </c>
      <c r="J555">
        <v>3.4802717553207798</v>
      </c>
      <c r="O555" t="str">
        <f t="shared" si="74"/>
        <v>Neutral</v>
      </c>
      <c r="P555" t="str" cm="1">
        <f t="array" ref="P555">_xlfn.IFS(C554&lt;=60,"Soft",
C554&lt;120,"Moderately Soft",
C554&lt;=170,"Desirable",
C554&lt;=240,"Moderately Hard",
C554&gt;240,"Hard")</f>
        <v>Moderately Hard</v>
      </c>
      <c r="Q555" t="str" cm="1">
        <f t="array" ref="Q555">_xlfn.IFS(D554&lt;50,"Non-Beneficial",
D554&lt;=150,"Excellent",
D554&lt;=250,"Good",
D554&lt;=350,"Average",
D554&lt;=500,"Poor",
D554&lt;=800,"Very Poor",
D554&gt;800,"Unacceptable")</f>
        <v>Good</v>
      </c>
      <c r="R555" t="str">
        <f t="shared" si="73"/>
        <v>Acceptable</v>
      </c>
      <c r="S555" t="str">
        <f t="shared" si="75"/>
        <v>Safe</v>
      </c>
      <c r="T555" t="str">
        <f t="shared" si="76"/>
        <v>Acceptable</v>
      </c>
      <c r="U555" t="str">
        <f t="shared" si="77"/>
        <v>Acceptable</v>
      </c>
      <c r="V555" t="str">
        <f t="shared" si="78"/>
        <v>Safe</v>
      </c>
      <c r="W555" t="str">
        <f t="shared" si="79"/>
        <v>Acceptable</v>
      </c>
      <c r="AA555" t="str">
        <f t="shared" si="80"/>
        <v>Potable</v>
      </c>
      <c r="AB555" t="str">
        <f t="shared" si="81"/>
        <v>Potable</v>
      </c>
      <c r="AC555" t="s">
        <v>40</v>
      </c>
    </row>
    <row r="556" spans="2:29" x14ac:dyDescent="0.3">
      <c r="B556">
        <f>$AG$27</f>
        <v>7.080794504276815</v>
      </c>
      <c r="C556">
        <v>198.23440827751901</v>
      </c>
      <c r="D556">
        <v>264.861814399634</v>
      </c>
      <c r="E556">
        <v>6.4729583972688101</v>
      </c>
      <c r="F556">
        <f>$AH$27</f>
        <v>333.77577661081307</v>
      </c>
      <c r="G556">
        <v>472.69372512987798</v>
      </c>
      <c r="H556">
        <v>11.0322399877215</v>
      </c>
      <c r="I556">
        <v>63.729795058769</v>
      </c>
      <c r="J556">
        <v>4.1486113170854697</v>
      </c>
      <c r="O556" t="str">
        <f t="shared" si="74"/>
        <v>Alkaline</v>
      </c>
      <c r="P556" t="str" cm="1">
        <f t="array" ref="P556">_xlfn.IFS(C555&lt;=60,"Soft",
C555&lt;120,"Moderately Soft",
C555&lt;=170,"Desirable",
C555&lt;=240,"Moderately Hard",
C555&gt;240,"Hard")</f>
        <v>Moderately Hard</v>
      </c>
      <c r="Q556" t="str" cm="1">
        <f t="array" ref="Q556">_xlfn.IFS(D555&lt;50,"Non-Beneficial",
D555&lt;=150,"Excellent",
D555&lt;=250,"Good",
D555&lt;=350,"Average",
D555&lt;=500,"Poor",
D555&lt;=800,"Very Poor",
D555&gt;800,"Unacceptable")</f>
        <v>Excellent</v>
      </c>
      <c r="R556" t="str">
        <f t="shared" si="73"/>
        <v>Needs Boiling</v>
      </c>
      <c r="S556" t="str">
        <f t="shared" si="75"/>
        <v>Safe</v>
      </c>
      <c r="T556" t="str">
        <f t="shared" si="76"/>
        <v>Acceptable</v>
      </c>
      <c r="U556" t="str">
        <f t="shared" si="77"/>
        <v>Acceptable</v>
      </c>
      <c r="V556" t="str">
        <f t="shared" si="78"/>
        <v>Safe</v>
      </c>
      <c r="W556" t="str">
        <f t="shared" si="79"/>
        <v>Acceptable</v>
      </c>
      <c r="AA556" t="str">
        <f t="shared" si="80"/>
        <v>Not-Potable</v>
      </c>
      <c r="AB556" t="str">
        <f t="shared" si="81"/>
        <v>Potable</v>
      </c>
      <c r="AC556" t="s">
        <v>40</v>
      </c>
    </row>
    <row r="557" spans="2:29" x14ac:dyDescent="0.3">
      <c r="B557">
        <f>$AG$27</f>
        <v>7.080794504276815</v>
      </c>
      <c r="C557">
        <v>219.01332841866699</v>
      </c>
      <c r="D557">
        <v>294.33423783985302</v>
      </c>
      <c r="E557">
        <v>9.3840555535252808</v>
      </c>
      <c r="F557">
        <v>302.76734748254103</v>
      </c>
      <c r="G557">
        <v>426.43072016026002</v>
      </c>
      <c r="H557">
        <v>17.307475824940799</v>
      </c>
      <c r="I557">
        <v>70.060302941204199</v>
      </c>
      <c r="J557">
        <v>5.77661101964223</v>
      </c>
      <c r="O557" t="str">
        <f t="shared" si="74"/>
        <v>Neutral</v>
      </c>
      <c r="P557" t="str" cm="1">
        <f t="array" ref="P557">_xlfn.IFS(C556&lt;=60,"Soft",
C556&lt;120,"Moderately Soft",
C556&lt;=170,"Desirable",
C556&lt;=240,"Moderately Hard",
C556&gt;240,"Hard")</f>
        <v>Moderately Hard</v>
      </c>
      <c r="Q557" t="str" cm="1">
        <f t="array" ref="Q557">_xlfn.IFS(D556&lt;50,"Non-Beneficial",
D556&lt;=150,"Excellent",
D556&lt;=250,"Good",
D556&lt;=350,"Average",
D556&lt;=500,"Poor",
D556&lt;=800,"Very Poor",
D556&gt;800,"Unacceptable")</f>
        <v>Average</v>
      </c>
      <c r="R557" t="str">
        <f t="shared" si="73"/>
        <v>Needs Boiling</v>
      </c>
      <c r="S557" t="str">
        <f t="shared" si="75"/>
        <v>Safe</v>
      </c>
      <c r="T557" t="str">
        <f t="shared" si="76"/>
        <v>Acceptable</v>
      </c>
      <c r="U557" t="str">
        <f t="shared" si="77"/>
        <v>Acceptable</v>
      </c>
      <c r="V557" t="str">
        <f t="shared" si="78"/>
        <v>Safe</v>
      </c>
      <c r="W557" t="str">
        <f t="shared" si="79"/>
        <v>Acceptable</v>
      </c>
      <c r="AA557" t="str">
        <f t="shared" si="80"/>
        <v>Potable</v>
      </c>
      <c r="AB557" t="str">
        <f t="shared" si="81"/>
        <v>Potable</v>
      </c>
      <c r="AC557" t="s">
        <v>40</v>
      </c>
    </row>
    <row r="558" spans="2:29" x14ac:dyDescent="0.3">
      <c r="B558">
        <v>9.0491660542978405</v>
      </c>
      <c r="C558">
        <v>169.50925435200699</v>
      </c>
      <c r="D558">
        <v>43.433566110027293</v>
      </c>
      <c r="E558">
        <v>5.7808226207701798</v>
      </c>
      <c r="F558">
        <v>386.70046325062401</v>
      </c>
      <c r="G558">
        <v>471.92537715738399</v>
      </c>
      <c r="H558">
        <v>16.170628388938901</v>
      </c>
      <c r="I558">
        <v>62.722084684925498</v>
      </c>
      <c r="J558">
        <v>2.8140006830458999</v>
      </c>
      <c r="O558" t="str">
        <f t="shared" si="74"/>
        <v>Neutral</v>
      </c>
      <c r="P558" t="str" cm="1">
        <f t="array" ref="P558">_xlfn.IFS(C557&lt;=60,"Soft",
C557&lt;120,"Moderately Soft",
C557&lt;=170,"Desirable",
C557&lt;=240,"Moderately Hard",
C557&gt;240,"Hard")</f>
        <v>Moderately Hard</v>
      </c>
      <c r="Q558" t="str" cm="1">
        <f t="array" ref="Q558">_xlfn.IFS(D557&lt;50,"Non-Beneficial",
D557&lt;=150,"Excellent",
D557&lt;=250,"Good",
D557&lt;=350,"Average",
D557&lt;=500,"Poor",
D557&lt;=800,"Very Poor",
D557&gt;800,"Unacceptable")</f>
        <v>Average</v>
      </c>
      <c r="R558" t="str">
        <f t="shared" si="73"/>
        <v>Unacceptable</v>
      </c>
      <c r="S558" t="str">
        <f t="shared" si="75"/>
        <v>Safe</v>
      </c>
      <c r="T558" t="str">
        <f t="shared" si="76"/>
        <v>Acceptable</v>
      </c>
      <c r="U558" t="str">
        <f t="shared" si="77"/>
        <v>Acceptable</v>
      </c>
      <c r="V558" t="str">
        <f t="shared" si="78"/>
        <v>Safe</v>
      </c>
      <c r="W558" t="str">
        <f t="shared" si="79"/>
        <v>Unacceptable</v>
      </c>
      <c r="AA558" t="str">
        <f t="shared" si="80"/>
        <v>Not-Potable</v>
      </c>
      <c r="AB558" t="str">
        <f t="shared" si="81"/>
        <v>Not-Potable</v>
      </c>
      <c r="AC558" t="s">
        <v>40</v>
      </c>
    </row>
    <row r="559" spans="2:29" x14ac:dyDescent="0.3">
      <c r="B559">
        <v>9.5151406152444196</v>
      </c>
      <c r="C559">
        <v>199.08131728073499</v>
      </c>
      <c r="D559">
        <v>90.828161754591605</v>
      </c>
      <c r="E559">
        <v>5.9765495114545102</v>
      </c>
      <c r="F559">
        <v>367.23079221725698</v>
      </c>
      <c r="G559">
        <v>501.44683369491099</v>
      </c>
      <c r="H559">
        <v>12.877123320146699</v>
      </c>
      <c r="I559">
        <v>55.770689956943102</v>
      </c>
      <c r="J559">
        <v>3.8128876614746599</v>
      </c>
      <c r="O559" t="str">
        <f t="shared" si="74"/>
        <v>Alkaline</v>
      </c>
      <c r="P559" t="str" cm="1">
        <f t="array" ref="P559">_xlfn.IFS(C558&lt;=60,"Soft",
C558&lt;120,"Moderately Soft",
C558&lt;=170,"Desirable",
C558&lt;=240,"Moderately Hard",
C558&gt;240,"Hard")</f>
        <v>Desirable</v>
      </c>
      <c r="Q559" t="str" cm="1">
        <f t="array" ref="Q559">_xlfn.IFS(D558&lt;50,"Non-Beneficial",
D558&lt;=150,"Excellent",
D558&lt;=250,"Good",
D558&lt;=350,"Average",
D558&lt;=500,"Poor",
D558&lt;=800,"Very Poor",
D558&gt;800,"Unacceptable")</f>
        <v>Non-Beneficial</v>
      </c>
      <c r="R559" t="str">
        <f t="shared" si="73"/>
        <v>Needs Boiling</v>
      </c>
      <c r="S559" t="str">
        <f t="shared" si="75"/>
        <v>Safe</v>
      </c>
      <c r="T559" t="str">
        <f t="shared" si="76"/>
        <v>Acceptable</v>
      </c>
      <c r="U559" t="str">
        <f t="shared" si="77"/>
        <v>Acceptable</v>
      </c>
      <c r="V559" t="str">
        <f t="shared" si="78"/>
        <v>Safe</v>
      </c>
      <c r="W559" t="str">
        <f t="shared" si="79"/>
        <v>Acceptable</v>
      </c>
      <c r="AA559" t="str">
        <f t="shared" si="80"/>
        <v>Not-Potable</v>
      </c>
      <c r="AB559" t="str">
        <f t="shared" si="81"/>
        <v>Not-Potable</v>
      </c>
      <c r="AC559" t="s">
        <v>40</v>
      </c>
    </row>
    <row r="560" spans="2:29" x14ac:dyDescent="0.3">
      <c r="B560">
        <v>6.1452429396754003</v>
      </c>
      <c r="C560">
        <v>213.175588768561</v>
      </c>
      <c r="D560">
        <v>204.17264415925001</v>
      </c>
      <c r="E560">
        <v>6.2437430928729301</v>
      </c>
      <c r="F560">
        <f>$AH$27</f>
        <v>333.77577661081307</v>
      </c>
      <c r="G560">
        <v>435.37652881463202</v>
      </c>
      <c r="H560">
        <v>23.514773774165199</v>
      </c>
      <c r="I560">
        <v>81.299133198877001</v>
      </c>
      <c r="J560">
        <v>4.0909399195264999</v>
      </c>
      <c r="O560" t="str">
        <f t="shared" si="74"/>
        <v>Alkaline</v>
      </c>
      <c r="P560" t="str" cm="1">
        <f t="array" ref="P560">_xlfn.IFS(C559&lt;=60,"Soft",
C559&lt;120,"Moderately Soft",
C559&lt;=170,"Desirable",
C559&lt;=240,"Moderately Hard",
C559&gt;240,"Hard")</f>
        <v>Moderately Hard</v>
      </c>
      <c r="Q560" t="str" cm="1">
        <f t="array" ref="Q560">_xlfn.IFS(D559&lt;50,"Non-Beneficial",
D559&lt;=150,"Excellent",
D559&lt;=250,"Good",
D559&lt;=350,"Average",
D559&lt;=500,"Poor",
D559&lt;=800,"Very Poor",
D559&gt;800,"Unacceptable")</f>
        <v>Excellent</v>
      </c>
      <c r="R560" t="str">
        <f t="shared" si="73"/>
        <v>Needs Boiling</v>
      </c>
      <c r="S560" t="str">
        <f t="shared" si="75"/>
        <v>Safe</v>
      </c>
      <c r="T560" t="str">
        <f t="shared" si="76"/>
        <v>Unacceptable</v>
      </c>
      <c r="U560" t="str">
        <f t="shared" si="77"/>
        <v>Acceptable</v>
      </c>
      <c r="V560" t="str">
        <f t="shared" si="78"/>
        <v>Safe</v>
      </c>
      <c r="W560" t="str">
        <f t="shared" si="79"/>
        <v>Acceptable</v>
      </c>
      <c r="AA560" t="str">
        <f t="shared" si="80"/>
        <v>Not-Potable</v>
      </c>
      <c r="AB560" t="str">
        <f t="shared" si="81"/>
        <v>Not-Potable</v>
      </c>
      <c r="AC560" t="s">
        <v>40</v>
      </c>
    </row>
    <row r="561" spans="2:29" x14ac:dyDescent="0.3">
      <c r="B561">
        <v>7.4942120469660702</v>
      </c>
      <c r="C561">
        <v>210.347275651443</v>
      </c>
      <c r="D561">
        <v>292.52501111666402</v>
      </c>
      <c r="E561">
        <v>5.9227042597692501</v>
      </c>
      <c r="F561">
        <v>339.84657703900302</v>
      </c>
      <c r="G561">
        <v>445.06123089537402</v>
      </c>
      <c r="H561">
        <v>16.917112762149401</v>
      </c>
      <c r="I561">
        <v>84.868548285568494</v>
      </c>
      <c r="J561">
        <v>5.4927049550362401</v>
      </c>
      <c r="O561" t="str">
        <f t="shared" si="74"/>
        <v>Acidic</v>
      </c>
      <c r="P561" t="str" cm="1">
        <f t="array" ref="P561">_xlfn.IFS(C560&lt;=60,"Soft",
C560&lt;120,"Moderately Soft",
C560&lt;=170,"Desirable",
C560&lt;=240,"Moderately Hard",
C560&gt;240,"Hard")</f>
        <v>Moderately Hard</v>
      </c>
      <c r="Q561" t="str" cm="1">
        <f t="array" ref="Q561">_xlfn.IFS(D560&lt;50,"Non-Beneficial",
D560&lt;=150,"Excellent",
D560&lt;=250,"Good",
D560&lt;=350,"Average",
D560&lt;=500,"Poor",
D560&lt;=800,"Very Poor",
D560&gt;800,"Unacceptable")</f>
        <v>Good</v>
      </c>
      <c r="R561" t="str">
        <f t="shared" si="73"/>
        <v>Needs Boiling</v>
      </c>
      <c r="S561" t="str">
        <f t="shared" si="75"/>
        <v>Safe</v>
      </c>
      <c r="T561" t="str">
        <f t="shared" si="76"/>
        <v>Acceptable</v>
      </c>
      <c r="U561" t="str">
        <f t="shared" si="77"/>
        <v>Unacceptable</v>
      </c>
      <c r="V561" t="str">
        <f t="shared" si="78"/>
        <v>Unsafe</v>
      </c>
      <c r="W561" t="str">
        <f t="shared" si="79"/>
        <v>Acceptable</v>
      </c>
      <c r="AA561" t="str">
        <f t="shared" si="80"/>
        <v>Not-Potable</v>
      </c>
      <c r="AB561" t="str">
        <f t="shared" si="81"/>
        <v>Not-Potable</v>
      </c>
      <c r="AC561" t="s">
        <v>40</v>
      </c>
    </row>
    <row r="562" spans="2:29" x14ac:dyDescent="0.3">
      <c r="B562">
        <v>7.0918858169666601</v>
      </c>
      <c r="C562">
        <v>221.191475649002</v>
      </c>
      <c r="D562">
        <v>290.912071007485</v>
      </c>
      <c r="E562">
        <v>5.1349603973287596</v>
      </c>
      <c r="F562">
        <f>$AH$27</f>
        <v>333.77577661081307</v>
      </c>
      <c r="G562">
        <v>515.05998612978999</v>
      </c>
      <c r="H562">
        <v>19.578272705505601</v>
      </c>
      <c r="I562">
        <v>62.6273295640082</v>
      </c>
      <c r="J562">
        <v>5.1164065845279199</v>
      </c>
      <c r="O562" t="str">
        <f t="shared" si="74"/>
        <v>Neutral</v>
      </c>
      <c r="P562" t="str" cm="1">
        <f t="array" ref="P562">_xlfn.IFS(C561&lt;=60,"Soft",
C561&lt;120,"Moderately Soft",
C561&lt;=170,"Desirable",
C561&lt;=240,"Moderately Hard",
C561&gt;240,"Hard")</f>
        <v>Moderately Hard</v>
      </c>
      <c r="Q562" t="str" cm="1">
        <f t="array" ref="Q562">_xlfn.IFS(D561&lt;50,"Non-Beneficial",
D561&lt;=150,"Excellent",
D561&lt;=250,"Good",
D561&lt;=350,"Average",
D561&lt;=500,"Poor",
D561&lt;=800,"Very Poor",
D561&gt;800,"Unacceptable")</f>
        <v>Average</v>
      </c>
      <c r="R562" t="str">
        <f t="shared" si="73"/>
        <v>Needs Boiling</v>
      </c>
      <c r="S562" t="str">
        <f t="shared" si="75"/>
        <v>Safe</v>
      </c>
      <c r="T562" t="str">
        <f t="shared" si="76"/>
        <v>Acceptable</v>
      </c>
      <c r="U562" t="str">
        <f t="shared" si="77"/>
        <v>Acceptable</v>
      </c>
      <c r="V562" t="str">
        <f t="shared" si="78"/>
        <v>Unsafe</v>
      </c>
      <c r="W562" t="str">
        <f t="shared" si="79"/>
        <v>Unacceptable</v>
      </c>
      <c r="AA562" t="str">
        <f t="shared" si="80"/>
        <v>Not-Potable</v>
      </c>
      <c r="AB562" t="str">
        <f t="shared" si="81"/>
        <v>Not-Potable</v>
      </c>
      <c r="AC562" t="s">
        <v>40</v>
      </c>
    </row>
    <row r="563" spans="2:29" x14ac:dyDescent="0.3">
      <c r="B563">
        <v>6.6245725276527896</v>
      </c>
      <c r="C563">
        <v>172.05547068763201</v>
      </c>
      <c r="D563">
        <v>148.772897371846</v>
      </c>
      <c r="E563">
        <v>7.0799339698076302</v>
      </c>
      <c r="F563">
        <v>338.441276750947</v>
      </c>
      <c r="G563">
        <v>405.81809718193398</v>
      </c>
      <c r="H563">
        <v>15.656148826261401</v>
      </c>
      <c r="I563">
        <v>58.560530515015401</v>
      </c>
      <c r="J563">
        <v>4.3337208491502599</v>
      </c>
      <c r="O563" t="str">
        <f t="shared" si="74"/>
        <v>Neutral</v>
      </c>
      <c r="P563" t="str" cm="1">
        <f t="array" ref="P563">_xlfn.IFS(C562&lt;=60,"Soft",
C562&lt;120,"Moderately Soft",
C562&lt;=170,"Desirable",
C562&lt;=240,"Moderately Hard",
C562&gt;240,"Hard")</f>
        <v>Moderately Hard</v>
      </c>
      <c r="Q563" t="str" cm="1">
        <f t="array" ref="Q563">_xlfn.IFS(D562&lt;50,"Non-Beneficial",
D562&lt;=150,"Excellent",
D562&lt;=250,"Good",
D562&lt;=350,"Average",
D562&lt;=500,"Poor",
D562&lt;=800,"Very Poor",
D562&gt;800,"Unacceptable")</f>
        <v>Average</v>
      </c>
      <c r="R563" t="str">
        <f t="shared" si="73"/>
        <v>Needs Boiling</v>
      </c>
      <c r="S563" t="str">
        <f t="shared" si="75"/>
        <v>Safe</v>
      </c>
      <c r="T563" t="str">
        <f t="shared" si="76"/>
        <v>Unacceptable</v>
      </c>
      <c r="U563" t="str">
        <f t="shared" si="77"/>
        <v>Acceptable</v>
      </c>
      <c r="V563" t="str">
        <f t="shared" si="78"/>
        <v>Safe</v>
      </c>
      <c r="W563" t="str">
        <f t="shared" si="79"/>
        <v>Unacceptable</v>
      </c>
      <c r="AA563" t="str">
        <f t="shared" si="80"/>
        <v>Not-Potable</v>
      </c>
      <c r="AB563" t="str">
        <f t="shared" si="81"/>
        <v>Not-Potable</v>
      </c>
      <c r="AC563" t="s">
        <v>40</v>
      </c>
    </row>
    <row r="564" spans="2:29" x14ac:dyDescent="0.3">
      <c r="B564">
        <v>6.0321889028999198</v>
      </c>
      <c r="C564">
        <v>200.42075551956199</v>
      </c>
      <c r="D564">
        <v>328.82155943012401</v>
      </c>
      <c r="E564">
        <v>6.5165189278618501</v>
      </c>
      <c r="F564">
        <v>352.01863792589302</v>
      </c>
      <c r="G564">
        <v>349.98217324059198</v>
      </c>
      <c r="H564">
        <v>14.1048210638311</v>
      </c>
      <c r="I564">
        <v>43.376807766130597</v>
      </c>
      <c r="J564">
        <v>3.42383162125719</v>
      </c>
      <c r="O564" t="str">
        <f t="shared" si="74"/>
        <v>Drinkable</v>
      </c>
      <c r="P564" t="str" cm="1">
        <f t="array" ref="P564">_xlfn.IFS(C563&lt;=60,"Soft",
C563&lt;120,"Moderately Soft",
C563&lt;=170,"Desirable",
C563&lt;=240,"Moderately Hard",
C563&gt;240,"Hard")</f>
        <v>Moderately Hard</v>
      </c>
      <c r="Q564" t="str" cm="1">
        <f t="array" ref="Q564">_xlfn.IFS(D563&lt;50,"Non-Beneficial",
D563&lt;=150,"Excellent",
D563&lt;=250,"Good",
D563&lt;=350,"Average",
D563&lt;=500,"Poor",
D563&lt;=800,"Very Poor",
D563&gt;800,"Unacceptable")</f>
        <v>Excellent</v>
      </c>
      <c r="R564" t="str">
        <f t="shared" si="73"/>
        <v>Unacceptable</v>
      </c>
      <c r="S564" t="str">
        <f t="shared" si="75"/>
        <v>Safe</v>
      </c>
      <c r="T564" t="str">
        <f t="shared" si="76"/>
        <v>Acceptable</v>
      </c>
      <c r="U564" t="str">
        <f t="shared" si="77"/>
        <v>Acceptable</v>
      </c>
      <c r="V564" t="str">
        <f t="shared" si="78"/>
        <v>Safe</v>
      </c>
      <c r="W564" t="str">
        <f t="shared" si="79"/>
        <v>Acceptable</v>
      </c>
      <c r="AA564" t="str">
        <f t="shared" si="80"/>
        <v>Not-Potable</v>
      </c>
      <c r="AB564" t="str">
        <f t="shared" si="81"/>
        <v>Potable</v>
      </c>
      <c r="AC564" t="s">
        <v>40</v>
      </c>
    </row>
    <row r="565" spans="2:29" x14ac:dyDescent="0.3">
      <c r="B565">
        <v>6.3440954250018597</v>
      </c>
      <c r="C565">
        <v>164.817207438586</v>
      </c>
      <c r="D565">
        <v>149.73297357022901</v>
      </c>
      <c r="E565">
        <v>10.7070155829594</v>
      </c>
      <c r="F565">
        <v>316.1444503912</v>
      </c>
      <c r="G565">
        <v>337.219448023354</v>
      </c>
      <c r="H565">
        <v>19.411698699773101</v>
      </c>
      <c r="I565">
        <v>64.384969865361001</v>
      </c>
      <c r="J565">
        <v>3.84348401577954</v>
      </c>
      <c r="O565" t="str">
        <f t="shared" si="74"/>
        <v>Acidic</v>
      </c>
      <c r="P565" t="str" cm="1">
        <f t="array" ref="P565">_xlfn.IFS(C564&lt;=60,"Soft",
C564&lt;120,"Moderately Soft",
C564&lt;=170,"Desirable",
C564&lt;=240,"Moderately Hard",
C564&gt;240,"Hard")</f>
        <v>Moderately Hard</v>
      </c>
      <c r="Q565" t="str" cm="1">
        <f t="array" ref="Q565">_xlfn.IFS(D564&lt;50,"Non-Beneficial",
D564&lt;=150,"Excellent",
D564&lt;=250,"Good",
D564&lt;=350,"Average",
D564&lt;=500,"Poor",
D564&lt;=800,"Very Poor",
D564&gt;800,"Unacceptable")</f>
        <v>Average</v>
      </c>
      <c r="R565" t="str">
        <f t="shared" si="73"/>
        <v>Needs Boiling</v>
      </c>
      <c r="S565" t="str">
        <f t="shared" si="75"/>
        <v>Safe</v>
      </c>
      <c r="T565" t="str">
        <f t="shared" si="76"/>
        <v>Acceptable</v>
      </c>
      <c r="U565" t="str">
        <f t="shared" si="77"/>
        <v>Acceptable</v>
      </c>
      <c r="V565" t="str">
        <f t="shared" si="78"/>
        <v>Safe</v>
      </c>
      <c r="W565" t="str">
        <f t="shared" si="79"/>
        <v>Acceptable</v>
      </c>
      <c r="AA565" t="str">
        <f t="shared" si="80"/>
        <v>Not-Potable</v>
      </c>
      <c r="AB565" t="str">
        <f t="shared" si="81"/>
        <v>Potable</v>
      </c>
      <c r="AC565" t="s">
        <v>40</v>
      </c>
    </row>
    <row r="566" spans="2:29" x14ac:dyDescent="0.3">
      <c r="B566">
        <f>$AG$27</f>
        <v>7.080794504276815</v>
      </c>
      <c r="C566">
        <v>209.76602174892901</v>
      </c>
      <c r="D566">
        <v>273.82769331033302</v>
      </c>
      <c r="E566">
        <v>7.4323122456924304</v>
      </c>
      <c r="F566">
        <v>323.955631673102</v>
      </c>
      <c r="G566">
        <v>301.202885340112</v>
      </c>
      <c r="H566">
        <v>13.970732378711</v>
      </c>
      <c r="I566">
        <v>62.738594113800602</v>
      </c>
      <c r="J566">
        <v>4.1034389600014398</v>
      </c>
      <c r="O566" t="str">
        <f t="shared" si="74"/>
        <v>Acidic</v>
      </c>
      <c r="P566" t="str" cm="1">
        <f t="array" ref="P566">_xlfn.IFS(C565&lt;=60,"Soft",
C565&lt;120,"Moderately Soft",
C565&lt;=170,"Desirable",
C565&lt;=240,"Moderately Hard",
C565&gt;240,"Hard")</f>
        <v>Desirable</v>
      </c>
      <c r="Q566" t="str" cm="1">
        <f t="array" ref="Q566">_xlfn.IFS(D565&lt;50,"Non-Beneficial",
D565&lt;=150,"Excellent",
D565&lt;=250,"Good",
D565&lt;=350,"Average",
D565&lt;=500,"Poor",
D565&lt;=800,"Very Poor",
D565&gt;800,"Unacceptable")</f>
        <v>Excellent</v>
      </c>
      <c r="R566" t="str">
        <f t="shared" si="73"/>
        <v>Unacceptable</v>
      </c>
      <c r="S566" t="str">
        <f t="shared" si="75"/>
        <v>Safe</v>
      </c>
      <c r="T566" t="str">
        <f t="shared" si="76"/>
        <v>Acceptable</v>
      </c>
      <c r="U566" t="str">
        <f t="shared" si="77"/>
        <v>Acceptable</v>
      </c>
      <c r="V566" t="str">
        <f t="shared" si="78"/>
        <v>Safe</v>
      </c>
      <c r="W566" t="str">
        <f t="shared" si="79"/>
        <v>Acceptable</v>
      </c>
      <c r="AA566" t="str">
        <f t="shared" si="80"/>
        <v>Not-Potable</v>
      </c>
      <c r="AB566" t="str">
        <f t="shared" si="81"/>
        <v>Not-Potable</v>
      </c>
      <c r="AC566" t="s">
        <v>40</v>
      </c>
    </row>
    <row r="567" spans="2:29" x14ac:dyDescent="0.3">
      <c r="B567">
        <v>7.4591448594856997</v>
      </c>
      <c r="C567">
        <v>217.70013025762501</v>
      </c>
      <c r="D567">
        <v>194.36503541599799</v>
      </c>
      <c r="E567">
        <v>4.6391158578378304</v>
      </c>
      <c r="F567">
        <v>352.42443922439901</v>
      </c>
      <c r="G567">
        <v>494.09433881586602</v>
      </c>
      <c r="H567">
        <v>14.46029464732</v>
      </c>
      <c r="I567">
        <v>57.196188487342297</v>
      </c>
      <c r="J567">
        <v>3.8410520377783799</v>
      </c>
      <c r="O567" t="str">
        <f t="shared" si="74"/>
        <v>Neutral</v>
      </c>
      <c r="P567" t="str" cm="1">
        <f t="array" ref="P567">_xlfn.IFS(C566&lt;=60,"Soft",
C566&lt;120,"Moderately Soft",
C566&lt;=170,"Desirable",
C566&lt;=240,"Moderately Hard",
C566&gt;240,"Hard")</f>
        <v>Moderately Hard</v>
      </c>
      <c r="Q567" t="str" cm="1">
        <f t="array" ref="Q567">_xlfn.IFS(D566&lt;50,"Non-Beneficial",
D566&lt;=150,"Excellent",
D566&lt;=250,"Good",
D566&lt;=350,"Average",
D566&lt;=500,"Poor",
D566&lt;=800,"Very Poor",
D566&gt;800,"Unacceptable")</f>
        <v>Average</v>
      </c>
      <c r="R567" t="str">
        <f t="shared" si="73"/>
        <v>Unacceptable</v>
      </c>
      <c r="S567" t="str">
        <f t="shared" si="75"/>
        <v>Safe</v>
      </c>
      <c r="T567" t="str">
        <f t="shared" si="76"/>
        <v>Acceptable</v>
      </c>
      <c r="U567" t="str">
        <f t="shared" si="77"/>
        <v>Acceptable</v>
      </c>
      <c r="V567" t="str">
        <f t="shared" si="78"/>
        <v>Safe</v>
      </c>
      <c r="W567" t="str">
        <f t="shared" si="79"/>
        <v>Acceptable</v>
      </c>
      <c r="AA567" t="str">
        <f t="shared" si="80"/>
        <v>Not-Potable</v>
      </c>
      <c r="AB567" t="str">
        <f t="shared" si="81"/>
        <v>Potable</v>
      </c>
      <c r="AC567" t="s">
        <v>40</v>
      </c>
    </row>
    <row r="568" spans="2:29" x14ac:dyDescent="0.3">
      <c r="B568">
        <v>6.3616668025878997</v>
      </c>
      <c r="C568">
        <v>175.04399886453501</v>
      </c>
      <c r="D568">
        <v>258.33851713306098</v>
      </c>
      <c r="E568">
        <v>8.2437812269304906</v>
      </c>
      <c r="F568">
        <v>333.94710715040401</v>
      </c>
      <c r="G568">
        <v>302.19071022504801</v>
      </c>
      <c r="H568">
        <v>10.5585755808264</v>
      </c>
      <c r="I568">
        <v>70.107692976561395</v>
      </c>
      <c r="J568">
        <v>3.6817651139312502</v>
      </c>
      <c r="O568" t="str">
        <f t="shared" si="74"/>
        <v>Neutral</v>
      </c>
      <c r="P568" t="str" cm="1">
        <f t="array" ref="P568">_xlfn.IFS(C567&lt;=60,"Soft",
C567&lt;120,"Moderately Soft",
C567&lt;=170,"Desirable",
C567&lt;=240,"Moderately Hard",
C567&gt;240,"Hard")</f>
        <v>Moderately Hard</v>
      </c>
      <c r="Q568" t="str" cm="1">
        <f t="array" ref="Q568">_xlfn.IFS(D567&lt;50,"Non-Beneficial",
D567&lt;=150,"Excellent",
D567&lt;=250,"Good",
D567&lt;=350,"Average",
D567&lt;=500,"Poor",
D567&lt;=800,"Very Poor",
D567&gt;800,"Unacceptable")</f>
        <v>Good</v>
      </c>
      <c r="R568" t="str">
        <f t="shared" si="73"/>
        <v>Acceptable</v>
      </c>
      <c r="S568" t="str">
        <f t="shared" si="75"/>
        <v>Safe</v>
      </c>
      <c r="T568" t="str">
        <f t="shared" si="76"/>
        <v>Acceptable</v>
      </c>
      <c r="U568" t="str">
        <f t="shared" si="77"/>
        <v>Acceptable</v>
      </c>
      <c r="V568" t="str">
        <f t="shared" si="78"/>
        <v>Safe</v>
      </c>
      <c r="W568" t="str">
        <f t="shared" si="79"/>
        <v>Acceptable</v>
      </c>
      <c r="AA568" t="str">
        <f t="shared" si="80"/>
        <v>Potable</v>
      </c>
      <c r="AB568" t="str">
        <f t="shared" si="81"/>
        <v>Potable</v>
      </c>
      <c r="AC568" t="s">
        <v>40</v>
      </c>
    </row>
    <row r="569" spans="2:29" x14ac:dyDescent="0.3">
      <c r="B569">
        <v>9.0115887536002592</v>
      </c>
      <c r="C569">
        <v>228.91951919276099</v>
      </c>
      <c r="D569">
        <v>252.08151842324602</v>
      </c>
      <c r="E569">
        <v>6.7670103779146196</v>
      </c>
      <c r="F569">
        <f>$AH$27</f>
        <v>333.77577661081307</v>
      </c>
      <c r="G569">
        <v>380.14520478709301</v>
      </c>
      <c r="H569">
        <v>15.5183225020766</v>
      </c>
      <c r="I569">
        <f>$AI$27</f>
        <v>66.396292946768</v>
      </c>
      <c r="J569">
        <v>2.8972925314796099</v>
      </c>
      <c r="O569" t="str">
        <f t="shared" si="74"/>
        <v>Acidic</v>
      </c>
      <c r="P569" t="str" cm="1">
        <f t="array" ref="P569">_xlfn.IFS(C568&lt;=60,"Soft",
C568&lt;120,"Moderately Soft",
C568&lt;=170,"Desirable",
C568&lt;=240,"Moderately Hard",
C568&gt;240,"Hard")</f>
        <v>Moderately Hard</v>
      </c>
      <c r="Q569" t="str" cm="1">
        <f t="array" ref="Q569">_xlfn.IFS(D568&lt;50,"Non-Beneficial",
D568&lt;=150,"Excellent",
D568&lt;=250,"Good",
D568&lt;=350,"Average",
D568&lt;=500,"Poor",
D568&lt;=800,"Very Poor",
D568&gt;800,"Unacceptable")</f>
        <v>Average</v>
      </c>
      <c r="R569" t="str">
        <f t="shared" si="73"/>
        <v>Unacceptable</v>
      </c>
      <c r="S569" t="str">
        <f t="shared" si="75"/>
        <v>Safe</v>
      </c>
      <c r="T569" t="str">
        <f t="shared" si="76"/>
        <v>Acceptable</v>
      </c>
      <c r="U569" t="str">
        <f t="shared" si="77"/>
        <v>Acceptable</v>
      </c>
      <c r="V569" t="str">
        <f t="shared" si="78"/>
        <v>Safe</v>
      </c>
      <c r="W569" t="str">
        <f t="shared" si="79"/>
        <v>Acceptable</v>
      </c>
      <c r="AA569" t="str">
        <f t="shared" si="80"/>
        <v>Not-Potable</v>
      </c>
      <c r="AB569" t="str">
        <f t="shared" si="81"/>
        <v>Not-Potable</v>
      </c>
      <c r="AC569" t="s">
        <v>40</v>
      </c>
    </row>
    <row r="570" spans="2:29" x14ac:dyDescent="0.3">
      <c r="B570">
        <v>7.4662131324522498</v>
      </c>
      <c r="C570">
        <v>223.184180789653</v>
      </c>
      <c r="D570">
        <v>182.61694941705301</v>
      </c>
      <c r="E570">
        <v>5.2065967807970903</v>
      </c>
      <c r="F570">
        <f>$AH$27</f>
        <v>333.77577661081307</v>
      </c>
      <c r="G570">
        <v>456.26215059292298</v>
      </c>
      <c r="H570">
        <v>14.0235472153326</v>
      </c>
      <c r="I570">
        <v>99.130335956330498</v>
      </c>
      <c r="J570">
        <v>2.0818456568399499</v>
      </c>
      <c r="O570" t="str">
        <f t="shared" si="74"/>
        <v>Alkaline</v>
      </c>
      <c r="P570" t="str" cm="1">
        <f t="array" ref="P570">_xlfn.IFS(C569&lt;=60,"Soft",
C569&lt;120,"Moderately Soft",
C569&lt;=170,"Desirable",
C569&lt;=240,"Moderately Hard",
C569&gt;240,"Hard")</f>
        <v>Moderately Hard</v>
      </c>
      <c r="Q570" t="str" cm="1">
        <f t="array" ref="Q570">_xlfn.IFS(D569&lt;50,"Non-Beneficial",
D569&lt;=150,"Excellent",
D569&lt;=250,"Good",
D569&lt;=350,"Average",
D569&lt;=500,"Poor",
D569&lt;=800,"Very Poor",
D569&gt;800,"Unacceptable")</f>
        <v>Average</v>
      </c>
      <c r="R570" t="str">
        <f t="shared" si="73"/>
        <v>Needs Boiling</v>
      </c>
      <c r="S570" t="str">
        <f t="shared" si="75"/>
        <v>Safe</v>
      </c>
      <c r="T570" t="str">
        <f t="shared" si="76"/>
        <v>Acceptable</v>
      </c>
      <c r="U570" t="str">
        <f t="shared" si="77"/>
        <v>Acceptable</v>
      </c>
      <c r="V570" t="str">
        <f t="shared" si="78"/>
        <v>Safe</v>
      </c>
      <c r="W570" t="str">
        <f t="shared" si="79"/>
        <v>Acceptable</v>
      </c>
      <c r="AA570" t="str">
        <f t="shared" si="80"/>
        <v>Not-Potable</v>
      </c>
      <c r="AB570" t="str">
        <f t="shared" si="81"/>
        <v>Potable</v>
      </c>
      <c r="AC570" t="s">
        <v>40</v>
      </c>
    </row>
    <row r="571" spans="2:29" x14ac:dyDescent="0.3">
      <c r="B571">
        <v>5.7398163326022003</v>
      </c>
      <c r="C571">
        <v>189.827788557758</v>
      </c>
      <c r="D571">
        <v>158.254403157144</v>
      </c>
      <c r="E571">
        <v>8.1101403369184393</v>
      </c>
      <c r="F571">
        <v>313.057332404281</v>
      </c>
      <c r="G571">
        <v>425.01675714720602</v>
      </c>
      <c r="H571">
        <v>14.899180757791299</v>
      </c>
      <c r="I571">
        <v>81.373906762020297</v>
      </c>
      <c r="J571">
        <v>2.7225712077897901</v>
      </c>
      <c r="O571" t="str">
        <f t="shared" si="74"/>
        <v>Neutral</v>
      </c>
      <c r="P571" t="str" cm="1">
        <f t="array" ref="P571">_xlfn.IFS(C570&lt;=60,"Soft",
C570&lt;120,"Moderately Soft",
C570&lt;=170,"Desirable",
C570&lt;=240,"Moderately Hard",
C570&gt;240,"Hard")</f>
        <v>Moderately Hard</v>
      </c>
      <c r="Q571" t="str" cm="1">
        <f t="array" ref="Q571">_xlfn.IFS(D570&lt;50,"Non-Beneficial",
D570&lt;=150,"Excellent",
D570&lt;=250,"Good",
D570&lt;=350,"Average",
D570&lt;=500,"Poor",
D570&lt;=800,"Very Poor",
D570&gt;800,"Unacceptable")</f>
        <v>Good</v>
      </c>
      <c r="R571" t="str">
        <f t="shared" si="73"/>
        <v>Needs Boiling</v>
      </c>
      <c r="S571" t="str">
        <f t="shared" si="75"/>
        <v>Safe</v>
      </c>
      <c r="T571" t="str">
        <f t="shared" si="76"/>
        <v>Acceptable</v>
      </c>
      <c r="U571" t="str">
        <f t="shared" si="77"/>
        <v>Acceptable</v>
      </c>
      <c r="V571" t="str">
        <f t="shared" si="78"/>
        <v>Unsafe</v>
      </c>
      <c r="W571" t="str">
        <f t="shared" si="79"/>
        <v>Acceptable</v>
      </c>
      <c r="AA571" t="str">
        <f t="shared" si="80"/>
        <v>Not-Potable</v>
      </c>
      <c r="AB571" t="str">
        <f t="shared" si="81"/>
        <v>Potable</v>
      </c>
      <c r="AC571" t="s">
        <v>40</v>
      </c>
    </row>
    <row r="572" spans="2:29" x14ac:dyDescent="0.3">
      <c r="B572">
        <v>7.7851066730598104</v>
      </c>
      <c r="C572">
        <v>174.88936090224701</v>
      </c>
      <c r="D572">
        <v>134.04254332368799</v>
      </c>
      <c r="E572">
        <v>7.5178057326871697</v>
      </c>
      <c r="F572">
        <f>$AH$27</f>
        <v>333.77577661081307</v>
      </c>
      <c r="G572">
        <v>491.43172152848302</v>
      </c>
      <c r="H572">
        <v>13.8255478335145</v>
      </c>
      <c r="I572">
        <v>75.059426326083297</v>
      </c>
      <c r="J572">
        <v>4.9046130439636899</v>
      </c>
      <c r="O572" t="str">
        <f t="shared" si="74"/>
        <v>Acidic</v>
      </c>
      <c r="P572" t="str" cm="1">
        <f t="array" ref="P572">_xlfn.IFS(C571&lt;=60,"Soft",
C571&lt;120,"Moderately Soft",
C571&lt;=170,"Desirable",
C571&lt;=240,"Moderately Hard",
C571&gt;240,"Hard")</f>
        <v>Moderately Hard</v>
      </c>
      <c r="Q572" t="str" cm="1">
        <f t="array" ref="Q572">_xlfn.IFS(D571&lt;50,"Non-Beneficial",
D571&lt;=150,"Excellent",
D571&lt;=250,"Good",
D571&lt;=350,"Average",
D571&lt;=500,"Poor",
D571&lt;=800,"Very Poor",
D571&gt;800,"Unacceptable")</f>
        <v>Good</v>
      </c>
      <c r="R572" t="str">
        <f t="shared" si="73"/>
        <v>Unacceptable</v>
      </c>
      <c r="S572" t="str">
        <f t="shared" si="75"/>
        <v>Safe</v>
      </c>
      <c r="T572" t="str">
        <f t="shared" si="76"/>
        <v>Acceptable</v>
      </c>
      <c r="U572" t="str">
        <f t="shared" si="77"/>
        <v>Acceptable</v>
      </c>
      <c r="V572" t="str">
        <f t="shared" si="78"/>
        <v>Unsafe</v>
      </c>
      <c r="W572" t="str">
        <f t="shared" si="79"/>
        <v>Acceptable</v>
      </c>
      <c r="AA572" t="str">
        <f t="shared" si="80"/>
        <v>Not-Potable</v>
      </c>
      <c r="AB572" t="str">
        <f t="shared" si="81"/>
        <v>Not-Potable</v>
      </c>
      <c r="AC572" t="s">
        <v>40</v>
      </c>
    </row>
    <row r="573" spans="2:29" x14ac:dyDescent="0.3">
      <c r="B573">
        <v>7.1385867813316199</v>
      </c>
      <c r="C573">
        <v>180.903777812328</v>
      </c>
      <c r="D573">
        <v>97.276531703966995</v>
      </c>
      <c r="E573">
        <v>5.7064286196350702</v>
      </c>
      <c r="F573">
        <f>$AH$27</f>
        <v>333.77577661081307</v>
      </c>
      <c r="G573">
        <v>399.95483336316698</v>
      </c>
      <c r="H573">
        <v>15.9523927971627</v>
      </c>
      <c r="I573">
        <v>67.702848992218904</v>
      </c>
      <c r="J573">
        <v>3.2724297610639201</v>
      </c>
      <c r="O573" t="str">
        <f t="shared" si="74"/>
        <v>Neutral</v>
      </c>
      <c r="P573" t="str" cm="1">
        <f t="array" ref="P573">_xlfn.IFS(C572&lt;=60,"Soft",
C572&lt;120,"Moderately Soft",
C572&lt;=170,"Desirable",
C572&lt;=240,"Moderately Hard",
C572&gt;240,"Hard")</f>
        <v>Moderately Hard</v>
      </c>
      <c r="Q573" t="str" cm="1">
        <f t="array" ref="Q573">_xlfn.IFS(D572&lt;50,"Non-Beneficial",
D572&lt;=150,"Excellent",
D572&lt;=250,"Good",
D572&lt;=350,"Average",
D572&lt;=500,"Poor",
D572&lt;=800,"Very Poor",
D572&gt;800,"Unacceptable")</f>
        <v>Excellent</v>
      </c>
      <c r="R573" t="str">
        <f t="shared" si="73"/>
        <v>Unacceptable</v>
      </c>
      <c r="S573" t="str">
        <f t="shared" si="75"/>
        <v>Safe</v>
      </c>
      <c r="T573" t="str">
        <f t="shared" si="76"/>
        <v>Acceptable</v>
      </c>
      <c r="U573" t="str">
        <f t="shared" si="77"/>
        <v>Acceptable</v>
      </c>
      <c r="V573" t="str">
        <f t="shared" si="78"/>
        <v>Safe</v>
      </c>
      <c r="W573" t="str">
        <f t="shared" si="79"/>
        <v>Acceptable</v>
      </c>
      <c r="AA573" t="str">
        <f t="shared" si="80"/>
        <v>Not-Potable</v>
      </c>
      <c r="AB573" t="str">
        <f t="shared" si="81"/>
        <v>Potable</v>
      </c>
      <c r="AC573" t="s">
        <v>40</v>
      </c>
    </row>
    <row r="574" spans="2:29" x14ac:dyDescent="0.3">
      <c r="B574">
        <v>8.8051777452649205</v>
      </c>
      <c r="C574">
        <v>157.23198163521201</v>
      </c>
      <c r="D574">
        <v>47.286506710233297</v>
      </c>
      <c r="E574">
        <v>8.8482622235840793</v>
      </c>
      <c r="F574">
        <v>356.77363753195101</v>
      </c>
      <c r="G574">
        <v>299.27977468951798</v>
      </c>
      <c r="H574">
        <v>9.4399252864042094</v>
      </c>
      <c r="I574">
        <v>61.640596742663099</v>
      </c>
      <c r="J574">
        <v>5.1762050692100896</v>
      </c>
      <c r="O574" t="str">
        <f t="shared" si="74"/>
        <v>Neutral</v>
      </c>
      <c r="P574" t="str" cm="1">
        <f t="array" ref="P574">_xlfn.IFS(C573&lt;=60,"Soft",
C573&lt;120,"Moderately Soft",
C573&lt;=170,"Desirable",
C573&lt;=240,"Moderately Hard",
C573&gt;240,"Hard")</f>
        <v>Moderately Hard</v>
      </c>
      <c r="Q574" t="str" cm="1">
        <f t="array" ref="Q574">_xlfn.IFS(D573&lt;50,"Non-Beneficial",
D573&lt;=150,"Excellent",
D573&lt;=250,"Good",
D573&lt;=350,"Average",
D573&lt;=500,"Poor",
D573&lt;=800,"Very Poor",
D573&gt;800,"Unacceptable")</f>
        <v>Excellent</v>
      </c>
      <c r="R574" t="str">
        <f t="shared" si="73"/>
        <v>Needs Boiling</v>
      </c>
      <c r="S574" t="str">
        <f t="shared" si="75"/>
        <v>Safe</v>
      </c>
      <c r="T574" t="str">
        <f t="shared" si="76"/>
        <v>Acceptable</v>
      </c>
      <c r="U574" t="str">
        <f t="shared" si="77"/>
        <v>Acceptable</v>
      </c>
      <c r="V574" t="str">
        <f t="shared" si="78"/>
        <v>Safe</v>
      </c>
      <c r="W574" t="str">
        <f t="shared" si="79"/>
        <v>Acceptable</v>
      </c>
      <c r="AA574" t="str">
        <f t="shared" si="80"/>
        <v>Potable</v>
      </c>
      <c r="AB574" t="str">
        <f t="shared" si="81"/>
        <v>Potable</v>
      </c>
      <c r="AC574" t="s">
        <v>40</v>
      </c>
    </row>
    <row r="575" spans="2:29" x14ac:dyDescent="0.3">
      <c r="B575">
        <v>8.0030314850909203</v>
      </c>
      <c r="C575">
        <v>186.46308214058899</v>
      </c>
      <c r="D575">
        <v>150.07272681730601</v>
      </c>
      <c r="E575">
        <v>7.6973237462372799</v>
      </c>
      <c r="F575">
        <v>355.72600644604501</v>
      </c>
      <c r="G575">
        <v>561.613187242854</v>
      </c>
      <c r="H575">
        <v>10.1532328675745</v>
      </c>
      <c r="I575">
        <v>67.000350500579202</v>
      </c>
      <c r="J575">
        <v>3.1375512055381298</v>
      </c>
      <c r="O575" t="str">
        <f t="shared" si="74"/>
        <v>Alkaline</v>
      </c>
      <c r="P575" t="str" cm="1">
        <f t="array" ref="P575">_xlfn.IFS(C574&lt;=60,"Soft",
C574&lt;120,"Moderately Soft",
C574&lt;=170,"Desirable",
C574&lt;=240,"Moderately Hard",
C574&gt;240,"Hard")</f>
        <v>Desirable</v>
      </c>
      <c r="Q575" t="str" cm="1">
        <f t="array" ref="Q575">_xlfn.IFS(D574&lt;50,"Non-Beneficial",
D574&lt;=150,"Excellent",
D574&lt;=250,"Good",
D574&lt;=350,"Average",
D574&lt;=500,"Poor",
D574&lt;=800,"Very Poor",
D574&gt;800,"Unacceptable")</f>
        <v>Non-Beneficial</v>
      </c>
      <c r="R575" t="str">
        <f t="shared" si="73"/>
        <v>Unacceptable</v>
      </c>
      <c r="S575" t="str">
        <f t="shared" si="75"/>
        <v>Safe</v>
      </c>
      <c r="T575" t="str">
        <f t="shared" si="76"/>
        <v>Acceptable</v>
      </c>
      <c r="U575" t="str">
        <f t="shared" si="77"/>
        <v>Acceptable</v>
      </c>
      <c r="V575" t="str">
        <f t="shared" si="78"/>
        <v>Safe</v>
      </c>
      <c r="W575" t="str">
        <f t="shared" si="79"/>
        <v>Unacceptable</v>
      </c>
      <c r="AA575" t="str">
        <f t="shared" si="80"/>
        <v>Not-Potable</v>
      </c>
      <c r="AB575" t="str">
        <f t="shared" si="81"/>
        <v>Not-Potable</v>
      </c>
      <c r="AC575" t="s">
        <v>40</v>
      </c>
    </row>
    <row r="576" spans="2:29" x14ac:dyDescent="0.3">
      <c r="B576">
        <v>7.1573378640262302</v>
      </c>
      <c r="C576">
        <v>214.01010106562401</v>
      </c>
      <c r="D576">
        <v>237.18552011172</v>
      </c>
      <c r="E576">
        <v>3.9243668930579299</v>
      </c>
      <c r="F576">
        <v>343.76437687826098</v>
      </c>
      <c r="G576">
        <v>506.89965696293399</v>
      </c>
      <c r="H576">
        <v>15.4460489872203</v>
      </c>
      <c r="I576">
        <f>$AI$27</f>
        <v>66.396292946768</v>
      </c>
      <c r="J576">
        <v>5.1836221145897401</v>
      </c>
      <c r="O576" t="str">
        <f t="shared" si="74"/>
        <v>Alkaline</v>
      </c>
      <c r="P576" t="str" cm="1">
        <f t="array" ref="P576">_xlfn.IFS(C575&lt;=60,"Soft",
C575&lt;120,"Moderately Soft",
C575&lt;=170,"Desirable",
C575&lt;=240,"Moderately Hard",
C575&gt;240,"Hard")</f>
        <v>Moderately Hard</v>
      </c>
      <c r="Q576" t="str" cm="1">
        <f t="array" ref="Q576">_xlfn.IFS(D575&lt;50,"Non-Beneficial",
D575&lt;=150,"Excellent",
D575&lt;=250,"Good",
D575&lt;=350,"Average",
D575&lt;=500,"Poor",
D575&lt;=800,"Very Poor",
D575&gt;800,"Unacceptable")</f>
        <v>Good</v>
      </c>
      <c r="R576" t="str">
        <f t="shared" si="73"/>
        <v>Unacceptable</v>
      </c>
      <c r="S576" t="str">
        <f t="shared" si="75"/>
        <v>Safe</v>
      </c>
      <c r="T576" t="str">
        <f t="shared" si="76"/>
        <v>Unacceptable</v>
      </c>
      <c r="U576" t="str">
        <f t="shared" si="77"/>
        <v>Acceptable</v>
      </c>
      <c r="V576" t="str">
        <f t="shared" si="78"/>
        <v>Safe</v>
      </c>
      <c r="W576" t="str">
        <f t="shared" si="79"/>
        <v>Acceptable</v>
      </c>
      <c r="AA576" t="str">
        <f t="shared" si="80"/>
        <v>Not-Potable</v>
      </c>
      <c r="AB576" t="str">
        <f t="shared" si="81"/>
        <v>Not-Potable</v>
      </c>
      <c r="AC576" t="s">
        <v>40</v>
      </c>
    </row>
    <row r="577" spans="2:29" x14ac:dyDescent="0.3">
      <c r="B577">
        <v>6.4273651444755098</v>
      </c>
      <c r="C577">
        <v>202.94497913771301</v>
      </c>
      <c r="D577">
        <v>209.20251561021303</v>
      </c>
      <c r="E577">
        <v>5.52762065305902</v>
      </c>
      <c r="F577">
        <v>338.58235390848102</v>
      </c>
      <c r="G577">
        <v>332.61275193439297</v>
      </c>
      <c r="H577">
        <v>12.8090239667092</v>
      </c>
      <c r="I577">
        <v>75.101334042972695</v>
      </c>
      <c r="J577">
        <v>3.5688231530575201</v>
      </c>
      <c r="O577" t="str">
        <f t="shared" si="74"/>
        <v>Neutral</v>
      </c>
      <c r="P577" t="str" cm="1">
        <f t="array" ref="P577">_xlfn.IFS(C576&lt;=60,"Soft",
C576&lt;120,"Moderately Soft",
C576&lt;=170,"Desirable",
C576&lt;=240,"Moderately Hard",
C576&gt;240,"Hard")</f>
        <v>Moderately Hard</v>
      </c>
      <c r="Q577" t="str" cm="1">
        <f t="array" ref="Q577">_xlfn.IFS(D576&lt;50,"Non-Beneficial",
D576&lt;=150,"Excellent",
D576&lt;=250,"Good",
D576&lt;=350,"Average",
D576&lt;=500,"Poor",
D576&lt;=800,"Very Poor",
D576&gt;800,"Unacceptable")</f>
        <v>Good</v>
      </c>
      <c r="R577" t="str">
        <f t="shared" si="73"/>
        <v>Acceptable</v>
      </c>
      <c r="S577" t="str">
        <f t="shared" si="75"/>
        <v>Safe</v>
      </c>
      <c r="T577" t="str">
        <f t="shared" si="76"/>
        <v>Unacceptable</v>
      </c>
      <c r="U577" t="str">
        <f t="shared" si="77"/>
        <v>Acceptable</v>
      </c>
      <c r="V577" t="str">
        <f t="shared" si="78"/>
        <v>Safe</v>
      </c>
      <c r="W577" t="str">
        <f t="shared" si="79"/>
        <v>Unacceptable</v>
      </c>
      <c r="AA577" t="str">
        <f t="shared" si="80"/>
        <v>Not-Potable</v>
      </c>
      <c r="AB577" t="str">
        <f t="shared" si="81"/>
        <v>Not-Potable</v>
      </c>
      <c r="AC577" t="s">
        <v>40</v>
      </c>
    </row>
    <row r="578" spans="2:29" x14ac:dyDescent="0.3">
      <c r="B578">
        <v>6.12467227096983</v>
      </c>
      <c r="C578">
        <v>179.579752459795</v>
      </c>
      <c r="D578">
        <v>279.516130700269</v>
      </c>
      <c r="E578">
        <v>8.0756268858467593</v>
      </c>
      <c r="F578">
        <v>303.64692761557802</v>
      </c>
      <c r="G578">
        <v>467.17182201821799</v>
      </c>
      <c r="H578">
        <v>13.835116679864401</v>
      </c>
      <c r="I578">
        <v>69.017487680884798</v>
      </c>
      <c r="J578">
        <v>3.6310067093818299</v>
      </c>
      <c r="O578" t="str">
        <f t="shared" si="74"/>
        <v>Acidic</v>
      </c>
      <c r="P578" t="str" cm="1">
        <f t="array" ref="P578">_xlfn.IFS(C577&lt;=60,"Soft",
C577&lt;120,"Moderately Soft",
C577&lt;=170,"Desirable",
C577&lt;=240,"Moderately Hard",
C577&gt;240,"Hard")</f>
        <v>Moderately Hard</v>
      </c>
      <c r="Q578" t="str" cm="1">
        <f t="array" ref="Q578">_xlfn.IFS(D577&lt;50,"Non-Beneficial",
D577&lt;=150,"Excellent",
D577&lt;=250,"Good",
D577&lt;=350,"Average",
D577&lt;=500,"Poor",
D577&lt;=800,"Very Poor",
D577&gt;800,"Unacceptable")</f>
        <v>Good</v>
      </c>
      <c r="R578" t="str">
        <f t="shared" si="73"/>
        <v>Needs Boiling</v>
      </c>
      <c r="S578" t="str">
        <f t="shared" si="75"/>
        <v>Safe</v>
      </c>
      <c r="T578" t="str">
        <f t="shared" si="76"/>
        <v>Acceptable</v>
      </c>
      <c r="U578" t="str">
        <f t="shared" si="77"/>
        <v>Acceptable</v>
      </c>
      <c r="V578" t="str">
        <f t="shared" si="78"/>
        <v>Safe</v>
      </c>
      <c r="W578" t="str">
        <f t="shared" si="79"/>
        <v>Acceptable</v>
      </c>
      <c r="AA578" t="str">
        <f t="shared" si="80"/>
        <v>Not-Potable</v>
      </c>
      <c r="AB578" t="str">
        <f t="shared" si="81"/>
        <v>Potable</v>
      </c>
      <c r="AC578" t="s">
        <v>40</v>
      </c>
    </row>
    <row r="579" spans="2:29" x14ac:dyDescent="0.3">
      <c r="B579">
        <v>8.4579010369103091</v>
      </c>
      <c r="C579">
        <v>228.73215220762</v>
      </c>
      <c r="D579">
        <v>160.615900976228</v>
      </c>
      <c r="E579">
        <v>4.1424853989061701</v>
      </c>
      <c r="F579">
        <v>356.30482527606</v>
      </c>
      <c r="G579">
        <v>370.71210755002602</v>
      </c>
      <c r="H579">
        <v>14.0617102914953</v>
      </c>
      <c r="I579">
        <v>82.364691509153104</v>
      </c>
      <c r="J579">
        <v>4.9142760948250697</v>
      </c>
      <c r="O579" t="str">
        <f t="shared" si="74"/>
        <v>Acidic</v>
      </c>
      <c r="P579" t="str" cm="1">
        <f t="array" ref="P579">_xlfn.IFS(C578&lt;=60,"Soft",
C578&lt;120,"Moderately Soft",
C578&lt;=170,"Desirable",
C578&lt;=240,"Moderately Hard",
C578&gt;240,"Hard")</f>
        <v>Moderately Hard</v>
      </c>
      <c r="Q579" t="str" cm="1">
        <f t="array" ref="Q579">_xlfn.IFS(D578&lt;50,"Non-Beneficial",
D578&lt;=150,"Excellent",
D578&lt;=250,"Good",
D578&lt;=350,"Average",
D578&lt;=500,"Poor",
D578&lt;=800,"Very Poor",
D578&gt;800,"Unacceptable")</f>
        <v>Average</v>
      </c>
      <c r="R579" t="str">
        <f t="shared" ref="R579:R642" si="82">IF(E578&lt;=5,"Acceptable",
IF(E578&lt;=7,"Needs Boiling","Unacceptable"))</f>
        <v>Unacceptable</v>
      </c>
      <c r="S579" t="str">
        <f t="shared" si="75"/>
        <v>Safe</v>
      </c>
      <c r="T579" t="str">
        <f t="shared" si="76"/>
        <v>Acceptable</v>
      </c>
      <c r="U579" t="str">
        <f t="shared" si="77"/>
        <v>Acceptable</v>
      </c>
      <c r="V579" t="str">
        <f t="shared" si="78"/>
        <v>Safe</v>
      </c>
      <c r="W579" t="str">
        <f t="shared" si="79"/>
        <v>Acceptable</v>
      </c>
      <c r="AA579" t="str">
        <f t="shared" si="80"/>
        <v>Not-Potable</v>
      </c>
      <c r="AB579" t="str">
        <f t="shared" si="81"/>
        <v>Not-Potable</v>
      </c>
      <c r="AC579" t="s">
        <v>40</v>
      </c>
    </row>
    <row r="580" spans="2:29" x14ac:dyDescent="0.3">
      <c r="B580">
        <v>5.7721973935687796</v>
      </c>
      <c r="C580">
        <v>200.144970763983</v>
      </c>
      <c r="D580">
        <v>278.40694210094398</v>
      </c>
      <c r="E580">
        <v>7.13223977269827</v>
      </c>
      <c r="F580">
        <v>318.64349118678501</v>
      </c>
      <c r="G580">
        <v>414.01504317282098</v>
      </c>
      <c r="H580">
        <v>15.5501013750741</v>
      </c>
      <c r="I580">
        <v>62.521273689386703</v>
      </c>
      <c r="J580">
        <v>3.0789858386712901</v>
      </c>
      <c r="O580" t="str">
        <f t="shared" ref="O580:O643" si="83">IF(B579&lt;3,"Highly Acidic",
IF(AND(B579&lt;6.52,B579&gt;=3),"Acidic",
IF(AND(B579&gt;=6.52,B579&lt;=6.83),"Drinkable",
IF(AND(B579&gt;6.83,B579&lt;8),"Neutral",
IF(AND(B579&gt;=8,B579&lt;11),"Alkaline","Highly Alkaline")
))))</f>
        <v>Alkaline</v>
      </c>
      <c r="P580" t="str" cm="1">
        <f t="array" ref="P580">_xlfn.IFS(C579&lt;=60,"Soft",
C579&lt;120,"Moderately Soft",
C579&lt;=170,"Desirable",
C579&lt;=240,"Moderately Hard",
C579&gt;240,"Hard")</f>
        <v>Moderately Hard</v>
      </c>
      <c r="Q580" t="str" cm="1">
        <f t="array" ref="Q580">_xlfn.IFS(D579&lt;50,"Non-Beneficial",
D579&lt;=150,"Excellent",
D579&lt;=250,"Good",
D579&lt;=350,"Average",
D579&lt;=500,"Poor",
D579&lt;=800,"Very Poor",
D579&gt;800,"Unacceptable")</f>
        <v>Good</v>
      </c>
      <c r="R580" t="str">
        <f t="shared" si="82"/>
        <v>Acceptable</v>
      </c>
      <c r="S580" t="str">
        <f t="shared" ref="S580:S643" si="84">IF(F579&lt;=400,"Safe","Unsafe")</f>
        <v>Safe</v>
      </c>
      <c r="T580" t="str">
        <f t="shared" ref="T580:T643" si="85">IF(G579&lt;=500,"Acceptable","Unacceptable")</f>
        <v>Acceptable</v>
      </c>
      <c r="U580" t="str">
        <f t="shared" ref="U580:U643" si="86">IF(H579&lt;20,"Acceptable","Unacceptable")</f>
        <v>Acceptable</v>
      </c>
      <c r="V580" t="str">
        <f t="shared" ref="V580:V643" si="87">IF(I579&lt;=80,"Safe","Unsafe")</f>
        <v>Unsafe</v>
      </c>
      <c r="W580" t="str">
        <f t="shared" ref="W580:W643" si="88">IF(J579&lt;5,"Acceptable","Unacceptable")</f>
        <v>Acceptable</v>
      </c>
      <c r="AA580" t="str">
        <f t="shared" ref="AA580:AA643" si="89">IF(
       AND(OR(O580 = "Drinkable",O580 = "Neutral"),
                OR(P580 = "Desirable",P580 = "Moderately Hard"),
                OR(Q580 = "Excellent",Q580 = "Good",Q580 = "Average"),
                OR(R580 = "Acceptable",R580 = "Needs Boiling"),
                S580 = "Safe",
                T580 = "Acceptable",
                U580 = "Acceptable",
                V580 = "Safe",
                W580 = "Acceptable"
               ),
     "Potable",
    "Not-Potable"
   )</f>
        <v>Not-Potable</v>
      </c>
      <c r="AB580" t="str">
        <f t="shared" ref="AB580:AB643" si="90">IF(
        SUM(
                   IF(OR(O580 = "Neutral",O580 = "Drinkable"),1,0),
                   IF(OR(P580 = "Desirable",P580 = "Moderately Hard"),1,0),
                   IF(OR(Q580 = "Good",Q580 = "Average",Q580 ="Excellent"),1,0),
                   IF(OR(R580 = "Acceptable",R580 = "Needs Boiling"),1,0),
                   IF(S580 = "Safe",1,0),
                   IF(T580 = "Acceptable",1,0),
                   IF(U580 = "Acceptable",1,0),
                   IF(V580 = "Safe",1,0),
                   IF(W580 = "Acceptable",1,0)
               )&gt;7,
      "Potable",
      "Not-Potable"
  )</f>
        <v>Not-Potable</v>
      </c>
      <c r="AC580" t="s">
        <v>40</v>
      </c>
    </row>
    <row r="581" spans="2:29" x14ac:dyDescent="0.3">
      <c r="B581">
        <f>$AG$27</f>
        <v>7.080794504276815</v>
      </c>
      <c r="C581">
        <v>220.97604896937301</v>
      </c>
      <c r="D581">
        <v>115.62435509561499</v>
      </c>
      <c r="E581">
        <v>6.0333922887445803</v>
      </c>
      <c r="F581">
        <v>359.18690119606703</v>
      </c>
      <c r="G581">
        <v>406.46638502268098</v>
      </c>
      <c r="H581">
        <v>14.149317491644</v>
      </c>
      <c r="I581">
        <v>59.373217820344898</v>
      </c>
      <c r="J581">
        <v>4.5891618050965803</v>
      </c>
      <c r="O581" t="str">
        <f t="shared" si="83"/>
        <v>Acidic</v>
      </c>
      <c r="P581" t="str" cm="1">
        <f t="array" ref="P581">_xlfn.IFS(C580&lt;=60,"Soft",
C580&lt;120,"Moderately Soft",
C580&lt;=170,"Desirable",
C580&lt;=240,"Moderately Hard",
C580&gt;240,"Hard")</f>
        <v>Moderately Hard</v>
      </c>
      <c r="Q581" t="str" cm="1">
        <f t="array" ref="Q581">_xlfn.IFS(D580&lt;50,"Non-Beneficial",
D580&lt;=150,"Excellent",
D580&lt;=250,"Good",
D580&lt;=350,"Average",
D580&lt;=500,"Poor",
D580&lt;=800,"Very Poor",
D580&gt;800,"Unacceptable")</f>
        <v>Average</v>
      </c>
      <c r="R581" t="str">
        <f t="shared" si="82"/>
        <v>Unacceptable</v>
      </c>
      <c r="S581" t="str">
        <f t="shared" si="84"/>
        <v>Safe</v>
      </c>
      <c r="T581" t="str">
        <f t="shared" si="85"/>
        <v>Acceptable</v>
      </c>
      <c r="U581" t="str">
        <f t="shared" si="86"/>
        <v>Acceptable</v>
      </c>
      <c r="V581" t="str">
        <f t="shared" si="87"/>
        <v>Safe</v>
      </c>
      <c r="W581" t="str">
        <f t="shared" si="88"/>
        <v>Acceptable</v>
      </c>
      <c r="AA581" t="str">
        <f t="shared" si="89"/>
        <v>Not-Potable</v>
      </c>
      <c r="AB581" t="str">
        <f t="shared" si="90"/>
        <v>Not-Potable</v>
      </c>
      <c r="AC581" t="s">
        <v>40</v>
      </c>
    </row>
    <row r="582" spans="2:29" x14ac:dyDescent="0.3">
      <c r="B582">
        <v>6.76079052306899</v>
      </c>
      <c r="C582">
        <v>192.14262050341401</v>
      </c>
      <c r="D582">
        <v>190.899485574164</v>
      </c>
      <c r="E582">
        <v>4.3645214100954597</v>
      </c>
      <c r="F582">
        <v>345.018897150047</v>
      </c>
      <c r="G582">
        <v>457.55482718221998</v>
      </c>
      <c r="H582">
        <v>13.2725259768184</v>
      </c>
      <c r="I582">
        <f>$AI$27</f>
        <v>66.396292946768</v>
      </c>
      <c r="J582">
        <v>4.9054904333245499</v>
      </c>
      <c r="O582" t="str">
        <f t="shared" si="83"/>
        <v>Neutral</v>
      </c>
      <c r="P582" t="str" cm="1">
        <f t="array" ref="P582">_xlfn.IFS(C581&lt;=60,"Soft",
C581&lt;120,"Moderately Soft",
C581&lt;=170,"Desirable",
C581&lt;=240,"Moderately Hard",
C581&gt;240,"Hard")</f>
        <v>Moderately Hard</v>
      </c>
      <c r="Q582" t="str" cm="1">
        <f t="array" ref="Q582">_xlfn.IFS(D581&lt;50,"Non-Beneficial",
D581&lt;=150,"Excellent",
D581&lt;=250,"Good",
D581&lt;=350,"Average",
D581&lt;=500,"Poor",
D581&lt;=800,"Very Poor",
D581&gt;800,"Unacceptable")</f>
        <v>Excellent</v>
      </c>
      <c r="R582" t="str">
        <f t="shared" si="82"/>
        <v>Needs Boiling</v>
      </c>
      <c r="S582" t="str">
        <f t="shared" si="84"/>
        <v>Safe</v>
      </c>
      <c r="T582" t="str">
        <f t="shared" si="85"/>
        <v>Acceptable</v>
      </c>
      <c r="U582" t="str">
        <f t="shared" si="86"/>
        <v>Acceptable</v>
      </c>
      <c r="V582" t="str">
        <f t="shared" si="87"/>
        <v>Safe</v>
      </c>
      <c r="W582" t="str">
        <f t="shared" si="88"/>
        <v>Acceptable</v>
      </c>
      <c r="AA582" t="str">
        <f t="shared" si="89"/>
        <v>Potable</v>
      </c>
      <c r="AB582" t="str">
        <f t="shared" si="90"/>
        <v>Potable</v>
      </c>
      <c r="AC582" t="s">
        <v>40</v>
      </c>
    </row>
    <row r="583" spans="2:29" x14ac:dyDescent="0.3">
      <c r="B583">
        <v>7.8950456621463196</v>
      </c>
      <c r="C583">
        <v>174.69268540353701</v>
      </c>
      <c r="D583">
        <v>104.652616013361</v>
      </c>
      <c r="E583">
        <v>7.6683154452573099</v>
      </c>
      <c r="F583">
        <v>350.53541800375899</v>
      </c>
      <c r="G583">
        <v>472.04291237381699</v>
      </c>
      <c r="H583">
        <v>14.633908965175801</v>
      </c>
      <c r="I583">
        <v>60.862233734501601</v>
      </c>
      <c r="J583">
        <v>3.0844312325385799</v>
      </c>
      <c r="O583" t="str">
        <f t="shared" si="83"/>
        <v>Drinkable</v>
      </c>
      <c r="P583" t="str" cm="1">
        <f t="array" ref="P583">_xlfn.IFS(C582&lt;=60,"Soft",
C582&lt;120,"Moderately Soft",
C582&lt;=170,"Desirable",
C582&lt;=240,"Moderately Hard",
C582&gt;240,"Hard")</f>
        <v>Moderately Hard</v>
      </c>
      <c r="Q583" t="str" cm="1">
        <f t="array" ref="Q583">_xlfn.IFS(D582&lt;50,"Non-Beneficial",
D582&lt;=150,"Excellent",
D582&lt;=250,"Good",
D582&lt;=350,"Average",
D582&lt;=500,"Poor",
D582&lt;=800,"Very Poor",
D582&gt;800,"Unacceptable")</f>
        <v>Good</v>
      </c>
      <c r="R583" t="str">
        <f t="shared" si="82"/>
        <v>Acceptable</v>
      </c>
      <c r="S583" t="str">
        <f t="shared" si="84"/>
        <v>Safe</v>
      </c>
      <c r="T583" t="str">
        <f t="shared" si="85"/>
        <v>Acceptable</v>
      </c>
      <c r="U583" t="str">
        <f t="shared" si="86"/>
        <v>Acceptable</v>
      </c>
      <c r="V583" t="str">
        <f t="shared" si="87"/>
        <v>Safe</v>
      </c>
      <c r="W583" t="str">
        <f t="shared" si="88"/>
        <v>Acceptable</v>
      </c>
      <c r="AA583" t="str">
        <f t="shared" si="89"/>
        <v>Potable</v>
      </c>
      <c r="AB583" t="str">
        <f t="shared" si="90"/>
        <v>Potable</v>
      </c>
      <c r="AC583" t="s">
        <v>40</v>
      </c>
    </row>
    <row r="584" spans="2:29" x14ac:dyDescent="0.3">
      <c r="B584">
        <v>8.5767399284048391</v>
      </c>
      <c r="C584">
        <v>221.15025834839801</v>
      </c>
      <c r="D584">
        <v>248.97286601526099</v>
      </c>
      <c r="E584">
        <v>6.2226263556576003</v>
      </c>
      <c r="F584">
        <v>341.80921002119197</v>
      </c>
      <c r="G584">
        <v>389.29278450389199</v>
      </c>
      <c r="H584">
        <v>15.9521316531705</v>
      </c>
      <c r="I584">
        <v>36.082583099920001</v>
      </c>
      <c r="J584">
        <v>3.91611473252761</v>
      </c>
      <c r="O584" t="str">
        <f t="shared" si="83"/>
        <v>Neutral</v>
      </c>
      <c r="P584" t="str" cm="1">
        <f t="array" ref="P584">_xlfn.IFS(C583&lt;=60,"Soft",
C583&lt;120,"Moderately Soft",
C583&lt;=170,"Desirable",
C583&lt;=240,"Moderately Hard",
C583&gt;240,"Hard")</f>
        <v>Moderately Hard</v>
      </c>
      <c r="Q584" t="str" cm="1">
        <f t="array" ref="Q584">_xlfn.IFS(D583&lt;50,"Non-Beneficial",
D583&lt;=150,"Excellent",
D583&lt;=250,"Good",
D583&lt;=350,"Average",
D583&lt;=500,"Poor",
D583&lt;=800,"Very Poor",
D583&gt;800,"Unacceptable")</f>
        <v>Excellent</v>
      </c>
      <c r="R584" t="str">
        <f t="shared" si="82"/>
        <v>Unacceptable</v>
      </c>
      <c r="S584" t="str">
        <f t="shared" si="84"/>
        <v>Safe</v>
      </c>
      <c r="T584" t="str">
        <f t="shared" si="85"/>
        <v>Acceptable</v>
      </c>
      <c r="U584" t="str">
        <f t="shared" si="86"/>
        <v>Acceptable</v>
      </c>
      <c r="V584" t="str">
        <f t="shared" si="87"/>
        <v>Safe</v>
      </c>
      <c r="W584" t="str">
        <f t="shared" si="88"/>
        <v>Acceptable</v>
      </c>
      <c r="AA584" t="str">
        <f t="shared" si="89"/>
        <v>Not-Potable</v>
      </c>
      <c r="AB584" t="str">
        <f t="shared" si="90"/>
        <v>Potable</v>
      </c>
      <c r="AC584" t="s">
        <v>40</v>
      </c>
    </row>
    <row r="585" spans="2:29" x14ac:dyDescent="0.3">
      <c r="B585">
        <v>5.5967298175757998</v>
      </c>
      <c r="C585">
        <v>229.295098133279</v>
      </c>
      <c r="D585">
        <v>446.523638722405</v>
      </c>
      <c r="E585">
        <v>6.50095310830819</v>
      </c>
      <c r="F585">
        <v>323.99904902734602</v>
      </c>
      <c r="G585">
        <v>424.25701325144001</v>
      </c>
      <c r="H585">
        <v>12.3618267743028</v>
      </c>
      <c r="I585">
        <v>40.412097690997498</v>
      </c>
      <c r="J585">
        <v>3.8261581905147102</v>
      </c>
      <c r="O585" t="str">
        <f t="shared" si="83"/>
        <v>Alkaline</v>
      </c>
      <c r="P585" t="str" cm="1">
        <f t="array" ref="P585">_xlfn.IFS(C584&lt;=60,"Soft",
C584&lt;120,"Moderately Soft",
C584&lt;=170,"Desirable",
C584&lt;=240,"Moderately Hard",
C584&gt;240,"Hard")</f>
        <v>Moderately Hard</v>
      </c>
      <c r="Q585" t="str" cm="1">
        <f t="array" ref="Q585">_xlfn.IFS(D584&lt;50,"Non-Beneficial",
D584&lt;=150,"Excellent",
D584&lt;=250,"Good",
D584&lt;=350,"Average",
D584&lt;=500,"Poor",
D584&lt;=800,"Very Poor",
D584&gt;800,"Unacceptable")</f>
        <v>Good</v>
      </c>
      <c r="R585" t="str">
        <f t="shared" si="82"/>
        <v>Needs Boiling</v>
      </c>
      <c r="S585" t="str">
        <f t="shared" si="84"/>
        <v>Safe</v>
      </c>
      <c r="T585" t="str">
        <f t="shared" si="85"/>
        <v>Acceptable</v>
      </c>
      <c r="U585" t="str">
        <f t="shared" si="86"/>
        <v>Acceptable</v>
      </c>
      <c r="V585" t="str">
        <f t="shared" si="87"/>
        <v>Safe</v>
      </c>
      <c r="W585" t="str">
        <f t="shared" si="88"/>
        <v>Acceptable</v>
      </c>
      <c r="AA585" t="str">
        <f t="shared" si="89"/>
        <v>Not-Potable</v>
      </c>
      <c r="AB585" t="str">
        <f t="shared" si="90"/>
        <v>Potable</v>
      </c>
      <c r="AC585" t="s">
        <v>40</v>
      </c>
    </row>
    <row r="586" spans="2:29" x14ac:dyDescent="0.3">
      <c r="B586">
        <v>8.1456323742549603</v>
      </c>
      <c r="C586">
        <v>218.440804225931</v>
      </c>
      <c r="D586">
        <v>313.50275765479398</v>
      </c>
      <c r="E586">
        <v>5.5076496777686597</v>
      </c>
      <c r="F586">
        <v>334.64488735974902</v>
      </c>
      <c r="G586">
        <v>376.66987772047099</v>
      </c>
      <c r="H586">
        <v>14.8863050294802</v>
      </c>
      <c r="I586">
        <v>52.415774652554603</v>
      </c>
      <c r="J586">
        <v>4.3075475185529903</v>
      </c>
      <c r="O586" t="str">
        <f t="shared" si="83"/>
        <v>Acidic</v>
      </c>
      <c r="P586" t="str" cm="1">
        <f t="array" ref="P586">_xlfn.IFS(C585&lt;=60,"Soft",
C585&lt;120,"Moderately Soft",
C585&lt;=170,"Desirable",
C585&lt;=240,"Moderately Hard",
C585&gt;240,"Hard")</f>
        <v>Moderately Hard</v>
      </c>
      <c r="Q586" t="str" cm="1">
        <f t="array" ref="Q586">_xlfn.IFS(D585&lt;50,"Non-Beneficial",
D585&lt;=150,"Excellent",
D585&lt;=250,"Good",
D585&lt;=350,"Average",
D585&lt;=500,"Poor",
D585&lt;=800,"Very Poor",
D585&gt;800,"Unacceptable")</f>
        <v>Poor</v>
      </c>
      <c r="R586" t="str">
        <f t="shared" si="82"/>
        <v>Needs Boiling</v>
      </c>
      <c r="S586" t="str">
        <f t="shared" si="84"/>
        <v>Safe</v>
      </c>
      <c r="T586" t="str">
        <f t="shared" si="85"/>
        <v>Acceptable</v>
      </c>
      <c r="U586" t="str">
        <f t="shared" si="86"/>
        <v>Acceptable</v>
      </c>
      <c r="V586" t="str">
        <f t="shared" si="87"/>
        <v>Safe</v>
      </c>
      <c r="W586" t="str">
        <f t="shared" si="88"/>
        <v>Acceptable</v>
      </c>
      <c r="AA586" t="str">
        <f t="shared" si="89"/>
        <v>Not-Potable</v>
      </c>
      <c r="AB586" t="str">
        <f t="shared" si="90"/>
        <v>Not-Potable</v>
      </c>
      <c r="AC586" t="s">
        <v>40</v>
      </c>
    </row>
    <row r="587" spans="2:29" x14ac:dyDescent="0.3">
      <c r="B587">
        <v>6.6654950682768996</v>
      </c>
      <c r="C587">
        <v>222.487772062407</v>
      </c>
      <c r="D587">
        <v>253.19913867098703</v>
      </c>
      <c r="E587">
        <v>4.9709585663167699</v>
      </c>
      <c r="F587">
        <v>339.05974958689899</v>
      </c>
      <c r="G587">
        <v>318.564330388126</v>
      </c>
      <c r="H587">
        <v>19.368697905911901</v>
      </c>
      <c r="I587">
        <v>72.716774640010499</v>
      </c>
      <c r="J587">
        <v>3.92849539238457</v>
      </c>
      <c r="O587" t="str">
        <f t="shared" si="83"/>
        <v>Alkaline</v>
      </c>
      <c r="P587" t="str" cm="1">
        <f t="array" ref="P587">_xlfn.IFS(C586&lt;=60,"Soft",
C586&lt;120,"Moderately Soft",
C586&lt;=170,"Desirable",
C586&lt;=240,"Moderately Hard",
C586&gt;240,"Hard")</f>
        <v>Moderately Hard</v>
      </c>
      <c r="Q587" t="str" cm="1">
        <f t="array" ref="Q587">_xlfn.IFS(D586&lt;50,"Non-Beneficial",
D586&lt;=150,"Excellent",
D586&lt;=250,"Good",
D586&lt;=350,"Average",
D586&lt;=500,"Poor",
D586&lt;=800,"Very Poor",
D586&gt;800,"Unacceptable")</f>
        <v>Average</v>
      </c>
      <c r="R587" t="str">
        <f t="shared" si="82"/>
        <v>Needs Boiling</v>
      </c>
      <c r="S587" t="str">
        <f t="shared" si="84"/>
        <v>Safe</v>
      </c>
      <c r="T587" t="str">
        <f t="shared" si="85"/>
        <v>Acceptable</v>
      </c>
      <c r="U587" t="str">
        <f t="shared" si="86"/>
        <v>Acceptable</v>
      </c>
      <c r="V587" t="str">
        <f t="shared" si="87"/>
        <v>Safe</v>
      </c>
      <c r="W587" t="str">
        <f t="shared" si="88"/>
        <v>Acceptable</v>
      </c>
      <c r="AA587" t="str">
        <f t="shared" si="89"/>
        <v>Not-Potable</v>
      </c>
      <c r="AB587" t="str">
        <f t="shared" si="90"/>
        <v>Potable</v>
      </c>
      <c r="AC587" t="s">
        <v>40</v>
      </c>
    </row>
    <row r="588" spans="2:29" x14ac:dyDescent="0.3">
      <c r="B588">
        <v>6.4990679978223298</v>
      </c>
      <c r="C588">
        <v>173.768873902688</v>
      </c>
      <c r="D588">
        <v>237.34846211102797</v>
      </c>
      <c r="E588">
        <v>9.0090557197822996</v>
      </c>
      <c r="F588">
        <v>330.16468157420098</v>
      </c>
      <c r="G588">
        <v>593.561755556452</v>
      </c>
      <c r="H588">
        <v>13.986293646632801</v>
      </c>
      <c r="I588">
        <v>63.6938760147113</v>
      </c>
      <c r="J588">
        <v>4.3558801248985297</v>
      </c>
      <c r="O588" t="str">
        <f t="shared" si="83"/>
        <v>Drinkable</v>
      </c>
      <c r="P588" t="str" cm="1">
        <f t="array" ref="P588">_xlfn.IFS(C587&lt;=60,"Soft",
C587&lt;120,"Moderately Soft",
C587&lt;=170,"Desirable",
C587&lt;=240,"Moderately Hard",
C587&gt;240,"Hard")</f>
        <v>Moderately Hard</v>
      </c>
      <c r="Q588" t="str" cm="1">
        <f t="array" ref="Q588">_xlfn.IFS(D587&lt;50,"Non-Beneficial",
D587&lt;=150,"Excellent",
D587&lt;=250,"Good",
D587&lt;=350,"Average",
D587&lt;=500,"Poor",
D587&lt;=800,"Very Poor",
D587&gt;800,"Unacceptable")</f>
        <v>Average</v>
      </c>
      <c r="R588" t="str">
        <f t="shared" si="82"/>
        <v>Acceptable</v>
      </c>
      <c r="S588" t="str">
        <f t="shared" si="84"/>
        <v>Safe</v>
      </c>
      <c r="T588" t="str">
        <f t="shared" si="85"/>
        <v>Acceptable</v>
      </c>
      <c r="U588" t="str">
        <f t="shared" si="86"/>
        <v>Acceptable</v>
      </c>
      <c r="V588" t="str">
        <f t="shared" si="87"/>
        <v>Safe</v>
      </c>
      <c r="W588" t="str">
        <f t="shared" si="88"/>
        <v>Acceptable</v>
      </c>
      <c r="AA588" t="str">
        <f t="shared" si="89"/>
        <v>Potable</v>
      </c>
      <c r="AB588" t="str">
        <f t="shared" si="90"/>
        <v>Potable</v>
      </c>
      <c r="AC588" t="s">
        <v>40</v>
      </c>
    </row>
    <row r="589" spans="2:29" x14ac:dyDescent="0.3">
      <c r="B589">
        <v>9.7358893878110404</v>
      </c>
      <c r="C589">
        <v>209.761512793652</v>
      </c>
      <c r="D589">
        <v>108.97150288987899</v>
      </c>
      <c r="E589">
        <v>6.1065668755174798</v>
      </c>
      <c r="F589">
        <v>358.193120757641</v>
      </c>
      <c r="G589">
        <v>449.36779020494299</v>
      </c>
      <c r="H589">
        <v>13.911645427699201</v>
      </c>
      <c r="I589">
        <v>47.100186143541997</v>
      </c>
      <c r="J589">
        <v>5.5732103189277504</v>
      </c>
      <c r="O589" t="str">
        <f t="shared" si="83"/>
        <v>Acidic</v>
      </c>
      <c r="P589" t="str" cm="1">
        <f t="array" ref="P589">_xlfn.IFS(C588&lt;=60,"Soft",
C588&lt;120,"Moderately Soft",
C588&lt;=170,"Desirable",
C588&lt;=240,"Moderately Hard",
C588&gt;240,"Hard")</f>
        <v>Moderately Hard</v>
      </c>
      <c r="Q589" t="str" cm="1">
        <f t="array" ref="Q589">_xlfn.IFS(D588&lt;50,"Non-Beneficial",
D588&lt;=150,"Excellent",
D588&lt;=250,"Good",
D588&lt;=350,"Average",
D588&lt;=500,"Poor",
D588&lt;=800,"Very Poor",
D588&gt;800,"Unacceptable")</f>
        <v>Good</v>
      </c>
      <c r="R589" t="str">
        <f t="shared" si="82"/>
        <v>Unacceptable</v>
      </c>
      <c r="S589" t="str">
        <f t="shared" si="84"/>
        <v>Safe</v>
      </c>
      <c r="T589" t="str">
        <f t="shared" si="85"/>
        <v>Unacceptable</v>
      </c>
      <c r="U589" t="str">
        <f t="shared" si="86"/>
        <v>Acceptable</v>
      </c>
      <c r="V589" t="str">
        <f t="shared" si="87"/>
        <v>Safe</v>
      </c>
      <c r="W589" t="str">
        <f t="shared" si="88"/>
        <v>Acceptable</v>
      </c>
      <c r="AA589" t="str">
        <f t="shared" si="89"/>
        <v>Not-Potable</v>
      </c>
      <c r="AB589" t="str">
        <f t="shared" si="90"/>
        <v>Not-Potable</v>
      </c>
      <c r="AC589" t="s">
        <v>40</v>
      </c>
    </row>
    <row r="590" spans="2:29" x14ac:dyDescent="0.3">
      <c r="B590">
        <v>9.2682818946417793</v>
      </c>
      <c r="C590">
        <v>204.36048528423399</v>
      </c>
      <c r="D590">
        <v>143.33538023805801</v>
      </c>
      <c r="E590">
        <v>9.0701262865736805</v>
      </c>
      <c r="F590">
        <v>328.29794679274403</v>
      </c>
      <c r="G590">
        <v>431.47541218439397</v>
      </c>
      <c r="H590">
        <v>11.934801935396001</v>
      </c>
      <c r="I590">
        <v>90.9017997166344</v>
      </c>
      <c r="J590">
        <v>5.2557033819285897</v>
      </c>
      <c r="O590" t="str">
        <f t="shared" si="83"/>
        <v>Alkaline</v>
      </c>
      <c r="P590" t="str" cm="1">
        <f t="array" ref="P590">_xlfn.IFS(C589&lt;=60,"Soft",
C589&lt;120,"Moderately Soft",
C589&lt;=170,"Desirable",
C589&lt;=240,"Moderately Hard",
C589&gt;240,"Hard")</f>
        <v>Moderately Hard</v>
      </c>
      <c r="Q590" t="str" cm="1">
        <f t="array" ref="Q590">_xlfn.IFS(D589&lt;50,"Non-Beneficial",
D589&lt;=150,"Excellent",
D589&lt;=250,"Good",
D589&lt;=350,"Average",
D589&lt;=500,"Poor",
D589&lt;=800,"Very Poor",
D589&gt;800,"Unacceptable")</f>
        <v>Excellent</v>
      </c>
      <c r="R590" t="str">
        <f t="shared" si="82"/>
        <v>Needs Boiling</v>
      </c>
      <c r="S590" t="str">
        <f t="shared" si="84"/>
        <v>Safe</v>
      </c>
      <c r="T590" t="str">
        <f t="shared" si="85"/>
        <v>Acceptable</v>
      </c>
      <c r="U590" t="str">
        <f t="shared" si="86"/>
        <v>Acceptable</v>
      </c>
      <c r="V590" t="str">
        <f t="shared" si="87"/>
        <v>Safe</v>
      </c>
      <c r="W590" t="str">
        <f t="shared" si="88"/>
        <v>Unacceptable</v>
      </c>
      <c r="AA590" t="str">
        <f t="shared" si="89"/>
        <v>Not-Potable</v>
      </c>
      <c r="AB590" t="str">
        <f t="shared" si="90"/>
        <v>Not-Potable</v>
      </c>
      <c r="AC590" t="s">
        <v>40</v>
      </c>
    </row>
    <row r="591" spans="2:29" x14ac:dyDescent="0.3">
      <c r="B591">
        <f>$AG$27</f>
        <v>7.080794504276815</v>
      </c>
      <c r="C591">
        <v>180.893035727182</v>
      </c>
      <c r="D591">
        <v>177.05608615915401</v>
      </c>
      <c r="E591">
        <v>6.2233121801062197</v>
      </c>
      <c r="F591">
        <v>350.19525312041702</v>
      </c>
      <c r="G591">
        <v>447.93712304214398</v>
      </c>
      <c r="H591">
        <v>10.4610246551552</v>
      </c>
      <c r="I591">
        <v>32.074863481955902</v>
      </c>
      <c r="J591">
        <v>3.9991254999566901</v>
      </c>
      <c r="O591" t="str">
        <f t="shared" si="83"/>
        <v>Alkaline</v>
      </c>
      <c r="P591" t="str" cm="1">
        <f t="array" ref="P591">_xlfn.IFS(C590&lt;=60,"Soft",
C590&lt;120,"Moderately Soft",
C590&lt;=170,"Desirable",
C590&lt;=240,"Moderately Hard",
C590&gt;240,"Hard")</f>
        <v>Moderately Hard</v>
      </c>
      <c r="Q591" t="str" cm="1">
        <f t="array" ref="Q591">_xlfn.IFS(D590&lt;50,"Non-Beneficial",
D590&lt;=150,"Excellent",
D590&lt;=250,"Good",
D590&lt;=350,"Average",
D590&lt;=500,"Poor",
D590&lt;=800,"Very Poor",
D590&gt;800,"Unacceptable")</f>
        <v>Excellent</v>
      </c>
      <c r="R591" t="str">
        <f t="shared" si="82"/>
        <v>Unacceptable</v>
      </c>
      <c r="S591" t="str">
        <f t="shared" si="84"/>
        <v>Safe</v>
      </c>
      <c r="T591" t="str">
        <f t="shared" si="85"/>
        <v>Acceptable</v>
      </c>
      <c r="U591" t="str">
        <f t="shared" si="86"/>
        <v>Acceptable</v>
      </c>
      <c r="V591" t="str">
        <f t="shared" si="87"/>
        <v>Unsafe</v>
      </c>
      <c r="W591" t="str">
        <f t="shared" si="88"/>
        <v>Unacceptable</v>
      </c>
      <c r="AA591" t="str">
        <f t="shared" si="89"/>
        <v>Not-Potable</v>
      </c>
      <c r="AB591" t="str">
        <f t="shared" si="90"/>
        <v>Not-Potable</v>
      </c>
      <c r="AC591" t="s">
        <v>40</v>
      </c>
    </row>
    <row r="592" spans="2:29" x14ac:dyDescent="0.3">
      <c r="B592">
        <v>10.0596420985127</v>
      </c>
      <c r="C592">
        <v>175.87582782814599</v>
      </c>
      <c r="D592">
        <v>52.329132535648995</v>
      </c>
      <c r="E592">
        <v>9.6741748234279505</v>
      </c>
      <c r="F592">
        <f>$AH$27</f>
        <v>333.77577661081307</v>
      </c>
      <c r="G592">
        <v>477.98375566647297</v>
      </c>
      <c r="H592">
        <v>16.470527741850301</v>
      </c>
      <c r="I592">
        <v>62.6045511378219</v>
      </c>
      <c r="J592">
        <v>3.81878876006795</v>
      </c>
      <c r="O592" t="str">
        <f t="shared" si="83"/>
        <v>Neutral</v>
      </c>
      <c r="P592" t="str" cm="1">
        <f t="array" ref="P592">_xlfn.IFS(C591&lt;=60,"Soft",
C591&lt;120,"Moderately Soft",
C591&lt;=170,"Desirable",
C591&lt;=240,"Moderately Hard",
C591&gt;240,"Hard")</f>
        <v>Moderately Hard</v>
      </c>
      <c r="Q592" t="str" cm="1">
        <f t="array" ref="Q592">_xlfn.IFS(D591&lt;50,"Non-Beneficial",
D591&lt;=150,"Excellent",
D591&lt;=250,"Good",
D591&lt;=350,"Average",
D591&lt;=500,"Poor",
D591&lt;=800,"Very Poor",
D591&gt;800,"Unacceptable")</f>
        <v>Good</v>
      </c>
      <c r="R592" t="str">
        <f t="shared" si="82"/>
        <v>Needs Boiling</v>
      </c>
      <c r="S592" t="str">
        <f t="shared" si="84"/>
        <v>Safe</v>
      </c>
      <c r="T592" t="str">
        <f t="shared" si="85"/>
        <v>Acceptable</v>
      </c>
      <c r="U592" t="str">
        <f t="shared" si="86"/>
        <v>Acceptable</v>
      </c>
      <c r="V592" t="str">
        <f t="shared" si="87"/>
        <v>Safe</v>
      </c>
      <c r="W592" t="str">
        <f t="shared" si="88"/>
        <v>Acceptable</v>
      </c>
      <c r="AA592" t="str">
        <f t="shared" si="89"/>
        <v>Potable</v>
      </c>
      <c r="AB592" t="str">
        <f t="shared" si="90"/>
        <v>Potable</v>
      </c>
      <c r="AC592" t="s">
        <v>40</v>
      </c>
    </row>
    <row r="593" spans="2:29" x14ac:dyDescent="0.3">
      <c r="B593">
        <v>6.4758853986095497</v>
      </c>
      <c r="C593">
        <v>177.29494944025299</v>
      </c>
      <c r="D593">
        <v>165.32828822483901</v>
      </c>
      <c r="E593">
        <v>10.0965879660223</v>
      </c>
      <c r="F593">
        <v>305.24894474553997</v>
      </c>
      <c r="G593">
        <v>466.64941997144399</v>
      </c>
      <c r="H593">
        <v>6.7761457233923998</v>
      </c>
      <c r="I593">
        <v>65.146490301316007</v>
      </c>
      <c r="J593">
        <v>4.30611297137217</v>
      </c>
      <c r="O593" t="str">
        <f t="shared" si="83"/>
        <v>Alkaline</v>
      </c>
      <c r="P593" t="str" cm="1">
        <f t="array" ref="P593">_xlfn.IFS(C592&lt;=60,"Soft",
C592&lt;120,"Moderately Soft",
C592&lt;=170,"Desirable",
C592&lt;=240,"Moderately Hard",
C592&gt;240,"Hard")</f>
        <v>Moderately Hard</v>
      </c>
      <c r="Q593" t="str" cm="1">
        <f t="array" ref="Q593">_xlfn.IFS(D592&lt;50,"Non-Beneficial",
D592&lt;=150,"Excellent",
D592&lt;=250,"Good",
D592&lt;=350,"Average",
D592&lt;=500,"Poor",
D592&lt;=800,"Very Poor",
D592&gt;800,"Unacceptable")</f>
        <v>Excellent</v>
      </c>
      <c r="R593" t="str">
        <f t="shared" si="82"/>
        <v>Unacceptable</v>
      </c>
      <c r="S593" t="str">
        <f t="shared" si="84"/>
        <v>Safe</v>
      </c>
      <c r="T593" t="str">
        <f t="shared" si="85"/>
        <v>Acceptable</v>
      </c>
      <c r="U593" t="str">
        <f t="shared" si="86"/>
        <v>Acceptable</v>
      </c>
      <c r="V593" t="str">
        <f t="shared" si="87"/>
        <v>Safe</v>
      </c>
      <c r="W593" t="str">
        <f t="shared" si="88"/>
        <v>Acceptable</v>
      </c>
      <c r="AA593" t="str">
        <f t="shared" si="89"/>
        <v>Not-Potable</v>
      </c>
      <c r="AB593" t="str">
        <f t="shared" si="90"/>
        <v>Not-Potable</v>
      </c>
      <c r="AC593" t="s">
        <v>40</v>
      </c>
    </row>
    <row r="594" spans="2:29" x14ac:dyDescent="0.3">
      <c r="B594">
        <v>6.0961283475006098</v>
      </c>
      <c r="C594">
        <v>200.64622423936001</v>
      </c>
      <c r="D594">
        <v>169.325771027672</v>
      </c>
      <c r="E594">
        <v>6.5422063551565701</v>
      </c>
      <c r="F594">
        <f>$AH$27</f>
        <v>333.77577661081307</v>
      </c>
      <c r="G594">
        <v>404.46005201903102</v>
      </c>
      <c r="H594">
        <v>9.0639636533092496</v>
      </c>
      <c r="I594">
        <v>84.057100542319404</v>
      </c>
      <c r="J594">
        <v>2.95644747816536</v>
      </c>
      <c r="O594" t="str">
        <f t="shared" si="83"/>
        <v>Acidic</v>
      </c>
      <c r="P594" t="str" cm="1">
        <f t="array" ref="P594">_xlfn.IFS(C593&lt;=60,"Soft",
C593&lt;120,"Moderately Soft",
C593&lt;=170,"Desirable",
C593&lt;=240,"Moderately Hard",
C593&gt;240,"Hard")</f>
        <v>Moderately Hard</v>
      </c>
      <c r="Q594" t="str" cm="1">
        <f t="array" ref="Q594">_xlfn.IFS(D593&lt;50,"Non-Beneficial",
D593&lt;=150,"Excellent",
D593&lt;=250,"Good",
D593&lt;=350,"Average",
D593&lt;=500,"Poor",
D593&lt;=800,"Very Poor",
D593&gt;800,"Unacceptable")</f>
        <v>Good</v>
      </c>
      <c r="R594" t="str">
        <f t="shared" si="82"/>
        <v>Unacceptable</v>
      </c>
      <c r="S594" t="str">
        <f t="shared" si="84"/>
        <v>Safe</v>
      </c>
      <c r="T594" t="str">
        <f t="shared" si="85"/>
        <v>Acceptable</v>
      </c>
      <c r="U594" t="str">
        <f t="shared" si="86"/>
        <v>Acceptable</v>
      </c>
      <c r="V594" t="str">
        <f t="shared" si="87"/>
        <v>Safe</v>
      </c>
      <c r="W594" t="str">
        <f t="shared" si="88"/>
        <v>Acceptable</v>
      </c>
      <c r="AA594" t="str">
        <f t="shared" si="89"/>
        <v>Not-Potable</v>
      </c>
      <c r="AB594" t="str">
        <f t="shared" si="90"/>
        <v>Not-Potable</v>
      </c>
      <c r="AC594" t="s">
        <v>40</v>
      </c>
    </row>
    <row r="595" spans="2:29" x14ac:dyDescent="0.3">
      <c r="B595">
        <v>6.2978456340027602</v>
      </c>
      <c r="C595">
        <v>214.21457410190601</v>
      </c>
      <c r="D595">
        <v>210.22835029875401</v>
      </c>
      <c r="E595">
        <v>7.2587219329938399</v>
      </c>
      <c r="F595">
        <v>331.82197701823202</v>
      </c>
      <c r="G595">
        <v>434.048702183557</v>
      </c>
      <c r="H595">
        <v>15.872182184230001</v>
      </c>
      <c r="I595">
        <v>64.846904787352301</v>
      </c>
      <c r="J595">
        <v>1.6805540245774599</v>
      </c>
      <c r="O595" t="str">
        <f t="shared" si="83"/>
        <v>Acidic</v>
      </c>
      <c r="P595" t="str" cm="1">
        <f t="array" ref="P595">_xlfn.IFS(C594&lt;=60,"Soft",
C594&lt;120,"Moderately Soft",
C594&lt;=170,"Desirable",
C594&lt;=240,"Moderately Hard",
C594&gt;240,"Hard")</f>
        <v>Moderately Hard</v>
      </c>
      <c r="Q595" t="str" cm="1">
        <f t="array" ref="Q595">_xlfn.IFS(D594&lt;50,"Non-Beneficial",
D594&lt;=150,"Excellent",
D594&lt;=250,"Good",
D594&lt;=350,"Average",
D594&lt;=500,"Poor",
D594&lt;=800,"Very Poor",
D594&gt;800,"Unacceptable")</f>
        <v>Good</v>
      </c>
      <c r="R595" t="str">
        <f t="shared" si="82"/>
        <v>Needs Boiling</v>
      </c>
      <c r="S595" t="str">
        <f t="shared" si="84"/>
        <v>Safe</v>
      </c>
      <c r="T595" t="str">
        <f t="shared" si="85"/>
        <v>Acceptable</v>
      </c>
      <c r="U595" t="str">
        <f t="shared" si="86"/>
        <v>Acceptable</v>
      </c>
      <c r="V595" t="str">
        <f t="shared" si="87"/>
        <v>Unsafe</v>
      </c>
      <c r="W595" t="str">
        <f t="shared" si="88"/>
        <v>Acceptable</v>
      </c>
      <c r="AA595" t="str">
        <f t="shared" si="89"/>
        <v>Not-Potable</v>
      </c>
      <c r="AB595" t="str">
        <f t="shared" si="90"/>
        <v>Not-Potable</v>
      </c>
      <c r="AC595" t="s">
        <v>40</v>
      </c>
    </row>
    <row r="596" spans="2:29" x14ac:dyDescent="0.3">
      <c r="B596">
        <v>5.2840966874291597</v>
      </c>
      <c r="C596">
        <v>185.70549232395999</v>
      </c>
      <c r="D596">
        <v>265.32737254533401</v>
      </c>
      <c r="E596">
        <v>6.1325456735771802</v>
      </c>
      <c r="F596">
        <v>328.13958165742002</v>
      </c>
      <c r="G596">
        <v>543.18174771915801</v>
      </c>
      <c r="H596">
        <v>17.398464760103401</v>
      </c>
      <c r="I596">
        <v>47.066392195442901</v>
      </c>
      <c r="J596">
        <v>4.80096314240906</v>
      </c>
      <c r="O596" t="str">
        <f t="shared" si="83"/>
        <v>Acidic</v>
      </c>
      <c r="P596" t="str" cm="1">
        <f t="array" ref="P596">_xlfn.IFS(C595&lt;=60,"Soft",
C595&lt;120,"Moderately Soft",
C595&lt;=170,"Desirable",
C595&lt;=240,"Moderately Hard",
C595&gt;240,"Hard")</f>
        <v>Moderately Hard</v>
      </c>
      <c r="Q596" t="str" cm="1">
        <f t="array" ref="Q596">_xlfn.IFS(D595&lt;50,"Non-Beneficial",
D595&lt;=150,"Excellent",
D595&lt;=250,"Good",
D595&lt;=350,"Average",
D595&lt;=500,"Poor",
D595&lt;=800,"Very Poor",
D595&gt;800,"Unacceptable")</f>
        <v>Good</v>
      </c>
      <c r="R596" t="str">
        <f t="shared" si="82"/>
        <v>Unacceptable</v>
      </c>
      <c r="S596" t="str">
        <f t="shared" si="84"/>
        <v>Safe</v>
      </c>
      <c r="T596" t="str">
        <f t="shared" si="85"/>
        <v>Acceptable</v>
      </c>
      <c r="U596" t="str">
        <f t="shared" si="86"/>
        <v>Acceptable</v>
      </c>
      <c r="V596" t="str">
        <f t="shared" si="87"/>
        <v>Safe</v>
      </c>
      <c r="W596" t="str">
        <f t="shared" si="88"/>
        <v>Acceptable</v>
      </c>
      <c r="AA596" t="str">
        <f t="shared" si="89"/>
        <v>Not-Potable</v>
      </c>
      <c r="AB596" t="str">
        <f t="shared" si="90"/>
        <v>Not-Potable</v>
      </c>
      <c r="AC596" t="s">
        <v>40</v>
      </c>
    </row>
    <row r="597" spans="2:29" x14ac:dyDescent="0.3">
      <c r="B597">
        <v>8.2699447097323304</v>
      </c>
      <c r="C597">
        <v>192.00377568980301</v>
      </c>
      <c r="D597">
        <v>118.892177472393</v>
      </c>
      <c r="E597">
        <v>8.3772334312574692</v>
      </c>
      <c r="F597">
        <v>345.98735394141301</v>
      </c>
      <c r="G597">
        <v>405.34060889658599</v>
      </c>
      <c r="H597">
        <v>17.3956619934747</v>
      </c>
      <c r="I597">
        <v>85.444984559087402</v>
      </c>
      <c r="J597">
        <v>3.0764799321557299</v>
      </c>
      <c r="O597" t="str">
        <f t="shared" si="83"/>
        <v>Acidic</v>
      </c>
      <c r="P597" t="str" cm="1">
        <f t="array" ref="P597">_xlfn.IFS(C596&lt;=60,"Soft",
C596&lt;120,"Moderately Soft",
C596&lt;=170,"Desirable",
C596&lt;=240,"Moderately Hard",
C596&gt;240,"Hard")</f>
        <v>Moderately Hard</v>
      </c>
      <c r="Q597" t="str" cm="1">
        <f t="array" ref="Q597">_xlfn.IFS(D596&lt;50,"Non-Beneficial",
D596&lt;=150,"Excellent",
D596&lt;=250,"Good",
D596&lt;=350,"Average",
D596&lt;=500,"Poor",
D596&lt;=800,"Very Poor",
D596&gt;800,"Unacceptable")</f>
        <v>Average</v>
      </c>
      <c r="R597" t="str">
        <f t="shared" si="82"/>
        <v>Needs Boiling</v>
      </c>
      <c r="S597" t="str">
        <f t="shared" si="84"/>
        <v>Safe</v>
      </c>
      <c r="T597" t="str">
        <f t="shared" si="85"/>
        <v>Unacceptable</v>
      </c>
      <c r="U597" t="str">
        <f t="shared" si="86"/>
        <v>Acceptable</v>
      </c>
      <c r="V597" t="str">
        <f t="shared" si="87"/>
        <v>Safe</v>
      </c>
      <c r="W597" t="str">
        <f t="shared" si="88"/>
        <v>Acceptable</v>
      </c>
      <c r="AA597" t="str">
        <f t="shared" si="89"/>
        <v>Not-Potable</v>
      </c>
      <c r="AB597" t="str">
        <f t="shared" si="90"/>
        <v>Not-Potable</v>
      </c>
      <c r="AC597" t="s">
        <v>40</v>
      </c>
    </row>
    <row r="598" spans="2:29" x14ac:dyDescent="0.3">
      <c r="B598">
        <v>6.0395677903077898</v>
      </c>
      <c r="C598">
        <v>246.69285470996601</v>
      </c>
      <c r="D598">
        <v>394.89009736300699</v>
      </c>
      <c r="E598">
        <v>3.1949687604769599</v>
      </c>
      <c r="F598">
        <f>$AH$27</f>
        <v>333.77577661081307</v>
      </c>
      <c r="G598">
        <v>357.98631255710097</v>
      </c>
      <c r="H598">
        <v>13.239355515057101</v>
      </c>
      <c r="I598">
        <v>78.404533805009706</v>
      </c>
      <c r="J598">
        <v>4.2068355044872101</v>
      </c>
      <c r="O598" t="str">
        <f t="shared" si="83"/>
        <v>Alkaline</v>
      </c>
      <c r="P598" t="str" cm="1">
        <f t="array" ref="P598">_xlfn.IFS(C597&lt;=60,"Soft",
C597&lt;120,"Moderately Soft",
C597&lt;=170,"Desirable",
C597&lt;=240,"Moderately Hard",
C597&gt;240,"Hard")</f>
        <v>Moderately Hard</v>
      </c>
      <c r="Q598" t="str" cm="1">
        <f t="array" ref="Q598">_xlfn.IFS(D597&lt;50,"Non-Beneficial",
D597&lt;=150,"Excellent",
D597&lt;=250,"Good",
D597&lt;=350,"Average",
D597&lt;=500,"Poor",
D597&lt;=800,"Very Poor",
D597&gt;800,"Unacceptable")</f>
        <v>Excellent</v>
      </c>
      <c r="R598" t="str">
        <f t="shared" si="82"/>
        <v>Unacceptable</v>
      </c>
      <c r="S598" t="str">
        <f t="shared" si="84"/>
        <v>Safe</v>
      </c>
      <c r="T598" t="str">
        <f t="shared" si="85"/>
        <v>Acceptable</v>
      </c>
      <c r="U598" t="str">
        <f t="shared" si="86"/>
        <v>Acceptable</v>
      </c>
      <c r="V598" t="str">
        <f t="shared" si="87"/>
        <v>Unsafe</v>
      </c>
      <c r="W598" t="str">
        <f t="shared" si="88"/>
        <v>Acceptable</v>
      </c>
      <c r="AA598" t="str">
        <f t="shared" si="89"/>
        <v>Not-Potable</v>
      </c>
      <c r="AB598" t="str">
        <f t="shared" si="90"/>
        <v>Not-Potable</v>
      </c>
      <c r="AC598" t="s">
        <v>40</v>
      </c>
    </row>
    <row r="599" spans="2:29" x14ac:dyDescent="0.3">
      <c r="B599">
        <v>6.24327900422215</v>
      </c>
      <c r="C599">
        <v>171.10388635090001</v>
      </c>
      <c r="D599">
        <v>196.05029574738498</v>
      </c>
      <c r="E599">
        <v>8.2682291352261998</v>
      </c>
      <c r="F599">
        <f>$AH$27</f>
        <v>333.77577661081307</v>
      </c>
      <c r="G599">
        <v>512.89471709088502</v>
      </c>
      <c r="H599">
        <v>17.218417303538502</v>
      </c>
      <c r="I599">
        <v>53.609726521291897</v>
      </c>
      <c r="J599">
        <v>3.4728392125144798</v>
      </c>
      <c r="O599" t="str">
        <f t="shared" si="83"/>
        <v>Acidic</v>
      </c>
      <c r="P599" t="str" cm="1">
        <f t="array" ref="P599">_xlfn.IFS(C598&lt;=60,"Soft",
C598&lt;120,"Moderately Soft",
C598&lt;=170,"Desirable",
C598&lt;=240,"Moderately Hard",
C598&gt;240,"Hard")</f>
        <v>Hard</v>
      </c>
      <c r="Q599" t="str" cm="1">
        <f t="array" ref="Q599">_xlfn.IFS(D598&lt;50,"Non-Beneficial",
D598&lt;=150,"Excellent",
D598&lt;=250,"Good",
D598&lt;=350,"Average",
D598&lt;=500,"Poor",
D598&lt;=800,"Very Poor",
D598&gt;800,"Unacceptable")</f>
        <v>Poor</v>
      </c>
      <c r="R599" t="str">
        <f t="shared" si="82"/>
        <v>Acceptable</v>
      </c>
      <c r="S599" t="str">
        <f t="shared" si="84"/>
        <v>Safe</v>
      </c>
      <c r="T599" t="str">
        <f t="shared" si="85"/>
        <v>Acceptable</v>
      </c>
      <c r="U599" t="str">
        <f t="shared" si="86"/>
        <v>Acceptable</v>
      </c>
      <c r="V599" t="str">
        <f t="shared" si="87"/>
        <v>Safe</v>
      </c>
      <c r="W599" t="str">
        <f t="shared" si="88"/>
        <v>Acceptable</v>
      </c>
      <c r="AA599" t="str">
        <f t="shared" si="89"/>
        <v>Not-Potable</v>
      </c>
      <c r="AB599" t="str">
        <f t="shared" si="90"/>
        <v>Not-Potable</v>
      </c>
      <c r="AC599" t="s">
        <v>40</v>
      </c>
    </row>
    <row r="600" spans="2:29" x14ac:dyDescent="0.3">
      <c r="B600">
        <v>8.2140997644519498</v>
      </c>
      <c r="C600">
        <v>192.17712656848499</v>
      </c>
      <c r="D600">
        <v>128.198754364916</v>
      </c>
      <c r="E600">
        <v>7.5360231706420198</v>
      </c>
      <c r="F600">
        <v>343.47726150532799</v>
      </c>
      <c r="G600">
        <v>418.67876466945199</v>
      </c>
      <c r="H600">
        <v>13.3526040331045</v>
      </c>
      <c r="I600">
        <v>86.978101254998293</v>
      </c>
      <c r="J600">
        <v>3.3818639095118801</v>
      </c>
      <c r="O600" t="str">
        <f t="shared" si="83"/>
        <v>Acidic</v>
      </c>
      <c r="P600" t="str" cm="1">
        <f t="array" ref="P600">_xlfn.IFS(C599&lt;=60,"Soft",
C599&lt;120,"Moderately Soft",
C599&lt;=170,"Desirable",
C599&lt;=240,"Moderately Hard",
C599&gt;240,"Hard")</f>
        <v>Moderately Hard</v>
      </c>
      <c r="Q600" t="str" cm="1">
        <f t="array" ref="Q600">_xlfn.IFS(D599&lt;50,"Non-Beneficial",
D599&lt;=150,"Excellent",
D599&lt;=250,"Good",
D599&lt;=350,"Average",
D599&lt;=500,"Poor",
D599&lt;=800,"Very Poor",
D599&gt;800,"Unacceptable")</f>
        <v>Good</v>
      </c>
      <c r="R600" t="str">
        <f t="shared" si="82"/>
        <v>Unacceptable</v>
      </c>
      <c r="S600" t="str">
        <f t="shared" si="84"/>
        <v>Safe</v>
      </c>
      <c r="T600" t="str">
        <f t="shared" si="85"/>
        <v>Unacceptable</v>
      </c>
      <c r="U600" t="str">
        <f t="shared" si="86"/>
        <v>Acceptable</v>
      </c>
      <c r="V600" t="str">
        <f t="shared" si="87"/>
        <v>Safe</v>
      </c>
      <c r="W600" t="str">
        <f t="shared" si="88"/>
        <v>Acceptable</v>
      </c>
      <c r="AA600" t="str">
        <f t="shared" si="89"/>
        <v>Not-Potable</v>
      </c>
      <c r="AB600" t="str">
        <f t="shared" si="90"/>
        <v>Not-Potable</v>
      </c>
      <c r="AC600" t="s">
        <v>40</v>
      </c>
    </row>
    <row r="601" spans="2:29" x14ac:dyDescent="0.3">
      <c r="B601">
        <f>$AG$27</f>
        <v>7.080794504276815</v>
      </c>
      <c r="C601">
        <v>205.638790269732</v>
      </c>
      <c r="D601">
        <v>397.42970329359696</v>
      </c>
      <c r="E601">
        <v>4.6605284708203403</v>
      </c>
      <c r="F601">
        <v>323.95649205808797</v>
      </c>
      <c r="G601">
        <v>509.54641930258498</v>
      </c>
      <c r="H601">
        <v>11.674849818621301</v>
      </c>
      <c r="I601">
        <v>55.042678846022802</v>
      </c>
      <c r="J601">
        <v>3.91674552689333</v>
      </c>
      <c r="O601" t="str">
        <f t="shared" si="83"/>
        <v>Alkaline</v>
      </c>
      <c r="P601" t="str" cm="1">
        <f t="array" ref="P601">_xlfn.IFS(C600&lt;=60,"Soft",
C600&lt;120,"Moderately Soft",
C600&lt;=170,"Desirable",
C600&lt;=240,"Moderately Hard",
C600&gt;240,"Hard")</f>
        <v>Moderately Hard</v>
      </c>
      <c r="Q601" t="str" cm="1">
        <f t="array" ref="Q601">_xlfn.IFS(D600&lt;50,"Non-Beneficial",
D600&lt;=150,"Excellent",
D600&lt;=250,"Good",
D600&lt;=350,"Average",
D600&lt;=500,"Poor",
D600&lt;=800,"Very Poor",
D600&gt;800,"Unacceptable")</f>
        <v>Excellent</v>
      </c>
      <c r="R601" t="str">
        <f t="shared" si="82"/>
        <v>Unacceptable</v>
      </c>
      <c r="S601" t="str">
        <f t="shared" si="84"/>
        <v>Safe</v>
      </c>
      <c r="T601" t="str">
        <f t="shared" si="85"/>
        <v>Acceptable</v>
      </c>
      <c r="U601" t="str">
        <f t="shared" si="86"/>
        <v>Acceptable</v>
      </c>
      <c r="V601" t="str">
        <f t="shared" si="87"/>
        <v>Unsafe</v>
      </c>
      <c r="W601" t="str">
        <f t="shared" si="88"/>
        <v>Acceptable</v>
      </c>
      <c r="AA601" t="str">
        <f t="shared" si="89"/>
        <v>Not-Potable</v>
      </c>
      <c r="AB601" t="str">
        <f t="shared" si="90"/>
        <v>Not-Potable</v>
      </c>
      <c r="AC601" t="s">
        <v>40</v>
      </c>
    </row>
    <row r="602" spans="2:29" x14ac:dyDescent="0.3">
      <c r="B602">
        <f>$AG$27</f>
        <v>7.080794504276815</v>
      </c>
      <c r="C602">
        <v>233.02013359504701</v>
      </c>
      <c r="D602">
        <v>270.71118618298999</v>
      </c>
      <c r="E602">
        <v>6.2209364508352403</v>
      </c>
      <c r="F602">
        <v>298.11264499527601</v>
      </c>
      <c r="G602">
        <v>357.11962210865698</v>
      </c>
      <c r="H602">
        <v>16.768945195521201</v>
      </c>
      <c r="I602">
        <v>51.284400500322803</v>
      </c>
      <c r="J602">
        <v>4.2848786290018603</v>
      </c>
      <c r="O602" t="str">
        <f t="shared" si="83"/>
        <v>Neutral</v>
      </c>
      <c r="P602" t="str" cm="1">
        <f t="array" ref="P602">_xlfn.IFS(C601&lt;=60,"Soft",
C601&lt;120,"Moderately Soft",
C601&lt;=170,"Desirable",
C601&lt;=240,"Moderately Hard",
C601&gt;240,"Hard")</f>
        <v>Moderately Hard</v>
      </c>
      <c r="Q602" t="str" cm="1">
        <f t="array" ref="Q602">_xlfn.IFS(D601&lt;50,"Non-Beneficial",
D601&lt;=150,"Excellent",
D601&lt;=250,"Good",
D601&lt;=350,"Average",
D601&lt;=500,"Poor",
D601&lt;=800,"Very Poor",
D601&gt;800,"Unacceptable")</f>
        <v>Poor</v>
      </c>
      <c r="R602" t="str">
        <f t="shared" si="82"/>
        <v>Acceptable</v>
      </c>
      <c r="S602" t="str">
        <f t="shared" si="84"/>
        <v>Safe</v>
      </c>
      <c r="T602" t="str">
        <f t="shared" si="85"/>
        <v>Unacceptable</v>
      </c>
      <c r="U602" t="str">
        <f t="shared" si="86"/>
        <v>Acceptable</v>
      </c>
      <c r="V602" t="str">
        <f t="shared" si="87"/>
        <v>Safe</v>
      </c>
      <c r="W602" t="str">
        <f t="shared" si="88"/>
        <v>Acceptable</v>
      </c>
      <c r="AA602" t="str">
        <f t="shared" si="89"/>
        <v>Not-Potable</v>
      </c>
      <c r="AB602" t="str">
        <f t="shared" si="90"/>
        <v>Not-Potable</v>
      </c>
      <c r="AC602" t="s">
        <v>40</v>
      </c>
    </row>
    <row r="603" spans="2:29" x14ac:dyDescent="0.3">
      <c r="B603">
        <f>$AG$27</f>
        <v>7.080794504276815</v>
      </c>
      <c r="C603">
        <v>220.552523602696</v>
      </c>
      <c r="D603">
        <v>281.35076837958297</v>
      </c>
      <c r="E603">
        <v>7.9780981144054799</v>
      </c>
      <c r="F603">
        <v>307.65245146884803</v>
      </c>
      <c r="G603">
        <v>421.46425315305498</v>
      </c>
      <c r="H603">
        <v>17.532297836166101</v>
      </c>
      <c r="I603">
        <v>86.848097879700504</v>
      </c>
      <c r="J603">
        <v>3.5695702663176099</v>
      </c>
      <c r="O603" t="str">
        <f t="shared" si="83"/>
        <v>Neutral</v>
      </c>
      <c r="P603" t="str" cm="1">
        <f t="array" ref="P603">_xlfn.IFS(C602&lt;=60,"Soft",
C602&lt;120,"Moderately Soft",
C602&lt;=170,"Desirable",
C602&lt;=240,"Moderately Hard",
C602&gt;240,"Hard")</f>
        <v>Moderately Hard</v>
      </c>
      <c r="Q603" t="str" cm="1">
        <f t="array" ref="Q603">_xlfn.IFS(D602&lt;50,"Non-Beneficial",
D602&lt;=150,"Excellent",
D602&lt;=250,"Good",
D602&lt;=350,"Average",
D602&lt;=500,"Poor",
D602&lt;=800,"Very Poor",
D602&gt;800,"Unacceptable")</f>
        <v>Average</v>
      </c>
      <c r="R603" t="str">
        <f t="shared" si="82"/>
        <v>Needs Boiling</v>
      </c>
      <c r="S603" t="str">
        <f t="shared" si="84"/>
        <v>Safe</v>
      </c>
      <c r="T603" t="str">
        <f t="shared" si="85"/>
        <v>Acceptable</v>
      </c>
      <c r="U603" t="str">
        <f t="shared" si="86"/>
        <v>Acceptable</v>
      </c>
      <c r="V603" t="str">
        <f t="shared" si="87"/>
        <v>Safe</v>
      </c>
      <c r="W603" t="str">
        <f t="shared" si="88"/>
        <v>Acceptable</v>
      </c>
      <c r="AA603" t="str">
        <f t="shared" si="89"/>
        <v>Potable</v>
      </c>
      <c r="AB603" t="str">
        <f t="shared" si="90"/>
        <v>Potable</v>
      </c>
      <c r="AC603" t="s">
        <v>40</v>
      </c>
    </row>
    <row r="604" spans="2:29" x14ac:dyDescent="0.3">
      <c r="B604">
        <v>9.8360305471264091</v>
      </c>
      <c r="C604">
        <v>230.47192153993001</v>
      </c>
      <c r="D604">
        <v>161.03360549293001</v>
      </c>
      <c r="E604">
        <v>5.5993140664140499</v>
      </c>
      <c r="F604">
        <f>$AH$27</f>
        <v>333.77577661081307</v>
      </c>
      <c r="G604">
        <v>300.06248656831502</v>
      </c>
      <c r="H604">
        <v>14.383718429700901</v>
      </c>
      <c r="I604">
        <v>61.939296648969197</v>
      </c>
      <c r="J604">
        <v>4.2191180079866601</v>
      </c>
      <c r="O604" t="str">
        <f t="shared" si="83"/>
        <v>Neutral</v>
      </c>
      <c r="P604" t="str" cm="1">
        <f t="array" ref="P604">_xlfn.IFS(C603&lt;=60,"Soft",
C603&lt;120,"Moderately Soft",
C603&lt;=170,"Desirable",
C603&lt;=240,"Moderately Hard",
C603&gt;240,"Hard")</f>
        <v>Moderately Hard</v>
      </c>
      <c r="Q604" t="str" cm="1">
        <f t="array" ref="Q604">_xlfn.IFS(D603&lt;50,"Non-Beneficial",
D603&lt;=150,"Excellent",
D603&lt;=250,"Good",
D603&lt;=350,"Average",
D603&lt;=500,"Poor",
D603&lt;=800,"Very Poor",
D603&gt;800,"Unacceptable")</f>
        <v>Average</v>
      </c>
      <c r="R604" t="str">
        <f t="shared" si="82"/>
        <v>Unacceptable</v>
      </c>
      <c r="S604" t="str">
        <f t="shared" si="84"/>
        <v>Safe</v>
      </c>
      <c r="T604" t="str">
        <f t="shared" si="85"/>
        <v>Acceptable</v>
      </c>
      <c r="U604" t="str">
        <f t="shared" si="86"/>
        <v>Acceptable</v>
      </c>
      <c r="V604" t="str">
        <f t="shared" si="87"/>
        <v>Unsafe</v>
      </c>
      <c r="W604" t="str">
        <f t="shared" si="88"/>
        <v>Acceptable</v>
      </c>
      <c r="AA604" t="str">
        <f t="shared" si="89"/>
        <v>Not-Potable</v>
      </c>
      <c r="AB604" t="str">
        <f t="shared" si="90"/>
        <v>Not-Potable</v>
      </c>
      <c r="AC604" t="s">
        <v>40</v>
      </c>
    </row>
    <row r="605" spans="2:29" x14ac:dyDescent="0.3">
      <c r="B605">
        <v>8.7197643315431801</v>
      </c>
      <c r="C605">
        <v>219.778898491783</v>
      </c>
      <c r="D605">
        <v>306.81120257939801</v>
      </c>
      <c r="E605">
        <v>7.2687650888463198</v>
      </c>
      <c r="F605">
        <v>340.91849040741101</v>
      </c>
      <c r="G605">
        <v>481.853415194072</v>
      </c>
      <c r="H605">
        <v>9.1512091329822702</v>
      </c>
      <c r="I605">
        <v>50.178595535562899</v>
      </c>
      <c r="J605">
        <v>2.8877254224542201</v>
      </c>
      <c r="O605" t="str">
        <f t="shared" si="83"/>
        <v>Alkaline</v>
      </c>
      <c r="P605" t="str" cm="1">
        <f t="array" ref="P605">_xlfn.IFS(C604&lt;=60,"Soft",
C604&lt;120,"Moderately Soft",
C604&lt;=170,"Desirable",
C604&lt;=240,"Moderately Hard",
C604&gt;240,"Hard")</f>
        <v>Moderately Hard</v>
      </c>
      <c r="Q605" t="str" cm="1">
        <f t="array" ref="Q605">_xlfn.IFS(D604&lt;50,"Non-Beneficial",
D604&lt;=150,"Excellent",
D604&lt;=250,"Good",
D604&lt;=350,"Average",
D604&lt;=500,"Poor",
D604&lt;=800,"Very Poor",
D604&gt;800,"Unacceptable")</f>
        <v>Good</v>
      </c>
      <c r="R605" t="str">
        <f t="shared" si="82"/>
        <v>Needs Boiling</v>
      </c>
      <c r="S605" t="str">
        <f t="shared" si="84"/>
        <v>Safe</v>
      </c>
      <c r="T605" t="str">
        <f t="shared" si="85"/>
        <v>Acceptable</v>
      </c>
      <c r="U605" t="str">
        <f t="shared" si="86"/>
        <v>Acceptable</v>
      </c>
      <c r="V605" t="str">
        <f t="shared" si="87"/>
        <v>Safe</v>
      </c>
      <c r="W605" t="str">
        <f t="shared" si="88"/>
        <v>Acceptable</v>
      </c>
      <c r="AA605" t="str">
        <f t="shared" si="89"/>
        <v>Not-Potable</v>
      </c>
      <c r="AB605" t="str">
        <f t="shared" si="90"/>
        <v>Potable</v>
      </c>
      <c r="AC605" t="s">
        <v>40</v>
      </c>
    </row>
    <row r="606" spans="2:29" x14ac:dyDescent="0.3">
      <c r="B606">
        <v>7.00960169429269</v>
      </c>
      <c r="C606">
        <v>220.561995969609</v>
      </c>
      <c r="D606">
        <v>186.28696825146901</v>
      </c>
      <c r="E606">
        <v>6.7816803970459096</v>
      </c>
      <c r="F606">
        <f>$AH$27</f>
        <v>333.77577661081307</v>
      </c>
      <c r="G606">
        <v>397.996102959376</v>
      </c>
      <c r="H606">
        <v>14.808674481667101</v>
      </c>
      <c r="I606">
        <v>77.763533790776194</v>
      </c>
      <c r="J606">
        <v>3.12194485132629</v>
      </c>
      <c r="O606" t="str">
        <f t="shared" si="83"/>
        <v>Alkaline</v>
      </c>
      <c r="P606" t="str" cm="1">
        <f t="array" ref="P606">_xlfn.IFS(C605&lt;=60,"Soft",
C605&lt;120,"Moderately Soft",
C605&lt;=170,"Desirable",
C605&lt;=240,"Moderately Hard",
C605&gt;240,"Hard")</f>
        <v>Moderately Hard</v>
      </c>
      <c r="Q606" t="str" cm="1">
        <f t="array" ref="Q606">_xlfn.IFS(D605&lt;50,"Non-Beneficial",
D605&lt;=150,"Excellent",
D605&lt;=250,"Good",
D605&lt;=350,"Average",
D605&lt;=500,"Poor",
D605&lt;=800,"Very Poor",
D605&gt;800,"Unacceptable")</f>
        <v>Average</v>
      </c>
      <c r="R606" t="str">
        <f t="shared" si="82"/>
        <v>Unacceptable</v>
      </c>
      <c r="S606" t="str">
        <f t="shared" si="84"/>
        <v>Safe</v>
      </c>
      <c r="T606" t="str">
        <f t="shared" si="85"/>
        <v>Acceptable</v>
      </c>
      <c r="U606" t="str">
        <f t="shared" si="86"/>
        <v>Acceptable</v>
      </c>
      <c r="V606" t="str">
        <f t="shared" si="87"/>
        <v>Safe</v>
      </c>
      <c r="W606" t="str">
        <f t="shared" si="88"/>
        <v>Acceptable</v>
      </c>
      <c r="AA606" t="str">
        <f t="shared" si="89"/>
        <v>Not-Potable</v>
      </c>
      <c r="AB606" t="str">
        <f t="shared" si="90"/>
        <v>Not-Potable</v>
      </c>
      <c r="AC606" t="s">
        <v>40</v>
      </c>
    </row>
    <row r="607" spans="2:29" x14ac:dyDescent="0.3">
      <c r="B607">
        <v>6.4926388461538496</v>
      </c>
      <c r="C607">
        <v>172.863960324012</v>
      </c>
      <c r="D607">
        <v>146.25561362859699</v>
      </c>
      <c r="E607">
        <v>7.73656950036212</v>
      </c>
      <c r="F607">
        <v>349.40405718167301</v>
      </c>
      <c r="G607">
        <v>652.537591614446</v>
      </c>
      <c r="H607">
        <v>10.212058209222199</v>
      </c>
      <c r="I607">
        <v>56.949724168755502</v>
      </c>
      <c r="J607">
        <v>4.6677701614671498</v>
      </c>
      <c r="O607" t="str">
        <f t="shared" si="83"/>
        <v>Neutral</v>
      </c>
      <c r="P607" t="str" cm="1">
        <f t="array" ref="P607">_xlfn.IFS(C606&lt;=60,"Soft",
C606&lt;120,"Moderately Soft",
C606&lt;=170,"Desirable",
C606&lt;=240,"Moderately Hard",
C606&gt;240,"Hard")</f>
        <v>Moderately Hard</v>
      </c>
      <c r="Q607" t="str" cm="1">
        <f t="array" ref="Q607">_xlfn.IFS(D606&lt;50,"Non-Beneficial",
D606&lt;=150,"Excellent",
D606&lt;=250,"Good",
D606&lt;=350,"Average",
D606&lt;=500,"Poor",
D606&lt;=800,"Very Poor",
D606&gt;800,"Unacceptable")</f>
        <v>Good</v>
      </c>
      <c r="R607" t="str">
        <f t="shared" si="82"/>
        <v>Needs Boiling</v>
      </c>
      <c r="S607" t="str">
        <f t="shared" si="84"/>
        <v>Safe</v>
      </c>
      <c r="T607" t="str">
        <f t="shared" si="85"/>
        <v>Acceptable</v>
      </c>
      <c r="U607" t="str">
        <f t="shared" si="86"/>
        <v>Acceptable</v>
      </c>
      <c r="V607" t="str">
        <f t="shared" si="87"/>
        <v>Safe</v>
      </c>
      <c r="W607" t="str">
        <f t="shared" si="88"/>
        <v>Acceptable</v>
      </c>
      <c r="AA607" t="str">
        <f t="shared" si="89"/>
        <v>Potable</v>
      </c>
      <c r="AB607" t="str">
        <f t="shared" si="90"/>
        <v>Potable</v>
      </c>
      <c r="AC607" t="s">
        <v>40</v>
      </c>
    </row>
    <row r="608" spans="2:29" x14ac:dyDescent="0.3">
      <c r="B608">
        <v>7.8145243207535504</v>
      </c>
      <c r="C608">
        <v>180.347308371086</v>
      </c>
      <c r="D608">
        <v>175.16699362462802</v>
      </c>
      <c r="E608">
        <v>7.4890064377599703</v>
      </c>
      <c r="F608">
        <v>352.27702912395102</v>
      </c>
      <c r="G608">
        <v>370.011372887942</v>
      </c>
      <c r="H608">
        <v>14.289319787249701</v>
      </c>
      <c r="I608">
        <v>80.882425142528504</v>
      </c>
      <c r="J608">
        <v>2.9016995557751599</v>
      </c>
      <c r="O608" t="str">
        <f t="shared" si="83"/>
        <v>Acidic</v>
      </c>
      <c r="P608" t="str" cm="1">
        <f t="array" ref="P608">_xlfn.IFS(C607&lt;=60,"Soft",
C607&lt;120,"Moderately Soft",
C607&lt;=170,"Desirable",
C607&lt;=240,"Moderately Hard",
C607&gt;240,"Hard")</f>
        <v>Moderately Hard</v>
      </c>
      <c r="Q608" t="str" cm="1">
        <f t="array" ref="Q608">_xlfn.IFS(D607&lt;50,"Non-Beneficial",
D607&lt;=150,"Excellent",
D607&lt;=250,"Good",
D607&lt;=350,"Average",
D607&lt;=500,"Poor",
D607&lt;=800,"Very Poor",
D607&gt;800,"Unacceptable")</f>
        <v>Excellent</v>
      </c>
      <c r="R608" t="str">
        <f t="shared" si="82"/>
        <v>Unacceptable</v>
      </c>
      <c r="S608" t="str">
        <f t="shared" si="84"/>
        <v>Safe</v>
      </c>
      <c r="T608" t="str">
        <f t="shared" si="85"/>
        <v>Unacceptable</v>
      </c>
      <c r="U608" t="str">
        <f t="shared" si="86"/>
        <v>Acceptable</v>
      </c>
      <c r="V608" t="str">
        <f t="shared" si="87"/>
        <v>Safe</v>
      </c>
      <c r="W608" t="str">
        <f t="shared" si="88"/>
        <v>Acceptable</v>
      </c>
      <c r="AA608" t="str">
        <f t="shared" si="89"/>
        <v>Not-Potable</v>
      </c>
      <c r="AB608" t="str">
        <f t="shared" si="90"/>
        <v>Not-Potable</v>
      </c>
      <c r="AC608" t="s">
        <v>40</v>
      </c>
    </row>
    <row r="609" spans="2:29" x14ac:dyDescent="0.3">
      <c r="B609">
        <v>9.6525629350219209</v>
      </c>
      <c r="C609">
        <v>205.206058601135</v>
      </c>
      <c r="D609">
        <v>85.081537299773302</v>
      </c>
      <c r="E609">
        <v>4.94541659863836</v>
      </c>
      <c r="F609">
        <v>386.54118470182999</v>
      </c>
      <c r="G609">
        <v>392.76745284317798</v>
      </c>
      <c r="H609">
        <v>12.446539133432299</v>
      </c>
      <c r="I609">
        <v>53.898036570483903</v>
      </c>
      <c r="J609">
        <v>3.1925697988753199</v>
      </c>
      <c r="O609" t="str">
        <f t="shared" si="83"/>
        <v>Neutral</v>
      </c>
      <c r="P609" t="str" cm="1">
        <f t="array" ref="P609">_xlfn.IFS(C608&lt;=60,"Soft",
C608&lt;120,"Moderately Soft",
C608&lt;=170,"Desirable",
C608&lt;=240,"Moderately Hard",
C608&gt;240,"Hard")</f>
        <v>Moderately Hard</v>
      </c>
      <c r="Q609" t="str" cm="1">
        <f t="array" ref="Q609">_xlfn.IFS(D608&lt;50,"Non-Beneficial",
D608&lt;=150,"Excellent",
D608&lt;=250,"Good",
D608&lt;=350,"Average",
D608&lt;=500,"Poor",
D608&lt;=800,"Very Poor",
D608&gt;800,"Unacceptable")</f>
        <v>Good</v>
      </c>
      <c r="R609" t="str">
        <f t="shared" si="82"/>
        <v>Unacceptable</v>
      </c>
      <c r="S609" t="str">
        <f t="shared" si="84"/>
        <v>Safe</v>
      </c>
      <c r="T609" t="str">
        <f t="shared" si="85"/>
        <v>Acceptable</v>
      </c>
      <c r="U609" t="str">
        <f t="shared" si="86"/>
        <v>Acceptable</v>
      </c>
      <c r="V609" t="str">
        <f t="shared" si="87"/>
        <v>Unsafe</v>
      </c>
      <c r="W609" t="str">
        <f t="shared" si="88"/>
        <v>Acceptable</v>
      </c>
      <c r="AA609" t="str">
        <f t="shared" si="89"/>
        <v>Not-Potable</v>
      </c>
      <c r="AB609" t="str">
        <f t="shared" si="90"/>
        <v>Not-Potable</v>
      </c>
      <c r="AC609" t="s">
        <v>40</v>
      </c>
    </row>
    <row r="610" spans="2:29" x14ac:dyDescent="0.3">
      <c r="B610">
        <v>8.0075412195542501</v>
      </c>
      <c r="C610">
        <v>151.73632191206599</v>
      </c>
      <c r="D610">
        <v>88.646864802862495</v>
      </c>
      <c r="E610">
        <v>11.2515073490381</v>
      </c>
      <c r="F610">
        <f>$AH$27</f>
        <v>333.77577661081307</v>
      </c>
      <c r="G610">
        <v>447.48436102772501</v>
      </c>
      <c r="H610">
        <v>12.4126911645477</v>
      </c>
      <c r="I610">
        <f>$AI$27</f>
        <v>66.396292946768</v>
      </c>
      <c r="J610">
        <v>5.2501730601342702</v>
      </c>
      <c r="O610" t="str">
        <f t="shared" si="83"/>
        <v>Alkaline</v>
      </c>
      <c r="P610" t="str" cm="1">
        <f t="array" ref="P610">_xlfn.IFS(C609&lt;=60,"Soft",
C609&lt;120,"Moderately Soft",
C609&lt;=170,"Desirable",
C609&lt;=240,"Moderately Hard",
C609&gt;240,"Hard")</f>
        <v>Moderately Hard</v>
      </c>
      <c r="Q610" t="str" cm="1">
        <f t="array" ref="Q610">_xlfn.IFS(D609&lt;50,"Non-Beneficial",
D609&lt;=150,"Excellent",
D609&lt;=250,"Good",
D609&lt;=350,"Average",
D609&lt;=500,"Poor",
D609&lt;=800,"Very Poor",
D609&gt;800,"Unacceptable")</f>
        <v>Excellent</v>
      </c>
      <c r="R610" t="str">
        <f t="shared" si="82"/>
        <v>Acceptable</v>
      </c>
      <c r="S610" t="str">
        <f t="shared" si="84"/>
        <v>Safe</v>
      </c>
      <c r="T610" t="str">
        <f t="shared" si="85"/>
        <v>Acceptable</v>
      </c>
      <c r="U610" t="str">
        <f t="shared" si="86"/>
        <v>Acceptable</v>
      </c>
      <c r="V610" t="str">
        <f t="shared" si="87"/>
        <v>Safe</v>
      </c>
      <c r="W610" t="str">
        <f t="shared" si="88"/>
        <v>Acceptable</v>
      </c>
      <c r="AA610" t="str">
        <f t="shared" si="89"/>
        <v>Not-Potable</v>
      </c>
      <c r="AB610" t="str">
        <f t="shared" si="90"/>
        <v>Potable</v>
      </c>
      <c r="AC610" t="s">
        <v>40</v>
      </c>
    </row>
    <row r="611" spans="2:29" x14ac:dyDescent="0.3">
      <c r="B611">
        <f>$AG$27</f>
        <v>7.080794504276815</v>
      </c>
      <c r="C611">
        <v>170.550087755156</v>
      </c>
      <c r="D611">
        <v>175.61272835697099</v>
      </c>
      <c r="E611">
        <v>8.3202095580828406</v>
      </c>
      <c r="F611">
        <v>349.29195415775001</v>
      </c>
      <c r="G611">
        <v>374.46384790951601</v>
      </c>
      <c r="H611">
        <v>10.989145667060299</v>
      </c>
      <c r="I611">
        <v>73.701448760486002</v>
      </c>
      <c r="J611">
        <v>3.7166593407518</v>
      </c>
      <c r="O611" t="str">
        <f t="shared" si="83"/>
        <v>Alkaline</v>
      </c>
      <c r="P611" t="str" cm="1">
        <f t="array" ref="P611">_xlfn.IFS(C610&lt;=60,"Soft",
C610&lt;120,"Moderately Soft",
C610&lt;=170,"Desirable",
C610&lt;=240,"Moderately Hard",
C610&gt;240,"Hard")</f>
        <v>Desirable</v>
      </c>
      <c r="Q611" t="str" cm="1">
        <f t="array" ref="Q611">_xlfn.IFS(D610&lt;50,"Non-Beneficial",
D610&lt;=150,"Excellent",
D610&lt;=250,"Good",
D610&lt;=350,"Average",
D610&lt;=500,"Poor",
D610&lt;=800,"Very Poor",
D610&gt;800,"Unacceptable")</f>
        <v>Excellent</v>
      </c>
      <c r="R611" t="str">
        <f t="shared" si="82"/>
        <v>Unacceptable</v>
      </c>
      <c r="S611" t="str">
        <f t="shared" si="84"/>
        <v>Safe</v>
      </c>
      <c r="T611" t="str">
        <f t="shared" si="85"/>
        <v>Acceptable</v>
      </c>
      <c r="U611" t="str">
        <f t="shared" si="86"/>
        <v>Acceptable</v>
      </c>
      <c r="V611" t="str">
        <f t="shared" si="87"/>
        <v>Safe</v>
      </c>
      <c r="W611" t="str">
        <f t="shared" si="88"/>
        <v>Unacceptable</v>
      </c>
      <c r="AA611" t="str">
        <f t="shared" si="89"/>
        <v>Not-Potable</v>
      </c>
      <c r="AB611" t="str">
        <f t="shared" si="90"/>
        <v>Not-Potable</v>
      </c>
      <c r="AC611" t="s">
        <v>40</v>
      </c>
    </row>
    <row r="612" spans="2:29" x14ac:dyDescent="0.3">
      <c r="B612">
        <f>$AG$27</f>
        <v>7.080794504276815</v>
      </c>
      <c r="C612">
        <v>204.734997534873</v>
      </c>
      <c r="D612">
        <v>337.98108955594398</v>
      </c>
      <c r="E612">
        <v>6.5781606365002299</v>
      </c>
      <c r="F612">
        <f>$AH$27</f>
        <v>333.77577661081307</v>
      </c>
      <c r="G612">
        <v>426.080522420286</v>
      </c>
      <c r="H612">
        <v>13.9402208612763</v>
      </c>
      <c r="I612">
        <v>69.051661956677194</v>
      </c>
      <c r="J612">
        <v>3.8451271657169901</v>
      </c>
      <c r="O612" t="str">
        <f t="shared" si="83"/>
        <v>Neutral</v>
      </c>
      <c r="P612" t="str" cm="1">
        <f t="array" ref="P612">_xlfn.IFS(C611&lt;=60,"Soft",
C611&lt;120,"Moderately Soft",
C611&lt;=170,"Desirable",
C611&lt;=240,"Moderately Hard",
C611&gt;240,"Hard")</f>
        <v>Moderately Hard</v>
      </c>
      <c r="Q612" t="str" cm="1">
        <f t="array" ref="Q612">_xlfn.IFS(D611&lt;50,"Non-Beneficial",
D611&lt;=150,"Excellent",
D611&lt;=250,"Good",
D611&lt;=350,"Average",
D611&lt;=500,"Poor",
D611&lt;=800,"Very Poor",
D611&gt;800,"Unacceptable")</f>
        <v>Good</v>
      </c>
      <c r="R612" t="str">
        <f t="shared" si="82"/>
        <v>Unacceptable</v>
      </c>
      <c r="S612" t="str">
        <f t="shared" si="84"/>
        <v>Safe</v>
      </c>
      <c r="T612" t="str">
        <f t="shared" si="85"/>
        <v>Acceptable</v>
      </c>
      <c r="U612" t="str">
        <f t="shared" si="86"/>
        <v>Acceptable</v>
      </c>
      <c r="V612" t="str">
        <f t="shared" si="87"/>
        <v>Safe</v>
      </c>
      <c r="W612" t="str">
        <f t="shared" si="88"/>
        <v>Acceptable</v>
      </c>
      <c r="AA612" t="str">
        <f t="shared" si="89"/>
        <v>Not-Potable</v>
      </c>
      <c r="AB612" t="str">
        <f t="shared" si="90"/>
        <v>Potable</v>
      </c>
      <c r="AC612" t="s">
        <v>40</v>
      </c>
    </row>
    <row r="613" spans="2:29" x14ac:dyDescent="0.3">
      <c r="B613">
        <v>7.3868376964275999</v>
      </c>
      <c r="C613">
        <v>189.59581431922399</v>
      </c>
      <c r="D613">
        <v>291.22696996932501</v>
      </c>
      <c r="E613">
        <v>8.4207633023626798</v>
      </c>
      <c r="F613">
        <v>321.56776445920599</v>
      </c>
      <c r="G613">
        <v>458.04417050535199</v>
      </c>
      <c r="H613">
        <v>17.1969430950749</v>
      </c>
      <c r="I613">
        <v>56.769914731608502</v>
      </c>
      <c r="J613">
        <v>4.8167052163463699</v>
      </c>
      <c r="O613" t="str">
        <f t="shared" si="83"/>
        <v>Neutral</v>
      </c>
      <c r="P613" t="str" cm="1">
        <f t="array" ref="P613">_xlfn.IFS(C612&lt;=60,"Soft",
C612&lt;120,"Moderately Soft",
C612&lt;=170,"Desirable",
C612&lt;=240,"Moderately Hard",
C612&gt;240,"Hard")</f>
        <v>Moderately Hard</v>
      </c>
      <c r="Q613" t="str" cm="1">
        <f t="array" ref="Q613">_xlfn.IFS(D612&lt;50,"Non-Beneficial",
D612&lt;=150,"Excellent",
D612&lt;=250,"Good",
D612&lt;=350,"Average",
D612&lt;=500,"Poor",
D612&lt;=800,"Very Poor",
D612&gt;800,"Unacceptable")</f>
        <v>Average</v>
      </c>
      <c r="R613" t="str">
        <f t="shared" si="82"/>
        <v>Needs Boiling</v>
      </c>
      <c r="S613" t="str">
        <f t="shared" si="84"/>
        <v>Safe</v>
      </c>
      <c r="T613" t="str">
        <f t="shared" si="85"/>
        <v>Acceptable</v>
      </c>
      <c r="U613" t="str">
        <f t="shared" si="86"/>
        <v>Acceptable</v>
      </c>
      <c r="V613" t="str">
        <f t="shared" si="87"/>
        <v>Safe</v>
      </c>
      <c r="W613" t="str">
        <f t="shared" si="88"/>
        <v>Acceptable</v>
      </c>
      <c r="AA613" t="str">
        <f t="shared" si="89"/>
        <v>Potable</v>
      </c>
      <c r="AB613" t="str">
        <f t="shared" si="90"/>
        <v>Potable</v>
      </c>
      <c r="AC613" t="s">
        <v>40</v>
      </c>
    </row>
    <row r="614" spans="2:29" x14ac:dyDescent="0.3">
      <c r="B614">
        <v>5.4975803214518004</v>
      </c>
      <c r="C614">
        <v>204.68286959451001</v>
      </c>
      <c r="D614">
        <v>294.93422967409498</v>
      </c>
      <c r="E614">
        <v>7.6041303494296804</v>
      </c>
      <c r="F614">
        <v>323.608785863641</v>
      </c>
      <c r="G614">
        <v>476.844459118001</v>
      </c>
      <c r="H614">
        <v>16.672414601190699</v>
      </c>
      <c r="I614">
        <v>83.413838364948802</v>
      </c>
      <c r="J614">
        <v>5.0601149286616103</v>
      </c>
      <c r="O614" t="str">
        <f t="shared" si="83"/>
        <v>Neutral</v>
      </c>
      <c r="P614" t="str" cm="1">
        <f t="array" ref="P614">_xlfn.IFS(C613&lt;=60,"Soft",
C613&lt;120,"Moderately Soft",
C613&lt;=170,"Desirable",
C613&lt;=240,"Moderately Hard",
C613&gt;240,"Hard")</f>
        <v>Moderately Hard</v>
      </c>
      <c r="Q614" t="str" cm="1">
        <f t="array" ref="Q614">_xlfn.IFS(D613&lt;50,"Non-Beneficial",
D613&lt;=150,"Excellent",
D613&lt;=250,"Good",
D613&lt;=350,"Average",
D613&lt;=500,"Poor",
D613&lt;=800,"Very Poor",
D613&gt;800,"Unacceptable")</f>
        <v>Average</v>
      </c>
      <c r="R614" t="str">
        <f t="shared" si="82"/>
        <v>Unacceptable</v>
      </c>
      <c r="S614" t="str">
        <f t="shared" si="84"/>
        <v>Safe</v>
      </c>
      <c r="T614" t="str">
        <f t="shared" si="85"/>
        <v>Acceptable</v>
      </c>
      <c r="U614" t="str">
        <f t="shared" si="86"/>
        <v>Acceptable</v>
      </c>
      <c r="V614" t="str">
        <f t="shared" si="87"/>
        <v>Safe</v>
      </c>
      <c r="W614" t="str">
        <f t="shared" si="88"/>
        <v>Acceptable</v>
      </c>
      <c r="AA614" t="str">
        <f t="shared" si="89"/>
        <v>Not-Potable</v>
      </c>
      <c r="AB614" t="str">
        <f t="shared" si="90"/>
        <v>Potable</v>
      </c>
      <c r="AC614" t="s">
        <v>40</v>
      </c>
    </row>
    <row r="615" spans="2:29" x14ac:dyDescent="0.3">
      <c r="B615">
        <v>6.0578281137195296</v>
      </c>
      <c r="C615">
        <v>230.717693330777</v>
      </c>
      <c r="D615">
        <v>448.68458368023903</v>
      </c>
      <c r="E615">
        <v>6.4433915658920897</v>
      </c>
      <c r="F615">
        <f>$AH$27</f>
        <v>333.77577661081307</v>
      </c>
      <c r="G615">
        <v>397.23678389012099</v>
      </c>
      <c r="H615">
        <v>14.037903158503299</v>
      </c>
      <c r="I615">
        <v>76.701609157314294</v>
      </c>
      <c r="J615">
        <v>3.2922492668733598</v>
      </c>
      <c r="O615" t="str">
        <f t="shared" si="83"/>
        <v>Acidic</v>
      </c>
      <c r="P615" t="str" cm="1">
        <f t="array" ref="P615">_xlfn.IFS(C614&lt;=60,"Soft",
C614&lt;120,"Moderately Soft",
C614&lt;=170,"Desirable",
C614&lt;=240,"Moderately Hard",
C614&gt;240,"Hard")</f>
        <v>Moderately Hard</v>
      </c>
      <c r="Q615" t="str" cm="1">
        <f t="array" ref="Q615">_xlfn.IFS(D614&lt;50,"Non-Beneficial",
D614&lt;=150,"Excellent",
D614&lt;=250,"Good",
D614&lt;=350,"Average",
D614&lt;=500,"Poor",
D614&lt;=800,"Very Poor",
D614&gt;800,"Unacceptable")</f>
        <v>Average</v>
      </c>
      <c r="R615" t="str">
        <f t="shared" si="82"/>
        <v>Unacceptable</v>
      </c>
      <c r="S615" t="str">
        <f t="shared" si="84"/>
        <v>Safe</v>
      </c>
      <c r="T615" t="str">
        <f t="shared" si="85"/>
        <v>Acceptable</v>
      </c>
      <c r="U615" t="str">
        <f t="shared" si="86"/>
        <v>Acceptable</v>
      </c>
      <c r="V615" t="str">
        <f t="shared" si="87"/>
        <v>Unsafe</v>
      </c>
      <c r="W615" t="str">
        <f t="shared" si="88"/>
        <v>Unacceptable</v>
      </c>
      <c r="AA615" t="str">
        <f t="shared" si="89"/>
        <v>Not-Potable</v>
      </c>
      <c r="AB615" t="str">
        <f t="shared" si="90"/>
        <v>Not-Potable</v>
      </c>
      <c r="AC615" t="s">
        <v>40</v>
      </c>
    </row>
    <row r="616" spans="2:29" x14ac:dyDescent="0.3">
      <c r="B616">
        <f>$AG$27</f>
        <v>7.080794504276815</v>
      </c>
      <c r="C616">
        <v>222.82121305829801</v>
      </c>
      <c r="D616">
        <v>238.79226756854098</v>
      </c>
      <c r="E616">
        <v>5.0823566279550203</v>
      </c>
      <c r="F616">
        <f>$AH$27</f>
        <v>333.77577661081307</v>
      </c>
      <c r="G616">
        <v>382.75796556357102</v>
      </c>
      <c r="H616">
        <v>15.856062237972001</v>
      </c>
      <c r="I616">
        <v>66.270476677123497</v>
      </c>
      <c r="J616">
        <v>4.2351744150044004</v>
      </c>
      <c r="O616" t="str">
        <f t="shared" si="83"/>
        <v>Acidic</v>
      </c>
      <c r="P616" t="str" cm="1">
        <f t="array" ref="P616">_xlfn.IFS(C615&lt;=60,"Soft",
C615&lt;120,"Moderately Soft",
C615&lt;=170,"Desirable",
C615&lt;=240,"Moderately Hard",
C615&gt;240,"Hard")</f>
        <v>Moderately Hard</v>
      </c>
      <c r="Q616" t="str" cm="1">
        <f t="array" ref="Q616">_xlfn.IFS(D615&lt;50,"Non-Beneficial",
D615&lt;=150,"Excellent",
D615&lt;=250,"Good",
D615&lt;=350,"Average",
D615&lt;=500,"Poor",
D615&lt;=800,"Very Poor",
D615&gt;800,"Unacceptable")</f>
        <v>Poor</v>
      </c>
      <c r="R616" t="str">
        <f t="shared" si="82"/>
        <v>Needs Boiling</v>
      </c>
      <c r="S616" t="str">
        <f t="shared" si="84"/>
        <v>Safe</v>
      </c>
      <c r="T616" t="str">
        <f t="shared" si="85"/>
        <v>Acceptable</v>
      </c>
      <c r="U616" t="str">
        <f t="shared" si="86"/>
        <v>Acceptable</v>
      </c>
      <c r="V616" t="str">
        <f t="shared" si="87"/>
        <v>Safe</v>
      </c>
      <c r="W616" t="str">
        <f t="shared" si="88"/>
        <v>Acceptable</v>
      </c>
      <c r="AA616" t="str">
        <f t="shared" si="89"/>
        <v>Not-Potable</v>
      </c>
      <c r="AB616" t="str">
        <f t="shared" si="90"/>
        <v>Not-Potable</v>
      </c>
      <c r="AC616" t="s">
        <v>40</v>
      </c>
    </row>
    <row r="617" spans="2:29" x14ac:dyDescent="0.3">
      <c r="B617">
        <v>6.2689533366349499</v>
      </c>
      <c r="C617">
        <v>185.70664661048801</v>
      </c>
      <c r="D617">
        <v>247.69511393738699</v>
      </c>
      <c r="E617">
        <v>6.7176660405411299</v>
      </c>
      <c r="F617">
        <v>318.22794217017298</v>
      </c>
      <c r="G617">
        <v>534.54083746186302</v>
      </c>
      <c r="H617">
        <v>13.6288654445685</v>
      </c>
      <c r="I617">
        <v>69.139219943069307</v>
      </c>
      <c r="J617">
        <v>4.6744959728986704</v>
      </c>
      <c r="O617" t="str">
        <f t="shared" si="83"/>
        <v>Neutral</v>
      </c>
      <c r="P617" t="str" cm="1">
        <f t="array" ref="P617">_xlfn.IFS(C616&lt;=60,"Soft",
C616&lt;120,"Moderately Soft",
C616&lt;=170,"Desirable",
C616&lt;=240,"Moderately Hard",
C616&gt;240,"Hard")</f>
        <v>Moderately Hard</v>
      </c>
      <c r="Q617" t="str" cm="1">
        <f t="array" ref="Q617">_xlfn.IFS(D616&lt;50,"Non-Beneficial",
D616&lt;=150,"Excellent",
D616&lt;=250,"Good",
D616&lt;=350,"Average",
D616&lt;=500,"Poor",
D616&lt;=800,"Very Poor",
D616&gt;800,"Unacceptable")</f>
        <v>Good</v>
      </c>
      <c r="R617" t="str">
        <f t="shared" si="82"/>
        <v>Needs Boiling</v>
      </c>
      <c r="S617" t="str">
        <f t="shared" si="84"/>
        <v>Safe</v>
      </c>
      <c r="T617" t="str">
        <f t="shared" si="85"/>
        <v>Acceptable</v>
      </c>
      <c r="U617" t="str">
        <f t="shared" si="86"/>
        <v>Acceptable</v>
      </c>
      <c r="V617" t="str">
        <f t="shared" si="87"/>
        <v>Safe</v>
      </c>
      <c r="W617" t="str">
        <f t="shared" si="88"/>
        <v>Acceptable</v>
      </c>
      <c r="AA617" t="str">
        <f t="shared" si="89"/>
        <v>Potable</v>
      </c>
      <c r="AB617" t="str">
        <f t="shared" si="90"/>
        <v>Potable</v>
      </c>
      <c r="AC617" t="s">
        <v>40</v>
      </c>
    </row>
    <row r="618" spans="2:29" x14ac:dyDescent="0.3">
      <c r="B618">
        <f>$AG$27</f>
        <v>7.080794504276815</v>
      </c>
      <c r="C618">
        <v>190.92925578314399</v>
      </c>
      <c r="D618">
        <v>206.61411062730301</v>
      </c>
      <c r="E618">
        <v>10.1754837760274</v>
      </c>
      <c r="F618">
        <v>299.345576291984</v>
      </c>
      <c r="G618">
        <v>471.06263985089998</v>
      </c>
      <c r="H618">
        <v>9.22598527269008</v>
      </c>
      <c r="I618">
        <v>60.023522773286402</v>
      </c>
      <c r="J618">
        <v>4.9691497250356003</v>
      </c>
      <c r="O618" t="str">
        <f t="shared" si="83"/>
        <v>Acidic</v>
      </c>
      <c r="P618" t="str" cm="1">
        <f t="array" ref="P618">_xlfn.IFS(C617&lt;=60,"Soft",
C617&lt;120,"Moderately Soft",
C617&lt;=170,"Desirable",
C617&lt;=240,"Moderately Hard",
C617&gt;240,"Hard")</f>
        <v>Moderately Hard</v>
      </c>
      <c r="Q618" t="str" cm="1">
        <f t="array" ref="Q618">_xlfn.IFS(D617&lt;50,"Non-Beneficial",
D617&lt;=150,"Excellent",
D617&lt;=250,"Good",
D617&lt;=350,"Average",
D617&lt;=500,"Poor",
D617&lt;=800,"Very Poor",
D617&gt;800,"Unacceptable")</f>
        <v>Good</v>
      </c>
      <c r="R618" t="str">
        <f t="shared" si="82"/>
        <v>Needs Boiling</v>
      </c>
      <c r="S618" t="str">
        <f t="shared" si="84"/>
        <v>Safe</v>
      </c>
      <c r="T618" t="str">
        <f t="shared" si="85"/>
        <v>Unacceptable</v>
      </c>
      <c r="U618" t="str">
        <f t="shared" si="86"/>
        <v>Acceptable</v>
      </c>
      <c r="V618" t="str">
        <f t="shared" si="87"/>
        <v>Safe</v>
      </c>
      <c r="W618" t="str">
        <f t="shared" si="88"/>
        <v>Acceptable</v>
      </c>
      <c r="AA618" t="str">
        <f t="shared" si="89"/>
        <v>Not-Potable</v>
      </c>
      <c r="AB618" t="str">
        <f t="shared" si="90"/>
        <v>Not-Potable</v>
      </c>
      <c r="AC618" t="s">
        <v>40</v>
      </c>
    </row>
    <row r="619" spans="2:29" x14ac:dyDescent="0.3">
      <c r="B619">
        <v>6.2849848224523797</v>
      </c>
      <c r="C619">
        <v>196.77505624996601</v>
      </c>
      <c r="D619">
        <v>292.136203862088</v>
      </c>
      <c r="E619">
        <v>8.5287926089015897</v>
      </c>
      <c r="F619">
        <v>334.47779475410601</v>
      </c>
      <c r="G619">
        <v>574.54067149884702</v>
      </c>
      <c r="H619">
        <v>11.0958925221436</v>
      </c>
      <c r="I619">
        <f>$AI$27</f>
        <v>66.396292946768</v>
      </c>
      <c r="J619">
        <v>5.7032877427424102</v>
      </c>
      <c r="O619" t="str">
        <f t="shared" si="83"/>
        <v>Neutral</v>
      </c>
      <c r="P619" t="str" cm="1">
        <f t="array" ref="P619">_xlfn.IFS(C618&lt;=60,"Soft",
C618&lt;120,"Moderately Soft",
C618&lt;=170,"Desirable",
C618&lt;=240,"Moderately Hard",
C618&gt;240,"Hard")</f>
        <v>Moderately Hard</v>
      </c>
      <c r="Q619" t="str" cm="1">
        <f t="array" ref="Q619">_xlfn.IFS(D618&lt;50,"Non-Beneficial",
D618&lt;=150,"Excellent",
D618&lt;=250,"Good",
D618&lt;=350,"Average",
D618&lt;=500,"Poor",
D618&lt;=800,"Very Poor",
D618&gt;800,"Unacceptable")</f>
        <v>Good</v>
      </c>
      <c r="R619" t="str">
        <f t="shared" si="82"/>
        <v>Unacceptable</v>
      </c>
      <c r="S619" t="str">
        <f t="shared" si="84"/>
        <v>Safe</v>
      </c>
      <c r="T619" t="str">
        <f t="shared" si="85"/>
        <v>Acceptable</v>
      </c>
      <c r="U619" t="str">
        <f t="shared" si="86"/>
        <v>Acceptable</v>
      </c>
      <c r="V619" t="str">
        <f t="shared" si="87"/>
        <v>Safe</v>
      </c>
      <c r="W619" t="str">
        <f t="shared" si="88"/>
        <v>Acceptable</v>
      </c>
      <c r="AA619" t="str">
        <f t="shared" si="89"/>
        <v>Not-Potable</v>
      </c>
      <c r="AB619" t="str">
        <f t="shared" si="90"/>
        <v>Potable</v>
      </c>
      <c r="AC619" t="s">
        <v>40</v>
      </c>
    </row>
    <row r="620" spans="2:29" x14ac:dyDescent="0.3">
      <c r="B620">
        <v>9.0430956317015205</v>
      </c>
      <c r="C620">
        <v>181.56666281388701</v>
      </c>
      <c r="D620">
        <v>82.735919705393613</v>
      </c>
      <c r="E620">
        <v>6.7010419208711003</v>
      </c>
      <c r="F620">
        <f>$AH$27</f>
        <v>333.77577661081307</v>
      </c>
      <c r="G620">
        <v>372.55121903981598</v>
      </c>
      <c r="H620">
        <v>9.7623608183263197</v>
      </c>
      <c r="I620">
        <v>65.2163378646853</v>
      </c>
      <c r="J620">
        <v>4.0084993405000402</v>
      </c>
      <c r="O620" t="str">
        <f t="shared" si="83"/>
        <v>Acidic</v>
      </c>
      <c r="P620" t="str" cm="1">
        <f t="array" ref="P620">_xlfn.IFS(C619&lt;=60,"Soft",
C619&lt;120,"Moderately Soft",
C619&lt;=170,"Desirable",
C619&lt;=240,"Moderately Hard",
C619&gt;240,"Hard")</f>
        <v>Moderately Hard</v>
      </c>
      <c r="Q620" t="str" cm="1">
        <f t="array" ref="Q620">_xlfn.IFS(D619&lt;50,"Non-Beneficial",
D619&lt;=150,"Excellent",
D619&lt;=250,"Good",
D619&lt;=350,"Average",
D619&lt;=500,"Poor",
D619&lt;=800,"Very Poor",
D619&gt;800,"Unacceptable")</f>
        <v>Average</v>
      </c>
      <c r="R620" t="str">
        <f t="shared" si="82"/>
        <v>Unacceptable</v>
      </c>
      <c r="S620" t="str">
        <f t="shared" si="84"/>
        <v>Safe</v>
      </c>
      <c r="T620" t="str">
        <f t="shared" si="85"/>
        <v>Unacceptable</v>
      </c>
      <c r="U620" t="str">
        <f t="shared" si="86"/>
        <v>Acceptable</v>
      </c>
      <c r="V620" t="str">
        <f t="shared" si="87"/>
        <v>Safe</v>
      </c>
      <c r="W620" t="str">
        <f t="shared" si="88"/>
        <v>Unacceptable</v>
      </c>
      <c r="AA620" t="str">
        <f t="shared" si="89"/>
        <v>Not-Potable</v>
      </c>
      <c r="AB620" t="str">
        <f t="shared" si="90"/>
        <v>Not-Potable</v>
      </c>
      <c r="AC620" t="s">
        <v>40</v>
      </c>
    </row>
    <row r="621" spans="2:29" x14ac:dyDescent="0.3">
      <c r="B621">
        <v>8.5230620787564302</v>
      </c>
      <c r="C621">
        <v>201.60849253060999</v>
      </c>
      <c r="D621">
        <v>242.07298026548298</v>
      </c>
      <c r="E621">
        <v>7.2207162066076398</v>
      </c>
      <c r="F621">
        <f>$AH$27</f>
        <v>333.77577661081307</v>
      </c>
      <c r="G621">
        <v>436.62599030501599</v>
      </c>
      <c r="H621">
        <v>15.740638732220299</v>
      </c>
      <c r="I621">
        <v>63.310502745681902</v>
      </c>
      <c r="J621">
        <v>5.1123763650066003</v>
      </c>
      <c r="O621" t="str">
        <f t="shared" si="83"/>
        <v>Alkaline</v>
      </c>
      <c r="P621" t="str" cm="1">
        <f t="array" ref="P621">_xlfn.IFS(C620&lt;=60,"Soft",
C620&lt;120,"Moderately Soft",
C620&lt;=170,"Desirable",
C620&lt;=240,"Moderately Hard",
C620&gt;240,"Hard")</f>
        <v>Moderately Hard</v>
      </c>
      <c r="Q621" t="str" cm="1">
        <f t="array" ref="Q621">_xlfn.IFS(D620&lt;50,"Non-Beneficial",
D620&lt;=150,"Excellent",
D620&lt;=250,"Good",
D620&lt;=350,"Average",
D620&lt;=500,"Poor",
D620&lt;=800,"Very Poor",
D620&gt;800,"Unacceptable")</f>
        <v>Excellent</v>
      </c>
      <c r="R621" t="str">
        <f t="shared" si="82"/>
        <v>Needs Boiling</v>
      </c>
      <c r="S621" t="str">
        <f t="shared" si="84"/>
        <v>Safe</v>
      </c>
      <c r="T621" t="str">
        <f t="shared" si="85"/>
        <v>Acceptable</v>
      </c>
      <c r="U621" t="str">
        <f t="shared" si="86"/>
        <v>Acceptable</v>
      </c>
      <c r="V621" t="str">
        <f t="shared" si="87"/>
        <v>Safe</v>
      </c>
      <c r="W621" t="str">
        <f t="shared" si="88"/>
        <v>Acceptable</v>
      </c>
      <c r="AA621" t="str">
        <f t="shared" si="89"/>
        <v>Not-Potable</v>
      </c>
      <c r="AB621" t="str">
        <f t="shared" si="90"/>
        <v>Potable</v>
      </c>
      <c r="AC621" t="s">
        <v>40</v>
      </c>
    </row>
    <row r="622" spans="2:29" x14ac:dyDescent="0.3">
      <c r="B622">
        <f>$AG$27</f>
        <v>7.080794504276815</v>
      </c>
      <c r="C622">
        <v>183.46485311763701</v>
      </c>
      <c r="D622">
        <v>199.98859018680102</v>
      </c>
      <c r="E622">
        <v>7.15188869645407</v>
      </c>
      <c r="F622">
        <v>337.53953263765601</v>
      </c>
      <c r="G622">
        <v>294.84680153384897</v>
      </c>
      <c r="H622">
        <v>10.0886680070249</v>
      </c>
      <c r="I622">
        <v>66.299162224662794</v>
      </c>
      <c r="J622">
        <v>4.1833199107463104</v>
      </c>
      <c r="O622" t="str">
        <f t="shared" si="83"/>
        <v>Alkaline</v>
      </c>
      <c r="P622" t="str" cm="1">
        <f t="array" ref="P622">_xlfn.IFS(C621&lt;=60,"Soft",
C621&lt;120,"Moderately Soft",
C621&lt;=170,"Desirable",
C621&lt;=240,"Moderately Hard",
C621&gt;240,"Hard")</f>
        <v>Moderately Hard</v>
      </c>
      <c r="Q622" t="str" cm="1">
        <f t="array" ref="Q622">_xlfn.IFS(D621&lt;50,"Non-Beneficial",
D621&lt;=150,"Excellent",
D621&lt;=250,"Good",
D621&lt;=350,"Average",
D621&lt;=500,"Poor",
D621&lt;=800,"Very Poor",
D621&gt;800,"Unacceptable")</f>
        <v>Good</v>
      </c>
      <c r="R622" t="str">
        <f t="shared" si="82"/>
        <v>Unacceptable</v>
      </c>
      <c r="S622" t="str">
        <f t="shared" si="84"/>
        <v>Safe</v>
      </c>
      <c r="T622" t="str">
        <f t="shared" si="85"/>
        <v>Acceptable</v>
      </c>
      <c r="U622" t="str">
        <f t="shared" si="86"/>
        <v>Acceptable</v>
      </c>
      <c r="V622" t="str">
        <f t="shared" si="87"/>
        <v>Safe</v>
      </c>
      <c r="W622" t="str">
        <f t="shared" si="88"/>
        <v>Unacceptable</v>
      </c>
      <c r="AA622" t="str">
        <f t="shared" si="89"/>
        <v>Not-Potable</v>
      </c>
      <c r="AB622" t="str">
        <f t="shared" si="90"/>
        <v>Not-Potable</v>
      </c>
      <c r="AC622" t="s">
        <v>40</v>
      </c>
    </row>
    <row r="623" spans="2:29" x14ac:dyDescent="0.3">
      <c r="B623">
        <f>$AG$27</f>
        <v>7.080794504276815</v>
      </c>
      <c r="C623">
        <v>193.40026754863001</v>
      </c>
      <c r="D623">
        <v>306.307599391743</v>
      </c>
      <c r="E623">
        <v>6.8735681481767799</v>
      </c>
      <c r="F623">
        <v>342.19323950474097</v>
      </c>
      <c r="G623">
        <v>430.39560039453897</v>
      </c>
      <c r="H623">
        <v>17.446818223391499</v>
      </c>
      <c r="I623">
        <v>49.883653159498202</v>
      </c>
      <c r="J623">
        <v>2.9130484429989001</v>
      </c>
      <c r="O623" t="str">
        <f t="shared" si="83"/>
        <v>Neutral</v>
      </c>
      <c r="P623" t="str" cm="1">
        <f t="array" ref="P623">_xlfn.IFS(C622&lt;=60,"Soft",
C622&lt;120,"Moderately Soft",
C622&lt;=170,"Desirable",
C622&lt;=240,"Moderately Hard",
C622&gt;240,"Hard")</f>
        <v>Moderately Hard</v>
      </c>
      <c r="Q623" t="str" cm="1">
        <f t="array" ref="Q623">_xlfn.IFS(D622&lt;50,"Non-Beneficial",
D622&lt;=150,"Excellent",
D622&lt;=250,"Good",
D622&lt;=350,"Average",
D622&lt;=500,"Poor",
D622&lt;=800,"Very Poor",
D622&gt;800,"Unacceptable")</f>
        <v>Good</v>
      </c>
      <c r="R623" t="str">
        <f t="shared" si="82"/>
        <v>Unacceptable</v>
      </c>
      <c r="S623" t="str">
        <f t="shared" si="84"/>
        <v>Safe</v>
      </c>
      <c r="T623" t="str">
        <f t="shared" si="85"/>
        <v>Acceptable</v>
      </c>
      <c r="U623" t="str">
        <f t="shared" si="86"/>
        <v>Acceptable</v>
      </c>
      <c r="V623" t="str">
        <f t="shared" si="87"/>
        <v>Safe</v>
      </c>
      <c r="W623" t="str">
        <f t="shared" si="88"/>
        <v>Acceptable</v>
      </c>
      <c r="AA623" t="str">
        <f t="shared" si="89"/>
        <v>Not-Potable</v>
      </c>
      <c r="AB623" t="str">
        <f t="shared" si="90"/>
        <v>Potable</v>
      </c>
      <c r="AC623" t="s">
        <v>40</v>
      </c>
    </row>
    <row r="624" spans="2:29" x14ac:dyDescent="0.3">
      <c r="B624">
        <v>4.0290527099378597</v>
      </c>
      <c r="C624">
        <v>203.386856503101</v>
      </c>
      <c r="D624">
        <v>423.27168016039303</v>
      </c>
      <c r="E624">
        <v>8.5504830924479602</v>
      </c>
      <c r="F624">
        <v>279.67525562479602</v>
      </c>
      <c r="G624">
        <v>503.73242830214201</v>
      </c>
      <c r="H624">
        <v>13.758835833706801</v>
      </c>
      <c r="I624">
        <v>46.384063768262102</v>
      </c>
      <c r="J624">
        <v>4.1796562669180597</v>
      </c>
      <c r="O624" t="str">
        <f t="shared" si="83"/>
        <v>Neutral</v>
      </c>
      <c r="P624" t="str" cm="1">
        <f t="array" ref="P624">_xlfn.IFS(C623&lt;=60,"Soft",
C623&lt;120,"Moderately Soft",
C623&lt;=170,"Desirable",
C623&lt;=240,"Moderately Hard",
C623&gt;240,"Hard")</f>
        <v>Moderately Hard</v>
      </c>
      <c r="Q624" t="str" cm="1">
        <f t="array" ref="Q624">_xlfn.IFS(D623&lt;50,"Non-Beneficial",
D623&lt;=150,"Excellent",
D623&lt;=250,"Good",
D623&lt;=350,"Average",
D623&lt;=500,"Poor",
D623&lt;=800,"Very Poor",
D623&gt;800,"Unacceptable")</f>
        <v>Average</v>
      </c>
      <c r="R624" t="str">
        <f t="shared" si="82"/>
        <v>Needs Boiling</v>
      </c>
      <c r="S624" t="str">
        <f t="shared" si="84"/>
        <v>Safe</v>
      </c>
      <c r="T624" t="str">
        <f t="shared" si="85"/>
        <v>Acceptable</v>
      </c>
      <c r="U624" t="str">
        <f t="shared" si="86"/>
        <v>Acceptable</v>
      </c>
      <c r="V624" t="str">
        <f t="shared" si="87"/>
        <v>Safe</v>
      </c>
      <c r="W624" t="str">
        <f t="shared" si="88"/>
        <v>Acceptable</v>
      </c>
      <c r="AA624" t="str">
        <f t="shared" si="89"/>
        <v>Potable</v>
      </c>
      <c r="AB624" t="str">
        <f t="shared" si="90"/>
        <v>Potable</v>
      </c>
      <c r="AC624" t="s">
        <v>40</v>
      </c>
    </row>
    <row r="625" spans="2:29" x14ac:dyDescent="0.3">
      <c r="B625">
        <v>6.4127070417540502</v>
      </c>
      <c r="C625">
        <v>204.35809685056</v>
      </c>
      <c r="D625">
        <v>323.33841542219602</v>
      </c>
      <c r="E625">
        <v>5.2040844722114299</v>
      </c>
      <c r="F625">
        <v>345.71750030275899</v>
      </c>
      <c r="G625">
        <v>389.21529494359697</v>
      </c>
      <c r="H625">
        <v>11.145039768805701</v>
      </c>
      <c r="I625">
        <v>91.204866675023993</v>
      </c>
      <c r="J625">
        <v>5.0141448844949998</v>
      </c>
      <c r="O625" t="str">
        <f t="shared" si="83"/>
        <v>Acidic</v>
      </c>
      <c r="P625" t="str" cm="1">
        <f t="array" ref="P625">_xlfn.IFS(C624&lt;=60,"Soft",
C624&lt;120,"Moderately Soft",
C624&lt;=170,"Desirable",
C624&lt;=240,"Moderately Hard",
C624&gt;240,"Hard")</f>
        <v>Moderately Hard</v>
      </c>
      <c r="Q625" t="str" cm="1">
        <f t="array" ref="Q625">_xlfn.IFS(D624&lt;50,"Non-Beneficial",
D624&lt;=150,"Excellent",
D624&lt;=250,"Good",
D624&lt;=350,"Average",
D624&lt;=500,"Poor",
D624&lt;=800,"Very Poor",
D624&gt;800,"Unacceptable")</f>
        <v>Poor</v>
      </c>
      <c r="R625" t="str">
        <f t="shared" si="82"/>
        <v>Unacceptable</v>
      </c>
      <c r="S625" t="str">
        <f t="shared" si="84"/>
        <v>Safe</v>
      </c>
      <c r="T625" t="str">
        <f t="shared" si="85"/>
        <v>Unacceptable</v>
      </c>
      <c r="U625" t="str">
        <f t="shared" si="86"/>
        <v>Acceptable</v>
      </c>
      <c r="V625" t="str">
        <f t="shared" si="87"/>
        <v>Safe</v>
      </c>
      <c r="W625" t="str">
        <f t="shared" si="88"/>
        <v>Acceptable</v>
      </c>
      <c r="AA625" t="str">
        <f t="shared" si="89"/>
        <v>Not-Potable</v>
      </c>
      <c r="AB625" t="str">
        <f t="shared" si="90"/>
        <v>Not-Potable</v>
      </c>
      <c r="AC625" t="s">
        <v>40</v>
      </c>
    </row>
    <row r="626" spans="2:29" x14ac:dyDescent="0.3">
      <c r="B626">
        <v>6.2762949899815803</v>
      </c>
      <c r="C626">
        <v>184.95205738489</v>
      </c>
      <c r="D626">
        <v>286.53472341748801</v>
      </c>
      <c r="E626">
        <v>6.5194349410133299</v>
      </c>
      <c r="F626">
        <v>335.257777287446</v>
      </c>
      <c r="G626">
        <v>470.42967591266</v>
      </c>
      <c r="H626">
        <v>11.198483060942401</v>
      </c>
      <c r="I626">
        <f>$AI$27</f>
        <v>66.396292946768</v>
      </c>
      <c r="J626">
        <v>4.3427592768499998</v>
      </c>
      <c r="O626" t="str">
        <f t="shared" si="83"/>
        <v>Acidic</v>
      </c>
      <c r="P626" t="str" cm="1">
        <f t="array" ref="P626">_xlfn.IFS(C625&lt;=60,"Soft",
C625&lt;120,"Moderately Soft",
C625&lt;=170,"Desirable",
C625&lt;=240,"Moderately Hard",
C625&gt;240,"Hard")</f>
        <v>Moderately Hard</v>
      </c>
      <c r="Q626" t="str" cm="1">
        <f t="array" ref="Q626">_xlfn.IFS(D625&lt;50,"Non-Beneficial",
D625&lt;=150,"Excellent",
D625&lt;=250,"Good",
D625&lt;=350,"Average",
D625&lt;=500,"Poor",
D625&lt;=800,"Very Poor",
D625&gt;800,"Unacceptable")</f>
        <v>Average</v>
      </c>
      <c r="R626" t="str">
        <f t="shared" si="82"/>
        <v>Needs Boiling</v>
      </c>
      <c r="S626" t="str">
        <f t="shared" si="84"/>
        <v>Safe</v>
      </c>
      <c r="T626" t="str">
        <f t="shared" si="85"/>
        <v>Acceptable</v>
      </c>
      <c r="U626" t="str">
        <f t="shared" si="86"/>
        <v>Acceptable</v>
      </c>
      <c r="V626" t="str">
        <f t="shared" si="87"/>
        <v>Unsafe</v>
      </c>
      <c r="W626" t="str">
        <f t="shared" si="88"/>
        <v>Unacceptable</v>
      </c>
      <c r="AA626" t="str">
        <f t="shared" si="89"/>
        <v>Not-Potable</v>
      </c>
      <c r="AB626" t="str">
        <f t="shared" si="90"/>
        <v>Not-Potable</v>
      </c>
      <c r="AC626" t="s">
        <v>40</v>
      </c>
    </row>
    <row r="627" spans="2:29" x14ac:dyDescent="0.3">
      <c r="B627">
        <v>7.6488779277035297</v>
      </c>
      <c r="C627">
        <v>188.5069774161</v>
      </c>
      <c r="D627">
        <v>225.109750698624</v>
      </c>
      <c r="E627">
        <v>8.6172081467556705</v>
      </c>
      <c r="F627">
        <f>$AH$27</f>
        <v>333.77577661081307</v>
      </c>
      <c r="G627">
        <v>393.293538996726</v>
      </c>
      <c r="H627">
        <v>12.8545191098003</v>
      </c>
      <c r="I627">
        <v>73.313502930732596</v>
      </c>
      <c r="J627">
        <v>4.9535338629984098</v>
      </c>
      <c r="O627" t="str">
        <f t="shared" si="83"/>
        <v>Acidic</v>
      </c>
      <c r="P627" t="str" cm="1">
        <f t="array" ref="P627">_xlfn.IFS(C626&lt;=60,"Soft",
C626&lt;120,"Moderately Soft",
C626&lt;=170,"Desirable",
C626&lt;=240,"Moderately Hard",
C626&gt;240,"Hard")</f>
        <v>Moderately Hard</v>
      </c>
      <c r="Q627" t="str" cm="1">
        <f t="array" ref="Q627">_xlfn.IFS(D626&lt;50,"Non-Beneficial",
D626&lt;=150,"Excellent",
D626&lt;=250,"Good",
D626&lt;=350,"Average",
D626&lt;=500,"Poor",
D626&lt;=800,"Very Poor",
D626&gt;800,"Unacceptable")</f>
        <v>Average</v>
      </c>
      <c r="R627" t="str">
        <f t="shared" si="82"/>
        <v>Needs Boiling</v>
      </c>
      <c r="S627" t="str">
        <f t="shared" si="84"/>
        <v>Safe</v>
      </c>
      <c r="T627" t="str">
        <f t="shared" si="85"/>
        <v>Acceptable</v>
      </c>
      <c r="U627" t="str">
        <f t="shared" si="86"/>
        <v>Acceptable</v>
      </c>
      <c r="V627" t="str">
        <f t="shared" si="87"/>
        <v>Safe</v>
      </c>
      <c r="W627" t="str">
        <f t="shared" si="88"/>
        <v>Acceptable</v>
      </c>
      <c r="AA627" t="str">
        <f t="shared" si="89"/>
        <v>Not-Potable</v>
      </c>
      <c r="AB627" t="str">
        <f t="shared" si="90"/>
        <v>Potable</v>
      </c>
      <c r="AC627" t="s">
        <v>40</v>
      </c>
    </row>
    <row r="628" spans="2:29" x14ac:dyDescent="0.3">
      <c r="B628">
        <v>5.5481818491157702</v>
      </c>
      <c r="C628">
        <v>204.25989937053399</v>
      </c>
      <c r="D628">
        <v>399.977836974936</v>
      </c>
      <c r="E628">
        <v>7.0272261556313103</v>
      </c>
      <c r="F628">
        <v>319.20293529760397</v>
      </c>
      <c r="G628">
        <v>431.97242887715902</v>
      </c>
      <c r="H628">
        <v>15.400396203425201</v>
      </c>
      <c r="I628">
        <v>41.9522915733261</v>
      </c>
      <c r="J628">
        <v>3.9454604837243101</v>
      </c>
      <c r="O628" t="str">
        <f t="shared" si="83"/>
        <v>Neutral</v>
      </c>
      <c r="P628" t="str" cm="1">
        <f t="array" ref="P628">_xlfn.IFS(C627&lt;=60,"Soft",
C627&lt;120,"Moderately Soft",
C627&lt;=170,"Desirable",
C627&lt;=240,"Moderately Hard",
C627&gt;240,"Hard")</f>
        <v>Moderately Hard</v>
      </c>
      <c r="Q628" t="str" cm="1">
        <f t="array" ref="Q628">_xlfn.IFS(D627&lt;50,"Non-Beneficial",
D627&lt;=150,"Excellent",
D627&lt;=250,"Good",
D627&lt;=350,"Average",
D627&lt;=500,"Poor",
D627&lt;=800,"Very Poor",
D627&gt;800,"Unacceptable")</f>
        <v>Good</v>
      </c>
      <c r="R628" t="str">
        <f t="shared" si="82"/>
        <v>Unacceptable</v>
      </c>
      <c r="S628" t="str">
        <f t="shared" si="84"/>
        <v>Safe</v>
      </c>
      <c r="T628" t="str">
        <f t="shared" si="85"/>
        <v>Acceptable</v>
      </c>
      <c r="U628" t="str">
        <f t="shared" si="86"/>
        <v>Acceptable</v>
      </c>
      <c r="V628" t="str">
        <f t="shared" si="87"/>
        <v>Safe</v>
      </c>
      <c r="W628" t="str">
        <f t="shared" si="88"/>
        <v>Acceptable</v>
      </c>
      <c r="AA628" t="str">
        <f t="shared" si="89"/>
        <v>Not-Potable</v>
      </c>
      <c r="AB628" t="str">
        <f t="shared" si="90"/>
        <v>Potable</v>
      </c>
      <c r="AC628" t="s">
        <v>40</v>
      </c>
    </row>
    <row r="629" spans="2:29" x14ac:dyDescent="0.3">
      <c r="B629">
        <f>$AG$27</f>
        <v>7.080794504276815</v>
      </c>
      <c r="C629">
        <v>216.67561866505699</v>
      </c>
      <c r="D629">
        <v>178.703152462183</v>
      </c>
      <c r="E629">
        <v>6.6133867034869498</v>
      </c>
      <c r="F629">
        <v>338.41593884028703</v>
      </c>
      <c r="G629">
        <v>438.13210350537099</v>
      </c>
      <c r="H629">
        <v>15.4414900472885</v>
      </c>
      <c r="I629">
        <v>83.272735751889797</v>
      </c>
      <c r="J629">
        <v>2.6049599246437101</v>
      </c>
      <c r="O629" t="str">
        <f t="shared" si="83"/>
        <v>Acidic</v>
      </c>
      <c r="P629" t="str" cm="1">
        <f t="array" ref="P629">_xlfn.IFS(C628&lt;=60,"Soft",
C628&lt;120,"Moderately Soft",
C628&lt;=170,"Desirable",
C628&lt;=240,"Moderately Hard",
C628&gt;240,"Hard")</f>
        <v>Moderately Hard</v>
      </c>
      <c r="Q629" t="str" cm="1">
        <f t="array" ref="Q629">_xlfn.IFS(D628&lt;50,"Non-Beneficial",
D628&lt;=150,"Excellent",
D628&lt;=250,"Good",
D628&lt;=350,"Average",
D628&lt;=500,"Poor",
D628&lt;=800,"Very Poor",
D628&gt;800,"Unacceptable")</f>
        <v>Poor</v>
      </c>
      <c r="R629" t="str">
        <f t="shared" si="82"/>
        <v>Unacceptable</v>
      </c>
      <c r="S629" t="str">
        <f t="shared" si="84"/>
        <v>Safe</v>
      </c>
      <c r="T629" t="str">
        <f t="shared" si="85"/>
        <v>Acceptable</v>
      </c>
      <c r="U629" t="str">
        <f t="shared" si="86"/>
        <v>Acceptable</v>
      </c>
      <c r="V629" t="str">
        <f t="shared" si="87"/>
        <v>Safe</v>
      </c>
      <c r="W629" t="str">
        <f t="shared" si="88"/>
        <v>Acceptable</v>
      </c>
      <c r="AA629" t="str">
        <f t="shared" si="89"/>
        <v>Not-Potable</v>
      </c>
      <c r="AB629" t="str">
        <f t="shared" si="90"/>
        <v>Not-Potable</v>
      </c>
      <c r="AC629" t="s">
        <v>40</v>
      </c>
    </row>
    <row r="630" spans="2:29" x14ac:dyDescent="0.3">
      <c r="B630">
        <v>7.4686170188765697</v>
      </c>
      <c r="C630">
        <v>240.3453052406</v>
      </c>
      <c r="D630">
        <v>367.01974347436698</v>
      </c>
      <c r="E630">
        <v>4.5364129513445004</v>
      </c>
      <c r="F630">
        <v>339.22135119114699</v>
      </c>
      <c r="G630">
        <v>453.211366420974</v>
      </c>
      <c r="H630">
        <v>16.1065151095403</v>
      </c>
      <c r="I630">
        <v>67.952495726677299</v>
      </c>
      <c r="J630">
        <v>3.3841788409228801</v>
      </c>
      <c r="O630" t="str">
        <f t="shared" si="83"/>
        <v>Neutral</v>
      </c>
      <c r="P630" t="str" cm="1">
        <f t="array" ref="P630">_xlfn.IFS(C629&lt;=60,"Soft",
C629&lt;120,"Moderately Soft",
C629&lt;=170,"Desirable",
C629&lt;=240,"Moderately Hard",
C629&gt;240,"Hard")</f>
        <v>Moderately Hard</v>
      </c>
      <c r="Q630" t="str" cm="1">
        <f t="array" ref="Q630">_xlfn.IFS(D629&lt;50,"Non-Beneficial",
D629&lt;=150,"Excellent",
D629&lt;=250,"Good",
D629&lt;=350,"Average",
D629&lt;=500,"Poor",
D629&lt;=800,"Very Poor",
D629&gt;800,"Unacceptable")</f>
        <v>Good</v>
      </c>
      <c r="R630" t="str">
        <f t="shared" si="82"/>
        <v>Needs Boiling</v>
      </c>
      <c r="S630" t="str">
        <f t="shared" si="84"/>
        <v>Safe</v>
      </c>
      <c r="T630" t="str">
        <f t="shared" si="85"/>
        <v>Acceptable</v>
      </c>
      <c r="U630" t="str">
        <f t="shared" si="86"/>
        <v>Acceptable</v>
      </c>
      <c r="V630" t="str">
        <f t="shared" si="87"/>
        <v>Unsafe</v>
      </c>
      <c r="W630" t="str">
        <f t="shared" si="88"/>
        <v>Acceptable</v>
      </c>
      <c r="AA630" t="str">
        <f t="shared" si="89"/>
        <v>Not-Potable</v>
      </c>
      <c r="AB630" t="str">
        <f t="shared" si="90"/>
        <v>Potable</v>
      </c>
      <c r="AC630" t="s">
        <v>40</v>
      </c>
    </row>
    <row r="631" spans="2:29" x14ac:dyDescent="0.3">
      <c r="B631">
        <f>$AG$27</f>
        <v>7.080794504276815</v>
      </c>
      <c r="C631">
        <v>179.14944670235599</v>
      </c>
      <c r="D631">
        <v>210.513653762888</v>
      </c>
      <c r="E631">
        <v>8.8878462379731609</v>
      </c>
      <c r="F631">
        <v>296.94906965260498</v>
      </c>
      <c r="G631">
        <v>418.26980622127297</v>
      </c>
      <c r="H631">
        <v>18.800515626156098</v>
      </c>
      <c r="I631">
        <v>92.096000036047897</v>
      </c>
      <c r="J631">
        <v>3.7647035935008901</v>
      </c>
      <c r="O631" t="str">
        <f t="shared" si="83"/>
        <v>Neutral</v>
      </c>
      <c r="P631" t="str" cm="1">
        <f t="array" ref="P631">_xlfn.IFS(C630&lt;=60,"Soft",
C630&lt;120,"Moderately Soft",
C630&lt;=170,"Desirable",
C630&lt;=240,"Moderately Hard",
C630&gt;240,"Hard")</f>
        <v>Hard</v>
      </c>
      <c r="Q631" t="str" cm="1">
        <f t="array" ref="Q631">_xlfn.IFS(D630&lt;50,"Non-Beneficial",
D630&lt;=150,"Excellent",
D630&lt;=250,"Good",
D630&lt;=350,"Average",
D630&lt;=500,"Poor",
D630&lt;=800,"Very Poor",
D630&gt;800,"Unacceptable")</f>
        <v>Poor</v>
      </c>
      <c r="R631" t="str">
        <f t="shared" si="82"/>
        <v>Acceptable</v>
      </c>
      <c r="S631" t="str">
        <f t="shared" si="84"/>
        <v>Safe</v>
      </c>
      <c r="T631" t="str">
        <f t="shared" si="85"/>
        <v>Acceptable</v>
      </c>
      <c r="U631" t="str">
        <f t="shared" si="86"/>
        <v>Acceptable</v>
      </c>
      <c r="V631" t="str">
        <f t="shared" si="87"/>
        <v>Safe</v>
      </c>
      <c r="W631" t="str">
        <f t="shared" si="88"/>
        <v>Acceptable</v>
      </c>
      <c r="AA631" t="str">
        <f t="shared" si="89"/>
        <v>Not-Potable</v>
      </c>
      <c r="AB631" t="str">
        <f t="shared" si="90"/>
        <v>Not-Potable</v>
      </c>
      <c r="AC631" t="s">
        <v>40</v>
      </c>
    </row>
    <row r="632" spans="2:29" x14ac:dyDescent="0.3">
      <c r="B632">
        <v>7.9181504708531296</v>
      </c>
      <c r="C632">
        <v>214.18661094783599</v>
      </c>
      <c r="D632">
        <v>238.23492887703898</v>
      </c>
      <c r="E632">
        <v>7.2908776756003597</v>
      </c>
      <c r="F632">
        <v>341.17332171858902</v>
      </c>
      <c r="G632">
        <v>411.42448257132003</v>
      </c>
      <c r="H632">
        <v>19.585001894352899</v>
      </c>
      <c r="I632">
        <v>25.057374655213302</v>
      </c>
      <c r="J632">
        <v>4.0289580073315499</v>
      </c>
      <c r="O632" t="str">
        <f t="shared" si="83"/>
        <v>Neutral</v>
      </c>
      <c r="P632" t="str" cm="1">
        <f t="array" ref="P632">_xlfn.IFS(C631&lt;=60,"Soft",
C631&lt;120,"Moderately Soft",
C631&lt;=170,"Desirable",
C631&lt;=240,"Moderately Hard",
C631&gt;240,"Hard")</f>
        <v>Moderately Hard</v>
      </c>
      <c r="Q632" t="str" cm="1">
        <f t="array" ref="Q632">_xlfn.IFS(D631&lt;50,"Non-Beneficial",
D631&lt;=150,"Excellent",
D631&lt;=250,"Good",
D631&lt;=350,"Average",
D631&lt;=500,"Poor",
D631&lt;=800,"Very Poor",
D631&gt;800,"Unacceptable")</f>
        <v>Good</v>
      </c>
      <c r="R632" t="str">
        <f t="shared" si="82"/>
        <v>Unacceptable</v>
      </c>
      <c r="S632" t="str">
        <f t="shared" si="84"/>
        <v>Safe</v>
      </c>
      <c r="T632" t="str">
        <f t="shared" si="85"/>
        <v>Acceptable</v>
      </c>
      <c r="U632" t="str">
        <f t="shared" si="86"/>
        <v>Acceptable</v>
      </c>
      <c r="V632" t="str">
        <f t="shared" si="87"/>
        <v>Unsafe</v>
      </c>
      <c r="W632" t="str">
        <f t="shared" si="88"/>
        <v>Acceptable</v>
      </c>
      <c r="AA632" t="str">
        <f t="shared" si="89"/>
        <v>Not-Potable</v>
      </c>
      <c r="AB632" t="str">
        <f t="shared" si="90"/>
        <v>Not-Potable</v>
      </c>
      <c r="AC632" t="s">
        <v>40</v>
      </c>
    </row>
    <row r="633" spans="2:29" x14ac:dyDescent="0.3">
      <c r="B633">
        <f>$AG$27</f>
        <v>7.080794504276815</v>
      </c>
      <c r="C633">
        <v>191.76425612658599</v>
      </c>
      <c r="D633">
        <v>108.308012453996</v>
      </c>
      <c r="E633">
        <v>6.3628893704297598</v>
      </c>
      <c r="F633">
        <f>$AH$27</f>
        <v>333.77577661081307</v>
      </c>
      <c r="G633">
        <v>492.20030895275499</v>
      </c>
      <c r="H633">
        <v>17.291645155864799</v>
      </c>
      <c r="I633">
        <v>43.272545158219401</v>
      </c>
      <c r="J633">
        <v>4.2667753951097902</v>
      </c>
      <c r="O633" t="str">
        <f t="shared" si="83"/>
        <v>Neutral</v>
      </c>
      <c r="P633" t="str" cm="1">
        <f t="array" ref="P633">_xlfn.IFS(C632&lt;=60,"Soft",
C632&lt;120,"Moderately Soft",
C632&lt;=170,"Desirable",
C632&lt;=240,"Moderately Hard",
C632&gt;240,"Hard")</f>
        <v>Moderately Hard</v>
      </c>
      <c r="Q633" t="str" cm="1">
        <f t="array" ref="Q633">_xlfn.IFS(D632&lt;50,"Non-Beneficial",
D632&lt;=150,"Excellent",
D632&lt;=250,"Good",
D632&lt;=350,"Average",
D632&lt;=500,"Poor",
D632&lt;=800,"Very Poor",
D632&gt;800,"Unacceptable")</f>
        <v>Good</v>
      </c>
      <c r="R633" t="str">
        <f t="shared" si="82"/>
        <v>Unacceptable</v>
      </c>
      <c r="S633" t="str">
        <f t="shared" si="84"/>
        <v>Safe</v>
      </c>
      <c r="T633" t="str">
        <f t="shared" si="85"/>
        <v>Acceptable</v>
      </c>
      <c r="U633" t="str">
        <f t="shared" si="86"/>
        <v>Acceptable</v>
      </c>
      <c r="V633" t="str">
        <f t="shared" si="87"/>
        <v>Safe</v>
      </c>
      <c r="W633" t="str">
        <f t="shared" si="88"/>
        <v>Acceptable</v>
      </c>
      <c r="AA633" t="str">
        <f t="shared" si="89"/>
        <v>Not-Potable</v>
      </c>
      <c r="AB633" t="str">
        <f t="shared" si="90"/>
        <v>Potable</v>
      </c>
      <c r="AC633" t="s">
        <v>40</v>
      </c>
    </row>
    <row r="634" spans="2:29" x14ac:dyDescent="0.3">
      <c r="B634">
        <f>$AG$27</f>
        <v>7.080794504276815</v>
      </c>
      <c r="C634">
        <v>181.37465130934601</v>
      </c>
      <c r="D634">
        <v>145.79822072625799</v>
      </c>
      <c r="E634">
        <v>5.4350581943960803</v>
      </c>
      <c r="F634">
        <f>$AH$27</f>
        <v>333.77577661081307</v>
      </c>
      <c r="G634">
        <v>308.79251460626</v>
      </c>
      <c r="H634">
        <v>9.5450916928684197</v>
      </c>
      <c r="I634">
        <v>60.2146466895923</v>
      </c>
      <c r="J634">
        <v>4.1617492713192901</v>
      </c>
      <c r="O634" t="str">
        <f t="shared" si="83"/>
        <v>Neutral</v>
      </c>
      <c r="P634" t="str" cm="1">
        <f t="array" ref="P634">_xlfn.IFS(C633&lt;=60,"Soft",
C633&lt;120,"Moderately Soft",
C633&lt;=170,"Desirable",
C633&lt;=240,"Moderately Hard",
C633&gt;240,"Hard")</f>
        <v>Moderately Hard</v>
      </c>
      <c r="Q634" t="str" cm="1">
        <f t="array" ref="Q634">_xlfn.IFS(D633&lt;50,"Non-Beneficial",
D633&lt;=150,"Excellent",
D633&lt;=250,"Good",
D633&lt;=350,"Average",
D633&lt;=500,"Poor",
D633&lt;=800,"Very Poor",
D633&gt;800,"Unacceptable")</f>
        <v>Excellent</v>
      </c>
      <c r="R634" t="str">
        <f t="shared" si="82"/>
        <v>Needs Boiling</v>
      </c>
      <c r="S634" t="str">
        <f t="shared" si="84"/>
        <v>Safe</v>
      </c>
      <c r="T634" t="str">
        <f t="shared" si="85"/>
        <v>Acceptable</v>
      </c>
      <c r="U634" t="str">
        <f t="shared" si="86"/>
        <v>Acceptable</v>
      </c>
      <c r="V634" t="str">
        <f t="shared" si="87"/>
        <v>Safe</v>
      </c>
      <c r="W634" t="str">
        <f t="shared" si="88"/>
        <v>Acceptable</v>
      </c>
      <c r="AA634" t="str">
        <f t="shared" si="89"/>
        <v>Potable</v>
      </c>
      <c r="AB634" t="str">
        <f t="shared" si="90"/>
        <v>Potable</v>
      </c>
      <c r="AC634" t="s">
        <v>40</v>
      </c>
    </row>
    <row r="635" spans="2:29" x14ac:dyDescent="0.3">
      <c r="B635">
        <v>5.4332421165126297</v>
      </c>
      <c r="C635">
        <v>201.78124550414299</v>
      </c>
      <c r="D635">
        <v>311.57110167053702</v>
      </c>
      <c r="E635">
        <v>7.2863923239890198</v>
      </c>
      <c r="F635">
        <v>304.42527520031399</v>
      </c>
      <c r="G635">
        <v>451.55717770994801</v>
      </c>
      <c r="H635">
        <v>10.842095158854599</v>
      </c>
      <c r="I635">
        <v>87.634013179063999</v>
      </c>
      <c r="J635">
        <v>3.6757176729786001</v>
      </c>
      <c r="O635" t="str">
        <f t="shared" si="83"/>
        <v>Neutral</v>
      </c>
      <c r="P635" t="str" cm="1">
        <f t="array" ref="P635">_xlfn.IFS(C634&lt;=60,"Soft",
C634&lt;120,"Moderately Soft",
C634&lt;=170,"Desirable",
C634&lt;=240,"Moderately Hard",
C634&gt;240,"Hard")</f>
        <v>Moderately Hard</v>
      </c>
      <c r="Q635" t="str" cm="1">
        <f t="array" ref="Q635">_xlfn.IFS(D634&lt;50,"Non-Beneficial",
D634&lt;=150,"Excellent",
D634&lt;=250,"Good",
D634&lt;=350,"Average",
D634&lt;=500,"Poor",
D634&lt;=800,"Very Poor",
D634&gt;800,"Unacceptable")</f>
        <v>Excellent</v>
      </c>
      <c r="R635" t="str">
        <f t="shared" si="82"/>
        <v>Needs Boiling</v>
      </c>
      <c r="S635" t="str">
        <f t="shared" si="84"/>
        <v>Safe</v>
      </c>
      <c r="T635" t="str">
        <f t="shared" si="85"/>
        <v>Acceptable</v>
      </c>
      <c r="U635" t="str">
        <f t="shared" si="86"/>
        <v>Acceptable</v>
      </c>
      <c r="V635" t="str">
        <f t="shared" si="87"/>
        <v>Safe</v>
      </c>
      <c r="W635" t="str">
        <f t="shared" si="88"/>
        <v>Acceptable</v>
      </c>
      <c r="AA635" t="str">
        <f t="shared" si="89"/>
        <v>Potable</v>
      </c>
      <c r="AB635" t="str">
        <f t="shared" si="90"/>
        <v>Potable</v>
      </c>
      <c r="AC635" t="s">
        <v>40</v>
      </c>
    </row>
    <row r="636" spans="2:29" x14ac:dyDescent="0.3">
      <c r="B636">
        <v>8.3395116100347497</v>
      </c>
      <c r="C636">
        <v>202.20162417903401</v>
      </c>
      <c r="D636">
        <v>212.95749878708898</v>
      </c>
      <c r="E636">
        <v>5.6181160528907297</v>
      </c>
      <c r="F636">
        <f>$AH$27</f>
        <v>333.77577661081307</v>
      </c>
      <c r="G636">
        <v>428.95032878072402</v>
      </c>
      <c r="H636">
        <v>15.491387491611199</v>
      </c>
      <c r="I636">
        <v>81.315326680825706</v>
      </c>
      <c r="J636">
        <v>4.8277042467053599</v>
      </c>
      <c r="O636" t="str">
        <f t="shared" si="83"/>
        <v>Acidic</v>
      </c>
      <c r="P636" t="str" cm="1">
        <f t="array" ref="P636">_xlfn.IFS(C635&lt;=60,"Soft",
C635&lt;120,"Moderately Soft",
C635&lt;=170,"Desirable",
C635&lt;=240,"Moderately Hard",
C635&gt;240,"Hard")</f>
        <v>Moderately Hard</v>
      </c>
      <c r="Q636" t="str" cm="1">
        <f t="array" ref="Q636">_xlfn.IFS(D635&lt;50,"Non-Beneficial",
D635&lt;=150,"Excellent",
D635&lt;=250,"Good",
D635&lt;=350,"Average",
D635&lt;=500,"Poor",
D635&lt;=800,"Very Poor",
D635&gt;800,"Unacceptable")</f>
        <v>Average</v>
      </c>
      <c r="R636" t="str">
        <f t="shared" si="82"/>
        <v>Unacceptable</v>
      </c>
      <c r="S636" t="str">
        <f t="shared" si="84"/>
        <v>Safe</v>
      </c>
      <c r="T636" t="str">
        <f t="shared" si="85"/>
        <v>Acceptable</v>
      </c>
      <c r="U636" t="str">
        <f t="shared" si="86"/>
        <v>Acceptable</v>
      </c>
      <c r="V636" t="str">
        <f t="shared" si="87"/>
        <v>Unsafe</v>
      </c>
      <c r="W636" t="str">
        <f t="shared" si="88"/>
        <v>Acceptable</v>
      </c>
      <c r="AA636" t="str">
        <f t="shared" si="89"/>
        <v>Not-Potable</v>
      </c>
      <c r="AB636" t="str">
        <f t="shared" si="90"/>
        <v>Not-Potable</v>
      </c>
      <c r="AC636" t="s">
        <v>40</v>
      </c>
    </row>
    <row r="637" spans="2:29" x14ac:dyDescent="0.3">
      <c r="B637">
        <v>6.7157190879797897</v>
      </c>
      <c r="C637">
        <v>195.19059854334401</v>
      </c>
      <c r="D637">
        <v>199.66744696524</v>
      </c>
      <c r="E637">
        <v>7.7446957628823103</v>
      </c>
      <c r="F637">
        <v>354.20892318823599</v>
      </c>
      <c r="G637">
        <v>411.79550288618901</v>
      </c>
      <c r="H637">
        <v>17.323080725346699</v>
      </c>
      <c r="I637">
        <v>67.981740600455694</v>
      </c>
      <c r="J637">
        <v>2.4430080057773602</v>
      </c>
      <c r="O637" t="str">
        <f t="shared" si="83"/>
        <v>Alkaline</v>
      </c>
      <c r="P637" t="str" cm="1">
        <f t="array" ref="P637">_xlfn.IFS(C636&lt;=60,"Soft",
C636&lt;120,"Moderately Soft",
C636&lt;=170,"Desirable",
C636&lt;=240,"Moderately Hard",
C636&gt;240,"Hard")</f>
        <v>Moderately Hard</v>
      </c>
      <c r="Q637" t="str" cm="1">
        <f t="array" ref="Q637">_xlfn.IFS(D636&lt;50,"Non-Beneficial",
D636&lt;=150,"Excellent",
D636&lt;=250,"Good",
D636&lt;=350,"Average",
D636&lt;=500,"Poor",
D636&lt;=800,"Very Poor",
D636&gt;800,"Unacceptable")</f>
        <v>Good</v>
      </c>
      <c r="R637" t="str">
        <f t="shared" si="82"/>
        <v>Needs Boiling</v>
      </c>
      <c r="S637" t="str">
        <f t="shared" si="84"/>
        <v>Safe</v>
      </c>
      <c r="T637" t="str">
        <f t="shared" si="85"/>
        <v>Acceptable</v>
      </c>
      <c r="U637" t="str">
        <f t="shared" si="86"/>
        <v>Acceptable</v>
      </c>
      <c r="V637" t="str">
        <f t="shared" si="87"/>
        <v>Unsafe</v>
      </c>
      <c r="W637" t="str">
        <f t="shared" si="88"/>
        <v>Acceptable</v>
      </c>
      <c r="AA637" t="str">
        <f t="shared" si="89"/>
        <v>Not-Potable</v>
      </c>
      <c r="AB637" t="str">
        <f t="shared" si="90"/>
        <v>Not-Potable</v>
      </c>
      <c r="AC637" t="s">
        <v>40</v>
      </c>
    </row>
    <row r="638" spans="2:29" x14ac:dyDescent="0.3">
      <c r="B638">
        <v>6.0980120899463204</v>
      </c>
      <c r="C638">
        <v>211.45401031110401</v>
      </c>
      <c r="D638">
        <v>393.52775838363397</v>
      </c>
      <c r="E638">
        <v>6.2121912532076999</v>
      </c>
      <c r="F638">
        <f>$AH$27</f>
        <v>333.77577661081307</v>
      </c>
      <c r="G638">
        <v>488.14131272159898</v>
      </c>
      <c r="H638">
        <v>11.791840273106001</v>
      </c>
      <c r="I638">
        <v>46.928041333003598</v>
      </c>
      <c r="J638">
        <v>4.5906167407292298</v>
      </c>
      <c r="O638" t="str">
        <f t="shared" si="83"/>
        <v>Drinkable</v>
      </c>
      <c r="P638" t="str" cm="1">
        <f t="array" ref="P638">_xlfn.IFS(C637&lt;=60,"Soft",
C637&lt;120,"Moderately Soft",
C637&lt;=170,"Desirable",
C637&lt;=240,"Moderately Hard",
C637&gt;240,"Hard")</f>
        <v>Moderately Hard</v>
      </c>
      <c r="Q638" t="str" cm="1">
        <f t="array" ref="Q638">_xlfn.IFS(D637&lt;50,"Non-Beneficial",
D637&lt;=150,"Excellent",
D637&lt;=250,"Good",
D637&lt;=350,"Average",
D637&lt;=500,"Poor",
D637&lt;=800,"Very Poor",
D637&gt;800,"Unacceptable")</f>
        <v>Good</v>
      </c>
      <c r="R638" t="str">
        <f t="shared" si="82"/>
        <v>Unacceptable</v>
      </c>
      <c r="S638" t="str">
        <f t="shared" si="84"/>
        <v>Safe</v>
      </c>
      <c r="T638" t="str">
        <f t="shared" si="85"/>
        <v>Acceptable</v>
      </c>
      <c r="U638" t="str">
        <f t="shared" si="86"/>
        <v>Acceptable</v>
      </c>
      <c r="V638" t="str">
        <f t="shared" si="87"/>
        <v>Safe</v>
      </c>
      <c r="W638" t="str">
        <f t="shared" si="88"/>
        <v>Acceptable</v>
      </c>
      <c r="AA638" t="str">
        <f t="shared" si="89"/>
        <v>Not-Potable</v>
      </c>
      <c r="AB638" t="str">
        <f t="shared" si="90"/>
        <v>Potable</v>
      </c>
      <c r="AC638" t="s">
        <v>40</v>
      </c>
    </row>
    <row r="639" spans="2:29" x14ac:dyDescent="0.3">
      <c r="B639">
        <v>6.5768453230811401</v>
      </c>
      <c r="C639">
        <v>156.22176808976599</v>
      </c>
      <c r="D639">
        <v>127.72095750375701</v>
      </c>
      <c r="E639">
        <v>9.7598976515073996</v>
      </c>
      <c r="F639">
        <v>341.749377718387</v>
      </c>
      <c r="G639">
        <v>418.97246659287703</v>
      </c>
      <c r="H639">
        <v>10.3822526531075</v>
      </c>
      <c r="I639">
        <v>78.305179710355702</v>
      </c>
      <c r="J639">
        <v>3.7713135180813802</v>
      </c>
      <c r="O639" t="str">
        <f t="shared" si="83"/>
        <v>Acidic</v>
      </c>
      <c r="P639" t="str" cm="1">
        <f t="array" ref="P639">_xlfn.IFS(C638&lt;=60,"Soft",
C638&lt;120,"Moderately Soft",
C638&lt;=170,"Desirable",
C638&lt;=240,"Moderately Hard",
C638&gt;240,"Hard")</f>
        <v>Moderately Hard</v>
      </c>
      <c r="Q639" t="str" cm="1">
        <f t="array" ref="Q639">_xlfn.IFS(D638&lt;50,"Non-Beneficial",
D638&lt;=150,"Excellent",
D638&lt;=250,"Good",
D638&lt;=350,"Average",
D638&lt;=500,"Poor",
D638&lt;=800,"Very Poor",
D638&gt;800,"Unacceptable")</f>
        <v>Poor</v>
      </c>
      <c r="R639" t="str">
        <f t="shared" si="82"/>
        <v>Needs Boiling</v>
      </c>
      <c r="S639" t="str">
        <f t="shared" si="84"/>
        <v>Safe</v>
      </c>
      <c r="T639" t="str">
        <f t="shared" si="85"/>
        <v>Acceptable</v>
      </c>
      <c r="U639" t="str">
        <f t="shared" si="86"/>
        <v>Acceptable</v>
      </c>
      <c r="V639" t="str">
        <f t="shared" si="87"/>
        <v>Safe</v>
      </c>
      <c r="W639" t="str">
        <f t="shared" si="88"/>
        <v>Acceptable</v>
      </c>
      <c r="AA639" t="str">
        <f t="shared" si="89"/>
        <v>Not-Potable</v>
      </c>
      <c r="AB639" t="str">
        <f t="shared" si="90"/>
        <v>Not-Potable</v>
      </c>
      <c r="AC639" t="s">
        <v>40</v>
      </c>
    </row>
    <row r="640" spans="2:29" x14ac:dyDescent="0.3">
      <c r="B640">
        <v>4.6810987602356704</v>
      </c>
      <c r="C640">
        <v>220.476126076594</v>
      </c>
      <c r="D640">
        <v>387.48411345552398</v>
      </c>
      <c r="E640">
        <v>4.65251383340415</v>
      </c>
      <c r="F640">
        <v>306.45118964246097</v>
      </c>
      <c r="G640">
        <v>442.53050812735103</v>
      </c>
      <c r="H640">
        <v>10.9412698948582</v>
      </c>
      <c r="I640">
        <f>$AI$27</f>
        <v>66.396292946768</v>
      </c>
      <c r="J640">
        <v>4.1257503329904202</v>
      </c>
      <c r="O640" t="str">
        <f t="shared" si="83"/>
        <v>Drinkable</v>
      </c>
      <c r="P640" t="str" cm="1">
        <f t="array" ref="P640">_xlfn.IFS(C639&lt;=60,"Soft",
C639&lt;120,"Moderately Soft",
C639&lt;=170,"Desirable",
C639&lt;=240,"Moderately Hard",
C639&gt;240,"Hard")</f>
        <v>Desirable</v>
      </c>
      <c r="Q640" t="str" cm="1">
        <f t="array" ref="Q640">_xlfn.IFS(D639&lt;50,"Non-Beneficial",
D639&lt;=150,"Excellent",
D639&lt;=250,"Good",
D639&lt;=350,"Average",
D639&lt;=500,"Poor",
D639&lt;=800,"Very Poor",
D639&gt;800,"Unacceptable")</f>
        <v>Excellent</v>
      </c>
      <c r="R640" t="str">
        <f t="shared" si="82"/>
        <v>Unacceptable</v>
      </c>
      <c r="S640" t="str">
        <f t="shared" si="84"/>
        <v>Safe</v>
      </c>
      <c r="T640" t="str">
        <f t="shared" si="85"/>
        <v>Acceptable</v>
      </c>
      <c r="U640" t="str">
        <f t="shared" si="86"/>
        <v>Acceptable</v>
      </c>
      <c r="V640" t="str">
        <f t="shared" si="87"/>
        <v>Safe</v>
      </c>
      <c r="W640" t="str">
        <f t="shared" si="88"/>
        <v>Acceptable</v>
      </c>
      <c r="AA640" t="str">
        <f t="shared" si="89"/>
        <v>Not-Potable</v>
      </c>
      <c r="AB640" t="str">
        <f t="shared" si="90"/>
        <v>Potable</v>
      </c>
      <c r="AC640" t="s">
        <v>40</v>
      </c>
    </row>
    <row r="641" spans="2:29" x14ac:dyDescent="0.3">
      <c r="B641">
        <v>8.1512153104236607</v>
      </c>
      <c r="C641">
        <v>219.56004997568701</v>
      </c>
      <c r="D641">
        <v>136.996807078427</v>
      </c>
      <c r="E641">
        <v>3.8044282993197398</v>
      </c>
      <c r="F641">
        <f>$AH$27</f>
        <v>333.77577661081307</v>
      </c>
      <c r="G641">
        <v>460.52873600352899</v>
      </c>
      <c r="H641">
        <v>14.9512950136344</v>
      </c>
      <c r="I641">
        <v>79.634260808948895</v>
      </c>
      <c r="J641">
        <v>3.5239805056721698</v>
      </c>
      <c r="O641" t="str">
        <f t="shared" si="83"/>
        <v>Acidic</v>
      </c>
      <c r="P641" t="str" cm="1">
        <f t="array" ref="P641">_xlfn.IFS(C640&lt;=60,"Soft",
C640&lt;120,"Moderately Soft",
C640&lt;=170,"Desirable",
C640&lt;=240,"Moderately Hard",
C640&gt;240,"Hard")</f>
        <v>Moderately Hard</v>
      </c>
      <c r="Q641" t="str" cm="1">
        <f t="array" ref="Q641">_xlfn.IFS(D640&lt;50,"Non-Beneficial",
D640&lt;=150,"Excellent",
D640&lt;=250,"Good",
D640&lt;=350,"Average",
D640&lt;=500,"Poor",
D640&lt;=800,"Very Poor",
D640&gt;800,"Unacceptable")</f>
        <v>Poor</v>
      </c>
      <c r="R641" t="str">
        <f t="shared" si="82"/>
        <v>Acceptable</v>
      </c>
      <c r="S641" t="str">
        <f t="shared" si="84"/>
        <v>Safe</v>
      </c>
      <c r="T641" t="str">
        <f t="shared" si="85"/>
        <v>Acceptable</v>
      </c>
      <c r="U641" t="str">
        <f t="shared" si="86"/>
        <v>Acceptable</v>
      </c>
      <c r="V641" t="str">
        <f t="shared" si="87"/>
        <v>Safe</v>
      </c>
      <c r="W641" t="str">
        <f t="shared" si="88"/>
        <v>Acceptable</v>
      </c>
      <c r="AA641" t="str">
        <f t="shared" si="89"/>
        <v>Not-Potable</v>
      </c>
      <c r="AB641" t="str">
        <f t="shared" si="90"/>
        <v>Not-Potable</v>
      </c>
      <c r="AC641" t="s">
        <v>40</v>
      </c>
    </row>
    <row r="642" spans="2:29" x14ac:dyDescent="0.3">
      <c r="B642">
        <f>$AG$27</f>
        <v>7.080794504276815</v>
      </c>
      <c r="C642">
        <v>226.54835391553601</v>
      </c>
      <c r="D642">
        <v>135.84490338498</v>
      </c>
      <c r="E642">
        <v>4.1906962110019697</v>
      </c>
      <c r="F642">
        <v>374.157620795291</v>
      </c>
      <c r="G642">
        <v>335.37821151987498</v>
      </c>
      <c r="H642">
        <v>9.1474361188541007</v>
      </c>
      <c r="I642">
        <v>82.864928629813903</v>
      </c>
      <c r="J642">
        <v>2.3645589117966801</v>
      </c>
      <c r="O642" t="str">
        <f t="shared" si="83"/>
        <v>Alkaline</v>
      </c>
      <c r="P642" t="str" cm="1">
        <f t="array" ref="P642">_xlfn.IFS(C641&lt;=60,"Soft",
C641&lt;120,"Moderately Soft",
C641&lt;=170,"Desirable",
C641&lt;=240,"Moderately Hard",
C641&gt;240,"Hard")</f>
        <v>Moderately Hard</v>
      </c>
      <c r="Q642" t="str" cm="1">
        <f t="array" ref="Q642">_xlfn.IFS(D641&lt;50,"Non-Beneficial",
D641&lt;=150,"Excellent",
D641&lt;=250,"Good",
D641&lt;=350,"Average",
D641&lt;=500,"Poor",
D641&lt;=800,"Very Poor",
D641&gt;800,"Unacceptable")</f>
        <v>Excellent</v>
      </c>
      <c r="R642" t="str">
        <f t="shared" si="82"/>
        <v>Acceptable</v>
      </c>
      <c r="S642" t="str">
        <f t="shared" si="84"/>
        <v>Safe</v>
      </c>
      <c r="T642" t="str">
        <f t="shared" si="85"/>
        <v>Acceptable</v>
      </c>
      <c r="U642" t="str">
        <f t="shared" si="86"/>
        <v>Acceptable</v>
      </c>
      <c r="V642" t="str">
        <f t="shared" si="87"/>
        <v>Safe</v>
      </c>
      <c r="W642" t="str">
        <f t="shared" si="88"/>
        <v>Acceptable</v>
      </c>
      <c r="AA642" t="str">
        <f t="shared" si="89"/>
        <v>Not-Potable</v>
      </c>
      <c r="AB642" t="str">
        <f t="shared" si="90"/>
        <v>Potable</v>
      </c>
      <c r="AC642" t="s">
        <v>40</v>
      </c>
    </row>
    <row r="643" spans="2:29" x14ac:dyDescent="0.3">
      <c r="B643">
        <f>$AG$27</f>
        <v>7.080794504276815</v>
      </c>
      <c r="C643">
        <v>220.83603482920699</v>
      </c>
      <c r="D643">
        <v>273.19569029946297</v>
      </c>
      <c r="E643">
        <v>4.5071016001181903</v>
      </c>
      <c r="F643">
        <v>329.99718827271602</v>
      </c>
      <c r="G643">
        <v>463.96516783446202</v>
      </c>
      <c r="H643">
        <v>13.986735330572101</v>
      </c>
      <c r="I643">
        <f>$AI$27</f>
        <v>66.396292946768</v>
      </c>
      <c r="J643">
        <v>5.6665473109583004</v>
      </c>
      <c r="O643" t="str">
        <f t="shared" si="83"/>
        <v>Neutral</v>
      </c>
      <c r="P643" t="str" cm="1">
        <f t="array" ref="P643">_xlfn.IFS(C642&lt;=60,"Soft",
C642&lt;120,"Moderately Soft",
C642&lt;=170,"Desirable",
C642&lt;=240,"Moderately Hard",
C642&gt;240,"Hard")</f>
        <v>Moderately Hard</v>
      </c>
      <c r="Q643" t="str" cm="1">
        <f t="array" ref="Q643">_xlfn.IFS(D642&lt;50,"Non-Beneficial",
D642&lt;=150,"Excellent",
D642&lt;=250,"Good",
D642&lt;=350,"Average",
D642&lt;=500,"Poor",
D642&lt;=800,"Very Poor",
D642&gt;800,"Unacceptable")</f>
        <v>Excellent</v>
      </c>
      <c r="R643" t="str">
        <f t="shared" ref="R643:R706" si="91">IF(E642&lt;=5,"Acceptable",
IF(E642&lt;=7,"Needs Boiling","Unacceptable"))</f>
        <v>Acceptable</v>
      </c>
      <c r="S643" t="str">
        <f t="shared" si="84"/>
        <v>Safe</v>
      </c>
      <c r="T643" t="str">
        <f t="shared" si="85"/>
        <v>Acceptable</v>
      </c>
      <c r="U643" t="str">
        <f t="shared" si="86"/>
        <v>Acceptable</v>
      </c>
      <c r="V643" t="str">
        <f t="shared" si="87"/>
        <v>Unsafe</v>
      </c>
      <c r="W643" t="str">
        <f t="shared" si="88"/>
        <v>Acceptable</v>
      </c>
      <c r="AA643" t="str">
        <f t="shared" si="89"/>
        <v>Not-Potable</v>
      </c>
      <c r="AB643" t="str">
        <f t="shared" si="90"/>
        <v>Potable</v>
      </c>
      <c r="AC643" t="s">
        <v>40</v>
      </c>
    </row>
    <row r="644" spans="2:29" x14ac:dyDescent="0.3">
      <c r="B644">
        <v>5.6696895663494304</v>
      </c>
      <c r="C644">
        <v>194.13006899279</v>
      </c>
      <c r="D644">
        <v>200.815379544661</v>
      </c>
      <c r="E644">
        <v>6.7781036422784497</v>
      </c>
      <c r="F644">
        <f>$AH$27</f>
        <v>333.77577661081307</v>
      </c>
      <c r="G644">
        <v>403.98992017375099</v>
      </c>
      <c r="H644">
        <v>18.284806650267701</v>
      </c>
      <c r="I644">
        <f>$AI$27</f>
        <v>66.396292946768</v>
      </c>
      <c r="J644">
        <v>3.5921334240895102</v>
      </c>
      <c r="O644" t="str">
        <f t="shared" ref="O644:O707" si="92">IF(B643&lt;3,"Highly Acidic",
IF(AND(B643&lt;6.52,B643&gt;=3),"Acidic",
IF(AND(B643&gt;=6.52,B643&lt;=6.83),"Drinkable",
IF(AND(B643&gt;6.83,B643&lt;8),"Neutral",
IF(AND(B643&gt;=8,B643&lt;11),"Alkaline","Highly Alkaline")
))))</f>
        <v>Neutral</v>
      </c>
      <c r="P644" t="str" cm="1">
        <f t="array" ref="P644">_xlfn.IFS(C643&lt;=60,"Soft",
C643&lt;120,"Moderately Soft",
C643&lt;=170,"Desirable",
C643&lt;=240,"Moderately Hard",
C643&gt;240,"Hard")</f>
        <v>Moderately Hard</v>
      </c>
      <c r="Q644" t="str" cm="1">
        <f t="array" ref="Q644">_xlfn.IFS(D643&lt;50,"Non-Beneficial",
D643&lt;=150,"Excellent",
D643&lt;=250,"Good",
D643&lt;=350,"Average",
D643&lt;=500,"Poor",
D643&lt;=800,"Very Poor",
D643&gt;800,"Unacceptable")</f>
        <v>Average</v>
      </c>
      <c r="R644" t="str">
        <f t="shared" si="91"/>
        <v>Acceptable</v>
      </c>
      <c r="S644" t="str">
        <f t="shared" ref="S644:S707" si="93">IF(F643&lt;=400,"Safe","Unsafe")</f>
        <v>Safe</v>
      </c>
      <c r="T644" t="str">
        <f t="shared" ref="T644:T707" si="94">IF(G643&lt;=500,"Acceptable","Unacceptable")</f>
        <v>Acceptable</v>
      </c>
      <c r="U644" t="str">
        <f t="shared" ref="U644:U707" si="95">IF(H643&lt;20,"Acceptable","Unacceptable")</f>
        <v>Acceptable</v>
      </c>
      <c r="V644" t="str">
        <f t="shared" ref="V644:V707" si="96">IF(I643&lt;=80,"Safe","Unsafe")</f>
        <v>Safe</v>
      </c>
      <c r="W644" t="str">
        <f t="shared" ref="W644:W707" si="97">IF(J643&lt;5,"Acceptable","Unacceptable")</f>
        <v>Unacceptable</v>
      </c>
      <c r="AA644" t="str">
        <f t="shared" ref="AA644:AA707" si="98">IF(
       AND(OR(O644 = "Drinkable",O644 = "Neutral"),
                OR(P644 = "Desirable",P644 = "Moderately Hard"),
                OR(Q644 = "Excellent",Q644 = "Good",Q644 = "Average"),
                OR(R644 = "Acceptable",R644 = "Needs Boiling"),
                S644 = "Safe",
                T644 = "Acceptable",
                U644 = "Acceptable",
                V644 = "Safe",
                W644 = "Acceptable"
               ),
     "Potable",
    "Not-Potable"
   )</f>
        <v>Not-Potable</v>
      </c>
      <c r="AB644" t="str">
        <f t="shared" ref="AB644:AB707" si="99">IF(
        SUM(
                   IF(OR(O644 = "Neutral",O644 = "Drinkable"),1,0),
                   IF(OR(P644 = "Desirable",P644 = "Moderately Hard"),1,0),
                   IF(OR(Q644 = "Good",Q644 = "Average",Q644 ="Excellent"),1,0),
                   IF(OR(R644 = "Acceptable",R644 = "Needs Boiling"),1,0),
                   IF(S644 = "Safe",1,0),
                   IF(T644 = "Acceptable",1,0),
                   IF(U644 = "Acceptable",1,0),
                   IF(V644 = "Safe",1,0),
                   IF(W644 = "Acceptable",1,0)
               )&gt;7,
      "Potable",
      "Not-Potable"
  )</f>
        <v>Potable</v>
      </c>
      <c r="AC644" t="s">
        <v>40</v>
      </c>
    </row>
    <row r="645" spans="2:29" x14ac:dyDescent="0.3">
      <c r="B645">
        <v>6.62494359986957</v>
      </c>
      <c r="C645">
        <v>185.41093292513301</v>
      </c>
      <c r="D645">
        <v>163.60566298166401</v>
      </c>
      <c r="E645">
        <v>9.4728449688707101</v>
      </c>
      <c r="F645">
        <v>320.84650686082102</v>
      </c>
      <c r="G645">
        <v>458.92397742321702</v>
      </c>
      <c r="H645">
        <v>12.488006915884499</v>
      </c>
      <c r="I645">
        <v>40.959973735654401</v>
      </c>
      <c r="J645">
        <v>3.5466963721784199</v>
      </c>
      <c r="O645" t="str">
        <f t="shared" si="92"/>
        <v>Acidic</v>
      </c>
      <c r="P645" t="str" cm="1">
        <f t="array" ref="P645">_xlfn.IFS(C644&lt;=60,"Soft",
C644&lt;120,"Moderately Soft",
C644&lt;=170,"Desirable",
C644&lt;=240,"Moderately Hard",
C644&gt;240,"Hard")</f>
        <v>Moderately Hard</v>
      </c>
      <c r="Q645" t="str" cm="1">
        <f t="array" ref="Q645">_xlfn.IFS(D644&lt;50,"Non-Beneficial",
D644&lt;=150,"Excellent",
D644&lt;=250,"Good",
D644&lt;=350,"Average",
D644&lt;=500,"Poor",
D644&lt;=800,"Very Poor",
D644&gt;800,"Unacceptable")</f>
        <v>Good</v>
      </c>
      <c r="R645" t="str">
        <f t="shared" si="91"/>
        <v>Needs Boiling</v>
      </c>
      <c r="S645" t="str">
        <f t="shared" si="93"/>
        <v>Safe</v>
      </c>
      <c r="T645" t="str">
        <f t="shared" si="94"/>
        <v>Acceptable</v>
      </c>
      <c r="U645" t="str">
        <f t="shared" si="95"/>
        <v>Acceptable</v>
      </c>
      <c r="V645" t="str">
        <f t="shared" si="96"/>
        <v>Safe</v>
      </c>
      <c r="W645" t="str">
        <f t="shared" si="97"/>
        <v>Acceptable</v>
      </c>
      <c r="AA645" t="str">
        <f t="shared" si="98"/>
        <v>Not-Potable</v>
      </c>
      <c r="AB645" t="str">
        <f t="shared" si="99"/>
        <v>Potable</v>
      </c>
      <c r="AC645" t="s">
        <v>40</v>
      </c>
    </row>
    <row r="646" spans="2:29" x14ac:dyDescent="0.3">
      <c r="B646">
        <v>8.2736435843359004</v>
      </c>
      <c r="C646">
        <v>188.160751053891</v>
      </c>
      <c r="D646">
        <v>111.20701045500701</v>
      </c>
      <c r="E646">
        <v>7.41089085787518</v>
      </c>
      <c r="F646">
        <v>346.31977379444299</v>
      </c>
      <c r="G646">
        <v>344.15496462366201</v>
      </c>
      <c r="H646">
        <v>15.3148791714473</v>
      </c>
      <c r="I646">
        <v>89.446850020122596</v>
      </c>
      <c r="J646">
        <v>3.3315837346035702</v>
      </c>
      <c r="O646" t="str">
        <f t="shared" si="92"/>
        <v>Drinkable</v>
      </c>
      <c r="P646" t="str" cm="1">
        <f t="array" ref="P646">_xlfn.IFS(C645&lt;=60,"Soft",
C645&lt;120,"Moderately Soft",
C645&lt;=170,"Desirable",
C645&lt;=240,"Moderately Hard",
C645&gt;240,"Hard")</f>
        <v>Moderately Hard</v>
      </c>
      <c r="Q646" t="str" cm="1">
        <f t="array" ref="Q646">_xlfn.IFS(D645&lt;50,"Non-Beneficial",
D645&lt;=150,"Excellent",
D645&lt;=250,"Good",
D645&lt;=350,"Average",
D645&lt;=500,"Poor",
D645&lt;=800,"Very Poor",
D645&gt;800,"Unacceptable")</f>
        <v>Good</v>
      </c>
      <c r="R646" t="str">
        <f t="shared" si="91"/>
        <v>Unacceptable</v>
      </c>
      <c r="S646" t="str">
        <f t="shared" si="93"/>
        <v>Safe</v>
      </c>
      <c r="T646" t="str">
        <f t="shared" si="94"/>
        <v>Acceptable</v>
      </c>
      <c r="U646" t="str">
        <f t="shared" si="95"/>
        <v>Acceptable</v>
      </c>
      <c r="V646" t="str">
        <f t="shared" si="96"/>
        <v>Safe</v>
      </c>
      <c r="W646" t="str">
        <f t="shared" si="97"/>
        <v>Acceptable</v>
      </c>
      <c r="AA646" t="str">
        <f t="shared" si="98"/>
        <v>Not-Potable</v>
      </c>
      <c r="AB646" t="str">
        <f t="shared" si="99"/>
        <v>Potable</v>
      </c>
      <c r="AC646" t="s">
        <v>40</v>
      </c>
    </row>
    <row r="647" spans="2:29" x14ac:dyDescent="0.3">
      <c r="B647">
        <f>$AG$27</f>
        <v>7.080794504276815</v>
      </c>
      <c r="C647">
        <v>241.89551463867099</v>
      </c>
      <c r="D647">
        <v>257.17936177979902</v>
      </c>
      <c r="E647">
        <v>4.2399971345239704</v>
      </c>
      <c r="F647">
        <v>369.54114298782201</v>
      </c>
      <c r="G647">
        <v>474.93746956353499</v>
      </c>
      <c r="H647">
        <v>15.3060626680236</v>
      </c>
      <c r="I647">
        <v>48.374211615683301</v>
      </c>
      <c r="J647">
        <v>4.3062182308247499</v>
      </c>
      <c r="O647" t="str">
        <f t="shared" si="92"/>
        <v>Alkaline</v>
      </c>
      <c r="P647" t="str" cm="1">
        <f t="array" ref="P647">_xlfn.IFS(C646&lt;=60,"Soft",
C646&lt;120,"Moderately Soft",
C646&lt;=170,"Desirable",
C646&lt;=240,"Moderately Hard",
C646&gt;240,"Hard")</f>
        <v>Moderately Hard</v>
      </c>
      <c r="Q647" t="str" cm="1">
        <f t="array" ref="Q647">_xlfn.IFS(D646&lt;50,"Non-Beneficial",
D646&lt;=150,"Excellent",
D646&lt;=250,"Good",
D646&lt;=350,"Average",
D646&lt;=500,"Poor",
D646&lt;=800,"Very Poor",
D646&gt;800,"Unacceptable")</f>
        <v>Excellent</v>
      </c>
      <c r="R647" t="str">
        <f t="shared" si="91"/>
        <v>Unacceptable</v>
      </c>
      <c r="S647" t="str">
        <f t="shared" si="93"/>
        <v>Safe</v>
      </c>
      <c r="T647" t="str">
        <f t="shared" si="94"/>
        <v>Acceptable</v>
      </c>
      <c r="U647" t="str">
        <f t="shared" si="95"/>
        <v>Acceptable</v>
      </c>
      <c r="V647" t="str">
        <f t="shared" si="96"/>
        <v>Unsafe</v>
      </c>
      <c r="W647" t="str">
        <f t="shared" si="97"/>
        <v>Acceptable</v>
      </c>
      <c r="AA647" t="str">
        <f t="shared" si="98"/>
        <v>Not-Potable</v>
      </c>
      <c r="AB647" t="str">
        <f t="shared" si="99"/>
        <v>Not-Potable</v>
      </c>
      <c r="AC647" t="s">
        <v>40</v>
      </c>
    </row>
    <row r="648" spans="2:29" x14ac:dyDescent="0.3">
      <c r="B648">
        <f>$AG$27</f>
        <v>7.080794504276815</v>
      </c>
      <c r="C648">
        <v>221.62005799583099</v>
      </c>
      <c r="D648">
        <v>119.547007304876</v>
      </c>
      <c r="E648">
        <v>6.6570530810556798</v>
      </c>
      <c r="F648">
        <f>$AH$27</f>
        <v>333.77577661081307</v>
      </c>
      <c r="G648">
        <v>391.238713726931</v>
      </c>
      <c r="H648">
        <v>12.9614325133824</v>
      </c>
      <c r="I648">
        <f>$AI$27</f>
        <v>66.396292946768</v>
      </c>
      <c r="J648">
        <v>3.2820613930954301</v>
      </c>
      <c r="O648" t="str">
        <f t="shared" si="92"/>
        <v>Neutral</v>
      </c>
      <c r="P648" t="str" cm="1">
        <f t="array" ref="P648">_xlfn.IFS(C647&lt;=60,"Soft",
C647&lt;120,"Moderately Soft",
C647&lt;=170,"Desirable",
C647&lt;=240,"Moderately Hard",
C647&gt;240,"Hard")</f>
        <v>Hard</v>
      </c>
      <c r="Q648" t="str" cm="1">
        <f t="array" ref="Q648">_xlfn.IFS(D647&lt;50,"Non-Beneficial",
D647&lt;=150,"Excellent",
D647&lt;=250,"Good",
D647&lt;=350,"Average",
D647&lt;=500,"Poor",
D647&lt;=800,"Very Poor",
D647&gt;800,"Unacceptable")</f>
        <v>Average</v>
      </c>
      <c r="R648" t="str">
        <f t="shared" si="91"/>
        <v>Acceptable</v>
      </c>
      <c r="S648" t="str">
        <f t="shared" si="93"/>
        <v>Safe</v>
      </c>
      <c r="T648" t="str">
        <f t="shared" si="94"/>
        <v>Acceptable</v>
      </c>
      <c r="U648" t="str">
        <f t="shared" si="95"/>
        <v>Acceptable</v>
      </c>
      <c r="V648" t="str">
        <f t="shared" si="96"/>
        <v>Safe</v>
      </c>
      <c r="W648" t="str">
        <f t="shared" si="97"/>
        <v>Acceptable</v>
      </c>
      <c r="AA648" t="str">
        <f t="shared" si="98"/>
        <v>Not-Potable</v>
      </c>
      <c r="AB648" t="str">
        <f t="shared" si="99"/>
        <v>Potable</v>
      </c>
      <c r="AC648" t="s">
        <v>40</v>
      </c>
    </row>
    <row r="649" spans="2:29" x14ac:dyDescent="0.3">
      <c r="B649">
        <v>10.5096686293071</v>
      </c>
      <c r="C649">
        <v>213.87687254040699</v>
      </c>
      <c r="D649">
        <v>167.86925405599101</v>
      </c>
      <c r="E649">
        <v>6.6242202062923399</v>
      </c>
      <c r="F649">
        <f>$AH$27</f>
        <v>333.77577661081307</v>
      </c>
      <c r="G649">
        <v>411.21697809696599</v>
      </c>
      <c r="H649">
        <v>16.590931532910901</v>
      </c>
      <c r="I649">
        <v>67.745514588716205</v>
      </c>
      <c r="J649">
        <v>3.5050788341606798</v>
      </c>
      <c r="O649" t="str">
        <f t="shared" si="92"/>
        <v>Neutral</v>
      </c>
      <c r="P649" t="str" cm="1">
        <f t="array" ref="P649">_xlfn.IFS(C648&lt;=60,"Soft",
C648&lt;120,"Moderately Soft",
C648&lt;=170,"Desirable",
C648&lt;=240,"Moderately Hard",
C648&gt;240,"Hard")</f>
        <v>Moderately Hard</v>
      </c>
      <c r="Q649" t="str" cm="1">
        <f t="array" ref="Q649">_xlfn.IFS(D648&lt;50,"Non-Beneficial",
D648&lt;=150,"Excellent",
D648&lt;=250,"Good",
D648&lt;=350,"Average",
D648&lt;=500,"Poor",
D648&lt;=800,"Very Poor",
D648&gt;800,"Unacceptable")</f>
        <v>Excellent</v>
      </c>
      <c r="R649" t="str">
        <f t="shared" si="91"/>
        <v>Needs Boiling</v>
      </c>
      <c r="S649" t="str">
        <f t="shared" si="93"/>
        <v>Safe</v>
      </c>
      <c r="T649" t="str">
        <f t="shared" si="94"/>
        <v>Acceptable</v>
      </c>
      <c r="U649" t="str">
        <f t="shared" si="95"/>
        <v>Acceptable</v>
      </c>
      <c r="V649" t="str">
        <f t="shared" si="96"/>
        <v>Safe</v>
      </c>
      <c r="W649" t="str">
        <f t="shared" si="97"/>
        <v>Acceptable</v>
      </c>
      <c r="AA649" t="str">
        <f t="shared" si="98"/>
        <v>Potable</v>
      </c>
      <c r="AB649" t="str">
        <f t="shared" si="99"/>
        <v>Potable</v>
      </c>
      <c r="AC649" t="s">
        <v>40</v>
      </c>
    </row>
    <row r="650" spans="2:29" x14ac:dyDescent="0.3">
      <c r="B650">
        <v>5.1714340940560799</v>
      </c>
      <c r="C650">
        <v>207.280530764601</v>
      </c>
      <c r="D650">
        <v>446.12751358310595</v>
      </c>
      <c r="E650">
        <v>7.2879252422701004</v>
      </c>
      <c r="F650">
        <v>300.25425766450502</v>
      </c>
      <c r="G650">
        <v>552.90758951415398</v>
      </c>
      <c r="H650">
        <v>12.7237245029949</v>
      </c>
      <c r="I650">
        <v>52.237735798913</v>
      </c>
      <c r="J650">
        <v>2.9494315030105298</v>
      </c>
      <c r="O650" t="str">
        <f t="shared" si="92"/>
        <v>Alkaline</v>
      </c>
      <c r="P650" t="str" cm="1">
        <f t="array" ref="P650">_xlfn.IFS(C649&lt;=60,"Soft",
C649&lt;120,"Moderately Soft",
C649&lt;=170,"Desirable",
C649&lt;=240,"Moderately Hard",
C649&gt;240,"Hard")</f>
        <v>Moderately Hard</v>
      </c>
      <c r="Q650" t="str" cm="1">
        <f t="array" ref="Q650">_xlfn.IFS(D649&lt;50,"Non-Beneficial",
D649&lt;=150,"Excellent",
D649&lt;=250,"Good",
D649&lt;=350,"Average",
D649&lt;=500,"Poor",
D649&lt;=800,"Very Poor",
D649&gt;800,"Unacceptable")</f>
        <v>Good</v>
      </c>
      <c r="R650" t="str">
        <f t="shared" si="91"/>
        <v>Needs Boiling</v>
      </c>
      <c r="S650" t="str">
        <f t="shared" si="93"/>
        <v>Safe</v>
      </c>
      <c r="T650" t="str">
        <f t="shared" si="94"/>
        <v>Acceptable</v>
      </c>
      <c r="U650" t="str">
        <f t="shared" si="95"/>
        <v>Acceptable</v>
      </c>
      <c r="V650" t="str">
        <f t="shared" si="96"/>
        <v>Safe</v>
      </c>
      <c r="W650" t="str">
        <f t="shared" si="97"/>
        <v>Acceptable</v>
      </c>
      <c r="AA650" t="str">
        <f t="shared" si="98"/>
        <v>Not-Potable</v>
      </c>
      <c r="AB650" t="str">
        <f t="shared" si="99"/>
        <v>Potable</v>
      </c>
      <c r="AC650" t="s">
        <v>40</v>
      </c>
    </row>
    <row r="651" spans="2:29" x14ac:dyDescent="0.3">
      <c r="B651">
        <v>6.9641982997675997</v>
      </c>
      <c r="C651">
        <v>193.75327979898699</v>
      </c>
      <c r="D651">
        <v>274.08499332481802</v>
      </c>
      <c r="E651">
        <v>10.1846045999142</v>
      </c>
      <c r="F651">
        <v>307.69452208617503</v>
      </c>
      <c r="G651">
        <v>302.94043324888702</v>
      </c>
      <c r="H651">
        <v>15.8896495880558</v>
      </c>
      <c r="I651">
        <v>78.076737980298105</v>
      </c>
      <c r="J651">
        <v>2.3956831824148299</v>
      </c>
      <c r="O651" t="str">
        <f t="shared" si="92"/>
        <v>Acidic</v>
      </c>
      <c r="P651" t="str" cm="1">
        <f t="array" ref="P651">_xlfn.IFS(C650&lt;=60,"Soft",
C650&lt;120,"Moderately Soft",
C650&lt;=170,"Desirable",
C650&lt;=240,"Moderately Hard",
C650&gt;240,"Hard")</f>
        <v>Moderately Hard</v>
      </c>
      <c r="Q651" t="str" cm="1">
        <f t="array" ref="Q651">_xlfn.IFS(D650&lt;50,"Non-Beneficial",
D650&lt;=150,"Excellent",
D650&lt;=250,"Good",
D650&lt;=350,"Average",
D650&lt;=500,"Poor",
D650&lt;=800,"Very Poor",
D650&gt;800,"Unacceptable")</f>
        <v>Poor</v>
      </c>
      <c r="R651" t="str">
        <f t="shared" si="91"/>
        <v>Unacceptable</v>
      </c>
      <c r="S651" t="str">
        <f t="shared" si="93"/>
        <v>Safe</v>
      </c>
      <c r="T651" t="str">
        <f t="shared" si="94"/>
        <v>Unacceptable</v>
      </c>
      <c r="U651" t="str">
        <f t="shared" si="95"/>
        <v>Acceptable</v>
      </c>
      <c r="V651" t="str">
        <f t="shared" si="96"/>
        <v>Safe</v>
      </c>
      <c r="W651" t="str">
        <f t="shared" si="97"/>
        <v>Acceptable</v>
      </c>
      <c r="AA651" t="str">
        <f t="shared" si="98"/>
        <v>Not-Potable</v>
      </c>
      <c r="AB651" t="str">
        <f t="shared" si="99"/>
        <v>Not-Potable</v>
      </c>
      <c r="AC651" t="s">
        <v>40</v>
      </c>
    </row>
    <row r="652" spans="2:29" x14ac:dyDescent="0.3">
      <c r="B652">
        <v>6.5487965205969898</v>
      </c>
      <c r="C652">
        <v>205.16816104398401</v>
      </c>
      <c r="D652">
        <v>135.84900245458701</v>
      </c>
      <c r="E652">
        <v>3.7776480066940299</v>
      </c>
      <c r="F652">
        <f>$AH$27</f>
        <v>333.77577661081307</v>
      </c>
      <c r="G652">
        <v>327.96734302358601</v>
      </c>
      <c r="H652">
        <v>15.6275144792047</v>
      </c>
      <c r="I652">
        <v>51.850366174409999</v>
      </c>
      <c r="J652">
        <v>4.19730512493416</v>
      </c>
      <c r="O652" t="str">
        <f t="shared" si="92"/>
        <v>Neutral</v>
      </c>
      <c r="P652" t="str" cm="1">
        <f t="array" ref="P652">_xlfn.IFS(C651&lt;=60,"Soft",
C651&lt;120,"Moderately Soft",
C651&lt;=170,"Desirable",
C651&lt;=240,"Moderately Hard",
C651&gt;240,"Hard")</f>
        <v>Moderately Hard</v>
      </c>
      <c r="Q652" t="str" cm="1">
        <f t="array" ref="Q652">_xlfn.IFS(D651&lt;50,"Non-Beneficial",
D651&lt;=150,"Excellent",
D651&lt;=250,"Good",
D651&lt;=350,"Average",
D651&lt;=500,"Poor",
D651&lt;=800,"Very Poor",
D651&gt;800,"Unacceptable")</f>
        <v>Average</v>
      </c>
      <c r="R652" t="str">
        <f t="shared" si="91"/>
        <v>Unacceptable</v>
      </c>
      <c r="S652" t="str">
        <f t="shared" si="93"/>
        <v>Safe</v>
      </c>
      <c r="T652" t="str">
        <f t="shared" si="94"/>
        <v>Acceptable</v>
      </c>
      <c r="U652" t="str">
        <f t="shared" si="95"/>
        <v>Acceptable</v>
      </c>
      <c r="V652" t="str">
        <f t="shared" si="96"/>
        <v>Safe</v>
      </c>
      <c r="W652" t="str">
        <f t="shared" si="97"/>
        <v>Acceptable</v>
      </c>
      <c r="AA652" t="str">
        <f t="shared" si="98"/>
        <v>Not-Potable</v>
      </c>
      <c r="AB652" t="str">
        <f t="shared" si="99"/>
        <v>Potable</v>
      </c>
      <c r="AC652" t="s">
        <v>40</v>
      </c>
    </row>
    <row r="653" spans="2:29" x14ac:dyDescent="0.3">
      <c r="B653">
        <v>6.5554392643843196</v>
      </c>
      <c r="C653">
        <v>195.157976454639</v>
      </c>
      <c r="D653">
        <v>154.05496480510899</v>
      </c>
      <c r="E653">
        <v>2.7508373088106501</v>
      </c>
      <c r="F653">
        <f>$AH$27</f>
        <v>333.77577661081307</v>
      </c>
      <c r="G653">
        <v>436.27807562498799</v>
      </c>
      <c r="H653">
        <v>10.855263219853001</v>
      </c>
      <c r="I653">
        <f>$AI$27</f>
        <v>66.396292946768</v>
      </c>
      <c r="J653">
        <v>3.7920401696633399</v>
      </c>
      <c r="O653" t="str">
        <f t="shared" si="92"/>
        <v>Drinkable</v>
      </c>
      <c r="P653" t="str" cm="1">
        <f t="array" ref="P653">_xlfn.IFS(C652&lt;=60,"Soft",
C652&lt;120,"Moderately Soft",
C652&lt;=170,"Desirable",
C652&lt;=240,"Moderately Hard",
C652&gt;240,"Hard")</f>
        <v>Moderately Hard</v>
      </c>
      <c r="Q653" t="str" cm="1">
        <f t="array" ref="Q653">_xlfn.IFS(D652&lt;50,"Non-Beneficial",
D652&lt;=150,"Excellent",
D652&lt;=250,"Good",
D652&lt;=350,"Average",
D652&lt;=500,"Poor",
D652&lt;=800,"Very Poor",
D652&gt;800,"Unacceptable")</f>
        <v>Excellent</v>
      </c>
      <c r="R653" t="str">
        <f t="shared" si="91"/>
        <v>Acceptable</v>
      </c>
      <c r="S653" t="str">
        <f t="shared" si="93"/>
        <v>Safe</v>
      </c>
      <c r="T653" t="str">
        <f t="shared" si="94"/>
        <v>Acceptable</v>
      </c>
      <c r="U653" t="str">
        <f t="shared" si="95"/>
        <v>Acceptable</v>
      </c>
      <c r="V653" t="str">
        <f t="shared" si="96"/>
        <v>Safe</v>
      </c>
      <c r="W653" t="str">
        <f t="shared" si="97"/>
        <v>Acceptable</v>
      </c>
      <c r="AA653" t="str">
        <f t="shared" si="98"/>
        <v>Potable</v>
      </c>
      <c r="AB653" t="str">
        <f t="shared" si="99"/>
        <v>Potable</v>
      </c>
      <c r="AC653" t="s">
        <v>40</v>
      </c>
    </row>
    <row r="654" spans="2:29" x14ac:dyDescent="0.3">
      <c r="B654">
        <v>9.0425828660499601</v>
      </c>
      <c r="C654">
        <v>221.320184372894</v>
      </c>
      <c r="D654">
        <v>141.494998292867</v>
      </c>
      <c r="E654">
        <v>5.3258527145082804</v>
      </c>
      <c r="F654">
        <v>366.668408474675</v>
      </c>
      <c r="G654">
        <v>377.85795859462098</v>
      </c>
      <c r="H654">
        <v>13.0084431098716</v>
      </c>
      <c r="I654">
        <v>87.8961657092091</v>
      </c>
      <c r="J654">
        <v>4.3484401396536096</v>
      </c>
      <c r="O654" t="str">
        <f t="shared" si="92"/>
        <v>Drinkable</v>
      </c>
      <c r="P654" t="str" cm="1">
        <f t="array" ref="P654">_xlfn.IFS(C653&lt;=60,"Soft",
C653&lt;120,"Moderately Soft",
C653&lt;=170,"Desirable",
C653&lt;=240,"Moderately Hard",
C653&gt;240,"Hard")</f>
        <v>Moderately Hard</v>
      </c>
      <c r="Q654" t="str" cm="1">
        <f t="array" ref="Q654">_xlfn.IFS(D653&lt;50,"Non-Beneficial",
D653&lt;=150,"Excellent",
D653&lt;=250,"Good",
D653&lt;=350,"Average",
D653&lt;=500,"Poor",
D653&lt;=800,"Very Poor",
D653&gt;800,"Unacceptable")</f>
        <v>Good</v>
      </c>
      <c r="R654" t="str">
        <f t="shared" si="91"/>
        <v>Acceptable</v>
      </c>
      <c r="S654" t="str">
        <f t="shared" si="93"/>
        <v>Safe</v>
      </c>
      <c r="T654" t="str">
        <f t="shared" si="94"/>
        <v>Acceptable</v>
      </c>
      <c r="U654" t="str">
        <f t="shared" si="95"/>
        <v>Acceptable</v>
      </c>
      <c r="V654" t="str">
        <f t="shared" si="96"/>
        <v>Safe</v>
      </c>
      <c r="W654" t="str">
        <f t="shared" si="97"/>
        <v>Acceptable</v>
      </c>
      <c r="AA654" t="str">
        <f t="shared" si="98"/>
        <v>Potable</v>
      </c>
      <c r="AB654" t="str">
        <f t="shared" si="99"/>
        <v>Potable</v>
      </c>
      <c r="AC654" t="s">
        <v>40</v>
      </c>
    </row>
    <row r="655" spans="2:29" x14ac:dyDescent="0.3">
      <c r="B655">
        <v>5.9705789077906903</v>
      </c>
      <c r="C655">
        <v>202.74552028375501</v>
      </c>
      <c r="D655">
        <v>199.52309470028101</v>
      </c>
      <c r="E655">
        <v>7.8720377713363696</v>
      </c>
      <c r="F655">
        <v>311.18818473514301</v>
      </c>
      <c r="G655">
        <v>412.03892223412902</v>
      </c>
      <c r="H655">
        <v>18.632141561760701</v>
      </c>
      <c r="I655">
        <v>73.166337867713395</v>
      </c>
      <c r="J655">
        <v>5.0132811684657099</v>
      </c>
      <c r="O655" t="str">
        <f t="shared" si="92"/>
        <v>Alkaline</v>
      </c>
      <c r="P655" t="str" cm="1">
        <f t="array" ref="P655">_xlfn.IFS(C654&lt;=60,"Soft",
C654&lt;120,"Moderately Soft",
C654&lt;=170,"Desirable",
C654&lt;=240,"Moderately Hard",
C654&gt;240,"Hard")</f>
        <v>Moderately Hard</v>
      </c>
      <c r="Q655" t="str" cm="1">
        <f t="array" ref="Q655">_xlfn.IFS(D654&lt;50,"Non-Beneficial",
D654&lt;=150,"Excellent",
D654&lt;=250,"Good",
D654&lt;=350,"Average",
D654&lt;=500,"Poor",
D654&lt;=800,"Very Poor",
D654&gt;800,"Unacceptable")</f>
        <v>Excellent</v>
      </c>
      <c r="R655" t="str">
        <f t="shared" si="91"/>
        <v>Needs Boiling</v>
      </c>
      <c r="S655" t="str">
        <f t="shared" si="93"/>
        <v>Safe</v>
      </c>
      <c r="T655" t="str">
        <f t="shared" si="94"/>
        <v>Acceptable</v>
      </c>
      <c r="U655" t="str">
        <f t="shared" si="95"/>
        <v>Acceptable</v>
      </c>
      <c r="V655" t="str">
        <f t="shared" si="96"/>
        <v>Unsafe</v>
      </c>
      <c r="W655" t="str">
        <f t="shared" si="97"/>
        <v>Acceptable</v>
      </c>
      <c r="AA655" t="str">
        <f t="shared" si="98"/>
        <v>Not-Potable</v>
      </c>
      <c r="AB655" t="str">
        <f t="shared" si="99"/>
        <v>Not-Potable</v>
      </c>
      <c r="AC655" t="s">
        <v>40</v>
      </c>
    </row>
    <row r="656" spans="2:29" x14ac:dyDescent="0.3">
      <c r="B656">
        <v>6.2738057815512702</v>
      </c>
      <c r="C656">
        <v>191.850396418103</v>
      </c>
      <c r="D656">
        <v>151.30154367810999</v>
      </c>
      <c r="E656">
        <v>5.1127505098697297</v>
      </c>
      <c r="F656">
        <v>349.94952958469298</v>
      </c>
      <c r="G656">
        <v>538.20371335755499</v>
      </c>
      <c r="H656">
        <v>12.383597205246</v>
      </c>
      <c r="I656">
        <v>52.097687379095198</v>
      </c>
      <c r="J656">
        <v>4.5104053244440196</v>
      </c>
      <c r="O656" t="str">
        <f t="shared" si="92"/>
        <v>Acidic</v>
      </c>
      <c r="P656" t="str" cm="1">
        <f t="array" ref="P656">_xlfn.IFS(C655&lt;=60,"Soft",
C655&lt;120,"Moderately Soft",
C655&lt;=170,"Desirable",
C655&lt;=240,"Moderately Hard",
C655&gt;240,"Hard")</f>
        <v>Moderately Hard</v>
      </c>
      <c r="Q656" t="str" cm="1">
        <f t="array" ref="Q656">_xlfn.IFS(D655&lt;50,"Non-Beneficial",
D655&lt;=150,"Excellent",
D655&lt;=250,"Good",
D655&lt;=350,"Average",
D655&lt;=500,"Poor",
D655&lt;=800,"Very Poor",
D655&gt;800,"Unacceptable")</f>
        <v>Good</v>
      </c>
      <c r="R656" t="str">
        <f t="shared" si="91"/>
        <v>Unacceptable</v>
      </c>
      <c r="S656" t="str">
        <f t="shared" si="93"/>
        <v>Safe</v>
      </c>
      <c r="T656" t="str">
        <f t="shared" si="94"/>
        <v>Acceptable</v>
      </c>
      <c r="U656" t="str">
        <f t="shared" si="95"/>
        <v>Acceptable</v>
      </c>
      <c r="V656" t="str">
        <f t="shared" si="96"/>
        <v>Safe</v>
      </c>
      <c r="W656" t="str">
        <f t="shared" si="97"/>
        <v>Unacceptable</v>
      </c>
      <c r="AA656" t="str">
        <f t="shared" si="98"/>
        <v>Not-Potable</v>
      </c>
      <c r="AB656" t="str">
        <f t="shared" si="99"/>
        <v>Not-Potable</v>
      </c>
      <c r="AC656" t="s">
        <v>40</v>
      </c>
    </row>
    <row r="657" spans="2:29" x14ac:dyDescent="0.3">
      <c r="B657">
        <v>6.6040079886385703</v>
      </c>
      <c r="C657">
        <v>212.97846739531801</v>
      </c>
      <c r="D657">
        <v>235.645796634715</v>
      </c>
      <c r="E657">
        <v>6.6082050991669901</v>
      </c>
      <c r="F657">
        <v>325.353859739055</v>
      </c>
      <c r="G657">
        <v>430.33275402019598</v>
      </c>
      <c r="H657">
        <v>14.3529046120714</v>
      </c>
      <c r="I657">
        <v>33.403047925320998</v>
      </c>
      <c r="J657">
        <v>4.4589669132102197</v>
      </c>
      <c r="O657" t="str">
        <f t="shared" si="92"/>
        <v>Acidic</v>
      </c>
      <c r="P657" t="str" cm="1">
        <f t="array" ref="P657">_xlfn.IFS(C656&lt;=60,"Soft",
C656&lt;120,"Moderately Soft",
C656&lt;=170,"Desirable",
C656&lt;=240,"Moderately Hard",
C656&gt;240,"Hard")</f>
        <v>Moderately Hard</v>
      </c>
      <c r="Q657" t="str" cm="1">
        <f t="array" ref="Q657">_xlfn.IFS(D656&lt;50,"Non-Beneficial",
D656&lt;=150,"Excellent",
D656&lt;=250,"Good",
D656&lt;=350,"Average",
D656&lt;=500,"Poor",
D656&lt;=800,"Very Poor",
D656&gt;800,"Unacceptable")</f>
        <v>Good</v>
      </c>
      <c r="R657" t="str">
        <f t="shared" si="91"/>
        <v>Needs Boiling</v>
      </c>
      <c r="S657" t="str">
        <f t="shared" si="93"/>
        <v>Safe</v>
      </c>
      <c r="T657" t="str">
        <f t="shared" si="94"/>
        <v>Unacceptable</v>
      </c>
      <c r="U657" t="str">
        <f t="shared" si="95"/>
        <v>Acceptable</v>
      </c>
      <c r="V657" t="str">
        <f t="shared" si="96"/>
        <v>Safe</v>
      </c>
      <c r="W657" t="str">
        <f t="shared" si="97"/>
        <v>Acceptable</v>
      </c>
      <c r="AA657" t="str">
        <f t="shared" si="98"/>
        <v>Not-Potable</v>
      </c>
      <c r="AB657" t="str">
        <f t="shared" si="99"/>
        <v>Not-Potable</v>
      </c>
      <c r="AC657" t="s">
        <v>40</v>
      </c>
    </row>
    <row r="658" spans="2:29" x14ac:dyDescent="0.3">
      <c r="B658">
        <v>7.14394199014904</v>
      </c>
      <c r="C658">
        <v>153.236364387968</v>
      </c>
      <c r="D658">
        <v>115.530392813085</v>
      </c>
      <c r="E658">
        <v>8.4446871848318708</v>
      </c>
      <c r="F658">
        <v>329.40445671854002</v>
      </c>
      <c r="G658">
        <v>278.48326591688698</v>
      </c>
      <c r="H658">
        <v>11.266886174258399</v>
      </c>
      <c r="I658">
        <v>81.718412704938203</v>
      </c>
      <c r="J658">
        <v>3.7928403073905499</v>
      </c>
      <c r="O658" t="str">
        <f t="shared" si="92"/>
        <v>Drinkable</v>
      </c>
      <c r="P658" t="str" cm="1">
        <f t="array" ref="P658">_xlfn.IFS(C657&lt;=60,"Soft",
C657&lt;120,"Moderately Soft",
C657&lt;=170,"Desirable",
C657&lt;=240,"Moderately Hard",
C657&gt;240,"Hard")</f>
        <v>Moderately Hard</v>
      </c>
      <c r="Q658" t="str" cm="1">
        <f t="array" ref="Q658">_xlfn.IFS(D657&lt;50,"Non-Beneficial",
D657&lt;=150,"Excellent",
D657&lt;=250,"Good",
D657&lt;=350,"Average",
D657&lt;=500,"Poor",
D657&lt;=800,"Very Poor",
D657&gt;800,"Unacceptable")</f>
        <v>Good</v>
      </c>
      <c r="R658" t="str">
        <f t="shared" si="91"/>
        <v>Needs Boiling</v>
      </c>
      <c r="S658" t="str">
        <f t="shared" si="93"/>
        <v>Safe</v>
      </c>
      <c r="T658" t="str">
        <f t="shared" si="94"/>
        <v>Acceptable</v>
      </c>
      <c r="U658" t="str">
        <f t="shared" si="95"/>
        <v>Acceptable</v>
      </c>
      <c r="V658" t="str">
        <f t="shared" si="96"/>
        <v>Safe</v>
      </c>
      <c r="W658" t="str">
        <f t="shared" si="97"/>
        <v>Acceptable</v>
      </c>
      <c r="AA658" t="str">
        <f t="shared" si="98"/>
        <v>Potable</v>
      </c>
      <c r="AB658" t="str">
        <f t="shared" si="99"/>
        <v>Potable</v>
      </c>
      <c r="AC658" t="s">
        <v>40</v>
      </c>
    </row>
    <row r="659" spans="2:29" x14ac:dyDescent="0.3">
      <c r="B659">
        <v>8.1164465703464792</v>
      </c>
      <c r="C659">
        <v>208.689153135905</v>
      </c>
      <c r="D659">
        <v>239.85864422293901</v>
      </c>
      <c r="E659">
        <v>7.51387022443192</v>
      </c>
      <c r="F659">
        <v>346.42378707303902</v>
      </c>
      <c r="G659">
        <v>436.290551732354</v>
      </c>
      <c r="H659">
        <v>9.6122931835420697</v>
      </c>
      <c r="I659">
        <v>67.381156574220199</v>
      </c>
      <c r="J659">
        <v>2.9346974369973</v>
      </c>
      <c r="O659" t="str">
        <f t="shared" si="92"/>
        <v>Neutral</v>
      </c>
      <c r="P659" t="str" cm="1">
        <f t="array" ref="P659">_xlfn.IFS(C658&lt;=60,"Soft",
C658&lt;120,"Moderately Soft",
C658&lt;=170,"Desirable",
C658&lt;=240,"Moderately Hard",
C658&gt;240,"Hard")</f>
        <v>Desirable</v>
      </c>
      <c r="Q659" t="str" cm="1">
        <f t="array" ref="Q659">_xlfn.IFS(D658&lt;50,"Non-Beneficial",
D658&lt;=150,"Excellent",
D658&lt;=250,"Good",
D658&lt;=350,"Average",
D658&lt;=500,"Poor",
D658&lt;=800,"Very Poor",
D658&gt;800,"Unacceptable")</f>
        <v>Excellent</v>
      </c>
      <c r="R659" t="str">
        <f t="shared" si="91"/>
        <v>Unacceptable</v>
      </c>
      <c r="S659" t="str">
        <f t="shared" si="93"/>
        <v>Safe</v>
      </c>
      <c r="T659" t="str">
        <f t="shared" si="94"/>
        <v>Acceptable</v>
      </c>
      <c r="U659" t="str">
        <f t="shared" si="95"/>
        <v>Acceptable</v>
      </c>
      <c r="V659" t="str">
        <f t="shared" si="96"/>
        <v>Unsafe</v>
      </c>
      <c r="W659" t="str">
        <f t="shared" si="97"/>
        <v>Acceptable</v>
      </c>
      <c r="AA659" t="str">
        <f t="shared" si="98"/>
        <v>Not-Potable</v>
      </c>
      <c r="AB659" t="str">
        <f t="shared" si="99"/>
        <v>Not-Potable</v>
      </c>
      <c r="AC659" t="s">
        <v>40</v>
      </c>
    </row>
    <row r="660" spans="2:29" x14ac:dyDescent="0.3">
      <c r="B660">
        <v>7.6651877804308999</v>
      </c>
      <c r="C660">
        <v>209.99724646336199</v>
      </c>
      <c r="D660">
        <v>229.937293503066</v>
      </c>
      <c r="E660">
        <v>5.54390131627793</v>
      </c>
      <c r="F660">
        <v>343.49421972411</v>
      </c>
      <c r="G660">
        <v>417.738988357567</v>
      </c>
      <c r="H660">
        <v>7.7506065552889796</v>
      </c>
      <c r="I660">
        <v>63.551822393410703</v>
      </c>
      <c r="J660">
        <v>2.7071291616855002</v>
      </c>
      <c r="O660" t="str">
        <f t="shared" si="92"/>
        <v>Alkaline</v>
      </c>
      <c r="P660" t="str" cm="1">
        <f t="array" ref="P660">_xlfn.IFS(C659&lt;=60,"Soft",
C659&lt;120,"Moderately Soft",
C659&lt;=170,"Desirable",
C659&lt;=240,"Moderately Hard",
C659&gt;240,"Hard")</f>
        <v>Moderately Hard</v>
      </c>
      <c r="Q660" t="str" cm="1">
        <f t="array" ref="Q660">_xlfn.IFS(D659&lt;50,"Non-Beneficial",
D659&lt;=150,"Excellent",
D659&lt;=250,"Good",
D659&lt;=350,"Average",
D659&lt;=500,"Poor",
D659&lt;=800,"Very Poor",
D659&gt;800,"Unacceptable")</f>
        <v>Good</v>
      </c>
      <c r="R660" t="str">
        <f t="shared" si="91"/>
        <v>Unacceptable</v>
      </c>
      <c r="S660" t="str">
        <f t="shared" si="93"/>
        <v>Safe</v>
      </c>
      <c r="T660" t="str">
        <f t="shared" si="94"/>
        <v>Acceptable</v>
      </c>
      <c r="U660" t="str">
        <f t="shared" si="95"/>
        <v>Acceptable</v>
      </c>
      <c r="V660" t="str">
        <f t="shared" si="96"/>
        <v>Safe</v>
      </c>
      <c r="W660" t="str">
        <f t="shared" si="97"/>
        <v>Acceptable</v>
      </c>
      <c r="AA660" t="str">
        <f t="shared" si="98"/>
        <v>Not-Potable</v>
      </c>
      <c r="AB660" t="str">
        <f t="shared" si="99"/>
        <v>Not-Potable</v>
      </c>
      <c r="AC660" t="s">
        <v>40</v>
      </c>
    </row>
    <row r="661" spans="2:29" x14ac:dyDescent="0.3">
      <c r="B661">
        <v>5.5553529727921802</v>
      </c>
      <c r="C661">
        <v>154.30068365028299</v>
      </c>
      <c r="D661">
        <v>205.03430054601699</v>
      </c>
      <c r="E661">
        <v>9.6449965477315498</v>
      </c>
      <c r="F661">
        <v>313.47029669917902</v>
      </c>
      <c r="G661">
        <v>355.206968470611</v>
      </c>
      <c r="H661">
        <v>18.468690353882899</v>
      </c>
      <c r="I661">
        <v>75.140361713269996</v>
      </c>
      <c r="J661">
        <v>4.5361459144294001</v>
      </c>
      <c r="O661" t="str">
        <f t="shared" si="92"/>
        <v>Neutral</v>
      </c>
      <c r="P661" t="str" cm="1">
        <f t="array" ref="P661">_xlfn.IFS(C660&lt;=60,"Soft",
C660&lt;120,"Moderately Soft",
C660&lt;=170,"Desirable",
C660&lt;=240,"Moderately Hard",
C660&gt;240,"Hard")</f>
        <v>Moderately Hard</v>
      </c>
      <c r="Q661" t="str" cm="1">
        <f t="array" ref="Q661">_xlfn.IFS(D660&lt;50,"Non-Beneficial",
D660&lt;=150,"Excellent",
D660&lt;=250,"Good",
D660&lt;=350,"Average",
D660&lt;=500,"Poor",
D660&lt;=800,"Very Poor",
D660&gt;800,"Unacceptable")</f>
        <v>Good</v>
      </c>
      <c r="R661" t="str">
        <f t="shared" si="91"/>
        <v>Needs Boiling</v>
      </c>
      <c r="S661" t="str">
        <f t="shared" si="93"/>
        <v>Safe</v>
      </c>
      <c r="T661" t="str">
        <f t="shared" si="94"/>
        <v>Acceptable</v>
      </c>
      <c r="U661" t="str">
        <f t="shared" si="95"/>
        <v>Acceptable</v>
      </c>
      <c r="V661" t="str">
        <f t="shared" si="96"/>
        <v>Safe</v>
      </c>
      <c r="W661" t="str">
        <f t="shared" si="97"/>
        <v>Acceptable</v>
      </c>
      <c r="AA661" t="str">
        <f t="shared" si="98"/>
        <v>Potable</v>
      </c>
      <c r="AB661" t="str">
        <f t="shared" si="99"/>
        <v>Potable</v>
      </c>
      <c r="AC661" t="s">
        <v>40</v>
      </c>
    </row>
    <row r="662" spans="2:29" x14ac:dyDescent="0.3">
      <c r="B662">
        <v>7.5439313045082201</v>
      </c>
      <c r="C662">
        <v>192.23454077199099</v>
      </c>
      <c r="D662">
        <v>242.279611393419</v>
      </c>
      <c r="E662">
        <v>7.2413434648351904</v>
      </c>
      <c r="F662">
        <v>336.15104980389202</v>
      </c>
      <c r="G662">
        <v>369.42769908769901</v>
      </c>
      <c r="H662">
        <v>18.1888725303839</v>
      </c>
      <c r="I662">
        <v>70.588507384334505</v>
      </c>
      <c r="J662">
        <v>3.70319130576538</v>
      </c>
      <c r="O662" t="str">
        <f t="shared" si="92"/>
        <v>Acidic</v>
      </c>
      <c r="P662" t="str" cm="1">
        <f t="array" ref="P662">_xlfn.IFS(C661&lt;=60,"Soft",
C661&lt;120,"Moderately Soft",
C661&lt;=170,"Desirable",
C661&lt;=240,"Moderately Hard",
C661&gt;240,"Hard")</f>
        <v>Desirable</v>
      </c>
      <c r="Q662" t="str" cm="1">
        <f t="array" ref="Q662">_xlfn.IFS(D661&lt;50,"Non-Beneficial",
D661&lt;=150,"Excellent",
D661&lt;=250,"Good",
D661&lt;=350,"Average",
D661&lt;=500,"Poor",
D661&lt;=800,"Very Poor",
D661&gt;800,"Unacceptable")</f>
        <v>Good</v>
      </c>
      <c r="R662" t="str">
        <f t="shared" si="91"/>
        <v>Unacceptable</v>
      </c>
      <c r="S662" t="str">
        <f t="shared" si="93"/>
        <v>Safe</v>
      </c>
      <c r="T662" t="str">
        <f t="shared" si="94"/>
        <v>Acceptable</v>
      </c>
      <c r="U662" t="str">
        <f t="shared" si="95"/>
        <v>Acceptable</v>
      </c>
      <c r="V662" t="str">
        <f t="shared" si="96"/>
        <v>Safe</v>
      </c>
      <c r="W662" t="str">
        <f t="shared" si="97"/>
        <v>Acceptable</v>
      </c>
      <c r="AA662" t="str">
        <f t="shared" si="98"/>
        <v>Not-Potable</v>
      </c>
      <c r="AB662" t="str">
        <f t="shared" si="99"/>
        <v>Not-Potable</v>
      </c>
      <c r="AC662" t="s">
        <v>40</v>
      </c>
    </row>
    <row r="663" spans="2:29" x14ac:dyDescent="0.3">
      <c r="B663">
        <f>$AG$27</f>
        <v>7.080794504276815</v>
      </c>
      <c r="C663">
        <v>218.573548175854</v>
      </c>
      <c r="D663">
        <v>117.24623315105501</v>
      </c>
      <c r="E663">
        <v>7.5654068445492202</v>
      </c>
      <c r="F663">
        <v>296.43053951606601</v>
      </c>
      <c r="G663">
        <v>452.72769126621699</v>
      </c>
      <c r="H663">
        <v>14.665703807730999</v>
      </c>
      <c r="I663">
        <v>51.261826693139199</v>
      </c>
      <c r="J663">
        <v>3.5613978299719098</v>
      </c>
      <c r="O663" t="str">
        <f t="shared" si="92"/>
        <v>Neutral</v>
      </c>
      <c r="P663" t="str" cm="1">
        <f t="array" ref="P663">_xlfn.IFS(C662&lt;=60,"Soft",
C662&lt;120,"Moderately Soft",
C662&lt;=170,"Desirable",
C662&lt;=240,"Moderately Hard",
C662&gt;240,"Hard")</f>
        <v>Moderately Hard</v>
      </c>
      <c r="Q663" t="str" cm="1">
        <f t="array" ref="Q663">_xlfn.IFS(D662&lt;50,"Non-Beneficial",
D662&lt;=150,"Excellent",
D662&lt;=250,"Good",
D662&lt;=350,"Average",
D662&lt;=500,"Poor",
D662&lt;=800,"Very Poor",
D662&gt;800,"Unacceptable")</f>
        <v>Good</v>
      </c>
      <c r="R663" t="str">
        <f t="shared" si="91"/>
        <v>Unacceptable</v>
      </c>
      <c r="S663" t="str">
        <f t="shared" si="93"/>
        <v>Safe</v>
      </c>
      <c r="T663" t="str">
        <f t="shared" si="94"/>
        <v>Acceptable</v>
      </c>
      <c r="U663" t="str">
        <f t="shared" si="95"/>
        <v>Acceptable</v>
      </c>
      <c r="V663" t="str">
        <f t="shared" si="96"/>
        <v>Safe</v>
      </c>
      <c r="W663" t="str">
        <f t="shared" si="97"/>
        <v>Acceptable</v>
      </c>
      <c r="AA663" t="str">
        <f t="shared" si="98"/>
        <v>Not-Potable</v>
      </c>
      <c r="AB663" t="str">
        <f t="shared" si="99"/>
        <v>Potable</v>
      </c>
      <c r="AC663" t="s">
        <v>35</v>
      </c>
    </row>
    <row r="664" spans="2:29" x14ac:dyDescent="0.3">
      <c r="B664">
        <v>7.3401708843321503</v>
      </c>
      <c r="C664">
        <v>210.11881256065899</v>
      </c>
      <c r="D664">
        <v>128.104231602505</v>
      </c>
      <c r="E664">
        <v>8.8672938304732103</v>
      </c>
      <c r="F664">
        <v>309.66157751822902</v>
      </c>
      <c r="G664">
        <v>412.706558307904</v>
      </c>
      <c r="H664">
        <v>12.3892291841223</v>
      </c>
      <c r="I664">
        <v>73.513320572057197</v>
      </c>
      <c r="J664">
        <v>3.9191395327351399</v>
      </c>
      <c r="O664" t="str">
        <f t="shared" si="92"/>
        <v>Neutral</v>
      </c>
      <c r="P664" t="str" cm="1">
        <f t="array" ref="P664">_xlfn.IFS(C663&lt;=60,"Soft",
C663&lt;120,"Moderately Soft",
C663&lt;=170,"Desirable",
C663&lt;=240,"Moderately Hard",
C663&gt;240,"Hard")</f>
        <v>Moderately Hard</v>
      </c>
      <c r="Q664" t="str" cm="1">
        <f t="array" ref="Q664">_xlfn.IFS(D663&lt;50,"Non-Beneficial",
D663&lt;=150,"Excellent",
D663&lt;=250,"Good",
D663&lt;=350,"Average",
D663&lt;=500,"Poor",
D663&lt;=800,"Very Poor",
D663&gt;800,"Unacceptable")</f>
        <v>Excellent</v>
      </c>
      <c r="R664" t="str">
        <f t="shared" si="91"/>
        <v>Unacceptable</v>
      </c>
      <c r="S664" t="str">
        <f t="shared" si="93"/>
        <v>Safe</v>
      </c>
      <c r="T664" t="str">
        <f t="shared" si="94"/>
        <v>Acceptable</v>
      </c>
      <c r="U664" t="str">
        <f t="shared" si="95"/>
        <v>Acceptable</v>
      </c>
      <c r="V664" t="str">
        <f t="shared" si="96"/>
        <v>Safe</v>
      </c>
      <c r="W664" t="str">
        <f t="shared" si="97"/>
        <v>Acceptable</v>
      </c>
      <c r="AA664" t="str">
        <f t="shared" si="98"/>
        <v>Not-Potable</v>
      </c>
      <c r="AB664" t="str">
        <f t="shared" si="99"/>
        <v>Potable</v>
      </c>
      <c r="AC664" t="s">
        <v>35</v>
      </c>
    </row>
    <row r="665" spans="2:29" x14ac:dyDescent="0.3">
      <c r="B665">
        <v>10.0151890624676</v>
      </c>
      <c r="C665">
        <v>210.126716960013</v>
      </c>
      <c r="D665">
        <v>90.640358308002703</v>
      </c>
      <c r="E665">
        <v>7.19843241485429</v>
      </c>
      <c r="F665">
        <v>363.56182011036702</v>
      </c>
      <c r="G665">
        <v>324.64790875398501</v>
      </c>
      <c r="H665">
        <v>10.213058200550501</v>
      </c>
      <c r="I665">
        <v>92.643891871920999</v>
      </c>
      <c r="J665">
        <v>3.8465475494460799</v>
      </c>
      <c r="O665" t="str">
        <f t="shared" si="92"/>
        <v>Neutral</v>
      </c>
      <c r="P665" t="str" cm="1">
        <f t="array" ref="P665">_xlfn.IFS(C664&lt;=60,"Soft",
C664&lt;120,"Moderately Soft",
C664&lt;=170,"Desirable",
C664&lt;=240,"Moderately Hard",
C664&gt;240,"Hard")</f>
        <v>Moderately Hard</v>
      </c>
      <c r="Q665" t="str" cm="1">
        <f t="array" ref="Q665">_xlfn.IFS(D664&lt;50,"Non-Beneficial",
D664&lt;=150,"Excellent",
D664&lt;=250,"Good",
D664&lt;=350,"Average",
D664&lt;=500,"Poor",
D664&lt;=800,"Very Poor",
D664&gt;800,"Unacceptable")</f>
        <v>Excellent</v>
      </c>
      <c r="R665" t="str">
        <f t="shared" si="91"/>
        <v>Unacceptable</v>
      </c>
      <c r="S665" t="str">
        <f t="shared" si="93"/>
        <v>Safe</v>
      </c>
      <c r="T665" t="str">
        <f t="shared" si="94"/>
        <v>Acceptable</v>
      </c>
      <c r="U665" t="str">
        <f t="shared" si="95"/>
        <v>Acceptable</v>
      </c>
      <c r="V665" t="str">
        <f t="shared" si="96"/>
        <v>Safe</v>
      </c>
      <c r="W665" t="str">
        <f t="shared" si="97"/>
        <v>Acceptable</v>
      </c>
      <c r="AA665" t="str">
        <f t="shared" si="98"/>
        <v>Not-Potable</v>
      </c>
      <c r="AB665" t="str">
        <f t="shared" si="99"/>
        <v>Potable</v>
      </c>
      <c r="AC665" t="s">
        <v>35</v>
      </c>
    </row>
    <row r="666" spans="2:29" x14ac:dyDescent="0.3">
      <c r="B666">
        <f>$AG$27</f>
        <v>7.080794504276815</v>
      </c>
      <c r="C666">
        <v>188.74356245264701</v>
      </c>
      <c r="D666">
        <v>190.37462637509</v>
      </c>
      <c r="E666">
        <v>6.0342360636010604</v>
      </c>
      <c r="F666">
        <f>$AH$27</f>
        <v>333.77577661081307</v>
      </c>
      <c r="G666">
        <v>388.06585674059897</v>
      </c>
      <c r="H666">
        <v>15.1490682629692</v>
      </c>
      <c r="I666">
        <v>78.499418033005497</v>
      </c>
      <c r="J666">
        <v>2.7236505400964899</v>
      </c>
      <c r="O666" t="str">
        <f t="shared" si="92"/>
        <v>Alkaline</v>
      </c>
      <c r="P666" t="str" cm="1">
        <f t="array" ref="P666">_xlfn.IFS(C665&lt;=60,"Soft",
C665&lt;120,"Moderately Soft",
C665&lt;=170,"Desirable",
C665&lt;=240,"Moderately Hard",
C665&gt;240,"Hard")</f>
        <v>Moderately Hard</v>
      </c>
      <c r="Q666" t="str" cm="1">
        <f t="array" ref="Q666">_xlfn.IFS(D665&lt;50,"Non-Beneficial",
D665&lt;=150,"Excellent",
D665&lt;=250,"Good",
D665&lt;=350,"Average",
D665&lt;=500,"Poor",
D665&lt;=800,"Very Poor",
D665&gt;800,"Unacceptable")</f>
        <v>Excellent</v>
      </c>
      <c r="R666" t="str">
        <f t="shared" si="91"/>
        <v>Unacceptable</v>
      </c>
      <c r="S666" t="str">
        <f t="shared" si="93"/>
        <v>Safe</v>
      </c>
      <c r="T666" t="str">
        <f t="shared" si="94"/>
        <v>Acceptable</v>
      </c>
      <c r="U666" t="str">
        <f t="shared" si="95"/>
        <v>Acceptable</v>
      </c>
      <c r="V666" t="str">
        <f t="shared" si="96"/>
        <v>Unsafe</v>
      </c>
      <c r="W666" t="str">
        <f t="shared" si="97"/>
        <v>Acceptable</v>
      </c>
      <c r="AA666" t="str">
        <f t="shared" si="98"/>
        <v>Not-Potable</v>
      </c>
      <c r="AB666" t="str">
        <f t="shared" si="99"/>
        <v>Not-Potable</v>
      </c>
      <c r="AC666" t="s">
        <v>35</v>
      </c>
    </row>
    <row r="667" spans="2:29" x14ac:dyDescent="0.3">
      <c r="B667">
        <v>7.8464633408237701</v>
      </c>
      <c r="C667">
        <v>233.97657939474999</v>
      </c>
      <c r="D667">
        <v>66.7065935353002</v>
      </c>
      <c r="E667">
        <v>6.8445262130521298</v>
      </c>
      <c r="F667">
        <f>$AH$27</f>
        <v>333.77577661081307</v>
      </c>
      <c r="G667">
        <v>545.31065899165503</v>
      </c>
      <c r="H667">
        <v>16.536216173110901</v>
      </c>
      <c r="I667">
        <v>67.484090123517106</v>
      </c>
      <c r="J667">
        <v>3.8856238984798499</v>
      </c>
      <c r="O667" t="str">
        <f t="shared" si="92"/>
        <v>Neutral</v>
      </c>
      <c r="P667" t="str" cm="1">
        <f t="array" ref="P667">_xlfn.IFS(C666&lt;=60,"Soft",
C666&lt;120,"Moderately Soft",
C666&lt;=170,"Desirable",
C666&lt;=240,"Moderately Hard",
C666&gt;240,"Hard")</f>
        <v>Moderately Hard</v>
      </c>
      <c r="Q667" t="str" cm="1">
        <f t="array" ref="Q667">_xlfn.IFS(D666&lt;50,"Non-Beneficial",
D666&lt;=150,"Excellent",
D666&lt;=250,"Good",
D666&lt;=350,"Average",
D666&lt;=500,"Poor",
D666&lt;=800,"Very Poor",
D666&gt;800,"Unacceptable")</f>
        <v>Good</v>
      </c>
      <c r="R667" t="str">
        <f t="shared" si="91"/>
        <v>Needs Boiling</v>
      </c>
      <c r="S667" t="str">
        <f t="shared" si="93"/>
        <v>Safe</v>
      </c>
      <c r="T667" t="str">
        <f t="shared" si="94"/>
        <v>Acceptable</v>
      </c>
      <c r="U667" t="str">
        <f t="shared" si="95"/>
        <v>Acceptable</v>
      </c>
      <c r="V667" t="str">
        <f t="shared" si="96"/>
        <v>Safe</v>
      </c>
      <c r="W667" t="str">
        <f t="shared" si="97"/>
        <v>Acceptable</v>
      </c>
      <c r="AA667" t="str">
        <f t="shared" si="98"/>
        <v>Potable</v>
      </c>
      <c r="AB667" t="str">
        <f t="shared" si="99"/>
        <v>Potable</v>
      </c>
      <c r="AC667" t="s">
        <v>35</v>
      </c>
    </row>
    <row r="668" spans="2:29" x14ac:dyDescent="0.3">
      <c r="B668">
        <f>$AG$27</f>
        <v>7.080794504276815</v>
      </c>
      <c r="C668">
        <v>155.67577693423101</v>
      </c>
      <c r="D668">
        <v>520.60226800266798</v>
      </c>
      <c r="E668">
        <v>2.5775552730545499</v>
      </c>
      <c r="F668">
        <v>365.08096329687697</v>
      </c>
      <c r="G668">
        <v>323.001036401666</v>
      </c>
      <c r="H668">
        <v>14.166602358926999</v>
      </c>
      <c r="I668">
        <v>48.254307190111902</v>
      </c>
      <c r="J668">
        <v>2.00075703151037</v>
      </c>
      <c r="O668" t="str">
        <f t="shared" si="92"/>
        <v>Neutral</v>
      </c>
      <c r="P668" t="str" cm="1">
        <f t="array" ref="P668">_xlfn.IFS(C667&lt;=60,"Soft",
C667&lt;120,"Moderately Soft",
C667&lt;=170,"Desirable",
C667&lt;=240,"Moderately Hard",
C667&gt;240,"Hard")</f>
        <v>Moderately Hard</v>
      </c>
      <c r="Q668" t="str" cm="1">
        <f t="array" ref="Q668">_xlfn.IFS(D667&lt;50,"Non-Beneficial",
D667&lt;=150,"Excellent",
D667&lt;=250,"Good",
D667&lt;=350,"Average",
D667&lt;=500,"Poor",
D667&lt;=800,"Very Poor",
D667&gt;800,"Unacceptable")</f>
        <v>Excellent</v>
      </c>
      <c r="R668" t="str">
        <f t="shared" si="91"/>
        <v>Needs Boiling</v>
      </c>
      <c r="S668" t="str">
        <f t="shared" si="93"/>
        <v>Safe</v>
      </c>
      <c r="T668" t="str">
        <f t="shared" si="94"/>
        <v>Unacceptable</v>
      </c>
      <c r="U668" t="str">
        <f t="shared" si="95"/>
        <v>Acceptable</v>
      </c>
      <c r="V668" t="str">
        <f t="shared" si="96"/>
        <v>Safe</v>
      </c>
      <c r="W668" t="str">
        <f t="shared" si="97"/>
        <v>Acceptable</v>
      </c>
      <c r="AA668" t="str">
        <f t="shared" si="98"/>
        <v>Not-Potable</v>
      </c>
      <c r="AB668" t="str">
        <f t="shared" si="99"/>
        <v>Potable</v>
      </c>
      <c r="AC668" t="s">
        <v>35</v>
      </c>
    </row>
    <row r="669" spans="2:29" x14ac:dyDescent="0.3">
      <c r="B669">
        <v>6.3341627755632697</v>
      </c>
      <c r="C669">
        <v>197.48232643207001</v>
      </c>
      <c r="D669">
        <v>234.608213806636</v>
      </c>
      <c r="E669">
        <v>6.1214635380191602</v>
      </c>
      <c r="F669">
        <v>303.55032392307203</v>
      </c>
      <c r="G669">
        <v>399.56378566088898</v>
      </c>
      <c r="H669">
        <v>18.8222158978501</v>
      </c>
      <c r="I669">
        <v>62.222874607265403</v>
      </c>
      <c r="J669">
        <v>4.03882979349157</v>
      </c>
      <c r="O669" t="str">
        <f t="shared" si="92"/>
        <v>Neutral</v>
      </c>
      <c r="P669" t="str" cm="1">
        <f t="array" ref="P669">_xlfn.IFS(C668&lt;=60,"Soft",
C668&lt;120,"Moderately Soft",
C668&lt;=170,"Desirable",
C668&lt;=240,"Moderately Hard",
C668&gt;240,"Hard")</f>
        <v>Desirable</v>
      </c>
      <c r="Q669" t="str" cm="1">
        <f t="array" ref="Q669">_xlfn.IFS(D668&lt;50,"Non-Beneficial",
D668&lt;=150,"Excellent",
D668&lt;=250,"Good",
D668&lt;=350,"Average",
D668&lt;=500,"Poor",
D668&lt;=800,"Very Poor",
D668&gt;800,"Unacceptable")</f>
        <v>Very Poor</v>
      </c>
      <c r="R669" t="str">
        <f t="shared" si="91"/>
        <v>Acceptable</v>
      </c>
      <c r="S669" t="str">
        <f t="shared" si="93"/>
        <v>Safe</v>
      </c>
      <c r="T669" t="str">
        <f t="shared" si="94"/>
        <v>Acceptable</v>
      </c>
      <c r="U669" t="str">
        <f t="shared" si="95"/>
        <v>Acceptable</v>
      </c>
      <c r="V669" t="str">
        <f t="shared" si="96"/>
        <v>Safe</v>
      </c>
      <c r="W669" t="str">
        <f t="shared" si="97"/>
        <v>Acceptable</v>
      </c>
      <c r="AA669" t="str">
        <f t="shared" si="98"/>
        <v>Not-Potable</v>
      </c>
      <c r="AB669" t="str">
        <f t="shared" si="99"/>
        <v>Potable</v>
      </c>
      <c r="AC669" t="s">
        <v>35</v>
      </c>
    </row>
    <row r="670" spans="2:29" x14ac:dyDescent="0.3">
      <c r="B670">
        <v>9.6160957034480496</v>
      </c>
      <c r="C670">
        <v>221.75981787466199</v>
      </c>
      <c r="D670">
        <v>125.38974026325801</v>
      </c>
      <c r="E670">
        <v>9.0895311439278501</v>
      </c>
      <c r="F670">
        <f>$AH$27</f>
        <v>333.77577661081307</v>
      </c>
      <c r="G670">
        <v>441.88100493180599</v>
      </c>
      <c r="H670">
        <v>13.8083751112149</v>
      </c>
      <c r="I670">
        <f>$AI$27</f>
        <v>66.396292946768</v>
      </c>
      <c r="J670">
        <v>2.9466436683709301</v>
      </c>
      <c r="O670" t="str">
        <f t="shared" si="92"/>
        <v>Acidic</v>
      </c>
      <c r="P670" t="str" cm="1">
        <f t="array" ref="P670">_xlfn.IFS(C669&lt;=60,"Soft",
C669&lt;120,"Moderately Soft",
C669&lt;=170,"Desirable",
C669&lt;=240,"Moderately Hard",
C669&gt;240,"Hard")</f>
        <v>Moderately Hard</v>
      </c>
      <c r="Q670" t="str" cm="1">
        <f t="array" ref="Q670">_xlfn.IFS(D669&lt;50,"Non-Beneficial",
D669&lt;=150,"Excellent",
D669&lt;=250,"Good",
D669&lt;=350,"Average",
D669&lt;=500,"Poor",
D669&lt;=800,"Very Poor",
D669&gt;800,"Unacceptable")</f>
        <v>Good</v>
      </c>
      <c r="R670" t="str">
        <f t="shared" si="91"/>
        <v>Needs Boiling</v>
      </c>
      <c r="S670" t="str">
        <f t="shared" si="93"/>
        <v>Safe</v>
      </c>
      <c r="T670" t="str">
        <f t="shared" si="94"/>
        <v>Acceptable</v>
      </c>
      <c r="U670" t="str">
        <f t="shared" si="95"/>
        <v>Acceptable</v>
      </c>
      <c r="V670" t="str">
        <f t="shared" si="96"/>
        <v>Safe</v>
      </c>
      <c r="W670" t="str">
        <f t="shared" si="97"/>
        <v>Acceptable</v>
      </c>
      <c r="AA670" t="str">
        <f t="shared" si="98"/>
        <v>Not-Potable</v>
      </c>
      <c r="AB670" t="str">
        <f t="shared" si="99"/>
        <v>Potable</v>
      </c>
      <c r="AC670" t="s">
        <v>35</v>
      </c>
    </row>
    <row r="671" spans="2:29" x14ac:dyDescent="0.3">
      <c r="B671">
        <f>$AG$27</f>
        <v>7.080794504276815</v>
      </c>
      <c r="C671">
        <v>186.59525477170499</v>
      </c>
      <c r="D671">
        <v>294.96910157447297</v>
      </c>
      <c r="E671">
        <v>8.1177477620524208</v>
      </c>
      <c r="F671">
        <v>378.43050067865897</v>
      </c>
      <c r="G671">
        <v>616.17524277829705</v>
      </c>
      <c r="H671">
        <v>14.9627797099595</v>
      </c>
      <c r="I671">
        <v>65.4445625188702</v>
      </c>
      <c r="J671">
        <v>2.4752844638171898</v>
      </c>
      <c r="O671" t="str">
        <f t="shared" si="92"/>
        <v>Alkaline</v>
      </c>
      <c r="P671" t="str" cm="1">
        <f t="array" ref="P671">_xlfn.IFS(C670&lt;=60,"Soft",
C670&lt;120,"Moderately Soft",
C670&lt;=170,"Desirable",
C670&lt;=240,"Moderately Hard",
C670&gt;240,"Hard")</f>
        <v>Moderately Hard</v>
      </c>
      <c r="Q671" t="str" cm="1">
        <f t="array" ref="Q671">_xlfn.IFS(D670&lt;50,"Non-Beneficial",
D670&lt;=150,"Excellent",
D670&lt;=250,"Good",
D670&lt;=350,"Average",
D670&lt;=500,"Poor",
D670&lt;=800,"Very Poor",
D670&gt;800,"Unacceptable")</f>
        <v>Excellent</v>
      </c>
      <c r="R671" t="str">
        <f t="shared" si="91"/>
        <v>Unacceptable</v>
      </c>
      <c r="S671" t="str">
        <f t="shared" si="93"/>
        <v>Safe</v>
      </c>
      <c r="T671" t="str">
        <f t="shared" si="94"/>
        <v>Acceptable</v>
      </c>
      <c r="U671" t="str">
        <f t="shared" si="95"/>
        <v>Acceptable</v>
      </c>
      <c r="V671" t="str">
        <f t="shared" si="96"/>
        <v>Safe</v>
      </c>
      <c r="W671" t="str">
        <f t="shared" si="97"/>
        <v>Acceptable</v>
      </c>
      <c r="AA671" t="str">
        <f t="shared" si="98"/>
        <v>Not-Potable</v>
      </c>
      <c r="AB671" t="str">
        <f t="shared" si="99"/>
        <v>Not-Potable</v>
      </c>
      <c r="AC671" t="s">
        <v>35</v>
      </c>
    </row>
    <row r="672" spans="2:29" x14ac:dyDescent="0.3">
      <c r="B672">
        <v>8.8929984792151107</v>
      </c>
      <c r="C672">
        <v>224.07818298371899</v>
      </c>
      <c r="D672">
        <v>229.601806438697</v>
      </c>
      <c r="E672">
        <v>8.9820364488005797</v>
      </c>
      <c r="F672">
        <v>274.68945853271998</v>
      </c>
      <c r="G672">
        <v>466.24547974099403</v>
      </c>
      <c r="H672">
        <v>9.6930489667961908</v>
      </c>
      <c r="I672">
        <v>59.577211770248397</v>
      </c>
      <c r="J672">
        <v>3.6191328049022</v>
      </c>
      <c r="O672" t="str">
        <f t="shared" si="92"/>
        <v>Neutral</v>
      </c>
      <c r="P672" t="str" cm="1">
        <f t="array" ref="P672">_xlfn.IFS(C671&lt;=60,"Soft",
C671&lt;120,"Moderately Soft",
C671&lt;=170,"Desirable",
C671&lt;=240,"Moderately Hard",
C671&gt;240,"Hard")</f>
        <v>Moderately Hard</v>
      </c>
      <c r="Q672" t="str" cm="1">
        <f t="array" ref="Q672">_xlfn.IFS(D671&lt;50,"Non-Beneficial",
D671&lt;=150,"Excellent",
D671&lt;=250,"Good",
D671&lt;=350,"Average",
D671&lt;=500,"Poor",
D671&lt;=800,"Very Poor",
D671&gt;800,"Unacceptable")</f>
        <v>Average</v>
      </c>
      <c r="R672" t="str">
        <f t="shared" si="91"/>
        <v>Unacceptable</v>
      </c>
      <c r="S672" t="str">
        <f t="shared" si="93"/>
        <v>Safe</v>
      </c>
      <c r="T672" t="str">
        <f t="shared" si="94"/>
        <v>Unacceptable</v>
      </c>
      <c r="U672" t="str">
        <f t="shared" si="95"/>
        <v>Acceptable</v>
      </c>
      <c r="V672" t="str">
        <f t="shared" si="96"/>
        <v>Safe</v>
      </c>
      <c r="W672" t="str">
        <f t="shared" si="97"/>
        <v>Acceptable</v>
      </c>
      <c r="AA672" t="str">
        <f t="shared" si="98"/>
        <v>Not-Potable</v>
      </c>
      <c r="AB672" t="str">
        <f t="shared" si="99"/>
        <v>Not-Potable</v>
      </c>
      <c r="AC672" t="s">
        <v>35</v>
      </c>
    </row>
    <row r="673" spans="2:29" x14ac:dyDescent="0.3">
      <c r="B673">
        <f>$AG$27</f>
        <v>7.080794504276815</v>
      </c>
      <c r="C673">
        <v>195.83657257870999</v>
      </c>
      <c r="D673">
        <v>145.63682649079701</v>
      </c>
      <c r="E673">
        <v>9.3159768501634108</v>
      </c>
      <c r="F673">
        <f>$AH$27</f>
        <v>333.77577661081307</v>
      </c>
      <c r="G673">
        <v>289.66058635740399</v>
      </c>
      <c r="H673">
        <v>9.1844007467916509</v>
      </c>
      <c r="I673">
        <v>49.540120153334001</v>
      </c>
      <c r="J673">
        <v>3.95701170940651</v>
      </c>
      <c r="O673" t="str">
        <f t="shared" si="92"/>
        <v>Alkaline</v>
      </c>
      <c r="P673" t="str" cm="1">
        <f t="array" ref="P673">_xlfn.IFS(C672&lt;=60,"Soft",
C672&lt;120,"Moderately Soft",
C672&lt;=170,"Desirable",
C672&lt;=240,"Moderately Hard",
C672&gt;240,"Hard")</f>
        <v>Moderately Hard</v>
      </c>
      <c r="Q673" t="str" cm="1">
        <f t="array" ref="Q673">_xlfn.IFS(D672&lt;50,"Non-Beneficial",
D672&lt;=150,"Excellent",
D672&lt;=250,"Good",
D672&lt;=350,"Average",
D672&lt;=500,"Poor",
D672&lt;=800,"Very Poor",
D672&gt;800,"Unacceptable")</f>
        <v>Good</v>
      </c>
      <c r="R673" t="str">
        <f t="shared" si="91"/>
        <v>Unacceptable</v>
      </c>
      <c r="S673" t="str">
        <f t="shared" si="93"/>
        <v>Safe</v>
      </c>
      <c r="T673" t="str">
        <f t="shared" si="94"/>
        <v>Acceptable</v>
      </c>
      <c r="U673" t="str">
        <f t="shared" si="95"/>
        <v>Acceptable</v>
      </c>
      <c r="V673" t="str">
        <f t="shared" si="96"/>
        <v>Safe</v>
      </c>
      <c r="W673" t="str">
        <f t="shared" si="97"/>
        <v>Acceptable</v>
      </c>
      <c r="AA673" t="str">
        <f t="shared" si="98"/>
        <v>Not-Potable</v>
      </c>
      <c r="AB673" t="str">
        <f t="shared" si="99"/>
        <v>Not-Potable</v>
      </c>
      <c r="AC673" t="s">
        <v>35</v>
      </c>
    </row>
    <row r="674" spans="2:29" x14ac:dyDescent="0.3">
      <c r="B674">
        <v>8.1414298997663099</v>
      </c>
      <c r="C674">
        <v>211.794267328025</v>
      </c>
      <c r="D674">
        <v>154.94359837010398</v>
      </c>
      <c r="E674">
        <v>9.4504139819646102</v>
      </c>
      <c r="F674">
        <f>$AH$27</f>
        <v>333.77577661081307</v>
      </c>
      <c r="G674">
        <v>363.12935272370902</v>
      </c>
      <c r="H674">
        <v>15.403389694655001</v>
      </c>
      <c r="I674">
        <v>54.490733178293397</v>
      </c>
      <c r="J674">
        <v>4.3509219007951998</v>
      </c>
      <c r="O674" t="str">
        <f t="shared" si="92"/>
        <v>Neutral</v>
      </c>
      <c r="P674" t="str" cm="1">
        <f t="array" ref="P674">_xlfn.IFS(C673&lt;=60,"Soft",
C673&lt;120,"Moderately Soft",
C673&lt;=170,"Desirable",
C673&lt;=240,"Moderately Hard",
C673&gt;240,"Hard")</f>
        <v>Moderately Hard</v>
      </c>
      <c r="Q674" t="str" cm="1">
        <f t="array" ref="Q674">_xlfn.IFS(D673&lt;50,"Non-Beneficial",
D673&lt;=150,"Excellent",
D673&lt;=250,"Good",
D673&lt;=350,"Average",
D673&lt;=500,"Poor",
D673&lt;=800,"Very Poor",
D673&gt;800,"Unacceptable")</f>
        <v>Excellent</v>
      </c>
      <c r="R674" t="str">
        <f t="shared" si="91"/>
        <v>Unacceptable</v>
      </c>
      <c r="S674" t="str">
        <f t="shared" si="93"/>
        <v>Safe</v>
      </c>
      <c r="T674" t="str">
        <f t="shared" si="94"/>
        <v>Acceptable</v>
      </c>
      <c r="U674" t="str">
        <f t="shared" si="95"/>
        <v>Acceptable</v>
      </c>
      <c r="V674" t="str">
        <f t="shared" si="96"/>
        <v>Safe</v>
      </c>
      <c r="W674" t="str">
        <f t="shared" si="97"/>
        <v>Acceptable</v>
      </c>
      <c r="AA674" t="str">
        <f t="shared" si="98"/>
        <v>Not-Potable</v>
      </c>
      <c r="AB674" t="str">
        <f t="shared" si="99"/>
        <v>Potable</v>
      </c>
      <c r="AC674" t="s">
        <v>35</v>
      </c>
    </row>
    <row r="675" spans="2:29" x14ac:dyDescent="0.3">
      <c r="B675">
        <v>8.1657149327590002</v>
      </c>
      <c r="C675">
        <v>203.419330688776</v>
      </c>
      <c r="D675">
        <v>169.25012297225501</v>
      </c>
      <c r="E675">
        <v>5.5743416672346804</v>
      </c>
      <c r="F675">
        <v>337.25232465438103</v>
      </c>
      <c r="G675">
        <v>527.91254356206196</v>
      </c>
      <c r="H675">
        <v>18.3614355916026</v>
      </c>
      <c r="I675">
        <v>60.393548484441503</v>
      </c>
      <c r="J675">
        <v>3.9201164799638399</v>
      </c>
      <c r="O675" t="str">
        <f t="shared" si="92"/>
        <v>Alkaline</v>
      </c>
      <c r="P675" t="str" cm="1">
        <f t="array" ref="P675">_xlfn.IFS(C674&lt;=60,"Soft",
C674&lt;120,"Moderately Soft",
C674&lt;=170,"Desirable",
C674&lt;=240,"Moderately Hard",
C674&gt;240,"Hard")</f>
        <v>Moderately Hard</v>
      </c>
      <c r="Q675" t="str" cm="1">
        <f t="array" ref="Q675">_xlfn.IFS(D674&lt;50,"Non-Beneficial",
D674&lt;=150,"Excellent",
D674&lt;=250,"Good",
D674&lt;=350,"Average",
D674&lt;=500,"Poor",
D674&lt;=800,"Very Poor",
D674&gt;800,"Unacceptable")</f>
        <v>Good</v>
      </c>
      <c r="R675" t="str">
        <f t="shared" si="91"/>
        <v>Unacceptable</v>
      </c>
      <c r="S675" t="str">
        <f t="shared" si="93"/>
        <v>Safe</v>
      </c>
      <c r="T675" t="str">
        <f t="shared" si="94"/>
        <v>Acceptable</v>
      </c>
      <c r="U675" t="str">
        <f t="shared" si="95"/>
        <v>Acceptable</v>
      </c>
      <c r="V675" t="str">
        <f t="shared" si="96"/>
        <v>Safe</v>
      </c>
      <c r="W675" t="str">
        <f t="shared" si="97"/>
        <v>Acceptable</v>
      </c>
      <c r="AA675" t="str">
        <f t="shared" si="98"/>
        <v>Not-Potable</v>
      </c>
      <c r="AB675" t="str">
        <f t="shared" si="99"/>
        <v>Not-Potable</v>
      </c>
      <c r="AC675" t="s">
        <v>35</v>
      </c>
    </row>
    <row r="676" spans="2:29" x14ac:dyDescent="0.3">
      <c r="B676">
        <v>4.93195844523449</v>
      </c>
      <c r="C676">
        <v>164.66676859700601</v>
      </c>
      <c r="D676">
        <v>311.55540218305197</v>
      </c>
      <c r="E676">
        <v>7.4114834995479901</v>
      </c>
      <c r="F676">
        <v>383.78262591153498</v>
      </c>
      <c r="G676">
        <v>506.53141388629501</v>
      </c>
      <c r="H676">
        <v>14.980033693407901</v>
      </c>
      <c r="I676">
        <v>69.249228834034895</v>
      </c>
      <c r="J676">
        <v>5.0459828832870501</v>
      </c>
      <c r="O676" t="str">
        <f t="shared" si="92"/>
        <v>Alkaline</v>
      </c>
      <c r="P676" t="str" cm="1">
        <f t="array" ref="P676">_xlfn.IFS(C675&lt;=60,"Soft",
C675&lt;120,"Moderately Soft",
C675&lt;=170,"Desirable",
C675&lt;=240,"Moderately Hard",
C675&gt;240,"Hard")</f>
        <v>Moderately Hard</v>
      </c>
      <c r="Q676" t="str" cm="1">
        <f t="array" ref="Q676">_xlfn.IFS(D675&lt;50,"Non-Beneficial",
D675&lt;=150,"Excellent",
D675&lt;=250,"Good",
D675&lt;=350,"Average",
D675&lt;=500,"Poor",
D675&lt;=800,"Very Poor",
D675&gt;800,"Unacceptable")</f>
        <v>Good</v>
      </c>
      <c r="R676" t="str">
        <f t="shared" si="91"/>
        <v>Needs Boiling</v>
      </c>
      <c r="S676" t="str">
        <f t="shared" si="93"/>
        <v>Safe</v>
      </c>
      <c r="T676" t="str">
        <f t="shared" si="94"/>
        <v>Unacceptable</v>
      </c>
      <c r="U676" t="str">
        <f t="shared" si="95"/>
        <v>Acceptable</v>
      </c>
      <c r="V676" t="str">
        <f t="shared" si="96"/>
        <v>Safe</v>
      </c>
      <c r="W676" t="str">
        <f t="shared" si="97"/>
        <v>Acceptable</v>
      </c>
      <c r="AA676" t="str">
        <f t="shared" si="98"/>
        <v>Not-Potable</v>
      </c>
      <c r="AB676" t="str">
        <f t="shared" si="99"/>
        <v>Not-Potable</v>
      </c>
      <c r="AC676" t="s">
        <v>35</v>
      </c>
    </row>
    <row r="677" spans="2:29" x14ac:dyDescent="0.3">
      <c r="B677">
        <v>8.9778218831093</v>
      </c>
      <c r="C677">
        <v>198.996287012507</v>
      </c>
      <c r="D677">
        <v>202.25642922628799</v>
      </c>
      <c r="E677">
        <v>7.5695181498935202</v>
      </c>
      <c r="F677">
        <v>352.68584278664599</v>
      </c>
      <c r="G677">
        <v>492.097824550344</v>
      </c>
      <c r="H677">
        <v>19.621923393515399</v>
      </c>
      <c r="I677">
        <v>64.1772322360479</v>
      </c>
      <c r="J677">
        <v>3.1999996142418001</v>
      </c>
      <c r="O677" t="str">
        <f t="shared" si="92"/>
        <v>Acidic</v>
      </c>
      <c r="P677" t="str" cm="1">
        <f t="array" ref="P677">_xlfn.IFS(C676&lt;=60,"Soft",
C676&lt;120,"Moderately Soft",
C676&lt;=170,"Desirable",
C676&lt;=240,"Moderately Hard",
C676&gt;240,"Hard")</f>
        <v>Desirable</v>
      </c>
      <c r="Q677" t="str" cm="1">
        <f t="array" ref="Q677">_xlfn.IFS(D676&lt;50,"Non-Beneficial",
D676&lt;=150,"Excellent",
D676&lt;=250,"Good",
D676&lt;=350,"Average",
D676&lt;=500,"Poor",
D676&lt;=800,"Very Poor",
D676&gt;800,"Unacceptable")</f>
        <v>Average</v>
      </c>
      <c r="R677" t="str">
        <f t="shared" si="91"/>
        <v>Unacceptable</v>
      </c>
      <c r="S677" t="str">
        <f t="shared" si="93"/>
        <v>Safe</v>
      </c>
      <c r="T677" t="str">
        <f t="shared" si="94"/>
        <v>Unacceptable</v>
      </c>
      <c r="U677" t="str">
        <f t="shared" si="95"/>
        <v>Acceptable</v>
      </c>
      <c r="V677" t="str">
        <f t="shared" si="96"/>
        <v>Safe</v>
      </c>
      <c r="W677" t="str">
        <f t="shared" si="97"/>
        <v>Unacceptable</v>
      </c>
      <c r="AA677" t="str">
        <f t="shared" si="98"/>
        <v>Not-Potable</v>
      </c>
      <c r="AB677" t="str">
        <f t="shared" si="99"/>
        <v>Not-Potable</v>
      </c>
      <c r="AC677" t="s">
        <v>35</v>
      </c>
    </row>
    <row r="678" spans="2:29" x14ac:dyDescent="0.3">
      <c r="B678">
        <v>7.3726117958249597</v>
      </c>
      <c r="C678">
        <v>220.387163635598</v>
      </c>
      <c r="D678">
        <v>176.06885689078001</v>
      </c>
      <c r="E678">
        <v>9.4263393540297695</v>
      </c>
      <c r="F678">
        <v>274.20680368507601</v>
      </c>
      <c r="G678">
        <v>551.14520683520698</v>
      </c>
      <c r="H678">
        <v>14.8264414738579</v>
      </c>
      <c r="I678">
        <v>67.305421260019898</v>
      </c>
      <c r="J678">
        <v>3.18252111888284</v>
      </c>
      <c r="O678" t="str">
        <f t="shared" si="92"/>
        <v>Alkaline</v>
      </c>
      <c r="P678" t="str" cm="1">
        <f t="array" ref="P678">_xlfn.IFS(C677&lt;=60,"Soft",
C677&lt;120,"Moderately Soft",
C677&lt;=170,"Desirable",
C677&lt;=240,"Moderately Hard",
C677&gt;240,"Hard")</f>
        <v>Moderately Hard</v>
      </c>
      <c r="Q678" t="str" cm="1">
        <f t="array" ref="Q678">_xlfn.IFS(D677&lt;50,"Non-Beneficial",
D677&lt;=150,"Excellent",
D677&lt;=250,"Good",
D677&lt;=350,"Average",
D677&lt;=500,"Poor",
D677&lt;=800,"Very Poor",
D677&gt;800,"Unacceptable")</f>
        <v>Good</v>
      </c>
      <c r="R678" t="str">
        <f t="shared" si="91"/>
        <v>Unacceptable</v>
      </c>
      <c r="S678" t="str">
        <f t="shared" si="93"/>
        <v>Safe</v>
      </c>
      <c r="T678" t="str">
        <f t="shared" si="94"/>
        <v>Acceptable</v>
      </c>
      <c r="U678" t="str">
        <f t="shared" si="95"/>
        <v>Acceptable</v>
      </c>
      <c r="V678" t="str">
        <f t="shared" si="96"/>
        <v>Safe</v>
      </c>
      <c r="W678" t="str">
        <f t="shared" si="97"/>
        <v>Acceptable</v>
      </c>
      <c r="AA678" t="str">
        <f t="shared" si="98"/>
        <v>Not-Potable</v>
      </c>
      <c r="AB678" t="str">
        <f t="shared" si="99"/>
        <v>Not-Potable</v>
      </c>
      <c r="AC678" t="s">
        <v>35</v>
      </c>
    </row>
    <row r="679" spans="2:29" x14ac:dyDescent="0.3">
      <c r="B679">
        <v>9.1073303834617594</v>
      </c>
      <c r="C679">
        <v>202.51471136727201</v>
      </c>
      <c r="D679">
        <v>246.78329289091999</v>
      </c>
      <c r="E679">
        <v>5.5759063695073801</v>
      </c>
      <c r="F679">
        <v>334.71733470452301</v>
      </c>
      <c r="G679">
        <v>467.11076159055602</v>
      </c>
      <c r="H679">
        <v>12.937328739572701</v>
      </c>
      <c r="I679">
        <v>46.935251825649097</v>
      </c>
      <c r="J679">
        <v>4.4921399486210696</v>
      </c>
      <c r="O679" t="str">
        <f t="shared" si="92"/>
        <v>Neutral</v>
      </c>
      <c r="P679" t="str" cm="1">
        <f t="array" ref="P679">_xlfn.IFS(C678&lt;=60,"Soft",
C678&lt;120,"Moderately Soft",
C678&lt;=170,"Desirable",
C678&lt;=240,"Moderately Hard",
C678&gt;240,"Hard")</f>
        <v>Moderately Hard</v>
      </c>
      <c r="Q679" t="str" cm="1">
        <f t="array" ref="Q679">_xlfn.IFS(D678&lt;50,"Non-Beneficial",
D678&lt;=150,"Excellent",
D678&lt;=250,"Good",
D678&lt;=350,"Average",
D678&lt;=500,"Poor",
D678&lt;=800,"Very Poor",
D678&gt;800,"Unacceptable")</f>
        <v>Good</v>
      </c>
      <c r="R679" t="str">
        <f t="shared" si="91"/>
        <v>Unacceptable</v>
      </c>
      <c r="S679" t="str">
        <f t="shared" si="93"/>
        <v>Safe</v>
      </c>
      <c r="T679" t="str">
        <f t="shared" si="94"/>
        <v>Unacceptable</v>
      </c>
      <c r="U679" t="str">
        <f t="shared" si="95"/>
        <v>Acceptable</v>
      </c>
      <c r="V679" t="str">
        <f t="shared" si="96"/>
        <v>Safe</v>
      </c>
      <c r="W679" t="str">
        <f t="shared" si="97"/>
        <v>Acceptable</v>
      </c>
      <c r="AA679" t="str">
        <f t="shared" si="98"/>
        <v>Not-Potable</v>
      </c>
      <c r="AB679" t="str">
        <f t="shared" si="99"/>
        <v>Not-Potable</v>
      </c>
      <c r="AC679" t="s">
        <v>35</v>
      </c>
    </row>
    <row r="680" spans="2:29" x14ac:dyDescent="0.3">
      <c r="B680">
        <v>4.1682484613674999</v>
      </c>
      <c r="C680">
        <v>164.35128926576601</v>
      </c>
      <c r="D680">
        <v>238.63716863512101</v>
      </c>
      <c r="E680">
        <v>8.5938192323133595</v>
      </c>
      <c r="F680">
        <f>$AH$27</f>
        <v>333.77577661081307</v>
      </c>
      <c r="G680">
        <v>547.46683116164195</v>
      </c>
      <c r="H680">
        <v>13.843493799124699</v>
      </c>
      <c r="I680">
        <v>71.046735249900394</v>
      </c>
      <c r="J680">
        <v>2.8045250514094802</v>
      </c>
      <c r="O680" t="str">
        <f t="shared" si="92"/>
        <v>Alkaline</v>
      </c>
      <c r="P680" t="str" cm="1">
        <f t="array" ref="P680">_xlfn.IFS(C679&lt;=60,"Soft",
C679&lt;120,"Moderately Soft",
C679&lt;=170,"Desirable",
C679&lt;=240,"Moderately Hard",
C679&gt;240,"Hard")</f>
        <v>Moderately Hard</v>
      </c>
      <c r="Q680" t="str" cm="1">
        <f t="array" ref="Q680">_xlfn.IFS(D679&lt;50,"Non-Beneficial",
D679&lt;=150,"Excellent",
D679&lt;=250,"Good",
D679&lt;=350,"Average",
D679&lt;=500,"Poor",
D679&lt;=800,"Very Poor",
D679&gt;800,"Unacceptable")</f>
        <v>Good</v>
      </c>
      <c r="R680" t="str">
        <f t="shared" si="91"/>
        <v>Needs Boiling</v>
      </c>
      <c r="S680" t="str">
        <f t="shared" si="93"/>
        <v>Safe</v>
      </c>
      <c r="T680" t="str">
        <f t="shared" si="94"/>
        <v>Acceptable</v>
      </c>
      <c r="U680" t="str">
        <f t="shared" si="95"/>
        <v>Acceptable</v>
      </c>
      <c r="V680" t="str">
        <f t="shared" si="96"/>
        <v>Safe</v>
      </c>
      <c r="W680" t="str">
        <f t="shared" si="97"/>
        <v>Acceptable</v>
      </c>
      <c r="AA680" t="str">
        <f t="shared" si="98"/>
        <v>Not-Potable</v>
      </c>
      <c r="AB680" t="str">
        <f t="shared" si="99"/>
        <v>Potable</v>
      </c>
      <c r="AC680" t="s">
        <v>35</v>
      </c>
    </row>
    <row r="681" spans="2:29" x14ac:dyDescent="0.3">
      <c r="B681">
        <v>7.8069090233498404</v>
      </c>
      <c r="C681">
        <v>216.47316874118599</v>
      </c>
      <c r="D681">
        <v>212.99318657334999</v>
      </c>
      <c r="E681">
        <v>6.2175970852163696</v>
      </c>
      <c r="F681">
        <f>$AH$27</f>
        <v>333.77577661081307</v>
      </c>
      <c r="G681">
        <v>524.07970553403698</v>
      </c>
      <c r="H681">
        <v>13.895630615297</v>
      </c>
      <c r="I681">
        <v>83.146999021621696</v>
      </c>
      <c r="J681">
        <v>5.1279109876998401</v>
      </c>
      <c r="O681" t="str">
        <f t="shared" si="92"/>
        <v>Acidic</v>
      </c>
      <c r="P681" t="str" cm="1">
        <f t="array" ref="P681">_xlfn.IFS(C680&lt;=60,"Soft",
C680&lt;120,"Moderately Soft",
C680&lt;=170,"Desirable",
C680&lt;=240,"Moderately Hard",
C680&gt;240,"Hard")</f>
        <v>Desirable</v>
      </c>
      <c r="Q681" t="str" cm="1">
        <f t="array" ref="Q681">_xlfn.IFS(D680&lt;50,"Non-Beneficial",
D680&lt;=150,"Excellent",
D680&lt;=250,"Good",
D680&lt;=350,"Average",
D680&lt;=500,"Poor",
D680&lt;=800,"Very Poor",
D680&gt;800,"Unacceptable")</f>
        <v>Good</v>
      </c>
      <c r="R681" t="str">
        <f t="shared" si="91"/>
        <v>Unacceptable</v>
      </c>
      <c r="S681" t="str">
        <f t="shared" si="93"/>
        <v>Safe</v>
      </c>
      <c r="T681" t="str">
        <f t="shared" si="94"/>
        <v>Unacceptable</v>
      </c>
      <c r="U681" t="str">
        <f t="shared" si="95"/>
        <v>Acceptable</v>
      </c>
      <c r="V681" t="str">
        <f t="shared" si="96"/>
        <v>Safe</v>
      </c>
      <c r="W681" t="str">
        <f t="shared" si="97"/>
        <v>Acceptable</v>
      </c>
      <c r="AA681" t="str">
        <f t="shared" si="98"/>
        <v>Not-Potable</v>
      </c>
      <c r="AB681" t="str">
        <f t="shared" si="99"/>
        <v>Not-Potable</v>
      </c>
      <c r="AC681" t="s">
        <v>35</v>
      </c>
    </row>
    <row r="682" spans="2:29" x14ac:dyDescent="0.3">
      <c r="B682">
        <v>6.7046354257784699</v>
      </c>
      <c r="C682">
        <v>230.76693978659799</v>
      </c>
      <c r="D682">
        <v>97.277617157149507</v>
      </c>
      <c r="E682">
        <v>5.9436945789546503</v>
      </c>
      <c r="F682">
        <v>223.23581613133001</v>
      </c>
      <c r="G682">
        <v>405.76157110740098</v>
      </c>
      <c r="H682">
        <v>12.826509368688701</v>
      </c>
      <c r="I682">
        <v>74.385199417259599</v>
      </c>
      <c r="J682">
        <v>3.4221786198283901</v>
      </c>
      <c r="O682" t="str">
        <f t="shared" si="92"/>
        <v>Neutral</v>
      </c>
      <c r="P682" t="str" cm="1">
        <f t="array" ref="P682">_xlfn.IFS(C681&lt;=60,"Soft",
C681&lt;120,"Moderately Soft",
C681&lt;=170,"Desirable",
C681&lt;=240,"Moderately Hard",
C681&gt;240,"Hard")</f>
        <v>Moderately Hard</v>
      </c>
      <c r="Q682" t="str" cm="1">
        <f t="array" ref="Q682">_xlfn.IFS(D681&lt;50,"Non-Beneficial",
D681&lt;=150,"Excellent",
D681&lt;=250,"Good",
D681&lt;=350,"Average",
D681&lt;=500,"Poor",
D681&lt;=800,"Very Poor",
D681&gt;800,"Unacceptable")</f>
        <v>Good</v>
      </c>
      <c r="R682" t="str">
        <f t="shared" si="91"/>
        <v>Needs Boiling</v>
      </c>
      <c r="S682" t="str">
        <f t="shared" si="93"/>
        <v>Safe</v>
      </c>
      <c r="T682" t="str">
        <f t="shared" si="94"/>
        <v>Unacceptable</v>
      </c>
      <c r="U682" t="str">
        <f t="shared" si="95"/>
        <v>Acceptable</v>
      </c>
      <c r="V682" t="str">
        <f t="shared" si="96"/>
        <v>Unsafe</v>
      </c>
      <c r="W682" t="str">
        <f t="shared" si="97"/>
        <v>Unacceptable</v>
      </c>
      <c r="AA682" t="str">
        <f t="shared" si="98"/>
        <v>Not-Potable</v>
      </c>
      <c r="AB682" t="str">
        <f t="shared" si="99"/>
        <v>Not-Potable</v>
      </c>
      <c r="AC682" t="s">
        <v>35</v>
      </c>
    </row>
    <row r="683" spans="2:29" x14ac:dyDescent="0.3">
      <c r="B683">
        <v>3.6231658482586502</v>
      </c>
      <c r="C683">
        <v>156.898916688692</v>
      </c>
      <c r="D683">
        <v>267.38525360886001</v>
      </c>
      <c r="E683">
        <v>5.0231425906112097</v>
      </c>
      <c r="F683">
        <v>388.75225305369702</v>
      </c>
      <c r="G683">
        <v>388.75262033130201</v>
      </c>
      <c r="H683">
        <v>17.196012104677202</v>
      </c>
      <c r="I683">
        <v>63.564870218434699</v>
      </c>
      <c r="J683">
        <v>5.3702055486963802</v>
      </c>
      <c r="O683" t="str">
        <f t="shared" si="92"/>
        <v>Drinkable</v>
      </c>
      <c r="P683" t="str" cm="1">
        <f t="array" ref="P683">_xlfn.IFS(C682&lt;=60,"Soft",
C682&lt;120,"Moderately Soft",
C682&lt;=170,"Desirable",
C682&lt;=240,"Moderately Hard",
C682&gt;240,"Hard")</f>
        <v>Moderately Hard</v>
      </c>
      <c r="Q683" t="str" cm="1">
        <f t="array" ref="Q683">_xlfn.IFS(D682&lt;50,"Non-Beneficial",
D682&lt;=150,"Excellent",
D682&lt;=250,"Good",
D682&lt;=350,"Average",
D682&lt;=500,"Poor",
D682&lt;=800,"Very Poor",
D682&gt;800,"Unacceptable")</f>
        <v>Excellent</v>
      </c>
      <c r="R683" t="str">
        <f t="shared" si="91"/>
        <v>Needs Boiling</v>
      </c>
      <c r="S683" t="str">
        <f t="shared" si="93"/>
        <v>Safe</v>
      </c>
      <c r="T683" t="str">
        <f t="shared" si="94"/>
        <v>Acceptable</v>
      </c>
      <c r="U683" t="str">
        <f t="shared" si="95"/>
        <v>Acceptable</v>
      </c>
      <c r="V683" t="str">
        <f t="shared" si="96"/>
        <v>Safe</v>
      </c>
      <c r="W683" t="str">
        <f t="shared" si="97"/>
        <v>Acceptable</v>
      </c>
      <c r="AA683" t="str">
        <f t="shared" si="98"/>
        <v>Potable</v>
      </c>
      <c r="AB683" t="str">
        <f t="shared" si="99"/>
        <v>Potable</v>
      </c>
      <c r="AC683" t="s">
        <v>35</v>
      </c>
    </row>
    <row r="684" spans="2:29" x14ac:dyDescent="0.3">
      <c r="B684">
        <v>7.9668568239825799</v>
      </c>
      <c r="C684">
        <v>186.35336104727199</v>
      </c>
      <c r="D684">
        <v>214.407388482844</v>
      </c>
      <c r="E684">
        <v>7.8324737075777904</v>
      </c>
      <c r="F684">
        <v>393.76704572635202</v>
      </c>
      <c r="G684">
        <v>461.356227494503</v>
      </c>
      <c r="H684">
        <v>13.9138696295975</v>
      </c>
      <c r="I684">
        <v>86.121811038531803</v>
      </c>
      <c r="J684">
        <v>5.1154309140168897</v>
      </c>
      <c r="O684" t="str">
        <f t="shared" si="92"/>
        <v>Acidic</v>
      </c>
      <c r="P684" t="str" cm="1">
        <f t="array" ref="P684">_xlfn.IFS(C683&lt;=60,"Soft",
C683&lt;120,"Moderately Soft",
C683&lt;=170,"Desirable",
C683&lt;=240,"Moderately Hard",
C683&gt;240,"Hard")</f>
        <v>Desirable</v>
      </c>
      <c r="Q684" t="str" cm="1">
        <f t="array" ref="Q684">_xlfn.IFS(D683&lt;50,"Non-Beneficial",
D683&lt;=150,"Excellent",
D683&lt;=250,"Good",
D683&lt;=350,"Average",
D683&lt;=500,"Poor",
D683&lt;=800,"Very Poor",
D683&gt;800,"Unacceptable")</f>
        <v>Average</v>
      </c>
      <c r="R684" t="str">
        <f t="shared" si="91"/>
        <v>Needs Boiling</v>
      </c>
      <c r="S684" t="str">
        <f t="shared" si="93"/>
        <v>Safe</v>
      </c>
      <c r="T684" t="str">
        <f t="shared" si="94"/>
        <v>Acceptable</v>
      </c>
      <c r="U684" t="str">
        <f t="shared" si="95"/>
        <v>Acceptable</v>
      </c>
      <c r="V684" t="str">
        <f t="shared" si="96"/>
        <v>Safe</v>
      </c>
      <c r="W684" t="str">
        <f t="shared" si="97"/>
        <v>Unacceptable</v>
      </c>
      <c r="AA684" t="str">
        <f t="shared" si="98"/>
        <v>Not-Potable</v>
      </c>
      <c r="AB684" t="str">
        <f t="shared" si="99"/>
        <v>Not-Potable</v>
      </c>
      <c r="AC684" t="s">
        <v>35</v>
      </c>
    </row>
    <row r="685" spans="2:29" x14ac:dyDescent="0.3">
      <c r="B685">
        <v>4.5956077558097697</v>
      </c>
      <c r="C685">
        <v>204.859659790015</v>
      </c>
      <c r="D685">
        <v>138.91038530039799</v>
      </c>
      <c r="E685">
        <v>6.3713445304231104</v>
      </c>
      <c r="F685">
        <f>$AH$27</f>
        <v>333.77577661081307</v>
      </c>
      <c r="G685">
        <v>631.82207816858499</v>
      </c>
      <c r="H685">
        <v>11.420910359124701</v>
      </c>
      <c r="I685">
        <v>70.449002535739098</v>
      </c>
      <c r="J685">
        <v>3.9789198069466698</v>
      </c>
      <c r="O685" t="str">
        <f t="shared" si="92"/>
        <v>Neutral</v>
      </c>
      <c r="P685" t="str" cm="1">
        <f t="array" ref="P685">_xlfn.IFS(C684&lt;=60,"Soft",
C684&lt;120,"Moderately Soft",
C684&lt;=170,"Desirable",
C684&lt;=240,"Moderately Hard",
C684&gt;240,"Hard")</f>
        <v>Moderately Hard</v>
      </c>
      <c r="Q685" t="str" cm="1">
        <f t="array" ref="Q685">_xlfn.IFS(D684&lt;50,"Non-Beneficial",
D684&lt;=150,"Excellent",
D684&lt;=250,"Good",
D684&lt;=350,"Average",
D684&lt;=500,"Poor",
D684&lt;=800,"Very Poor",
D684&gt;800,"Unacceptable")</f>
        <v>Good</v>
      </c>
      <c r="R685" t="str">
        <f t="shared" si="91"/>
        <v>Unacceptable</v>
      </c>
      <c r="S685" t="str">
        <f t="shared" si="93"/>
        <v>Safe</v>
      </c>
      <c r="T685" t="str">
        <f t="shared" si="94"/>
        <v>Acceptable</v>
      </c>
      <c r="U685" t="str">
        <f t="shared" si="95"/>
        <v>Acceptable</v>
      </c>
      <c r="V685" t="str">
        <f t="shared" si="96"/>
        <v>Unsafe</v>
      </c>
      <c r="W685" t="str">
        <f t="shared" si="97"/>
        <v>Unacceptable</v>
      </c>
      <c r="AA685" t="str">
        <f t="shared" si="98"/>
        <v>Not-Potable</v>
      </c>
      <c r="AB685" t="str">
        <f t="shared" si="99"/>
        <v>Not-Potable</v>
      </c>
      <c r="AC685" t="s">
        <v>35</v>
      </c>
    </row>
    <row r="686" spans="2:29" x14ac:dyDescent="0.3">
      <c r="B686">
        <f>$AG$27</f>
        <v>7.080794504276815</v>
      </c>
      <c r="C686">
        <v>204.669046715219</v>
      </c>
      <c r="D686">
        <v>128.744446370297</v>
      </c>
      <c r="E686">
        <v>5.0711644502203299</v>
      </c>
      <c r="F686">
        <v>324.70129261448699</v>
      </c>
      <c r="G686">
        <v>402.61928618256502</v>
      </c>
      <c r="H686">
        <v>16.642479709112301</v>
      </c>
      <c r="I686">
        <v>64.846748565799203</v>
      </c>
      <c r="J686">
        <v>4.0589422664772199</v>
      </c>
      <c r="O686" t="str">
        <f t="shared" si="92"/>
        <v>Acidic</v>
      </c>
      <c r="P686" t="str" cm="1">
        <f t="array" ref="P686">_xlfn.IFS(C685&lt;=60,"Soft",
C685&lt;120,"Moderately Soft",
C685&lt;=170,"Desirable",
C685&lt;=240,"Moderately Hard",
C685&gt;240,"Hard")</f>
        <v>Moderately Hard</v>
      </c>
      <c r="Q686" t="str" cm="1">
        <f t="array" ref="Q686">_xlfn.IFS(D685&lt;50,"Non-Beneficial",
D685&lt;=150,"Excellent",
D685&lt;=250,"Good",
D685&lt;=350,"Average",
D685&lt;=500,"Poor",
D685&lt;=800,"Very Poor",
D685&gt;800,"Unacceptable")</f>
        <v>Excellent</v>
      </c>
      <c r="R686" t="str">
        <f t="shared" si="91"/>
        <v>Needs Boiling</v>
      </c>
      <c r="S686" t="str">
        <f t="shared" si="93"/>
        <v>Safe</v>
      </c>
      <c r="T686" t="str">
        <f t="shared" si="94"/>
        <v>Unacceptable</v>
      </c>
      <c r="U686" t="str">
        <f t="shared" si="95"/>
        <v>Acceptable</v>
      </c>
      <c r="V686" t="str">
        <f t="shared" si="96"/>
        <v>Safe</v>
      </c>
      <c r="W686" t="str">
        <f t="shared" si="97"/>
        <v>Acceptable</v>
      </c>
      <c r="AA686" t="str">
        <f t="shared" si="98"/>
        <v>Not-Potable</v>
      </c>
      <c r="AB686" t="str">
        <f t="shared" si="99"/>
        <v>Not-Potable</v>
      </c>
      <c r="AC686" t="s">
        <v>35</v>
      </c>
    </row>
    <row r="687" spans="2:29" x14ac:dyDescent="0.3">
      <c r="B687">
        <v>3.99449760595349</v>
      </c>
      <c r="C687">
        <v>179.454192010702</v>
      </c>
      <c r="D687">
        <v>186.82277138641902</v>
      </c>
      <c r="E687">
        <v>6.4647927408929302</v>
      </c>
      <c r="F687">
        <v>331.14562114007202</v>
      </c>
      <c r="G687">
        <v>538.17495922239402</v>
      </c>
      <c r="H687">
        <v>13.9168203201249</v>
      </c>
      <c r="I687">
        <f>$AI$27</f>
        <v>66.396292946768</v>
      </c>
      <c r="J687">
        <v>3.3791473508468699</v>
      </c>
      <c r="O687" t="str">
        <f t="shared" si="92"/>
        <v>Neutral</v>
      </c>
      <c r="P687" t="str" cm="1">
        <f t="array" ref="P687">_xlfn.IFS(C686&lt;=60,"Soft",
C686&lt;120,"Moderately Soft",
C686&lt;=170,"Desirable",
C686&lt;=240,"Moderately Hard",
C686&gt;240,"Hard")</f>
        <v>Moderately Hard</v>
      </c>
      <c r="Q687" t="str" cm="1">
        <f t="array" ref="Q687">_xlfn.IFS(D686&lt;50,"Non-Beneficial",
D686&lt;=150,"Excellent",
D686&lt;=250,"Good",
D686&lt;=350,"Average",
D686&lt;=500,"Poor",
D686&lt;=800,"Very Poor",
D686&gt;800,"Unacceptable")</f>
        <v>Excellent</v>
      </c>
      <c r="R687" t="str">
        <f t="shared" si="91"/>
        <v>Needs Boiling</v>
      </c>
      <c r="S687" t="str">
        <f t="shared" si="93"/>
        <v>Safe</v>
      </c>
      <c r="T687" t="str">
        <f t="shared" si="94"/>
        <v>Acceptable</v>
      </c>
      <c r="U687" t="str">
        <f t="shared" si="95"/>
        <v>Acceptable</v>
      </c>
      <c r="V687" t="str">
        <f t="shared" si="96"/>
        <v>Safe</v>
      </c>
      <c r="W687" t="str">
        <f t="shared" si="97"/>
        <v>Acceptable</v>
      </c>
      <c r="AA687" t="str">
        <f t="shared" si="98"/>
        <v>Potable</v>
      </c>
      <c r="AB687" t="str">
        <f t="shared" si="99"/>
        <v>Potable</v>
      </c>
      <c r="AC687" t="s">
        <v>35</v>
      </c>
    </row>
    <row r="688" spans="2:29" x14ac:dyDescent="0.3">
      <c r="B688">
        <v>8.9079871175612499</v>
      </c>
      <c r="C688">
        <v>202.46121129761801</v>
      </c>
      <c r="D688">
        <v>336.53761963392702</v>
      </c>
      <c r="E688">
        <v>5.4318786958843202</v>
      </c>
      <c r="F688">
        <v>330.82713275911698</v>
      </c>
      <c r="G688">
        <v>426.18656504996102</v>
      </c>
      <c r="H688">
        <v>18.759902243560202</v>
      </c>
      <c r="I688">
        <v>79.370621250226705</v>
      </c>
      <c r="J688">
        <v>4.6412585321295401</v>
      </c>
      <c r="O688" t="str">
        <f t="shared" si="92"/>
        <v>Acidic</v>
      </c>
      <c r="P688" t="str" cm="1">
        <f t="array" ref="P688">_xlfn.IFS(C687&lt;=60,"Soft",
C687&lt;120,"Moderately Soft",
C687&lt;=170,"Desirable",
C687&lt;=240,"Moderately Hard",
C687&gt;240,"Hard")</f>
        <v>Moderately Hard</v>
      </c>
      <c r="Q688" t="str" cm="1">
        <f t="array" ref="Q688">_xlfn.IFS(D687&lt;50,"Non-Beneficial",
D687&lt;=150,"Excellent",
D687&lt;=250,"Good",
D687&lt;=350,"Average",
D687&lt;=500,"Poor",
D687&lt;=800,"Very Poor",
D687&gt;800,"Unacceptable")</f>
        <v>Good</v>
      </c>
      <c r="R688" t="str">
        <f t="shared" si="91"/>
        <v>Needs Boiling</v>
      </c>
      <c r="S688" t="str">
        <f t="shared" si="93"/>
        <v>Safe</v>
      </c>
      <c r="T688" t="str">
        <f t="shared" si="94"/>
        <v>Unacceptable</v>
      </c>
      <c r="U688" t="str">
        <f t="shared" si="95"/>
        <v>Acceptable</v>
      </c>
      <c r="V688" t="str">
        <f t="shared" si="96"/>
        <v>Safe</v>
      </c>
      <c r="W688" t="str">
        <f t="shared" si="97"/>
        <v>Acceptable</v>
      </c>
      <c r="AA688" t="str">
        <f t="shared" si="98"/>
        <v>Not-Potable</v>
      </c>
      <c r="AB688" t="str">
        <f t="shared" si="99"/>
        <v>Not-Potable</v>
      </c>
      <c r="AC688" t="s">
        <v>35</v>
      </c>
    </row>
    <row r="689" spans="2:29" x14ac:dyDescent="0.3">
      <c r="B689">
        <v>5.8987263248059696</v>
      </c>
      <c r="C689">
        <v>198.31001978048101</v>
      </c>
      <c r="D689">
        <v>211.482419047306</v>
      </c>
      <c r="E689">
        <v>9.1249003215806592</v>
      </c>
      <c r="F689">
        <v>326.25428153596602</v>
      </c>
      <c r="G689">
        <v>312.38858564170101</v>
      </c>
      <c r="H689">
        <v>13.042948001733</v>
      </c>
      <c r="I689">
        <v>74.311618756238701</v>
      </c>
      <c r="J689">
        <v>4.8998151874966496</v>
      </c>
      <c r="O689" t="str">
        <f t="shared" si="92"/>
        <v>Alkaline</v>
      </c>
      <c r="P689" t="str" cm="1">
        <f t="array" ref="P689">_xlfn.IFS(C688&lt;=60,"Soft",
C688&lt;120,"Moderately Soft",
C688&lt;=170,"Desirable",
C688&lt;=240,"Moderately Hard",
C688&gt;240,"Hard")</f>
        <v>Moderately Hard</v>
      </c>
      <c r="Q689" t="str" cm="1">
        <f t="array" ref="Q689">_xlfn.IFS(D688&lt;50,"Non-Beneficial",
D688&lt;=150,"Excellent",
D688&lt;=250,"Good",
D688&lt;=350,"Average",
D688&lt;=500,"Poor",
D688&lt;=800,"Very Poor",
D688&gt;800,"Unacceptable")</f>
        <v>Average</v>
      </c>
      <c r="R689" t="str">
        <f t="shared" si="91"/>
        <v>Needs Boiling</v>
      </c>
      <c r="S689" t="str">
        <f t="shared" si="93"/>
        <v>Safe</v>
      </c>
      <c r="T689" t="str">
        <f t="shared" si="94"/>
        <v>Acceptable</v>
      </c>
      <c r="U689" t="str">
        <f t="shared" si="95"/>
        <v>Acceptable</v>
      </c>
      <c r="V689" t="str">
        <f t="shared" si="96"/>
        <v>Safe</v>
      </c>
      <c r="W689" t="str">
        <f t="shared" si="97"/>
        <v>Acceptable</v>
      </c>
      <c r="AA689" t="str">
        <f t="shared" si="98"/>
        <v>Not-Potable</v>
      </c>
      <c r="AB689" t="str">
        <f t="shared" si="99"/>
        <v>Potable</v>
      </c>
      <c r="AC689" t="s">
        <v>35</v>
      </c>
    </row>
    <row r="690" spans="2:29" x14ac:dyDescent="0.3">
      <c r="B690">
        <v>9.5146266221028792</v>
      </c>
      <c r="C690">
        <v>215.72552701978</v>
      </c>
      <c r="D690">
        <v>165.53562437442099</v>
      </c>
      <c r="E690">
        <v>7.5478594704085902</v>
      </c>
      <c r="F690">
        <v>321.77621306029198</v>
      </c>
      <c r="G690">
        <v>453.91848950016498</v>
      </c>
      <c r="H690">
        <v>9.6402410517620094</v>
      </c>
      <c r="I690">
        <v>57.865423181628998</v>
      </c>
      <c r="J690">
        <v>2.6450363702226301</v>
      </c>
      <c r="O690" t="str">
        <f t="shared" si="92"/>
        <v>Acidic</v>
      </c>
      <c r="P690" t="str" cm="1">
        <f t="array" ref="P690">_xlfn.IFS(C689&lt;=60,"Soft",
C689&lt;120,"Moderately Soft",
C689&lt;=170,"Desirable",
C689&lt;=240,"Moderately Hard",
C689&gt;240,"Hard")</f>
        <v>Moderately Hard</v>
      </c>
      <c r="Q690" t="str" cm="1">
        <f t="array" ref="Q690">_xlfn.IFS(D689&lt;50,"Non-Beneficial",
D689&lt;=150,"Excellent",
D689&lt;=250,"Good",
D689&lt;=350,"Average",
D689&lt;=500,"Poor",
D689&lt;=800,"Very Poor",
D689&gt;800,"Unacceptable")</f>
        <v>Good</v>
      </c>
      <c r="R690" t="str">
        <f t="shared" si="91"/>
        <v>Unacceptable</v>
      </c>
      <c r="S690" t="str">
        <f t="shared" si="93"/>
        <v>Safe</v>
      </c>
      <c r="T690" t="str">
        <f t="shared" si="94"/>
        <v>Acceptable</v>
      </c>
      <c r="U690" t="str">
        <f t="shared" si="95"/>
        <v>Acceptable</v>
      </c>
      <c r="V690" t="str">
        <f t="shared" si="96"/>
        <v>Safe</v>
      </c>
      <c r="W690" t="str">
        <f t="shared" si="97"/>
        <v>Acceptable</v>
      </c>
      <c r="AA690" t="str">
        <f t="shared" si="98"/>
        <v>Not-Potable</v>
      </c>
      <c r="AB690" t="str">
        <f t="shared" si="99"/>
        <v>Not-Potable</v>
      </c>
      <c r="AC690" t="s">
        <v>35</v>
      </c>
    </row>
    <row r="691" spans="2:29" x14ac:dyDescent="0.3">
      <c r="B691">
        <v>8.8424636558971894</v>
      </c>
      <c r="C691">
        <v>229.96442239785799</v>
      </c>
      <c r="D691">
        <v>78.393187598293693</v>
      </c>
      <c r="E691">
        <v>10.5088098928737</v>
      </c>
      <c r="F691">
        <v>278.42826495079998</v>
      </c>
      <c r="G691">
        <v>370.08515337426502</v>
      </c>
      <c r="H691">
        <v>15.7909773276923</v>
      </c>
      <c r="I691">
        <v>77.166618783421299</v>
      </c>
      <c r="J691">
        <v>4.5767287064413802</v>
      </c>
      <c r="O691" t="str">
        <f t="shared" si="92"/>
        <v>Alkaline</v>
      </c>
      <c r="P691" t="str" cm="1">
        <f t="array" ref="P691">_xlfn.IFS(C690&lt;=60,"Soft",
C690&lt;120,"Moderately Soft",
C690&lt;=170,"Desirable",
C690&lt;=240,"Moderately Hard",
C690&gt;240,"Hard")</f>
        <v>Moderately Hard</v>
      </c>
      <c r="Q691" t="str" cm="1">
        <f t="array" ref="Q691">_xlfn.IFS(D690&lt;50,"Non-Beneficial",
D690&lt;=150,"Excellent",
D690&lt;=250,"Good",
D690&lt;=350,"Average",
D690&lt;=500,"Poor",
D690&lt;=800,"Very Poor",
D690&gt;800,"Unacceptable")</f>
        <v>Good</v>
      </c>
      <c r="R691" t="str">
        <f t="shared" si="91"/>
        <v>Unacceptable</v>
      </c>
      <c r="S691" t="str">
        <f t="shared" si="93"/>
        <v>Safe</v>
      </c>
      <c r="T691" t="str">
        <f t="shared" si="94"/>
        <v>Acceptable</v>
      </c>
      <c r="U691" t="str">
        <f t="shared" si="95"/>
        <v>Acceptable</v>
      </c>
      <c r="V691" t="str">
        <f t="shared" si="96"/>
        <v>Safe</v>
      </c>
      <c r="W691" t="str">
        <f t="shared" si="97"/>
        <v>Acceptable</v>
      </c>
      <c r="AA691" t="str">
        <f t="shared" si="98"/>
        <v>Not-Potable</v>
      </c>
      <c r="AB691" t="str">
        <f t="shared" si="99"/>
        <v>Not-Potable</v>
      </c>
      <c r="AC691" t="s">
        <v>35</v>
      </c>
    </row>
    <row r="692" spans="2:29" x14ac:dyDescent="0.3">
      <c r="B692">
        <v>7.7210784936174504</v>
      </c>
      <c r="C692">
        <v>208.43859260220199</v>
      </c>
      <c r="D692">
        <v>172.48618742002702</v>
      </c>
      <c r="E692">
        <v>7.6853697349708501</v>
      </c>
      <c r="F692">
        <v>286.40352154856998</v>
      </c>
      <c r="G692">
        <v>269.01363482205397</v>
      </c>
      <c r="H692">
        <v>11.7573482367567</v>
      </c>
      <c r="I692">
        <v>56.884527997047698</v>
      </c>
      <c r="J692">
        <v>3.2239510898000598</v>
      </c>
      <c r="O692" t="str">
        <f t="shared" si="92"/>
        <v>Alkaline</v>
      </c>
      <c r="P692" t="str" cm="1">
        <f t="array" ref="P692">_xlfn.IFS(C691&lt;=60,"Soft",
C691&lt;120,"Moderately Soft",
C691&lt;=170,"Desirable",
C691&lt;=240,"Moderately Hard",
C691&gt;240,"Hard")</f>
        <v>Moderately Hard</v>
      </c>
      <c r="Q692" t="str" cm="1">
        <f t="array" ref="Q692">_xlfn.IFS(D691&lt;50,"Non-Beneficial",
D691&lt;=150,"Excellent",
D691&lt;=250,"Good",
D691&lt;=350,"Average",
D691&lt;=500,"Poor",
D691&lt;=800,"Very Poor",
D691&gt;800,"Unacceptable")</f>
        <v>Excellent</v>
      </c>
      <c r="R692" t="str">
        <f t="shared" si="91"/>
        <v>Unacceptable</v>
      </c>
      <c r="S692" t="str">
        <f t="shared" si="93"/>
        <v>Safe</v>
      </c>
      <c r="T692" t="str">
        <f t="shared" si="94"/>
        <v>Acceptable</v>
      </c>
      <c r="U692" t="str">
        <f t="shared" si="95"/>
        <v>Acceptable</v>
      </c>
      <c r="V692" t="str">
        <f t="shared" si="96"/>
        <v>Safe</v>
      </c>
      <c r="W692" t="str">
        <f t="shared" si="97"/>
        <v>Acceptable</v>
      </c>
      <c r="AA692" t="str">
        <f t="shared" si="98"/>
        <v>Not-Potable</v>
      </c>
      <c r="AB692" t="str">
        <f t="shared" si="99"/>
        <v>Not-Potable</v>
      </c>
      <c r="AC692" t="s">
        <v>35</v>
      </c>
    </row>
    <row r="693" spans="2:29" x14ac:dyDescent="0.3">
      <c r="B693">
        <v>9.0894210984220898</v>
      </c>
      <c r="C693">
        <v>208.914720039293</v>
      </c>
      <c r="D693">
        <v>322.38077782489597</v>
      </c>
      <c r="E693">
        <v>6.8950136447139796</v>
      </c>
      <c r="F693">
        <v>321.08046524060802</v>
      </c>
      <c r="G693">
        <v>449.25997564535999</v>
      </c>
      <c r="H693">
        <v>12.5146412557235</v>
      </c>
      <c r="I693">
        <v>89.213074294281</v>
      </c>
      <c r="J693">
        <v>4.4301160162544901</v>
      </c>
      <c r="O693" t="str">
        <f t="shared" si="92"/>
        <v>Neutral</v>
      </c>
      <c r="P693" t="str" cm="1">
        <f t="array" ref="P693">_xlfn.IFS(C692&lt;=60,"Soft",
C692&lt;120,"Moderately Soft",
C692&lt;=170,"Desirable",
C692&lt;=240,"Moderately Hard",
C692&gt;240,"Hard")</f>
        <v>Moderately Hard</v>
      </c>
      <c r="Q693" t="str" cm="1">
        <f t="array" ref="Q693">_xlfn.IFS(D692&lt;50,"Non-Beneficial",
D692&lt;=150,"Excellent",
D692&lt;=250,"Good",
D692&lt;=350,"Average",
D692&lt;=500,"Poor",
D692&lt;=800,"Very Poor",
D692&gt;800,"Unacceptable")</f>
        <v>Good</v>
      </c>
      <c r="R693" t="str">
        <f t="shared" si="91"/>
        <v>Unacceptable</v>
      </c>
      <c r="S693" t="str">
        <f t="shared" si="93"/>
        <v>Safe</v>
      </c>
      <c r="T693" t="str">
        <f t="shared" si="94"/>
        <v>Acceptable</v>
      </c>
      <c r="U693" t="str">
        <f t="shared" si="95"/>
        <v>Acceptable</v>
      </c>
      <c r="V693" t="str">
        <f t="shared" si="96"/>
        <v>Safe</v>
      </c>
      <c r="W693" t="str">
        <f t="shared" si="97"/>
        <v>Acceptable</v>
      </c>
      <c r="AA693" t="str">
        <f t="shared" si="98"/>
        <v>Not-Potable</v>
      </c>
      <c r="AB693" t="str">
        <f t="shared" si="99"/>
        <v>Potable</v>
      </c>
      <c r="AC693" t="s">
        <v>35</v>
      </c>
    </row>
    <row r="694" spans="2:29" x14ac:dyDescent="0.3">
      <c r="B694">
        <v>1.75703711549078</v>
      </c>
      <c r="C694">
        <v>147.58183139318601</v>
      </c>
      <c r="D694">
        <v>415.38242730002605</v>
      </c>
      <c r="E694">
        <v>7.72817704401605</v>
      </c>
      <c r="F694">
        <v>376.01293304525302</v>
      </c>
      <c r="G694">
        <v>428.44482252009902</v>
      </c>
      <c r="H694">
        <v>10.828696338235099</v>
      </c>
      <c r="I694">
        <v>65.005839807489394</v>
      </c>
      <c r="J694">
        <v>2.9675541301719299</v>
      </c>
      <c r="O694" t="str">
        <f t="shared" si="92"/>
        <v>Alkaline</v>
      </c>
      <c r="P694" t="str" cm="1">
        <f t="array" ref="P694">_xlfn.IFS(C693&lt;=60,"Soft",
C693&lt;120,"Moderately Soft",
C693&lt;=170,"Desirable",
C693&lt;=240,"Moderately Hard",
C693&gt;240,"Hard")</f>
        <v>Moderately Hard</v>
      </c>
      <c r="Q694" t="str" cm="1">
        <f t="array" ref="Q694">_xlfn.IFS(D693&lt;50,"Non-Beneficial",
D693&lt;=150,"Excellent",
D693&lt;=250,"Good",
D693&lt;=350,"Average",
D693&lt;=500,"Poor",
D693&lt;=800,"Very Poor",
D693&gt;800,"Unacceptable")</f>
        <v>Average</v>
      </c>
      <c r="R694" t="str">
        <f t="shared" si="91"/>
        <v>Needs Boiling</v>
      </c>
      <c r="S694" t="str">
        <f t="shared" si="93"/>
        <v>Safe</v>
      </c>
      <c r="T694" t="str">
        <f t="shared" si="94"/>
        <v>Acceptable</v>
      </c>
      <c r="U694" t="str">
        <f t="shared" si="95"/>
        <v>Acceptable</v>
      </c>
      <c r="V694" t="str">
        <f t="shared" si="96"/>
        <v>Unsafe</v>
      </c>
      <c r="W694" t="str">
        <f t="shared" si="97"/>
        <v>Acceptable</v>
      </c>
      <c r="AA694" t="str">
        <f t="shared" si="98"/>
        <v>Not-Potable</v>
      </c>
      <c r="AB694" t="str">
        <f t="shared" si="99"/>
        <v>Not-Potable</v>
      </c>
      <c r="AC694" t="s">
        <v>35</v>
      </c>
    </row>
    <row r="695" spans="2:29" x14ac:dyDescent="0.3">
      <c r="B695">
        <v>7.7251920994936096</v>
      </c>
      <c r="C695">
        <v>213.95132812933201</v>
      </c>
      <c r="D695">
        <v>204.61759043329999</v>
      </c>
      <c r="E695">
        <v>5.3403186491963197</v>
      </c>
      <c r="F695">
        <f>$AH$27</f>
        <v>333.77577661081307</v>
      </c>
      <c r="G695">
        <v>338.214258298012</v>
      </c>
      <c r="H695">
        <v>17.0324661103746</v>
      </c>
      <c r="I695">
        <v>58.587459359296901</v>
      </c>
      <c r="J695">
        <v>4.1633255369929296</v>
      </c>
      <c r="O695" t="str">
        <f t="shared" si="92"/>
        <v>Highly Acidic</v>
      </c>
      <c r="P695" t="str" cm="1">
        <f t="array" ref="P695">_xlfn.IFS(C694&lt;=60,"Soft",
C694&lt;120,"Moderately Soft",
C694&lt;=170,"Desirable",
C694&lt;=240,"Moderately Hard",
C694&gt;240,"Hard")</f>
        <v>Desirable</v>
      </c>
      <c r="Q695" t="str" cm="1">
        <f t="array" ref="Q695">_xlfn.IFS(D694&lt;50,"Non-Beneficial",
D694&lt;=150,"Excellent",
D694&lt;=250,"Good",
D694&lt;=350,"Average",
D694&lt;=500,"Poor",
D694&lt;=800,"Very Poor",
D694&gt;800,"Unacceptable")</f>
        <v>Poor</v>
      </c>
      <c r="R695" t="str">
        <f t="shared" si="91"/>
        <v>Unacceptable</v>
      </c>
      <c r="S695" t="str">
        <f t="shared" si="93"/>
        <v>Safe</v>
      </c>
      <c r="T695" t="str">
        <f t="shared" si="94"/>
        <v>Acceptable</v>
      </c>
      <c r="U695" t="str">
        <f t="shared" si="95"/>
        <v>Acceptable</v>
      </c>
      <c r="V695" t="str">
        <f t="shared" si="96"/>
        <v>Safe</v>
      </c>
      <c r="W695" t="str">
        <f t="shared" si="97"/>
        <v>Acceptable</v>
      </c>
      <c r="AA695" t="str">
        <f t="shared" si="98"/>
        <v>Not-Potable</v>
      </c>
      <c r="AB695" t="str">
        <f t="shared" si="99"/>
        <v>Not-Potable</v>
      </c>
      <c r="AC695" t="s">
        <v>35</v>
      </c>
    </row>
    <row r="696" spans="2:29" x14ac:dyDescent="0.3">
      <c r="B696">
        <v>6.7291914894228801</v>
      </c>
      <c r="C696">
        <v>178.493631873091</v>
      </c>
      <c r="D696">
        <v>319.91958746649902</v>
      </c>
      <c r="E696">
        <v>5.6329403710182904</v>
      </c>
      <c r="F696">
        <f>$AH$27</f>
        <v>333.77577661081307</v>
      </c>
      <c r="G696">
        <v>341.77477792210999</v>
      </c>
      <c r="H696">
        <v>14.805198456082699</v>
      </c>
      <c r="I696">
        <v>64.129154950731603</v>
      </c>
      <c r="J696">
        <v>5.1122542506045496</v>
      </c>
      <c r="O696" t="str">
        <f t="shared" si="92"/>
        <v>Neutral</v>
      </c>
      <c r="P696" t="str" cm="1">
        <f t="array" ref="P696">_xlfn.IFS(C695&lt;=60,"Soft",
C695&lt;120,"Moderately Soft",
C695&lt;=170,"Desirable",
C695&lt;=240,"Moderately Hard",
C695&gt;240,"Hard")</f>
        <v>Moderately Hard</v>
      </c>
      <c r="Q696" t="str" cm="1">
        <f t="array" ref="Q696">_xlfn.IFS(D695&lt;50,"Non-Beneficial",
D695&lt;=150,"Excellent",
D695&lt;=250,"Good",
D695&lt;=350,"Average",
D695&lt;=500,"Poor",
D695&lt;=800,"Very Poor",
D695&gt;800,"Unacceptable")</f>
        <v>Good</v>
      </c>
      <c r="R696" t="str">
        <f t="shared" si="91"/>
        <v>Needs Boiling</v>
      </c>
      <c r="S696" t="str">
        <f t="shared" si="93"/>
        <v>Safe</v>
      </c>
      <c r="T696" t="str">
        <f t="shared" si="94"/>
        <v>Acceptable</v>
      </c>
      <c r="U696" t="str">
        <f t="shared" si="95"/>
        <v>Acceptable</v>
      </c>
      <c r="V696" t="str">
        <f t="shared" si="96"/>
        <v>Safe</v>
      </c>
      <c r="W696" t="str">
        <f t="shared" si="97"/>
        <v>Acceptable</v>
      </c>
      <c r="AA696" t="str">
        <f t="shared" si="98"/>
        <v>Potable</v>
      </c>
      <c r="AB696" t="str">
        <f t="shared" si="99"/>
        <v>Potable</v>
      </c>
      <c r="AC696" t="s">
        <v>35</v>
      </c>
    </row>
    <row r="697" spans="2:29" x14ac:dyDescent="0.3">
      <c r="B697">
        <v>5.0854293528334997</v>
      </c>
      <c r="C697">
        <v>173.56597107194301</v>
      </c>
      <c r="D697">
        <v>334.55240994823203</v>
      </c>
      <c r="E697">
        <v>6.0332471720476901</v>
      </c>
      <c r="F697">
        <v>351.27126703065602</v>
      </c>
      <c r="G697">
        <v>507.47624901785599</v>
      </c>
      <c r="H697">
        <v>17.795957452409901</v>
      </c>
      <c r="I697">
        <v>62.466135372455703</v>
      </c>
      <c r="J697">
        <v>3.9617306695408598</v>
      </c>
      <c r="O697" t="str">
        <f t="shared" si="92"/>
        <v>Drinkable</v>
      </c>
      <c r="P697" t="str" cm="1">
        <f t="array" ref="P697">_xlfn.IFS(C696&lt;=60,"Soft",
C696&lt;120,"Moderately Soft",
C696&lt;=170,"Desirable",
C696&lt;=240,"Moderately Hard",
C696&gt;240,"Hard")</f>
        <v>Moderately Hard</v>
      </c>
      <c r="Q697" t="str" cm="1">
        <f t="array" ref="Q697">_xlfn.IFS(D696&lt;50,"Non-Beneficial",
D696&lt;=150,"Excellent",
D696&lt;=250,"Good",
D696&lt;=350,"Average",
D696&lt;=500,"Poor",
D696&lt;=800,"Very Poor",
D696&gt;800,"Unacceptable")</f>
        <v>Average</v>
      </c>
      <c r="R697" t="str">
        <f t="shared" si="91"/>
        <v>Needs Boiling</v>
      </c>
      <c r="S697" t="str">
        <f t="shared" si="93"/>
        <v>Safe</v>
      </c>
      <c r="T697" t="str">
        <f t="shared" si="94"/>
        <v>Acceptable</v>
      </c>
      <c r="U697" t="str">
        <f t="shared" si="95"/>
        <v>Acceptable</v>
      </c>
      <c r="V697" t="str">
        <f t="shared" si="96"/>
        <v>Safe</v>
      </c>
      <c r="W697" t="str">
        <f t="shared" si="97"/>
        <v>Unacceptable</v>
      </c>
      <c r="AA697" t="str">
        <f t="shared" si="98"/>
        <v>Not-Potable</v>
      </c>
      <c r="AB697" t="str">
        <f t="shared" si="99"/>
        <v>Potable</v>
      </c>
      <c r="AC697" t="s">
        <v>35</v>
      </c>
    </row>
    <row r="698" spans="2:29" x14ac:dyDescent="0.3">
      <c r="B698">
        <v>9.5452705212490105</v>
      </c>
      <c r="C698">
        <v>212.046391075136</v>
      </c>
      <c r="D698">
        <v>251.89830621579301</v>
      </c>
      <c r="E698">
        <v>6.20386878512923</v>
      </c>
      <c r="F698">
        <v>316.567319344993</v>
      </c>
      <c r="G698">
        <v>498.26695935582597</v>
      </c>
      <c r="H698">
        <v>20.0515185831661</v>
      </c>
      <c r="I698">
        <v>52.901127257875601</v>
      </c>
      <c r="J698">
        <v>4.9839034650095702</v>
      </c>
      <c r="O698" t="str">
        <f t="shared" si="92"/>
        <v>Acidic</v>
      </c>
      <c r="P698" t="str" cm="1">
        <f t="array" ref="P698">_xlfn.IFS(C697&lt;=60,"Soft",
C697&lt;120,"Moderately Soft",
C697&lt;=170,"Desirable",
C697&lt;=240,"Moderately Hard",
C697&gt;240,"Hard")</f>
        <v>Moderately Hard</v>
      </c>
      <c r="Q698" t="str" cm="1">
        <f t="array" ref="Q698">_xlfn.IFS(D697&lt;50,"Non-Beneficial",
D697&lt;=150,"Excellent",
D697&lt;=250,"Good",
D697&lt;=350,"Average",
D697&lt;=500,"Poor",
D697&lt;=800,"Very Poor",
D697&gt;800,"Unacceptable")</f>
        <v>Average</v>
      </c>
      <c r="R698" t="str">
        <f t="shared" si="91"/>
        <v>Needs Boiling</v>
      </c>
      <c r="S698" t="str">
        <f t="shared" si="93"/>
        <v>Safe</v>
      </c>
      <c r="T698" t="str">
        <f t="shared" si="94"/>
        <v>Unacceptable</v>
      </c>
      <c r="U698" t="str">
        <f t="shared" si="95"/>
        <v>Acceptable</v>
      </c>
      <c r="V698" t="str">
        <f t="shared" si="96"/>
        <v>Safe</v>
      </c>
      <c r="W698" t="str">
        <f t="shared" si="97"/>
        <v>Acceptable</v>
      </c>
      <c r="AA698" t="str">
        <f t="shared" si="98"/>
        <v>Not-Potable</v>
      </c>
      <c r="AB698" t="str">
        <f t="shared" si="99"/>
        <v>Not-Potable</v>
      </c>
      <c r="AC698" t="s">
        <v>35</v>
      </c>
    </row>
    <row r="699" spans="2:29" x14ac:dyDescent="0.3">
      <c r="B699">
        <f>$AG$27</f>
        <v>7.080794504276815</v>
      </c>
      <c r="C699">
        <v>182.53397835188099</v>
      </c>
      <c r="D699">
        <v>200.492420992132</v>
      </c>
      <c r="E699">
        <v>8.4804679599601709</v>
      </c>
      <c r="F699">
        <v>330.12786856306201</v>
      </c>
      <c r="G699">
        <v>328.70096062821898</v>
      </c>
      <c r="H699">
        <v>12.3322881135293</v>
      </c>
      <c r="I699">
        <v>79.784780395254501</v>
      </c>
      <c r="J699">
        <v>3.6935109356881002</v>
      </c>
      <c r="O699" t="str">
        <f t="shared" si="92"/>
        <v>Alkaline</v>
      </c>
      <c r="P699" t="str" cm="1">
        <f t="array" ref="P699">_xlfn.IFS(C698&lt;=60,"Soft",
C698&lt;120,"Moderately Soft",
C698&lt;=170,"Desirable",
C698&lt;=240,"Moderately Hard",
C698&gt;240,"Hard")</f>
        <v>Moderately Hard</v>
      </c>
      <c r="Q699" t="str" cm="1">
        <f t="array" ref="Q699">_xlfn.IFS(D698&lt;50,"Non-Beneficial",
D698&lt;=150,"Excellent",
D698&lt;=250,"Good",
D698&lt;=350,"Average",
D698&lt;=500,"Poor",
D698&lt;=800,"Very Poor",
D698&gt;800,"Unacceptable")</f>
        <v>Average</v>
      </c>
      <c r="R699" t="str">
        <f t="shared" si="91"/>
        <v>Needs Boiling</v>
      </c>
      <c r="S699" t="str">
        <f t="shared" si="93"/>
        <v>Safe</v>
      </c>
      <c r="T699" t="str">
        <f t="shared" si="94"/>
        <v>Acceptable</v>
      </c>
      <c r="U699" t="str">
        <f t="shared" si="95"/>
        <v>Unacceptable</v>
      </c>
      <c r="V699" t="str">
        <f t="shared" si="96"/>
        <v>Safe</v>
      </c>
      <c r="W699" t="str">
        <f t="shared" si="97"/>
        <v>Acceptable</v>
      </c>
      <c r="AA699" t="str">
        <f t="shared" si="98"/>
        <v>Not-Potable</v>
      </c>
      <c r="AB699" t="str">
        <f t="shared" si="99"/>
        <v>Not-Potable</v>
      </c>
      <c r="AC699" t="s">
        <v>35</v>
      </c>
    </row>
    <row r="700" spans="2:29" x14ac:dyDescent="0.3">
      <c r="B700">
        <v>6.24626405379483</v>
      </c>
      <c r="C700">
        <v>163.218038449695</v>
      </c>
      <c r="D700">
        <v>264.08881767512798</v>
      </c>
      <c r="E700">
        <v>6.0296704799760104</v>
      </c>
      <c r="F700">
        <v>429.02231183199899</v>
      </c>
      <c r="G700">
        <v>509.956864240568</v>
      </c>
      <c r="H700">
        <v>23.569644908143498</v>
      </c>
      <c r="I700">
        <v>19.175174536546301</v>
      </c>
      <c r="J700">
        <v>5.0444547777179398</v>
      </c>
      <c r="O700" t="str">
        <f t="shared" si="92"/>
        <v>Neutral</v>
      </c>
      <c r="P700" t="str" cm="1">
        <f t="array" ref="P700">_xlfn.IFS(C699&lt;=60,"Soft",
C699&lt;120,"Moderately Soft",
C699&lt;=170,"Desirable",
C699&lt;=240,"Moderately Hard",
C699&gt;240,"Hard")</f>
        <v>Moderately Hard</v>
      </c>
      <c r="Q700" t="str" cm="1">
        <f t="array" ref="Q700">_xlfn.IFS(D699&lt;50,"Non-Beneficial",
D699&lt;=150,"Excellent",
D699&lt;=250,"Good",
D699&lt;=350,"Average",
D699&lt;=500,"Poor",
D699&lt;=800,"Very Poor",
D699&gt;800,"Unacceptable")</f>
        <v>Good</v>
      </c>
      <c r="R700" t="str">
        <f t="shared" si="91"/>
        <v>Unacceptable</v>
      </c>
      <c r="S700" t="str">
        <f t="shared" si="93"/>
        <v>Safe</v>
      </c>
      <c r="T700" t="str">
        <f t="shared" si="94"/>
        <v>Acceptable</v>
      </c>
      <c r="U700" t="str">
        <f t="shared" si="95"/>
        <v>Acceptable</v>
      </c>
      <c r="V700" t="str">
        <f t="shared" si="96"/>
        <v>Safe</v>
      </c>
      <c r="W700" t="str">
        <f t="shared" si="97"/>
        <v>Acceptable</v>
      </c>
      <c r="AA700" t="str">
        <f t="shared" si="98"/>
        <v>Not-Potable</v>
      </c>
      <c r="AB700" t="str">
        <f t="shared" si="99"/>
        <v>Potable</v>
      </c>
      <c r="AC700" t="s">
        <v>35</v>
      </c>
    </row>
    <row r="701" spans="2:29" x14ac:dyDescent="0.3">
      <c r="B701">
        <v>7.3764491048464</v>
      </c>
      <c r="C701">
        <v>168.75000723384599</v>
      </c>
      <c r="D701">
        <v>371.91114140537502</v>
      </c>
      <c r="E701">
        <v>4.1849430382744801</v>
      </c>
      <c r="F701">
        <f>$AH$27</f>
        <v>333.77577661081307</v>
      </c>
      <c r="G701">
        <v>439.31285329801898</v>
      </c>
      <c r="H701">
        <v>15.9009850545622</v>
      </c>
      <c r="I701">
        <v>63.334894671768097</v>
      </c>
      <c r="J701">
        <v>5.7673546664976296</v>
      </c>
      <c r="O701" t="str">
        <f t="shared" si="92"/>
        <v>Acidic</v>
      </c>
      <c r="P701" t="str" cm="1">
        <f t="array" ref="P701">_xlfn.IFS(C700&lt;=60,"Soft",
C700&lt;120,"Moderately Soft",
C700&lt;=170,"Desirable",
C700&lt;=240,"Moderately Hard",
C700&gt;240,"Hard")</f>
        <v>Desirable</v>
      </c>
      <c r="Q701" t="str" cm="1">
        <f t="array" ref="Q701">_xlfn.IFS(D700&lt;50,"Non-Beneficial",
D700&lt;=150,"Excellent",
D700&lt;=250,"Good",
D700&lt;=350,"Average",
D700&lt;=500,"Poor",
D700&lt;=800,"Very Poor",
D700&gt;800,"Unacceptable")</f>
        <v>Average</v>
      </c>
      <c r="R701" t="str">
        <f t="shared" si="91"/>
        <v>Needs Boiling</v>
      </c>
      <c r="S701" t="str">
        <f t="shared" si="93"/>
        <v>Unsafe</v>
      </c>
      <c r="T701" t="str">
        <f t="shared" si="94"/>
        <v>Unacceptable</v>
      </c>
      <c r="U701" t="str">
        <f t="shared" si="95"/>
        <v>Unacceptable</v>
      </c>
      <c r="V701" t="str">
        <f t="shared" si="96"/>
        <v>Safe</v>
      </c>
      <c r="W701" t="str">
        <f t="shared" si="97"/>
        <v>Unacceptable</v>
      </c>
      <c r="AA701" t="str">
        <f t="shared" si="98"/>
        <v>Not-Potable</v>
      </c>
      <c r="AB701" t="str">
        <f t="shared" si="99"/>
        <v>Not-Potable</v>
      </c>
      <c r="AC701" t="s">
        <v>35</v>
      </c>
    </row>
    <row r="702" spans="2:29" x14ac:dyDescent="0.3">
      <c r="B702">
        <v>7.8024260841215796</v>
      </c>
      <c r="C702">
        <v>232.670279991326</v>
      </c>
      <c r="D702">
        <v>143.82902158061898</v>
      </c>
      <c r="E702">
        <v>7.6269229070714504</v>
      </c>
      <c r="F702">
        <f>$AH$27</f>
        <v>333.77577661081307</v>
      </c>
      <c r="G702">
        <v>413.29218349228398</v>
      </c>
      <c r="H702">
        <v>15.4956033716457</v>
      </c>
      <c r="I702">
        <v>42.002082011404902</v>
      </c>
      <c r="J702">
        <v>4.3635298814755297</v>
      </c>
      <c r="O702" t="str">
        <f t="shared" si="92"/>
        <v>Neutral</v>
      </c>
      <c r="P702" t="str" cm="1">
        <f t="array" ref="P702">_xlfn.IFS(C701&lt;=60,"Soft",
C701&lt;120,"Moderately Soft",
C701&lt;=170,"Desirable",
C701&lt;=240,"Moderately Hard",
C701&gt;240,"Hard")</f>
        <v>Desirable</v>
      </c>
      <c r="Q702" t="str" cm="1">
        <f t="array" ref="Q702">_xlfn.IFS(D701&lt;50,"Non-Beneficial",
D701&lt;=150,"Excellent",
D701&lt;=250,"Good",
D701&lt;=350,"Average",
D701&lt;=500,"Poor",
D701&lt;=800,"Very Poor",
D701&gt;800,"Unacceptable")</f>
        <v>Poor</v>
      </c>
      <c r="R702" t="str">
        <f t="shared" si="91"/>
        <v>Acceptable</v>
      </c>
      <c r="S702" t="str">
        <f t="shared" si="93"/>
        <v>Safe</v>
      </c>
      <c r="T702" t="str">
        <f t="shared" si="94"/>
        <v>Acceptable</v>
      </c>
      <c r="U702" t="str">
        <f t="shared" si="95"/>
        <v>Acceptable</v>
      </c>
      <c r="V702" t="str">
        <f t="shared" si="96"/>
        <v>Safe</v>
      </c>
      <c r="W702" t="str">
        <f t="shared" si="97"/>
        <v>Unacceptable</v>
      </c>
      <c r="AA702" t="str">
        <f t="shared" si="98"/>
        <v>Not-Potable</v>
      </c>
      <c r="AB702" t="str">
        <f t="shared" si="99"/>
        <v>Not-Potable</v>
      </c>
      <c r="AC702" t="s">
        <v>35</v>
      </c>
    </row>
    <row r="703" spans="2:29" x14ac:dyDescent="0.3">
      <c r="B703">
        <v>8.5967672123447798</v>
      </c>
      <c r="C703">
        <v>202.34318749090801</v>
      </c>
      <c r="D703">
        <v>151.73471149854299</v>
      </c>
      <c r="E703">
        <v>7.2486249863577097</v>
      </c>
      <c r="F703">
        <v>373.653327668072</v>
      </c>
      <c r="G703">
        <v>315.47907039948802</v>
      </c>
      <c r="H703">
        <v>15.008674201370001</v>
      </c>
      <c r="I703">
        <v>76.879669257883407</v>
      </c>
      <c r="J703">
        <v>3.2386929330870999</v>
      </c>
      <c r="O703" t="str">
        <f t="shared" si="92"/>
        <v>Neutral</v>
      </c>
      <c r="P703" t="str" cm="1">
        <f t="array" ref="P703">_xlfn.IFS(C702&lt;=60,"Soft",
C702&lt;120,"Moderately Soft",
C702&lt;=170,"Desirable",
C702&lt;=240,"Moderately Hard",
C702&gt;240,"Hard")</f>
        <v>Moderately Hard</v>
      </c>
      <c r="Q703" t="str" cm="1">
        <f t="array" ref="Q703">_xlfn.IFS(D702&lt;50,"Non-Beneficial",
D702&lt;=150,"Excellent",
D702&lt;=250,"Good",
D702&lt;=350,"Average",
D702&lt;=500,"Poor",
D702&lt;=800,"Very Poor",
D702&gt;800,"Unacceptable")</f>
        <v>Excellent</v>
      </c>
      <c r="R703" t="str">
        <f t="shared" si="91"/>
        <v>Unacceptable</v>
      </c>
      <c r="S703" t="str">
        <f t="shared" si="93"/>
        <v>Safe</v>
      </c>
      <c r="T703" t="str">
        <f t="shared" si="94"/>
        <v>Acceptable</v>
      </c>
      <c r="U703" t="str">
        <f t="shared" si="95"/>
        <v>Acceptable</v>
      </c>
      <c r="V703" t="str">
        <f t="shared" si="96"/>
        <v>Safe</v>
      </c>
      <c r="W703" t="str">
        <f t="shared" si="97"/>
        <v>Acceptable</v>
      </c>
      <c r="AA703" t="str">
        <f t="shared" si="98"/>
        <v>Not-Potable</v>
      </c>
      <c r="AB703" t="str">
        <f t="shared" si="99"/>
        <v>Potable</v>
      </c>
      <c r="AC703" t="s">
        <v>35</v>
      </c>
    </row>
    <row r="704" spans="2:29" x14ac:dyDescent="0.3">
      <c r="B704">
        <v>6.4364444960902301</v>
      </c>
      <c r="C704">
        <v>192.995664810004</v>
      </c>
      <c r="D704">
        <v>195.79389545753699</v>
      </c>
      <c r="E704">
        <v>7.6408743218040298</v>
      </c>
      <c r="F704">
        <v>314.92273899078998</v>
      </c>
      <c r="G704">
        <v>379.67536682471598</v>
      </c>
      <c r="H704">
        <v>12.8970492576947</v>
      </c>
      <c r="I704">
        <v>75.839131814403103</v>
      </c>
      <c r="J704">
        <v>3.41585138537515</v>
      </c>
      <c r="O704" t="str">
        <f t="shared" si="92"/>
        <v>Alkaline</v>
      </c>
      <c r="P704" t="str" cm="1">
        <f t="array" ref="P704">_xlfn.IFS(C703&lt;=60,"Soft",
C703&lt;120,"Moderately Soft",
C703&lt;=170,"Desirable",
C703&lt;=240,"Moderately Hard",
C703&gt;240,"Hard")</f>
        <v>Moderately Hard</v>
      </c>
      <c r="Q704" t="str" cm="1">
        <f t="array" ref="Q704">_xlfn.IFS(D703&lt;50,"Non-Beneficial",
D703&lt;=150,"Excellent",
D703&lt;=250,"Good",
D703&lt;=350,"Average",
D703&lt;=500,"Poor",
D703&lt;=800,"Very Poor",
D703&gt;800,"Unacceptable")</f>
        <v>Good</v>
      </c>
      <c r="R704" t="str">
        <f t="shared" si="91"/>
        <v>Unacceptable</v>
      </c>
      <c r="S704" t="str">
        <f t="shared" si="93"/>
        <v>Safe</v>
      </c>
      <c r="T704" t="str">
        <f t="shared" si="94"/>
        <v>Acceptable</v>
      </c>
      <c r="U704" t="str">
        <f t="shared" si="95"/>
        <v>Acceptable</v>
      </c>
      <c r="V704" t="str">
        <f t="shared" si="96"/>
        <v>Safe</v>
      </c>
      <c r="W704" t="str">
        <f t="shared" si="97"/>
        <v>Acceptable</v>
      </c>
      <c r="AA704" t="str">
        <f t="shared" si="98"/>
        <v>Not-Potable</v>
      </c>
      <c r="AB704" t="str">
        <f t="shared" si="99"/>
        <v>Not-Potable</v>
      </c>
      <c r="AC704" t="s">
        <v>35</v>
      </c>
    </row>
    <row r="705" spans="2:29" x14ac:dyDescent="0.3">
      <c r="B705">
        <v>7.3334777260267199</v>
      </c>
      <c r="C705">
        <v>233.721355077532</v>
      </c>
      <c r="D705">
        <v>160.665521243955</v>
      </c>
      <c r="E705">
        <v>8.1819880648444006</v>
      </c>
      <c r="F705">
        <v>224.212503044779</v>
      </c>
      <c r="G705">
        <v>401.73930871328099</v>
      </c>
      <c r="H705">
        <v>15.313977749206201</v>
      </c>
      <c r="I705">
        <v>81.842062156483095</v>
      </c>
      <c r="J705">
        <v>4.77266270077937</v>
      </c>
      <c r="O705" t="str">
        <f t="shared" si="92"/>
        <v>Acidic</v>
      </c>
      <c r="P705" t="str" cm="1">
        <f t="array" ref="P705">_xlfn.IFS(C704&lt;=60,"Soft",
C704&lt;120,"Moderately Soft",
C704&lt;=170,"Desirable",
C704&lt;=240,"Moderately Hard",
C704&gt;240,"Hard")</f>
        <v>Moderately Hard</v>
      </c>
      <c r="Q705" t="str" cm="1">
        <f t="array" ref="Q705">_xlfn.IFS(D704&lt;50,"Non-Beneficial",
D704&lt;=150,"Excellent",
D704&lt;=250,"Good",
D704&lt;=350,"Average",
D704&lt;=500,"Poor",
D704&lt;=800,"Very Poor",
D704&gt;800,"Unacceptable")</f>
        <v>Good</v>
      </c>
      <c r="R705" t="str">
        <f t="shared" si="91"/>
        <v>Unacceptable</v>
      </c>
      <c r="S705" t="str">
        <f t="shared" si="93"/>
        <v>Safe</v>
      </c>
      <c r="T705" t="str">
        <f t="shared" si="94"/>
        <v>Acceptable</v>
      </c>
      <c r="U705" t="str">
        <f t="shared" si="95"/>
        <v>Acceptable</v>
      </c>
      <c r="V705" t="str">
        <f t="shared" si="96"/>
        <v>Safe</v>
      </c>
      <c r="W705" t="str">
        <f t="shared" si="97"/>
        <v>Acceptable</v>
      </c>
      <c r="AA705" t="str">
        <f t="shared" si="98"/>
        <v>Not-Potable</v>
      </c>
      <c r="AB705" t="str">
        <f t="shared" si="99"/>
        <v>Not-Potable</v>
      </c>
      <c r="AC705" t="s">
        <v>35</v>
      </c>
    </row>
    <row r="706" spans="2:29" x14ac:dyDescent="0.3">
      <c r="B706">
        <v>6.1447590376621504</v>
      </c>
      <c r="C706">
        <v>210.97974749526699</v>
      </c>
      <c r="D706">
        <v>199.81315187561799</v>
      </c>
      <c r="E706">
        <v>9.2036141123890705</v>
      </c>
      <c r="F706">
        <v>271.09710431943103</v>
      </c>
      <c r="G706">
        <v>332.59812622472901</v>
      </c>
      <c r="H706">
        <v>17.187963350912302</v>
      </c>
      <c r="I706">
        <v>79.634242043973998</v>
      </c>
      <c r="J706">
        <v>3.08208049583398</v>
      </c>
      <c r="O706" t="str">
        <f t="shared" si="92"/>
        <v>Neutral</v>
      </c>
      <c r="P706" t="str" cm="1">
        <f t="array" ref="P706">_xlfn.IFS(C705&lt;=60,"Soft",
C705&lt;120,"Moderately Soft",
C705&lt;=170,"Desirable",
C705&lt;=240,"Moderately Hard",
C705&gt;240,"Hard")</f>
        <v>Moderately Hard</v>
      </c>
      <c r="Q706" t="str" cm="1">
        <f t="array" ref="Q706">_xlfn.IFS(D705&lt;50,"Non-Beneficial",
D705&lt;=150,"Excellent",
D705&lt;=250,"Good",
D705&lt;=350,"Average",
D705&lt;=500,"Poor",
D705&lt;=800,"Very Poor",
D705&gt;800,"Unacceptable")</f>
        <v>Good</v>
      </c>
      <c r="R706" t="str">
        <f t="shared" si="91"/>
        <v>Unacceptable</v>
      </c>
      <c r="S706" t="str">
        <f t="shared" si="93"/>
        <v>Safe</v>
      </c>
      <c r="T706" t="str">
        <f t="shared" si="94"/>
        <v>Acceptable</v>
      </c>
      <c r="U706" t="str">
        <f t="shared" si="95"/>
        <v>Acceptable</v>
      </c>
      <c r="V706" t="str">
        <f t="shared" si="96"/>
        <v>Unsafe</v>
      </c>
      <c r="W706" t="str">
        <f t="shared" si="97"/>
        <v>Acceptable</v>
      </c>
      <c r="AA706" t="str">
        <f t="shared" si="98"/>
        <v>Not-Potable</v>
      </c>
      <c r="AB706" t="str">
        <f t="shared" si="99"/>
        <v>Not-Potable</v>
      </c>
      <c r="AC706" t="s">
        <v>35</v>
      </c>
    </row>
    <row r="707" spans="2:29" x14ac:dyDescent="0.3">
      <c r="B707">
        <v>4.72599772059825</v>
      </c>
      <c r="C707">
        <v>175.99148679255899</v>
      </c>
      <c r="D707">
        <v>342.65830581473705</v>
      </c>
      <c r="E707">
        <v>5.9233958468619203</v>
      </c>
      <c r="F707">
        <v>324.87072421787298</v>
      </c>
      <c r="G707">
        <v>441.94518070957099</v>
      </c>
      <c r="H707">
        <v>12.636086459195401</v>
      </c>
      <c r="I707">
        <f>$AI$27</f>
        <v>66.396292946768</v>
      </c>
      <c r="J707">
        <v>3.6446065408887098</v>
      </c>
      <c r="O707" t="str">
        <f t="shared" si="92"/>
        <v>Acidic</v>
      </c>
      <c r="P707" t="str" cm="1">
        <f t="array" ref="P707">_xlfn.IFS(C706&lt;=60,"Soft",
C706&lt;120,"Moderately Soft",
C706&lt;=170,"Desirable",
C706&lt;=240,"Moderately Hard",
C706&gt;240,"Hard")</f>
        <v>Moderately Hard</v>
      </c>
      <c r="Q707" t="str" cm="1">
        <f t="array" ref="Q707">_xlfn.IFS(D706&lt;50,"Non-Beneficial",
D706&lt;=150,"Excellent",
D706&lt;=250,"Good",
D706&lt;=350,"Average",
D706&lt;=500,"Poor",
D706&lt;=800,"Very Poor",
D706&gt;800,"Unacceptable")</f>
        <v>Good</v>
      </c>
      <c r="R707" t="str">
        <f t="shared" ref="R707:R770" si="100">IF(E706&lt;=5,"Acceptable",
IF(E706&lt;=7,"Needs Boiling","Unacceptable"))</f>
        <v>Unacceptable</v>
      </c>
      <c r="S707" t="str">
        <f t="shared" si="93"/>
        <v>Safe</v>
      </c>
      <c r="T707" t="str">
        <f t="shared" si="94"/>
        <v>Acceptable</v>
      </c>
      <c r="U707" t="str">
        <f t="shared" si="95"/>
        <v>Acceptable</v>
      </c>
      <c r="V707" t="str">
        <f t="shared" si="96"/>
        <v>Safe</v>
      </c>
      <c r="W707" t="str">
        <f t="shared" si="97"/>
        <v>Acceptable</v>
      </c>
      <c r="AA707" t="str">
        <f t="shared" si="98"/>
        <v>Not-Potable</v>
      </c>
      <c r="AB707" t="str">
        <f t="shared" si="99"/>
        <v>Not-Potable</v>
      </c>
      <c r="AC707" t="s">
        <v>35</v>
      </c>
    </row>
    <row r="708" spans="2:29" x14ac:dyDescent="0.3">
      <c r="B708">
        <v>5.3933459144232598</v>
      </c>
      <c r="C708">
        <v>172.55026149278001</v>
      </c>
      <c r="D708">
        <v>280.99038729259797</v>
      </c>
      <c r="E708">
        <v>5.78966867637339</v>
      </c>
      <c r="F708">
        <v>372.62194324651398</v>
      </c>
      <c r="G708">
        <v>505.54234866945501</v>
      </c>
      <c r="H708">
        <v>17.530703558318301</v>
      </c>
      <c r="I708">
        <v>67.273874478321702</v>
      </c>
      <c r="J708">
        <v>4.6338547523171103</v>
      </c>
      <c r="O708" t="str">
        <f t="shared" ref="O708:O771" si="101">IF(B707&lt;3,"Highly Acidic",
IF(AND(B707&lt;6.52,B707&gt;=3),"Acidic",
IF(AND(B707&gt;=6.52,B707&lt;=6.83),"Drinkable",
IF(AND(B707&gt;6.83,B707&lt;8),"Neutral",
IF(AND(B707&gt;=8,B707&lt;11),"Alkaline","Highly Alkaline")
))))</f>
        <v>Acidic</v>
      </c>
      <c r="P708" t="str" cm="1">
        <f t="array" ref="P708">_xlfn.IFS(C707&lt;=60,"Soft",
C707&lt;120,"Moderately Soft",
C707&lt;=170,"Desirable",
C707&lt;=240,"Moderately Hard",
C707&gt;240,"Hard")</f>
        <v>Moderately Hard</v>
      </c>
      <c r="Q708" t="str" cm="1">
        <f t="array" ref="Q708">_xlfn.IFS(D707&lt;50,"Non-Beneficial",
D707&lt;=150,"Excellent",
D707&lt;=250,"Good",
D707&lt;=350,"Average",
D707&lt;=500,"Poor",
D707&lt;=800,"Very Poor",
D707&gt;800,"Unacceptable")</f>
        <v>Average</v>
      </c>
      <c r="R708" t="str">
        <f t="shared" si="100"/>
        <v>Needs Boiling</v>
      </c>
      <c r="S708" t="str">
        <f t="shared" ref="S708:S771" si="102">IF(F707&lt;=400,"Safe","Unsafe")</f>
        <v>Safe</v>
      </c>
      <c r="T708" t="str">
        <f t="shared" ref="T708:T771" si="103">IF(G707&lt;=500,"Acceptable","Unacceptable")</f>
        <v>Acceptable</v>
      </c>
      <c r="U708" t="str">
        <f t="shared" ref="U708:U771" si="104">IF(H707&lt;20,"Acceptable","Unacceptable")</f>
        <v>Acceptable</v>
      </c>
      <c r="V708" t="str">
        <f t="shared" ref="V708:V771" si="105">IF(I707&lt;=80,"Safe","Unsafe")</f>
        <v>Safe</v>
      </c>
      <c r="W708" t="str">
        <f t="shared" ref="W708:W771" si="106">IF(J707&lt;5,"Acceptable","Unacceptable")</f>
        <v>Acceptable</v>
      </c>
      <c r="AA708" t="str">
        <f t="shared" ref="AA708:AA771" si="107">IF(
       AND(OR(O708 = "Drinkable",O708 = "Neutral"),
                OR(P708 = "Desirable",P708 = "Moderately Hard"),
                OR(Q708 = "Excellent",Q708 = "Good",Q708 = "Average"),
                OR(R708 = "Acceptable",R708 = "Needs Boiling"),
                S708 = "Safe",
                T708 = "Acceptable",
                U708 = "Acceptable",
                V708 = "Safe",
                W708 = "Acceptable"
               ),
     "Potable",
    "Not-Potable"
   )</f>
        <v>Not-Potable</v>
      </c>
      <c r="AB708" t="str">
        <f t="shared" ref="AB708:AB771" si="108">IF(
        SUM(
                   IF(OR(O708 = "Neutral",O708 = "Drinkable"),1,0),
                   IF(OR(P708 = "Desirable",P708 = "Moderately Hard"),1,0),
                   IF(OR(Q708 = "Good",Q708 = "Average",Q708 ="Excellent"),1,0),
                   IF(OR(R708 = "Acceptable",R708 = "Needs Boiling"),1,0),
                   IF(S708 = "Safe",1,0),
                   IF(T708 = "Acceptable",1,0),
                   IF(U708 = "Acceptable",1,0),
                   IF(V708 = "Safe",1,0),
                   IF(W708 = "Acceptable",1,0)
               )&gt;7,
      "Potable",
      "Not-Potable"
  )</f>
        <v>Potable</v>
      </c>
      <c r="AC708" t="s">
        <v>35</v>
      </c>
    </row>
    <row r="709" spans="2:29" x14ac:dyDescent="0.3">
      <c r="B709">
        <v>5.6248199964023904</v>
      </c>
      <c r="C709">
        <v>215.82287257203299</v>
      </c>
      <c r="D709">
        <v>90.287603448521097</v>
      </c>
      <c r="E709">
        <v>9.2560977722867293</v>
      </c>
      <c r="F709">
        <v>274.29230540617101</v>
      </c>
      <c r="G709">
        <v>340.64839262295101</v>
      </c>
      <c r="H709">
        <v>10.6806727382523</v>
      </c>
      <c r="I709">
        <v>72.487450231123304</v>
      </c>
      <c r="J709">
        <v>4.3554891615301798</v>
      </c>
      <c r="O709" t="str">
        <f t="shared" si="101"/>
        <v>Acidic</v>
      </c>
      <c r="P709" t="str" cm="1">
        <f t="array" ref="P709">_xlfn.IFS(C708&lt;=60,"Soft",
C708&lt;120,"Moderately Soft",
C708&lt;=170,"Desirable",
C708&lt;=240,"Moderately Hard",
C708&gt;240,"Hard")</f>
        <v>Moderately Hard</v>
      </c>
      <c r="Q709" t="str" cm="1">
        <f t="array" ref="Q709">_xlfn.IFS(D708&lt;50,"Non-Beneficial",
D708&lt;=150,"Excellent",
D708&lt;=250,"Good",
D708&lt;=350,"Average",
D708&lt;=500,"Poor",
D708&lt;=800,"Very Poor",
D708&gt;800,"Unacceptable")</f>
        <v>Average</v>
      </c>
      <c r="R709" t="str">
        <f t="shared" si="100"/>
        <v>Needs Boiling</v>
      </c>
      <c r="S709" t="str">
        <f t="shared" si="102"/>
        <v>Safe</v>
      </c>
      <c r="T709" t="str">
        <f t="shared" si="103"/>
        <v>Unacceptable</v>
      </c>
      <c r="U709" t="str">
        <f t="shared" si="104"/>
        <v>Acceptable</v>
      </c>
      <c r="V709" t="str">
        <f t="shared" si="105"/>
        <v>Safe</v>
      </c>
      <c r="W709" t="str">
        <f t="shared" si="106"/>
        <v>Acceptable</v>
      </c>
      <c r="AA709" t="str">
        <f t="shared" si="107"/>
        <v>Not-Potable</v>
      </c>
      <c r="AB709" t="str">
        <f t="shared" si="108"/>
        <v>Not-Potable</v>
      </c>
      <c r="AC709" t="s">
        <v>35</v>
      </c>
    </row>
    <row r="710" spans="2:29" x14ac:dyDescent="0.3">
      <c r="B710">
        <v>5.7688680310922296</v>
      </c>
      <c r="C710">
        <v>184.39500278806699</v>
      </c>
      <c r="D710">
        <v>311.55988820087401</v>
      </c>
      <c r="E710">
        <v>8.3928335322891598</v>
      </c>
      <c r="F710">
        <v>356.552697119882</v>
      </c>
      <c r="G710">
        <v>380.09681012980599</v>
      </c>
      <c r="H710">
        <v>10.430339792435699</v>
      </c>
      <c r="I710">
        <v>100.23166781440401</v>
      </c>
      <c r="J710">
        <v>3.09262637882629</v>
      </c>
      <c r="O710" t="str">
        <f t="shared" si="101"/>
        <v>Acidic</v>
      </c>
      <c r="P710" t="str" cm="1">
        <f t="array" ref="P710">_xlfn.IFS(C709&lt;=60,"Soft",
C709&lt;120,"Moderately Soft",
C709&lt;=170,"Desirable",
C709&lt;=240,"Moderately Hard",
C709&gt;240,"Hard")</f>
        <v>Moderately Hard</v>
      </c>
      <c r="Q710" t="str" cm="1">
        <f t="array" ref="Q710">_xlfn.IFS(D709&lt;50,"Non-Beneficial",
D709&lt;=150,"Excellent",
D709&lt;=250,"Good",
D709&lt;=350,"Average",
D709&lt;=500,"Poor",
D709&lt;=800,"Very Poor",
D709&gt;800,"Unacceptable")</f>
        <v>Excellent</v>
      </c>
      <c r="R710" t="str">
        <f t="shared" si="100"/>
        <v>Unacceptable</v>
      </c>
      <c r="S710" t="str">
        <f t="shared" si="102"/>
        <v>Safe</v>
      </c>
      <c r="T710" t="str">
        <f t="shared" si="103"/>
        <v>Acceptable</v>
      </c>
      <c r="U710" t="str">
        <f t="shared" si="104"/>
        <v>Acceptable</v>
      </c>
      <c r="V710" t="str">
        <f t="shared" si="105"/>
        <v>Safe</v>
      </c>
      <c r="W710" t="str">
        <f t="shared" si="106"/>
        <v>Acceptable</v>
      </c>
      <c r="AA710" t="str">
        <f t="shared" si="107"/>
        <v>Not-Potable</v>
      </c>
      <c r="AB710" t="str">
        <f t="shared" si="108"/>
        <v>Not-Potable</v>
      </c>
      <c r="AC710" t="s">
        <v>35</v>
      </c>
    </row>
    <row r="711" spans="2:29" x14ac:dyDescent="0.3">
      <c r="B711">
        <f>$AG$27</f>
        <v>7.080794504276815</v>
      </c>
      <c r="C711">
        <v>195.874634163325</v>
      </c>
      <c r="D711">
        <v>177.49298664017999</v>
      </c>
      <c r="E711">
        <v>7.5567503439719799</v>
      </c>
      <c r="F711">
        <f>$AH$27</f>
        <v>333.77577661081307</v>
      </c>
      <c r="G711">
        <v>512.45446840829504</v>
      </c>
      <c r="H711">
        <v>15.4852756292899</v>
      </c>
      <c r="I711">
        <v>54.132657841848904</v>
      </c>
      <c r="J711">
        <v>2.7756354336001299</v>
      </c>
      <c r="O711" t="str">
        <f t="shared" si="101"/>
        <v>Acidic</v>
      </c>
      <c r="P711" t="str" cm="1">
        <f t="array" ref="P711">_xlfn.IFS(C710&lt;=60,"Soft",
C710&lt;120,"Moderately Soft",
C710&lt;=170,"Desirable",
C710&lt;=240,"Moderately Hard",
C710&gt;240,"Hard")</f>
        <v>Moderately Hard</v>
      </c>
      <c r="Q711" t="str" cm="1">
        <f t="array" ref="Q711">_xlfn.IFS(D710&lt;50,"Non-Beneficial",
D710&lt;=150,"Excellent",
D710&lt;=250,"Good",
D710&lt;=350,"Average",
D710&lt;=500,"Poor",
D710&lt;=800,"Very Poor",
D710&gt;800,"Unacceptable")</f>
        <v>Average</v>
      </c>
      <c r="R711" t="str">
        <f t="shared" si="100"/>
        <v>Unacceptable</v>
      </c>
      <c r="S711" t="str">
        <f t="shared" si="102"/>
        <v>Safe</v>
      </c>
      <c r="T711" t="str">
        <f t="shared" si="103"/>
        <v>Acceptable</v>
      </c>
      <c r="U711" t="str">
        <f t="shared" si="104"/>
        <v>Acceptable</v>
      </c>
      <c r="V711" t="str">
        <f t="shared" si="105"/>
        <v>Unsafe</v>
      </c>
      <c r="W711" t="str">
        <f t="shared" si="106"/>
        <v>Acceptable</v>
      </c>
      <c r="AA711" t="str">
        <f t="shared" si="107"/>
        <v>Not-Potable</v>
      </c>
      <c r="AB711" t="str">
        <f t="shared" si="108"/>
        <v>Not-Potable</v>
      </c>
      <c r="AC711" t="s">
        <v>35</v>
      </c>
    </row>
    <row r="712" spans="2:29" x14ac:dyDescent="0.3">
      <c r="B712">
        <v>5.2513538154758201</v>
      </c>
      <c r="C712">
        <v>167.924336007319</v>
      </c>
      <c r="D712">
        <v>347.68933419906006</v>
      </c>
      <c r="E712">
        <v>4.02308133899085</v>
      </c>
      <c r="F712">
        <v>377.143488893528</v>
      </c>
      <c r="G712">
        <v>315.53610537316098</v>
      </c>
      <c r="H712">
        <v>10.429159462767201</v>
      </c>
      <c r="I712">
        <v>70.593387098381498</v>
      </c>
      <c r="J712">
        <v>4.07225232317648</v>
      </c>
      <c r="O712" t="str">
        <f t="shared" si="101"/>
        <v>Neutral</v>
      </c>
      <c r="P712" t="str" cm="1">
        <f t="array" ref="P712">_xlfn.IFS(C711&lt;=60,"Soft",
C711&lt;120,"Moderately Soft",
C711&lt;=170,"Desirable",
C711&lt;=240,"Moderately Hard",
C711&gt;240,"Hard")</f>
        <v>Moderately Hard</v>
      </c>
      <c r="Q712" t="str" cm="1">
        <f t="array" ref="Q712">_xlfn.IFS(D711&lt;50,"Non-Beneficial",
D711&lt;=150,"Excellent",
D711&lt;=250,"Good",
D711&lt;=350,"Average",
D711&lt;=500,"Poor",
D711&lt;=800,"Very Poor",
D711&gt;800,"Unacceptable")</f>
        <v>Good</v>
      </c>
      <c r="R712" t="str">
        <f t="shared" si="100"/>
        <v>Unacceptable</v>
      </c>
      <c r="S712" t="str">
        <f t="shared" si="102"/>
        <v>Safe</v>
      </c>
      <c r="T712" t="str">
        <f t="shared" si="103"/>
        <v>Unacceptable</v>
      </c>
      <c r="U712" t="str">
        <f t="shared" si="104"/>
        <v>Acceptable</v>
      </c>
      <c r="V712" t="str">
        <f t="shared" si="105"/>
        <v>Safe</v>
      </c>
      <c r="W712" t="str">
        <f t="shared" si="106"/>
        <v>Acceptable</v>
      </c>
      <c r="AA712" t="str">
        <f t="shared" si="107"/>
        <v>Not-Potable</v>
      </c>
      <c r="AB712" t="str">
        <f t="shared" si="108"/>
        <v>Not-Potable</v>
      </c>
      <c r="AC712" t="s">
        <v>35</v>
      </c>
    </row>
    <row r="713" spans="2:29" x14ac:dyDescent="0.3">
      <c r="B713">
        <v>7.6887859160913701</v>
      </c>
      <c r="C713">
        <v>209.18562534531901</v>
      </c>
      <c r="D713">
        <v>295.68535852017999</v>
      </c>
      <c r="E713">
        <v>9.8173356354981696</v>
      </c>
      <c r="F713">
        <v>294.34773223445802</v>
      </c>
      <c r="G713">
        <v>355.69861323897698</v>
      </c>
      <c r="H713">
        <v>13.918768617655701</v>
      </c>
      <c r="I713">
        <v>71.681539643078295</v>
      </c>
      <c r="J713">
        <v>3.91867315577147</v>
      </c>
      <c r="O713" t="str">
        <f t="shared" si="101"/>
        <v>Acidic</v>
      </c>
      <c r="P713" t="str" cm="1">
        <f t="array" ref="P713">_xlfn.IFS(C712&lt;=60,"Soft",
C712&lt;120,"Moderately Soft",
C712&lt;=170,"Desirable",
C712&lt;=240,"Moderately Hard",
C712&gt;240,"Hard")</f>
        <v>Desirable</v>
      </c>
      <c r="Q713" t="str" cm="1">
        <f t="array" ref="Q713">_xlfn.IFS(D712&lt;50,"Non-Beneficial",
D712&lt;=150,"Excellent",
D712&lt;=250,"Good",
D712&lt;=350,"Average",
D712&lt;=500,"Poor",
D712&lt;=800,"Very Poor",
D712&gt;800,"Unacceptable")</f>
        <v>Average</v>
      </c>
      <c r="R713" t="str">
        <f t="shared" si="100"/>
        <v>Acceptable</v>
      </c>
      <c r="S713" t="str">
        <f t="shared" si="102"/>
        <v>Safe</v>
      </c>
      <c r="T713" t="str">
        <f t="shared" si="103"/>
        <v>Acceptable</v>
      </c>
      <c r="U713" t="str">
        <f t="shared" si="104"/>
        <v>Acceptable</v>
      </c>
      <c r="V713" t="str">
        <f t="shared" si="105"/>
        <v>Safe</v>
      </c>
      <c r="W713" t="str">
        <f t="shared" si="106"/>
        <v>Acceptable</v>
      </c>
      <c r="AA713" t="str">
        <f t="shared" si="107"/>
        <v>Not-Potable</v>
      </c>
      <c r="AB713" t="str">
        <f t="shared" si="108"/>
        <v>Potable</v>
      </c>
      <c r="AC713" t="s">
        <v>35</v>
      </c>
    </row>
    <row r="714" spans="2:29" x14ac:dyDescent="0.3">
      <c r="B714">
        <v>3.6810762705488198</v>
      </c>
      <c r="C714">
        <v>144.26526985263499</v>
      </c>
      <c r="D714">
        <v>267.26771113406198</v>
      </c>
      <c r="E714">
        <v>6.0952829186470998</v>
      </c>
      <c r="F714">
        <f>$AH$27</f>
        <v>333.77577661081307</v>
      </c>
      <c r="G714">
        <v>564.18382399517202</v>
      </c>
      <c r="H714">
        <v>13.6511053748442</v>
      </c>
      <c r="I714">
        <v>92.2991006991098</v>
      </c>
      <c r="J714">
        <v>3.89307040299783</v>
      </c>
      <c r="O714" t="str">
        <f t="shared" si="101"/>
        <v>Neutral</v>
      </c>
      <c r="P714" t="str" cm="1">
        <f t="array" ref="P714">_xlfn.IFS(C713&lt;=60,"Soft",
C713&lt;120,"Moderately Soft",
C713&lt;=170,"Desirable",
C713&lt;=240,"Moderately Hard",
C713&gt;240,"Hard")</f>
        <v>Moderately Hard</v>
      </c>
      <c r="Q714" t="str" cm="1">
        <f t="array" ref="Q714">_xlfn.IFS(D713&lt;50,"Non-Beneficial",
D713&lt;=150,"Excellent",
D713&lt;=250,"Good",
D713&lt;=350,"Average",
D713&lt;=500,"Poor",
D713&lt;=800,"Very Poor",
D713&gt;800,"Unacceptable")</f>
        <v>Average</v>
      </c>
      <c r="R714" t="str">
        <f t="shared" si="100"/>
        <v>Unacceptable</v>
      </c>
      <c r="S714" t="str">
        <f t="shared" si="102"/>
        <v>Safe</v>
      </c>
      <c r="T714" t="str">
        <f t="shared" si="103"/>
        <v>Acceptable</v>
      </c>
      <c r="U714" t="str">
        <f t="shared" si="104"/>
        <v>Acceptable</v>
      </c>
      <c r="V714" t="str">
        <f t="shared" si="105"/>
        <v>Safe</v>
      </c>
      <c r="W714" t="str">
        <f t="shared" si="106"/>
        <v>Acceptable</v>
      </c>
      <c r="AA714" t="str">
        <f t="shared" si="107"/>
        <v>Not-Potable</v>
      </c>
      <c r="AB714" t="str">
        <f t="shared" si="108"/>
        <v>Potable</v>
      </c>
      <c r="AC714" t="s">
        <v>35</v>
      </c>
    </row>
    <row r="715" spans="2:29" x14ac:dyDescent="0.3">
      <c r="B715">
        <v>4.89769170650258</v>
      </c>
      <c r="C715">
        <v>169.23576826579699</v>
      </c>
      <c r="D715">
        <v>146.767162720691</v>
      </c>
      <c r="E715">
        <v>8.3186073368474798</v>
      </c>
      <c r="F715">
        <f>$AH$27</f>
        <v>333.77577661081307</v>
      </c>
      <c r="G715">
        <v>437.53869239362399</v>
      </c>
      <c r="H715">
        <v>16.2191410154248</v>
      </c>
      <c r="I715">
        <v>81.9478062297446</v>
      </c>
      <c r="J715">
        <v>3.89446433298462</v>
      </c>
      <c r="O715" t="str">
        <f t="shared" si="101"/>
        <v>Acidic</v>
      </c>
      <c r="P715" t="str" cm="1">
        <f t="array" ref="P715">_xlfn.IFS(C714&lt;=60,"Soft",
C714&lt;120,"Moderately Soft",
C714&lt;=170,"Desirable",
C714&lt;=240,"Moderately Hard",
C714&gt;240,"Hard")</f>
        <v>Desirable</v>
      </c>
      <c r="Q715" t="str" cm="1">
        <f t="array" ref="Q715">_xlfn.IFS(D714&lt;50,"Non-Beneficial",
D714&lt;=150,"Excellent",
D714&lt;=250,"Good",
D714&lt;=350,"Average",
D714&lt;=500,"Poor",
D714&lt;=800,"Very Poor",
D714&gt;800,"Unacceptable")</f>
        <v>Average</v>
      </c>
      <c r="R715" t="str">
        <f t="shared" si="100"/>
        <v>Needs Boiling</v>
      </c>
      <c r="S715" t="str">
        <f t="shared" si="102"/>
        <v>Safe</v>
      </c>
      <c r="T715" t="str">
        <f t="shared" si="103"/>
        <v>Unacceptable</v>
      </c>
      <c r="U715" t="str">
        <f t="shared" si="104"/>
        <v>Acceptable</v>
      </c>
      <c r="V715" t="str">
        <f t="shared" si="105"/>
        <v>Unsafe</v>
      </c>
      <c r="W715" t="str">
        <f t="shared" si="106"/>
        <v>Acceptable</v>
      </c>
      <c r="AA715" t="str">
        <f t="shared" si="107"/>
        <v>Not-Potable</v>
      </c>
      <c r="AB715" t="str">
        <f t="shared" si="108"/>
        <v>Not-Potable</v>
      </c>
      <c r="AC715" t="s">
        <v>35</v>
      </c>
    </row>
    <row r="716" spans="2:29" x14ac:dyDescent="0.3">
      <c r="B716">
        <v>5.8427546011896903</v>
      </c>
      <c r="C716">
        <v>202.04477526794699</v>
      </c>
      <c r="D716">
        <v>139.69261562417699</v>
      </c>
      <c r="E716">
        <v>6.6439180277303702</v>
      </c>
      <c r="F716">
        <v>290.795954509171</v>
      </c>
      <c r="G716">
        <v>475.14295621097</v>
      </c>
      <c r="H716">
        <v>18.189838506263101</v>
      </c>
      <c r="I716">
        <v>77.931103946911406</v>
      </c>
      <c r="J716">
        <v>4.4903925640097198</v>
      </c>
      <c r="O716" t="str">
        <f t="shared" si="101"/>
        <v>Acidic</v>
      </c>
      <c r="P716" t="str" cm="1">
        <f t="array" ref="P716">_xlfn.IFS(C715&lt;=60,"Soft",
C715&lt;120,"Moderately Soft",
C715&lt;=170,"Desirable",
C715&lt;=240,"Moderately Hard",
C715&gt;240,"Hard")</f>
        <v>Desirable</v>
      </c>
      <c r="Q716" t="str" cm="1">
        <f t="array" ref="Q716">_xlfn.IFS(D715&lt;50,"Non-Beneficial",
D715&lt;=150,"Excellent",
D715&lt;=250,"Good",
D715&lt;=350,"Average",
D715&lt;=500,"Poor",
D715&lt;=800,"Very Poor",
D715&gt;800,"Unacceptable")</f>
        <v>Excellent</v>
      </c>
      <c r="R716" t="str">
        <f t="shared" si="100"/>
        <v>Unacceptable</v>
      </c>
      <c r="S716" t="str">
        <f t="shared" si="102"/>
        <v>Safe</v>
      </c>
      <c r="T716" t="str">
        <f t="shared" si="103"/>
        <v>Acceptable</v>
      </c>
      <c r="U716" t="str">
        <f t="shared" si="104"/>
        <v>Acceptable</v>
      </c>
      <c r="V716" t="str">
        <f t="shared" si="105"/>
        <v>Unsafe</v>
      </c>
      <c r="W716" t="str">
        <f t="shared" si="106"/>
        <v>Acceptable</v>
      </c>
      <c r="AA716" t="str">
        <f t="shared" si="107"/>
        <v>Not-Potable</v>
      </c>
      <c r="AB716" t="str">
        <f t="shared" si="108"/>
        <v>Not-Potable</v>
      </c>
      <c r="AC716" t="s">
        <v>35</v>
      </c>
    </row>
    <row r="717" spans="2:29" x14ac:dyDescent="0.3">
      <c r="B717">
        <f>$AG$27</f>
        <v>7.080794504276815</v>
      </c>
      <c r="C717">
        <v>193.410140642524</v>
      </c>
      <c r="D717">
        <v>144.723915494968</v>
      </c>
      <c r="E717">
        <v>5.6406723449468297</v>
      </c>
      <c r="F717">
        <v>322.674462110212</v>
      </c>
      <c r="G717">
        <v>431.45733720342798</v>
      </c>
      <c r="H717">
        <v>12.7219218847686</v>
      </c>
      <c r="I717">
        <v>92.758852343964406</v>
      </c>
      <c r="J717">
        <v>4.4148189097534898</v>
      </c>
      <c r="O717" t="str">
        <f t="shared" si="101"/>
        <v>Acidic</v>
      </c>
      <c r="P717" t="str" cm="1">
        <f t="array" ref="P717">_xlfn.IFS(C716&lt;=60,"Soft",
C716&lt;120,"Moderately Soft",
C716&lt;=170,"Desirable",
C716&lt;=240,"Moderately Hard",
C716&gt;240,"Hard")</f>
        <v>Moderately Hard</v>
      </c>
      <c r="Q717" t="str" cm="1">
        <f t="array" ref="Q717">_xlfn.IFS(D716&lt;50,"Non-Beneficial",
D716&lt;=150,"Excellent",
D716&lt;=250,"Good",
D716&lt;=350,"Average",
D716&lt;=500,"Poor",
D716&lt;=800,"Very Poor",
D716&gt;800,"Unacceptable")</f>
        <v>Excellent</v>
      </c>
      <c r="R717" t="str">
        <f t="shared" si="100"/>
        <v>Needs Boiling</v>
      </c>
      <c r="S717" t="str">
        <f t="shared" si="102"/>
        <v>Safe</v>
      </c>
      <c r="T717" t="str">
        <f t="shared" si="103"/>
        <v>Acceptable</v>
      </c>
      <c r="U717" t="str">
        <f t="shared" si="104"/>
        <v>Acceptable</v>
      </c>
      <c r="V717" t="str">
        <f t="shared" si="105"/>
        <v>Safe</v>
      </c>
      <c r="W717" t="str">
        <f t="shared" si="106"/>
        <v>Acceptable</v>
      </c>
      <c r="AA717" t="str">
        <f t="shared" si="107"/>
        <v>Not-Potable</v>
      </c>
      <c r="AB717" t="str">
        <f t="shared" si="108"/>
        <v>Potable</v>
      </c>
      <c r="AC717" t="s">
        <v>35</v>
      </c>
    </row>
    <row r="718" spans="2:29" x14ac:dyDescent="0.3">
      <c r="B718">
        <v>5.0383167831432498</v>
      </c>
      <c r="C718">
        <v>170.36046254939799</v>
      </c>
      <c r="D718">
        <v>258.66103948582298</v>
      </c>
      <c r="E718">
        <v>7.4037500491245298</v>
      </c>
      <c r="F718">
        <f>$AH$27</f>
        <v>333.77577661081307</v>
      </c>
      <c r="G718">
        <v>350.39102412393999</v>
      </c>
      <c r="H718">
        <v>13.270278830445299</v>
      </c>
      <c r="I718">
        <v>65.331632864599499</v>
      </c>
      <c r="J718">
        <v>3.9136957758444701</v>
      </c>
      <c r="O718" t="str">
        <f t="shared" si="101"/>
        <v>Neutral</v>
      </c>
      <c r="P718" t="str" cm="1">
        <f t="array" ref="P718">_xlfn.IFS(C717&lt;=60,"Soft",
C717&lt;120,"Moderately Soft",
C717&lt;=170,"Desirable",
C717&lt;=240,"Moderately Hard",
C717&gt;240,"Hard")</f>
        <v>Moderately Hard</v>
      </c>
      <c r="Q718" t="str" cm="1">
        <f t="array" ref="Q718">_xlfn.IFS(D717&lt;50,"Non-Beneficial",
D717&lt;=150,"Excellent",
D717&lt;=250,"Good",
D717&lt;=350,"Average",
D717&lt;=500,"Poor",
D717&lt;=800,"Very Poor",
D717&gt;800,"Unacceptable")</f>
        <v>Excellent</v>
      </c>
      <c r="R718" t="str">
        <f t="shared" si="100"/>
        <v>Needs Boiling</v>
      </c>
      <c r="S718" t="str">
        <f t="shared" si="102"/>
        <v>Safe</v>
      </c>
      <c r="T718" t="str">
        <f t="shared" si="103"/>
        <v>Acceptable</v>
      </c>
      <c r="U718" t="str">
        <f t="shared" si="104"/>
        <v>Acceptable</v>
      </c>
      <c r="V718" t="str">
        <f t="shared" si="105"/>
        <v>Unsafe</v>
      </c>
      <c r="W718" t="str">
        <f t="shared" si="106"/>
        <v>Acceptable</v>
      </c>
      <c r="AA718" t="str">
        <f t="shared" si="107"/>
        <v>Not-Potable</v>
      </c>
      <c r="AB718" t="str">
        <f t="shared" si="108"/>
        <v>Potable</v>
      </c>
      <c r="AC718" t="s">
        <v>35</v>
      </c>
    </row>
    <row r="719" spans="2:29" x14ac:dyDescent="0.3">
      <c r="B719">
        <v>9.9612477090498608</v>
      </c>
      <c r="C719">
        <v>220.03818598107401</v>
      </c>
      <c r="D719">
        <v>119.397698592799</v>
      </c>
      <c r="E719">
        <v>8.4287535880420492</v>
      </c>
      <c r="F719">
        <v>337.48361004403</v>
      </c>
      <c r="G719">
        <v>398.68093562640797</v>
      </c>
      <c r="H719">
        <v>14.792585197440401</v>
      </c>
      <c r="I719">
        <v>60.991842578349797</v>
      </c>
      <c r="J719">
        <v>3.24658309722843</v>
      </c>
      <c r="O719" t="str">
        <f t="shared" si="101"/>
        <v>Acidic</v>
      </c>
      <c r="P719" t="str" cm="1">
        <f t="array" ref="P719">_xlfn.IFS(C718&lt;=60,"Soft",
C718&lt;120,"Moderately Soft",
C718&lt;=170,"Desirable",
C718&lt;=240,"Moderately Hard",
C718&gt;240,"Hard")</f>
        <v>Moderately Hard</v>
      </c>
      <c r="Q719" t="str" cm="1">
        <f t="array" ref="Q719">_xlfn.IFS(D718&lt;50,"Non-Beneficial",
D718&lt;=150,"Excellent",
D718&lt;=250,"Good",
D718&lt;=350,"Average",
D718&lt;=500,"Poor",
D718&lt;=800,"Very Poor",
D718&gt;800,"Unacceptable")</f>
        <v>Average</v>
      </c>
      <c r="R719" t="str">
        <f t="shared" si="100"/>
        <v>Unacceptable</v>
      </c>
      <c r="S719" t="str">
        <f t="shared" si="102"/>
        <v>Safe</v>
      </c>
      <c r="T719" t="str">
        <f t="shared" si="103"/>
        <v>Acceptable</v>
      </c>
      <c r="U719" t="str">
        <f t="shared" si="104"/>
        <v>Acceptable</v>
      </c>
      <c r="V719" t="str">
        <f t="shared" si="105"/>
        <v>Safe</v>
      </c>
      <c r="W719" t="str">
        <f t="shared" si="106"/>
        <v>Acceptable</v>
      </c>
      <c r="AA719" t="str">
        <f t="shared" si="107"/>
        <v>Not-Potable</v>
      </c>
      <c r="AB719" t="str">
        <f t="shared" si="108"/>
        <v>Not-Potable</v>
      </c>
      <c r="AC719" t="s">
        <v>35</v>
      </c>
    </row>
    <row r="720" spans="2:29" x14ac:dyDescent="0.3">
      <c r="B720">
        <v>7.4175026366890702</v>
      </c>
      <c r="C720">
        <v>198.70565298813401</v>
      </c>
      <c r="D720">
        <v>243.89362885133599</v>
      </c>
      <c r="E720">
        <v>4.7906813892239803</v>
      </c>
      <c r="F720">
        <v>289.33135776930601</v>
      </c>
      <c r="G720">
        <v>366.37072364754403</v>
      </c>
      <c r="H720">
        <v>18.4151804550043</v>
      </c>
      <c r="I720">
        <v>87.996222771624304</v>
      </c>
      <c r="J720">
        <v>3.3912406668716102</v>
      </c>
      <c r="O720" t="str">
        <f t="shared" si="101"/>
        <v>Alkaline</v>
      </c>
      <c r="P720" t="str" cm="1">
        <f t="array" ref="P720">_xlfn.IFS(C719&lt;=60,"Soft",
C719&lt;120,"Moderately Soft",
C719&lt;=170,"Desirable",
C719&lt;=240,"Moderately Hard",
C719&gt;240,"Hard")</f>
        <v>Moderately Hard</v>
      </c>
      <c r="Q720" t="str" cm="1">
        <f t="array" ref="Q720">_xlfn.IFS(D719&lt;50,"Non-Beneficial",
D719&lt;=150,"Excellent",
D719&lt;=250,"Good",
D719&lt;=350,"Average",
D719&lt;=500,"Poor",
D719&lt;=800,"Very Poor",
D719&gt;800,"Unacceptable")</f>
        <v>Excellent</v>
      </c>
      <c r="R720" t="str">
        <f t="shared" si="100"/>
        <v>Unacceptable</v>
      </c>
      <c r="S720" t="str">
        <f t="shared" si="102"/>
        <v>Safe</v>
      </c>
      <c r="T720" t="str">
        <f t="shared" si="103"/>
        <v>Acceptable</v>
      </c>
      <c r="U720" t="str">
        <f t="shared" si="104"/>
        <v>Acceptable</v>
      </c>
      <c r="V720" t="str">
        <f t="shared" si="105"/>
        <v>Safe</v>
      </c>
      <c r="W720" t="str">
        <f t="shared" si="106"/>
        <v>Acceptable</v>
      </c>
      <c r="AA720" t="str">
        <f t="shared" si="107"/>
        <v>Not-Potable</v>
      </c>
      <c r="AB720" t="str">
        <f t="shared" si="108"/>
        <v>Not-Potable</v>
      </c>
      <c r="AC720" t="s">
        <v>35</v>
      </c>
    </row>
    <row r="721" spans="2:29" x14ac:dyDescent="0.3">
      <c r="B721">
        <f>$AG$27</f>
        <v>7.080794504276815</v>
      </c>
      <c r="C721">
        <v>160.32597160928799</v>
      </c>
      <c r="D721">
        <v>377.95763317883802</v>
      </c>
      <c r="E721">
        <v>9.1522246703282608</v>
      </c>
      <c r="F721">
        <v>390.27660843568498</v>
      </c>
      <c r="G721">
        <v>441.98610614652102</v>
      </c>
      <c r="H721">
        <v>16.450990050021201</v>
      </c>
      <c r="I721">
        <v>21.355275176305099</v>
      </c>
      <c r="J721">
        <v>4.4419798358481799</v>
      </c>
      <c r="O721" t="str">
        <f t="shared" si="101"/>
        <v>Neutral</v>
      </c>
      <c r="P721" t="str" cm="1">
        <f t="array" ref="P721">_xlfn.IFS(C720&lt;=60,"Soft",
C720&lt;120,"Moderately Soft",
C720&lt;=170,"Desirable",
C720&lt;=240,"Moderately Hard",
C720&gt;240,"Hard")</f>
        <v>Moderately Hard</v>
      </c>
      <c r="Q721" t="str" cm="1">
        <f t="array" ref="Q721">_xlfn.IFS(D720&lt;50,"Non-Beneficial",
D720&lt;=150,"Excellent",
D720&lt;=250,"Good",
D720&lt;=350,"Average",
D720&lt;=500,"Poor",
D720&lt;=800,"Very Poor",
D720&gt;800,"Unacceptable")</f>
        <v>Good</v>
      </c>
      <c r="R721" t="str">
        <f t="shared" si="100"/>
        <v>Acceptable</v>
      </c>
      <c r="S721" t="str">
        <f t="shared" si="102"/>
        <v>Safe</v>
      </c>
      <c r="T721" t="str">
        <f t="shared" si="103"/>
        <v>Acceptable</v>
      </c>
      <c r="U721" t="str">
        <f t="shared" si="104"/>
        <v>Acceptable</v>
      </c>
      <c r="V721" t="str">
        <f t="shared" si="105"/>
        <v>Unsafe</v>
      </c>
      <c r="W721" t="str">
        <f t="shared" si="106"/>
        <v>Acceptable</v>
      </c>
      <c r="AA721" t="str">
        <f t="shared" si="107"/>
        <v>Not-Potable</v>
      </c>
      <c r="AB721" t="str">
        <f t="shared" si="108"/>
        <v>Potable</v>
      </c>
      <c r="AC721" t="s">
        <v>35</v>
      </c>
    </row>
    <row r="722" spans="2:29" x14ac:dyDescent="0.3">
      <c r="B722">
        <v>5.0999320050346499</v>
      </c>
      <c r="C722">
        <v>189.665936547889</v>
      </c>
      <c r="D722">
        <v>218.07400131303598</v>
      </c>
      <c r="E722">
        <v>4.36815203203804</v>
      </c>
      <c r="F722">
        <f>$AH$27</f>
        <v>333.77577661081307</v>
      </c>
      <c r="G722">
        <v>334.512305881001</v>
      </c>
      <c r="H722">
        <v>14.732291221052501</v>
      </c>
      <c r="I722">
        <v>49.9856790472627</v>
      </c>
      <c r="J722">
        <v>5.1593012489668997</v>
      </c>
      <c r="O722" t="str">
        <f t="shared" si="101"/>
        <v>Neutral</v>
      </c>
      <c r="P722" t="str" cm="1">
        <f t="array" ref="P722">_xlfn.IFS(C721&lt;=60,"Soft",
C721&lt;120,"Moderately Soft",
C721&lt;=170,"Desirable",
C721&lt;=240,"Moderately Hard",
C721&gt;240,"Hard")</f>
        <v>Desirable</v>
      </c>
      <c r="Q722" t="str" cm="1">
        <f t="array" ref="Q722">_xlfn.IFS(D721&lt;50,"Non-Beneficial",
D721&lt;=150,"Excellent",
D721&lt;=250,"Good",
D721&lt;=350,"Average",
D721&lt;=500,"Poor",
D721&lt;=800,"Very Poor",
D721&gt;800,"Unacceptable")</f>
        <v>Poor</v>
      </c>
      <c r="R722" t="str">
        <f t="shared" si="100"/>
        <v>Unacceptable</v>
      </c>
      <c r="S722" t="str">
        <f t="shared" si="102"/>
        <v>Safe</v>
      </c>
      <c r="T722" t="str">
        <f t="shared" si="103"/>
        <v>Acceptable</v>
      </c>
      <c r="U722" t="str">
        <f t="shared" si="104"/>
        <v>Acceptable</v>
      </c>
      <c r="V722" t="str">
        <f t="shared" si="105"/>
        <v>Safe</v>
      </c>
      <c r="W722" t="str">
        <f t="shared" si="106"/>
        <v>Acceptable</v>
      </c>
      <c r="AA722" t="str">
        <f t="shared" si="107"/>
        <v>Not-Potable</v>
      </c>
      <c r="AB722" t="str">
        <f t="shared" si="108"/>
        <v>Not-Potable</v>
      </c>
      <c r="AC722" t="s">
        <v>35</v>
      </c>
    </row>
    <row r="723" spans="2:29" x14ac:dyDescent="0.3">
      <c r="B723">
        <v>3.63316282886252</v>
      </c>
      <c r="C723">
        <v>179.350576724798</v>
      </c>
      <c r="D723">
        <v>285.84175809706898</v>
      </c>
      <c r="E723">
        <v>5.2463817466495497</v>
      </c>
      <c r="F723">
        <v>292.44053636393699</v>
      </c>
      <c r="G723">
        <v>500.86601845605401</v>
      </c>
      <c r="H723">
        <v>8.9564014596111292</v>
      </c>
      <c r="I723">
        <v>77.360985269287198</v>
      </c>
      <c r="J723">
        <v>3.3495716551359598</v>
      </c>
      <c r="O723" t="str">
        <f t="shared" si="101"/>
        <v>Acidic</v>
      </c>
      <c r="P723" t="str" cm="1">
        <f t="array" ref="P723">_xlfn.IFS(C722&lt;=60,"Soft",
C722&lt;120,"Moderately Soft",
C722&lt;=170,"Desirable",
C722&lt;=240,"Moderately Hard",
C722&gt;240,"Hard")</f>
        <v>Moderately Hard</v>
      </c>
      <c r="Q723" t="str" cm="1">
        <f t="array" ref="Q723">_xlfn.IFS(D722&lt;50,"Non-Beneficial",
D722&lt;=150,"Excellent",
D722&lt;=250,"Good",
D722&lt;=350,"Average",
D722&lt;=500,"Poor",
D722&lt;=800,"Very Poor",
D722&gt;800,"Unacceptable")</f>
        <v>Good</v>
      </c>
      <c r="R723" t="str">
        <f t="shared" si="100"/>
        <v>Acceptable</v>
      </c>
      <c r="S723" t="str">
        <f t="shared" si="102"/>
        <v>Safe</v>
      </c>
      <c r="T723" t="str">
        <f t="shared" si="103"/>
        <v>Acceptable</v>
      </c>
      <c r="U723" t="str">
        <f t="shared" si="104"/>
        <v>Acceptable</v>
      </c>
      <c r="V723" t="str">
        <f t="shared" si="105"/>
        <v>Safe</v>
      </c>
      <c r="W723" t="str">
        <f t="shared" si="106"/>
        <v>Unacceptable</v>
      </c>
      <c r="AA723" t="str">
        <f t="shared" si="107"/>
        <v>Not-Potable</v>
      </c>
      <c r="AB723" t="str">
        <f t="shared" si="108"/>
        <v>Not-Potable</v>
      </c>
      <c r="AC723" t="s">
        <v>35</v>
      </c>
    </row>
    <row r="724" spans="2:29" x14ac:dyDescent="0.3">
      <c r="B724">
        <v>8.8604508539271993</v>
      </c>
      <c r="C724">
        <v>193.74310515437</v>
      </c>
      <c r="D724">
        <v>240.85112140243399</v>
      </c>
      <c r="E724">
        <v>6.1831095178271998</v>
      </c>
      <c r="F724">
        <f>$AH$27</f>
        <v>333.77577661081307</v>
      </c>
      <c r="G724">
        <v>526.70492371280102</v>
      </c>
      <c r="H724">
        <v>9.9013276319386101</v>
      </c>
      <c r="I724">
        <v>81.339339809415705</v>
      </c>
      <c r="J724">
        <v>4.6777133268871296</v>
      </c>
      <c r="O724" t="str">
        <f t="shared" si="101"/>
        <v>Acidic</v>
      </c>
      <c r="P724" t="str" cm="1">
        <f t="array" ref="P724">_xlfn.IFS(C723&lt;=60,"Soft",
C723&lt;120,"Moderately Soft",
C723&lt;=170,"Desirable",
C723&lt;=240,"Moderately Hard",
C723&gt;240,"Hard")</f>
        <v>Moderately Hard</v>
      </c>
      <c r="Q724" t="str" cm="1">
        <f t="array" ref="Q724">_xlfn.IFS(D723&lt;50,"Non-Beneficial",
D723&lt;=150,"Excellent",
D723&lt;=250,"Good",
D723&lt;=350,"Average",
D723&lt;=500,"Poor",
D723&lt;=800,"Very Poor",
D723&gt;800,"Unacceptable")</f>
        <v>Average</v>
      </c>
      <c r="R724" t="str">
        <f t="shared" si="100"/>
        <v>Needs Boiling</v>
      </c>
      <c r="S724" t="str">
        <f t="shared" si="102"/>
        <v>Safe</v>
      </c>
      <c r="T724" t="str">
        <f t="shared" si="103"/>
        <v>Unacceptable</v>
      </c>
      <c r="U724" t="str">
        <f t="shared" si="104"/>
        <v>Acceptable</v>
      </c>
      <c r="V724" t="str">
        <f t="shared" si="105"/>
        <v>Safe</v>
      </c>
      <c r="W724" t="str">
        <f t="shared" si="106"/>
        <v>Acceptable</v>
      </c>
      <c r="AA724" t="str">
        <f t="shared" si="107"/>
        <v>Not-Potable</v>
      </c>
      <c r="AB724" t="str">
        <f t="shared" si="108"/>
        <v>Not-Potable</v>
      </c>
      <c r="AC724" t="s">
        <v>35</v>
      </c>
    </row>
    <row r="725" spans="2:29" x14ac:dyDescent="0.3">
      <c r="B725">
        <v>10.1379322882611</v>
      </c>
      <c r="C725">
        <v>242.00571600208499</v>
      </c>
      <c r="D725">
        <v>150.888276528489</v>
      </c>
      <c r="E725">
        <v>8.6777893592995792</v>
      </c>
      <c r="F725">
        <f>$AH$27</f>
        <v>333.77577661081307</v>
      </c>
      <c r="G725">
        <v>596.346346353748</v>
      </c>
      <c r="H725">
        <v>14.971198823843601</v>
      </c>
      <c r="I725">
        <v>62.365824350986998</v>
      </c>
      <c r="J725">
        <v>3.8720181587616902</v>
      </c>
      <c r="O725" t="str">
        <f t="shared" si="101"/>
        <v>Alkaline</v>
      </c>
      <c r="P725" t="str" cm="1">
        <f t="array" ref="P725">_xlfn.IFS(C724&lt;=60,"Soft",
C724&lt;120,"Moderately Soft",
C724&lt;=170,"Desirable",
C724&lt;=240,"Moderately Hard",
C724&gt;240,"Hard")</f>
        <v>Moderately Hard</v>
      </c>
      <c r="Q725" t="str" cm="1">
        <f t="array" ref="Q725">_xlfn.IFS(D724&lt;50,"Non-Beneficial",
D724&lt;=150,"Excellent",
D724&lt;=250,"Good",
D724&lt;=350,"Average",
D724&lt;=500,"Poor",
D724&lt;=800,"Very Poor",
D724&gt;800,"Unacceptable")</f>
        <v>Good</v>
      </c>
      <c r="R725" t="str">
        <f t="shared" si="100"/>
        <v>Needs Boiling</v>
      </c>
      <c r="S725" t="str">
        <f t="shared" si="102"/>
        <v>Safe</v>
      </c>
      <c r="T725" t="str">
        <f t="shared" si="103"/>
        <v>Unacceptable</v>
      </c>
      <c r="U725" t="str">
        <f t="shared" si="104"/>
        <v>Acceptable</v>
      </c>
      <c r="V725" t="str">
        <f t="shared" si="105"/>
        <v>Unsafe</v>
      </c>
      <c r="W725" t="str">
        <f t="shared" si="106"/>
        <v>Acceptable</v>
      </c>
      <c r="AA725" t="str">
        <f t="shared" si="107"/>
        <v>Not-Potable</v>
      </c>
      <c r="AB725" t="str">
        <f t="shared" si="108"/>
        <v>Not-Potable</v>
      </c>
      <c r="AC725" t="s">
        <v>35</v>
      </c>
    </row>
    <row r="726" spans="2:29" x14ac:dyDescent="0.3">
      <c r="B726">
        <v>9.9008148400382492</v>
      </c>
      <c r="C726">
        <v>199.08375175701599</v>
      </c>
      <c r="D726">
        <v>162.33134679362101</v>
      </c>
      <c r="E726">
        <v>8.1466431683455607</v>
      </c>
      <c r="F726">
        <v>380.113029500224</v>
      </c>
      <c r="G726">
        <v>345.01985183664499</v>
      </c>
      <c r="H726">
        <v>20.386719629536501</v>
      </c>
      <c r="I726">
        <v>73.381488419942698</v>
      </c>
      <c r="J726">
        <v>2.3950021100616499</v>
      </c>
      <c r="O726" t="str">
        <f t="shared" si="101"/>
        <v>Alkaline</v>
      </c>
      <c r="P726" t="str" cm="1">
        <f t="array" ref="P726">_xlfn.IFS(C725&lt;=60,"Soft",
C725&lt;120,"Moderately Soft",
C725&lt;=170,"Desirable",
C725&lt;=240,"Moderately Hard",
C725&gt;240,"Hard")</f>
        <v>Hard</v>
      </c>
      <c r="Q726" t="str" cm="1">
        <f t="array" ref="Q726">_xlfn.IFS(D725&lt;50,"Non-Beneficial",
D725&lt;=150,"Excellent",
D725&lt;=250,"Good",
D725&lt;=350,"Average",
D725&lt;=500,"Poor",
D725&lt;=800,"Very Poor",
D725&gt;800,"Unacceptable")</f>
        <v>Good</v>
      </c>
      <c r="R726" t="str">
        <f t="shared" si="100"/>
        <v>Unacceptable</v>
      </c>
      <c r="S726" t="str">
        <f t="shared" si="102"/>
        <v>Safe</v>
      </c>
      <c r="T726" t="str">
        <f t="shared" si="103"/>
        <v>Unacceptable</v>
      </c>
      <c r="U726" t="str">
        <f t="shared" si="104"/>
        <v>Acceptable</v>
      </c>
      <c r="V726" t="str">
        <f t="shared" si="105"/>
        <v>Safe</v>
      </c>
      <c r="W726" t="str">
        <f t="shared" si="106"/>
        <v>Acceptable</v>
      </c>
      <c r="AA726" t="str">
        <f t="shared" si="107"/>
        <v>Not-Potable</v>
      </c>
      <c r="AB726" t="str">
        <f t="shared" si="108"/>
        <v>Not-Potable</v>
      </c>
      <c r="AC726" t="s">
        <v>35</v>
      </c>
    </row>
    <row r="727" spans="2:29" x14ac:dyDescent="0.3">
      <c r="B727">
        <v>10.2684305011633</v>
      </c>
      <c r="C727">
        <v>218.21668247048001</v>
      </c>
      <c r="D727">
        <v>137.539933734306</v>
      </c>
      <c r="E727">
        <v>7.5126081410424597</v>
      </c>
      <c r="F727">
        <v>334.17807471095603</v>
      </c>
      <c r="G727">
        <v>341.60220865225199</v>
      </c>
      <c r="H727">
        <v>15.671563525842799</v>
      </c>
      <c r="I727">
        <v>84.682660233106105</v>
      </c>
      <c r="J727">
        <v>4.3046892621867103</v>
      </c>
      <c r="O727" t="str">
        <f t="shared" si="101"/>
        <v>Alkaline</v>
      </c>
      <c r="P727" t="str" cm="1">
        <f t="array" ref="P727">_xlfn.IFS(C726&lt;=60,"Soft",
C726&lt;120,"Moderately Soft",
C726&lt;=170,"Desirable",
C726&lt;=240,"Moderately Hard",
C726&gt;240,"Hard")</f>
        <v>Moderately Hard</v>
      </c>
      <c r="Q727" t="str" cm="1">
        <f t="array" ref="Q727">_xlfn.IFS(D726&lt;50,"Non-Beneficial",
D726&lt;=150,"Excellent",
D726&lt;=250,"Good",
D726&lt;=350,"Average",
D726&lt;=500,"Poor",
D726&lt;=800,"Very Poor",
D726&gt;800,"Unacceptable")</f>
        <v>Good</v>
      </c>
      <c r="R727" t="str">
        <f t="shared" si="100"/>
        <v>Unacceptable</v>
      </c>
      <c r="S727" t="str">
        <f t="shared" si="102"/>
        <v>Safe</v>
      </c>
      <c r="T727" t="str">
        <f t="shared" si="103"/>
        <v>Acceptable</v>
      </c>
      <c r="U727" t="str">
        <f t="shared" si="104"/>
        <v>Unacceptable</v>
      </c>
      <c r="V727" t="str">
        <f t="shared" si="105"/>
        <v>Safe</v>
      </c>
      <c r="W727" t="str">
        <f t="shared" si="106"/>
        <v>Acceptable</v>
      </c>
      <c r="AA727" t="str">
        <f t="shared" si="107"/>
        <v>Not-Potable</v>
      </c>
      <c r="AB727" t="str">
        <f t="shared" si="108"/>
        <v>Not-Potable</v>
      </c>
      <c r="AC727" t="s">
        <v>35</v>
      </c>
    </row>
    <row r="728" spans="2:29" x14ac:dyDescent="0.3">
      <c r="B728">
        <v>0.22749905020219799</v>
      </c>
      <c r="C728">
        <v>152.530111176422</v>
      </c>
      <c r="D728">
        <v>390.28599340290697</v>
      </c>
      <c r="E728">
        <v>3.46249204767927</v>
      </c>
      <c r="F728">
        <v>283.69378223429601</v>
      </c>
      <c r="G728">
        <v>443.029232128628</v>
      </c>
      <c r="H728">
        <v>13.201943203829201</v>
      </c>
      <c r="I728">
        <v>62.322711106917303</v>
      </c>
      <c r="J728">
        <v>3.5457414375679099</v>
      </c>
      <c r="O728" t="str">
        <f t="shared" si="101"/>
        <v>Alkaline</v>
      </c>
      <c r="P728" t="str" cm="1">
        <f t="array" ref="P728">_xlfn.IFS(C727&lt;=60,"Soft",
C727&lt;120,"Moderately Soft",
C727&lt;=170,"Desirable",
C727&lt;=240,"Moderately Hard",
C727&gt;240,"Hard")</f>
        <v>Moderately Hard</v>
      </c>
      <c r="Q728" t="str" cm="1">
        <f t="array" ref="Q728">_xlfn.IFS(D727&lt;50,"Non-Beneficial",
D727&lt;=150,"Excellent",
D727&lt;=250,"Good",
D727&lt;=350,"Average",
D727&lt;=500,"Poor",
D727&lt;=800,"Very Poor",
D727&gt;800,"Unacceptable")</f>
        <v>Excellent</v>
      </c>
      <c r="R728" t="str">
        <f t="shared" si="100"/>
        <v>Unacceptable</v>
      </c>
      <c r="S728" t="str">
        <f t="shared" si="102"/>
        <v>Safe</v>
      </c>
      <c r="T728" t="str">
        <f t="shared" si="103"/>
        <v>Acceptable</v>
      </c>
      <c r="U728" t="str">
        <f t="shared" si="104"/>
        <v>Acceptable</v>
      </c>
      <c r="V728" t="str">
        <f t="shared" si="105"/>
        <v>Unsafe</v>
      </c>
      <c r="W728" t="str">
        <f t="shared" si="106"/>
        <v>Acceptable</v>
      </c>
      <c r="AA728" t="str">
        <f t="shared" si="107"/>
        <v>Not-Potable</v>
      </c>
      <c r="AB728" t="str">
        <f t="shared" si="108"/>
        <v>Not-Potable</v>
      </c>
      <c r="AC728" t="s">
        <v>35</v>
      </c>
    </row>
    <row r="729" spans="2:29" x14ac:dyDescent="0.3">
      <c r="B729">
        <v>6.0172609236891299</v>
      </c>
      <c r="C729">
        <v>206.01439977829901</v>
      </c>
      <c r="D729">
        <v>151.57268786501498</v>
      </c>
      <c r="E729">
        <v>7.5821238561662199</v>
      </c>
      <c r="F729">
        <v>307.704473583263</v>
      </c>
      <c r="G729">
        <v>431.78198749065501</v>
      </c>
      <c r="H729">
        <v>14.221757036067901</v>
      </c>
      <c r="I729">
        <v>53.319977174698501</v>
      </c>
      <c r="J729">
        <v>4.4277122822974704</v>
      </c>
      <c r="O729" t="str">
        <f t="shared" si="101"/>
        <v>Highly Acidic</v>
      </c>
      <c r="P729" t="str" cm="1">
        <f t="array" ref="P729">_xlfn.IFS(C728&lt;=60,"Soft",
C728&lt;120,"Moderately Soft",
C728&lt;=170,"Desirable",
C728&lt;=240,"Moderately Hard",
C728&gt;240,"Hard")</f>
        <v>Desirable</v>
      </c>
      <c r="Q729" t="str" cm="1">
        <f t="array" ref="Q729">_xlfn.IFS(D728&lt;50,"Non-Beneficial",
D728&lt;=150,"Excellent",
D728&lt;=250,"Good",
D728&lt;=350,"Average",
D728&lt;=500,"Poor",
D728&lt;=800,"Very Poor",
D728&gt;800,"Unacceptable")</f>
        <v>Poor</v>
      </c>
      <c r="R729" t="str">
        <f t="shared" si="100"/>
        <v>Acceptable</v>
      </c>
      <c r="S729" t="str">
        <f t="shared" si="102"/>
        <v>Safe</v>
      </c>
      <c r="T729" t="str">
        <f t="shared" si="103"/>
        <v>Acceptable</v>
      </c>
      <c r="U729" t="str">
        <f t="shared" si="104"/>
        <v>Acceptable</v>
      </c>
      <c r="V729" t="str">
        <f t="shared" si="105"/>
        <v>Safe</v>
      </c>
      <c r="W729" t="str">
        <f t="shared" si="106"/>
        <v>Acceptable</v>
      </c>
      <c r="AA729" t="str">
        <f t="shared" si="107"/>
        <v>Not-Potable</v>
      </c>
      <c r="AB729" t="str">
        <f t="shared" si="108"/>
        <v>Not-Potable</v>
      </c>
      <c r="AC729" t="s">
        <v>35</v>
      </c>
    </row>
    <row r="730" spans="2:29" x14ac:dyDescent="0.3">
      <c r="B730">
        <v>7.1108451380332198</v>
      </c>
      <c r="C730">
        <v>213.88633690096799</v>
      </c>
      <c r="D730">
        <v>250.43532803357002</v>
      </c>
      <c r="E730">
        <v>6.0484370380518397</v>
      </c>
      <c r="F730">
        <v>245.954252951358</v>
      </c>
      <c r="G730">
        <v>505.735534540976</v>
      </c>
      <c r="H730">
        <v>16.3831404802709</v>
      </c>
      <c r="I730">
        <v>91.681026051723094</v>
      </c>
      <c r="J730">
        <v>5.7127921271846498</v>
      </c>
      <c r="O730" t="str">
        <f t="shared" si="101"/>
        <v>Acidic</v>
      </c>
      <c r="P730" t="str" cm="1">
        <f t="array" ref="P730">_xlfn.IFS(C729&lt;=60,"Soft",
C729&lt;120,"Moderately Soft",
C729&lt;=170,"Desirable",
C729&lt;=240,"Moderately Hard",
C729&gt;240,"Hard")</f>
        <v>Moderately Hard</v>
      </c>
      <c r="Q730" t="str" cm="1">
        <f t="array" ref="Q730">_xlfn.IFS(D729&lt;50,"Non-Beneficial",
D729&lt;=150,"Excellent",
D729&lt;=250,"Good",
D729&lt;=350,"Average",
D729&lt;=500,"Poor",
D729&lt;=800,"Very Poor",
D729&gt;800,"Unacceptable")</f>
        <v>Good</v>
      </c>
      <c r="R730" t="str">
        <f t="shared" si="100"/>
        <v>Unacceptable</v>
      </c>
      <c r="S730" t="str">
        <f t="shared" si="102"/>
        <v>Safe</v>
      </c>
      <c r="T730" t="str">
        <f t="shared" si="103"/>
        <v>Acceptable</v>
      </c>
      <c r="U730" t="str">
        <f t="shared" si="104"/>
        <v>Acceptable</v>
      </c>
      <c r="V730" t="str">
        <f t="shared" si="105"/>
        <v>Safe</v>
      </c>
      <c r="W730" t="str">
        <f t="shared" si="106"/>
        <v>Acceptable</v>
      </c>
      <c r="AA730" t="str">
        <f t="shared" si="107"/>
        <v>Not-Potable</v>
      </c>
      <c r="AB730" t="str">
        <f t="shared" si="108"/>
        <v>Not-Potable</v>
      </c>
      <c r="AC730" t="s">
        <v>35</v>
      </c>
    </row>
    <row r="731" spans="2:29" x14ac:dyDescent="0.3">
      <c r="B731">
        <v>6.3502904720553204</v>
      </c>
      <c r="C731">
        <v>190.38373782069601</v>
      </c>
      <c r="D731">
        <v>149.053938515764</v>
      </c>
      <c r="E731">
        <v>5.5378301566200898</v>
      </c>
      <c r="F731">
        <f>$AH$27</f>
        <v>333.77577661081307</v>
      </c>
      <c r="G731">
        <v>446.84060505628599</v>
      </c>
      <c r="H731">
        <v>13.983566644973401</v>
      </c>
      <c r="I731">
        <v>67.817096237192004</v>
      </c>
      <c r="J731">
        <v>4.2652330673134999</v>
      </c>
      <c r="O731" t="str">
        <f t="shared" si="101"/>
        <v>Neutral</v>
      </c>
      <c r="P731" t="str" cm="1">
        <f t="array" ref="P731">_xlfn.IFS(C730&lt;=60,"Soft",
C730&lt;120,"Moderately Soft",
C730&lt;=170,"Desirable",
C730&lt;=240,"Moderately Hard",
C730&gt;240,"Hard")</f>
        <v>Moderately Hard</v>
      </c>
      <c r="Q731" t="str" cm="1">
        <f t="array" ref="Q731">_xlfn.IFS(D730&lt;50,"Non-Beneficial",
D730&lt;=150,"Excellent",
D730&lt;=250,"Good",
D730&lt;=350,"Average",
D730&lt;=500,"Poor",
D730&lt;=800,"Very Poor",
D730&gt;800,"Unacceptable")</f>
        <v>Average</v>
      </c>
      <c r="R731" t="str">
        <f t="shared" si="100"/>
        <v>Needs Boiling</v>
      </c>
      <c r="S731" t="str">
        <f t="shared" si="102"/>
        <v>Safe</v>
      </c>
      <c r="T731" t="str">
        <f t="shared" si="103"/>
        <v>Unacceptable</v>
      </c>
      <c r="U731" t="str">
        <f t="shared" si="104"/>
        <v>Acceptable</v>
      </c>
      <c r="V731" t="str">
        <f t="shared" si="105"/>
        <v>Unsafe</v>
      </c>
      <c r="W731" t="str">
        <f t="shared" si="106"/>
        <v>Unacceptable</v>
      </c>
      <c r="AA731" t="str">
        <f t="shared" si="107"/>
        <v>Not-Potable</v>
      </c>
      <c r="AB731" t="str">
        <f t="shared" si="108"/>
        <v>Not-Potable</v>
      </c>
      <c r="AC731" t="s">
        <v>35</v>
      </c>
    </row>
    <row r="732" spans="2:29" x14ac:dyDescent="0.3">
      <c r="B732">
        <v>8.1293417202371803</v>
      </c>
      <c r="C732">
        <v>211.12331234907001</v>
      </c>
      <c r="D732">
        <v>229.82927444607</v>
      </c>
      <c r="E732">
        <v>6.7790054768183703</v>
      </c>
      <c r="F732">
        <v>326.39795325727999</v>
      </c>
      <c r="G732">
        <v>367.98878369169802</v>
      </c>
      <c r="H732">
        <v>13.910933188836299</v>
      </c>
      <c r="I732">
        <v>55.795356643677003</v>
      </c>
      <c r="J732">
        <v>4.8220435636074903</v>
      </c>
      <c r="O732" t="str">
        <f t="shared" si="101"/>
        <v>Acidic</v>
      </c>
      <c r="P732" t="str" cm="1">
        <f t="array" ref="P732">_xlfn.IFS(C731&lt;=60,"Soft",
C731&lt;120,"Moderately Soft",
C731&lt;=170,"Desirable",
C731&lt;=240,"Moderately Hard",
C731&gt;240,"Hard")</f>
        <v>Moderately Hard</v>
      </c>
      <c r="Q732" t="str" cm="1">
        <f t="array" ref="Q732">_xlfn.IFS(D731&lt;50,"Non-Beneficial",
D731&lt;=150,"Excellent",
D731&lt;=250,"Good",
D731&lt;=350,"Average",
D731&lt;=500,"Poor",
D731&lt;=800,"Very Poor",
D731&gt;800,"Unacceptable")</f>
        <v>Excellent</v>
      </c>
      <c r="R732" t="str">
        <f t="shared" si="100"/>
        <v>Needs Boiling</v>
      </c>
      <c r="S732" t="str">
        <f t="shared" si="102"/>
        <v>Safe</v>
      </c>
      <c r="T732" t="str">
        <f t="shared" si="103"/>
        <v>Acceptable</v>
      </c>
      <c r="U732" t="str">
        <f t="shared" si="104"/>
        <v>Acceptable</v>
      </c>
      <c r="V732" t="str">
        <f t="shared" si="105"/>
        <v>Safe</v>
      </c>
      <c r="W732" t="str">
        <f t="shared" si="106"/>
        <v>Acceptable</v>
      </c>
      <c r="AA732" t="str">
        <f t="shared" si="107"/>
        <v>Not-Potable</v>
      </c>
      <c r="AB732" t="str">
        <f t="shared" si="108"/>
        <v>Potable</v>
      </c>
      <c r="AC732" t="s">
        <v>35</v>
      </c>
    </row>
    <row r="733" spans="2:29" x14ac:dyDescent="0.3">
      <c r="B733">
        <v>10.252816232929399</v>
      </c>
      <c r="C733">
        <v>218.27970005599701</v>
      </c>
      <c r="D733">
        <v>181.58842119050803</v>
      </c>
      <c r="E733">
        <v>8.6573418972593306</v>
      </c>
      <c r="F733">
        <v>349.52956788630598</v>
      </c>
      <c r="G733">
        <v>336.19883719227198</v>
      </c>
      <c r="H733">
        <v>19.442598816756799</v>
      </c>
      <c r="I733">
        <v>82.858271839588696</v>
      </c>
      <c r="J733">
        <v>4.5598362187727197</v>
      </c>
      <c r="O733" t="str">
        <f t="shared" si="101"/>
        <v>Alkaline</v>
      </c>
      <c r="P733" t="str" cm="1">
        <f t="array" ref="P733">_xlfn.IFS(C732&lt;=60,"Soft",
C732&lt;120,"Moderately Soft",
C732&lt;=170,"Desirable",
C732&lt;=240,"Moderately Hard",
C732&gt;240,"Hard")</f>
        <v>Moderately Hard</v>
      </c>
      <c r="Q733" t="str" cm="1">
        <f t="array" ref="Q733">_xlfn.IFS(D732&lt;50,"Non-Beneficial",
D732&lt;=150,"Excellent",
D732&lt;=250,"Good",
D732&lt;=350,"Average",
D732&lt;=500,"Poor",
D732&lt;=800,"Very Poor",
D732&gt;800,"Unacceptable")</f>
        <v>Good</v>
      </c>
      <c r="R733" t="str">
        <f t="shared" si="100"/>
        <v>Needs Boiling</v>
      </c>
      <c r="S733" t="str">
        <f t="shared" si="102"/>
        <v>Safe</v>
      </c>
      <c r="T733" t="str">
        <f t="shared" si="103"/>
        <v>Acceptable</v>
      </c>
      <c r="U733" t="str">
        <f t="shared" si="104"/>
        <v>Acceptable</v>
      </c>
      <c r="V733" t="str">
        <f t="shared" si="105"/>
        <v>Safe</v>
      </c>
      <c r="W733" t="str">
        <f t="shared" si="106"/>
        <v>Acceptable</v>
      </c>
      <c r="AA733" t="str">
        <f t="shared" si="107"/>
        <v>Not-Potable</v>
      </c>
      <c r="AB733" t="str">
        <f t="shared" si="108"/>
        <v>Potable</v>
      </c>
      <c r="AC733" t="s">
        <v>35</v>
      </c>
    </row>
    <row r="734" spans="2:29" x14ac:dyDescent="0.3">
      <c r="B734">
        <v>5.4623559347061503</v>
      </c>
      <c r="C734">
        <v>187.70953274686801</v>
      </c>
      <c r="D734">
        <v>116.42148998545899</v>
      </c>
      <c r="E734">
        <v>8.4396410712474008</v>
      </c>
      <c r="F734">
        <f>$AH$27</f>
        <v>333.77577661081307</v>
      </c>
      <c r="G734">
        <v>534.66394489049696</v>
      </c>
      <c r="H734">
        <v>8.1297926463054093</v>
      </c>
      <c r="I734">
        <v>74.603712872849201</v>
      </c>
      <c r="J734">
        <v>4.4861804924255502</v>
      </c>
      <c r="O734" t="str">
        <f t="shared" si="101"/>
        <v>Alkaline</v>
      </c>
      <c r="P734" t="str" cm="1">
        <f t="array" ref="P734">_xlfn.IFS(C733&lt;=60,"Soft",
C733&lt;120,"Moderately Soft",
C733&lt;=170,"Desirable",
C733&lt;=240,"Moderately Hard",
C733&gt;240,"Hard")</f>
        <v>Moderately Hard</v>
      </c>
      <c r="Q734" t="str" cm="1">
        <f t="array" ref="Q734">_xlfn.IFS(D733&lt;50,"Non-Beneficial",
D733&lt;=150,"Excellent",
D733&lt;=250,"Good",
D733&lt;=350,"Average",
D733&lt;=500,"Poor",
D733&lt;=800,"Very Poor",
D733&gt;800,"Unacceptable")</f>
        <v>Good</v>
      </c>
      <c r="R734" t="str">
        <f t="shared" si="100"/>
        <v>Unacceptable</v>
      </c>
      <c r="S734" t="str">
        <f t="shared" si="102"/>
        <v>Safe</v>
      </c>
      <c r="T734" t="str">
        <f t="shared" si="103"/>
        <v>Acceptable</v>
      </c>
      <c r="U734" t="str">
        <f t="shared" si="104"/>
        <v>Acceptable</v>
      </c>
      <c r="V734" t="str">
        <f t="shared" si="105"/>
        <v>Unsafe</v>
      </c>
      <c r="W734" t="str">
        <f t="shared" si="106"/>
        <v>Acceptable</v>
      </c>
      <c r="AA734" t="str">
        <f t="shared" si="107"/>
        <v>Not-Potable</v>
      </c>
      <c r="AB734" t="str">
        <f t="shared" si="108"/>
        <v>Not-Potable</v>
      </c>
      <c r="AC734" t="s">
        <v>35</v>
      </c>
    </row>
    <row r="735" spans="2:29" x14ac:dyDescent="0.3">
      <c r="B735">
        <v>9.2394403610603995</v>
      </c>
      <c r="C735">
        <v>212.569076343153</v>
      </c>
      <c r="D735">
        <v>148.29624212321499</v>
      </c>
      <c r="E735">
        <v>7.1729204168818903</v>
      </c>
      <c r="F735">
        <v>324.12891525539902</v>
      </c>
      <c r="G735">
        <v>575.42196836418805</v>
      </c>
      <c r="H735">
        <v>16.581120438382801</v>
      </c>
      <c r="I735">
        <v>66.885270125516101</v>
      </c>
      <c r="J735">
        <v>3.47197112733279</v>
      </c>
      <c r="O735" t="str">
        <f t="shared" si="101"/>
        <v>Acidic</v>
      </c>
      <c r="P735" t="str" cm="1">
        <f t="array" ref="P735">_xlfn.IFS(C734&lt;=60,"Soft",
C734&lt;120,"Moderately Soft",
C734&lt;=170,"Desirable",
C734&lt;=240,"Moderately Hard",
C734&gt;240,"Hard")</f>
        <v>Moderately Hard</v>
      </c>
      <c r="Q735" t="str" cm="1">
        <f t="array" ref="Q735">_xlfn.IFS(D734&lt;50,"Non-Beneficial",
D734&lt;=150,"Excellent",
D734&lt;=250,"Good",
D734&lt;=350,"Average",
D734&lt;=500,"Poor",
D734&lt;=800,"Very Poor",
D734&gt;800,"Unacceptable")</f>
        <v>Excellent</v>
      </c>
      <c r="R735" t="str">
        <f t="shared" si="100"/>
        <v>Unacceptable</v>
      </c>
      <c r="S735" t="str">
        <f t="shared" si="102"/>
        <v>Safe</v>
      </c>
      <c r="T735" t="str">
        <f t="shared" si="103"/>
        <v>Unacceptable</v>
      </c>
      <c r="U735" t="str">
        <f t="shared" si="104"/>
        <v>Acceptable</v>
      </c>
      <c r="V735" t="str">
        <f t="shared" si="105"/>
        <v>Safe</v>
      </c>
      <c r="W735" t="str">
        <f t="shared" si="106"/>
        <v>Acceptable</v>
      </c>
      <c r="AA735" t="str">
        <f t="shared" si="107"/>
        <v>Not-Potable</v>
      </c>
      <c r="AB735" t="str">
        <f t="shared" si="108"/>
        <v>Not-Potable</v>
      </c>
      <c r="AC735" t="s">
        <v>35</v>
      </c>
    </row>
    <row r="736" spans="2:29" x14ac:dyDescent="0.3">
      <c r="B736">
        <v>7.0713141922178604</v>
      </c>
      <c r="C736">
        <v>213.61962501948599</v>
      </c>
      <c r="D736">
        <v>200.38796416929301</v>
      </c>
      <c r="E736">
        <v>7.60225187389198</v>
      </c>
      <c r="F736">
        <v>290.05721880909601</v>
      </c>
      <c r="G736">
        <v>605.305041439408</v>
      </c>
      <c r="H736">
        <v>8.7139636163411094</v>
      </c>
      <c r="I736">
        <v>58.413459693327198</v>
      </c>
      <c r="J736">
        <v>4.29372655974863</v>
      </c>
      <c r="O736" t="str">
        <f t="shared" si="101"/>
        <v>Alkaline</v>
      </c>
      <c r="P736" t="str" cm="1">
        <f t="array" ref="P736">_xlfn.IFS(C735&lt;=60,"Soft",
C735&lt;120,"Moderately Soft",
C735&lt;=170,"Desirable",
C735&lt;=240,"Moderately Hard",
C735&gt;240,"Hard")</f>
        <v>Moderately Hard</v>
      </c>
      <c r="Q736" t="str" cm="1">
        <f t="array" ref="Q736">_xlfn.IFS(D735&lt;50,"Non-Beneficial",
D735&lt;=150,"Excellent",
D735&lt;=250,"Good",
D735&lt;=350,"Average",
D735&lt;=500,"Poor",
D735&lt;=800,"Very Poor",
D735&gt;800,"Unacceptable")</f>
        <v>Excellent</v>
      </c>
      <c r="R736" t="str">
        <f t="shared" si="100"/>
        <v>Unacceptable</v>
      </c>
      <c r="S736" t="str">
        <f t="shared" si="102"/>
        <v>Safe</v>
      </c>
      <c r="T736" t="str">
        <f t="shared" si="103"/>
        <v>Unacceptable</v>
      </c>
      <c r="U736" t="str">
        <f t="shared" si="104"/>
        <v>Acceptable</v>
      </c>
      <c r="V736" t="str">
        <f t="shared" si="105"/>
        <v>Safe</v>
      </c>
      <c r="W736" t="str">
        <f t="shared" si="106"/>
        <v>Acceptable</v>
      </c>
      <c r="AA736" t="str">
        <f t="shared" si="107"/>
        <v>Not-Potable</v>
      </c>
      <c r="AB736" t="str">
        <f t="shared" si="108"/>
        <v>Not-Potable</v>
      </c>
      <c r="AC736" t="s">
        <v>35</v>
      </c>
    </row>
    <row r="737" spans="2:29" x14ac:dyDescent="0.3">
      <c r="B737">
        <v>7.1158952656720897</v>
      </c>
      <c r="C737">
        <v>193.706744524344</v>
      </c>
      <c r="D737">
        <v>184.63883662341502</v>
      </c>
      <c r="E737">
        <v>4.92438899680681</v>
      </c>
      <c r="F737">
        <v>319.05695130038799</v>
      </c>
      <c r="G737">
        <v>369.53403400169901</v>
      </c>
      <c r="H737">
        <v>14.8415798969636</v>
      </c>
      <c r="I737">
        <v>54.437494016426101</v>
      </c>
      <c r="J737">
        <v>3.7360205470554302</v>
      </c>
      <c r="O737" t="str">
        <f t="shared" si="101"/>
        <v>Neutral</v>
      </c>
      <c r="P737" t="str" cm="1">
        <f t="array" ref="P737">_xlfn.IFS(C736&lt;=60,"Soft",
C736&lt;120,"Moderately Soft",
C736&lt;=170,"Desirable",
C736&lt;=240,"Moderately Hard",
C736&gt;240,"Hard")</f>
        <v>Moderately Hard</v>
      </c>
      <c r="Q737" t="str" cm="1">
        <f t="array" ref="Q737">_xlfn.IFS(D736&lt;50,"Non-Beneficial",
D736&lt;=150,"Excellent",
D736&lt;=250,"Good",
D736&lt;=350,"Average",
D736&lt;=500,"Poor",
D736&lt;=800,"Very Poor",
D736&gt;800,"Unacceptable")</f>
        <v>Good</v>
      </c>
      <c r="R737" t="str">
        <f t="shared" si="100"/>
        <v>Unacceptable</v>
      </c>
      <c r="S737" t="str">
        <f t="shared" si="102"/>
        <v>Safe</v>
      </c>
      <c r="T737" t="str">
        <f t="shared" si="103"/>
        <v>Unacceptable</v>
      </c>
      <c r="U737" t="str">
        <f t="shared" si="104"/>
        <v>Acceptable</v>
      </c>
      <c r="V737" t="str">
        <f t="shared" si="105"/>
        <v>Safe</v>
      </c>
      <c r="W737" t="str">
        <f t="shared" si="106"/>
        <v>Acceptable</v>
      </c>
      <c r="AA737" t="str">
        <f t="shared" si="107"/>
        <v>Not-Potable</v>
      </c>
      <c r="AB737" t="str">
        <f t="shared" si="108"/>
        <v>Not-Potable</v>
      </c>
      <c r="AC737" t="s">
        <v>35</v>
      </c>
    </row>
    <row r="738" spans="2:29" x14ac:dyDescent="0.3">
      <c r="B738">
        <v>8.2389965968890699</v>
      </c>
      <c r="C738">
        <v>199.59453866368901</v>
      </c>
      <c r="D738">
        <v>250.46798640288299</v>
      </c>
      <c r="E738">
        <v>9.2880198571958807</v>
      </c>
      <c r="F738">
        <v>350.835986018651</v>
      </c>
      <c r="G738">
        <v>328.36339825867799</v>
      </c>
      <c r="H738">
        <v>18.743230788080599</v>
      </c>
      <c r="I738">
        <v>54.416964993794899</v>
      </c>
      <c r="J738">
        <v>3.0899237489521401</v>
      </c>
      <c r="O738" t="str">
        <f t="shared" si="101"/>
        <v>Neutral</v>
      </c>
      <c r="P738" t="str" cm="1">
        <f t="array" ref="P738">_xlfn.IFS(C737&lt;=60,"Soft",
C737&lt;120,"Moderately Soft",
C737&lt;=170,"Desirable",
C737&lt;=240,"Moderately Hard",
C737&gt;240,"Hard")</f>
        <v>Moderately Hard</v>
      </c>
      <c r="Q738" t="str" cm="1">
        <f t="array" ref="Q738">_xlfn.IFS(D737&lt;50,"Non-Beneficial",
D737&lt;=150,"Excellent",
D737&lt;=250,"Good",
D737&lt;=350,"Average",
D737&lt;=500,"Poor",
D737&lt;=800,"Very Poor",
D737&gt;800,"Unacceptable")</f>
        <v>Good</v>
      </c>
      <c r="R738" t="str">
        <f t="shared" si="100"/>
        <v>Acceptable</v>
      </c>
      <c r="S738" t="str">
        <f t="shared" si="102"/>
        <v>Safe</v>
      </c>
      <c r="T738" t="str">
        <f t="shared" si="103"/>
        <v>Acceptable</v>
      </c>
      <c r="U738" t="str">
        <f t="shared" si="104"/>
        <v>Acceptable</v>
      </c>
      <c r="V738" t="str">
        <f t="shared" si="105"/>
        <v>Safe</v>
      </c>
      <c r="W738" t="str">
        <f t="shared" si="106"/>
        <v>Acceptable</v>
      </c>
      <c r="AA738" t="str">
        <f t="shared" si="107"/>
        <v>Potable</v>
      </c>
      <c r="AB738" t="str">
        <f t="shared" si="108"/>
        <v>Potable</v>
      </c>
      <c r="AC738" t="s">
        <v>35</v>
      </c>
    </row>
    <row r="739" spans="2:29" x14ac:dyDescent="0.3">
      <c r="B739">
        <v>6.4462520315632004</v>
      </c>
      <c r="C739">
        <v>204.25356307886699</v>
      </c>
      <c r="D739">
        <v>111.04250507939599</v>
      </c>
      <c r="E739">
        <v>7.6486128928345298</v>
      </c>
      <c r="F739">
        <f>$AH$27</f>
        <v>333.77577661081307</v>
      </c>
      <c r="G739">
        <v>418.04121956450803</v>
      </c>
      <c r="H739">
        <v>16.625627379341001</v>
      </c>
      <c r="I739">
        <f>$AI$27</f>
        <v>66.396292946768</v>
      </c>
      <c r="J739">
        <v>4.9769578578719704</v>
      </c>
      <c r="O739" t="str">
        <f t="shared" si="101"/>
        <v>Alkaline</v>
      </c>
      <c r="P739" t="str" cm="1">
        <f t="array" ref="P739">_xlfn.IFS(C738&lt;=60,"Soft",
C738&lt;120,"Moderately Soft",
C738&lt;=170,"Desirable",
C738&lt;=240,"Moderately Hard",
C738&gt;240,"Hard")</f>
        <v>Moderately Hard</v>
      </c>
      <c r="Q739" t="str" cm="1">
        <f t="array" ref="Q739">_xlfn.IFS(D738&lt;50,"Non-Beneficial",
D738&lt;=150,"Excellent",
D738&lt;=250,"Good",
D738&lt;=350,"Average",
D738&lt;=500,"Poor",
D738&lt;=800,"Very Poor",
D738&gt;800,"Unacceptable")</f>
        <v>Average</v>
      </c>
      <c r="R739" t="str">
        <f t="shared" si="100"/>
        <v>Unacceptable</v>
      </c>
      <c r="S739" t="str">
        <f t="shared" si="102"/>
        <v>Safe</v>
      </c>
      <c r="T739" t="str">
        <f t="shared" si="103"/>
        <v>Acceptable</v>
      </c>
      <c r="U739" t="str">
        <f t="shared" si="104"/>
        <v>Acceptable</v>
      </c>
      <c r="V739" t="str">
        <f t="shared" si="105"/>
        <v>Safe</v>
      </c>
      <c r="W739" t="str">
        <f t="shared" si="106"/>
        <v>Acceptable</v>
      </c>
      <c r="AA739" t="str">
        <f t="shared" si="107"/>
        <v>Not-Potable</v>
      </c>
      <c r="AB739" t="str">
        <f t="shared" si="108"/>
        <v>Not-Potable</v>
      </c>
      <c r="AC739" t="s">
        <v>35</v>
      </c>
    </row>
    <row r="740" spans="2:29" x14ac:dyDescent="0.3">
      <c r="B740">
        <v>6.1617794994620398</v>
      </c>
      <c r="C740">
        <v>202.75697250445799</v>
      </c>
      <c r="D740">
        <v>122.296475840884</v>
      </c>
      <c r="E740">
        <v>11.5235975126513</v>
      </c>
      <c r="F740">
        <v>324.04803479549503</v>
      </c>
      <c r="G740">
        <v>344.36568913324601</v>
      </c>
      <c r="H740">
        <v>14.6859268348057</v>
      </c>
      <c r="I740">
        <v>47.803193695735899</v>
      </c>
      <c r="J740">
        <v>4.0035470291083701</v>
      </c>
      <c r="O740" t="str">
        <f t="shared" si="101"/>
        <v>Acidic</v>
      </c>
      <c r="P740" t="str" cm="1">
        <f t="array" ref="P740">_xlfn.IFS(C739&lt;=60,"Soft",
C739&lt;120,"Moderately Soft",
C739&lt;=170,"Desirable",
C739&lt;=240,"Moderately Hard",
C739&gt;240,"Hard")</f>
        <v>Moderately Hard</v>
      </c>
      <c r="Q740" t="str" cm="1">
        <f t="array" ref="Q740">_xlfn.IFS(D739&lt;50,"Non-Beneficial",
D739&lt;=150,"Excellent",
D739&lt;=250,"Good",
D739&lt;=350,"Average",
D739&lt;=500,"Poor",
D739&lt;=800,"Very Poor",
D739&gt;800,"Unacceptable")</f>
        <v>Excellent</v>
      </c>
      <c r="R740" t="str">
        <f t="shared" si="100"/>
        <v>Unacceptable</v>
      </c>
      <c r="S740" t="str">
        <f t="shared" si="102"/>
        <v>Safe</v>
      </c>
      <c r="T740" t="str">
        <f t="shared" si="103"/>
        <v>Acceptable</v>
      </c>
      <c r="U740" t="str">
        <f t="shared" si="104"/>
        <v>Acceptable</v>
      </c>
      <c r="V740" t="str">
        <f t="shared" si="105"/>
        <v>Safe</v>
      </c>
      <c r="W740" t="str">
        <f t="shared" si="106"/>
        <v>Acceptable</v>
      </c>
      <c r="AA740" t="str">
        <f t="shared" si="107"/>
        <v>Not-Potable</v>
      </c>
      <c r="AB740" t="str">
        <f t="shared" si="108"/>
        <v>Not-Potable</v>
      </c>
      <c r="AC740" t="s">
        <v>35</v>
      </c>
    </row>
    <row r="741" spans="2:29" x14ac:dyDescent="0.3">
      <c r="B741">
        <v>6.7721565377294501</v>
      </c>
      <c r="C741">
        <v>196.90009840651101</v>
      </c>
      <c r="D741">
        <v>137.902962018127</v>
      </c>
      <c r="E741">
        <v>9.5750528726518596</v>
      </c>
      <c r="F741">
        <f>$AH$27</f>
        <v>333.77577661081307</v>
      </c>
      <c r="G741">
        <v>347.58837474387798</v>
      </c>
      <c r="H741">
        <v>17.705727306416101</v>
      </c>
      <c r="I741">
        <v>68.379814517781099</v>
      </c>
      <c r="J741">
        <v>3.82725596122325</v>
      </c>
      <c r="O741" t="str">
        <f t="shared" si="101"/>
        <v>Acidic</v>
      </c>
      <c r="P741" t="str" cm="1">
        <f t="array" ref="P741">_xlfn.IFS(C740&lt;=60,"Soft",
C740&lt;120,"Moderately Soft",
C740&lt;=170,"Desirable",
C740&lt;=240,"Moderately Hard",
C740&gt;240,"Hard")</f>
        <v>Moderately Hard</v>
      </c>
      <c r="Q741" t="str" cm="1">
        <f t="array" ref="Q741">_xlfn.IFS(D740&lt;50,"Non-Beneficial",
D740&lt;=150,"Excellent",
D740&lt;=250,"Good",
D740&lt;=350,"Average",
D740&lt;=500,"Poor",
D740&lt;=800,"Very Poor",
D740&gt;800,"Unacceptable")</f>
        <v>Excellent</v>
      </c>
      <c r="R741" t="str">
        <f t="shared" si="100"/>
        <v>Unacceptable</v>
      </c>
      <c r="S741" t="str">
        <f t="shared" si="102"/>
        <v>Safe</v>
      </c>
      <c r="T741" t="str">
        <f t="shared" si="103"/>
        <v>Acceptable</v>
      </c>
      <c r="U741" t="str">
        <f t="shared" si="104"/>
        <v>Acceptable</v>
      </c>
      <c r="V741" t="str">
        <f t="shared" si="105"/>
        <v>Safe</v>
      </c>
      <c r="W741" t="str">
        <f t="shared" si="106"/>
        <v>Acceptable</v>
      </c>
      <c r="AA741" t="str">
        <f t="shared" si="107"/>
        <v>Not-Potable</v>
      </c>
      <c r="AB741" t="str">
        <f t="shared" si="108"/>
        <v>Not-Potable</v>
      </c>
      <c r="AC741" t="s">
        <v>35</v>
      </c>
    </row>
    <row r="742" spans="2:29" x14ac:dyDescent="0.3">
      <c r="B742">
        <v>7.06184551971681</v>
      </c>
      <c r="C742">
        <v>211.09168708247</v>
      </c>
      <c r="D742">
        <v>113.00238108793799</v>
      </c>
      <c r="E742">
        <v>8.8663592872048795</v>
      </c>
      <c r="F742">
        <v>299.938071050833</v>
      </c>
      <c r="G742">
        <v>353.51042464915997</v>
      </c>
      <c r="H742">
        <v>16.895753682782999</v>
      </c>
      <c r="I742">
        <v>67.577108675515802</v>
      </c>
      <c r="J742">
        <v>3.9582485044402498</v>
      </c>
      <c r="O742" t="str">
        <f t="shared" si="101"/>
        <v>Drinkable</v>
      </c>
      <c r="P742" t="str" cm="1">
        <f t="array" ref="P742">_xlfn.IFS(C741&lt;=60,"Soft",
C741&lt;120,"Moderately Soft",
C741&lt;=170,"Desirable",
C741&lt;=240,"Moderately Hard",
C741&gt;240,"Hard")</f>
        <v>Moderately Hard</v>
      </c>
      <c r="Q742" t="str" cm="1">
        <f t="array" ref="Q742">_xlfn.IFS(D741&lt;50,"Non-Beneficial",
D741&lt;=150,"Excellent",
D741&lt;=250,"Good",
D741&lt;=350,"Average",
D741&lt;=500,"Poor",
D741&lt;=800,"Very Poor",
D741&gt;800,"Unacceptable")</f>
        <v>Excellent</v>
      </c>
      <c r="R742" t="str">
        <f t="shared" si="100"/>
        <v>Unacceptable</v>
      </c>
      <c r="S742" t="str">
        <f t="shared" si="102"/>
        <v>Safe</v>
      </c>
      <c r="T742" t="str">
        <f t="shared" si="103"/>
        <v>Acceptable</v>
      </c>
      <c r="U742" t="str">
        <f t="shared" si="104"/>
        <v>Acceptable</v>
      </c>
      <c r="V742" t="str">
        <f t="shared" si="105"/>
        <v>Safe</v>
      </c>
      <c r="W742" t="str">
        <f t="shared" si="106"/>
        <v>Acceptable</v>
      </c>
      <c r="AA742" t="str">
        <f t="shared" si="107"/>
        <v>Not-Potable</v>
      </c>
      <c r="AB742" t="str">
        <f t="shared" si="108"/>
        <v>Potable</v>
      </c>
      <c r="AC742" t="s">
        <v>35</v>
      </c>
    </row>
    <row r="743" spans="2:29" x14ac:dyDescent="0.3">
      <c r="B743">
        <v>4.6382502585541303</v>
      </c>
      <c r="C743">
        <v>182.41962093934299</v>
      </c>
      <c r="D743">
        <v>342.61985889497197</v>
      </c>
      <c r="E743">
        <v>6.1977159415733301</v>
      </c>
      <c r="F743">
        <v>307.45845423970599</v>
      </c>
      <c r="G743">
        <v>439.117704552573</v>
      </c>
      <c r="H743">
        <v>7.7608525694891997</v>
      </c>
      <c r="I743">
        <f>$AI$27</f>
        <v>66.396292946768</v>
      </c>
      <c r="J743">
        <v>4.1245378248963398</v>
      </c>
      <c r="O743" t="str">
        <f t="shared" si="101"/>
        <v>Neutral</v>
      </c>
      <c r="P743" t="str" cm="1">
        <f t="array" ref="P743">_xlfn.IFS(C742&lt;=60,"Soft",
C742&lt;120,"Moderately Soft",
C742&lt;=170,"Desirable",
C742&lt;=240,"Moderately Hard",
C742&gt;240,"Hard")</f>
        <v>Moderately Hard</v>
      </c>
      <c r="Q743" t="str" cm="1">
        <f t="array" ref="Q743">_xlfn.IFS(D742&lt;50,"Non-Beneficial",
D742&lt;=150,"Excellent",
D742&lt;=250,"Good",
D742&lt;=350,"Average",
D742&lt;=500,"Poor",
D742&lt;=800,"Very Poor",
D742&gt;800,"Unacceptable")</f>
        <v>Excellent</v>
      </c>
      <c r="R743" t="str">
        <f t="shared" si="100"/>
        <v>Unacceptable</v>
      </c>
      <c r="S743" t="str">
        <f t="shared" si="102"/>
        <v>Safe</v>
      </c>
      <c r="T743" t="str">
        <f t="shared" si="103"/>
        <v>Acceptable</v>
      </c>
      <c r="U743" t="str">
        <f t="shared" si="104"/>
        <v>Acceptable</v>
      </c>
      <c r="V743" t="str">
        <f t="shared" si="105"/>
        <v>Safe</v>
      </c>
      <c r="W743" t="str">
        <f t="shared" si="106"/>
        <v>Acceptable</v>
      </c>
      <c r="AA743" t="str">
        <f t="shared" si="107"/>
        <v>Not-Potable</v>
      </c>
      <c r="AB743" t="str">
        <f t="shared" si="108"/>
        <v>Potable</v>
      </c>
      <c r="AC743" t="s">
        <v>35</v>
      </c>
    </row>
    <row r="744" spans="2:29" x14ac:dyDescent="0.3">
      <c r="B744">
        <v>7.6789668886831999</v>
      </c>
      <c r="C744">
        <v>205.47991835519699</v>
      </c>
      <c r="D744">
        <v>74.725064800204706</v>
      </c>
      <c r="E744">
        <v>7.1818685277753804</v>
      </c>
      <c r="F744">
        <f>$AH$27</f>
        <v>333.77577661081307</v>
      </c>
      <c r="G744">
        <v>395.235784311771</v>
      </c>
      <c r="H744">
        <v>7.9181503376644802</v>
      </c>
      <c r="I744">
        <v>76.378309062779493</v>
      </c>
      <c r="J744">
        <v>3.7189815585763002</v>
      </c>
      <c r="O744" t="str">
        <f t="shared" si="101"/>
        <v>Acidic</v>
      </c>
      <c r="P744" t="str" cm="1">
        <f t="array" ref="P744">_xlfn.IFS(C743&lt;=60,"Soft",
C743&lt;120,"Moderately Soft",
C743&lt;=170,"Desirable",
C743&lt;=240,"Moderately Hard",
C743&gt;240,"Hard")</f>
        <v>Moderately Hard</v>
      </c>
      <c r="Q744" t="str" cm="1">
        <f t="array" ref="Q744">_xlfn.IFS(D743&lt;50,"Non-Beneficial",
D743&lt;=150,"Excellent",
D743&lt;=250,"Good",
D743&lt;=350,"Average",
D743&lt;=500,"Poor",
D743&lt;=800,"Very Poor",
D743&gt;800,"Unacceptable")</f>
        <v>Average</v>
      </c>
      <c r="R744" t="str">
        <f t="shared" si="100"/>
        <v>Needs Boiling</v>
      </c>
      <c r="S744" t="str">
        <f t="shared" si="102"/>
        <v>Safe</v>
      </c>
      <c r="T744" t="str">
        <f t="shared" si="103"/>
        <v>Acceptable</v>
      </c>
      <c r="U744" t="str">
        <f t="shared" si="104"/>
        <v>Acceptable</v>
      </c>
      <c r="V744" t="str">
        <f t="shared" si="105"/>
        <v>Safe</v>
      </c>
      <c r="W744" t="str">
        <f t="shared" si="106"/>
        <v>Acceptable</v>
      </c>
      <c r="AA744" t="str">
        <f t="shared" si="107"/>
        <v>Not-Potable</v>
      </c>
      <c r="AB744" t="str">
        <f t="shared" si="108"/>
        <v>Potable</v>
      </c>
      <c r="AC744" t="s">
        <v>35</v>
      </c>
    </row>
    <row r="745" spans="2:29" x14ac:dyDescent="0.3">
      <c r="B745">
        <v>8.1377130631072792</v>
      </c>
      <c r="C745">
        <v>178.716632941612</v>
      </c>
      <c r="D745">
        <v>337.86716309201</v>
      </c>
      <c r="E745">
        <v>9.1018851365589697</v>
      </c>
      <c r="F745">
        <f>$AH$27</f>
        <v>333.77577661081307</v>
      </c>
      <c r="G745">
        <v>481.07353933543197</v>
      </c>
      <c r="H745">
        <v>12.2731806464418</v>
      </c>
      <c r="I745">
        <v>95.905287909515906</v>
      </c>
      <c r="J745">
        <v>2.7438667524056601</v>
      </c>
      <c r="O745" t="str">
        <f t="shared" si="101"/>
        <v>Neutral</v>
      </c>
      <c r="P745" t="str" cm="1">
        <f t="array" ref="P745">_xlfn.IFS(C744&lt;=60,"Soft",
C744&lt;120,"Moderately Soft",
C744&lt;=170,"Desirable",
C744&lt;=240,"Moderately Hard",
C744&gt;240,"Hard")</f>
        <v>Moderately Hard</v>
      </c>
      <c r="Q745" t="str" cm="1">
        <f t="array" ref="Q745">_xlfn.IFS(D744&lt;50,"Non-Beneficial",
D744&lt;=150,"Excellent",
D744&lt;=250,"Good",
D744&lt;=350,"Average",
D744&lt;=500,"Poor",
D744&lt;=800,"Very Poor",
D744&gt;800,"Unacceptable")</f>
        <v>Excellent</v>
      </c>
      <c r="R745" t="str">
        <f t="shared" si="100"/>
        <v>Unacceptable</v>
      </c>
      <c r="S745" t="str">
        <f t="shared" si="102"/>
        <v>Safe</v>
      </c>
      <c r="T745" t="str">
        <f t="shared" si="103"/>
        <v>Acceptable</v>
      </c>
      <c r="U745" t="str">
        <f t="shared" si="104"/>
        <v>Acceptable</v>
      </c>
      <c r="V745" t="str">
        <f t="shared" si="105"/>
        <v>Safe</v>
      </c>
      <c r="W745" t="str">
        <f t="shared" si="106"/>
        <v>Acceptable</v>
      </c>
      <c r="AA745" t="str">
        <f t="shared" si="107"/>
        <v>Not-Potable</v>
      </c>
      <c r="AB745" t="str">
        <f t="shared" si="108"/>
        <v>Potable</v>
      </c>
      <c r="AC745" t="s">
        <v>35</v>
      </c>
    </row>
    <row r="746" spans="2:29" x14ac:dyDescent="0.3">
      <c r="B746">
        <v>7.4813977719166296</v>
      </c>
      <c r="C746">
        <v>186.07476549927401</v>
      </c>
      <c r="D746">
        <v>137.817802839557</v>
      </c>
      <c r="E746">
        <v>4.6492539298367399</v>
      </c>
      <c r="F746">
        <v>377.34437186403898</v>
      </c>
      <c r="G746">
        <v>323.77284262521999</v>
      </c>
      <c r="H746">
        <v>11.6871238371658</v>
      </c>
      <c r="I746">
        <v>66.291649837771104</v>
      </c>
      <c r="J746">
        <v>4.0399762897966998</v>
      </c>
      <c r="O746" t="str">
        <f t="shared" si="101"/>
        <v>Alkaline</v>
      </c>
      <c r="P746" t="str" cm="1">
        <f t="array" ref="P746">_xlfn.IFS(C745&lt;=60,"Soft",
C745&lt;120,"Moderately Soft",
C745&lt;=170,"Desirable",
C745&lt;=240,"Moderately Hard",
C745&gt;240,"Hard")</f>
        <v>Moderately Hard</v>
      </c>
      <c r="Q746" t="str" cm="1">
        <f t="array" ref="Q746">_xlfn.IFS(D745&lt;50,"Non-Beneficial",
D745&lt;=150,"Excellent",
D745&lt;=250,"Good",
D745&lt;=350,"Average",
D745&lt;=500,"Poor",
D745&lt;=800,"Very Poor",
D745&gt;800,"Unacceptable")</f>
        <v>Average</v>
      </c>
      <c r="R746" t="str">
        <f t="shared" si="100"/>
        <v>Unacceptable</v>
      </c>
      <c r="S746" t="str">
        <f t="shared" si="102"/>
        <v>Safe</v>
      </c>
      <c r="T746" t="str">
        <f t="shared" si="103"/>
        <v>Acceptable</v>
      </c>
      <c r="U746" t="str">
        <f t="shared" si="104"/>
        <v>Acceptable</v>
      </c>
      <c r="V746" t="str">
        <f t="shared" si="105"/>
        <v>Unsafe</v>
      </c>
      <c r="W746" t="str">
        <f t="shared" si="106"/>
        <v>Acceptable</v>
      </c>
      <c r="AA746" t="str">
        <f t="shared" si="107"/>
        <v>Not-Potable</v>
      </c>
      <c r="AB746" t="str">
        <f t="shared" si="108"/>
        <v>Not-Potable</v>
      </c>
      <c r="AC746" t="s">
        <v>35</v>
      </c>
    </row>
    <row r="747" spans="2:29" x14ac:dyDescent="0.3">
      <c r="B747">
        <v>8.0821480764538798</v>
      </c>
      <c r="C747">
        <v>185.93241935475601</v>
      </c>
      <c r="D747">
        <v>284.07661025884698</v>
      </c>
      <c r="E747">
        <v>7.6054207877337996</v>
      </c>
      <c r="F747">
        <v>381.76188358828199</v>
      </c>
      <c r="G747">
        <v>402.65802223263898</v>
      </c>
      <c r="H747">
        <v>12.8306463131724</v>
      </c>
      <c r="I747">
        <v>86.979723917316605</v>
      </c>
      <c r="J747">
        <v>3.3734845141194998</v>
      </c>
      <c r="O747" t="str">
        <f t="shared" si="101"/>
        <v>Neutral</v>
      </c>
      <c r="P747" t="str" cm="1">
        <f t="array" ref="P747">_xlfn.IFS(C746&lt;=60,"Soft",
C746&lt;120,"Moderately Soft",
C746&lt;=170,"Desirable",
C746&lt;=240,"Moderately Hard",
C746&gt;240,"Hard")</f>
        <v>Moderately Hard</v>
      </c>
      <c r="Q747" t="str" cm="1">
        <f t="array" ref="Q747">_xlfn.IFS(D746&lt;50,"Non-Beneficial",
D746&lt;=150,"Excellent",
D746&lt;=250,"Good",
D746&lt;=350,"Average",
D746&lt;=500,"Poor",
D746&lt;=800,"Very Poor",
D746&gt;800,"Unacceptable")</f>
        <v>Excellent</v>
      </c>
      <c r="R747" t="str">
        <f t="shared" si="100"/>
        <v>Acceptable</v>
      </c>
      <c r="S747" t="str">
        <f t="shared" si="102"/>
        <v>Safe</v>
      </c>
      <c r="T747" t="str">
        <f t="shared" si="103"/>
        <v>Acceptable</v>
      </c>
      <c r="U747" t="str">
        <f t="shared" si="104"/>
        <v>Acceptable</v>
      </c>
      <c r="V747" t="str">
        <f t="shared" si="105"/>
        <v>Safe</v>
      </c>
      <c r="W747" t="str">
        <f t="shared" si="106"/>
        <v>Acceptable</v>
      </c>
      <c r="AA747" t="str">
        <f t="shared" si="107"/>
        <v>Potable</v>
      </c>
      <c r="AB747" t="str">
        <f t="shared" si="108"/>
        <v>Potable</v>
      </c>
      <c r="AC747" t="s">
        <v>35</v>
      </c>
    </row>
    <row r="748" spans="2:29" x14ac:dyDescent="0.3">
      <c r="B748">
        <f>$AG$27</f>
        <v>7.080794504276815</v>
      </c>
      <c r="C748">
        <v>210.62735850548</v>
      </c>
      <c r="D748">
        <v>279.83179422031697</v>
      </c>
      <c r="E748">
        <v>5.9472129080272298</v>
      </c>
      <c r="F748">
        <f>$AH$27</f>
        <v>333.77577661081307</v>
      </c>
      <c r="G748">
        <v>436.844052550529</v>
      </c>
      <c r="H748">
        <v>16.1275271434491</v>
      </c>
      <c r="I748">
        <v>64.564044110465503</v>
      </c>
      <c r="J748">
        <v>4.2903932236120097</v>
      </c>
      <c r="O748" t="str">
        <f t="shared" si="101"/>
        <v>Alkaline</v>
      </c>
      <c r="P748" t="str" cm="1">
        <f t="array" ref="P748">_xlfn.IFS(C747&lt;=60,"Soft",
C747&lt;120,"Moderately Soft",
C747&lt;=170,"Desirable",
C747&lt;=240,"Moderately Hard",
C747&gt;240,"Hard")</f>
        <v>Moderately Hard</v>
      </c>
      <c r="Q748" t="str" cm="1">
        <f t="array" ref="Q748">_xlfn.IFS(D747&lt;50,"Non-Beneficial",
D747&lt;=150,"Excellent",
D747&lt;=250,"Good",
D747&lt;=350,"Average",
D747&lt;=500,"Poor",
D747&lt;=800,"Very Poor",
D747&gt;800,"Unacceptable")</f>
        <v>Average</v>
      </c>
      <c r="R748" t="str">
        <f t="shared" si="100"/>
        <v>Unacceptable</v>
      </c>
      <c r="S748" t="str">
        <f t="shared" si="102"/>
        <v>Safe</v>
      </c>
      <c r="T748" t="str">
        <f t="shared" si="103"/>
        <v>Acceptable</v>
      </c>
      <c r="U748" t="str">
        <f t="shared" si="104"/>
        <v>Acceptable</v>
      </c>
      <c r="V748" t="str">
        <f t="shared" si="105"/>
        <v>Unsafe</v>
      </c>
      <c r="W748" t="str">
        <f t="shared" si="106"/>
        <v>Acceptable</v>
      </c>
      <c r="AA748" t="str">
        <f t="shared" si="107"/>
        <v>Not-Potable</v>
      </c>
      <c r="AB748" t="str">
        <f t="shared" si="108"/>
        <v>Not-Potable</v>
      </c>
      <c r="AC748" t="s">
        <v>35</v>
      </c>
    </row>
    <row r="749" spans="2:29" x14ac:dyDescent="0.3">
      <c r="B749">
        <v>7.7021830991871303</v>
      </c>
      <c r="C749">
        <v>192.13753061224</v>
      </c>
      <c r="D749">
        <v>181.26030963032298</v>
      </c>
      <c r="E749">
        <v>9.1545805066114792</v>
      </c>
      <c r="F749">
        <v>364.19122695716698</v>
      </c>
      <c r="G749">
        <v>646.73259873520897</v>
      </c>
      <c r="H749">
        <v>14.3763369092419</v>
      </c>
      <c r="I749">
        <v>90.527536319517907</v>
      </c>
      <c r="J749">
        <v>4.3821591620644798</v>
      </c>
      <c r="O749" t="str">
        <f t="shared" si="101"/>
        <v>Neutral</v>
      </c>
      <c r="P749" t="str" cm="1">
        <f t="array" ref="P749">_xlfn.IFS(C748&lt;=60,"Soft",
C748&lt;120,"Moderately Soft",
C748&lt;=170,"Desirable",
C748&lt;=240,"Moderately Hard",
C748&gt;240,"Hard")</f>
        <v>Moderately Hard</v>
      </c>
      <c r="Q749" t="str" cm="1">
        <f t="array" ref="Q749">_xlfn.IFS(D748&lt;50,"Non-Beneficial",
D748&lt;=150,"Excellent",
D748&lt;=250,"Good",
D748&lt;=350,"Average",
D748&lt;=500,"Poor",
D748&lt;=800,"Very Poor",
D748&gt;800,"Unacceptable")</f>
        <v>Average</v>
      </c>
      <c r="R749" t="str">
        <f t="shared" si="100"/>
        <v>Needs Boiling</v>
      </c>
      <c r="S749" t="str">
        <f t="shared" si="102"/>
        <v>Safe</v>
      </c>
      <c r="T749" t="str">
        <f t="shared" si="103"/>
        <v>Acceptable</v>
      </c>
      <c r="U749" t="str">
        <f t="shared" si="104"/>
        <v>Acceptable</v>
      </c>
      <c r="V749" t="str">
        <f t="shared" si="105"/>
        <v>Safe</v>
      </c>
      <c r="W749" t="str">
        <f t="shared" si="106"/>
        <v>Acceptable</v>
      </c>
      <c r="AA749" t="str">
        <f t="shared" si="107"/>
        <v>Potable</v>
      </c>
      <c r="AB749" t="str">
        <f t="shared" si="108"/>
        <v>Potable</v>
      </c>
      <c r="AC749" t="s">
        <v>35</v>
      </c>
    </row>
    <row r="750" spans="2:29" x14ac:dyDescent="0.3">
      <c r="B750">
        <v>6.7507611860201102</v>
      </c>
      <c r="C750">
        <v>207.25450536342399</v>
      </c>
      <c r="D750">
        <v>236.429925966284</v>
      </c>
      <c r="E750">
        <v>7.6910123794607301</v>
      </c>
      <c r="F750">
        <v>293.78303986281901</v>
      </c>
      <c r="G750">
        <v>446.69693905980802</v>
      </c>
      <c r="H750">
        <v>6.0003909304893401</v>
      </c>
      <c r="I750">
        <v>30.9008151460778</v>
      </c>
      <c r="J750">
        <v>2.77772626475093</v>
      </c>
      <c r="O750" t="str">
        <f t="shared" si="101"/>
        <v>Neutral</v>
      </c>
      <c r="P750" t="str" cm="1">
        <f t="array" ref="P750">_xlfn.IFS(C749&lt;=60,"Soft",
C749&lt;120,"Moderately Soft",
C749&lt;=170,"Desirable",
C749&lt;=240,"Moderately Hard",
C749&gt;240,"Hard")</f>
        <v>Moderately Hard</v>
      </c>
      <c r="Q750" t="str" cm="1">
        <f t="array" ref="Q750">_xlfn.IFS(D749&lt;50,"Non-Beneficial",
D749&lt;=150,"Excellent",
D749&lt;=250,"Good",
D749&lt;=350,"Average",
D749&lt;=500,"Poor",
D749&lt;=800,"Very Poor",
D749&gt;800,"Unacceptable")</f>
        <v>Good</v>
      </c>
      <c r="R750" t="str">
        <f t="shared" si="100"/>
        <v>Unacceptable</v>
      </c>
      <c r="S750" t="str">
        <f t="shared" si="102"/>
        <v>Safe</v>
      </c>
      <c r="T750" t="str">
        <f t="shared" si="103"/>
        <v>Unacceptable</v>
      </c>
      <c r="U750" t="str">
        <f t="shared" si="104"/>
        <v>Acceptable</v>
      </c>
      <c r="V750" t="str">
        <f t="shared" si="105"/>
        <v>Unsafe</v>
      </c>
      <c r="W750" t="str">
        <f t="shared" si="106"/>
        <v>Acceptable</v>
      </c>
      <c r="AA750" t="str">
        <f t="shared" si="107"/>
        <v>Not-Potable</v>
      </c>
      <c r="AB750" t="str">
        <f t="shared" si="108"/>
        <v>Not-Potable</v>
      </c>
      <c r="AC750" t="s">
        <v>35</v>
      </c>
    </row>
    <row r="751" spans="2:29" x14ac:dyDescent="0.3">
      <c r="B751">
        <f>$AG$27</f>
        <v>7.080794504276815</v>
      </c>
      <c r="C751">
        <v>219.706048139735</v>
      </c>
      <c r="D751">
        <v>223.87315752754702</v>
      </c>
      <c r="E751">
        <v>7.3085005716691196</v>
      </c>
      <c r="F751">
        <v>316.97300307262998</v>
      </c>
      <c r="G751">
        <v>327.28954338358898</v>
      </c>
      <c r="H751">
        <v>12.7852653137634</v>
      </c>
      <c r="I751">
        <v>80.757866380684604</v>
      </c>
      <c r="J751">
        <v>4.64936502812178</v>
      </c>
      <c r="O751" t="str">
        <f t="shared" si="101"/>
        <v>Drinkable</v>
      </c>
      <c r="P751" t="str" cm="1">
        <f t="array" ref="P751">_xlfn.IFS(C750&lt;=60,"Soft",
C750&lt;120,"Moderately Soft",
C750&lt;=170,"Desirable",
C750&lt;=240,"Moderately Hard",
C750&gt;240,"Hard")</f>
        <v>Moderately Hard</v>
      </c>
      <c r="Q751" t="str" cm="1">
        <f t="array" ref="Q751">_xlfn.IFS(D750&lt;50,"Non-Beneficial",
D750&lt;=150,"Excellent",
D750&lt;=250,"Good",
D750&lt;=350,"Average",
D750&lt;=500,"Poor",
D750&lt;=800,"Very Poor",
D750&gt;800,"Unacceptable")</f>
        <v>Good</v>
      </c>
      <c r="R751" t="str">
        <f t="shared" si="100"/>
        <v>Unacceptable</v>
      </c>
      <c r="S751" t="str">
        <f t="shared" si="102"/>
        <v>Safe</v>
      </c>
      <c r="T751" t="str">
        <f t="shared" si="103"/>
        <v>Acceptable</v>
      </c>
      <c r="U751" t="str">
        <f t="shared" si="104"/>
        <v>Acceptable</v>
      </c>
      <c r="V751" t="str">
        <f t="shared" si="105"/>
        <v>Safe</v>
      </c>
      <c r="W751" t="str">
        <f t="shared" si="106"/>
        <v>Acceptable</v>
      </c>
      <c r="AA751" t="str">
        <f t="shared" si="107"/>
        <v>Not-Potable</v>
      </c>
      <c r="AB751" t="str">
        <f t="shared" si="108"/>
        <v>Potable</v>
      </c>
      <c r="AC751" t="s">
        <v>35</v>
      </c>
    </row>
    <row r="752" spans="2:29" x14ac:dyDescent="0.3">
      <c r="B752">
        <v>6.3239420725695803</v>
      </c>
      <c r="C752">
        <v>185.992410606248</v>
      </c>
      <c r="D752">
        <v>232.347889342348</v>
      </c>
      <c r="E752">
        <v>5.8929626689147501</v>
      </c>
      <c r="F752">
        <v>347.23682655314798</v>
      </c>
      <c r="G752">
        <v>401.30489463039402</v>
      </c>
      <c r="H752">
        <v>13.2632817873227</v>
      </c>
      <c r="I752">
        <v>60.474031177614002</v>
      </c>
      <c r="J752">
        <v>3.57501057609907</v>
      </c>
      <c r="O752" t="str">
        <f t="shared" si="101"/>
        <v>Neutral</v>
      </c>
      <c r="P752" t="str" cm="1">
        <f t="array" ref="P752">_xlfn.IFS(C751&lt;=60,"Soft",
C751&lt;120,"Moderately Soft",
C751&lt;=170,"Desirable",
C751&lt;=240,"Moderately Hard",
C751&gt;240,"Hard")</f>
        <v>Moderately Hard</v>
      </c>
      <c r="Q752" t="str" cm="1">
        <f t="array" ref="Q752">_xlfn.IFS(D751&lt;50,"Non-Beneficial",
D751&lt;=150,"Excellent",
D751&lt;=250,"Good",
D751&lt;=350,"Average",
D751&lt;=500,"Poor",
D751&lt;=800,"Very Poor",
D751&gt;800,"Unacceptable")</f>
        <v>Good</v>
      </c>
      <c r="R752" t="str">
        <f t="shared" si="100"/>
        <v>Unacceptable</v>
      </c>
      <c r="S752" t="str">
        <f t="shared" si="102"/>
        <v>Safe</v>
      </c>
      <c r="T752" t="str">
        <f t="shared" si="103"/>
        <v>Acceptable</v>
      </c>
      <c r="U752" t="str">
        <f t="shared" si="104"/>
        <v>Acceptable</v>
      </c>
      <c r="V752" t="str">
        <f t="shared" si="105"/>
        <v>Unsafe</v>
      </c>
      <c r="W752" t="str">
        <f t="shared" si="106"/>
        <v>Acceptable</v>
      </c>
      <c r="AA752" t="str">
        <f t="shared" si="107"/>
        <v>Not-Potable</v>
      </c>
      <c r="AB752" t="str">
        <f t="shared" si="108"/>
        <v>Not-Potable</v>
      </c>
      <c r="AC752" t="s">
        <v>35</v>
      </c>
    </row>
    <row r="753" spans="2:29" x14ac:dyDescent="0.3">
      <c r="B753">
        <v>5.4038836922267004</v>
      </c>
      <c r="C753">
        <v>199.016674092149</v>
      </c>
      <c r="D753">
        <v>115.71421537186099</v>
      </c>
      <c r="E753">
        <v>6.2854338457196901</v>
      </c>
      <c r="F753">
        <f>$AH$27</f>
        <v>333.77577661081307</v>
      </c>
      <c r="G753">
        <v>377.43074627485601</v>
      </c>
      <c r="H753">
        <v>11.859074319563</v>
      </c>
      <c r="I753">
        <v>74.012043114178198</v>
      </c>
      <c r="J753">
        <v>3.1899422993711202</v>
      </c>
      <c r="O753" t="str">
        <f t="shared" si="101"/>
        <v>Acidic</v>
      </c>
      <c r="P753" t="str" cm="1">
        <f t="array" ref="P753">_xlfn.IFS(C752&lt;=60,"Soft",
C752&lt;120,"Moderately Soft",
C752&lt;=170,"Desirable",
C752&lt;=240,"Moderately Hard",
C752&gt;240,"Hard")</f>
        <v>Moderately Hard</v>
      </c>
      <c r="Q753" t="str" cm="1">
        <f t="array" ref="Q753">_xlfn.IFS(D752&lt;50,"Non-Beneficial",
D752&lt;=150,"Excellent",
D752&lt;=250,"Good",
D752&lt;=350,"Average",
D752&lt;=500,"Poor",
D752&lt;=800,"Very Poor",
D752&gt;800,"Unacceptable")</f>
        <v>Good</v>
      </c>
      <c r="R753" t="str">
        <f t="shared" si="100"/>
        <v>Needs Boiling</v>
      </c>
      <c r="S753" t="str">
        <f t="shared" si="102"/>
        <v>Safe</v>
      </c>
      <c r="T753" t="str">
        <f t="shared" si="103"/>
        <v>Acceptable</v>
      </c>
      <c r="U753" t="str">
        <f t="shared" si="104"/>
        <v>Acceptable</v>
      </c>
      <c r="V753" t="str">
        <f t="shared" si="105"/>
        <v>Safe</v>
      </c>
      <c r="W753" t="str">
        <f t="shared" si="106"/>
        <v>Acceptable</v>
      </c>
      <c r="AA753" t="str">
        <f t="shared" si="107"/>
        <v>Not-Potable</v>
      </c>
      <c r="AB753" t="str">
        <f t="shared" si="108"/>
        <v>Potable</v>
      </c>
      <c r="AC753" t="s">
        <v>35</v>
      </c>
    </row>
    <row r="754" spans="2:29" x14ac:dyDescent="0.3">
      <c r="B754">
        <v>5.6998734884045099</v>
      </c>
      <c r="C754">
        <v>159.435601080872</v>
      </c>
      <c r="D754">
        <v>319.773701368209</v>
      </c>
      <c r="E754">
        <v>5.2499743844835196</v>
      </c>
      <c r="F754">
        <f>$AH$27</f>
        <v>333.77577661081307</v>
      </c>
      <c r="G754">
        <v>501.74321806702199</v>
      </c>
      <c r="H754">
        <v>8.0080114150899195</v>
      </c>
      <c r="I754">
        <v>55.870245364651801</v>
      </c>
      <c r="J754">
        <v>2.4164020979888501</v>
      </c>
      <c r="O754" t="str">
        <f t="shared" si="101"/>
        <v>Acidic</v>
      </c>
      <c r="P754" t="str" cm="1">
        <f t="array" ref="P754">_xlfn.IFS(C753&lt;=60,"Soft",
C753&lt;120,"Moderately Soft",
C753&lt;=170,"Desirable",
C753&lt;=240,"Moderately Hard",
C753&gt;240,"Hard")</f>
        <v>Moderately Hard</v>
      </c>
      <c r="Q754" t="str" cm="1">
        <f t="array" ref="Q754">_xlfn.IFS(D753&lt;50,"Non-Beneficial",
D753&lt;=150,"Excellent",
D753&lt;=250,"Good",
D753&lt;=350,"Average",
D753&lt;=500,"Poor",
D753&lt;=800,"Very Poor",
D753&gt;800,"Unacceptable")</f>
        <v>Excellent</v>
      </c>
      <c r="R754" t="str">
        <f t="shared" si="100"/>
        <v>Needs Boiling</v>
      </c>
      <c r="S754" t="str">
        <f t="shared" si="102"/>
        <v>Safe</v>
      </c>
      <c r="T754" t="str">
        <f t="shared" si="103"/>
        <v>Acceptable</v>
      </c>
      <c r="U754" t="str">
        <f t="shared" si="104"/>
        <v>Acceptable</v>
      </c>
      <c r="V754" t="str">
        <f t="shared" si="105"/>
        <v>Safe</v>
      </c>
      <c r="W754" t="str">
        <f t="shared" si="106"/>
        <v>Acceptable</v>
      </c>
      <c r="AA754" t="str">
        <f t="shared" si="107"/>
        <v>Not-Potable</v>
      </c>
      <c r="AB754" t="str">
        <f t="shared" si="108"/>
        <v>Potable</v>
      </c>
      <c r="AC754" t="s">
        <v>35</v>
      </c>
    </row>
    <row r="755" spans="2:29" x14ac:dyDescent="0.3">
      <c r="B755">
        <v>7.6942645819715398</v>
      </c>
      <c r="C755">
        <v>184.836300566397</v>
      </c>
      <c r="D755">
        <v>226.73034471899399</v>
      </c>
      <c r="E755">
        <v>5.7010633342161396</v>
      </c>
      <c r="F755">
        <f>$AH$27</f>
        <v>333.77577661081307</v>
      </c>
      <c r="G755">
        <v>439.63302689630098</v>
      </c>
      <c r="H755">
        <v>8.8577055309729005</v>
      </c>
      <c r="I755">
        <v>64.975573915825606</v>
      </c>
      <c r="J755">
        <v>5.7071927593271496</v>
      </c>
      <c r="O755" t="str">
        <f t="shared" si="101"/>
        <v>Acidic</v>
      </c>
      <c r="P755" t="str" cm="1">
        <f t="array" ref="P755">_xlfn.IFS(C754&lt;=60,"Soft",
C754&lt;120,"Moderately Soft",
C754&lt;=170,"Desirable",
C754&lt;=240,"Moderately Hard",
C754&gt;240,"Hard")</f>
        <v>Desirable</v>
      </c>
      <c r="Q755" t="str" cm="1">
        <f t="array" ref="Q755">_xlfn.IFS(D754&lt;50,"Non-Beneficial",
D754&lt;=150,"Excellent",
D754&lt;=250,"Good",
D754&lt;=350,"Average",
D754&lt;=500,"Poor",
D754&lt;=800,"Very Poor",
D754&gt;800,"Unacceptable")</f>
        <v>Average</v>
      </c>
      <c r="R755" t="str">
        <f t="shared" si="100"/>
        <v>Needs Boiling</v>
      </c>
      <c r="S755" t="str">
        <f t="shared" si="102"/>
        <v>Safe</v>
      </c>
      <c r="T755" t="str">
        <f t="shared" si="103"/>
        <v>Unacceptable</v>
      </c>
      <c r="U755" t="str">
        <f t="shared" si="104"/>
        <v>Acceptable</v>
      </c>
      <c r="V755" t="str">
        <f t="shared" si="105"/>
        <v>Safe</v>
      </c>
      <c r="W755" t="str">
        <f t="shared" si="106"/>
        <v>Acceptable</v>
      </c>
      <c r="AA755" t="str">
        <f t="shared" si="107"/>
        <v>Not-Potable</v>
      </c>
      <c r="AB755" t="str">
        <f t="shared" si="108"/>
        <v>Not-Potable</v>
      </c>
      <c r="AC755" t="s">
        <v>35</v>
      </c>
    </row>
    <row r="756" spans="2:29" x14ac:dyDescent="0.3">
      <c r="B756">
        <v>8.5814286937060391</v>
      </c>
      <c r="C756">
        <v>186.60162110778401</v>
      </c>
      <c r="D756">
        <v>205.90712114137898</v>
      </c>
      <c r="E756">
        <v>3.92418292842539</v>
      </c>
      <c r="F756">
        <v>366.13189991812499</v>
      </c>
      <c r="G756">
        <v>384.30569829458102</v>
      </c>
      <c r="H756">
        <v>9.9993978161203305</v>
      </c>
      <c r="I756">
        <v>66.6939728394957</v>
      </c>
      <c r="J756">
        <v>3.3884482219419998</v>
      </c>
      <c r="O756" t="str">
        <f t="shared" si="101"/>
        <v>Neutral</v>
      </c>
      <c r="P756" t="str" cm="1">
        <f t="array" ref="P756">_xlfn.IFS(C755&lt;=60,"Soft",
C755&lt;120,"Moderately Soft",
C755&lt;=170,"Desirable",
C755&lt;=240,"Moderately Hard",
C755&gt;240,"Hard")</f>
        <v>Moderately Hard</v>
      </c>
      <c r="Q756" t="str" cm="1">
        <f t="array" ref="Q756">_xlfn.IFS(D755&lt;50,"Non-Beneficial",
D755&lt;=150,"Excellent",
D755&lt;=250,"Good",
D755&lt;=350,"Average",
D755&lt;=500,"Poor",
D755&lt;=800,"Very Poor",
D755&gt;800,"Unacceptable")</f>
        <v>Good</v>
      </c>
      <c r="R756" t="str">
        <f t="shared" si="100"/>
        <v>Needs Boiling</v>
      </c>
      <c r="S756" t="str">
        <f t="shared" si="102"/>
        <v>Safe</v>
      </c>
      <c r="T756" t="str">
        <f t="shared" si="103"/>
        <v>Acceptable</v>
      </c>
      <c r="U756" t="str">
        <f t="shared" si="104"/>
        <v>Acceptable</v>
      </c>
      <c r="V756" t="str">
        <f t="shared" si="105"/>
        <v>Safe</v>
      </c>
      <c r="W756" t="str">
        <f t="shared" si="106"/>
        <v>Unacceptable</v>
      </c>
      <c r="AA756" t="str">
        <f t="shared" si="107"/>
        <v>Not-Potable</v>
      </c>
      <c r="AB756" t="str">
        <f t="shared" si="108"/>
        <v>Potable</v>
      </c>
      <c r="AC756" t="s">
        <v>35</v>
      </c>
    </row>
    <row r="757" spans="2:29" x14ac:dyDescent="0.3">
      <c r="B757">
        <v>9.8889414013115697</v>
      </c>
      <c r="C757">
        <v>220.63882299221899</v>
      </c>
      <c r="D757">
        <v>198.92388913916798</v>
      </c>
      <c r="E757">
        <v>7.9864563616361197</v>
      </c>
      <c r="F757">
        <v>326.07656028074098</v>
      </c>
      <c r="G757">
        <v>460.812424850323</v>
      </c>
      <c r="H757">
        <v>14.929172151503501</v>
      </c>
      <c r="I757">
        <v>59.602807794055302</v>
      </c>
      <c r="J757">
        <v>3.7501635103444002</v>
      </c>
      <c r="O757" t="str">
        <f t="shared" si="101"/>
        <v>Alkaline</v>
      </c>
      <c r="P757" t="str" cm="1">
        <f t="array" ref="P757">_xlfn.IFS(C756&lt;=60,"Soft",
C756&lt;120,"Moderately Soft",
C756&lt;=170,"Desirable",
C756&lt;=240,"Moderately Hard",
C756&gt;240,"Hard")</f>
        <v>Moderately Hard</v>
      </c>
      <c r="Q757" t="str" cm="1">
        <f t="array" ref="Q757">_xlfn.IFS(D756&lt;50,"Non-Beneficial",
D756&lt;=150,"Excellent",
D756&lt;=250,"Good",
D756&lt;=350,"Average",
D756&lt;=500,"Poor",
D756&lt;=800,"Very Poor",
D756&gt;800,"Unacceptable")</f>
        <v>Good</v>
      </c>
      <c r="R757" t="str">
        <f t="shared" si="100"/>
        <v>Acceptable</v>
      </c>
      <c r="S757" t="str">
        <f t="shared" si="102"/>
        <v>Safe</v>
      </c>
      <c r="T757" t="str">
        <f t="shared" si="103"/>
        <v>Acceptable</v>
      </c>
      <c r="U757" t="str">
        <f t="shared" si="104"/>
        <v>Acceptable</v>
      </c>
      <c r="V757" t="str">
        <f t="shared" si="105"/>
        <v>Safe</v>
      </c>
      <c r="W757" t="str">
        <f t="shared" si="106"/>
        <v>Acceptable</v>
      </c>
      <c r="AA757" t="str">
        <f t="shared" si="107"/>
        <v>Not-Potable</v>
      </c>
      <c r="AB757" t="str">
        <f t="shared" si="108"/>
        <v>Potable</v>
      </c>
      <c r="AC757" t="s">
        <v>35</v>
      </c>
    </row>
    <row r="758" spans="2:29" x14ac:dyDescent="0.3">
      <c r="B758">
        <v>3.4264503676355602</v>
      </c>
      <c r="C758">
        <v>154.71172445985101</v>
      </c>
      <c r="D758">
        <v>218.396959563905</v>
      </c>
      <c r="E758">
        <v>4.9657223279569997</v>
      </c>
      <c r="F758">
        <f>$AH$27</f>
        <v>333.77577661081307</v>
      </c>
      <c r="G758">
        <v>437.37718059625701</v>
      </c>
      <c r="H758">
        <v>14.6893505959818</v>
      </c>
      <c r="I758">
        <v>56.4900768490104</v>
      </c>
      <c r="J758">
        <v>5.9780539397522903</v>
      </c>
      <c r="O758" t="str">
        <f t="shared" si="101"/>
        <v>Alkaline</v>
      </c>
      <c r="P758" t="str" cm="1">
        <f t="array" ref="P758">_xlfn.IFS(C757&lt;=60,"Soft",
C757&lt;120,"Moderately Soft",
C757&lt;=170,"Desirable",
C757&lt;=240,"Moderately Hard",
C757&gt;240,"Hard")</f>
        <v>Moderately Hard</v>
      </c>
      <c r="Q758" t="str" cm="1">
        <f t="array" ref="Q758">_xlfn.IFS(D757&lt;50,"Non-Beneficial",
D757&lt;=150,"Excellent",
D757&lt;=250,"Good",
D757&lt;=350,"Average",
D757&lt;=500,"Poor",
D757&lt;=800,"Very Poor",
D757&gt;800,"Unacceptable")</f>
        <v>Good</v>
      </c>
      <c r="R758" t="str">
        <f t="shared" si="100"/>
        <v>Unacceptable</v>
      </c>
      <c r="S758" t="str">
        <f t="shared" si="102"/>
        <v>Safe</v>
      </c>
      <c r="T758" t="str">
        <f t="shared" si="103"/>
        <v>Acceptable</v>
      </c>
      <c r="U758" t="str">
        <f t="shared" si="104"/>
        <v>Acceptable</v>
      </c>
      <c r="V758" t="str">
        <f t="shared" si="105"/>
        <v>Safe</v>
      </c>
      <c r="W758" t="str">
        <f t="shared" si="106"/>
        <v>Acceptable</v>
      </c>
      <c r="AA758" t="str">
        <f t="shared" si="107"/>
        <v>Not-Potable</v>
      </c>
      <c r="AB758" t="str">
        <f t="shared" si="108"/>
        <v>Not-Potable</v>
      </c>
      <c r="AC758" t="s">
        <v>35</v>
      </c>
    </row>
    <row r="759" spans="2:29" x14ac:dyDescent="0.3">
      <c r="B759">
        <v>8.3704404893386197</v>
      </c>
      <c r="C759">
        <v>231.44255333831299</v>
      </c>
      <c r="D759">
        <v>150.63814968339599</v>
      </c>
      <c r="E759">
        <v>12.279374176513601</v>
      </c>
      <c r="F759">
        <f>$AH$27</f>
        <v>333.77577661081307</v>
      </c>
      <c r="G759">
        <v>422.29381925224499</v>
      </c>
      <c r="H759">
        <v>15.027087583819901</v>
      </c>
      <c r="I759">
        <v>67.503004348017996</v>
      </c>
      <c r="J759">
        <v>3.2106354104822299</v>
      </c>
      <c r="O759" t="str">
        <f t="shared" si="101"/>
        <v>Acidic</v>
      </c>
      <c r="P759" t="str" cm="1">
        <f t="array" ref="P759">_xlfn.IFS(C758&lt;=60,"Soft",
C758&lt;120,"Moderately Soft",
C758&lt;=170,"Desirable",
C758&lt;=240,"Moderately Hard",
C758&gt;240,"Hard")</f>
        <v>Desirable</v>
      </c>
      <c r="Q759" t="str" cm="1">
        <f t="array" ref="Q759">_xlfn.IFS(D758&lt;50,"Non-Beneficial",
D758&lt;=150,"Excellent",
D758&lt;=250,"Good",
D758&lt;=350,"Average",
D758&lt;=500,"Poor",
D758&lt;=800,"Very Poor",
D758&gt;800,"Unacceptable")</f>
        <v>Good</v>
      </c>
      <c r="R759" t="str">
        <f t="shared" si="100"/>
        <v>Acceptable</v>
      </c>
      <c r="S759" t="str">
        <f t="shared" si="102"/>
        <v>Safe</v>
      </c>
      <c r="T759" t="str">
        <f t="shared" si="103"/>
        <v>Acceptable</v>
      </c>
      <c r="U759" t="str">
        <f t="shared" si="104"/>
        <v>Acceptable</v>
      </c>
      <c r="V759" t="str">
        <f t="shared" si="105"/>
        <v>Safe</v>
      </c>
      <c r="W759" t="str">
        <f t="shared" si="106"/>
        <v>Unacceptable</v>
      </c>
      <c r="AA759" t="str">
        <f t="shared" si="107"/>
        <v>Not-Potable</v>
      </c>
      <c r="AB759" t="str">
        <f t="shared" si="108"/>
        <v>Not-Potable</v>
      </c>
      <c r="AC759" t="s">
        <v>35</v>
      </c>
    </row>
    <row r="760" spans="2:29" x14ac:dyDescent="0.3">
      <c r="B760">
        <f>$AG$27</f>
        <v>7.080794504276815</v>
      </c>
      <c r="C760">
        <v>204.852186950213</v>
      </c>
      <c r="D760">
        <v>132.86156575345601</v>
      </c>
      <c r="E760">
        <v>9.0938434214314601</v>
      </c>
      <c r="F760">
        <v>332.84554447775599</v>
      </c>
      <c r="G760">
        <v>365.68752039306003</v>
      </c>
      <c r="H760">
        <v>8.5898955345075407</v>
      </c>
      <c r="I760">
        <v>76.306375651508304</v>
      </c>
      <c r="J760">
        <v>4.2685245198633197</v>
      </c>
      <c r="O760" t="str">
        <f t="shared" si="101"/>
        <v>Alkaline</v>
      </c>
      <c r="P760" t="str" cm="1">
        <f t="array" ref="P760">_xlfn.IFS(C759&lt;=60,"Soft",
C759&lt;120,"Moderately Soft",
C759&lt;=170,"Desirable",
C759&lt;=240,"Moderately Hard",
C759&gt;240,"Hard")</f>
        <v>Moderately Hard</v>
      </c>
      <c r="Q760" t="str" cm="1">
        <f t="array" ref="Q760">_xlfn.IFS(D759&lt;50,"Non-Beneficial",
D759&lt;=150,"Excellent",
D759&lt;=250,"Good",
D759&lt;=350,"Average",
D759&lt;=500,"Poor",
D759&lt;=800,"Very Poor",
D759&gt;800,"Unacceptable")</f>
        <v>Good</v>
      </c>
      <c r="R760" t="str">
        <f t="shared" si="100"/>
        <v>Unacceptable</v>
      </c>
      <c r="S760" t="str">
        <f t="shared" si="102"/>
        <v>Safe</v>
      </c>
      <c r="T760" t="str">
        <f t="shared" si="103"/>
        <v>Acceptable</v>
      </c>
      <c r="U760" t="str">
        <f t="shared" si="104"/>
        <v>Acceptable</v>
      </c>
      <c r="V760" t="str">
        <f t="shared" si="105"/>
        <v>Safe</v>
      </c>
      <c r="W760" t="str">
        <f t="shared" si="106"/>
        <v>Acceptable</v>
      </c>
      <c r="AA760" t="str">
        <f t="shared" si="107"/>
        <v>Not-Potable</v>
      </c>
      <c r="AB760" t="str">
        <f t="shared" si="108"/>
        <v>Not-Potable</v>
      </c>
      <c r="AC760" t="s">
        <v>35</v>
      </c>
    </row>
    <row r="761" spans="2:29" x14ac:dyDescent="0.3">
      <c r="B761">
        <v>8.3905005718954992</v>
      </c>
      <c r="C761">
        <v>215.29551801590301</v>
      </c>
      <c r="D761">
        <v>270.32142261859497</v>
      </c>
      <c r="E761">
        <v>6.5539577218621101</v>
      </c>
      <c r="F761">
        <v>282.85945302404701</v>
      </c>
      <c r="G761">
        <v>443.445590285935</v>
      </c>
      <c r="H761">
        <v>12.841610997334801</v>
      </c>
      <c r="I761">
        <v>46.368219407310697</v>
      </c>
      <c r="J761">
        <v>4.1503593372904097</v>
      </c>
      <c r="O761" t="str">
        <f t="shared" si="101"/>
        <v>Neutral</v>
      </c>
      <c r="P761" t="str" cm="1">
        <f t="array" ref="P761">_xlfn.IFS(C760&lt;=60,"Soft",
C760&lt;120,"Moderately Soft",
C760&lt;=170,"Desirable",
C760&lt;=240,"Moderately Hard",
C760&gt;240,"Hard")</f>
        <v>Moderately Hard</v>
      </c>
      <c r="Q761" t="str" cm="1">
        <f t="array" ref="Q761">_xlfn.IFS(D760&lt;50,"Non-Beneficial",
D760&lt;=150,"Excellent",
D760&lt;=250,"Good",
D760&lt;=350,"Average",
D760&lt;=500,"Poor",
D760&lt;=800,"Very Poor",
D760&gt;800,"Unacceptable")</f>
        <v>Excellent</v>
      </c>
      <c r="R761" t="str">
        <f t="shared" si="100"/>
        <v>Unacceptable</v>
      </c>
      <c r="S761" t="str">
        <f t="shared" si="102"/>
        <v>Safe</v>
      </c>
      <c r="T761" t="str">
        <f t="shared" si="103"/>
        <v>Acceptable</v>
      </c>
      <c r="U761" t="str">
        <f t="shared" si="104"/>
        <v>Acceptable</v>
      </c>
      <c r="V761" t="str">
        <f t="shared" si="105"/>
        <v>Safe</v>
      </c>
      <c r="W761" t="str">
        <f t="shared" si="106"/>
        <v>Acceptable</v>
      </c>
      <c r="AA761" t="str">
        <f t="shared" si="107"/>
        <v>Not-Potable</v>
      </c>
      <c r="AB761" t="str">
        <f t="shared" si="108"/>
        <v>Potable</v>
      </c>
      <c r="AC761" t="s">
        <v>35</v>
      </c>
    </row>
    <row r="762" spans="2:29" x14ac:dyDescent="0.3">
      <c r="B762">
        <v>7.58194467965673</v>
      </c>
      <c r="C762">
        <v>193.286462633415</v>
      </c>
      <c r="D762">
        <v>216.75682866428599</v>
      </c>
      <c r="E762">
        <v>9.8214985197448303</v>
      </c>
      <c r="F762">
        <v>381.93074397455501</v>
      </c>
      <c r="G762">
        <v>414.81098538973498</v>
      </c>
      <c r="H762">
        <v>16.109169169906199</v>
      </c>
      <c r="I762">
        <v>92.609083637580696</v>
      </c>
      <c r="J762">
        <v>4.8333457735680803</v>
      </c>
      <c r="O762" t="str">
        <f t="shared" si="101"/>
        <v>Alkaline</v>
      </c>
      <c r="P762" t="str" cm="1">
        <f t="array" ref="P762">_xlfn.IFS(C761&lt;=60,"Soft",
C761&lt;120,"Moderately Soft",
C761&lt;=170,"Desirable",
C761&lt;=240,"Moderately Hard",
C761&gt;240,"Hard")</f>
        <v>Moderately Hard</v>
      </c>
      <c r="Q762" t="str" cm="1">
        <f t="array" ref="Q762">_xlfn.IFS(D761&lt;50,"Non-Beneficial",
D761&lt;=150,"Excellent",
D761&lt;=250,"Good",
D761&lt;=350,"Average",
D761&lt;=500,"Poor",
D761&lt;=800,"Very Poor",
D761&gt;800,"Unacceptable")</f>
        <v>Average</v>
      </c>
      <c r="R762" t="str">
        <f t="shared" si="100"/>
        <v>Needs Boiling</v>
      </c>
      <c r="S762" t="str">
        <f t="shared" si="102"/>
        <v>Safe</v>
      </c>
      <c r="T762" t="str">
        <f t="shared" si="103"/>
        <v>Acceptable</v>
      </c>
      <c r="U762" t="str">
        <f t="shared" si="104"/>
        <v>Acceptable</v>
      </c>
      <c r="V762" t="str">
        <f t="shared" si="105"/>
        <v>Safe</v>
      </c>
      <c r="W762" t="str">
        <f t="shared" si="106"/>
        <v>Acceptable</v>
      </c>
      <c r="AA762" t="str">
        <f t="shared" si="107"/>
        <v>Not-Potable</v>
      </c>
      <c r="AB762" t="str">
        <f t="shared" si="108"/>
        <v>Potable</v>
      </c>
      <c r="AC762" t="s">
        <v>35</v>
      </c>
    </row>
    <row r="763" spans="2:29" x14ac:dyDescent="0.3">
      <c r="B763">
        <v>9.85005468740043</v>
      </c>
      <c r="C763">
        <v>208.74023200475301</v>
      </c>
      <c r="D763">
        <v>352.89237110206602</v>
      </c>
      <c r="E763">
        <v>8.3501100518619893</v>
      </c>
      <c r="F763">
        <v>337.209741913713</v>
      </c>
      <c r="G763">
        <v>462.48019891044601</v>
      </c>
      <c r="H763">
        <v>10.105145943904301</v>
      </c>
      <c r="I763">
        <v>50.886006034906103</v>
      </c>
      <c r="J763">
        <v>4.5218361268659502</v>
      </c>
      <c r="O763" t="str">
        <f t="shared" si="101"/>
        <v>Neutral</v>
      </c>
      <c r="P763" t="str" cm="1">
        <f t="array" ref="P763">_xlfn.IFS(C762&lt;=60,"Soft",
C762&lt;120,"Moderately Soft",
C762&lt;=170,"Desirable",
C762&lt;=240,"Moderately Hard",
C762&gt;240,"Hard")</f>
        <v>Moderately Hard</v>
      </c>
      <c r="Q763" t="str" cm="1">
        <f t="array" ref="Q763">_xlfn.IFS(D762&lt;50,"Non-Beneficial",
D762&lt;=150,"Excellent",
D762&lt;=250,"Good",
D762&lt;=350,"Average",
D762&lt;=500,"Poor",
D762&lt;=800,"Very Poor",
D762&gt;800,"Unacceptable")</f>
        <v>Good</v>
      </c>
      <c r="R763" t="str">
        <f t="shared" si="100"/>
        <v>Unacceptable</v>
      </c>
      <c r="S763" t="str">
        <f t="shared" si="102"/>
        <v>Safe</v>
      </c>
      <c r="T763" t="str">
        <f t="shared" si="103"/>
        <v>Acceptable</v>
      </c>
      <c r="U763" t="str">
        <f t="shared" si="104"/>
        <v>Acceptable</v>
      </c>
      <c r="V763" t="str">
        <f t="shared" si="105"/>
        <v>Unsafe</v>
      </c>
      <c r="W763" t="str">
        <f t="shared" si="106"/>
        <v>Acceptable</v>
      </c>
      <c r="AA763" t="str">
        <f t="shared" si="107"/>
        <v>Not-Potable</v>
      </c>
      <c r="AB763" t="str">
        <f t="shared" si="108"/>
        <v>Not-Potable</v>
      </c>
      <c r="AC763" t="s">
        <v>35</v>
      </c>
    </row>
    <row r="764" spans="2:29" x14ac:dyDescent="0.3">
      <c r="B764">
        <v>5.2256838068990499</v>
      </c>
      <c r="C764">
        <v>185.05044395099</v>
      </c>
      <c r="D764">
        <v>162.76398604470398</v>
      </c>
      <c r="E764">
        <v>6.6170975541732</v>
      </c>
      <c r="F764">
        <f>$AH$27</f>
        <v>333.77577661081307</v>
      </c>
      <c r="G764">
        <v>394.63486772428899</v>
      </c>
      <c r="H764">
        <v>7.8178116371173001</v>
      </c>
      <c r="I764">
        <v>89.052588191469397</v>
      </c>
      <c r="J764">
        <v>3.6957469824917202</v>
      </c>
      <c r="O764" t="str">
        <f t="shared" si="101"/>
        <v>Alkaline</v>
      </c>
      <c r="P764" t="str" cm="1">
        <f t="array" ref="P764">_xlfn.IFS(C763&lt;=60,"Soft",
C763&lt;120,"Moderately Soft",
C763&lt;=170,"Desirable",
C763&lt;=240,"Moderately Hard",
C763&gt;240,"Hard")</f>
        <v>Moderately Hard</v>
      </c>
      <c r="Q764" t="str" cm="1">
        <f t="array" ref="Q764">_xlfn.IFS(D763&lt;50,"Non-Beneficial",
D763&lt;=150,"Excellent",
D763&lt;=250,"Good",
D763&lt;=350,"Average",
D763&lt;=500,"Poor",
D763&lt;=800,"Very Poor",
D763&gt;800,"Unacceptable")</f>
        <v>Poor</v>
      </c>
      <c r="R764" t="str">
        <f t="shared" si="100"/>
        <v>Unacceptable</v>
      </c>
      <c r="S764" t="str">
        <f t="shared" si="102"/>
        <v>Safe</v>
      </c>
      <c r="T764" t="str">
        <f t="shared" si="103"/>
        <v>Acceptable</v>
      </c>
      <c r="U764" t="str">
        <f t="shared" si="104"/>
        <v>Acceptable</v>
      </c>
      <c r="V764" t="str">
        <f t="shared" si="105"/>
        <v>Safe</v>
      </c>
      <c r="W764" t="str">
        <f t="shared" si="106"/>
        <v>Acceptable</v>
      </c>
      <c r="AA764" t="str">
        <f t="shared" si="107"/>
        <v>Not-Potable</v>
      </c>
      <c r="AB764" t="str">
        <f t="shared" si="108"/>
        <v>Not-Potable</v>
      </c>
      <c r="AC764" t="s">
        <v>35</v>
      </c>
    </row>
    <row r="765" spans="2:29" x14ac:dyDescent="0.3">
      <c r="B765">
        <v>9.66365319639762</v>
      </c>
      <c r="C765">
        <v>233.48726795623699</v>
      </c>
      <c r="D765">
        <v>132.135782536004</v>
      </c>
      <c r="E765">
        <v>10.1499369058957</v>
      </c>
      <c r="F765">
        <v>293.074657454521</v>
      </c>
      <c r="G765">
        <v>326.77780298074998</v>
      </c>
      <c r="H765">
        <v>10.439619366874</v>
      </c>
      <c r="I765">
        <v>62.455373067733497</v>
      </c>
      <c r="J765">
        <v>4.7419443046604997</v>
      </c>
      <c r="O765" t="str">
        <f t="shared" si="101"/>
        <v>Acidic</v>
      </c>
      <c r="P765" t="str" cm="1">
        <f t="array" ref="P765">_xlfn.IFS(C764&lt;=60,"Soft",
C764&lt;120,"Moderately Soft",
C764&lt;=170,"Desirable",
C764&lt;=240,"Moderately Hard",
C764&gt;240,"Hard")</f>
        <v>Moderately Hard</v>
      </c>
      <c r="Q765" t="str" cm="1">
        <f t="array" ref="Q765">_xlfn.IFS(D764&lt;50,"Non-Beneficial",
D764&lt;=150,"Excellent",
D764&lt;=250,"Good",
D764&lt;=350,"Average",
D764&lt;=500,"Poor",
D764&lt;=800,"Very Poor",
D764&gt;800,"Unacceptable")</f>
        <v>Good</v>
      </c>
      <c r="R765" t="str">
        <f t="shared" si="100"/>
        <v>Needs Boiling</v>
      </c>
      <c r="S765" t="str">
        <f t="shared" si="102"/>
        <v>Safe</v>
      </c>
      <c r="T765" t="str">
        <f t="shared" si="103"/>
        <v>Acceptable</v>
      </c>
      <c r="U765" t="str">
        <f t="shared" si="104"/>
        <v>Acceptable</v>
      </c>
      <c r="V765" t="str">
        <f t="shared" si="105"/>
        <v>Unsafe</v>
      </c>
      <c r="W765" t="str">
        <f t="shared" si="106"/>
        <v>Acceptable</v>
      </c>
      <c r="AA765" t="str">
        <f t="shared" si="107"/>
        <v>Not-Potable</v>
      </c>
      <c r="AB765" t="str">
        <f t="shared" si="108"/>
        <v>Not-Potable</v>
      </c>
      <c r="AC765" t="s">
        <v>35</v>
      </c>
    </row>
    <row r="766" spans="2:29" x14ac:dyDescent="0.3">
      <c r="B766">
        <f>$AG$27</f>
        <v>7.080794504276815</v>
      </c>
      <c r="C766">
        <v>158.762959162854</v>
      </c>
      <c r="D766">
        <v>262.10116012222602</v>
      </c>
      <c r="E766">
        <v>4.0887629466363897</v>
      </c>
      <c r="F766">
        <f>$AH$27</f>
        <v>333.77577661081307</v>
      </c>
      <c r="G766">
        <v>354.84705328227199</v>
      </c>
      <c r="H766">
        <v>16.006710933261299</v>
      </c>
      <c r="I766">
        <v>85.338053301044994</v>
      </c>
      <c r="J766">
        <v>5.0101633933236096</v>
      </c>
      <c r="O766" t="str">
        <f t="shared" si="101"/>
        <v>Alkaline</v>
      </c>
      <c r="P766" t="str" cm="1">
        <f t="array" ref="P766">_xlfn.IFS(C765&lt;=60,"Soft",
C765&lt;120,"Moderately Soft",
C765&lt;=170,"Desirable",
C765&lt;=240,"Moderately Hard",
C765&gt;240,"Hard")</f>
        <v>Moderately Hard</v>
      </c>
      <c r="Q766" t="str" cm="1">
        <f t="array" ref="Q766">_xlfn.IFS(D765&lt;50,"Non-Beneficial",
D765&lt;=150,"Excellent",
D765&lt;=250,"Good",
D765&lt;=350,"Average",
D765&lt;=500,"Poor",
D765&lt;=800,"Very Poor",
D765&gt;800,"Unacceptable")</f>
        <v>Excellent</v>
      </c>
      <c r="R766" t="str">
        <f t="shared" si="100"/>
        <v>Unacceptable</v>
      </c>
      <c r="S766" t="str">
        <f t="shared" si="102"/>
        <v>Safe</v>
      </c>
      <c r="T766" t="str">
        <f t="shared" si="103"/>
        <v>Acceptable</v>
      </c>
      <c r="U766" t="str">
        <f t="shared" si="104"/>
        <v>Acceptable</v>
      </c>
      <c r="V766" t="str">
        <f t="shared" si="105"/>
        <v>Safe</v>
      </c>
      <c r="W766" t="str">
        <f t="shared" si="106"/>
        <v>Acceptable</v>
      </c>
      <c r="AA766" t="str">
        <f t="shared" si="107"/>
        <v>Not-Potable</v>
      </c>
      <c r="AB766" t="str">
        <f t="shared" si="108"/>
        <v>Not-Potable</v>
      </c>
      <c r="AC766" t="s">
        <v>35</v>
      </c>
    </row>
    <row r="767" spans="2:29" x14ac:dyDescent="0.3">
      <c r="B767">
        <v>7.9356073251130699</v>
      </c>
      <c r="C767">
        <v>207.016852073829</v>
      </c>
      <c r="D767">
        <v>196.578433149977</v>
      </c>
      <c r="E767">
        <v>8.60450484629283</v>
      </c>
      <c r="F767">
        <v>312.34360712597203</v>
      </c>
      <c r="G767">
        <v>358.84900330613402</v>
      </c>
      <c r="H767">
        <v>21.228127237107199</v>
      </c>
      <c r="I767">
        <v>63.771832689045198</v>
      </c>
      <c r="J767">
        <v>3.61965073748165</v>
      </c>
      <c r="O767" t="str">
        <f t="shared" si="101"/>
        <v>Neutral</v>
      </c>
      <c r="P767" t="str" cm="1">
        <f t="array" ref="P767">_xlfn.IFS(C766&lt;=60,"Soft",
C766&lt;120,"Moderately Soft",
C766&lt;=170,"Desirable",
C766&lt;=240,"Moderately Hard",
C766&gt;240,"Hard")</f>
        <v>Desirable</v>
      </c>
      <c r="Q767" t="str" cm="1">
        <f t="array" ref="Q767">_xlfn.IFS(D766&lt;50,"Non-Beneficial",
D766&lt;=150,"Excellent",
D766&lt;=250,"Good",
D766&lt;=350,"Average",
D766&lt;=500,"Poor",
D766&lt;=800,"Very Poor",
D766&gt;800,"Unacceptable")</f>
        <v>Average</v>
      </c>
      <c r="R767" t="str">
        <f t="shared" si="100"/>
        <v>Acceptable</v>
      </c>
      <c r="S767" t="str">
        <f t="shared" si="102"/>
        <v>Safe</v>
      </c>
      <c r="T767" t="str">
        <f t="shared" si="103"/>
        <v>Acceptable</v>
      </c>
      <c r="U767" t="str">
        <f t="shared" si="104"/>
        <v>Acceptable</v>
      </c>
      <c r="V767" t="str">
        <f t="shared" si="105"/>
        <v>Unsafe</v>
      </c>
      <c r="W767" t="str">
        <f t="shared" si="106"/>
        <v>Unacceptable</v>
      </c>
      <c r="AA767" t="str">
        <f t="shared" si="107"/>
        <v>Not-Potable</v>
      </c>
      <c r="AB767" t="str">
        <f t="shared" si="108"/>
        <v>Not-Potable</v>
      </c>
      <c r="AC767" t="s">
        <v>35</v>
      </c>
    </row>
    <row r="768" spans="2:29" x14ac:dyDescent="0.3">
      <c r="B768">
        <v>8.92814208020976</v>
      </c>
      <c r="C768">
        <v>197.648530230056</v>
      </c>
      <c r="D768">
        <v>278.84434251689504</v>
      </c>
      <c r="E768">
        <v>8.9685760394403502</v>
      </c>
      <c r="F768">
        <f>$AH$27</f>
        <v>333.77577661081307</v>
      </c>
      <c r="G768">
        <v>317.532679949851</v>
      </c>
      <c r="H768">
        <v>21.497866444695401</v>
      </c>
      <c r="I768">
        <v>73.011131966560299</v>
      </c>
      <c r="J768">
        <v>4.1111015461960996</v>
      </c>
      <c r="O768" t="str">
        <f t="shared" si="101"/>
        <v>Neutral</v>
      </c>
      <c r="P768" t="str" cm="1">
        <f t="array" ref="P768">_xlfn.IFS(C767&lt;=60,"Soft",
C767&lt;120,"Moderately Soft",
C767&lt;=170,"Desirable",
C767&lt;=240,"Moderately Hard",
C767&gt;240,"Hard")</f>
        <v>Moderately Hard</v>
      </c>
      <c r="Q768" t="str" cm="1">
        <f t="array" ref="Q768">_xlfn.IFS(D767&lt;50,"Non-Beneficial",
D767&lt;=150,"Excellent",
D767&lt;=250,"Good",
D767&lt;=350,"Average",
D767&lt;=500,"Poor",
D767&lt;=800,"Very Poor",
D767&gt;800,"Unacceptable")</f>
        <v>Good</v>
      </c>
      <c r="R768" t="str">
        <f t="shared" si="100"/>
        <v>Unacceptable</v>
      </c>
      <c r="S768" t="str">
        <f t="shared" si="102"/>
        <v>Safe</v>
      </c>
      <c r="T768" t="str">
        <f t="shared" si="103"/>
        <v>Acceptable</v>
      </c>
      <c r="U768" t="str">
        <f t="shared" si="104"/>
        <v>Unacceptable</v>
      </c>
      <c r="V768" t="str">
        <f t="shared" si="105"/>
        <v>Safe</v>
      </c>
      <c r="W768" t="str">
        <f t="shared" si="106"/>
        <v>Acceptable</v>
      </c>
      <c r="AA768" t="str">
        <f t="shared" si="107"/>
        <v>Not-Potable</v>
      </c>
      <c r="AB768" t="str">
        <f t="shared" si="108"/>
        <v>Not-Potable</v>
      </c>
      <c r="AC768" t="s">
        <v>35</v>
      </c>
    </row>
    <row r="769" spans="2:29" x14ac:dyDescent="0.3">
      <c r="B769">
        <v>6.9203428985128701</v>
      </c>
      <c r="C769">
        <v>207.82136307848899</v>
      </c>
      <c r="D769">
        <v>166.897996037562</v>
      </c>
      <c r="E769">
        <v>10.031146372241</v>
      </c>
      <c r="F769">
        <v>286.41386159175897</v>
      </c>
      <c r="G769">
        <v>481.95587713104197</v>
      </c>
      <c r="H769">
        <v>9.77189593962248</v>
      </c>
      <c r="I769">
        <v>78.295022136138797</v>
      </c>
      <c r="J769">
        <v>3.2662134754088998</v>
      </c>
      <c r="O769" t="str">
        <f t="shared" si="101"/>
        <v>Alkaline</v>
      </c>
      <c r="P769" t="str" cm="1">
        <f t="array" ref="P769">_xlfn.IFS(C768&lt;=60,"Soft",
C768&lt;120,"Moderately Soft",
C768&lt;=170,"Desirable",
C768&lt;=240,"Moderately Hard",
C768&gt;240,"Hard")</f>
        <v>Moderately Hard</v>
      </c>
      <c r="Q769" t="str" cm="1">
        <f t="array" ref="Q769">_xlfn.IFS(D768&lt;50,"Non-Beneficial",
D768&lt;=150,"Excellent",
D768&lt;=250,"Good",
D768&lt;=350,"Average",
D768&lt;=500,"Poor",
D768&lt;=800,"Very Poor",
D768&gt;800,"Unacceptable")</f>
        <v>Average</v>
      </c>
      <c r="R769" t="str">
        <f t="shared" si="100"/>
        <v>Unacceptable</v>
      </c>
      <c r="S769" t="str">
        <f t="shared" si="102"/>
        <v>Safe</v>
      </c>
      <c r="T769" t="str">
        <f t="shared" si="103"/>
        <v>Acceptable</v>
      </c>
      <c r="U769" t="str">
        <f t="shared" si="104"/>
        <v>Unacceptable</v>
      </c>
      <c r="V769" t="str">
        <f t="shared" si="105"/>
        <v>Safe</v>
      </c>
      <c r="W769" t="str">
        <f t="shared" si="106"/>
        <v>Acceptable</v>
      </c>
      <c r="AA769" t="str">
        <f t="shared" si="107"/>
        <v>Not-Potable</v>
      </c>
      <c r="AB769" t="str">
        <f t="shared" si="108"/>
        <v>Not-Potable</v>
      </c>
      <c r="AC769" t="s">
        <v>35</v>
      </c>
    </row>
    <row r="770" spans="2:29" x14ac:dyDescent="0.3">
      <c r="B770">
        <v>10.5380984427724</v>
      </c>
      <c r="C770">
        <v>200.13982871773001</v>
      </c>
      <c r="D770">
        <v>138.67244195734901</v>
      </c>
      <c r="E770">
        <v>7.3650150932988199</v>
      </c>
      <c r="F770">
        <v>409.44672984742101</v>
      </c>
      <c r="G770">
        <v>340.80882275078801</v>
      </c>
      <c r="H770">
        <v>17.0731230804343</v>
      </c>
      <c r="I770">
        <v>72.730639478521397</v>
      </c>
      <c r="J770">
        <v>3.8230926761100199</v>
      </c>
      <c r="O770" t="str">
        <f t="shared" si="101"/>
        <v>Neutral</v>
      </c>
      <c r="P770" t="str" cm="1">
        <f t="array" ref="P770">_xlfn.IFS(C769&lt;=60,"Soft",
C769&lt;120,"Moderately Soft",
C769&lt;=170,"Desirable",
C769&lt;=240,"Moderately Hard",
C769&gt;240,"Hard")</f>
        <v>Moderately Hard</v>
      </c>
      <c r="Q770" t="str" cm="1">
        <f t="array" ref="Q770">_xlfn.IFS(D769&lt;50,"Non-Beneficial",
D769&lt;=150,"Excellent",
D769&lt;=250,"Good",
D769&lt;=350,"Average",
D769&lt;=500,"Poor",
D769&lt;=800,"Very Poor",
D769&gt;800,"Unacceptable")</f>
        <v>Good</v>
      </c>
      <c r="R770" t="str">
        <f t="shared" si="100"/>
        <v>Unacceptable</v>
      </c>
      <c r="S770" t="str">
        <f t="shared" si="102"/>
        <v>Safe</v>
      </c>
      <c r="T770" t="str">
        <f t="shared" si="103"/>
        <v>Acceptable</v>
      </c>
      <c r="U770" t="str">
        <f t="shared" si="104"/>
        <v>Acceptable</v>
      </c>
      <c r="V770" t="str">
        <f t="shared" si="105"/>
        <v>Safe</v>
      </c>
      <c r="W770" t="str">
        <f t="shared" si="106"/>
        <v>Acceptable</v>
      </c>
      <c r="AA770" t="str">
        <f t="shared" si="107"/>
        <v>Not-Potable</v>
      </c>
      <c r="AB770" t="str">
        <f t="shared" si="108"/>
        <v>Potable</v>
      </c>
      <c r="AC770" t="s">
        <v>35</v>
      </c>
    </row>
    <row r="771" spans="2:29" x14ac:dyDescent="0.3">
      <c r="B771">
        <v>5.72930291193782</v>
      </c>
      <c r="C771">
        <v>162.85758508798901</v>
      </c>
      <c r="D771">
        <v>345.73678785724303</v>
      </c>
      <c r="E771">
        <v>5.6548563609759501</v>
      </c>
      <c r="F771">
        <v>415.28707217243698</v>
      </c>
      <c r="G771">
        <v>297.63136521644901</v>
      </c>
      <c r="H771">
        <v>13.9908422194883</v>
      </c>
      <c r="I771">
        <v>76.744676718000306</v>
      </c>
      <c r="J771">
        <v>3.5563948119630999</v>
      </c>
      <c r="O771" t="str">
        <f t="shared" si="101"/>
        <v>Alkaline</v>
      </c>
      <c r="P771" t="str" cm="1">
        <f t="array" ref="P771">_xlfn.IFS(C770&lt;=60,"Soft",
C770&lt;120,"Moderately Soft",
C770&lt;=170,"Desirable",
C770&lt;=240,"Moderately Hard",
C770&gt;240,"Hard")</f>
        <v>Moderately Hard</v>
      </c>
      <c r="Q771" t="str" cm="1">
        <f t="array" ref="Q771">_xlfn.IFS(D770&lt;50,"Non-Beneficial",
D770&lt;=150,"Excellent",
D770&lt;=250,"Good",
D770&lt;=350,"Average",
D770&lt;=500,"Poor",
D770&lt;=800,"Very Poor",
D770&gt;800,"Unacceptable")</f>
        <v>Excellent</v>
      </c>
      <c r="R771" t="str">
        <f t="shared" ref="R771:R834" si="109">IF(E770&lt;=5,"Acceptable",
IF(E770&lt;=7,"Needs Boiling","Unacceptable"))</f>
        <v>Unacceptable</v>
      </c>
      <c r="S771" t="str">
        <f t="shared" si="102"/>
        <v>Unsafe</v>
      </c>
      <c r="T771" t="str">
        <f t="shared" si="103"/>
        <v>Acceptable</v>
      </c>
      <c r="U771" t="str">
        <f t="shared" si="104"/>
        <v>Acceptable</v>
      </c>
      <c r="V771" t="str">
        <f t="shared" si="105"/>
        <v>Safe</v>
      </c>
      <c r="W771" t="str">
        <f t="shared" si="106"/>
        <v>Acceptable</v>
      </c>
      <c r="AA771" t="str">
        <f t="shared" si="107"/>
        <v>Not-Potable</v>
      </c>
      <c r="AB771" t="str">
        <f t="shared" si="108"/>
        <v>Not-Potable</v>
      </c>
      <c r="AC771" t="s">
        <v>35</v>
      </c>
    </row>
    <row r="772" spans="2:29" x14ac:dyDescent="0.3">
      <c r="B772">
        <v>5.3356888089335301</v>
      </c>
      <c r="C772">
        <v>178.640118666273</v>
      </c>
      <c r="D772">
        <v>379.93182754531</v>
      </c>
      <c r="E772">
        <v>9.7725218480770799</v>
      </c>
      <c r="F772">
        <v>343.25835928715202</v>
      </c>
      <c r="G772">
        <v>465.07279582402901</v>
      </c>
      <c r="H772">
        <v>14.834256983868899</v>
      </c>
      <c r="I772">
        <v>65.326531485776698</v>
      </c>
      <c r="J772">
        <v>3.9219763810567598</v>
      </c>
      <c r="O772" t="str">
        <f t="shared" ref="O772:O835" si="110">IF(B771&lt;3,"Highly Acidic",
IF(AND(B771&lt;6.52,B771&gt;=3),"Acidic",
IF(AND(B771&gt;=6.52,B771&lt;=6.83),"Drinkable",
IF(AND(B771&gt;6.83,B771&lt;8),"Neutral",
IF(AND(B771&gt;=8,B771&lt;11),"Alkaline","Highly Alkaline")
))))</f>
        <v>Acidic</v>
      </c>
      <c r="P772" t="str" cm="1">
        <f t="array" ref="P772">_xlfn.IFS(C771&lt;=60,"Soft",
C771&lt;120,"Moderately Soft",
C771&lt;=170,"Desirable",
C771&lt;=240,"Moderately Hard",
C771&gt;240,"Hard")</f>
        <v>Desirable</v>
      </c>
      <c r="Q772" t="str" cm="1">
        <f t="array" ref="Q772">_xlfn.IFS(D771&lt;50,"Non-Beneficial",
D771&lt;=150,"Excellent",
D771&lt;=250,"Good",
D771&lt;=350,"Average",
D771&lt;=500,"Poor",
D771&lt;=800,"Very Poor",
D771&gt;800,"Unacceptable")</f>
        <v>Average</v>
      </c>
      <c r="R772" t="str">
        <f t="shared" si="109"/>
        <v>Needs Boiling</v>
      </c>
      <c r="S772" t="str">
        <f t="shared" ref="S772:S835" si="111">IF(F771&lt;=400,"Safe","Unsafe")</f>
        <v>Unsafe</v>
      </c>
      <c r="T772" t="str">
        <f t="shared" ref="T772:T835" si="112">IF(G771&lt;=500,"Acceptable","Unacceptable")</f>
        <v>Acceptable</v>
      </c>
      <c r="U772" t="str">
        <f t="shared" ref="U772:U835" si="113">IF(H771&lt;20,"Acceptable","Unacceptable")</f>
        <v>Acceptable</v>
      </c>
      <c r="V772" t="str">
        <f t="shared" ref="V772:V835" si="114">IF(I771&lt;=80,"Safe","Unsafe")</f>
        <v>Safe</v>
      </c>
      <c r="W772" t="str">
        <f t="shared" ref="W772:W835" si="115">IF(J771&lt;5,"Acceptable","Unacceptable")</f>
        <v>Acceptable</v>
      </c>
      <c r="AA772" t="str">
        <f t="shared" ref="AA772:AA835" si="116">IF(
       AND(OR(O772 = "Drinkable",O772 = "Neutral"),
                OR(P772 = "Desirable",P772 = "Moderately Hard"),
                OR(Q772 = "Excellent",Q772 = "Good",Q772 = "Average"),
                OR(R772 = "Acceptable",R772 = "Needs Boiling"),
                S772 = "Safe",
                T772 = "Acceptable",
                U772 = "Acceptable",
                V772 = "Safe",
                W772 = "Acceptable"
               ),
     "Potable",
    "Not-Potable"
   )</f>
        <v>Not-Potable</v>
      </c>
      <c r="AB772" t="str">
        <f t="shared" ref="AB772:AB835" si="117">IF(
        SUM(
                   IF(OR(O772 = "Neutral",O772 = "Drinkable"),1,0),
                   IF(OR(P772 = "Desirable",P772 = "Moderately Hard"),1,0),
                   IF(OR(Q772 = "Good",Q772 = "Average",Q772 ="Excellent"),1,0),
                   IF(OR(R772 = "Acceptable",R772 = "Needs Boiling"),1,0),
                   IF(S772 = "Safe",1,0),
                   IF(T772 = "Acceptable",1,0),
                   IF(U772 = "Acceptable",1,0),
                   IF(V772 = "Safe",1,0),
                   IF(W772 = "Acceptable",1,0)
               )&gt;7,
      "Potable",
      "Not-Potable"
  )</f>
        <v>Not-Potable</v>
      </c>
      <c r="AC772" t="s">
        <v>35</v>
      </c>
    </row>
    <row r="773" spans="2:29" x14ac:dyDescent="0.3">
      <c r="B773">
        <f>$AG$27</f>
        <v>7.080794504276815</v>
      </c>
      <c r="C773">
        <v>177.17402078695099</v>
      </c>
      <c r="D773">
        <v>389.77330798096301</v>
      </c>
      <c r="E773">
        <v>5.4771613075826702</v>
      </c>
      <c r="F773">
        <v>402.49939282930501</v>
      </c>
      <c r="G773">
        <v>484.17295329829199</v>
      </c>
      <c r="H773">
        <v>12.3001068079836</v>
      </c>
      <c r="I773">
        <v>61.5694769540859</v>
      </c>
      <c r="J773">
        <v>3.2615917307845499</v>
      </c>
      <c r="O773" t="str">
        <f t="shared" si="110"/>
        <v>Acidic</v>
      </c>
      <c r="P773" t="str" cm="1">
        <f t="array" ref="P773">_xlfn.IFS(C772&lt;=60,"Soft",
C772&lt;120,"Moderately Soft",
C772&lt;=170,"Desirable",
C772&lt;=240,"Moderately Hard",
C772&gt;240,"Hard")</f>
        <v>Moderately Hard</v>
      </c>
      <c r="Q773" t="str" cm="1">
        <f t="array" ref="Q773">_xlfn.IFS(D772&lt;50,"Non-Beneficial",
D772&lt;=150,"Excellent",
D772&lt;=250,"Good",
D772&lt;=350,"Average",
D772&lt;=500,"Poor",
D772&lt;=800,"Very Poor",
D772&gt;800,"Unacceptable")</f>
        <v>Poor</v>
      </c>
      <c r="R773" t="str">
        <f t="shared" si="109"/>
        <v>Unacceptable</v>
      </c>
      <c r="S773" t="str">
        <f t="shared" si="111"/>
        <v>Safe</v>
      </c>
      <c r="T773" t="str">
        <f t="shared" si="112"/>
        <v>Acceptable</v>
      </c>
      <c r="U773" t="str">
        <f t="shared" si="113"/>
        <v>Acceptable</v>
      </c>
      <c r="V773" t="str">
        <f t="shared" si="114"/>
        <v>Safe</v>
      </c>
      <c r="W773" t="str">
        <f t="shared" si="115"/>
        <v>Acceptable</v>
      </c>
      <c r="AA773" t="str">
        <f t="shared" si="116"/>
        <v>Not-Potable</v>
      </c>
      <c r="AB773" t="str">
        <f t="shared" si="117"/>
        <v>Not-Potable</v>
      </c>
      <c r="AC773" t="s">
        <v>35</v>
      </c>
    </row>
    <row r="774" spans="2:29" x14ac:dyDescent="0.3">
      <c r="B774">
        <v>6.7698348808135798</v>
      </c>
      <c r="C774">
        <v>177.173257993194</v>
      </c>
      <c r="D774">
        <v>345.960018717406</v>
      </c>
      <c r="E774">
        <v>2.8660730298495398</v>
      </c>
      <c r="F774">
        <v>369.53299648532402</v>
      </c>
      <c r="G774">
        <v>389.516286086913</v>
      </c>
      <c r="H774">
        <v>17.2680736309735</v>
      </c>
      <c r="I774">
        <v>64.868607877582903</v>
      </c>
      <c r="J774">
        <v>3.6557895690666098</v>
      </c>
      <c r="O774" t="str">
        <f t="shared" si="110"/>
        <v>Neutral</v>
      </c>
      <c r="P774" t="str" cm="1">
        <f t="array" ref="P774">_xlfn.IFS(C773&lt;=60,"Soft",
C773&lt;120,"Moderately Soft",
C773&lt;=170,"Desirable",
C773&lt;=240,"Moderately Hard",
C773&gt;240,"Hard")</f>
        <v>Moderately Hard</v>
      </c>
      <c r="Q774" t="str" cm="1">
        <f t="array" ref="Q774">_xlfn.IFS(D773&lt;50,"Non-Beneficial",
D773&lt;=150,"Excellent",
D773&lt;=250,"Good",
D773&lt;=350,"Average",
D773&lt;=500,"Poor",
D773&lt;=800,"Very Poor",
D773&gt;800,"Unacceptable")</f>
        <v>Poor</v>
      </c>
      <c r="R774" t="str">
        <f t="shared" si="109"/>
        <v>Needs Boiling</v>
      </c>
      <c r="S774" t="str">
        <f t="shared" si="111"/>
        <v>Unsafe</v>
      </c>
      <c r="T774" t="str">
        <f t="shared" si="112"/>
        <v>Acceptable</v>
      </c>
      <c r="U774" t="str">
        <f t="shared" si="113"/>
        <v>Acceptable</v>
      </c>
      <c r="V774" t="str">
        <f t="shared" si="114"/>
        <v>Safe</v>
      </c>
      <c r="W774" t="str">
        <f t="shared" si="115"/>
        <v>Acceptable</v>
      </c>
      <c r="AA774" t="str">
        <f t="shared" si="116"/>
        <v>Not-Potable</v>
      </c>
      <c r="AB774" t="str">
        <f t="shared" si="117"/>
        <v>Not-Potable</v>
      </c>
      <c r="AC774" t="s">
        <v>35</v>
      </c>
    </row>
    <row r="775" spans="2:29" x14ac:dyDescent="0.3">
      <c r="B775">
        <v>6.8483296013224599</v>
      </c>
      <c r="C775">
        <v>195.45148242169199</v>
      </c>
      <c r="D775">
        <v>159.08642086031199</v>
      </c>
      <c r="E775">
        <v>6.2413485980482797</v>
      </c>
      <c r="F775">
        <v>319.26472220015199</v>
      </c>
      <c r="G775">
        <v>404.20485919202599</v>
      </c>
      <c r="H775">
        <v>18.937337584114601</v>
      </c>
      <c r="I775">
        <v>75.392795103529494</v>
      </c>
      <c r="J775">
        <v>3.7322020177545001</v>
      </c>
      <c r="O775" t="str">
        <f t="shared" si="110"/>
        <v>Drinkable</v>
      </c>
      <c r="P775" t="str" cm="1">
        <f t="array" ref="P775">_xlfn.IFS(C774&lt;=60,"Soft",
C774&lt;120,"Moderately Soft",
C774&lt;=170,"Desirable",
C774&lt;=240,"Moderately Hard",
C774&gt;240,"Hard")</f>
        <v>Moderately Hard</v>
      </c>
      <c r="Q775" t="str" cm="1">
        <f t="array" ref="Q775">_xlfn.IFS(D774&lt;50,"Non-Beneficial",
D774&lt;=150,"Excellent",
D774&lt;=250,"Good",
D774&lt;=350,"Average",
D774&lt;=500,"Poor",
D774&lt;=800,"Very Poor",
D774&gt;800,"Unacceptable")</f>
        <v>Average</v>
      </c>
      <c r="R775" t="str">
        <f t="shared" si="109"/>
        <v>Acceptable</v>
      </c>
      <c r="S775" t="str">
        <f t="shared" si="111"/>
        <v>Safe</v>
      </c>
      <c r="T775" t="str">
        <f t="shared" si="112"/>
        <v>Acceptable</v>
      </c>
      <c r="U775" t="str">
        <f t="shared" si="113"/>
        <v>Acceptable</v>
      </c>
      <c r="V775" t="str">
        <f t="shared" si="114"/>
        <v>Safe</v>
      </c>
      <c r="W775" t="str">
        <f t="shared" si="115"/>
        <v>Acceptable</v>
      </c>
      <c r="AA775" t="str">
        <f t="shared" si="116"/>
        <v>Potable</v>
      </c>
      <c r="AB775" t="str">
        <f t="shared" si="117"/>
        <v>Potable</v>
      </c>
      <c r="AC775" t="s">
        <v>35</v>
      </c>
    </row>
    <row r="776" spans="2:29" x14ac:dyDescent="0.3">
      <c r="B776">
        <f>$AG$27</f>
        <v>7.080794504276815</v>
      </c>
      <c r="C776">
        <v>231.15982406732701</v>
      </c>
      <c r="D776">
        <v>128.56728623409899</v>
      </c>
      <c r="E776">
        <v>6.9770185829046802</v>
      </c>
      <c r="F776">
        <v>344.44773731524401</v>
      </c>
      <c r="G776">
        <v>392.51690179296997</v>
      </c>
      <c r="H776">
        <v>13.217222686954599</v>
      </c>
      <c r="I776">
        <v>80.956457918231706</v>
      </c>
      <c r="J776">
        <v>3.3082941798432199</v>
      </c>
      <c r="O776" t="str">
        <f t="shared" si="110"/>
        <v>Neutral</v>
      </c>
      <c r="P776" t="str" cm="1">
        <f t="array" ref="P776">_xlfn.IFS(C775&lt;=60,"Soft",
C775&lt;120,"Moderately Soft",
C775&lt;=170,"Desirable",
C775&lt;=240,"Moderately Hard",
C775&gt;240,"Hard")</f>
        <v>Moderately Hard</v>
      </c>
      <c r="Q776" t="str" cm="1">
        <f t="array" ref="Q776">_xlfn.IFS(D775&lt;50,"Non-Beneficial",
D775&lt;=150,"Excellent",
D775&lt;=250,"Good",
D775&lt;=350,"Average",
D775&lt;=500,"Poor",
D775&lt;=800,"Very Poor",
D775&gt;800,"Unacceptable")</f>
        <v>Good</v>
      </c>
      <c r="R776" t="str">
        <f t="shared" si="109"/>
        <v>Needs Boiling</v>
      </c>
      <c r="S776" t="str">
        <f t="shared" si="111"/>
        <v>Safe</v>
      </c>
      <c r="T776" t="str">
        <f t="shared" si="112"/>
        <v>Acceptable</v>
      </c>
      <c r="U776" t="str">
        <f t="shared" si="113"/>
        <v>Acceptable</v>
      </c>
      <c r="V776" t="str">
        <f t="shared" si="114"/>
        <v>Safe</v>
      </c>
      <c r="W776" t="str">
        <f t="shared" si="115"/>
        <v>Acceptable</v>
      </c>
      <c r="AA776" t="str">
        <f t="shared" si="116"/>
        <v>Potable</v>
      </c>
      <c r="AB776" t="str">
        <f t="shared" si="117"/>
        <v>Potable</v>
      </c>
      <c r="AC776" t="s">
        <v>35</v>
      </c>
    </row>
    <row r="777" spans="2:29" x14ac:dyDescent="0.3">
      <c r="B777">
        <f>$AG$27</f>
        <v>7.080794504276815</v>
      </c>
      <c r="C777">
        <v>205.08878887104399</v>
      </c>
      <c r="D777">
        <v>270.644184088168</v>
      </c>
      <c r="E777">
        <v>7.3983786358410697</v>
      </c>
      <c r="F777">
        <v>304.92647506845498</v>
      </c>
      <c r="G777">
        <v>409.50184173875499</v>
      </c>
      <c r="H777">
        <v>18.5217915475036</v>
      </c>
      <c r="I777">
        <v>61.486105144534797</v>
      </c>
      <c r="J777">
        <v>4.5995726340954803</v>
      </c>
      <c r="O777" t="str">
        <f t="shared" si="110"/>
        <v>Neutral</v>
      </c>
      <c r="P777" t="str" cm="1">
        <f t="array" ref="P777">_xlfn.IFS(C776&lt;=60,"Soft",
C776&lt;120,"Moderately Soft",
C776&lt;=170,"Desirable",
C776&lt;=240,"Moderately Hard",
C776&gt;240,"Hard")</f>
        <v>Moderately Hard</v>
      </c>
      <c r="Q777" t="str" cm="1">
        <f t="array" ref="Q777">_xlfn.IFS(D776&lt;50,"Non-Beneficial",
D776&lt;=150,"Excellent",
D776&lt;=250,"Good",
D776&lt;=350,"Average",
D776&lt;=500,"Poor",
D776&lt;=800,"Very Poor",
D776&gt;800,"Unacceptable")</f>
        <v>Excellent</v>
      </c>
      <c r="R777" t="str">
        <f t="shared" si="109"/>
        <v>Needs Boiling</v>
      </c>
      <c r="S777" t="str">
        <f t="shared" si="111"/>
        <v>Safe</v>
      </c>
      <c r="T777" t="str">
        <f t="shared" si="112"/>
        <v>Acceptable</v>
      </c>
      <c r="U777" t="str">
        <f t="shared" si="113"/>
        <v>Acceptable</v>
      </c>
      <c r="V777" t="str">
        <f t="shared" si="114"/>
        <v>Unsafe</v>
      </c>
      <c r="W777" t="str">
        <f t="shared" si="115"/>
        <v>Acceptable</v>
      </c>
      <c r="AA777" t="str">
        <f t="shared" si="116"/>
        <v>Not-Potable</v>
      </c>
      <c r="AB777" t="str">
        <f t="shared" si="117"/>
        <v>Potable</v>
      </c>
      <c r="AC777" t="s">
        <v>35</v>
      </c>
    </row>
    <row r="778" spans="2:29" x14ac:dyDescent="0.3">
      <c r="B778">
        <f>$AG$27</f>
        <v>7.080794504276815</v>
      </c>
      <c r="C778">
        <v>155.864381695285</v>
      </c>
      <c r="D778">
        <v>282.24774178494204</v>
      </c>
      <c r="E778">
        <v>8.36672275484786</v>
      </c>
      <c r="F778">
        <v>392.58258226692197</v>
      </c>
      <c r="G778">
        <v>421.34373616614801</v>
      </c>
      <c r="H778">
        <v>18.778696100794502</v>
      </c>
      <c r="I778">
        <v>52.640593959329301</v>
      </c>
      <c r="J778">
        <v>4.9301899863332697</v>
      </c>
      <c r="O778" t="str">
        <f t="shared" si="110"/>
        <v>Neutral</v>
      </c>
      <c r="P778" t="str" cm="1">
        <f t="array" ref="P778">_xlfn.IFS(C777&lt;=60,"Soft",
C777&lt;120,"Moderately Soft",
C777&lt;=170,"Desirable",
C777&lt;=240,"Moderately Hard",
C777&gt;240,"Hard")</f>
        <v>Moderately Hard</v>
      </c>
      <c r="Q778" t="str" cm="1">
        <f t="array" ref="Q778">_xlfn.IFS(D777&lt;50,"Non-Beneficial",
D777&lt;=150,"Excellent",
D777&lt;=250,"Good",
D777&lt;=350,"Average",
D777&lt;=500,"Poor",
D777&lt;=800,"Very Poor",
D777&gt;800,"Unacceptable")</f>
        <v>Average</v>
      </c>
      <c r="R778" t="str">
        <f t="shared" si="109"/>
        <v>Unacceptable</v>
      </c>
      <c r="S778" t="str">
        <f t="shared" si="111"/>
        <v>Safe</v>
      </c>
      <c r="T778" t="str">
        <f t="shared" si="112"/>
        <v>Acceptable</v>
      </c>
      <c r="U778" t="str">
        <f t="shared" si="113"/>
        <v>Acceptable</v>
      </c>
      <c r="V778" t="str">
        <f t="shared" si="114"/>
        <v>Safe</v>
      </c>
      <c r="W778" t="str">
        <f t="shared" si="115"/>
        <v>Acceptable</v>
      </c>
      <c r="AA778" t="str">
        <f t="shared" si="116"/>
        <v>Not-Potable</v>
      </c>
      <c r="AB778" t="str">
        <f t="shared" si="117"/>
        <v>Potable</v>
      </c>
      <c r="AC778" t="s">
        <v>35</v>
      </c>
    </row>
    <row r="779" spans="2:29" x14ac:dyDescent="0.3">
      <c r="B779">
        <v>8.58920234365414</v>
      </c>
      <c r="C779">
        <v>233.72797460195</v>
      </c>
      <c r="D779">
        <v>72.630567491301193</v>
      </c>
      <c r="E779">
        <v>6.9533077796878997</v>
      </c>
      <c r="F779">
        <v>268.97135529751699</v>
      </c>
      <c r="G779">
        <v>258.880209039715</v>
      </c>
      <c r="H779">
        <v>8.9863634241376005</v>
      </c>
      <c r="I779">
        <v>41.9304389014384</v>
      </c>
      <c r="J779">
        <v>4.0414456709623598</v>
      </c>
      <c r="O779" t="str">
        <f t="shared" si="110"/>
        <v>Neutral</v>
      </c>
      <c r="P779" t="str" cm="1">
        <f t="array" ref="P779">_xlfn.IFS(C778&lt;=60,"Soft",
C778&lt;120,"Moderately Soft",
C778&lt;=170,"Desirable",
C778&lt;=240,"Moderately Hard",
C778&gt;240,"Hard")</f>
        <v>Desirable</v>
      </c>
      <c r="Q779" t="str" cm="1">
        <f t="array" ref="Q779">_xlfn.IFS(D778&lt;50,"Non-Beneficial",
D778&lt;=150,"Excellent",
D778&lt;=250,"Good",
D778&lt;=350,"Average",
D778&lt;=500,"Poor",
D778&lt;=800,"Very Poor",
D778&gt;800,"Unacceptable")</f>
        <v>Average</v>
      </c>
      <c r="R779" t="str">
        <f t="shared" si="109"/>
        <v>Unacceptable</v>
      </c>
      <c r="S779" t="str">
        <f t="shared" si="111"/>
        <v>Safe</v>
      </c>
      <c r="T779" t="str">
        <f t="shared" si="112"/>
        <v>Acceptable</v>
      </c>
      <c r="U779" t="str">
        <f t="shared" si="113"/>
        <v>Acceptable</v>
      </c>
      <c r="V779" t="str">
        <f t="shared" si="114"/>
        <v>Safe</v>
      </c>
      <c r="W779" t="str">
        <f t="shared" si="115"/>
        <v>Acceptable</v>
      </c>
      <c r="AA779" t="str">
        <f t="shared" si="116"/>
        <v>Not-Potable</v>
      </c>
      <c r="AB779" t="str">
        <f t="shared" si="117"/>
        <v>Potable</v>
      </c>
      <c r="AC779" t="s">
        <v>35</v>
      </c>
    </row>
    <row r="780" spans="2:29" x14ac:dyDescent="0.3">
      <c r="B780">
        <v>8.4736493228467396</v>
      </c>
      <c r="C780">
        <v>182.997198731102</v>
      </c>
      <c r="D780">
        <v>364.12488259683801</v>
      </c>
      <c r="E780">
        <v>6.1446656552905496</v>
      </c>
      <c r="F780">
        <f>$AH$27</f>
        <v>333.77577661081307</v>
      </c>
      <c r="G780">
        <v>414.30805494187598</v>
      </c>
      <c r="H780">
        <v>14.2553562618765</v>
      </c>
      <c r="I780">
        <v>56.735186644002901</v>
      </c>
      <c r="J780">
        <v>3.48781630654535</v>
      </c>
      <c r="O780" t="str">
        <f t="shared" si="110"/>
        <v>Alkaline</v>
      </c>
      <c r="P780" t="str" cm="1">
        <f t="array" ref="P780">_xlfn.IFS(C779&lt;=60,"Soft",
C779&lt;120,"Moderately Soft",
C779&lt;=170,"Desirable",
C779&lt;=240,"Moderately Hard",
C779&gt;240,"Hard")</f>
        <v>Moderately Hard</v>
      </c>
      <c r="Q780" t="str" cm="1">
        <f t="array" ref="Q780">_xlfn.IFS(D779&lt;50,"Non-Beneficial",
D779&lt;=150,"Excellent",
D779&lt;=250,"Good",
D779&lt;=350,"Average",
D779&lt;=500,"Poor",
D779&lt;=800,"Very Poor",
D779&gt;800,"Unacceptable")</f>
        <v>Excellent</v>
      </c>
      <c r="R780" t="str">
        <f t="shared" si="109"/>
        <v>Needs Boiling</v>
      </c>
      <c r="S780" t="str">
        <f t="shared" si="111"/>
        <v>Safe</v>
      </c>
      <c r="T780" t="str">
        <f t="shared" si="112"/>
        <v>Acceptable</v>
      </c>
      <c r="U780" t="str">
        <f t="shared" si="113"/>
        <v>Acceptable</v>
      </c>
      <c r="V780" t="str">
        <f t="shared" si="114"/>
        <v>Safe</v>
      </c>
      <c r="W780" t="str">
        <f t="shared" si="115"/>
        <v>Acceptable</v>
      </c>
      <c r="AA780" t="str">
        <f t="shared" si="116"/>
        <v>Not-Potable</v>
      </c>
      <c r="AB780" t="str">
        <f t="shared" si="117"/>
        <v>Potable</v>
      </c>
      <c r="AC780" t="s">
        <v>35</v>
      </c>
    </row>
    <row r="781" spans="2:29" x14ac:dyDescent="0.3">
      <c r="B781">
        <v>7.5913460935401398</v>
      </c>
      <c r="C781">
        <v>199.255321824422</v>
      </c>
      <c r="D781">
        <v>253.837651834425</v>
      </c>
      <c r="E781">
        <v>7.9246162652689396</v>
      </c>
      <c r="F781">
        <v>318.61047849174503</v>
      </c>
      <c r="G781">
        <v>416.44561747739601</v>
      </c>
      <c r="H781">
        <v>20.118826931837901</v>
      </c>
      <c r="I781">
        <v>48.271209682285701</v>
      </c>
      <c r="J781">
        <v>4.5151501137791703</v>
      </c>
      <c r="O781" t="str">
        <f t="shared" si="110"/>
        <v>Alkaline</v>
      </c>
      <c r="P781" t="str" cm="1">
        <f t="array" ref="P781">_xlfn.IFS(C780&lt;=60,"Soft",
C780&lt;120,"Moderately Soft",
C780&lt;=170,"Desirable",
C780&lt;=240,"Moderately Hard",
C780&gt;240,"Hard")</f>
        <v>Moderately Hard</v>
      </c>
      <c r="Q781" t="str" cm="1">
        <f t="array" ref="Q781">_xlfn.IFS(D780&lt;50,"Non-Beneficial",
D780&lt;=150,"Excellent",
D780&lt;=250,"Good",
D780&lt;=350,"Average",
D780&lt;=500,"Poor",
D780&lt;=800,"Very Poor",
D780&gt;800,"Unacceptable")</f>
        <v>Poor</v>
      </c>
      <c r="R781" t="str">
        <f t="shared" si="109"/>
        <v>Needs Boiling</v>
      </c>
      <c r="S781" t="str">
        <f t="shared" si="111"/>
        <v>Safe</v>
      </c>
      <c r="T781" t="str">
        <f t="shared" si="112"/>
        <v>Acceptable</v>
      </c>
      <c r="U781" t="str">
        <f t="shared" si="113"/>
        <v>Acceptable</v>
      </c>
      <c r="V781" t="str">
        <f t="shared" si="114"/>
        <v>Safe</v>
      </c>
      <c r="W781" t="str">
        <f t="shared" si="115"/>
        <v>Acceptable</v>
      </c>
      <c r="AA781" t="str">
        <f t="shared" si="116"/>
        <v>Not-Potable</v>
      </c>
      <c r="AB781" t="str">
        <f t="shared" si="117"/>
        <v>Not-Potable</v>
      </c>
      <c r="AC781" t="s">
        <v>35</v>
      </c>
    </row>
    <row r="782" spans="2:29" x14ac:dyDescent="0.3">
      <c r="B782">
        <v>8.13776788309249</v>
      </c>
      <c r="C782">
        <v>203.86186733868601</v>
      </c>
      <c r="D782">
        <v>241.727033126077</v>
      </c>
      <c r="E782">
        <v>6.8440176264222297</v>
      </c>
      <c r="F782">
        <v>305.83257968719698</v>
      </c>
      <c r="G782">
        <v>470.83626451802797</v>
      </c>
      <c r="H782">
        <v>19.232961414138298</v>
      </c>
      <c r="I782">
        <v>30.7084213003941</v>
      </c>
      <c r="J782">
        <v>5.0038257862091404</v>
      </c>
      <c r="O782" t="str">
        <f t="shared" si="110"/>
        <v>Neutral</v>
      </c>
      <c r="P782" t="str" cm="1">
        <f t="array" ref="P782">_xlfn.IFS(C781&lt;=60,"Soft",
C781&lt;120,"Moderately Soft",
C781&lt;=170,"Desirable",
C781&lt;=240,"Moderately Hard",
C781&gt;240,"Hard")</f>
        <v>Moderately Hard</v>
      </c>
      <c r="Q782" t="str" cm="1">
        <f t="array" ref="Q782">_xlfn.IFS(D781&lt;50,"Non-Beneficial",
D781&lt;=150,"Excellent",
D781&lt;=250,"Good",
D781&lt;=350,"Average",
D781&lt;=500,"Poor",
D781&lt;=800,"Very Poor",
D781&gt;800,"Unacceptable")</f>
        <v>Average</v>
      </c>
      <c r="R782" t="str">
        <f t="shared" si="109"/>
        <v>Unacceptable</v>
      </c>
      <c r="S782" t="str">
        <f t="shared" si="111"/>
        <v>Safe</v>
      </c>
      <c r="T782" t="str">
        <f t="shared" si="112"/>
        <v>Acceptable</v>
      </c>
      <c r="U782" t="str">
        <f t="shared" si="113"/>
        <v>Unacceptable</v>
      </c>
      <c r="V782" t="str">
        <f t="shared" si="114"/>
        <v>Safe</v>
      </c>
      <c r="W782" t="str">
        <f t="shared" si="115"/>
        <v>Acceptable</v>
      </c>
      <c r="AA782" t="str">
        <f t="shared" si="116"/>
        <v>Not-Potable</v>
      </c>
      <c r="AB782" t="str">
        <f t="shared" si="117"/>
        <v>Not-Potable</v>
      </c>
      <c r="AC782" t="s">
        <v>35</v>
      </c>
    </row>
    <row r="783" spans="2:29" x14ac:dyDescent="0.3">
      <c r="B783">
        <v>5.3525659797147496</v>
      </c>
      <c r="C783">
        <v>150.49521432008399</v>
      </c>
      <c r="D783">
        <v>277.95732040940902</v>
      </c>
      <c r="E783">
        <v>5.4640576477657001</v>
      </c>
      <c r="F783">
        <v>445.938391197692</v>
      </c>
      <c r="G783">
        <v>422.42250869968302</v>
      </c>
      <c r="H783">
        <v>16.144510444073301</v>
      </c>
      <c r="I783">
        <v>78.374845182699104</v>
      </c>
      <c r="J783">
        <v>4.7791870088188597</v>
      </c>
      <c r="O783" t="str">
        <f t="shared" si="110"/>
        <v>Alkaline</v>
      </c>
      <c r="P783" t="str" cm="1">
        <f t="array" ref="P783">_xlfn.IFS(C782&lt;=60,"Soft",
C782&lt;120,"Moderately Soft",
C782&lt;=170,"Desirable",
C782&lt;=240,"Moderately Hard",
C782&gt;240,"Hard")</f>
        <v>Moderately Hard</v>
      </c>
      <c r="Q783" t="str" cm="1">
        <f t="array" ref="Q783">_xlfn.IFS(D782&lt;50,"Non-Beneficial",
D782&lt;=150,"Excellent",
D782&lt;=250,"Good",
D782&lt;=350,"Average",
D782&lt;=500,"Poor",
D782&lt;=800,"Very Poor",
D782&gt;800,"Unacceptable")</f>
        <v>Good</v>
      </c>
      <c r="R783" t="str">
        <f t="shared" si="109"/>
        <v>Needs Boiling</v>
      </c>
      <c r="S783" t="str">
        <f t="shared" si="111"/>
        <v>Safe</v>
      </c>
      <c r="T783" t="str">
        <f t="shared" si="112"/>
        <v>Acceptable</v>
      </c>
      <c r="U783" t="str">
        <f t="shared" si="113"/>
        <v>Acceptable</v>
      </c>
      <c r="V783" t="str">
        <f t="shared" si="114"/>
        <v>Safe</v>
      </c>
      <c r="W783" t="str">
        <f t="shared" si="115"/>
        <v>Unacceptable</v>
      </c>
      <c r="AA783" t="str">
        <f t="shared" si="116"/>
        <v>Not-Potable</v>
      </c>
      <c r="AB783" t="str">
        <f t="shared" si="117"/>
        <v>Not-Potable</v>
      </c>
      <c r="AC783" t="s">
        <v>35</v>
      </c>
    </row>
    <row r="784" spans="2:29" x14ac:dyDescent="0.3">
      <c r="B784">
        <v>7.9980902539413101</v>
      </c>
      <c r="C784">
        <v>241.00027651188699</v>
      </c>
      <c r="D784">
        <v>96.097406047783693</v>
      </c>
      <c r="E784">
        <v>9.8423460733329904</v>
      </c>
      <c r="F784">
        <v>229.57556091890501</v>
      </c>
      <c r="G784">
        <v>428.88236590713802</v>
      </c>
      <c r="H784">
        <v>14.990566983235199</v>
      </c>
      <c r="I784">
        <v>39.8423790915352</v>
      </c>
      <c r="J784">
        <v>2.6265467837702898</v>
      </c>
      <c r="O784" t="str">
        <f t="shared" si="110"/>
        <v>Acidic</v>
      </c>
      <c r="P784" t="str" cm="1">
        <f t="array" ref="P784">_xlfn.IFS(C783&lt;=60,"Soft",
C783&lt;120,"Moderately Soft",
C783&lt;=170,"Desirable",
C783&lt;=240,"Moderately Hard",
C783&gt;240,"Hard")</f>
        <v>Desirable</v>
      </c>
      <c r="Q784" t="str" cm="1">
        <f t="array" ref="Q784">_xlfn.IFS(D783&lt;50,"Non-Beneficial",
D783&lt;=150,"Excellent",
D783&lt;=250,"Good",
D783&lt;=350,"Average",
D783&lt;=500,"Poor",
D783&lt;=800,"Very Poor",
D783&gt;800,"Unacceptable")</f>
        <v>Average</v>
      </c>
      <c r="R784" t="str">
        <f t="shared" si="109"/>
        <v>Needs Boiling</v>
      </c>
      <c r="S784" t="str">
        <f t="shared" si="111"/>
        <v>Unsafe</v>
      </c>
      <c r="T784" t="str">
        <f t="shared" si="112"/>
        <v>Acceptable</v>
      </c>
      <c r="U784" t="str">
        <f t="shared" si="113"/>
        <v>Acceptable</v>
      </c>
      <c r="V784" t="str">
        <f t="shared" si="114"/>
        <v>Safe</v>
      </c>
      <c r="W784" t="str">
        <f t="shared" si="115"/>
        <v>Acceptable</v>
      </c>
      <c r="AA784" t="str">
        <f t="shared" si="116"/>
        <v>Not-Potable</v>
      </c>
      <c r="AB784" t="str">
        <f t="shared" si="117"/>
        <v>Not-Potable</v>
      </c>
      <c r="AC784" t="s">
        <v>35</v>
      </c>
    </row>
    <row r="785" spans="2:29" x14ac:dyDescent="0.3">
      <c r="B785">
        <v>11.898078029740301</v>
      </c>
      <c r="C785">
        <v>228.13267318983901</v>
      </c>
      <c r="D785">
        <v>82.965506111170995</v>
      </c>
      <c r="E785">
        <v>9.8996366950887396</v>
      </c>
      <c r="F785">
        <v>346.649750405997</v>
      </c>
      <c r="G785">
        <v>500.16921032564301</v>
      </c>
      <c r="H785">
        <v>15.486862374734301</v>
      </c>
      <c r="I785">
        <v>63.529460122034003</v>
      </c>
      <c r="J785">
        <v>3.0249684865843198</v>
      </c>
      <c r="O785" t="str">
        <f t="shared" si="110"/>
        <v>Neutral</v>
      </c>
      <c r="P785" t="str" cm="1">
        <f t="array" ref="P785">_xlfn.IFS(C784&lt;=60,"Soft",
C784&lt;120,"Moderately Soft",
C784&lt;=170,"Desirable",
C784&lt;=240,"Moderately Hard",
C784&gt;240,"Hard")</f>
        <v>Hard</v>
      </c>
      <c r="Q785" t="str" cm="1">
        <f t="array" ref="Q785">_xlfn.IFS(D784&lt;50,"Non-Beneficial",
D784&lt;=150,"Excellent",
D784&lt;=250,"Good",
D784&lt;=350,"Average",
D784&lt;=500,"Poor",
D784&lt;=800,"Very Poor",
D784&gt;800,"Unacceptable")</f>
        <v>Excellent</v>
      </c>
      <c r="R785" t="str">
        <f t="shared" si="109"/>
        <v>Unacceptable</v>
      </c>
      <c r="S785" t="str">
        <f t="shared" si="111"/>
        <v>Safe</v>
      </c>
      <c r="T785" t="str">
        <f t="shared" si="112"/>
        <v>Acceptable</v>
      </c>
      <c r="U785" t="str">
        <f t="shared" si="113"/>
        <v>Acceptable</v>
      </c>
      <c r="V785" t="str">
        <f t="shared" si="114"/>
        <v>Safe</v>
      </c>
      <c r="W785" t="str">
        <f t="shared" si="115"/>
        <v>Acceptable</v>
      </c>
      <c r="AA785" t="str">
        <f t="shared" si="116"/>
        <v>Not-Potable</v>
      </c>
      <c r="AB785" t="str">
        <f t="shared" si="117"/>
        <v>Not-Potable</v>
      </c>
      <c r="AC785" t="s">
        <v>35</v>
      </c>
    </row>
    <row r="786" spans="2:29" x14ac:dyDescent="0.3">
      <c r="B786">
        <v>7.4425364753277199</v>
      </c>
      <c r="C786">
        <v>180.85909058042699</v>
      </c>
      <c r="D786">
        <v>182.230270796323</v>
      </c>
      <c r="E786">
        <v>8.5772495767393409</v>
      </c>
      <c r="F786">
        <v>405.32001567447702</v>
      </c>
      <c r="G786">
        <v>564.79348532028905</v>
      </c>
      <c r="H786">
        <v>14.7683365562206</v>
      </c>
      <c r="I786">
        <v>57.757553595677798</v>
      </c>
      <c r="J786">
        <v>2.1911384217035201</v>
      </c>
      <c r="O786" t="str">
        <f t="shared" si="110"/>
        <v>Highly Alkaline</v>
      </c>
      <c r="P786" t="str" cm="1">
        <f t="array" ref="P786">_xlfn.IFS(C785&lt;=60,"Soft",
C785&lt;120,"Moderately Soft",
C785&lt;=170,"Desirable",
C785&lt;=240,"Moderately Hard",
C785&gt;240,"Hard")</f>
        <v>Moderately Hard</v>
      </c>
      <c r="Q786" t="str" cm="1">
        <f t="array" ref="Q786">_xlfn.IFS(D785&lt;50,"Non-Beneficial",
D785&lt;=150,"Excellent",
D785&lt;=250,"Good",
D785&lt;=350,"Average",
D785&lt;=500,"Poor",
D785&lt;=800,"Very Poor",
D785&gt;800,"Unacceptable")</f>
        <v>Excellent</v>
      </c>
      <c r="R786" t="str">
        <f t="shared" si="109"/>
        <v>Unacceptable</v>
      </c>
      <c r="S786" t="str">
        <f t="shared" si="111"/>
        <v>Safe</v>
      </c>
      <c r="T786" t="str">
        <f t="shared" si="112"/>
        <v>Unacceptable</v>
      </c>
      <c r="U786" t="str">
        <f t="shared" si="113"/>
        <v>Acceptable</v>
      </c>
      <c r="V786" t="str">
        <f t="shared" si="114"/>
        <v>Safe</v>
      </c>
      <c r="W786" t="str">
        <f t="shared" si="115"/>
        <v>Acceptable</v>
      </c>
      <c r="AA786" t="str">
        <f t="shared" si="116"/>
        <v>Not-Potable</v>
      </c>
      <c r="AB786" t="str">
        <f t="shared" si="117"/>
        <v>Not-Potable</v>
      </c>
      <c r="AC786" t="s">
        <v>35</v>
      </c>
    </row>
    <row r="787" spans="2:29" x14ac:dyDescent="0.3">
      <c r="B787">
        <v>5.1408005276963298</v>
      </c>
      <c r="C787">
        <v>209.358561170261</v>
      </c>
      <c r="D787">
        <v>214.07614287150699</v>
      </c>
      <c r="E787">
        <v>4.41597593139642</v>
      </c>
      <c r="F787">
        <v>230.55585580745301</v>
      </c>
      <c r="G787">
        <v>378.89718961176101</v>
      </c>
      <c r="H787">
        <v>2.1999999999999802</v>
      </c>
      <c r="I787">
        <v>86.737222859903895</v>
      </c>
      <c r="J787">
        <v>4.1922574493535398</v>
      </c>
      <c r="O787" t="str">
        <f t="shared" si="110"/>
        <v>Neutral</v>
      </c>
      <c r="P787" t="str" cm="1">
        <f t="array" ref="P787">_xlfn.IFS(C786&lt;=60,"Soft",
C786&lt;120,"Moderately Soft",
C786&lt;=170,"Desirable",
C786&lt;=240,"Moderately Hard",
C786&gt;240,"Hard")</f>
        <v>Moderately Hard</v>
      </c>
      <c r="Q787" t="str" cm="1">
        <f t="array" ref="Q787">_xlfn.IFS(D786&lt;50,"Non-Beneficial",
D786&lt;=150,"Excellent",
D786&lt;=250,"Good",
D786&lt;=350,"Average",
D786&lt;=500,"Poor",
D786&lt;=800,"Very Poor",
D786&gt;800,"Unacceptable")</f>
        <v>Good</v>
      </c>
      <c r="R787" t="str">
        <f t="shared" si="109"/>
        <v>Unacceptable</v>
      </c>
      <c r="S787" t="str">
        <f t="shared" si="111"/>
        <v>Unsafe</v>
      </c>
      <c r="T787" t="str">
        <f t="shared" si="112"/>
        <v>Unacceptable</v>
      </c>
      <c r="U787" t="str">
        <f t="shared" si="113"/>
        <v>Acceptable</v>
      </c>
      <c r="V787" t="str">
        <f t="shared" si="114"/>
        <v>Safe</v>
      </c>
      <c r="W787" t="str">
        <f t="shared" si="115"/>
        <v>Acceptable</v>
      </c>
      <c r="AA787" t="str">
        <f t="shared" si="116"/>
        <v>Not-Potable</v>
      </c>
      <c r="AB787" t="str">
        <f t="shared" si="117"/>
        <v>Not-Potable</v>
      </c>
      <c r="AC787" t="s">
        <v>35</v>
      </c>
    </row>
    <row r="788" spans="2:29" x14ac:dyDescent="0.3">
      <c r="B788">
        <f>$AG$27</f>
        <v>7.080794504276815</v>
      </c>
      <c r="C788">
        <v>242.413429248021</v>
      </c>
      <c r="D788">
        <v>97.833687274534896</v>
      </c>
      <c r="E788">
        <v>6.40015195574159</v>
      </c>
      <c r="F788">
        <v>211.851592302201</v>
      </c>
      <c r="G788">
        <v>351.99736022547302</v>
      </c>
      <c r="H788">
        <v>10.4072574932528</v>
      </c>
      <c r="I788">
        <v>69.909490681369107</v>
      </c>
      <c r="J788">
        <v>4.6267010225026004</v>
      </c>
      <c r="O788" t="str">
        <f t="shared" si="110"/>
        <v>Acidic</v>
      </c>
      <c r="P788" t="str" cm="1">
        <f t="array" ref="P788">_xlfn.IFS(C787&lt;=60,"Soft",
C787&lt;120,"Moderately Soft",
C787&lt;=170,"Desirable",
C787&lt;=240,"Moderately Hard",
C787&gt;240,"Hard")</f>
        <v>Moderately Hard</v>
      </c>
      <c r="Q788" t="str" cm="1">
        <f t="array" ref="Q788">_xlfn.IFS(D787&lt;50,"Non-Beneficial",
D787&lt;=150,"Excellent",
D787&lt;=250,"Good",
D787&lt;=350,"Average",
D787&lt;=500,"Poor",
D787&lt;=800,"Very Poor",
D787&gt;800,"Unacceptable")</f>
        <v>Good</v>
      </c>
      <c r="R788" t="str">
        <f t="shared" si="109"/>
        <v>Acceptable</v>
      </c>
      <c r="S788" t="str">
        <f t="shared" si="111"/>
        <v>Safe</v>
      </c>
      <c r="T788" t="str">
        <f t="shared" si="112"/>
        <v>Acceptable</v>
      </c>
      <c r="U788" t="str">
        <f t="shared" si="113"/>
        <v>Acceptable</v>
      </c>
      <c r="V788" t="str">
        <f t="shared" si="114"/>
        <v>Unsafe</v>
      </c>
      <c r="W788" t="str">
        <f t="shared" si="115"/>
        <v>Acceptable</v>
      </c>
      <c r="AA788" t="str">
        <f t="shared" si="116"/>
        <v>Not-Potable</v>
      </c>
      <c r="AB788" t="str">
        <f t="shared" si="117"/>
        <v>Not-Potable</v>
      </c>
      <c r="AC788" t="s">
        <v>35</v>
      </c>
    </row>
    <row r="789" spans="2:29" x14ac:dyDescent="0.3">
      <c r="B789">
        <v>6.9479155338739798</v>
      </c>
      <c r="C789">
        <v>219.59438490637601</v>
      </c>
      <c r="D789">
        <v>103.375417028637</v>
      </c>
      <c r="E789">
        <v>10.4147810022599</v>
      </c>
      <c r="F789">
        <f>$AH$27</f>
        <v>333.77577661081307</v>
      </c>
      <c r="G789">
        <v>453.151938070369</v>
      </c>
      <c r="H789">
        <v>14.213798854799601</v>
      </c>
      <c r="I789">
        <v>61.150299294519698</v>
      </c>
      <c r="J789">
        <v>3.6850792731358801</v>
      </c>
      <c r="O789" t="str">
        <f t="shared" si="110"/>
        <v>Neutral</v>
      </c>
      <c r="P789" t="str" cm="1">
        <f t="array" ref="P789">_xlfn.IFS(C788&lt;=60,"Soft",
C788&lt;120,"Moderately Soft",
C788&lt;=170,"Desirable",
C788&lt;=240,"Moderately Hard",
C788&gt;240,"Hard")</f>
        <v>Hard</v>
      </c>
      <c r="Q789" t="str" cm="1">
        <f t="array" ref="Q789">_xlfn.IFS(D788&lt;50,"Non-Beneficial",
D788&lt;=150,"Excellent",
D788&lt;=250,"Good",
D788&lt;=350,"Average",
D788&lt;=500,"Poor",
D788&lt;=800,"Very Poor",
D788&gt;800,"Unacceptable")</f>
        <v>Excellent</v>
      </c>
      <c r="R789" t="str">
        <f t="shared" si="109"/>
        <v>Needs Boiling</v>
      </c>
      <c r="S789" t="str">
        <f t="shared" si="111"/>
        <v>Safe</v>
      </c>
      <c r="T789" t="str">
        <f t="shared" si="112"/>
        <v>Acceptable</v>
      </c>
      <c r="U789" t="str">
        <f t="shared" si="113"/>
        <v>Acceptable</v>
      </c>
      <c r="V789" t="str">
        <f t="shared" si="114"/>
        <v>Safe</v>
      </c>
      <c r="W789" t="str">
        <f t="shared" si="115"/>
        <v>Acceptable</v>
      </c>
      <c r="AA789" t="str">
        <f t="shared" si="116"/>
        <v>Not-Potable</v>
      </c>
      <c r="AB789" t="str">
        <f t="shared" si="117"/>
        <v>Potable</v>
      </c>
      <c r="AC789" t="s">
        <v>35</v>
      </c>
    </row>
    <row r="790" spans="2:29" x14ac:dyDescent="0.3">
      <c r="B790">
        <v>9.6221059870248098</v>
      </c>
      <c r="C790">
        <v>182.909727788776</v>
      </c>
      <c r="D790">
        <v>303.072176749942</v>
      </c>
      <c r="E790">
        <v>5.6570042427615297</v>
      </c>
      <c r="F790">
        <v>422.44568076530197</v>
      </c>
      <c r="G790">
        <v>573.33049711446301</v>
      </c>
      <c r="H790">
        <v>17.6997182248721</v>
      </c>
      <c r="I790">
        <v>45.906782420243204</v>
      </c>
      <c r="J790">
        <v>3.97557184905616</v>
      </c>
      <c r="O790" t="str">
        <f t="shared" si="110"/>
        <v>Neutral</v>
      </c>
      <c r="P790" t="str" cm="1">
        <f t="array" ref="P790">_xlfn.IFS(C789&lt;=60,"Soft",
C789&lt;120,"Moderately Soft",
C789&lt;=170,"Desirable",
C789&lt;=240,"Moderately Hard",
C789&gt;240,"Hard")</f>
        <v>Moderately Hard</v>
      </c>
      <c r="Q790" t="str" cm="1">
        <f t="array" ref="Q790">_xlfn.IFS(D789&lt;50,"Non-Beneficial",
D789&lt;=150,"Excellent",
D789&lt;=250,"Good",
D789&lt;=350,"Average",
D789&lt;=500,"Poor",
D789&lt;=800,"Very Poor",
D789&gt;800,"Unacceptable")</f>
        <v>Excellent</v>
      </c>
      <c r="R790" t="str">
        <f t="shared" si="109"/>
        <v>Unacceptable</v>
      </c>
      <c r="S790" t="str">
        <f t="shared" si="111"/>
        <v>Safe</v>
      </c>
      <c r="T790" t="str">
        <f t="shared" si="112"/>
        <v>Acceptable</v>
      </c>
      <c r="U790" t="str">
        <f t="shared" si="113"/>
        <v>Acceptable</v>
      </c>
      <c r="V790" t="str">
        <f t="shared" si="114"/>
        <v>Safe</v>
      </c>
      <c r="W790" t="str">
        <f t="shared" si="115"/>
        <v>Acceptable</v>
      </c>
      <c r="AA790" t="str">
        <f t="shared" si="116"/>
        <v>Not-Potable</v>
      </c>
      <c r="AB790" t="str">
        <f t="shared" si="117"/>
        <v>Potable</v>
      </c>
      <c r="AC790" t="s">
        <v>35</v>
      </c>
    </row>
    <row r="791" spans="2:29" x14ac:dyDescent="0.3">
      <c r="B791">
        <v>5.3612116660984599</v>
      </c>
      <c r="C791">
        <v>171.31554303857899</v>
      </c>
      <c r="D791">
        <v>247.09728858137203</v>
      </c>
      <c r="E791">
        <v>4.1848906918382802</v>
      </c>
      <c r="F791">
        <v>366.814978919113</v>
      </c>
      <c r="G791">
        <v>490.65874698927598</v>
      </c>
      <c r="H791">
        <v>15.1226722461211</v>
      </c>
      <c r="I791">
        <v>33.1196125989403</v>
      </c>
      <c r="J791">
        <v>1.8125289395642199</v>
      </c>
      <c r="O791" t="str">
        <f t="shared" si="110"/>
        <v>Alkaline</v>
      </c>
      <c r="P791" t="str" cm="1">
        <f t="array" ref="P791">_xlfn.IFS(C790&lt;=60,"Soft",
C790&lt;120,"Moderately Soft",
C790&lt;=170,"Desirable",
C790&lt;=240,"Moderately Hard",
C790&gt;240,"Hard")</f>
        <v>Moderately Hard</v>
      </c>
      <c r="Q791" t="str" cm="1">
        <f t="array" ref="Q791">_xlfn.IFS(D790&lt;50,"Non-Beneficial",
D790&lt;=150,"Excellent",
D790&lt;=250,"Good",
D790&lt;=350,"Average",
D790&lt;=500,"Poor",
D790&lt;=800,"Very Poor",
D790&gt;800,"Unacceptable")</f>
        <v>Average</v>
      </c>
      <c r="R791" t="str">
        <f t="shared" si="109"/>
        <v>Needs Boiling</v>
      </c>
      <c r="S791" t="str">
        <f t="shared" si="111"/>
        <v>Unsafe</v>
      </c>
      <c r="T791" t="str">
        <f t="shared" si="112"/>
        <v>Unacceptable</v>
      </c>
      <c r="U791" t="str">
        <f t="shared" si="113"/>
        <v>Acceptable</v>
      </c>
      <c r="V791" t="str">
        <f t="shared" si="114"/>
        <v>Safe</v>
      </c>
      <c r="W791" t="str">
        <f t="shared" si="115"/>
        <v>Acceptable</v>
      </c>
      <c r="AA791" t="str">
        <f t="shared" si="116"/>
        <v>Not-Potable</v>
      </c>
      <c r="AB791" t="str">
        <f t="shared" si="117"/>
        <v>Not-Potable</v>
      </c>
      <c r="AC791" t="s">
        <v>35</v>
      </c>
    </row>
    <row r="792" spans="2:29" x14ac:dyDescent="0.3">
      <c r="B792">
        <v>4.9095189830251096</v>
      </c>
      <c r="C792">
        <v>186.19070317130701</v>
      </c>
      <c r="D792">
        <v>136.52602029885</v>
      </c>
      <c r="E792">
        <v>9.3182475974785106</v>
      </c>
      <c r="F792">
        <f>$AH$27</f>
        <v>333.77577661081307</v>
      </c>
      <c r="G792">
        <v>460.56672194405201</v>
      </c>
      <c r="H792">
        <v>12.159456909040699</v>
      </c>
      <c r="I792">
        <v>89.830209293040298</v>
      </c>
      <c r="J792">
        <v>3.78550664438003</v>
      </c>
      <c r="O792" t="str">
        <f t="shared" si="110"/>
        <v>Acidic</v>
      </c>
      <c r="P792" t="str" cm="1">
        <f t="array" ref="P792">_xlfn.IFS(C791&lt;=60,"Soft",
C791&lt;120,"Moderately Soft",
C791&lt;=170,"Desirable",
C791&lt;=240,"Moderately Hard",
C791&gt;240,"Hard")</f>
        <v>Moderately Hard</v>
      </c>
      <c r="Q792" t="str" cm="1">
        <f t="array" ref="Q792">_xlfn.IFS(D791&lt;50,"Non-Beneficial",
D791&lt;=150,"Excellent",
D791&lt;=250,"Good",
D791&lt;=350,"Average",
D791&lt;=500,"Poor",
D791&lt;=800,"Very Poor",
D791&gt;800,"Unacceptable")</f>
        <v>Good</v>
      </c>
      <c r="R792" t="str">
        <f t="shared" si="109"/>
        <v>Acceptable</v>
      </c>
      <c r="S792" t="str">
        <f t="shared" si="111"/>
        <v>Safe</v>
      </c>
      <c r="T792" t="str">
        <f t="shared" si="112"/>
        <v>Acceptable</v>
      </c>
      <c r="U792" t="str">
        <f t="shared" si="113"/>
        <v>Acceptable</v>
      </c>
      <c r="V792" t="str">
        <f t="shared" si="114"/>
        <v>Safe</v>
      </c>
      <c r="W792" t="str">
        <f t="shared" si="115"/>
        <v>Acceptable</v>
      </c>
      <c r="AA792" t="str">
        <f t="shared" si="116"/>
        <v>Not-Potable</v>
      </c>
      <c r="AB792" t="str">
        <f t="shared" si="117"/>
        <v>Potable</v>
      </c>
      <c r="AC792" t="s">
        <v>35</v>
      </c>
    </row>
    <row r="793" spans="2:29" x14ac:dyDescent="0.3">
      <c r="B793">
        <v>6.3764084344865504</v>
      </c>
      <c r="C793">
        <v>182.121038195073</v>
      </c>
      <c r="D793">
        <v>330.46727605817802</v>
      </c>
      <c r="E793">
        <v>5.3515331889104596</v>
      </c>
      <c r="F793">
        <v>362.35214343376299</v>
      </c>
      <c r="G793">
        <v>350.23632637500901</v>
      </c>
      <c r="H793">
        <v>7.5925157501404197</v>
      </c>
      <c r="I793">
        <v>66.225673779812794</v>
      </c>
      <c r="J793">
        <v>5.4040457729854197</v>
      </c>
      <c r="O793" t="str">
        <f t="shared" si="110"/>
        <v>Acidic</v>
      </c>
      <c r="P793" t="str" cm="1">
        <f t="array" ref="P793">_xlfn.IFS(C792&lt;=60,"Soft",
C792&lt;120,"Moderately Soft",
C792&lt;=170,"Desirable",
C792&lt;=240,"Moderately Hard",
C792&gt;240,"Hard")</f>
        <v>Moderately Hard</v>
      </c>
      <c r="Q793" t="str" cm="1">
        <f t="array" ref="Q793">_xlfn.IFS(D792&lt;50,"Non-Beneficial",
D792&lt;=150,"Excellent",
D792&lt;=250,"Good",
D792&lt;=350,"Average",
D792&lt;=500,"Poor",
D792&lt;=800,"Very Poor",
D792&gt;800,"Unacceptable")</f>
        <v>Excellent</v>
      </c>
      <c r="R793" t="str">
        <f t="shared" si="109"/>
        <v>Unacceptable</v>
      </c>
      <c r="S793" t="str">
        <f t="shared" si="111"/>
        <v>Safe</v>
      </c>
      <c r="T793" t="str">
        <f t="shared" si="112"/>
        <v>Acceptable</v>
      </c>
      <c r="U793" t="str">
        <f t="shared" si="113"/>
        <v>Acceptable</v>
      </c>
      <c r="V793" t="str">
        <f t="shared" si="114"/>
        <v>Unsafe</v>
      </c>
      <c r="W793" t="str">
        <f t="shared" si="115"/>
        <v>Acceptable</v>
      </c>
      <c r="AA793" t="str">
        <f t="shared" si="116"/>
        <v>Not-Potable</v>
      </c>
      <c r="AB793" t="str">
        <f t="shared" si="117"/>
        <v>Not-Potable</v>
      </c>
      <c r="AC793" t="s">
        <v>35</v>
      </c>
    </row>
    <row r="794" spans="2:29" x14ac:dyDescent="0.3">
      <c r="B794">
        <v>3.9401254598978102</v>
      </c>
      <c r="C794">
        <v>163.171653138951</v>
      </c>
      <c r="D794">
        <v>259.113216795369</v>
      </c>
      <c r="E794">
        <v>4.1385400369939997</v>
      </c>
      <c r="F794">
        <v>371.967179752834</v>
      </c>
      <c r="G794">
        <v>487.98518514497198</v>
      </c>
      <c r="H794">
        <v>17.751705391115902</v>
      </c>
      <c r="I794">
        <v>63.6124028544154</v>
      </c>
      <c r="J794">
        <v>3.4780048078684902</v>
      </c>
      <c r="O794" t="str">
        <f t="shared" si="110"/>
        <v>Acidic</v>
      </c>
      <c r="P794" t="str" cm="1">
        <f t="array" ref="P794">_xlfn.IFS(C793&lt;=60,"Soft",
C793&lt;120,"Moderately Soft",
C793&lt;=170,"Desirable",
C793&lt;=240,"Moderately Hard",
C793&gt;240,"Hard")</f>
        <v>Moderately Hard</v>
      </c>
      <c r="Q794" t="str" cm="1">
        <f t="array" ref="Q794">_xlfn.IFS(D793&lt;50,"Non-Beneficial",
D793&lt;=150,"Excellent",
D793&lt;=250,"Good",
D793&lt;=350,"Average",
D793&lt;=500,"Poor",
D793&lt;=800,"Very Poor",
D793&gt;800,"Unacceptable")</f>
        <v>Average</v>
      </c>
      <c r="R794" t="str">
        <f t="shared" si="109"/>
        <v>Needs Boiling</v>
      </c>
      <c r="S794" t="str">
        <f t="shared" si="111"/>
        <v>Safe</v>
      </c>
      <c r="T794" t="str">
        <f t="shared" si="112"/>
        <v>Acceptable</v>
      </c>
      <c r="U794" t="str">
        <f t="shared" si="113"/>
        <v>Acceptable</v>
      </c>
      <c r="V794" t="str">
        <f t="shared" si="114"/>
        <v>Safe</v>
      </c>
      <c r="W794" t="str">
        <f t="shared" si="115"/>
        <v>Unacceptable</v>
      </c>
      <c r="AA794" t="str">
        <f t="shared" si="116"/>
        <v>Not-Potable</v>
      </c>
      <c r="AB794" t="str">
        <f t="shared" si="117"/>
        <v>Not-Potable</v>
      </c>
      <c r="AC794" t="s">
        <v>35</v>
      </c>
    </row>
    <row r="795" spans="2:29" x14ac:dyDescent="0.3">
      <c r="B795">
        <v>6.9168259732214503</v>
      </c>
      <c r="C795">
        <v>210.86043856058899</v>
      </c>
      <c r="D795">
        <v>292.63554068981699</v>
      </c>
      <c r="E795">
        <v>6.0116109791699204</v>
      </c>
      <c r="F795">
        <v>252.231329633982</v>
      </c>
      <c r="G795">
        <v>392.36358575828501</v>
      </c>
      <c r="H795">
        <v>12.89221011053</v>
      </c>
      <c r="I795">
        <v>77.079780005937707</v>
      </c>
      <c r="J795">
        <v>4.5986222461184099</v>
      </c>
      <c r="O795" t="str">
        <f t="shared" si="110"/>
        <v>Acidic</v>
      </c>
      <c r="P795" t="str" cm="1">
        <f t="array" ref="P795">_xlfn.IFS(C794&lt;=60,"Soft",
C794&lt;120,"Moderately Soft",
C794&lt;=170,"Desirable",
C794&lt;=240,"Moderately Hard",
C794&gt;240,"Hard")</f>
        <v>Desirable</v>
      </c>
      <c r="Q795" t="str" cm="1">
        <f t="array" ref="Q795">_xlfn.IFS(D794&lt;50,"Non-Beneficial",
D794&lt;=150,"Excellent",
D794&lt;=250,"Good",
D794&lt;=350,"Average",
D794&lt;=500,"Poor",
D794&lt;=800,"Very Poor",
D794&gt;800,"Unacceptable")</f>
        <v>Average</v>
      </c>
      <c r="R795" t="str">
        <f t="shared" si="109"/>
        <v>Acceptable</v>
      </c>
      <c r="S795" t="str">
        <f t="shared" si="111"/>
        <v>Safe</v>
      </c>
      <c r="T795" t="str">
        <f t="shared" si="112"/>
        <v>Acceptable</v>
      </c>
      <c r="U795" t="str">
        <f t="shared" si="113"/>
        <v>Acceptable</v>
      </c>
      <c r="V795" t="str">
        <f t="shared" si="114"/>
        <v>Safe</v>
      </c>
      <c r="W795" t="str">
        <f t="shared" si="115"/>
        <v>Acceptable</v>
      </c>
      <c r="AA795" t="str">
        <f t="shared" si="116"/>
        <v>Not-Potable</v>
      </c>
      <c r="AB795" t="str">
        <f t="shared" si="117"/>
        <v>Potable</v>
      </c>
      <c r="AC795" t="s">
        <v>35</v>
      </c>
    </row>
    <row r="796" spans="2:29" x14ac:dyDescent="0.3">
      <c r="B796">
        <v>9.1465575558940007</v>
      </c>
      <c r="C796">
        <v>226.093424894831</v>
      </c>
      <c r="D796">
        <v>67.874846600176994</v>
      </c>
      <c r="E796">
        <v>9.2417629220244493</v>
      </c>
      <c r="F796">
        <v>319.025808571347</v>
      </c>
      <c r="G796">
        <v>459.56902136659198</v>
      </c>
      <c r="H796">
        <v>14.1104762412414</v>
      </c>
      <c r="I796">
        <v>80.571146186412605</v>
      </c>
      <c r="J796">
        <v>3.2108819385833698</v>
      </c>
      <c r="O796" t="str">
        <f t="shared" si="110"/>
        <v>Neutral</v>
      </c>
      <c r="P796" t="str" cm="1">
        <f t="array" ref="P796">_xlfn.IFS(C795&lt;=60,"Soft",
C795&lt;120,"Moderately Soft",
C795&lt;=170,"Desirable",
C795&lt;=240,"Moderately Hard",
C795&gt;240,"Hard")</f>
        <v>Moderately Hard</v>
      </c>
      <c r="Q796" t="str" cm="1">
        <f t="array" ref="Q796">_xlfn.IFS(D795&lt;50,"Non-Beneficial",
D795&lt;=150,"Excellent",
D795&lt;=250,"Good",
D795&lt;=350,"Average",
D795&lt;=500,"Poor",
D795&lt;=800,"Very Poor",
D795&gt;800,"Unacceptable")</f>
        <v>Average</v>
      </c>
      <c r="R796" t="str">
        <f t="shared" si="109"/>
        <v>Needs Boiling</v>
      </c>
      <c r="S796" t="str">
        <f t="shared" si="111"/>
        <v>Safe</v>
      </c>
      <c r="T796" t="str">
        <f t="shared" si="112"/>
        <v>Acceptable</v>
      </c>
      <c r="U796" t="str">
        <f t="shared" si="113"/>
        <v>Acceptable</v>
      </c>
      <c r="V796" t="str">
        <f t="shared" si="114"/>
        <v>Safe</v>
      </c>
      <c r="W796" t="str">
        <f t="shared" si="115"/>
        <v>Acceptable</v>
      </c>
      <c r="AA796" t="str">
        <f t="shared" si="116"/>
        <v>Potable</v>
      </c>
      <c r="AB796" t="str">
        <f t="shared" si="117"/>
        <v>Potable</v>
      </c>
      <c r="AC796" t="s">
        <v>35</v>
      </c>
    </row>
    <row r="797" spans="2:29" x14ac:dyDescent="0.3">
      <c r="B797">
        <v>10.268414718941299</v>
      </c>
      <c r="C797">
        <v>225.07421807536301</v>
      </c>
      <c r="D797">
        <v>146.94420624956999</v>
      </c>
      <c r="E797">
        <v>6.7228429089570403</v>
      </c>
      <c r="F797">
        <v>300.76377190722798</v>
      </c>
      <c r="G797">
        <v>353.63091289268601</v>
      </c>
      <c r="H797">
        <v>13.5537964081228</v>
      </c>
      <c r="I797">
        <v>64.012944267392399</v>
      </c>
      <c r="J797">
        <v>5.1998645882975802</v>
      </c>
      <c r="O797" t="str">
        <f t="shared" si="110"/>
        <v>Alkaline</v>
      </c>
      <c r="P797" t="str" cm="1">
        <f t="array" ref="P797">_xlfn.IFS(C796&lt;=60,"Soft",
C796&lt;120,"Moderately Soft",
C796&lt;=170,"Desirable",
C796&lt;=240,"Moderately Hard",
C796&gt;240,"Hard")</f>
        <v>Moderately Hard</v>
      </c>
      <c r="Q797" t="str" cm="1">
        <f t="array" ref="Q797">_xlfn.IFS(D796&lt;50,"Non-Beneficial",
D796&lt;=150,"Excellent",
D796&lt;=250,"Good",
D796&lt;=350,"Average",
D796&lt;=500,"Poor",
D796&lt;=800,"Very Poor",
D796&gt;800,"Unacceptable")</f>
        <v>Excellent</v>
      </c>
      <c r="R797" t="str">
        <f t="shared" si="109"/>
        <v>Unacceptable</v>
      </c>
      <c r="S797" t="str">
        <f t="shared" si="111"/>
        <v>Safe</v>
      </c>
      <c r="T797" t="str">
        <f t="shared" si="112"/>
        <v>Acceptable</v>
      </c>
      <c r="U797" t="str">
        <f t="shared" si="113"/>
        <v>Acceptable</v>
      </c>
      <c r="V797" t="str">
        <f t="shared" si="114"/>
        <v>Unsafe</v>
      </c>
      <c r="W797" t="str">
        <f t="shared" si="115"/>
        <v>Acceptable</v>
      </c>
      <c r="AA797" t="str">
        <f t="shared" si="116"/>
        <v>Not-Potable</v>
      </c>
      <c r="AB797" t="str">
        <f t="shared" si="117"/>
        <v>Not-Potable</v>
      </c>
      <c r="AC797" t="s">
        <v>35</v>
      </c>
    </row>
    <row r="798" spans="2:29" x14ac:dyDescent="0.3">
      <c r="B798">
        <v>8.7876679405864593</v>
      </c>
      <c r="C798">
        <v>232.46263718036599</v>
      </c>
      <c r="D798">
        <v>70.351337965752293</v>
      </c>
      <c r="E798">
        <v>9.3064489722358008</v>
      </c>
      <c r="F798">
        <f>$AH$27</f>
        <v>333.77577661081307</v>
      </c>
      <c r="G798">
        <v>415.62488165905103</v>
      </c>
      <c r="H798">
        <v>12.051416569717199</v>
      </c>
      <c r="I798">
        <f>$AI$27</f>
        <v>66.396292946768</v>
      </c>
      <c r="J798">
        <v>3.4899455952778302</v>
      </c>
      <c r="O798" t="str">
        <f t="shared" si="110"/>
        <v>Alkaline</v>
      </c>
      <c r="P798" t="str" cm="1">
        <f t="array" ref="P798">_xlfn.IFS(C797&lt;=60,"Soft",
C797&lt;120,"Moderately Soft",
C797&lt;=170,"Desirable",
C797&lt;=240,"Moderately Hard",
C797&gt;240,"Hard")</f>
        <v>Moderately Hard</v>
      </c>
      <c r="Q798" t="str" cm="1">
        <f t="array" ref="Q798">_xlfn.IFS(D797&lt;50,"Non-Beneficial",
D797&lt;=150,"Excellent",
D797&lt;=250,"Good",
D797&lt;=350,"Average",
D797&lt;=500,"Poor",
D797&lt;=800,"Very Poor",
D797&gt;800,"Unacceptable")</f>
        <v>Excellent</v>
      </c>
      <c r="R798" t="str">
        <f t="shared" si="109"/>
        <v>Needs Boiling</v>
      </c>
      <c r="S798" t="str">
        <f t="shared" si="111"/>
        <v>Safe</v>
      </c>
      <c r="T798" t="str">
        <f t="shared" si="112"/>
        <v>Acceptable</v>
      </c>
      <c r="U798" t="str">
        <f t="shared" si="113"/>
        <v>Acceptable</v>
      </c>
      <c r="V798" t="str">
        <f t="shared" si="114"/>
        <v>Safe</v>
      </c>
      <c r="W798" t="str">
        <f t="shared" si="115"/>
        <v>Unacceptable</v>
      </c>
      <c r="AA798" t="str">
        <f t="shared" si="116"/>
        <v>Not-Potable</v>
      </c>
      <c r="AB798" t="str">
        <f t="shared" si="117"/>
        <v>Not-Potable</v>
      </c>
      <c r="AC798" t="s">
        <v>35</v>
      </c>
    </row>
    <row r="799" spans="2:29" x14ac:dyDescent="0.3">
      <c r="B799">
        <v>7.3687685302948198</v>
      </c>
      <c r="C799">
        <v>213.19701921644301</v>
      </c>
      <c r="D799">
        <v>184.52022994507598</v>
      </c>
      <c r="E799">
        <v>8.2924447920390296</v>
      </c>
      <c r="F799">
        <v>294.34485798287699</v>
      </c>
      <c r="G799">
        <v>496.270850983316</v>
      </c>
      <c r="H799">
        <v>10.5450917663143</v>
      </c>
      <c r="I799">
        <v>94.837742697113498</v>
      </c>
      <c r="J799">
        <v>3.8138812762667702</v>
      </c>
      <c r="O799" t="str">
        <f t="shared" si="110"/>
        <v>Alkaline</v>
      </c>
      <c r="P799" t="str" cm="1">
        <f t="array" ref="P799">_xlfn.IFS(C798&lt;=60,"Soft",
C798&lt;120,"Moderately Soft",
C798&lt;=170,"Desirable",
C798&lt;=240,"Moderately Hard",
C798&gt;240,"Hard")</f>
        <v>Moderately Hard</v>
      </c>
      <c r="Q799" t="str" cm="1">
        <f t="array" ref="Q799">_xlfn.IFS(D798&lt;50,"Non-Beneficial",
D798&lt;=150,"Excellent",
D798&lt;=250,"Good",
D798&lt;=350,"Average",
D798&lt;=500,"Poor",
D798&lt;=800,"Very Poor",
D798&gt;800,"Unacceptable")</f>
        <v>Excellent</v>
      </c>
      <c r="R799" t="str">
        <f t="shared" si="109"/>
        <v>Unacceptable</v>
      </c>
      <c r="S799" t="str">
        <f t="shared" si="111"/>
        <v>Safe</v>
      </c>
      <c r="T799" t="str">
        <f t="shared" si="112"/>
        <v>Acceptable</v>
      </c>
      <c r="U799" t="str">
        <f t="shared" si="113"/>
        <v>Acceptable</v>
      </c>
      <c r="V799" t="str">
        <f t="shared" si="114"/>
        <v>Safe</v>
      </c>
      <c r="W799" t="str">
        <f t="shared" si="115"/>
        <v>Acceptable</v>
      </c>
      <c r="AA799" t="str">
        <f t="shared" si="116"/>
        <v>Not-Potable</v>
      </c>
      <c r="AB799" t="str">
        <f t="shared" si="117"/>
        <v>Not-Potable</v>
      </c>
      <c r="AC799" t="s">
        <v>35</v>
      </c>
    </row>
    <row r="800" spans="2:29" x14ac:dyDescent="0.3">
      <c r="B800">
        <v>9.3527197529605601</v>
      </c>
      <c r="C800">
        <v>207.46516043581099</v>
      </c>
      <c r="D800">
        <v>235.58554745828201</v>
      </c>
      <c r="E800">
        <v>6.5049160494939198</v>
      </c>
      <c r="F800">
        <v>346.51653468731001</v>
      </c>
      <c r="G800">
        <v>420.59459189387297</v>
      </c>
      <c r="H800">
        <v>10.98668252695</v>
      </c>
      <c r="I800">
        <f>$AI$27</f>
        <v>66.396292946768</v>
      </c>
      <c r="J800">
        <v>3.39826416456531</v>
      </c>
      <c r="O800" t="str">
        <f t="shared" si="110"/>
        <v>Neutral</v>
      </c>
      <c r="P800" t="str" cm="1">
        <f t="array" ref="P800">_xlfn.IFS(C799&lt;=60,"Soft",
C799&lt;120,"Moderately Soft",
C799&lt;=170,"Desirable",
C799&lt;=240,"Moderately Hard",
C799&gt;240,"Hard")</f>
        <v>Moderately Hard</v>
      </c>
      <c r="Q800" t="str" cm="1">
        <f t="array" ref="Q800">_xlfn.IFS(D799&lt;50,"Non-Beneficial",
D799&lt;=150,"Excellent",
D799&lt;=250,"Good",
D799&lt;=350,"Average",
D799&lt;=500,"Poor",
D799&lt;=800,"Very Poor",
D799&gt;800,"Unacceptable")</f>
        <v>Good</v>
      </c>
      <c r="R800" t="str">
        <f t="shared" si="109"/>
        <v>Unacceptable</v>
      </c>
      <c r="S800" t="str">
        <f t="shared" si="111"/>
        <v>Safe</v>
      </c>
      <c r="T800" t="str">
        <f t="shared" si="112"/>
        <v>Acceptable</v>
      </c>
      <c r="U800" t="str">
        <f t="shared" si="113"/>
        <v>Acceptable</v>
      </c>
      <c r="V800" t="str">
        <f t="shared" si="114"/>
        <v>Unsafe</v>
      </c>
      <c r="W800" t="str">
        <f t="shared" si="115"/>
        <v>Acceptable</v>
      </c>
      <c r="AA800" t="str">
        <f t="shared" si="116"/>
        <v>Not-Potable</v>
      </c>
      <c r="AB800" t="str">
        <f t="shared" si="117"/>
        <v>Not-Potable</v>
      </c>
      <c r="AC800" t="s">
        <v>35</v>
      </c>
    </row>
    <row r="801" spans="2:29" x14ac:dyDescent="0.3">
      <c r="B801">
        <v>9.3931484415490605</v>
      </c>
      <c r="C801">
        <v>215.051364573916</v>
      </c>
      <c r="D801">
        <v>205.92258942126398</v>
      </c>
      <c r="E801">
        <v>10.089537148830001</v>
      </c>
      <c r="F801">
        <v>331.33873865435402</v>
      </c>
      <c r="G801">
        <v>447.07445993427802</v>
      </c>
      <c r="H801">
        <v>10.778632633397701</v>
      </c>
      <c r="I801">
        <v>54.426968366225402</v>
      </c>
      <c r="J801">
        <v>4.6656810593679996</v>
      </c>
      <c r="O801" t="str">
        <f t="shared" si="110"/>
        <v>Alkaline</v>
      </c>
      <c r="P801" t="str" cm="1">
        <f t="array" ref="P801">_xlfn.IFS(C800&lt;=60,"Soft",
C800&lt;120,"Moderately Soft",
C800&lt;=170,"Desirable",
C800&lt;=240,"Moderately Hard",
C800&gt;240,"Hard")</f>
        <v>Moderately Hard</v>
      </c>
      <c r="Q801" t="str" cm="1">
        <f t="array" ref="Q801">_xlfn.IFS(D800&lt;50,"Non-Beneficial",
D800&lt;=150,"Excellent",
D800&lt;=250,"Good",
D800&lt;=350,"Average",
D800&lt;=500,"Poor",
D800&lt;=800,"Very Poor",
D800&gt;800,"Unacceptable")</f>
        <v>Good</v>
      </c>
      <c r="R801" t="str">
        <f t="shared" si="109"/>
        <v>Needs Boiling</v>
      </c>
      <c r="S801" t="str">
        <f t="shared" si="111"/>
        <v>Safe</v>
      </c>
      <c r="T801" t="str">
        <f t="shared" si="112"/>
        <v>Acceptable</v>
      </c>
      <c r="U801" t="str">
        <f t="shared" si="113"/>
        <v>Acceptable</v>
      </c>
      <c r="V801" t="str">
        <f t="shared" si="114"/>
        <v>Safe</v>
      </c>
      <c r="W801" t="str">
        <f t="shared" si="115"/>
        <v>Acceptable</v>
      </c>
      <c r="AA801" t="str">
        <f t="shared" si="116"/>
        <v>Not-Potable</v>
      </c>
      <c r="AB801" t="str">
        <f t="shared" si="117"/>
        <v>Potable</v>
      </c>
      <c r="AC801" t="s">
        <v>35</v>
      </c>
    </row>
    <row r="802" spans="2:29" x14ac:dyDescent="0.3">
      <c r="B802">
        <v>7.2965728754660804</v>
      </c>
      <c r="C802">
        <v>197.646950565217</v>
      </c>
      <c r="D802">
        <v>225.35085158347201</v>
      </c>
      <c r="E802">
        <v>9.2881996045836495</v>
      </c>
      <c r="F802">
        <v>323.449054150167</v>
      </c>
      <c r="G802">
        <v>353.06290657482901</v>
      </c>
      <c r="H802">
        <v>6.0396690282070704</v>
      </c>
      <c r="I802">
        <v>82.536172782215502</v>
      </c>
      <c r="J802">
        <v>4.6791686432984303</v>
      </c>
      <c r="O802" t="str">
        <f t="shared" si="110"/>
        <v>Alkaline</v>
      </c>
      <c r="P802" t="str" cm="1">
        <f t="array" ref="P802">_xlfn.IFS(C801&lt;=60,"Soft",
C801&lt;120,"Moderately Soft",
C801&lt;=170,"Desirable",
C801&lt;=240,"Moderately Hard",
C801&gt;240,"Hard")</f>
        <v>Moderately Hard</v>
      </c>
      <c r="Q802" t="str" cm="1">
        <f t="array" ref="Q802">_xlfn.IFS(D801&lt;50,"Non-Beneficial",
D801&lt;=150,"Excellent",
D801&lt;=250,"Good",
D801&lt;=350,"Average",
D801&lt;=500,"Poor",
D801&lt;=800,"Very Poor",
D801&gt;800,"Unacceptable")</f>
        <v>Good</v>
      </c>
      <c r="R802" t="str">
        <f t="shared" si="109"/>
        <v>Unacceptable</v>
      </c>
      <c r="S802" t="str">
        <f t="shared" si="111"/>
        <v>Safe</v>
      </c>
      <c r="T802" t="str">
        <f t="shared" si="112"/>
        <v>Acceptable</v>
      </c>
      <c r="U802" t="str">
        <f t="shared" si="113"/>
        <v>Acceptable</v>
      </c>
      <c r="V802" t="str">
        <f t="shared" si="114"/>
        <v>Safe</v>
      </c>
      <c r="W802" t="str">
        <f t="shared" si="115"/>
        <v>Acceptable</v>
      </c>
      <c r="AA802" t="str">
        <f t="shared" si="116"/>
        <v>Not-Potable</v>
      </c>
      <c r="AB802" t="str">
        <f t="shared" si="117"/>
        <v>Not-Potable</v>
      </c>
      <c r="AC802" t="s">
        <v>35</v>
      </c>
    </row>
    <row r="803" spans="2:29" x14ac:dyDescent="0.3">
      <c r="B803">
        <v>8.9008646966019906</v>
      </c>
      <c r="C803">
        <v>211.30681190649099</v>
      </c>
      <c r="D803">
        <v>95.921513331275889</v>
      </c>
      <c r="E803">
        <v>8.8632723760779708</v>
      </c>
      <c r="F803">
        <v>348.43781987732098</v>
      </c>
      <c r="G803">
        <v>333.77532714280198</v>
      </c>
      <c r="H803">
        <v>18.267950853996201</v>
      </c>
      <c r="I803">
        <v>68.333169913334601</v>
      </c>
      <c r="J803">
        <v>4.5187506697220003</v>
      </c>
      <c r="O803" t="str">
        <f t="shared" si="110"/>
        <v>Neutral</v>
      </c>
      <c r="P803" t="str" cm="1">
        <f t="array" ref="P803">_xlfn.IFS(C802&lt;=60,"Soft",
C802&lt;120,"Moderately Soft",
C802&lt;=170,"Desirable",
C802&lt;=240,"Moderately Hard",
C802&gt;240,"Hard")</f>
        <v>Moderately Hard</v>
      </c>
      <c r="Q803" t="str" cm="1">
        <f t="array" ref="Q803">_xlfn.IFS(D802&lt;50,"Non-Beneficial",
D802&lt;=150,"Excellent",
D802&lt;=250,"Good",
D802&lt;=350,"Average",
D802&lt;=500,"Poor",
D802&lt;=800,"Very Poor",
D802&gt;800,"Unacceptable")</f>
        <v>Good</v>
      </c>
      <c r="R803" t="str">
        <f t="shared" si="109"/>
        <v>Unacceptable</v>
      </c>
      <c r="S803" t="str">
        <f t="shared" si="111"/>
        <v>Safe</v>
      </c>
      <c r="T803" t="str">
        <f t="shared" si="112"/>
        <v>Acceptable</v>
      </c>
      <c r="U803" t="str">
        <f t="shared" si="113"/>
        <v>Acceptable</v>
      </c>
      <c r="V803" t="str">
        <f t="shared" si="114"/>
        <v>Unsafe</v>
      </c>
      <c r="W803" t="str">
        <f t="shared" si="115"/>
        <v>Acceptable</v>
      </c>
      <c r="AA803" t="str">
        <f t="shared" si="116"/>
        <v>Not-Potable</v>
      </c>
      <c r="AB803" t="str">
        <f t="shared" si="117"/>
        <v>Not-Potable</v>
      </c>
      <c r="AC803" t="s">
        <v>35</v>
      </c>
    </row>
    <row r="804" spans="2:29" x14ac:dyDescent="0.3">
      <c r="B804">
        <v>8.1072443128184908</v>
      </c>
      <c r="C804">
        <v>228.17185869027901</v>
      </c>
      <c r="D804">
        <v>183.64831417992798</v>
      </c>
      <c r="E804">
        <v>6.18594777127967</v>
      </c>
      <c r="F804">
        <v>246.94261132183601</v>
      </c>
      <c r="G804">
        <v>369.90319874889201</v>
      </c>
      <c r="H804">
        <v>14.613422635818299</v>
      </c>
      <c r="I804">
        <v>101.351525392233</v>
      </c>
      <c r="J804">
        <v>4.6882712562940903</v>
      </c>
      <c r="O804" t="str">
        <f t="shared" si="110"/>
        <v>Alkaline</v>
      </c>
      <c r="P804" t="str" cm="1">
        <f t="array" ref="P804">_xlfn.IFS(C803&lt;=60,"Soft",
C803&lt;120,"Moderately Soft",
C803&lt;=170,"Desirable",
C803&lt;=240,"Moderately Hard",
C803&gt;240,"Hard")</f>
        <v>Moderately Hard</v>
      </c>
      <c r="Q804" t="str" cm="1">
        <f t="array" ref="Q804">_xlfn.IFS(D803&lt;50,"Non-Beneficial",
D803&lt;=150,"Excellent",
D803&lt;=250,"Good",
D803&lt;=350,"Average",
D803&lt;=500,"Poor",
D803&lt;=800,"Very Poor",
D803&gt;800,"Unacceptable")</f>
        <v>Excellent</v>
      </c>
      <c r="R804" t="str">
        <f t="shared" si="109"/>
        <v>Unacceptable</v>
      </c>
      <c r="S804" t="str">
        <f t="shared" si="111"/>
        <v>Safe</v>
      </c>
      <c r="T804" t="str">
        <f t="shared" si="112"/>
        <v>Acceptable</v>
      </c>
      <c r="U804" t="str">
        <f t="shared" si="113"/>
        <v>Acceptable</v>
      </c>
      <c r="V804" t="str">
        <f t="shared" si="114"/>
        <v>Safe</v>
      </c>
      <c r="W804" t="str">
        <f t="shared" si="115"/>
        <v>Acceptable</v>
      </c>
      <c r="AA804" t="str">
        <f t="shared" si="116"/>
        <v>Not-Potable</v>
      </c>
      <c r="AB804" t="str">
        <f t="shared" si="117"/>
        <v>Not-Potable</v>
      </c>
      <c r="AC804" t="s">
        <v>35</v>
      </c>
    </row>
    <row r="805" spans="2:29" x14ac:dyDescent="0.3">
      <c r="B805">
        <v>7.8043688739437203</v>
      </c>
      <c r="C805">
        <v>216.673869123392</v>
      </c>
      <c r="D805">
        <v>141.60686766345299</v>
      </c>
      <c r="E805">
        <v>6.0601435818568401</v>
      </c>
      <c r="F805">
        <v>281.35597539612201</v>
      </c>
      <c r="G805">
        <v>468.21253740327001</v>
      </c>
      <c r="H805">
        <v>15.1475469754768</v>
      </c>
      <c r="I805">
        <v>62.860626795129598</v>
      </c>
      <c r="J805">
        <v>4.0755569750639902</v>
      </c>
      <c r="O805" t="str">
        <f t="shared" si="110"/>
        <v>Alkaline</v>
      </c>
      <c r="P805" t="str" cm="1">
        <f t="array" ref="P805">_xlfn.IFS(C804&lt;=60,"Soft",
C804&lt;120,"Moderately Soft",
C804&lt;=170,"Desirable",
C804&lt;=240,"Moderately Hard",
C804&gt;240,"Hard")</f>
        <v>Moderately Hard</v>
      </c>
      <c r="Q805" t="str" cm="1">
        <f t="array" ref="Q805">_xlfn.IFS(D804&lt;50,"Non-Beneficial",
D804&lt;=150,"Excellent",
D804&lt;=250,"Good",
D804&lt;=350,"Average",
D804&lt;=500,"Poor",
D804&lt;=800,"Very Poor",
D804&gt;800,"Unacceptable")</f>
        <v>Good</v>
      </c>
      <c r="R805" t="str">
        <f t="shared" si="109"/>
        <v>Needs Boiling</v>
      </c>
      <c r="S805" t="str">
        <f t="shared" si="111"/>
        <v>Safe</v>
      </c>
      <c r="T805" t="str">
        <f t="shared" si="112"/>
        <v>Acceptable</v>
      </c>
      <c r="U805" t="str">
        <f t="shared" si="113"/>
        <v>Acceptable</v>
      </c>
      <c r="V805" t="str">
        <f t="shared" si="114"/>
        <v>Unsafe</v>
      </c>
      <c r="W805" t="str">
        <f t="shared" si="115"/>
        <v>Acceptable</v>
      </c>
      <c r="AA805" t="str">
        <f t="shared" si="116"/>
        <v>Not-Potable</v>
      </c>
      <c r="AB805" t="str">
        <f t="shared" si="117"/>
        <v>Not-Potable</v>
      </c>
      <c r="AC805" t="s">
        <v>35</v>
      </c>
    </row>
    <row r="806" spans="2:29" x14ac:dyDescent="0.3">
      <c r="B806">
        <v>4.6661481309147996</v>
      </c>
      <c r="C806">
        <v>171.28870012027099</v>
      </c>
      <c r="D806">
        <v>356.80067877428701</v>
      </c>
      <c r="E806">
        <v>4.8943736166150904</v>
      </c>
      <c r="F806">
        <v>314.61385120734701</v>
      </c>
      <c r="G806">
        <v>501.90286412711299</v>
      </c>
      <c r="H806">
        <v>14.210624450932601</v>
      </c>
      <c r="I806">
        <v>56.9102540573043</v>
      </c>
      <c r="J806">
        <v>4.5568637523275699</v>
      </c>
      <c r="O806" t="str">
        <f t="shared" si="110"/>
        <v>Neutral</v>
      </c>
      <c r="P806" t="str" cm="1">
        <f t="array" ref="P806">_xlfn.IFS(C805&lt;=60,"Soft",
C805&lt;120,"Moderately Soft",
C805&lt;=170,"Desirable",
C805&lt;=240,"Moderately Hard",
C805&gt;240,"Hard")</f>
        <v>Moderately Hard</v>
      </c>
      <c r="Q806" t="str" cm="1">
        <f t="array" ref="Q806">_xlfn.IFS(D805&lt;50,"Non-Beneficial",
D805&lt;=150,"Excellent",
D805&lt;=250,"Good",
D805&lt;=350,"Average",
D805&lt;=500,"Poor",
D805&lt;=800,"Very Poor",
D805&gt;800,"Unacceptable")</f>
        <v>Excellent</v>
      </c>
      <c r="R806" t="str">
        <f t="shared" si="109"/>
        <v>Needs Boiling</v>
      </c>
      <c r="S806" t="str">
        <f t="shared" si="111"/>
        <v>Safe</v>
      </c>
      <c r="T806" t="str">
        <f t="shared" si="112"/>
        <v>Acceptable</v>
      </c>
      <c r="U806" t="str">
        <f t="shared" si="113"/>
        <v>Acceptable</v>
      </c>
      <c r="V806" t="str">
        <f t="shared" si="114"/>
        <v>Safe</v>
      </c>
      <c r="W806" t="str">
        <f t="shared" si="115"/>
        <v>Acceptable</v>
      </c>
      <c r="AA806" t="str">
        <f t="shared" si="116"/>
        <v>Potable</v>
      </c>
      <c r="AB806" t="str">
        <f t="shared" si="117"/>
        <v>Potable</v>
      </c>
      <c r="AC806" t="s">
        <v>35</v>
      </c>
    </row>
    <row r="807" spans="2:29" x14ac:dyDescent="0.3">
      <c r="B807">
        <v>10.905076410065501</v>
      </c>
      <c r="C807">
        <v>207.00483655731401</v>
      </c>
      <c r="D807">
        <v>160.99151895652301</v>
      </c>
      <c r="E807">
        <v>8.1864789460677798</v>
      </c>
      <c r="F807">
        <v>369.68386689751901</v>
      </c>
      <c r="G807">
        <v>575.30903693577</v>
      </c>
      <c r="H807">
        <v>17.556879619378801</v>
      </c>
      <c r="I807">
        <v>80.749849224250696</v>
      </c>
      <c r="J807">
        <v>3.7202643792172001</v>
      </c>
      <c r="O807" t="str">
        <f t="shared" si="110"/>
        <v>Acidic</v>
      </c>
      <c r="P807" t="str" cm="1">
        <f t="array" ref="P807">_xlfn.IFS(C806&lt;=60,"Soft",
C806&lt;120,"Moderately Soft",
C806&lt;=170,"Desirable",
C806&lt;=240,"Moderately Hard",
C806&gt;240,"Hard")</f>
        <v>Moderately Hard</v>
      </c>
      <c r="Q807" t="str" cm="1">
        <f t="array" ref="Q807">_xlfn.IFS(D806&lt;50,"Non-Beneficial",
D806&lt;=150,"Excellent",
D806&lt;=250,"Good",
D806&lt;=350,"Average",
D806&lt;=500,"Poor",
D806&lt;=800,"Very Poor",
D806&gt;800,"Unacceptable")</f>
        <v>Poor</v>
      </c>
      <c r="R807" t="str">
        <f t="shared" si="109"/>
        <v>Acceptable</v>
      </c>
      <c r="S807" t="str">
        <f t="shared" si="111"/>
        <v>Safe</v>
      </c>
      <c r="T807" t="str">
        <f t="shared" si="112"/>
        <v>Unacceptable</v>
      </c>
      <c r="U807" t="str">
        <f t="shared" si="113"/>
        <v>Acceptable</v>
      </c>
      <c r="V807" t="str">
        <f t="shared" si="114"/>
        <v>Safe</v>
      </c>
      <c r="W807" t="str">
        <f t="shared" si="115"/>
        <v>Acceptable</v>
      </c>
      <c r="AA807" t="str">
        <f t="shared" si="116"/>
        <v>Not-Potable</v>
      </c>
      <c r="AB807" t="str">
        <f t="shared" si="117"/>
        <v>Not-Potable</v>
      </c>
      <c r="AC807" t="s">
        <v>35</v>
      </c>
    </row>
    <row r="808" spans="2:29" x14ac:dyDescent="0.3">
      <c r="B808">
        <v>4.7395487670029803</v>
      </c>
      <c r="C808">
        <v>162.246885666</v>
      </c>
      <c r="D808">
        <v>272.15902741709897</v>
      </c>
      <c r="E808">
        <v>2.86253537445298</v>
      </c>
      <c r="F808">
        <v>372.81507481024403</v>
      </c>
      <c r="G808">
        <v>437.21759018140398</v>
      </c>
      <c r="H808">
        <v>15.130476488722399</v>
      </c>
      <c r="I808">
        <v>65.0912914244809</v>
      </c>
      <c r="J808">
        <v>2.9423482254144799</v>
      </c>
      <c r="O808" t="str">
        <f t="shared" si="110"/>
        <v>Alkaline</v>
      </c>
      <c r="P808" t="str" cm="1">
        <f t="array" ref="P808">_xlfn.IFS(C807&lt;=60,"Soft",
C807&lt;120,"Moderately Soft",
C807&lt;=170,"Desirable",
C807&lt;=240,"Moderately Hard",
C807&gt;240,"Hard")</f>
        <v>Moderately Hard</v>
      </c>
      <c r="Q808" t="str" cm="1">
        <f t="array" ref="Q808">_xlfn.IFS(D807&lt;50,"Non-Beneficial",
D807&lt;=150,"Excellent",
D807&lt;=250,"Good",
D807&lt;=350,"Average",
D807&lt;=500,"Poor",
D807&lt;=800,"Very Poor",
D807&gt;800,"Unacceptable")</f>
        <v>Good</v>
      </c>
      <c r="R808" t="str">
        <f t="shared" si="109"/>
        <v>Unacceptable</v>
      </c>
      <c r="S808" t="str">
        <f t="shared" si="111"/>
        <v>Safe</v>
      </c>
      <c r="T808" t="str">
        <f t="shared" si="112"/>
        <v>Unacceptable</v>
      </c>
      <c r="U808" t="str">
        <f t="shared" si="113"/>
        <v>Acceptable</v>
      </c>
      <c r="V808" t="str">
        <f t="shared" si="114"/>
        <v>Unsafe</v>
      </c>
      <c r="W808" t="str">
        <f t="shared" si="115"/>
        <v>Acceptable</v>
      </c>
      <c r="AA808" t="str">
        <f t="shared" si="116"/>
        <v>Not-Potable</v>
      </c>
      <c r="AB808" t="str">
        <f t="shared" si="117"/>
        <v>Not-Potable</v>
      </c>
      <c r="AC808" t="s">
        <v>35</v>
      </c>
    </row>
    <row r="809" spans="2:29" x14ac:dyDescent="0.3">
      <c r="B809">
        <v>9.8692319349890507</v>
      </c>
      <c r="C809">
        <v>223.77266131857701</v>
      </c>
      <c r="D809">
        <v>295.49658822916098</v>
      </c>
      <c r="E809">
        <v>7.71692292341847</v>
      </c>
      <c r="F809">
        <v>281.11849034749599</v>
      </c>
      <c r="G809">
        <v>356.181915856057</v>
      </c>
      <c r="H809">
        <v>14.202664062204001</v>
      </c>
      <c r="I809">
        <v>84.013584592143005</v>
      </c>
      <c r="J809">
        <v>4.7368495770230403</v>
      </c>
      <c r="O809" t="str">
        <f t="shared" si="110"/>
        <v>Acidic</v>
      </c>
      <c r="P809" t="str" cm="1">
        <f t="array" ref="P809">_xlfn.IFS(C808&lt;=60,"Soft",
C808&lt;120,"Moderately Soft",
C808&lt;=170,"Desirable",
C808&lt;=240,"Moderately Hard",
C808&gt;240,"Hard")</f>
        <v>Desirable</v>
      </c>
      <c r="Q809" t="str" cm="1">
        <f t="array" ref="Q809">_xlfn.IFS(D808&lt;50,"Non-Beneficial",
D808&lt;=150,"Excellent",
D808&lt;=250,"Good",
D808&lt;=350,"Average",
D808&lt;=500,"Poor",
D808&lt;=800,"Very Poor",
D808&gt;800,"Unacceptable")</f>
        <v>Average</v>
      </c>
      <c r="R809" t="str">
        <f t="shared" si="109"/>
        <v>Acceptable</v>
      </c>
      <c r="S809" t="str">
        <f t="shared" si="111"/>
        <v>Safe</v>
      </c>
      <c r="T809" t="str">
        <f t="shared" si="112"/>
        <v>Acceptable</v>
      </c>
      <c r="U809" t="str">
        <f t="shared" si="113"/>
        <v>Acceptable</v>
      </c>
      <c r="V809" t="str">
        <f t="shared" si="114"/>
        <v>Safe</v>
      </c>
      <c r="W809" t="str">
        <f t="shared" si="115"/>
        <v>Acceptable</v>
      </c>
      <c r="AA809" t="str">
        <f t="shared" si="116"/>
        <v>Not-Potable</v>
      </c>
      <c r="AB809" t="str">
        <f t="shared" si="117"/>
        <v>Potable</v>
      </c>
      <c r="AC809" t="s">
        <v>35</v>
      </c>
    </row>
    <row r="810" spans="2:29" x14ac:dyDescent="0.3">
      <c r="B810">
        <f>$AG$27</f>
        <v>7.080794504276815</v>
      </c>
      <c r="C810">
        <v>182.58222779929201</v>
      </c>
      <c r="D810">
        <v>195.75475362719899</v>
      </c>
      <c r="E810">
        <v>10.048383219584901</v>
      </c>
      <c r="F810">
        <v>424.68899407738797</v>
      </c>
      <c r="G810">
        <v>383.490953913559</v>
      </c>
      <c r="H810">
        <v>19.482945181992498</v>
      </c>
      <c r="I810">
        <v>76.634798249480397</v>
      </c>
      <c r="J810">
        <v>4.3292040499466902</v>
      </c>
      <c r="O810" t="str">
        <f t="shared" si="110"/>
        <v>Alkaline</v>
      </c>
      <c r="P810" t="str" cm="1">
        <f t="array" ref="P810">_xlfn.IFS(C809&lt;=60,"Soft",
C809&lt;120,"Moderately Soft",
C809&lt;=170,"Desirable",
C809&lt;=240,"Moderately Hard",
C809&gt;240,"Hard")</f>
        <v>Moderately Hard</v>
      </c>
      <c r="Q810" t="str" cm="1">
        <f t="array" ref="Q810">_xlfn.IFS(D809&lt;50,"Non-Beneficial",
D809&lt;=150,"Excellent",
D809&lt;=250,"Good",
D809&lt;=350,"Average",
D809&lt;=500,"Poor",
D809&lt;=800,"Very Poor",
D809&gt;800,"Unacceptable")</f>
        <v>Average</v>
      </c>
      <c r="R810" t="str">
        <f t="shared" si="109"/>
        <v>Unacceptable</v>
      </c>
      <c r="S810" t="str">
        <f t="shared" si="111"/>
        <v>Safe</v>
      </c>
      <c r="T810" t="str">
        <f t="shared" si="112"/>
        <v>Acceptable</v>
      </c>
      <c r="U810" t="str">
        <f t="shared" si="113"/>
        <v>Acceptable</v>
      </c>
      <c r="V810" t="str">
        <f t="shared" si="114"/>
        <v>Unsafe</v>
      </c>
      <c r="W810" t="str">
        <f t="shared" si="115"/>
        <v>Acceptable</v>
      </c>
      <c r="AA810" t="str">
        <f t="shared" si="116"/>
        <v>Not-Potable</v>
      </c>
      <c r="AB810" t="str">
        <f t="shared" si="117"/>
        <v>Not-Potable</v>
      </c>
      <c r="AC810" t="s">
        <v>35</v>
      </c>
    </row>
    <row r="811" spans="2:29" x14ac:dyDescent="0.3">
      <c r="B811">
        <v>5.82754121154277</v>
      </c>
      <c r="C811">
        <v>191.004930396015</v>
      </c>
      <c r="D811">
        <v>258.63343244602999</v>
      </c>
      <c r="E811">
        <v>4.8238315054976804</v>
      </c>
      <c r="F811">
        <v>316.02551294615699</v>
      </c>
      <c r="G811">
        <v>370.35728821226701</v>
      </c>
      <c r="H811">
        <v>18.361858064077499</v>
      </c>
      <c r="I811">
        <v>48.658108622387502</v>
      </c>
      <c r="J811">
        <v>3.1791287413400799</v>
      </c>
      <c r="O811" t="str">
        <f t="shared" si="110"/>
        <v>Neutral</v>
      </c>
      <c r="P811" t="str" cm="1">
        <f t="array" ref="P811">_xlfn.IFS(C810&lt;=60,"Soft",
C810&lt;120,"Moderately Soft",
C810&lt;=170,"Desirable",
C810&lt;=240,"Moderately Hard",
C810&gt;240,"Hard")</f>
        <v>Moderately Hard</v>
      </c>
      <c r="Q811" t="str" cm="1">
        <f t="array" ref="Q811">_xlfn.IFS(D810&lt;50,"Non-Beneficial",
D810&lt;=150,"Excellent",
D810&lt;=250,"Good",
D810&lt;=350,"Average",
D810&lt;=500,"Poor",
D810&lt;=800,"Very Poor",
D810&gt;800,"Unacceptable")</f>
        <v>Good</v>
      </c>
      <c r="R811" t="str">
        <f t="shared" si="109"/>
        <v>Unacceptable</v>
      </c>
      <c r="S811" t="str">
        <f t="shared" si="111"/>
        <v>Unsafe</v>
      </c>
      <c r="T811" t="str">
        <f t="shared" si="112"/>
        <v>Acceptable</v>
      </c>
      <c r="U811" t="str">
        <f t="shared" si="113"/>
        <v>Acceptable</v>
      </c>
      <c r="V811" t="str">
        <f t="shared" si="114"/>
        <v>Safe</v>
      </c>
      <c r="W811" t="str">
        <f t="shared" si="115"/>
        <v>Acceptable</v>
      </c>
      <c r="AA811" t="str">
        <f t="shared" si="116"/>
        <v>Not-Potable</v>
      </c>
      <c r="AB811" t="str">
        <f t="shared" si="117"/>
        <v>Not-Potable</v>
      </c>
      <c r="AC811" t="s">
        <v>35</v>
      </c>
    </row>
    <row r="812" spans="2:29" x14ac:dyDescent="0.3">
      <c r="B812">
        <v>0.989912212879138</v>
      </c>
      <c r="C812">
        <v>133.21694156018</v>
      </c>
      <c r="D812">
        <v>169.228538985852</v>
      </c>
      <c r="E812">
        <v>9.2932886443975598</v>
      </c>
      <c r="F812">
        <v>444.37573069277897</v>
      </c>
      <c r="G812">
        <v>322.29119123589101</v>
      </c>
      <c r="H812">
        <v>10.430076340816299</v>
      </c>
      <c r="I812">
        <v>43.578465511884197</v>
      </c>
      <c r="J812">
        <v>5.1606037881605999</v>
      </c>
      <c r="O812" t="str">
        <f t="shared" si="110"/>
        <v>Acidic</v>
      </c>
      <c r="P812" t="str" cm="1">
        <f t="array" ref="P812">_xlfn.IFS(C811&lt;=60,"Soft",
C811&lt;120,"Moderately Soft",
C811&lt;=170,"Desirable",
C811&lt;=240,"Moderately Hard",
C811&gt;240,"Hard")</f>
        <v>Moderately Hard</v>
      </c>
      <c r="Q812" t="str" cm="1">
        <f t="array" ref="Q812">_xlfn.IFS(D811&lt;50,"Non-Beneficial",
D811&lt;=150,"Excellent",
D811&lt;=250,"Good",
D811&lt;=350,"Average",
D811&lt;=500,"Poor",
D811&lt;=800,"Very Poor",
D811&gt;800,"Unacceptable")</f>
        <v>Average</v>
      </c>
      <c r="R812" t="str">
        <f t="shared" si="109"/>
        <v>Acceptable</v>
      </c>
      <c r="S812" t="str">
        <f t="shared" si="111"/>
        <v>Safe</v>
      </c>
      <c r="T812" t="str">
        <f t="shared" si="112"/>
        <v>Acceptable</v>
      </c>
      <c r="U812" t="str">
        <f t="shared" si="113"/>
        <v>Acceptable</v>
      </c>
      <c r="V812" t="str">
        <f t="shared" si="114"/>
        <v>Safe</v>
      </c>
      <c r="W812" t="str">
        <f t="shared" si="115"/>
        <v>Acceptable</v>
      </c>
      <c r="AA812" t="str">
        <f t="shared" si="116"/>
        <v>Not-Potable</v>
      </c>
      <c r="AB812" t="str">
        <f t="shared" si="117"/>
        <v>Potable</v>
      </c>
      <c r="AC812" t="s">
        <v>35</v>
      </c>
    </row>
    <row r="813" spans="2:29" x14ac:dyDescent="0.3">
      <c r="B813">
        <f>$AG$27</f>
        <v>7.080794504276815</v>
      </c>
      <c r="C813">
        <v>235.240587305399</v>
      </c>
      <c r="D813">
        <v>104.437965338947</v>
      </c>
      <c r="E813">
        <v>7.6055188182983402</v>
      </c>
      <c r="F813">
        <f>$AH$27</f>
        <v>333.77577661081307</v>
      </c>
      <c r="G813">
        <v>319.842930095621</v>
      </c>
      <c r="H813">
        <v>8.2865503730238199</v>
      </c>
      <c r="I813">
        <v>80.540351473310594</v>
      </c>
      <c r="J813">
        <v>3.9005085214630402</v>
      </c>
      <c r="O813" t="str">
        <f t="shared" si="110"/>
        <v>Highly Acidic</v>
      </c>
      <c r="P813" t="str" cm="1">
        <f t="array" ref="P813">_xlfn.IFS(C812&lt;=60,"Soft",
C812&lt;120,"Moderately Soft",
C812&lt;=170,"Desirable",
C812&lt;=240,"Moderately Hard",
C812&gt;240,"Hard")</f>
        <v>Desirable</v>
      </c>
      <c r="Q813" t="str" cm="1">
        <f t="array" ref="Q813">_xlfn.IFS(D812&lt;50,"Non-Beneficial",
D812&lt;=150,"Excellent",
D812&lt;=250,"Good",
D812&lt;=350,"Average",
D812&lt;=500,"Poor",
D812&lt;=800,"Very Poor",
D812&gt;800,"Unacceptable")</f>
        <v>Good</v>
      </c>
      <c r="R813" t="str">
        <f t="shared" si="109"/>
        <v>Unacceptable</v>
      </c>
      <c r="S813" t="str">
        <f t="shared" si="111"/>
        <v>Unsafe</v>
      </c>
      <c r="T813" t="str">
        <f t="shared" si="112"/>
        <v>Acceptable</v>
      </c>
      <c r="U813" t="str">
        <f t="shared" si="113"/>
        <v>Acceptable</v>
      </c>
      <c r="V813" t="str">
        <f t="shared" si="114"/>
        <v>Safe</v>
      </c>
      <c r="W813" t="str">
        <f t="shared" si="115"/>
        <v>Unacceptable</v>
      </c>
      <c r="AA813" t="str">
        <f t="shared" si="116"/>
        <v>Not-Potable</v>
      </c>
      <c r="AB813" t="str">
        <f t="shared" si="117"/>
        <v>Not-Potable</v>
      </c>
      <c r="AC813" t="s">
        <v>35</v>
      </c>
    </row>
    <row r="814" spans="2:29" x14ac:dyDescent="0.3">
      <c r="B814">
        <v>9.4858328734028508</v>
      </c>
      <c r="C814">
        <v>218.73823553350999</v>
      </c>
      <c r="D814">
        <v>153.578333729203</v>
      </c>
      <c r="E814">
        <v>8.5344584424054197</v>
      </c>
      <c r="F814">
        <v>315.83139625832302</v>
      </c>
      <c r="G814">
        <v>429.62221218257901</v>
      </c>
      <c r="H814">
        <v>15.621138695886801</v>
      </c>
      <c r="I814">
        <v>64.826028201182098</v>
      </c>
      <c r="J814">
        <v>3.2211298187840902</v>
      </c>
      <c r="O814" t="str">
        <f t="shared" si="110"/>
        <v>Neutral</v>
      </c>
      <c r="P814" t="str" cm="1">
        <f t="array" ref="P814">_xlfn.IFS(C813&lt;=60,"Soft",
C813&lt;120,"Moderately Soft",
C813&lt;=170,"Desirable",
C813&lt;=240,"Moderately Hard",
C813&gt;240,"Hard")</f>
        <v>Moderately Hard</v>
      </c>
      <c r="Q814" t="str" cm="1">
        <f t="array" ref="Q814">_xlfn.IFS(D813&lt;50,"Non-Beneficial",
D813&lt;=150,"Excellent",
D813&lt;=250,"Good",
D813&lt;=350,"Average",
D813&lt;=500,"Poor",
D813&lt;=800,"Very Poor",
D813&gt;800,"Unacceptable")</f>
        <v>Excellent</v>
      </c>
      <c r="R814" t="str">
        <f t="shared" si="109"/>
        <v>Unacceptable</v>
      </c>
      <c r="S814" t="str">
        <f t="shared" si="111"/>
        <v>Safe</v>
      </c>
      <c r="T814" t="str">
        <f t="shared" si="112"/>
        <v>Acceptable</v>
      </c>
      <c r="U814" t="str">
        <f t="shared" si="113"/>
        <v>Acceptable</v>
      </c>
      <c r="V814" t="str">
        <f t="shared" si="114"/>
        <v>Unsafe</v>
      </c>
      <c r="W814" t="str">
        <f t="shared" si="115"/>
        <v>Acceptable</v>
      </c>
      <c r="AA814" t="str">
        <f t="shared" si="116"/>
        <v>Not-Potable</v>
      </c>
      <c r="AB814" t="str">
        <f t="shared" si="117"/>
        <v>Not-Potable</v>
      </c>
      <c r="AC814" t="s">
        <v>35</v>
      </c>
    </row>
    <row r="815" spans="2:29" x14ac:dyDescent="0.3">
      <c r="B815">
        <v>6.43572271694911</v>
      </c>
      <c r="C815">
        <v>214.724669258446</v>
      </c>
      <c r="D815">
        <v>93.638539876178498</v>
      </c>
      <c r="E815">
        <v>9.9976235665251192</v>
      </c>
      <c r="F815">
        <v>273.46313936554401</v>
      </c>
      <c r="G815">
        <v>508.345207011708</v>
      </c>
      <c r="H815">
        <v>12.9258696626637</v>
      </c>
      <c r="I815">
        <v>71.428589850875994</v>
      </c>
      <c r="J815">
        <v>4.92533910707375</v>
      </c>
      <c r="O815" t="str">
        <f t="shared" si="110"/>
        <v>Alkaline</v>
      </c>
      <c r="P815" t="str" cm="1">
        <f t="array" ref="P815">_xlfn.IFS(C814&lt;=60,"Soft",
C814&lt;120,"Moderately Soft",
C814&lt;=170,"Desirable",
C814&lt;=240,"Moderately Hard",
C814&gt;240,"Hard")</f>
        <v>Moderately Hard</v>
      </c>
      <c r="Q815" t="str" cm="1">
        <f t="array" ref="Q815">_xlfn.IFS(D814&lt;50,"Non-Beneficial",
D814&lt;=150,"Excellent",
D814&lt;=250,"Good",
D814&lt;=350,"Average",
D814&lt;=500,"Poor",
D814&lt;=800,"Very Poor",
D814&gt;800,"Unacceptable")</f>
        <v>Good</v>
      </c>
      <c r="R815" t="str">
        <f t="shared" si="109"/>
        <v>Unacceptable</v>
      </c>
      <c r="S815" t="str">
        <f t="shared" si="111"/>
        <v>Safe</v>
      </c>
      <c r="T815" t="str">
        <f t="shared" si="112"/>
        <v>Acceptable</v>
      </c>
      <c r="U815" t="str">
        <f t="shared" si="113"/>
        <v>Acceptable</v>
      </c>
      <c r="V815" t="str">
        <f t="shared" si="114"/>
        <v>Safe</v>
      </c>
      <c r="W815" t="str">
        <f t="shared" si="115"/>
        <v>Acceptable</v>
      </c>
      <c r="AA815" t="str">
        <f t="shared" si="116"/>
        <v>Not-Potable</v>
      </c>
      <c r="AB815" t="str">
        <f t="shared" si="117"/>
        <v>Not-Potable</v>
      </c>
      <c r="AC815" t="s">
        <v>35</v>
      </c>
    </row>
    <row r="816" spans="2:29" x14ac:dyDescent="0.3">
      <c r="B816">
        <v>6.3654972410521804</v>
      </c>
      <c r="C816">
        <v>205.05653579353699</v>
      </c>
      <c r="D816">
        <v>70.407376207775897</v>
      </c>
      <c r="E816">
        <v>11.302831188490501</v>
      </c>
      <c r="F816">
        <v>325.32854340517298</v>
      </c>
      <c r="G816">
        <v>371.57963404091697</v>
      </c>
      <c r="H816">
        <v>16.352858005837501</v>
      </c>
      <c r="I816">
        <v>74.312592117930507</v>
      </c>
      <c r="J816">
        <v>5.1254165764013599</v>
      </c>
      <c r="O816" t="str">
        <f t="shared" si="110"/>
        <v>Acidic</v>
      </c>
      <c r="P816" t="str" cm="1">
        <f t="array" ref="P816">_xlfn.IFS(C815&lt;=60,"Soft",
C815&lt;120,"Moderately Soft",
C815&lt;=170,"Desirable",
C815&lt;=240,"Moderately Hard",
C815&gt;240,"Hard")</f>
        <v>Moderately Hard</v>
      </c>
      <c r="Q816" t="str" cm="1">
        <f t="array" ref="Q816">_xlfn.IFS(D815&lt;50,"Non-Beneficial",
D815&lt;=150,"Excellent",
D815&lt;=250,"Good",
D815&lt;=350,"Average",
D815&lt;=500,"Poor",
D815&lt;=800,"Very Poor",
D815&gt;800,"Unacceptable")</f>
        <v>Excellent</v>
      </c>
      <c r="R816" t="str">
        <f t="shared" si="109"/>
        <v>Unacceptable</v>
      </c>
      <c r="S816" t="str">
        <f t="shared" si="111"/>
        <v>Safe</v>
      </c>
      <c r="T816" t="str">
        <f t="shared" si="112"/>
        <v>Unacceptable</v>
      </c>
      <c r="U816" t="str">
        <f t="shared" si="113"/>
        <v>Acceptable</v>
      </c>
      <c r="V816" t="str">
        <f t="shared" si="114"/>
        <v>Safe</v>
      </c>
      <c r="W816" t="str">
        <f t="shared" si="115"/>
        <v>Acceptable</v>
      </c>
      <c r="AA816" t="str">
        <f t="shared" si="116"/>
        <v>Not-Potable</v>
      </c>
      <c r="AB816" t="str">
        <f t="shared" si="117"/>
        <v>Not-Potable</v>
      </c>
      <c r="AC816" t="s">
        <v>35</v>
      </c>
    </row>
    <row r="817" spans="2:29" x14ac:dyDescent="0.3">
      <c r="B817">
        <f>$AG$27</f>
        <v>7.080794504276815</v>
      </c>
      <c r="C817">
        <v>202.47516230974199</v>
      </c>
      <c r="D817">
        <v>238.28207681634299</v>
      </c>
      <c r="E817">
        <v>5.5316846128104604</v>
      </c>
      <c r="F817">
        <v>409.28621026813602</v>
      </c>
      <c r="G817">
        <v>414.61765510548702</v>
      </c>
      <c r="H817">
        <v>13.7976564074606</v>
      </c>
      <c r="I817">
        <v>59.5216640750034</v>
      </c>
      <c r="J817">
        <v>5.2663675385766604</v>
      </c>
      <c r="O817" t="str">
        <f t="shared" si="110"/>
        <v>Acidic</v>
      </c>
      <c r="P817" t="str" cm="1">
        <f t="array" ref="P817">_xlfn.IFS(C816&lt;=60,"Soft",
C816&lt;120,"Moderately Soft",
C816&lt;=170,"Desirable",
C816&lt;=240,"Moderately Hard",
C816&gt;240,"Hard")</f>
        <v>Moderately Hard</v>
      </c>
      <c r="Q817" t="str" cm="1">
        <f t="array" ref="Q817">_xlfn.IFS(D816&lt;50,"Non-Beneficial",
D816&lt;=150,"Excellent",
D816&lt;=250,"Good",
D816&lt;=350,"Average",
D816&lt;=500,"Poor",
D816&lt;=800,"Very Poor",
D816&gt;800,"Unacceptable")</f>
        <v>Excellent</v>
      </c>
      <c r="R817" t="str">
        <f t="shared" si="109"/>
        <v>Unacceptable</v>
      </c>
      <c r="S817" t="str">
        <f t="shared" si="111"/>
        <v>Safe</v>
      </c>
      <c r="T817" t="str">
        <f t="shared" si="112"/>
        <v>Acceptable</v>
      </c>
      <c r="U817" t="str">
        <f t="shared" si="113"/>
        <v>Acceptable</v>
      </c>
      <c r="V817" t="str">
        <f t="shared" si="114"/>
        <v>Safe</v>
      </c>
      <c r="W817" t="str">
        <f t="shared" si="115"/>
        <v>Unacceptable</v>
      </c>
      <c r="AA817" t="str">
        <f t="shared" si="116"/>
        <v>Not-Potable</v>
      </c>
      <c r="AB817" t="str">
        <f t="shared" si="117"/>
        <v>Not-Potable</v>
      </c>
      <c r="AC817" t="s">
        <v>35</v>
      </c>
    </row>
    <row r="818" spans="2:29" x14ac:dyDescent="0.3">
      <c r="B818">
        <v>5.45221492616741</v>
      </c>
      <c r="C818">
        <v>199.228467544056</v>
      </c>
      <c r="D818">
        <v>144.468123896858</v>
      </c>
      <c r="E818">
        <v>7.68919052855468</v>
      </c>
      <c r="F818">
        <v>298.31841825422998</v>
      </c>
      <c r="G818">
        <v>469.13195125801798</v>
      </c>
      <c r="H818">
        <v>14.020507420373001</v>
      </c>
      <c r="I818">
        <v>95.306238615956104</v>
      </c>
      <c r="J818">
        <v>5.1905338103368699</v>
      </c>
      <c r="O818" t="str">
        <f t="shared" si="110"/>
        <v>Neutral</v>
      </c>
      <c r="P818" t="str" cm="1">
        <f t="array" ref="P818">_xlfn.IFS(C817&lt;=60,"Soft",
C817&lt;120,"Moderately Soft",
C817&lt;=170,"Desirable",
C817&lt;=240,"Moderately Hard",
C817&gt;240,"Hard")</f>
        <v>Moderately Hard</v>
      </c>
      <c r="Q818" t="str" cm="1">
        <f t="array" ref="Q818">_xlfn.IFS(D817&lt;50,"Non-Beneficial",
D817&lt;=150,"Excellent",
D817&lt;=250,"Good",
D817&lt;=350,"Average",
D817&lt;=500,"Poor",
D817&lt;=800,"Very Poor",
D817&gt;800,"Unacceptable")</f>
        <v>Good</v>
      </c>
      <c r="R818" t="str">
        <f t="shared" si="109"/>
        <v>Needs Boiling</v>
      </c>
      <c r="S818" t="str">
        <f t="shared" si="111"/>
        <v>Unsafe</v>
      </c>
      <c r="T818" t="str">
        <f t="shared" si="112"/>
        <v>Acceptable</v>
      </c>
      <c r="U818" t="str">
        <f t="shared" si="113"/>
        <v>Acceptable</v>
      </c>
      <c r="V818" t="str">
        <f t="shared" si="114"/>
        <v>Safe</v>
      </c>
      <c r="W818" t="str">
        <f t="shared" si="115"/>
        <v>Unacceptable</v>
      </c>
      <c r="AA818" t="str">
        <f t="shared" si="116"/>
        <v>Not-Potable</v>
      </c>
      <c r="AB818" t="str">
        <f t="shared" si="117"/>
        <v>Not-Potable</v>
      </c>
      <c r="AC818" t="s">
        <v>35</v>
      </c>
    </row>
    <row r="819" spans="2:29" x14ac:dyDescent="0.3">
      <c r="B819">
        <f>$AG$27</f>
        <v>7.080794504276815</v>
      </c>
      <c r="C819">
        <v>215.966579133012</v>
      </c>
      <c r="D819">
        <v>218.52437944482</v>
      </c>
      <c r="E819">
        <v>7.4575148842225003</v>
      </c>
      <c r="F819">
        <v>283.75582393263198</v>
      </c>
      <c r="G819">
        <v>364.70109535858802</v>
      </c>
      <c r="H819">
        <v>11.3832098838765</v>
      </c>
      <c r="I819">
        <v>76.538802841430197</v>
      </c>
      <c r="J819">
        <v>5.0763624641800202</v>
      </c>
      <c r="O819" t="str">
        <f t="shared" si="110"/>
        <v>Acidic</v>
      </c>
      <c r="P819" t="str" cm="1">
        <f t="array" ref="P819">_xlfn.IFS(C818&lt;=60,"Soft",
C818&lt;120,"Moderately Soft",
C818&lt;=170,"Desirable",
C818&lt;=240,"Moderately Hard",
C818&gt;240,"Hard")</f>
        <v>Moderately Hard</v>
      </c>
      <c r="Q819" t="str" cm="1">
        <f t="array" ref="Q819">_xlfn.IFS(D818&lt;50,"Non-Beneficial",
D818&lt;=150,"Excellent",
D818&lt;=250,"Good",
D818&lt;=350,"Average",
D818&lt;=500,"Poor",
D818&lt;=800,"Very Poor",
D818&gt;800,"Unacceptable")</f>
        <v>Excellent</v>
      </c>
      <c r="R819" t="str">
        <f t="shared" si="109"/>
        <v>Unacceptable</v>
      </c>
      <c r="S819" t="str">
        <f t="shared" si="111"/>
        <v>Safe</v>
      </c>
      <c r="T819" t="str">
        <f t="shared" si="112"/>
        <v>Acceptable</v>
      </c>
      <c r="U819" t="str">
        <f t="shared" si="113"/>
        <v>Acceptable</v>
      </c>
      <c r="V819" t="str">
        <f t="shared" si="114"/>
        <v>Unsafe</v>
      </c>
      <c r="W819" t="str">
        <f t="shared" si="115"/>
        <v>Unacceptable</v>
      </c>
      <c r="AA819" t="str">
        <f t="shared" si="116"/>
        <v>Not-Potable</v>
      </c>
      <c r="AB819" t="str">
        <f t="shared" si="117"/>
        <v>Not-Potable</v>
      </c>
      <c r="AC819" t="s">
        <v>35</v>
      </c>
    </row>
    <row r="820" spans="2:29" x14ac:dyDescent="0.3">
      <c r="B820">
        <v>5.4334662389735602</v>
      </c>
      <c r="C820">
        <v>177.82830229270999</v>
      </c>
      <c r="D820">
        <v>314.21731633220998</v>
      </c>
      <c r="E820">
        <v>4.5841339098284104</v>
      </c>
      <c r="F820">
        <v>347.09735367205701</v>
      </c>
      <c r="G820">
        <v>490.28467412725001</v>
      </c>
      <c r="H820">
        <v>16.066439028217001</v>
      </c>
      <c r="I820">
        <v>58.416698605682001</v>
      </c>
      <c r="J820">
        <v>2.8711960305894699</v>
      </c>
      <c r="O820" t="str">
        <f t="shared" si="110"/>
        <v>Neutral</v>
      </c>
      <c r="P820" t="str" cm="1">
        <f t="array" ref="P820">_xlfn.IFS(C819&lt;=60,"Soft",
C819&lt;120,"Moderately Soft",
C819&lt;=170,"Desirable",
C819&lt;=240,"Moderately Hard",
C819&gt;240,"Hard")</f>
        <v>Moderately Hard</v>
      </c>
      <c r="Q820" t="str" cm="1">
        <f t="array" ref="Q820">_xlfn.IFS(D819&lt;50,"Non-Beneficial",
D819&lt;=150,"Excellent",
D819&lt;=250,"Good",
D819&lt;=350,"Average",
D819&lt;=500,"Poor",
D819&lt;=800,"Very Poor",
D819&gt;800,"Unacceptable")</f>
        <v>Good</v>
      </c>
      <c r="R820" t="str">
        <f t="shared" si="109"/>
        <v>Unacceptable</v>
      </c>
      <c r="S820" t="str">
        <f t="shared" si="111"/>
        <v>Safe</v>
      </c>
      <c r="T820" t="str">
        <f t="shared" si="112"/>
        <v>Acceptable</v>
      </c>
      <c r="U820" t="str">
        <f t="shared" si="113"/>
        <v>Acceptable</v>
      </c>
      <c r="V820" t="str">
        <f t="shared" si="114"/>
        <v>Safe</v>
      </c>
      <c r="W820" t="str">
        <f t="shared" si="115"/>
        <v>Unacceptable</v>
      </c>
      <c r="AA820" t="str">
        <f t="shared" si="116"/>
        <v>Not-Potable</v>
      </c>
      <c r="AB820" t="str">
        <f t="shared" si="117"/>
        <v>Not-Potable</v>
      </c>
      <c r="AC820" t="s">
        <v>35</v>
      </c>
    </row>
    <row r="821" spans="2:29" x14ac:dyDescent="0.3">
      <c r="B821">
        <v>7.3747754136566703</v>
      </c>
      <c r="C821">
        <v>217.698643798002</v>
      </c>
      <c r="D821">
        <v>122.85891482607499</v>
      </c>
      <c r="E821">
        <v>10.038245002074101</v>
      </c>
      <c r="F821">
        <f>$AH$27</f>
        <v>333.77577661081307</v>
      </c>
      <c r="G821">
        <v>358.98325438036898</v>
      </c>
      <c r="H821">
        <v>16.2937156142949</v>
      </c>
      <c r="I821">
        <v>93.784379861819303</v>
      </c>
      <c r="J821">
        <v>3.5922647284428999</v>
      </c>
      <c r="O821" t="str">
        <f t="shared" si="110"/>
        <v>Acidic</v>
      </c>
      <c r="P821" t="str" cm="1">
        <f t="array" ref="P821">_xlfn.IFS(C820&lt;=60,"Soft",
C820&lt;120,"Moderately Soft",
C820&lt;=170,"Desirable",
C820&lt;=240,"Moderately Hard",
C820&gt;240,"Hard")</f>
        <v>Moderately Hard</v>
      </c>
      <c r="Q821" t="str" cm="1">
        <f t="array" ref="Q821">_xlfn.IFS(D820&lt;50,"Non-Beneficial",
D820&lt;=150,"Excellent",
D820&lt;=250,"Good",
D820&lt;=350,"Average",
D820&lt;=500,"Poor",
D820&lt;=800,"Very Poor",
D820&gt;800,"Unacceptable")</f>
        <v>Average</v>
      </c>
      <c r="R821" t="str">
        <f t="shared" si="109"/>
        <v>Acceptable</v>
      </c>
      <c r="S821" t="str">
        <f t="shared" si="111"/>
        <v>Safe</v>
      </c>
      <c r="T821" t="str">
        <f t="shared" si="112"/>
        <v>Acceptable</v>
      </c>
      <c r="U821" t="str">
        <f t="shared" si="113"/>
        <v>Acceptable</v>
      </c>
      <c r="V821" t="str">
        <f t="shared" si="114"/>
        <v>Safe</v>
      </c>
      <c r="W821" t="str">
        <f t="shared" si="115"/>
        <v>Acceptable</v>
      </c>
      <c r="AA821" t="str">
        <f t="shared" si="116"/>
        <v>Not-Potable</v>
      </c>
      <c r="AB821" t="str">
        <f t="shared" si="117"/>
        <v>Potable</v>
      </c>
      <c r="AC821" t="s">
        <v>35</v>
      </c>
    </row>
    <row r="822" spans="2:29" x14ac:dyDescent="0.3">
      <c r="B822">
        <f>$AG$27</f>
        <v>7.080794504276815</v>
      </c>
      <c r="C822">
        <v>175.70855329229599</v>
      </c>
      <c r="D822">
        <v>259.54031764320803</v>
      </c>
      <c r="E822">
        <v>6.22932181827092</v>
      </c>
      <c r="F822">
        <v>346.225061633471</v>
      </c>
      <c r="G822">
        <v>379.290645859601</v>
      </c>
      <c r="H822">
        <v>13.636910032644099</v>
      </c>
      <c r="I822">
        <v>50.590765253021701</v>
      </c>
      <c r="J822">
        <v>2.95139575341023</v>
      </c>
      <c r="O822" t="str">
        <f t="shared" si="110"/>
        <v>Neutral</v>
      </c>
      <c r="P822" t="str" cm="1">
        <f t="array" ref="P822">_xlfn.IFS(C821&lt;=60,"Soft",
C821&lt;120,"Moderately Soft",
C821&lt;=170,"Desirable",
C821&lt;=240,"Moderately Hard",
C821&gt;240,"Hard")</f>
        <v>Moderately Hard</v>
      </c>
      <c r="Q822" t="str" cm="1">
        <f t="array" ref="Q822">_xlfn.IFS(D821&lt;50,"Non-Beneficial",
D821&lt;=150,"Excellent",
D821&lt;=250,"Good",
D821&lt;=350,"Average",
D821&lt;=500,"Poor",
D821&lt;=800,"Very Poor",
D821&gt;800,"Unacceptable")</f>
        <v>Excellent</v>
      </c>
      <c r="R822" t="str">
        <f t="shared" si="109"/>
        <v>Unacceptable</v>
      </c>
      <c r="S822" t="str">
        <f t="shared" si="111"/>
        <v>Safe</v>
      </c>
      <c r="T822" t="str">
        <f t="shared" si="112"/>
        <v>Acceptable</v>
      </c>
      <c r="U822" t="str">
        <f t="shared" si="113"/>
        <v>Acceptable</v>
      </c>
      <c r="V822" t="str">
        <f t="shared" si="114"/>
        <v>Unsafe</v>
      </c>
      <c r="W822" t="str">
        <f t="shared" si="115"/>
        <v>Acceptable</v>
      </c>
      <c r="AA822" t="str">
        <f t="shared" si="116"/>
        <v>Not-Potable</v>
      </c>
      <c r="AB822" t="str">
        <f t="shared" si="117"/>
        <v>Not-Potable</v>
      </c>
      <c r="AC822" t="s">
        <v>35</v>
      </c>
    </row>
    <row r="823" spans="2:29" x14ac:dyDescent="0.3">
      <c r="B823">
        <v>5.2269418842729003</v>
      </c>
      <c r="C823">
        <v>177.31960335087999</v>
      </c>
      <c r="D823">
        <v>283.98554196372402</v>
      </c>
      <c r="E823">
        <v>6.2945173929790297</v>
      </c>
      <c r="F823">
        <v>336.29291845464002</v>
      </c>
      <c r="G823">
        <v>328.38742980421199</v>
      </c>
      <c r="H823">
        <v>18.463094761579299</v>
      </c>
      <c r="I823">
        <v>62.075901989424899</v>
      </c>
      <c r="J823">
        <v>2.2595502886491801</v>
      </c>
      <c r="O823" t="str">
        <f t="shared" si="110"/>
        <v>Neutral</v>
      </c>
      <c r="P823" t="str" cm="1">
        <f t="array" ref="P823">_xlfn.IFS(C822&lt;=60,"Soft",
C822&lt;120,"Moderately Soft",
C822&lt;=170,"Desirable",
C822&lt;=240,"Moderately Hard",
C822&gt;240,"Hard")</f>
        <v>Moderately Hard</v>
      </c>
      <c r="Q823" t="str" cm="1">
        <f t="array" ref="Q823">_xlfn.IFS(D822&lt;50,"Non-Beneficial",
D822&lt;=150,"Excellent",
D822&lt;=250,"Good",
D822&lt;=350,"Average",
D822&lt;=500,"Poor",
D822&lt;=800,"Very Poor",
D822&gt;800,"Unacceptable")</f>
        <v>Average</v>
      </c>
      <c r="R823" t="str">
        <f t="shared" si="109"/>
        <v>Needs Boiling</v>
      </c>
      <c r="S823" t="str">
        <f t="shared" si="111"/>
        <v>Safe</v>
      </c>
      <c r="T823" t="str">
        <f t="shared" si="112"/>
        <v>Acceptable</v>
      </c>
      <c r="U823" t="str">
        <f t="shared" si="113"/>
        <v>Acceptable</v>
      </c>
      <c r="V823" t="str">
        <f t="shared" si="114"/>
        <v>Safe</v>
      </c>
      <c r="W823" t="str">
        <f t="shared" si="115"/>
        <v>Acceptable</v>
      </c>
      <c r="AA823" t="str">
        <f t="shared" si="116"/>
        <v>Potable</v>
      </c>
      <c r="AB823" t="str">
        <f t="shared" si="117"/>
        <v>Potable</v>
      </c>
      <c r="AC823" t="s">
        <v>40</v>
      </c>
    </row>
    <row r="824" spans="2:29" x14ac:dyDescent="0.3">
      <c r="B824">
        <v>4.5942091643543899</v>
      </c>
      <c r="C824">
        <v>185.632858131864</v>
      </c>
      <c r="D824">
        <v>279.81091190195798</v>
      </c>
      <c r="E824">
        <v>6.76168321446597</v>
      </c>
      <c r="F824">
        <v>354.78521743431799</v>
      </c>
      <c r="G824">
        <v>380.72325234526301</v>
      </c>
      <c r="H824">
        <v>13.9838330083874</v>
      </c>
      <c r="I824">
        <v>74.576914442026805</v>
      </c>
      <c r="J824">
        <v>4.9179098867148099</v>
      </c>
      <c r="O824" t="str">
        <f t="shared" si="110"/>
        <v>Acidic</v>
      </c>
      <c r="P824" t="str" cm="1">
        <f t="array" ref="P824">_xlfn.IFS(C823&lt;=60,"Soft",
C823&lt;120,"Moderately Soft",
C823&lt;=170,"Desirable",
C823&lt;=240,"Moderately Hard",
C823&gt;240,"Hard")</f>
        <v>Moderately Hard</v>
      </c>
      <c r="Q824" t="str" cm="1">
        <f t="array" ref="Q824">_xlfn.IFS(D823&lt;50,"Non-Beneficial",
D823&lt;=150,"Excellent",
D823&lt;=250,"Good",
D823&lt;=350,"Average",
D823&lt;=500,"Poor",
D823&lt;=800,"Very Poor",
D823&gt;800,"Unacceptable")</f>
        <v>Average</v>
      </c>
      <c r="R824" t="str">
        <f t="shared" si="109"/>
        <v>Needs Boiling</v>
      </c>
      <c r="S824" t="str">
        <f t="shared" si="111"/>
        <v>Safe</v>
      </c>
      <c r="T824" t="str">
        <f t="shared" si="112"/>
        <v>Acceptable</v>
      </c>
      <c r="U824" t="str">
        <f t="shared" si="113"/>
        <v>Acceptable</v>
      </c>
      <c r="V824" t="str">
        <f t="shared" si="114"/>
        <v>Safe</v>
      </c>
      <c r="W824" t="str">
        <f t="shared" si="115"/>
        <v>Acceptable</v>
      </c>
      <c r="AA824" t="str">
        <f t="shared" si="116"/>
        <v>Not-Potable</v>
      </c>
      <c r="AB824" t="str">
        <f t="shared" si="117"/>
        <v>Potable</v>
      </c>
      <c r="AC824" t="s">
        <v>40</v>
      </c>
    </row>
    <row r="825" spans="2:29" x14ac:dyDescent="0.3">
      <c r="B825">
        <v>6.7841330237508597</v>
      </c>
      <c r="C825">
        <v>212.44233820906899</v>
      </c>
      <c r="D825">
        <v>128.27621006985299</v>
      </c>
      <c r="E825">
        <v>7.4036418940870901</v>
      </c>
      <c r="F825">
        <f>$AH$27</f>
        <v>333.77577661081307</v>
      </c>
      <c r="G825">
        <v>328.03357573439399</v>
      </c>
      <c r="H825">
        <v>10.861775271034301</v>
      </c>
      <c r="I825">
        <v>89.577036026075106</v>
      </c>
      <c r="J825">
        <v>5.0358228443528699</v>
      </c>
      <c r="O825" t="str">
        <f t="shared" si="110"/>
        <v>Acidic</v>
      </c>
      <c r="P825" t="str" cm="1">
        <f t="array" ref="P825">_xlfn.IFS(C824&lt;=60,"Soft",
C824&lt;120,"Moderately Soft",
C824&lt;=170,"Desirable",
C824&lt;=240,"Moderately Hard",
C824&gt;240,"Hard")</f>
        <v>Moderately Hard</v>
      </c>
      <c r="Q825" t="str" cm="1">
        <f t="array" ref="Q825">_xlfn.IFS(D824&lt;50,"Non-Beneficial",
D824&lt;=150,"Excellent",
D824&lt;=250,"Good",
D824&lt;=350,"Average",
D824&lt;=500,"Poor",
D824&lt;=800,"Very Poor",
D824&gt;800,"Unacceptable")</f>
        <v>Average</v>
      </c>
      <c r="R825" t="str">
        <f t="shared" si="109"/>
        <v>Needs Boiling</v>
      </c>
      <c r="S825" t="str">
        <f t="shared" si="111"/>
        <v>Safe</v>
      </c>
      <c r="T825" t="str">
        <f t="shared" si="112"/>
        <v>Acceptable</v>
      </c>
      <c r="U825" t="str">
        <f t="shared" si="113"/>
        <v>Acceptable</v>
      </c>
      <c r="V825" t="str">
        <f t="shared" si="114"/>
        <v>Safe</v>
      </c>
      <c r="W825" t="str">
        <f t="shared" si="115"/>
        <v>Acceptable</v>
      </c>
      <c r="AA825" t="str">
        <f t="shared" si="116"/>
        <v>Not-Potable</v>
      </c>
      <c r="AB825" t="str">
        <f t="shared" si="117"/>
        <v>Potable</v>
      </c>
      <c r="AC825" t="s">
        <v>40</v>
      </c>
    </row>
    <row r="826" spans="2:29" x14ac:dyDescent="0.3">
      <c r="B826">
        <v>6.4002561642295097</v>
      </c>
      <c r="C826">
        <v>172.29900014237299</v>
      </c>
      <c r="D826">
        <v>159.36247359864001</v>
      </c>
      <c r="E826">
        <v>4.9359977661073504</v>
      </c>
      <c r="F826">
        <v>340.39293036634001</v>
      </c>
      <c r="G826">
        <v>435.40560983624198</v>
      </c>
      <c r="H826">
        <v>11.075621804849501</v>
      </c>
      <c r="I826">
        <v>58.365994510729102</v>
      </c>
      <c r="J826">
        <v>4.5614938186926901</v>
      </c>
      <c r="O826" t="str">
        <f t="shared" si="110"/>
        <v>Drinkable</v>
      </c>
      <c r="P826" t="str" cm="1">
        <f t="array" ref="P826">_xlfn.IFS(C825&lt;=60,"Soft",
C825&lt;120,"Moderately Soft",
C825&lt;=170,"Desirable",
C825&lt;=240,"Moderately Hard",
C825&gt;240,"Hard")</f>
        <v>Moderately Hard</v>
      </c>
      <c r="Q826" t="str" cm="1">
        <f t="array" ref="Q826">_xlfn.IFS(D825&lt;50,"Non-Beneficial",
D825&lt;=150,"Excellent",
D825&lt;=250,"Good",
D825&lt;=350,"Average",
D825&lt;=500,"Poor",
D825&lt;=800,"Very Poor",
D825&gt;800,"Unacceptable")</f>
        <v>Excellent</v>
      </c>
      <c r="R826" t="str">
        <f t="shared" si="109"/>
        <v>Unacceptable</v>
      </c>
      <c r="S826" t="str">
        <f t="shared" si="111"/>
        <v>Safe</v>
      </c>
      <c r="T826" t="str">
        <f t="shared" si="112"/>
        <v>Acceptable</v>
      </c>
      <c r="U826" t="str">
        <f t="shared" si="113"/>
        <v>Acceptable</v>
      </c>
      <c r="V826" t="str">
        <f t="shared" si="114"/>
        <v>Unsafe</v>
      </c>
      <c r="W826" t="str">
        <f t="shared" si="115"/>
        <v>Unacceptable</v>
      </c>
      <c r="AA826" t="str">
        <f t="shared" si="116"/>
        <v>Not-Potable</v>
      </c>
      <c r="AB826" t="str">
        <f t="shared" si="117"/>
        <v>Not-Potable</v>
      </c>
      <c r="AC826" t="s">
        <v>40</v>
      </c>
    </row>
    <row r="827" spans="2:29" x14ac:dyDescent="0.3">
      <c r="B827">
        <v>6.83941589797905</v>
      </c>
      <c r="C827">
        <v>166.866970351113</v>
      </c>
      <c r="D827">
        <v>285.08637799593902</v>
      </c>
      <c r="E827">
        <v>7.2388286450867403</v>
      </c>
      <c r="F827">
        <f>$AH$27</f>
        <v>333.77577661081307</v>
      </c>
      <c r="G827">
        <v>460.76599444952399</v>
      </c>
      <c r="H827">
        <v>11.3787379729667</v>
      </c>
      <c r="I827">
        <v>73.465133131609207</v>
      </c>
      <c r="J827">
        <v>2.85452655157841</v>
      </c>
      <c r="O827" t="str">
        <f t="shared" si="110"/>
        <v>Acidic</v>
      </c>
      <c r="P827" t="str" cm="1">
        <f t="array" ref="P827">_xlfn.IFS(C826&lt;=60,"Soft",
C826&lt;120,"Moderately Soft",
C826&lt;=170,"Desirable",
C826&lt;=240,"Moderately Hard",
C826&gt;240,"Hard")</f>
        <v>Moderately Hard</v>
      </c>
      <c r="Q827" t="str" cm="1">
        <f t="array" ref="Q827">_xlfn.IFS(D826&lt;50,"Non-Beneficial",
D826&lt;=150,"Excellent",
D826&lt;=250,"Good",
D826&lt;=350,"Average",
D826&lt;=500,"Poor",
D826&lt;=800,"Very Poor",
D826&gt;800,"Unacceptable")</f>
        <v>Good</v>
      </c>
      <c r="R827" t="str">
        <f t="shared" si="109"/>
        <v>Acceptable</v>
      </c>
      <c r="S827" t="str">
        <f t="shared" si="111"/>
        <v>Safe</v>
      </c>
      <c r="T827" t="str">
        <f t="shared" si="112"/>
        <v>Acceptable</v>
      </c>
      <c r="U827" t="str">
        <f t="shared" si="113"/>
        <v>Acceptable</v>
      </c>
      <c r="V827" t="str">
        <f t="shared" si="114"/>
        <v>Safe</v>
      </c>
      <c r="W827" t="str">
        <f t="shared" si="115"/>
        <v>Acceptable</v>
      </c>
      <c r="AA827" t="str">
        <f t="shared" si="116"/>
        <v>Not-Potable</v>
      </c>
      <c r="AB827" t="str">
        <f t="shared" si="117"/>
        <v>Potable</v>
      </c>
      <c r="AC827" t="s">
        <v>40</v>
      </c>
    </row>
    <row r="828" spans="2:29" x14ac:dyDescent="0.3">
      <c r="B828">
        <v>6.9018634487360604</v>
      </c>
      <c r="C828">
        <v>164.723486232417</v>
      </c>
      <c r="D828">
        <v>204.42615014304903</v>
      </c>
      <c r="E828">
        <v>5.1639313729989897</v>
      </c>
      <c r="F828">
        <v>341.53708898075701</v>
      </c>
      <c r="G828">
        <v>468.41634982713902</v>
      </c>
      <c r="H828">
        <v>10.3626226262991</v>
      </c>
      <c r="I828">
        <v>65.694877764783897</v>
      </c>
      <c r="J828">
        <v>4.0479072924612103</v>
      </c>
      <c r="O828" t="str">
        <f t="shared" si="110"/>
        <v>Neutral</v>
      </c>
      <c r="P828" t="str" cm="1">
        <f t="array" ref="P828">_xlfn.IFS(C827&lt;=60,"Soft",
C827&lt;120,"Moderately Soft",
C827&lt;=170,"Desirable",
C827&lt;=240,"Moderately Hard",
C827&gt;240,"Hard")</f>
        <v>Desirable</v>
      </c>
      <c r="Q828" t="str" cm="1">
        <f t="array" ref="Q828">_xlfn.IFS(D827&lt;50,"Non-Beneficial",
D827&lt;=150,"Excellent",
D827&lt;=250,"Good",
D827&lt;=350,"Average",
D827&lt;=500,"Poor",
D827&lt;=800,"Very Poor",
D827&gt;800,"Unacceptable")</f>
        <v>Average</v>
      </c>
      <c r="R828" t="str">
        <f t="shared" si="109"/>
        <v>Unacceptable</v>
      </c>
      <c r="S828" t="str">
        <f t="shared" si="111"/>
        <v>Safe</v>
      </c>
      <c r="T828" t="str">
        <f t="shared" si="112"/>
        <v>Acceptable</v>
      </c>
      <c r="U828" t="str">
        <f t="shared" si="113"/>
        <v>Acceptable</v>
      </c>
      <c r="V828" t="str">
        <f t="shared" si="114"/>
        <v>Safe</v>
      </c>
      <c r="W828" t="str">
        <f t="shared" si="115"/>
        <v>Acceptable</v>
      </c>
      <c r="AA828" t="str">
        <f t="shared" si="116"/>
        <v>Not-Potable</v>
      </c>
      <c r="AB828" t="str">
        <f t="shared" si="117"/>
        <v>Potable</v>
      </c>
      <c r="AC828" t="s">
        <v>40</v>
      </c>
    </row>
    <row r="829" spans="2:29" x14ac:dyDescent="0.3">
      <c r="B829">
        <f>$AG$27</f>
        <v>7.080794504276815</v>
      </c>
      <c r="C829">
        <v>191.554815152738</v>
      </c>
      <c r="D829">
        <v>224.62113287036101</v>
      </c>
      <c r="E829">
        <v>8.1862583802523794</v>
      </c>
      <c r="F829">
        <f>$AH$27</f>
        <v>333.77577661081307</v>
      </c>
      <c r="G829">
        <v>349.95453401087502</v>
      </c>
      <c r="H829">
        <v>17.247307224770701</v>
      </c>
      <c r="I829">
        <v>76.767796561600306</v>
      </c>
      <c r="J829">
        <v>5.2603011152516803</v>
      </c>
      <c r="O829" t="str">
        <f t="shared" si="110"/>
        <v>Neutral</v>
      </c>
      <c r="P829" t="str" cm="1">
        <f t="array" ref="P829">_xlfn.IFS(C828&lt;=60,"Soft",
C828&lt;120,"Moderately Soft",
C828&lt;=170,"Desirable",
C828&lt;=240,"Moderately Hard",
C828&gt;240,"Hard")</f>
        <v>Desirable</v>
      </c>
      <c r="Q829" t="str" cm="1">
        <f t="array" ref="Q829">_xlfn.IFS(D828&lt;50,"Non-Beneficial",
D828&lt;=150,"Excellent",
D828&lt;=250,"Good",
D828&lt;=350,"Average",
D828&lt;=500,"Poor",
D828&lt;=800,"Very Poor",
D828&gt;800,"Unacceptable")</f>
        <v>Good</v>
      </c>
      <c r="R829" t="str">
        <f t="shared" si="109"/>
        <v>Needs Boiling</v>
      </c>
      <c r="S829" t="str">
        <f t="shared" si="111"/>
        <v>Safe</v>
      </c>
      <c r="T829" t="str">
        <f t="shared" si="112"/>
        <v>Acceptable</v>
      </c>
      <c r="U829" t="str">
        <f t="shared" si="113"/>
        <v>Acceptable</v>
      </c>
      <c r="V829" t="str">
        <f t="shared" si="114"/>
        <v>Safe</v>
      </c>
      <c r="W829" t="str">
        <f t="shared" si="115"/>
        <v>Acceptable</v>
      </c>
      <c r="AA829" t="str">
        <f t="shared" si="116"/>
        <v>Potable</v>
      </c>
      <c r="AB829" t="str">
        <f t="shared" si="117"/>
        <v>Potable</v>
      </c>
      <c r="AC829" t="s">
        <v>40</v>
      </c>
    </row>
    <row r="830" spans="2:29" x14ac:dyDescent="0.3">
      <c r="B830">
        <v>7.8888435740595204</v>
      </c>
      <c r="C830">
        <v>228.48839375396599</v>
      </c>
      <c r="D830">
        <v>158.24788728849299</v>
      </c>
      <c r="E830">
        <v>8.3889442139990305</v>
      </c>
      <c r="F830">
        <v>314.84329126626199</v>
      </c>
      <c r="G830">
        <v>423.662707459567</v>
      </c>
      <c r="H830">
        <v>17.6303624621209</v>
      </c>
      <c r="I830">
        <v>56.420210305517998</v>
      </c>
      <c r="J830">
        <v>3.6305239854418598</v>
      </c>
      <c r="O830" t="str">
        <f t="shared" si="110"/>
        <v>Neutral</v>
      </c>
      <c r="P830" t="str" cm="1">
        <f t="array" ref="P830">_xlfn.IFS(C829&lt;=60,"Soft",
C829&lt;120,"Moderately Soft",
C829&lt;=170,"Desirable",
C829&lt;=240,"Moderately Hard",
C829&gt;240,"Hard")</f>
        <v>Moderately Hard</v>
      </c>
      <c r="Q830" t="str" cm="1">
        <f t="array" ref="Q830">_xlfn.IFS(D829&lt;50,"Non-Beneficial",
D829&lt;=150,"Excellent",
D829&lt;=250,"Good",
D829&lt;=350,"Average",
D829&lt;=500,"Poor",
D829&lt;=800,"Very Poor",
D829&gt;800,"Unacceptable")</f>
        <v>Good</v>
      </c>
      <c r="R830" t="str">
        <f t="shared" si="109"/>
        <v>Unacceptable</v>
      </c>
      <c r="S830" t="str">
        <f t="shared" si="111"/>
        <v>Safe</v>
      </c>
      <c r="T830" t="str">
        <f t="shared" si="112"/>
        <v>Acceptable</v>
      </c>
      <c r="U830" t="str">
        <f t="shared" si="113"/>
        <v>Acceptable</v>
      </c>
      <c r="V830" t="str">
        <f t="shared" si="114"/>
        <v>Safe</v>
      </c>
      <c r="W830" t="str">
        <f t="shared" si="115"/>
        <v>Unacceptable</v>
      </c>
      <c r="AA830" t="str">
        <f t="shared" si="116"/>
        <v>Not-Potable</v>
      </c>
      <c r="AB830" t="str">
        <f t="shared" si="117"/>
        <v>Not-Potable</v>
      </c>
      <c r="AC830" t="s">
        <v>40</v>
      </c>
    </row>
    <row r="831" spans="2:29" x14ac:dyDescent="0.3">
      <c r="B831">
        <v>5.52763348250771</v>
      </c>
      <c r="C831">
        <v>218.51892308470801</v>
      </c>
      <c r="D831">
        <v>220.95637163625599</v>
      </c>
      <c r="E831">
        <v>6.4362881606309399</v>
      </c>
      <c r="F831">
        <f>$AH$27</f>
        <v>333.77577661081307</v>
      </c>
      <c r="G831">
        <v>412.86761049011199</v>
      </c>
      <c r="H831">
        <v>12.6401354802765</v>
      </c>
      <c r="I831">
        <v>44.328641393859598</v>
      </c>
      <c r="J831">
        <v>4.5911370502190598</v>
      </c>
      <c r="O831" t="str">
        <f t="shared" si="110"/>
        <v>Neutral</v>
      </c>
      <c r="P831" t="str" cm="1">
        <f t="array" ref="P831">_xlfn.IFS(C830&lt;=60,"Soft",
C830&lt;120,"Moderately Soft",
C830&lt;=170,"Desirable",
C830&lt;=240,"Moderately Hard",
C830&gt;240,"Hard")</f>
        <v>Moderately Hard</v>
      </c>
      <c r="Q831" t="str" cm="1">
        <f t="array" ref="Q831">_xlfn.IFS(D830&lt;50,"Non-Beneficial",
D830&lt;=150,"Excellent",
D830&lt;=250,"Good",
D830&lt;=350,"Average",
D830&lt;=500,"Poor",
D830&lt;=800,"Very Poor",
D830&gt;800,"Unacceptable")</f>
        <v>Good</v>
      </c>
      <c r="R831" t="str">
        <f t="shared" si="109"/>
        <v>Unacceptable</v>
      </c>
      <c r="S831" t="str">
        <f t="shared" si="111"/>
        <v>Safe</v>
      </c>
      <c r="T831" t="str">
        <f t="shared" si="112"/>
        <v>Acceptable</v>
      </c>
      <c r="U831" t="str">
        <f t="shared" si="113"/>
        <v>Acceptable</v>
      </c>
      <c r="V831" t="str">
        <f t="shared" si="114"/>
        <v>Safe</v>
      </c>
      <c r="W831" t="str">
        <f t="shared" si="115"/>
        <v>Acceptable</v>
      </c>
      <c r="AA831" t="str">
        <f t="shared" si="116"/>
        <v>Not-Potable</v>
      </c>
      <c r="AB831" t="str">
        <f t="shared" si="117"/>
        <v>Potable</v>
      </c>
      <c r="AC831" t="s">
        <v>40</v>
      </c>
    </row>
    <row r="832" spans="2:29" x14ac:dyDescent="0.3">
      <c r="B832">
        <v>6.4924031219562499</v>
      </c>
      <c r="C832">
        <v>234.91451202397701</v>
      </c>
      <c r="D832">
        <v>186.07213192973902</v>
      </c>
      <c r="E832">
        <v>8.6206972948482008</v>
      </c>
      <c r="F832">
        <v>302.13130586518099</v>
      </c>
      <c r="G832">
        <v>442.10420764013497</v>
      </c>
      <c r="H832">
        <v>14.1168236089265</v>
      </c>
      <c r="I832">
        <v>65.636758578797895</v>
      </c>
      <c r="J832">
        <v>4.3833946918062701</v>
      </c>
      <c r="O832" t="str">
        <f t="shared" si="110"/>
        <v>Acidic</v>
      </c>
      <c r="P832" t="str" cm="1">
        <f t="array" ref="P832">_xlfn.IFS(C831&lt;=60,"Soft",
C831&lt;120,"Moderately Soft",
C831&lt;=170,"Desirable",
C831&lt;=240,"Moderately Hard",
C831&gt;240,"Hard")</f>
        <v>Moderately Hard</v>
      </c>
      <c r="Q832" t="str" cm="1">
        <f t="array" ref="Q832">_xlfn.IFS(D831&lt;50,"Non-Beneficial",
D831&lt;=150,"Excellent",
D831&lt;=250,"Good",
D831&lt;=350,"Average",
D831&lt;=500,"Poor",
D831&lt;=800,"Very Poor",
D831&gt;800,"Unacceptable")</f>
        <v>Good</v>
      </c>
      <c r="R832" t="str">
        <f t="shared" si="109"/>
        <v>Needs Boiling</v>
      </c>
      <c r="S832" t="str">
        <f t="shared" si="111"/>
        <v>Safe</v>
      </c>
      <c r="T832" t="str">
        <f t="shared" si="112"/>
        <v>Acceptable</v>
      </c>
      <c r="U832" t="str">
        <f t="shared" si="113"/>
        <v>Acceptable</v>
      </c>
      <c r="V832" t="str">
        <f t="shared" si="114"/>
        <v>Safe</v>
      </c>
      <c r="W832" t="str">
        <f t="shared" si="115"/>
        <v>Acceptable</v>
      </c>
      <c r="AA832" t="str">
        <f t="shared" si="116"/>
        <v>Not-Potable</v>
      </c>
      <c r="AB832" t="str">
        <f t="shared" si="117"/>
        <v>Potable</v>
      </c>
      <c r="AC832" t="s">
        <v>40</v>
      </c>
    </row>
    <row r="833" spans="2:29" x14ac:dyDescent="0.3">
      <c r="B833">
        <v>6.6846997367489696</v>
      </c>
      <c r="C833">
        <v>193.840931100966</v>
      </c>
      <c r="D833">
        <v>341.57184473577797</v>
      </c>
      <c r="E833">
        <v>9.87657405039214</v>
      </c>
      <c r="F833">
        <v>344.53540723541403</v>
      </c>
      <c r="G833">
        <v>498.06399624971601</v>
      </c>
      <c r="H833">
        <v>8.8187565668507002</v>
      </c>
      <c r="I833">
        <v>66.659352233228304</v>
      </c>
      <c r="J833">
        <v>4.0306598306323203</v>
      </c>
      <c r="O833" t="str">
        <f t="shared" si="110"/>
        <v>Acidic</v>
      </c>
      <c r="P833" t="str" cm="1">
        <f t="array" ref="P833">_xlfn.IFS(C832&lt;=60,"Soft",
C832&lt;120,"Moderately Soft",
C832&lt;=170,"Desirable",
C832&lt;=240,"Moderately Hard",
C832&gt;240,"Hard")</f>
        <v>Moderately Hard</v>
      </c>
      <c r="Q833" t="str" cm="1">
        <f t="array" ref="Q833">_xlfn.IFS(D832&lt;50,"Non-Beneficial",
D832&lt;=150,"Excellent",
D832&lt;=250,"Good",
D832&lt;=350,"Average",
D832&lt;=500,"Poor",
D832&lt;=800,"Very Poor",
D832&gt;800,"Unacceptable")</f>
        <v>Good</v>
      </c>
      <c r="R833" t="str">
        <f t="shared" si="109"/>
        <v>Unacceptable</v>
      </c>
      <c r="S833" t="str">
        <f t="shared" si="111"/>
        <v>Safe</v>
      </c>
      <c r="T833" t="str">
        <f t="shared" si="112"/>
        <v>Acceptable</v>
      </c>
      <c r="U833" t="str">
        <f t="shared" si="113"/>
        <v>Acceptable</v>
      </c>
      <c r="V833" t="str">
        <f t="shared" si="114"/>
        <v>Safe</v>
      </c>
      <c r="W833" t="str">
        <f t="shared" si="115"/>
        <v>Acceptable</v>
      </c>
      <c r="AA833" t="str">
        <f t="shared" si="116"/>
        <v>Not-Potable</v>
      </c>
      <c r="AB833" t="str">
        <f t="shared" si="117"/>
        <v>Not-Potable</v>
      </c>
      <c r="AC833" t="s">
        <v>40</v>
      </c>
    </row>
    <row r="834" spans="2:29" x14ac:dyDescent="0.3">
      <c r="B834">
        <f>$AG$27</f>
        <v>7.080794504276815</v>
      </c>
      <c r="C834">
        <v>196.334672796212</v>
      </c>
      <c r="D834">
        <v>241.08127550510198</v>
      </c>
      <c r="E834">
        <v>7.8431436003071502</v>
      </c>
      <c r="F834">
        <v>352.62391167393201</v>
      </c>
      <c r="G834">
        <v>428.77061040859002</v>
      </c>
      <c r="H834">
        <v>10.2876731665576</v>
      </c>
      <c r="I834">
        <v>73.445933756293599</v>
      </c>
      <c r="J834">
        <v>5.0346829573491698</v>
      </c>
      <c r="O834" t="str">
        <f t="shared" si="110"/>
        <v>Drinkable</v>
      </c>
      <c r="P834" t="str" cm="1">
        <f t="array" ref="P834">_xlfn.IFS(C833&lt;=60,"Soft",
C833&lt;120,"Moderately Soft",
C833&lt;=170,"Desirable",
C833&lt;=240,"Moderately Hard",
C833&gt;240,"Hard")</f>
        <v>Moderately Hard</v>
      </c>
      <c r="Q834" t="str" cm="1">
        <f t="array" ref="Q834">_xlfn.IFS(D833&lt;50,"Non-Beneficial",
D833&lt;=150,"Excellent",
D833&lt;=250,"Good",
D833&lt;=350,"Average",
D833&lt;=500,"Poor",
D833&lt;=800,"Very Poor",
D833&gt;800,"Unacceptable")</f>
        <v>Average</v>
      </c>
      <c r="R834" t="str">
        <f t="shared" si="109"/>
        <v>Unacceptable</v>
      </c>
      <c r="S834" t="str">
        <f t="shared" si="111"/>
        <v>Safe</v>
      </c>
      <c r="T834" t="str">
        <f t="shared" si="112"/>
        <v>Acceptable</v>
      </c>
      <c r="U834" t="str">
        <f t="shared" si="113"/>
        <v>Acceptable</v>
      </c>
      <c r="V834" t="str">
        <f t="shared" si="114"/>
        <v>Safe</v>
      </c>
      <c r="W834" t="str">
        <f t="shared" si="115"/>
        <v>Acceptable</v>
      </c>
      <c r="AA834" t="str">
        <f t="shared" si="116"/>
        <v>Not-Potable</v>
      </c>
      <c r="AB834" t="str">
        <f t="shared" si="117"/>
        <v>Potable</v>
      </c>
      <c r="AC834" t="s">
        <v>40</v>
      </c>
    </row>
    <row r="835" spans="2:29" x14ac:dyDescent="0.3">
      <c r="B835">
        <v>6.2236777749990901</v>
      </c>
      <c r="C835">
        <v>238.084210655438</v>
      </c>
      <c r="D835">
        <v>224.23495207292501</v>
      </c>
      <c r="E835">
        <v>9.33677379952751</v>
      </c>
      <c r="F835">
        <f>$AH$27</f>
        <v>333.77577661081307</v>
      </c>
      <c r="G835">
        <v>474.66533168597601</v>
      </c>
      <c r="H835">
        <v>14.0277659443519</v>
      </c>
      <c r="I835">
        <v>80.774275491416702</v>
      </c>
      <c r="J835">
        <v>3.9195750574749799</v>
      </c>
      <c r="O835" t="str">
        <f t="shared" si="110"/>
        <v>Neutral</v>
      </c>
      <c r="P835" t="str" cm="1">
        <f t="array" ref="P835">_xlfn.IFS(C834&lt;=60,"Soft",
C834&lt;120,"Moderately Soft",
C834&lt;=170,"Desirable",
C834&lt;=240,"Moderately Hard",
C834&gt;240,"Hard")</f>
        <v>Moderately Hard</v>
      </c>
      <c r="Q835" t="str" cm="1">
        <f t="array" ref="Q835">_xlfn.IFS(D834&lt;50,"Non-Beneficial",
D834&lt;=150,"Excellent",
D834&lt;=250,"Good",
D834&lt;=350,"Average",
D834&lt;=500,"Poor",
D834&lt;=800,"Very Poor",
D834&gt;800,"Unacceptable")</f>
        <v>Good</v>
      </c>
      <c r="R835" t="str">
        <f t="shared" ref="R835:R898" si="118">IF(E834&lt;=5,"Acceptable",
IF(E834&lt;=7,"Needs Boiling","Unacceptable"))</f>
        <v>Unacceptable</v>
      </c>
      <c r="S835" t="str">
        <f t="shared" si="111"/>
        <v>Safe</v>
      </c>
      <c r="T835" t="str">
        <f t="shared" si="112"/>
        <v>Acceptable</v>
      </c>
      <c r="U835" t="str">
        <f t="shared" si="113"/>
        <v>Acceptable</v>
      </c>
      <c r="V835" t="str">
        <f t="shared" si="114"/>
        <v>Safe</v>
      </c>
      <c r="W835" t="str">
        <f t="shared" si="115"/>
        <v>Unacceptable</v>
      </c>
      <c r="AA835" t="str">
        <f t="shared" si="116"/>
        <v>Not-Potable</v>
      </c>
      <c r="AB835" t="str">
        <f t="shared" si="117"/>
        <v>Not-Potable</v>
      </c>
      <c r="AC835" t="s">
        <v>40</v>
      </c>
    </row>
    <row r="836" spans="2:29" x14ac:dyDescent="0.3">
      <c r="B836">
        <v>4.7586483467686396</v>
      </c>
      <c r="C836">
        <v>203.53783248501</v>
      </c>
      <c r="D836">
        <v>236.030654168311</v>
      </c>
      <c r="E836">
        <v>7.6671284788004401</v>
      </c>
      <c r="F836">
        <v>324.08433407149698</v>
      </c>
      <c r="G836">
        <v>288.91245683813599</v>
      </c>
      <c r="H836">
        <v>18.064956579413</v>
      </c>
      <c r="I836">
        <v>85.916666201140302</v>
      </c>
      <c r="J836">
        <v>4.4055087643767097</v>
      </c>
      <c r="O836" t="str">
        <f t="shared" ref="O836:O899" si="119">IF(B835&lt;3,"Highly Acidic",
IF(AND(B835&lt;6.52,B835&gt;=3),"Acidic",
IF(AND(B835&gt;=6.52,B835&lt;=6.83),"Drinkable",
IF(AND(B835&gt;6.83,B835&lt;8),"Neutral",
IF(AND(B835&gt;=8,B835&lt;11),"Alkaline","Highly Alkaline")
))))</f>
        <v>Acidic</v>
      </c>
      <c r="P836" t="str" cm="1">
        <f t="array" ref="P836">_xlfn.IFS(C835&lt;=60,"Soft",
C835&lt;120,"Moderately Soft",
C835&lt;=170,"Desirable",
C835&lt;=240,"Moderately Hard",
C835&gt;240,"Hard")</f>
        <v>Moderately Hard</v>
      </c>
      <c r="Q836" t="str" cm="1">
        <f t="array" ref="Q836">_xlfn.IFS(D835&lt;50,"Non-Beneficial",
D835&lt;=150,"Excellent",
D835&lt;=250,"Good",
D835&lt;=350,"Average",
D835&lt;=500,"Poor",
D835&lt;=800,"Very Poor",
D835&gt;800,"Unacceptable")</f>
        <v>Good</v>
      </c>
      <c r="R836" t="str">
        <f t="shared" si="118"/>
        <v>Unacceptable</v>
      </c>
      <c r="S836" t="str">
        <f t="shared" ref="S836:S899" si="120">IF(F835&lt;=400,"Safe","Unsafe")</f>
        <v>Safe</v>
      </c>
      <c r="T836" t="str">
        <f t="shared" ref="T836:T899" si="121">IF(G835&lt;=500,"Acceptable","Unacceptable")</f>
        <v>Acceptable</v>
      </c>
      <c r="U836" t="str">
        <f t="shared" ref="U836:U899" si="122">IF(H835&lt;20,"Acceptable","Unacceptable")</f>
        <v>Acceptable</v>
      </c>
      <c r="V836" t="str">
        <f t="shared" ref="V836:V899" si="123">IF(I835&lt;=80,"Safe","Unsafe")</f>
        <v>Unsafe</v>
      </c>
      <c r="W836" t="str">
        <f t="shared" ref="W836:W899" si="124">IF(J835&lt;5,"Acceptable","Unacceptable")</f>
        <v>Acceptable</v>
      </c>
      <c r="AA836" t="str">
        <f t="shared" ref="AA836:AA899" si="125">IF(
       AND(OR(O836 = "Drinkable",O836 = "Neutral"),
                OR(P836 = "Desirable",P836 = "Moderately Hard"),
                OR(Q836 = "Excellent",Q836 = "Good",Q836 = "Average"),
                OR(R836 = "Acceptable",R836 = "Needs Boiling"),
                S836 = "Safe",
                T836 = "Acceptable",
                U836 = "Acceptable",
                V836 = "Safe",
                W836 = "Acceptable"
               ),
     "Potable",
    "Not-Potable"
   )</f>
        <v>Not-Potable</v>
      </c>
      <c r="AB836" t="str">
        <f t="shared" ref="AB836:AB899" si="126">IF(
        SUM(
                   IF(OR(O836 = "Neutral",O836 = "Drinkable"),1,0),
                   IF(OR(P836 = "Desirable",P836 = "Moderately Hard"),1,0),
                   IF(OR(Q836 = "Good",Q836 = "Average",Q836 ="Excellent"),1,0),
                   IF(OR(R836 = "Acceptable",R836 = "Needs Boiling"),1,0),
                   IF(S836 = "Safe",1,0),
                   IF(T836 = "Acceptable",1,0),
                   IF(U836 = "Acceptable",1,0),
                   IF(V836 = "Safe",1,0),
                   IF(W836 = "Acceptable",1,0)
               )&gt;7,
      "Potable",
      "Not-Potable"
  )</f>
        <v>Not-Potable</v>
      </c>
      <c r="AC836" t="s">
        <v>40</v>
      </c>
    </row>
    <row r="837" spans="2:29" x14ac:dyDescent="0.3">
      <c r="B837">
        <v>7.4408250310613102</v>
      </c>
      <c r="C837">
        <v>183.36271260192399</v>
      </c>
      <c r="D837">
        <v>172.59852302409399</v>
      </c>
      <c r="E837">
        <v>4.6102446924534197</v>
      </c>
      <c r="F837">
        <v>335.626442632992</v>
      </c>
      <c r="G837">
        <v>452.99529278701999</v>
      </c>
      <c r="H837">
        <v>9.7009062829010801</v>
      </c>
      <c r="I837">
        <v>80.537065291717099</v>
      </c>
      <c r="J837">
        <v>2.49634261233843</v>
      </c>
      <c r="O837" t="str">
        <f t="shared" si="119"/>
        <v>Acidic</v>
      </c>
      <c r="P837" t="str" cm="1">
        <f t="array" ref="P837">_xlfn.IFS(C836&lt;=60,"Soft",
C836&lt;120,"Moderately Soft",
C836&lt;=170,"Desirable",
C836&lt;=240,"Moderately Hard",
C836&gt;240,"Hard")</f>
        <v>Moderately Hard</v>
      </c>
      <c r="Q837" t="str" cm="1">
        <f t="array" ref="Q837">_xlfn.IFS(D836&lt;50,"Non-Beneficial",
D836&lt;=150,"Excellent",
D836&lt;=250,"Good",
D836&lt;=350,"Average",
D836&lt;=500,"Poor",
D836&lt;=800,"Very Poor",
D836&gt;800,"Unacceptable")</f>
        <v>Good</v>
      </c>
      <c r="R837" t="str">
        <f t="shared" si="118"/>
        <v>Unacceptable</v>
      </c>
      <c r="S837" t="str">
        <f t="shared" si="120"/>
        <v>Safe</v>
      </c>
      <c r="T837" t="str">
        <f t="shared" si="121"/>
        <v>Acceptable</v>
      </c>
      <c r="U837" t="str">
        <f t="shared" si="122"/>
        <v>Acceptable</v>
      </c>
      <c r="V837" t="str">
        <f t="shared" si="123"/>
        <v>Unsafe</v>
      </c>
      <c r="W837" t="str">
        <f t="shared" si="124"/>
        <v>Acceptable</v>
      </c>
      <c r="AA837" t="str">
        <f t="shared" si="125"/>
        <v>Not-Potable</v>
      </c>
      <c r="AB837" t="str">
        <f t="shared" si="126"/>
        <v>Not-Potable</v>
      </c>
      <c r="AC837" t="s">
        <v>40</v>
      </c>
    </row>
    <row r="838" spans="2:29" x14ac:dyDescent="0.3">
      <c r="B838">
        <v>8.0548857440731592</v>
      </c>
      <c r="C838">
        <v>200.94348395288199</v>
      </c>
      <c r="D838">
        <v>126.4206594728</v>
      </c>
      <c r="E838">
        <v>7.30982163862984</v>
      </c>
      <c r="F838">
        <v>334.44206430768298</v>
      </c>
      <c r="G838">
        <v>446.74844161157802</v>
      </c>
      <c r="H838">
        <v>14.949080365255201</v>
      </c>
      <c r="I838">
        <v>71.202038152614705</v>
      </c>
      <c r="J838">
        <v>3.5140977745842799</v>
      </c>
      <c r="O838" t="str">
        <f t="shared" si="119"/>
        <v>Neutral</v>
      </c>
      <c r="P838" t="str" cm="1">
        <f t="array" ref="P838">_xlfn.IFS(C837&lt;=60,"Soft",
C837&lt;120,"Moderately Soft",
C837&lt;=170,"Desirable",
C837&lt;=240,"Moderately Hard",
C837&gt;240,"Hard")</f>
        <v>Moderately Hard</v>
      </c>
      <c r="Q838" t="str" cm="1">
        <f t="array" ref="Q838">_xlfn.IFS(D837&lt;50,"Non-Beneficial",
D837&lt;=150,"Excellent",
D837&lt;=250,"Good",
D837&lt;=350,"Average",
D837&lt;=500,"Poor",
D837&lt;=800,"Very Poor",
D837&gt;800,"Unacceptable")</f>
        <v>Good</v>
      </c>
      <c r="R838" t="str">
        <f t="shared" si="118"/>
        <v>Acceptable</v>
      </c>
      <c r="S838" t="str">
        <f t="shared" si="120"/>
        <v>Safe</v>
      </c>
      <c r="T838" t="str">
        <f t="shared" si="121"/>
        <v>Acceptable</v>
      </c>
      <c r="U838" t="str">
        <f t="shared" si="122"/>
        <v>Acceptable</v>
      </c>
      <c r="V838" t="str">
        <f t="shared" si="123"/>
        <v>Unsafe</v>
      </c>
      <c r="W838" t="str">
        <f t="shared" si="124"/>
        <v>Acceptable</v>
      </c>
      <c r="AA838" t="str">
        <f t="shared" si="125"/>
        <v>Not-Potable</v>
      </c>
      <c r="AB838" t="str">
        <f t="shared" si="126"/>
        <v>Potable</v>
      </c>
      <c r="AC838" t="s">
        <v>40</v>
      </c>
    </row>
    <row r="839" spans="2:29" x14ac:dyDescent="0.3">
      <c r="B839">
        <v>7.0618309721818804</v>
      </c>
      <c r="C839">
        <v>215.94632201513301</v>
      </c>
      <c r="D839">
        <v>249.91766020523798</v>
      </c>
      <c r="E839">
        <v>9.13839083936214</v>
      </c>
      <c r="F839">
        <v>321.47335956499597</v>
      </c>
      <c r="G839">
        <v>431.424689427869</v>
      </c>
      <c r="H839">
        <v>12.9504441561209</v>
      </c>
      <c r="I839">
        <v>64.025590322784694</v>
      </c>
      <c r="J839">
        <v>4.2990185869361</v>
      </c>
      <c r="O839" t="str">
        <f t="shared" si="119"/>
        <v>Alkaline</v>
      </c>
      <c r="P839" t="str" cm="1">
        <f t="array" ref="P839">_xlfn.IFS(C838&lt;=60,"Soft",
C838&lt;120,"Moderately Soft",
C838&lt;=170,"Desirable",
C838&lt;=240,"Moderately Hard",
C838&gt;240,"Hard")</f>
        <v>Moderately Hard</v>
      </c>
      <c r="Q839" t="str" cm="1">
        <f t="array" ref="Q839">_xlfn.IFS(D838&lt;50,"Non-Beneficial",
D838&lt;=150,"Excellent",
D838&lt;=250,"Good",
D838&lt;=350,"Average",
D838&lt;=500,"Poor",
D838&lt;=800,"Very Poor",
D838&gt;800,"Unacceptable")</f>
        <v>Excellent</v>
      </c>
      <c r="R839" t="str">
        <f t="shared" si="118"/>
        <v>Unacceptable</v>
      </c>
      <c r="S839" t="str">
        <f t="shared" si="120"/>
        <v>Safe</v>
      </c>
      <c r="T839" t="str">
        <f t="shared" si="121"/>
        <v>Acceptable</v>
      </c>
      <c r="U839" t="str">
        <f t="shared" si="122"/>
        <v>Acceptable</v>
      </c>
      <c r="V839" t="str">
        <f t="shared" si="123"/>
        <v>Safe</v>
      </c>
      <c r="W839" t="str">
        <f t="shared" si="124"/>
        <v>Acceptable</v>
      </c>
      <c r="AA839" t="str">
        <f t="shared" si="125"/>
        <v>Not-Potable</v>
      </c>
      <c r="AB839" t="str">
        <f t="shared" si="126"/>
        <v>Not-Potable</v>
      </c>
      <c r="AC839" t="s">
        <v>40</v>
      </c>
    </row>
    <row r="840" spans="2:29" x14ac:dyDescent="0.3">
      <c r="B840">
        <f>$AG$27</f>
        <v>7.080794504276815</v>
      </c>
      <c r="C840">
        <v>214.73783068999899</v>
      </c>
      <c r="D840">
        <v>126.66005324849</v>
      </c>
      <c r="E840">
        <v>7.0926913201739303</v>
      </c>
      <c r="F840">
        <v>302.49176809199201</v>
      </c>
      <c r="G840">
        <v>319.423051487024</v>
      </c>
      <c r="H840">
        <v>15.4338342812084</v>
      </c>
      <c r="I840">
        <v>92.6939356383035</v>
      </c>
      <c r="J840">
        <v>5.0058785299841402</v>
      </c>
      <c r="O840" t="str">
        <f t="shared" si="119"/>
        <v>Neutral</v>
      </c>
      <c r="P840" t="str" cm="1">
        <f t="array" ref="P840">_xlfn.IFS(C839&lt;=60,"Soft",
C839&lt;120,"Moderately Soft",
C839&lt;=170,"Desirable",
C839&lt;=240,"Moderately Hard",
C839&gt;240,"Hard")</f>
        <v>Moderately Hard</v>
      </c>
      <c r="Q840" t="str" cm="1">
        <f t="array" ref="Q840">_xlfn.IFS(D839&lt;50,"Non-Beneficial",
D839&lt;=150,"Excellent",
D839&lt;=250,"Good",
D839&lt;=350,"Average",
D839&lt;=500,"Poor",
D839&lt;=800,"Very Poor",
D839&gt;800,"Unacceptable")</f>
        <v>Good</v>
      </c>
      <c r="R840" t="str">
        <f t="shared" si="118"/>
        <v>Unacceptable</v>
      </c>
      <c r="S840" t="str">
        <f t="shared" si="120"/>
        <v>Safe</v>
      </c>
      <c r="T840" t="str">
        <f t="shared" si="121"/>
        <v>Acceptable</v>
      </c>
      <c r="U840" t="str">
        <f t="shared" si="122"/>
        <v>Acceptable</v>
      </c>
      <c r="V840" t="str">
        <f t="shared" si="123"/>
        <v>Safe</v>
      </c>
      <c r="W840" t="str">
        <f t="shared" si="124"/>
        <v>Acceptable</v>
      </c>
      <c r="AA840" t="str">
        <f t="shared" si="125"/>
        <v>Not-Potable</v>
      </c>
      <c r="AB840" t="str">
        <f t="shared" si="126"/>
        <v>Potable</v>
      </c>
      <c r="AC840" t="s">
        <v>40</v>
      </c>
    </row>
    <row r="841" spans="2:29" x14ac:dyDescent="0.3">
      <c r="B841">
        <v>7.6116098171814297</v>
      </c>
      <c r="C841">
        <v>222.25226947453899</v>
      </c>
      <c r="D841">
        <v>250.63683013317802</v>
      </c>
      <c r="E841">
        <v>8.5611237550604198</v>
      </c>
      <c r="F841">
        <v>287.94812320443202</v>
      </c>
      <c r="G841">
        <v>505.26548263739699</v>
      </c>
      <c r="H841">
        <v>18.273756956279101</v>
      </c>
      <c r="I841">
        <v>68.3954132082618</v>
      </c>
      <c r="J841">
        <v>2.8732612095491401</v>
      </c>
      <c r="O841" t="str">
        <f t="shared" si="119"/>
        <v>Neutral</v>
      </c>
      <c r="P841" t="str" cm="1">
        <f t="array" ref="P841">_xlfn.IFS(C840&lt;=60,"Soft",
C840&lt;120,"Moderately Soft",
C840&lt;=170,"Desirable",
C840&lt;=240,"Moderately Hard",
C840&gt;240,"Hard")</f>
        <v>Moderately Hard</v>
      </c>
      <c r="Q841" t="str" cm="1">
        <f t="array" ref="Q841">_xlfn.IFS(D840&lt;50,"Non-Beneficial",
D840&lt;=150,"Excellent",
D840&lt;=250,"Good",
D840&lt;=350,"Average",
D840&lt;=500,"Poor",
D840&lt;=800,"Very Poor",
D840&gt;800,"Unacceptable")</f>
        <v>Excellent</v>
      </c>
      <c r="R841" t="str">
        <f t="shared" si="118"/>
        <v>Unacceptable</v>
      </c>
      <c r="S841" t="str">
        <f t="shared" si="120"/>
        <v>Safe</v>
      </c>
      <c r="T841" t="str">
        <f t="shared" si="121"/>
        <v>Acceptable</v>
      </c>
      <c r="U841" t="str">
        <f t="shared" si="122"/>
        <v>Acceptable</v>
      </c>
      <c r="V841" t="str">
        <f t="shared" si="123"/>
        <v>Unsafe</v>
      </c>
      <c r="W841" t="str">
        <f t="shared" si="124"/>
        <v>Unacceptable</v>
      </c>
      <c r="AA841" t="str">
        <f t="shared" si="125"/>
        <v>Not-Potable</v>
      </c>
      <c r="AB841" t="str">
        <f t="shared" si="126"/>
        <v>Not-Potable</v>
      </c>
      <c r="AC841" t="s">
        <v>40</v>
      </c>
    </row>
    <row r="842" spans="2:29" x14ac:dyDescent="0.3">
      <c r="B842">
        <v>4.6914383151202097</v>
      </c>
      <c r="C842">
        <v>200.88940639383</v>
      </c>
      <c r="D842">
        <v>321.82262317798302</v>
      </c>
      <c r="E842">
        <v>8.5716496382996894</v>
      </c>
      <c r="F842">
        <v>364.74678634404398</v>
      </c>
      <c r="G842">
        <v>516.85162253076498</v>
      </c>
      <c r="H842">
        <v>12.4044387491512</v>
      </c>
      <c r="I842">
        <v>85.026226910549099</v>
      </c>
      <c r="J842">
        <v>2.7307922743715398</v>
      </c>
      <c r="O842" t="str">
        <f t="shared" si="119"/>
        <v>Neutral</v>
      </c>
      <c r="P842" t="str" cm="1">
        <f t="array" ref="P842">_xlfn.IFS(C841&lt;=60,"Soft",
C841&lt;120,"Moderately Soft",
C841&lt;=170,"Desirable",
C841&lt;=240,"Moderately Hard",
C841&gt;240,"Hard")</f>
        <v>Moderately Hard</v>
      </c>
      <c r="Q842" t="str" cm="1">
        <f t="array" ref="Q842">_xlfn.IFS(D841&lt;50,"Non-Beneficial",
D841&lt;=150,"Excellent",
D841&lt;=250,"Good",
D841&lt;=350,"Average",
D841&lt;=500,"Poor",
D841&lt;=800,"Very Poor",
D841&gt;800,"Unacceptable")</f>
        <v>Average</v>
      </c>
      <c r="R842" t="str">
        <f t="shared" si="118"/>
        <v>Unacceptable</v>
      </c>
      <c r="S842" t="str">
        <f t="shared" si="120"/>
        <v>Safe</v>
      </c>
      <c r="T842" t="str">
        <f t="shared" si="121"/>
        <v>Unacceptable</v>
      </c>
      <c r="U842" t="str">
        <f t="shared" si="122"/>
        <v>Acceptable</v>
      </c>
      <c r="V842" t="str">
        <f t="shared" si="123"/>
        <v>Safe</v>
      </c>
      <c r="W842" t="str">
        <f t="shared" si="124"/>
        <v>Acceptable</v>
      </c>
      <c r="AA842" t="str">
        <f t="shared" si="125"/>
        <v>Not-Potable</v>
      </c>
      <c r="AB842" t="str">
        <f t="shared" si="126"/>
        <v>Not-Potable</v>
      </c>
      <c r="AC842" t="s">
        <v>40</v>
      </c>
    </row>
    <row r="843" spans="2:29" x14ac:dyDescent="0.3">
      <c r="B843">
        <v>8.0641701372365606</v>
      </c>
      <c r="C843">
        <v>209.839333375134</v>
      </c>
      <c r="D843">
        <v>87.120025884544589</v>
      </c>
      <c r="E843">
        <v>8.5915101263089895</v>
      </c>
      <c r="F843">
        <v>355.44372109287298</v>
      </c>
      <c r="G843">
        <v>338.84815794627599</v>
      </c>
      <c r="H843">
        <v>18.721311565046999</v>
      </c>
      <c r="I843">
        <v>106.243065975946</v>
      </c>
      <c r="J843">
        <v>3.2460772232480699</v>
      </c>
      <c r="O843" t="str">
        <f t="shared" si="119"/>
        <v>Acidic</v>
      </c>
      <c r="P843" t="str" cm="1">
        <f t="array" ref="P843">_xlfn.IFS(C842&lt;=60,"Soft",
C842&lt;120,"Moderately Soft",
C842&lt;=170,"Desirable",
C842&lt;=240,"Moderately Hard",
C842&gt;240,"Hard")</f>
        <v>Moderately Hard</v>
      </c>
      <c r="Q843" t="str" cm="1">
        <f t="array" ref="Q843">_xlfn.IFS(D842&lt;50,"Non-Beneficial",
D842&lt;=150,"Excellent",
D842&lt;=250,"Good",
D842&lt;=350,"Average",
D842&lt;=500,"Poor",
D842&lt;=800,"Very Poor",
D842&gt;800,"Unacceptable")</f>
        <v>Average</v>
      </c>
      <c r="R843" t="str">
        <f t="shared" si="118"/>
        <v>Unacceptable</v>
      </c>
      <c r="S843" t="str">
        <f t="shared" si="120"/>
        <v>Safe</v>
      </c>
      <c r="T843" t="str">
        <f t="shared" si="121"/>
        <v>Unacceptable</v>
      </c>
      <c r="U843" t="str">
        <f t="shared" si="122"/>
        <v>Acceptable</v>
      </c>
      <c r="V843" t="str">
        <f t="shared" si="123"/>
        <v>Unsafe</v>
      </c>
      <c r="W843" t="str">
        <f t="shared" si="124"/>
        <v>Acceptable</v>
      </c>
      <c r="AA843" t="str">
        <f t="shared" si="125"/>
        <v>Not-Potable</v>
      </c>
      <c r="AB843" t="str">
        <f t="shared" si="126"/>
        <v>Not-Potable</v>
      </c>
      <c r="AC843" t="s">
        <v>40</v>
      </c>
    </row>
    <row r="844" spans="2:29" x14ac:dyDescent="0.3">
      <c r="B844">
        <v>4.2929668581496498</v>
      </c>
      <c r="C844">
        <v>212.80864540548299</v>
      </c>
      <c r="D844">
        <v>304.34269118406598</v>
      </c>
      <c r="E844">
        <v>8.6303130140718896</v>
      </c>
      <c r="F844">
        <v>333.48254007833202</v>
      </c>
      <c r="G844">
        <v>382.922362971756</v>
      </c>
      <c r="H844">
        <v>15.7799219702373</v>
      </c>
      <c r="I844">
        <v>39.775513219931398</v>
      </c>
      <c r="J844">
        <v>2.8049235828692902</v>
      </c>
      <c r="O844" t="str">
        <f t="shared" si="119"/>
        <v>Alkaline</v>
      </c>
      <c r="P844" t="str" cm="1">
        <f t="array" ref="P844">_xlfn.IFS(C843&lt;=60,"Soft",
C843&lt;120,"Moderately Soft",
C843&lt;=170,"Desirable",
C843&lt;=240,"Moderately Hard",
C843&gt;240,"Hard")</f>
        <v>Moderately Hard</v>
      </c>
      <c r="Q844" t="str" cm="1">
        <f t="array" ref="Q844">_xlfn.IFS(D843&lt;50,"Non-Beneficial",
D843&lt;=150,"Excellent",
D843&lt;=250,"Good",
D843&lt;=350,"Average",
D843&lt;=500,"Poor",
D843&lt;=800,"Very Poor",
D843&gt;800,"Unacceptable")</f>
        <v>Excellent</v>
      </c>
      <c r="R844" t="str">
        <f t="shared" si="118"/>
        <v>Unacceptable</v>
      </c>
      <c r="S844" t="str">
        <f t="shared" si="120"/>
        <v>Safe</v>
      </c>
      <c r="T844" t="str">
        <f t="shared" si="121"/>
        <v>Acceptable</v>
      </c>
      <c r="U844" t="str">
        <f t="shared" si="122"/>
        <v>Acceptable</v>
      </c>
      <c r="V844" t="str">
        <f t="shared" si="123"/>
        <v>Unsafe</v>
      </c>
      <c r="W844" t="str">
        <f t="shared" si="124"/>
        <v>Acceptable</v>
      </c>
      <c r="AA844" t="str">
        <f t="shared" si="125"/>
        <v>Not-Potable</v>
      </c>
      <c r="AB844" t="str">
        <f t="shared" si="126"/>
        <v>Not-Potable</v>
      </c>
      <c r="AC844" t="s">
        <v>40</v>
      </c>
    </row>
    <row r="845" spans="2:29" x14ac:dyDescent="0.3">
      <c r="B845">
        <v>7.8657569540923404</v>
      </c>
      <c r="C845">
        <v>184.91291712069801</v>
      </c>
      <c r="D845">
        <v>161.47001950433</v>
      </c>
      <c r="E845">
        <v>7.3213434428820401</v>
      </c>
      <c r="F845">
        <f>$AH$27</f>
        <v>333.77577661081307</v>
      </c>
      <c r="G845">
        <v>505.91286447093</v>
      </c>
      <c r="H845">
        <v>11.092841670393</v>
      </c>
      <c r="I845">
        <v>88.048988962350904</v>
      </c>
      <c r="J845">
        <v>3.7386183429326199</v>
      </c>
      <c r="O845" t="str">
        <f t="shared" si="119"/>
        <v>Acidic</v>
      </c>
      <c r="P845" t="str" cm="1">
        <f t="array" ref="P845">_xlfn.IFS(C844&lt;=60,"Soft",
C844&lt;120,"Moderately Soft",
C844&lt;=170,"Desirable",
C844&lt;=240,"Moderately Hard",
C844&gt;240,"Hard")</f>
        <v>Moderately Hard</v>
      </c>
      <c r="Q845" t="str" cm="1">
        <f t="array" ref="Q845">_xlfn.IFS(D844&lt;50,"Non-Beneficial",
D844&lt;=150,"Excellent",
D844&lt;=250,"Good",
D844&lt;=350,"Average",
D844&lt;=500,"Poor",
D844&lt;=800,"Very Poor",
D844&gt;800,"Unacceptable")</f>
        <v>Average</v>
      </c>
      <c r="R845" t="str">
        <f t="shared" si="118"/>
        <v>Unacceptable</v>
      </c>
      <c r="S845" t="str">
        <f t="shared" si="120"/>
        <v>Safe</v>
      </c>
      <c r="T845" t="str">
        <f t="shared" si="121"/>
        <v>Acceptable</v>
      </c>
      <c r="U845" t="str">
        <f t="shared" si="122"/>
        <v>Acceptable</v>
      </c>
      <c r="V845" t="str">
        <f t="shared" si="123"/>
        <v>Safe</v>
      </c>
      <c r="W845" t="str">
        <f t="shared" si="124"/>
        <v>Acceptable</v>
      </c>
      <c r="AA845" t="str">
        <f t="shared" si="125"/>
        <v>Not-Potable</v>
      </c>
      <c r="AB845" t="str">
        <f t="shared" si="126"/>
        <v>Not-Potable</v>
      </c>
      <c r="AC845" t="s">
        <v>40</v>
      </c>
    </row>
    <row r="846" spans="2:29" x14ac:dyDescent="0.3">
      <c r="B846">
        <v>9.0856371016938802</v>
      </c>
      <c r="C846">
        <v>238.22196802665101</v>
      </c>
      <c r="D846">
        <v>90.016587531421294</v>
      </c>
      <c r="E846">
        <v>9.8202309187360495</v>
      </c>
      <c r="F846">
        <v>325.10484702962401</v>
      </c>
      <c r="G846">
        <v>381.34658214927498</v>
      </c>
      <c r="H846">
        <v>19.195740060131399</v>
      </c>
      <c r="I846">
        <v>98.490819290889306</v>
      </c>
      <c r="J846">
        <v>2.54402027554405</v>
      </c>
      <c r="O846" t="str">
        <f t="shared" si="119"/>
        <v>Neutral</v>
      </c>
      <c r="P846" t="str" cm="1">
        <f t="array" ref="P846">_xlfn.IFS(C845&lt;=60,"Soft",
C845&lt;120,"Moderately Soft",
C845&lt;=170,"Desirable",
C845&lt;=240,"Moderately Hard",
C845&gt;240,"Hard")</f>
        <v>Moderately Hard</v>
      </c>
      <c r="Q846" t="str" cm="1">
        <f t="array" ref="Q846">_xlfn.IFS(D845&lt;50,"Non-Beneficial",
D845&lt;=150,"Excellent",
D845&lt;=250,"Good",
D845&lt;=350,"Average",
D845&lt;=500,"Poor",
D845&lt;=800,"Very Poor",
D845&gt;800,"Unacceptable")</f>
        <v>Good</v>
      </c>
      <c r="R846" t="str">
        <f t="shared" si="118"/>
        <v>Unacceptable</v>
      </c>
      <c r="S846" t="str">
        <f t="shared" si="120"/>
        <v>Safe</v>
      </c>
      <c r="T846" t="str">
        <f t="shared" si="121"/>
        <v>Unacceptable</v>
      </c>
      <c r="U846" t="str">
        <f t="shared" si="122"/>
        <v>Acceptable</v>
      </c>
      <c r="V846" t="str">
        <f t="shared" si="123"/>
        <v>Unsafe</v>
      </c>
      <c r="W846" t="str">
        <f t="shared" si="124"/>
        <v>Acceptable</v>
      </c>
      <c r="AA846" t="str">
        <f t="shared" si="125"/>
        <v>Not-Potable</v>
      </c>
      <c r="AB846" t="str">
        <f t="shared" si="126"/>
        <v>Not-Potable</v>
      </c>
      <c r="AC846" t="s">
        <v>40</v>
      </c>
    </row>
    <row r="847" spans="2:29" x14ac:dyDescent="0.3">
      <c r="B847">
        <v>6.5924425077852904</v>
      </c>
      <c r="C847">
        <v>242.48047267706701</v>
      </c>
      <c r="D847">
        <v>93.812399307984393</v>
      </c>
      <c r="E847">
        <v>7.3031836781757198</v>
      </c>
      <c r="F847">
        <v>312.81439495679899</v>
      </c>
      <c r="G847">
        <v>440.60113456028603</v>
      </c>
      <c r="H847">
        <v>14.027296795129301</v>
      </c>
      <c r="I847">
        <v>70.929879470080493</v>
      </c>
      <c r="J847">
        <v>3.0608273538358901</v>
      </c>
      <c r="O847" t="str">
        <f t="shared" si="119"/>
        <v>Alkaline</v>
      </c>
      <c r="P847" t="str" cm="1">
        <f t="array" ref="P847">_xlfn.IFS(C846&lt;=60,"Soft",
C846&lt;120,"Moderately Soft",
C846&lt;=170,"Desirable",
C846&lt;=240,"Moderately Hard",
C846&gt;240,"Hard")</f>
        <v>Moderately Hard</v>
      </c>
      <c r="Q847" t="str" cm="1">
        <f t="array" ref="Q847">_xlfn.IFS(D846&lt;50,"Non-Beneficial",
D846&lt;=150,"Excellent",
D846&lt;=250,"Good",
D846&lt;=350,"Average",
D846&lt;=500,"Poor",
D846&lt;=800,"Very Poor",
D846&gt;800,"Unacceptable")</f>
        <v>Excellent</v>
      </c>
      <c r="R847" t="str">
        <f t="shared" si="118"/>
        <v>Unacceptable</v>
      </c>
      <c r="S847" t="str">
        <f t="shared" si="120"/>
        <v>Safe</v>
      </c>
      <c r="T847" t="str">
        <f t="shared" si="121"/>
        <v>Acceptable</v>
      </c>
      <c r="U847" t="str">
        <f t="shared" si="122"/>
        <v>Acceptable</v>
      </c>
      <c r="V847" t="str">
        <f t="shared" si="123"/>
        <v>Unsafe</v>
      </c>
      <c r="W847" t="str">
        <f t="shared" si="124"/>
        <v>Acceptable</v>
      </c>
      <c r="AA847" t="str">
        <f t="shared" si="125"/>
        <v>Not-Potable</v>
      </c>
      <c r="AB847" t="str">
        <f t="shared" si="126"/>
        <v>Not-Potable</v>
      </c>
      <c r="AC847" t="s">
        <v>40</v>
      </c>
    </row>
    <row r="848" spans="2:29" x14ac:dyDescent="0.3">
      <c r="B848">
        <v>7.0328187262222297</v>
      </c>
      <c r="C848">
        <v>168.82239525337999</v>
      </c>
      <c r="D848">
        <v>293.70264183818904</v>
      </c>
      <c r="E848">
        <v>5.3905934225957504</v>
      </c>
      <c r="F848">
        <f>$AH$27</f>
        <v>333.77577661081307</v>
      </c>
      <c r="G848">
        <v>521.78088415206003</v>
      </c>
      <c r="H848">
        <v>21.119249245256899</v>
      </c>
      <c r="I848">
        <v>58.876765732013197</v>
      </c>
      <c r="J848">
        <v>3.6333732886680798</v>
      </c>
      <c r="O848" t="str">
        <f t="shared" si="119"/>
        <v>Drinkable</v>
      </c>
      <c r="P848" t="str" cm="1">
        <f t="array" ref="P848">_xlfn.IFS(C847&lt;=60,"Soft",
C847&lt;120,"Moderately Soft",
C847&lt;=170,"Desirable",
C847&lt;=240,"Moderately Hard",
C847&gt;240,"Hard")</f>
        <v>Hard</v>
      </c>
      <c r="Q848" t="str" cm="1">
        <f t="array" ref="Q848">_xlfn.IFS(D847&lt;50,"Non-Beneficial",
D847&lt;=150,"Excellent",
D847&lt;=250,"Good",
D847&lt;=350,"Average",
D847&lt;=500,"Poor",
D847&lt;=800,"Very Poor",
D847&gt;800,"Unacceptable")</f>
        <v>Excellent</v>
      </c>
      <c r="R848" t="str">
        <f t="shared" si="118"/>
        <v>Unacceptable</v>
      </c>
      <c r="S848" t="str">
        <f t="shared" si="120"/>
        <v>Safe</v>
      </c>
      <c r="T848" t="str">
        <f t="shared" si="121"/>
        <v>Acceptable</v>
      </c>
      <c r="U848" t="str">
        <f t="shared" si="122"/>
        <v>Acceptable</v>
      </c>
      <c r="V848" t="str">
        <f t="shared" si="123"/>
        <v>Safe</v>
      </c>
      <c r="W848" t="str">
        <f t="shared" si="124"/>
        <v>Acceptable</v>
      </c>
      <c r="AA848" t="str">
        <f t="shared" si="125"/>
        <v>Not-Potable</v>
      </c>
      <c r="AB848" t="str">
        <f t="shared" si="126"/>
        <v>Not-Potable</v>
      </c>
      <c r="AC848" t="s">
        <v>40</v>
      </c>
    </row>
    <row r="849" spans="2:29" x14ac:dyDescent="0.3">
      <c r="B849">
        <v>8.9903172337046495</v>
      </c>
      <c r="C849">
        <v>195.809028421504</v>
      </c>
      <c r="D849">
        <v>237.28294014562002</v>
      </c>
      <c r="E849">
        <v>7.5083052895083897</v>
      </c>
      <c r="F849">
        <v>348.71461261339198</v>
      </c>
      <c r="G849">
        <v>551.54038979343397</v>
      </c>
      <c r="H849">
        <v>15.2543918410668</v>
      </c>
      <c r="I849">
        <v>75.907869333070494</v>
      </c>
      <c r="J849">
        <v>4.4945443393621902</v>
      </c>
      <c r="O849" t="str">
        <f t="shared" si="119"/>
        <v>Neutral</v>
      </c>
      <c r="P849" t="str" cm="1">
        <f t="array" ref="P849">_xlfn.IFS(C848&lt;=60,"Soft",
C848&lt;120,"Moderately Soft",
C848&lt;=170,"Desirable",
C848&lt;=240,"Moderately Hard",
C848&gt;240,"Hard")</f>
        <v>Desirable</v>
      </c>
      <c r="Q849" t="str" cm="1">
        <f t="array" ref="Q849">_xlfn.IFS(D848&lt;50,"Non-Beneficial",
D848&lt;=150,"Excellent",
D848&lt;=250,"Good",
D848&lt;=350,"Average",
D848&lt;=500,"Poor",
D848&lt;=800,"Very Poor",
D848&gt;800,"Unacceptable")</f>
        <v>Average</v>
      </c>
      <c r="R849" t="str">
        <f t="shared" si="118"/>
        <v>Needs Boiling</v>
      </c>
      <c r="S849" t="str">
        <f t="shared" si="120"/>
        <v>Safe</v>
      </c>
      <c r="T849" t="str">
        <f t="shared" si="121"/>
        <v>Unacceptable</v>
      </c>
      <c r="U849" t="str">
        <f t="shared" si="122"/>
        <v>Unacceptable</v>
      </c>
      <c r="V849" t="str">
        <f t="shared" si="123"/>
        <v>Safe</v>
      </c>
      <c r="W849" t="str">
        <f t="shared" si="124"/>
        <v>Acceptable</v>
      </c>
      <c r="AA849" t="str">
        <f t="shared" si="125"/>
        <v>Not-Potable</v>
      </c>
      <c r="AB849" t="str">
        <f t="shared" si="126"/>
        <v>Not-Potable</v>
      </c>
      <c r="AC849" t="s">
        <v>40</v>
      </c>
    </row>
    <row r="850" spans="2:29" x14ac:dyDescent="0.3">
      <c r="B850">
        <v>8.5612189244577994</v>
      </c>
      <c r="C850">
        <v>205.366831106316</v>
      </c>
      <c r="D850">
        <v>166.863127603294</v>
      </c>
      <c r="E850">
        <v>8.1592990810068002</v>
      </c>
      <c r="F850">
        <f>$AH$27</f>
        <v>333.77577661081307</v>
      </c>
      <c r="G850">
        <v>347.840964894455</v>
      </c>
      <c r="H850">
        <v>18.893136608544001</v>
      </c>
      <c r="I850">
        <v>68.089865465003996</v>
      </c>
      <c r="J850">
        <v>2.8138885986983402</v>
      </c>
      <c r="O850" t="str">
        <f t="shared" si="119"/>
        <v>Alkaline</v>
      </c>
      <c r="P850" t="str" cm="1">
        <f t="array" ref="P850">_xlfn.IFS(C849&lt;=60,"Soft",
C849&lt;120,"Moderately Soft",
C849&lt;=170,"Desirable",
C849&lt;=240,"Moderately Hard",
C849&gt;240,"Hard")</f>
        <v>Moderately Hard</v>
      </c>
      <c r="Q850" t="str" cm="1">
        <f t="array" ref="Q850">_xlfn.IFS(D849&lt;50,"Non-Beneficial",
D849&lt;=150,"Excellent",
D849&lt;=250,"Good",
D849&lt;=350,"Average",
D849&lt;=500,"Poor",
D849&lt;=800,"Very Poor",
D849&gt;800,"Unacceptable")</f>
        <v>Good</v>
      </c>
      <c r="R850" t="str">
        <f t="shared" si="118"/>
        <v>Unacceptable</v>
      </c>
      <c r="S850" t="str">
        <f t="shared" si="120"/>
        <v>Safe</v>
      </c>
      <c r="T850" t="str">
        <f t="shared" si="121"/>
        <v>Unacceptable</v>
      </c>
      <c r="U850" t="str">
        <f t="shared" si="122"/>
        <v>Acceptable</v>
      </c>
      <c r="V850" t="str">
        <f t="shared" si="123"/>
        <v>Safe</v>
      </c>
      <c r="W850" t="str">
        <f t="shared" si="124"/>
        <v>Acceptable</v>
      </c>
      <c r="AA850" t="str">
        <f t="shared" si="125"/>
        <v>Not-Potable</v>
      </c>
      <c r="AB850" t="str">
        <f t="shared" si="126"/>
        <v>Not-Potable</v>
      </c>
      <c r="AC850" t="s">
        <v>40</v>
      </c>
    </row>
    <row r="851" spans="2:29" x14ac:dyDescent="0.3">
      <c r="B851">
        <v>6.73915769202205</v>
      </c>
      <c r="C851">
        <v>156.48275940474099</v>
      </c>
      <c r="D851">
        <v>309.50681099821503</v>
      </c>
      <c r="E851">
        <v>6.5430898240780504</v>
      </c>
      <c r="F851">
        <v>363.17962351383301</v>
      </c>
      <c r="G851">
        <v>425.28883669723501</v>
      </c>
      <c r="H851">
        <v>11.6534577536793</v>
      </c>
      <c r="I851">
        <v>70.367048818029303</v>
      </c>
      <c r="J851">
        <v>5.2144840161804202</v>
      </c>
      <c r="O851" t="str">
        <f t="shared" si="119"/>
        <v>Alkaline</v>
      </c>
      <c r="P851" t="str" cm="1">
        <f t="array" ref="P851">_xlfn.IFS(C850&lt;=60,"Soft",
C850&lt;120,"Moderately Soft",
C850&lt;=170,"Desirable",
C850&lt;=240,"Moderately Hard",
C850&gt;240,"Hard")</f>
        <v>Moderately Hard</v>
      </c>
      <c r="Q851" t="str" cm="1">
        <f t="array" ref="Q851">_xlfn.IFS(D850&lt;50,"Non-Beneficial",
D850&lt;=150,"Excellent",
D850&lt;=250,"Good",
D850&lt;=350,"Average",
D850&lt;=500,"Poor",
D850&lt;=800,"Very Poor",
D850&gt;800,"Unacceptable")</f>
        <v>Good</v>
      </c>
      <c r="R851" t="str">
        <f t="shared" si="118"/>
        <v>Unacceptable</v>
      </c>
      <c r="S851" t="str">
        <f t="shared" si="120"/>
        <v>Safe</v>
      </c>
      <c r="T851" t="str">
        <f t="shared" si="121"/>
        <v>Acceptable</v>
      </c>
      <c r="U851" t="str">
        <f t="shared" si="122"/>
        <v>Acceptable</v>
      </c>
      <c r="V851" t="str">
        <f t="shared" si="123"/>
        <v>Safe</v>
      </c>
      <c r="W851" t="str">
        <f t="shared" si="124"/>
        <v>Acceptable</v>
      </c>
      <c r="AA851" t="str">
        <f t="shared" si="125"/>
        <v>Not-Potable</v>
      </c>
      <c r="AB851" t="str">
        <f t="shared" si="126"/>
        <v>Not-Potable</v>
      </c>
      <c r="AC851" t="s">
        <v>40</v>
      </c>
    </row>
    <row r="852" spans="2:29" x14ac:dyDescent="0.3">
      <c r="B852">
        <f>$AG$27</f>
        <v>7.080794504276815</v>
      </c>
      <c r="C852">
        <v>209.42683732230199</v>
      </c>
      <c r="D852">
        <v>208.27983843588498</v>
      </c>
      <c r="E852">
        <v>6.5913711396627797</v>
      </c>
      <c r="F852">
        <v>313.87468388860799</v>
      </c>
      <c r="G852">
        <v>567.60415137020698</v>
      </c>
      <c r="H852">
        <v>17.9548485057874</v>
      </c>
      <c r="I852">
        <v>40.140151997980603</v>
      </c>
      <c r="J852">
        <v>4.2382529803790003</v>
      </c>
      <c r="O852" t="str">
        <f t="shared" si="119"/>
        <v>Drinkable</v>
      </c>
      <c r="P852" t="str" cm="1">
        <f t="array" ref="P852">_xlfn.IFS(C851&lt;=60,"Soft",
C851&lt;120,"Moderately Soft",
C851&lt;=170,"Desirable",
C851&lt;=240,"Moderately Hard",
C851&gt;240,"Hard")</f>
        <v>Desirable</v>
      </c>
      <c r="Q852" t="str" cm="1">
        <f t="array" ref="Q852">_xlfn.IFS(D851&lt;50,"Non-Beneficial",
D851&lt;=150,"Excellent",
D851&lt;=250,"Good",
D851&lt;=350,"Average",
D851&lt;=500,"Poor",
D851&lt;=800,"Very Poor",
D851&gt;800,"Unacceptable")</f>
        <v>Average</v>
      </c>
      <c r="R852" t="str">
        <f t="shared" si="118"/>
        <v>Needs Boiling</v>
      </c>
      <c r="S852" t="str">
        <f t="shared" si="120"/>
        <v>Safe</v>
      </c>
      <c r="T852" t="str">
        <f t="shared" si="121"/>
        <v>Acceptable</v>
      </c>
      <c r="U852" t="str">
        <f t="shared" si="122"/>
        <v>Acceptable</v>
      </c>
      <c r="V852" t="str">
        <f t="shared" si="123"/>
        <v>Safe</v>
      </c>
      <c r="W852" t="str">
        <f t="shared" si="124"/>
        <v>Unacceptable</v>
      </c>
      <c r="AA852" t="str">
        <f t="shared" si="125"/>
        <v>Not-Potable</v>
      </c>
      <c r="AB852" t="str">
        <f t="shared" si="126"/>
        <v>Potable</v>
      </c>
      <c r="AC852" t="s">
        <v>40</v>
      </c>
    </row>
    <row r="853" spans="2:29" x14ac:dyDescent="0.3">
      <c r="B853">
        <v>6.4926271573653702</v>
      </c>
      <c r="C853">
        <v>213.06538481772799</v>
      </c>
      <c r="D853">
        <v>343.14087091177203</v>
      </c>
      <c r="E853">
        <v>9.0411460848434402</v>
      </c>
      <c r="F853">
        <v>335.29192590906302</v>
      </c>
      <c r="G853">
        <v>313.25474299672402</v>
      </c>
      <c r="H853">
        <v>11.1353118270238</v>
      </c>
      <c r="I853">
        <v>70.829109868924505</v>
      </c>
      <c r="J853">
        <v>3.3787784927745501</v>
      </c>
      <c r="O853" t="str">
        <f t="shared" si="119"/>
        <v>Neutral</v>
      </c>
      <c r="P853" t="str" cm="1">
        <f t="array" ref="P853">_xlfn.IFS(C852&lt;=60,"Soft",
C852&lt;120,"Moderately Soft",
C852&lt;=170,"Desirable",
C852&lt;=240,"Moderately Hard",
C852&gt;240,"Hard")</f>
        <v>Moderately Hard</v>
      </c>
      <c r="Q853" t="str" cm="1">
        <f t="array" ref="Q853">_xlfn.IFS(D852&lt;50,"Non-Beneficial",
D852&lt;=150,"Excellent",
D852&lt;=250,"Good",
D852&lt;=350,"Average",
D852&lt;=500,"Poor",
D852&lt;=800,"Very Poor",
D852&gt;800,"Unacceptable")</f>
        <v>Good</v>
      </c>
      <c r="R853" t="str">
        <f t="shared" si="118"/>
        <v>Needs Boiling</v>
      </c>
      <c r="S853" t="str">
        <f t="shared" si="120"/>
        <v>Safe</v>
      </c>
      <c r="T853" t="str">
        <f t="shared" si="121"/>
        <v>Unacceptable</v>
      </c>
      <c r="U853" t="str">
        <f t="shared" si="122"/>
        <v>Acceptable</v>
      </c>
      <c r="V853" t="str">
        <f t="shared" si="123"/>
        <v>Safe</v>
      </c>
      <c r="W853" t="str">
        <f t="shared" si="124"/>
        <v>Acceptable</v>
      </c>
      <c r="AA853" t="str">
        <f t="shared" si="125"/>
        <v>Not-Potable</v>
      </c>
      <c r="AB853" t="str">
        <f t="shared" si="126"/>
        <v>Potable</v>
      </c>
      <c r="AC853" t="s">
        <v>40</v>
      </c>
    </row>
    <row r="854" spans="2:29" x14ac:dyDescent="0.3">
      <c r="B854">
        <v>6.7531283528604797</v>
      </c>
      <c r="C854">
        <v>191.98299454026599</v>
      </c>
      <c r="D854">
        <v>182.22931957438399</v>
      </c>
      <c r="E854">
        <v>3.92097366242472</v>
      </c>
      <c r="F854">
        <v>296.196618041541</v>
      </c>
      <c r="G854">
        <v>389.74246214090198</v>
      </c>
      <c r="H854">
        <v>9.6891435679782401</v>
      </c>
      <c r="I854">
        <v>92.219615229231096</v>
      </c>
      <c r="J854">
        <v>5.1025167565636096</v>
      </c>
      <c r="O854" t="str">
        <f t="shared" si="119"/>
        <v>Acidic</v>
      </c>
      <c r="P854" t="str" cm="1">
        <f t="array" ref="P854">_xlfn.IFS(C853&lt;=60,"Soft",
C853&lt;120,"Moderately Soft",
C853&lt;=170,"Desirable",
C853&lt;=240,"Moderately Hard",
C853&gt;240,"Hard")</f>
        <v>Moderately Hard</v>
      </c>
      <c r="Q854" t="str" cm="1">
        <f t="array" ref="Q854">_xlfn.IFS(D853&lt;50,"Non-Beneficial",
D853&lt;=150,"Excellent",
D853&lt;=250,"Good",
D853&lt;=350,"Average",
D853&lt;=500,"Poor",
D853&lt;=800,"Very Poor",
D853&gt;800,"Unacceptable")</f>
        <v>Average</v>
      </c>
      <c r="R854" t="str">
        <f t="shared" si="118"/>
        <v>Unacceptable</v>
      </c>
      <c r="S854" t="str">
        <f t="shared" si="120"/>
        <v>Safe</v>
      </c>
      <c r="T854" t="str">
        <f t="shared" si="121"/>
        <v>Acceptable</v>
      </c>
      <c r="U854" t="str">
        <f t="shared" si="122"/>
        <v>Acceptable</v>
      </c>
      <c r="V854" t="str">
        <f t="shared" si="123"/>
        <v>Safe</v>
      </c>
      <c r="W854" t="str">
        <f t="shared" si="124"/>
        <v>Acceptable</v>
      </c>
      <c r="AA854" t="str">
        <f t="shared" si="125"/>
        <v>Not-Potable</v>
      </c>
      <c r="AB854" t="str">
        <f t="shared" si="126"/>
        <v>Not-Potable</v>
      </c>
      <c r="AC854" t="s">
        <v>40</v>
      </c>
    </row>
    <row r="855" spans="2:29" x14ac:dyDescent="0.3">
      <c r="B855">
        <v>5.0393736087027197</v>
      </c>
      <c r="C855">
        <v>142.86059799603399</v>
      </c>
      <c r="D855">
        <v>408.29353167079796</v>
      </c>
      <c r="E855">
        <v>7.2715427102857104</v>
      </c>
      <c r="F855">
        <f>$AH$27</f>
        <v>333.77577661081307</v>
      </c>
      <c r="G855">
        <v>386.80305663690399</v>
      </c>
      <c r="H855">
        <v>16.823772930441798</v>
      </c>
      <c r="I855">
        <v>52.297113252317601</v>
      </c>
      <c r="J855">
        <v>4.9574197831131501</v>
      </c>
      <c r="O855" t="str">
        <f t="shared" si="119"/>
        <v>Drinkable</v>
      </c>
      <c r="P855" t="str" cm="1">
        <f t="array" ref="P855">_xlfn.IFS(C854&lt;=60,"Soft",
C854&lt;120,"Moderately Soft",
C854&lt;=170,"Desirable",
C854&lt;=240,"Moderately Hard",
C854&gt;240,"Hard")</f>
        <v>Moderately Hard</v>
      </c>
      <c r="Q855" t="str" cm="1">
        <f t="array" ref="Q855">_xlfn.IFS(D854&lt;50,"Non-Beneficial",
D854&lt;=150,"Excellent",
D854&lt;=250,"Good",
D854&lt;=350,"Average",
D854&lt;=500,"Poor",
D854&lt;=800,"Very Poor",
D854&gt;800,"Unacceptable")</f>
        <v>Good</v>
      </c>
      <c r="R855" t="str">
        <f t="shared" si="118"/>
        <v>Acceptable</v>
      </c>
      <c r="S855" t="str">
        <f t="shared" si="120"/>
        <v>Safe</v>
      </c>
      <c r="T855" t="str">
        <f t="shared" si="121"/>
        <v>Acceptable</v>
      </c>
      <c r="U855" t="str">
        <f t="shared" si="122"/>
        <v>Acceptable</v>
      </c>
      <c r="V855" t="str">
        <f t="shared" si="123"/>
        <v>Unsafe</v>
      </c>
      <c r="W855" t="str">
        <f t="shared" si="124"/>
        <v>Unacceptable</v>
      </c>
      <c r="AA855" t="str">
        <f t="shared" si="125"/>
        <v>Not-Potable</v>
      </c>
      <c r="AB855" t="str">
        <f t="shared" si="126"/>
        <v>Not-Potable</v>
      </c>
      <c r="AC855" t="s">
        <v>40</v>
      </c>
    </row>
    <row r="856" spans="2:29" x14ac:dyDescent="0.3">
      <c r="B856">
        <v>8.2963440555892696</v>
      </c>
      <c r="C856">
        <v>198.19705121398101</v>
      </c>
      <c r="D856">
        <v>174.68999801743701</v>
      </c>
      <c r="E856">
        <v>8.2629039874696897</v>
      </c>
      <c r="F856">
        <v>369.590740483807</v>
      </c>
      <c r="G856">
        <v>294.32514221521501</v>
      </c>
      <c r="H856">
        <v>18.026098152350698</v>
      </c>
      <c r="I856">
        <v>44.061625184257203</v>
      </c>
      <c r="J856">
        <v>5.4008107893472399</v>
      </c>
      <c r="O856" t="str">
        <f t="shared" si="119"/>
        <v>Acidic</v>
      </c>
      <c r="P856" t="str" cm="1">
        <f t="array" ref="P856">_xlfn.IFS(C855&lt;=60,"Soft",
C855&lt;120,"Moderately Soft",
C855&lt;=170,"Desirable",
C855&lt;=240,"Moderately Hard",
C855&gt;240,"Hard")</f>
        <v>Desirable</v>
      </c>
      <c r="Q856" t="str" cm="1">
        <f t="array" ref="Q856">_xlfn.IFS(D855&lt;50,"Non-Beneficial",
D855&lt;=150,"Excellent",
D855&lt;=250,"Good",
D855&lt;=350,"Average",
D855&lt;=500,"Poor",
D855&lt;=800,"Very Poor",
D855&gt;800,"Unacceptable")</f>
        <v>Poor</v>
      </c>
      <c r="R856" t="str">
        <f t="shared" si="118"/>
        <v>Unacceptable</v>
      </c>
      <c r="S856" t="str">
        <f t="shared" si="120"/>
        <v>Safe</v>
      </c>
      <c r="T856" t="str">
        <f t="shared" si="121"/>
        <v>Acceptable</v>
      </c>
      <c r="U856" t="str">
        <f t="shared" si="122"/>
        <v>Acceptable</v>
      </c>
      <c r="V856" t="str">
        <f t="shared" si="123"/>
        <v>Safe</v>
      </c>
      <c r="W856" t="str">
        <f t="shared" si="124"/>
        <v>Acceptable</v>
      </c>
      <c r="AA856" t="str">
        <f t="shared" si="125"/>
        <v>Not-Potable</v>
      </c>
      <c r="AB856" t="str">
        <f t="shared" si="126"/>
        <v>Not-Potable</v>
      </c>
      <c r="AC856" t="s">
        <v>40</v>
      </c>
    </row>
    <row r="857" spans="2:29" x14ac:dyDescent="0.3">
      <c r="B857">
        <v>5.4555993516430501</v>
      </c>
      <c r="C857">
        <v>152.38673465827199</v>
      </c>
      <c r="D857">
        <v>376.20248469322405</v>
      </c>
      <c r="E857">
        <v>5.78357981864389</v>
      </c>
      <c r="F857">
        <f>$AH$27</f>
        <v>333.77577661081307</v>
      </c>
      <c r="G857">
        <v>343.417587798417</v>
      </c>
      <c r="H857">
        <v>14.4016540883273</v>
      </c>
      <c r="I857">
        <v>41.1098693749517</v>
      </c>
      <c r="J857">
        <v>4.4763487151197596</v>
      </c>
      <c r="O857" t="str">
        <f t="shared" si="119"/>
        <v>Alkaline</v>
      </c>
      <c r="P857" t="str" cm="1">
        <f t="array" ref="P857">_xlfn.IFS(C856&lt;=60,"Soft",
C856&lt;120,"Moderately Soft",
C856&lt;=170,"Desirable",
C856&lt;=240,"Moderately Hard",
C856&gt;240,"Hard")</f>
        <v>Moderately Hard</v>
      </c>
      <c r="Q857" t="str" cm="1">
        <f t="array" ref="Q857">_xlfn.IFS(D856&lt;50,"Non-Beneficial",
D856&lt;=150,"Excellent",
D856&lt;=250,"Good",
D856&lt;=350,"Average",
D856&lt;=500,"Poor",
D856&lt;=800,"Very Poor",
D856&gt;800,"Unacceptable")</f>
        <v>Good</v>
      </c>
      <c r="R857" t="str">
        <f t="shared" si="118"/>
        <v>Unacceptable</v>
      </c>
      <c r="S857" t="str">
        <f t="shared" si="120"/>
        <v>Safe</v>
      </c>
      <c r="T857" t="str">
        <f t="shared" si="121"/>
        <v>Acceptable</v>
      </c>
      <c r="U857" t="str">
        <f t="shared" si="122"/>
        <v>Acceptable</v>
      </c>
      <c r="V857" t="str">
        <f t="shared" si="123"/>
        <v>Safe</v>
      </c>
      <c r="W857" t="str">
        <f t="shared" si="124"/>
        <v>Unacceptable</v>
      </c>
      <c r="AA857" t="str">
        <f t="shared" si="125"/>
        <v>Not-Potable</v>
      </c>
      <c r="AB857" t="str">
        <f t="shared" si="126"/>
        <v>Not-Potable</v>
      </c>
      <c r="AC857" t="s">
        <v>40</v>
      </c>
    </row>
    <row r="858" spans="2:29" x14ac:dyDescent="0.3">
      <c r="B858">
        <v>7.9181833208614902</v>
      </c>
      <c r="C858">
        <v>224.15200454884601</v>
      </c>
      <c r="D858">
        <v>200.121729759034</v>
      </c>
      <c r="E858">
        <v>9.0087260935494395</v>
      </c>
      <c r="F858">
        <v>302.39360529274097</v>
      </c>
      <c r="G858">
        <v>421.89008282690799</v>
      </c>
      <c r="H858">
        <v>22.1878492079341</v>
      </c>
      <c r="I858">
        <v>72.727868423157602</v>
      </c>
      <c r="J858">
        <v>4.7641935943067004</v>
      </c>
      <c r="O858" t="str">
        <f t="shared" si="119"/>
        <v>Acidic</v>
      </c>
      <c r="P858" t="str" cm="1">
        <f t="array" ref="P858">_xlfn.IFS(C857&lt;=60,"Soft",
C857&lt;120,"Moderately Soft",
C857&lt;=170,"Desirable",
C857&lt;=240,"Moderately Hard",
C857&gt;240,"Hard")</f>
        <v>Desirable</v>
      </c>
      <c r="Q858" t="str" cm="1">
        <f t="array" ref="Q858">_xlfn.IFS(D857&lt;50,"Non-Beneficial",
D857&lt;=150,"Excellent",
D857&lt;=250,"Good",
D857&lt;=350,"Average",
D857&lt;=500,"Poor",
D857&lt;=800,"Very Poor",
D857&gt;800,"Unacceptable")</f>
        <v>Poor</v>
      </c>
      <c r="R858" t="str">
        <f t="shared" si="118"/>
        <v>Needs Boiling</v>
      </c>
      <c r="S858" t="str">
        <f t="shared" si="120"/>
        <v>Safe</v>
      </c>
      <c r="T858" t="str">
        <f t="shared" si="121"/>
        <v>Acceptable</v>
      </c>
      <c r="U858" t="str">
        <f t="shared" si="122"/>
        <v>Acceptable</v>
      </c>
      <c r="V858" t="str">
        <f t="shared" si="123"/>
        <v>Safe</v>
      </c>
      <c r="W858" t="str">
        <f t="shared" si="124"/>
        <v>Acceptable</v>
      </c>
      <c r="AA858" t="str">
        <f t="shared" si="125"/>
        <v>Not-Potable</v>
      </c>
      <c r="AB858" t="str">
        <f t="shared" si="126"/>
        <v>Not-Potable</v>
      </c>
      <c r="AC858" t="s">
        <v>40</v>
      </c>
    </row>
    <row r="859" spans="2:29" x14ac:dyDescent="0.3">
      <c r="B859">
        <v>5.0180458703839204</v>
      </c>
      <c r="C859">
        <v>194.66816713135501</v>
      </c>
      <c r="D859">
        <v>273.17099444298901</v>
      </c>
      <c r="E859">
        <v>6.1554836525199903</v>
      </c>
      <c r="F859">
        <f>$AH$27</f>
        <v>333.77577661081307</v>
      </c>
      <c r="G859">
        <v>313.47795930260997</v>
      </c>
      <c r="H859">
        <v>10.40747880366</v>
      </c>
      <c r="I859">
        <v>85.685272474014894</v>
      </c>
      <c r="J859">
        <v>5.0351537069239898</v>
      </c>
      <c r="O859" t="str">
        <f t="shared" si="119"/>
        <v>Neutral</v>
      </c>
      <c r="P859" t="str" cm="1">
        <f t="array" ref="P859">_xlfn.IFS(C858&lt;=60,"Soft",
C858&lt;120,"Moderately Soft",
C858&lt;=170,"Desirable",
C858&lt;=240,"Moderately Hard",
C858&gt;240,"Hard")</f>
        <v>Moderately Hard</v>
      </c>
      <c r="Q859" t="str" cm="1">
        <f t="array" ref="Q859">_xlfn.IFS(D858&lt;50,"Non-Beneficial",
D858&lt;=150,"Excellent",
D858&lt;=250,"Good",
D858&lt;=350,"Average",
D858&lt;=500,"Poor",
D858&lt;=800,"Very Poor",
D858&gt;800,"Unacceptable")</f>
        <v>Good</v>
      </c>
      <c r="R859" t="str">
        <f t="shared" si="118"/>
        <v>Unacceptable</v>
      </c>
      <c r="S859" t="str">
        <f t="shared" si="120"/>
        <v>Safe</v>
      </c>
      <c r="T859" t="str">
        <f t="shared" si="121"/>
        <v>Acceptable</v>
      </c>
      <c r="U859" t="str">
        <f t="shared" si="122"/>
        <v>Unacceptable</v>
      </c>
      <c r="V859" t="str">
        <f t="shared" si="123"/>
        <v>Safe</v>
      </c>
      <c r="W859" t="str">
        <f t="shared" si="124"/>
        <v>Acceptable</v>
      </c>
      <c r="AA859" t="str">
        <f t="shared" si="125"/>
        <v>Not-Potable</v>
      </c>
      <c r="AB859" t="str">
        <f t="shared" si="126"/>
        <v>Not-Potable</v>
      </c>
      <c r="AC859" t="s">
        <v>40</v>
      </c>
    </row>
    <row r="860" spans="2:29" x14ac:dyDescent="0.3">
      <c r="B860">
        <v>6.49543528521599</v>
      </c>
      <c r="C860">
        <v>252.01090260996801</v>
      </c>
      <c r="D860">
        <v>327.75632584978098</v>
      </c>
      <c r="E860">
        <v>8.4793020004039299</v>
      </c>
      <c r="F860">
        <f>$AH$27</f>
        <v>333.77577661081307</v>
      </c>
      <c r="G860">
        <v>330.045051770925</v>
      </c>
      <c r="H860">
        <v>9.8540112852376698</v>
      </c>
      <c r="I860">
        <v>80.561077330859405</v>
      </c>
      <c r="J860">
        <v>3.3904705401970801</v>
      </c>
      <c r="O860" t="str">
        <f t="shared" si="119"/>
        <v>Acidic</v>
      </c>
      <c r="P860" t="str" cm="1">
        <f t="array" ref="P860">_xlfn.IFS(C859&lt;=60,"Soft",
C859&lt;120,"Moderately Soft",
C859&lt;=170,"Desirable",
C859&lt;=240,"Moderately Hard",
C859&gt;240,"Hard")</f>
        <v>Moderately Hard</v>
      </c>
      <c r="Q860" t="str" cm="1">
        <f t="array" ref="Q860">_xlfn.IFS(D859&lt;50,"Non-Beneficial",
D859&lt;=150,"Excellent",
D859&lt;=250,"Good",
D859&lt;=350,"Average",
D859&lt;=500,"Poor",
D859&lt;=800,"Very Poor",
D859&gt;800,"Unacceptable")</f>
        <v>Average</v>
      </c>
      <c r="R860" t="str">
        <f t="shared" si="118"/>
        <v>Needs Boiling</v>
      </c>
      <c r="S860" t="str">
        <f t="shared" si="120"/>
        <v>Safe</v>
      </c>
      <c r="T860" t="str">
        <f t="shared" si="121"/>
        <v>Acceptable</v>
      </c>
      <c r="U860" t="str">
        <f t="shared" si="122"/>
        <v>Acceptable</v>
      </c>
      <c r="V860" t="str">
        <f t="shared" si="123"/>
        <v>Unsafe</v>
      </c>
      <c r="W860" t="str">
        <f t="shared" si="124"/>
        <v>Unacceptable</v>
      </c>
      <c r="AA860" t="str">
        <f t="shared" si="125"/>
        <v>Not-Potable</v>
      </c>
      <c r="AB860" t="str">
        <f t="shared" si="126"/>
        <v>Not-Potable</v>
      </c>
      <c r="AC860" t="s">
        <v>40</v>
      </c>
    </row>
    <row r="861" spans="2:29" x14ac:dyDescent="0.3">
      <c r="B861">
        <f>$AG$27</f>
        <v>7.080794504276815</v>
      </c>
      <c r="C861">
        <v>203.05024386397599</v>
      </c>
      <c r="D861">
        <v>281.849005269663</v>
      </c>
      <c r="E861">
        <v>7.0766335817695198</v>
      </c>
      <c r="F861">
        <v>344.52417928019003</v>
      </c>
      <c r="G861">
        <v>445.70076123987599</v>
      </c>
      <c r="H861">
        <v>19.775367127025302</v>
      </c>
      <c r="I861">
        <v>53.270151578473097</v>
      </c>
      <c r="J861">
        <v>4.4561040612342104</v>
      </c>
      <c r="O861" t="str">
        <f t="shared" si="119"/>
        <v>Acidic</v>
      </c>
      <c r="P861" t="str" cm="1">
        <f t="array" ref="P861">_xlfn.IFS(C860&lt;=60,"Soft",
C860&lt;120,"Moderately Soft",
C860&lt;=170,"Desirable",
C860&lt;=240,"Moderately Hard",
C860&gt;240,"Hard")</f>
        <v>Hard</v>
      </c>
      <c r="Q861" t="str" cm="1">
        <f t="array" ref="Q861">_xlfn.IFS(D860&lt;50,"Non-Beneficial",
D860&lt;=150,"Excellent",
D860&lt;=250,"Good",
D860&lt;=350,"Average",
D860&lt;=500,"Poor",
D860&lt;=800,"Very Poor",
D860&gt;800,"Unacceptable")</f>
        <v>Average</v>
      </c>
      <c r="R861" t="str">
        <f t="shared" si="118"/>
        <v>Unacceptable</v>
      </c>
      <c r="S861" t="str">
        <f t="shared" si="120"/>
        <v>Safe</v>
      </c>
      <c r="T861" t="str">
        <f t="shared" si="121"/>
        <v>Acceptable</v>
      </c>
      <c r="U861" t="str">
        <f t="shared" si="122"/>
        <v>Acceptable</v>
      </c>
      <c r="V861" t="str">
        <f t="shared" si="123"/>
        <v>Unsafe</v>
      </c>
      <c r="W861" t="str">
        <f t="shared" si="124"/>
        <v>Acceptable</v>
      </c>
      <c r="AA861" t="str">
        <f t="shared" si="125"/>
        <v>Not-Potable</v>
      </c>
      <c r="AB861" t="str">
        <f t="shared" si="126"/>
        <v>Not-Potable</v>
      </c>
      <c r="AC861" t="s">
        <v>40</v>
      </c>
    </row>
    <row r="862" spans="2:29" x14ac:dyDescent="0.3">
      <c r="B862">
        <v>8.78316762390563</v>
      </c>
      <c r="C862">
        <v>218.032839770538</v>
      </c>
      <c r="D862">
        <v>161.835866493975</v>
      </c>
      <c r="E862">
        <v>7.3904740959480604</v>
      </c>
      <c r="F862">
        <v>334.05388545873802</v>
      </c>
      <c r="G862">
        <v>389.02161560303199</v>
      </c>
      <c r="H862">
        <v>16.354520235606799</v>
      </c>
      <c r="I862">
        <v>47.100982069233197</v>
      </c>
      <c r="J862">
        <v>4.2741368841431298</v>
      </c>
      <c r="O862" t="str">
        <f t="shared" si="119"/>
        <v>Neutral</v>
      </c>
      <c r="P862" t="str" cm="1">
        <f t="array" ref="P862">_xlfn.IFS(C861&lt;=60,"Soft",
C861&lt;120,"Moderately Soft",
C861&lt;=170,"Desirable",
C861&lt;=240,"Moderately Hard",
C861&gt;240,"Hard")</f>
        <v>Moderately Hard</v>
      </c>
      <c r="Q862" t="str" cm="1">
        <f t="array" ref="Q862">_xlfn.IFS(D861&lt;50,"Non-Beneficial",
D861&lt;=150,"Excellent",
D861&lt;=250,"Good",
D861&lt;=350,"Average",
D861&lt;=500,"Poor",
D861&lt;=800,"Very Poor",
D861&gt;800,"Unacceptable")</f>
        <v>Average</v>
      </c>
      <c r="R862" t="str">
        <f t="shared" si="118"/>
        <v>Unacceptable</v>
      </c>
      <c r="S862" t="str">
        <f t="shared" si="120"/>
        <v>Safe</v>
      </c>
      <c r="T862" t="str">
        <f t="shared" si="121"/>
        <v>Acceptable</v>
      </c>
      <c r="U862" t="str">
        <f t="shared" si="122"/>
        <v>Acceptable</v>
      </c>
      <c r="V862" t="str">
        <f t="shared" si="123"/>
        <v>Safe</v>
      </c>
      <c r="W862" t="str">
        <f t="shared" si="124"/>
        <v>Acceptable</v>
      </c>
      <c r="AA862" t="str">
        <f t="shared" si="125"/>
        <v>Not-Potable</v>
      </c>
      <c r="AB862" t="str">
        <f t="shared" si="126"/>
        <v>Potable</v>
      </c>
      <c r="AC862" t="s">
        <v>40</v>
      </c>
    </row>
    <row r="863" spans="2:29" x14ac:dyDescent="0.3">
      <c r="B863">
        <f>$AG$27</f>
        <v>7.080794504276815</v>
      </c>
      <c r="C863">
        <v>184.75069791262899</v>
      </c>
      <c r="D863">
        <v>284.991073279734</v>
      </c>
      <c r="E863">
        <v>6.5500310940598201</v>
      </c>
      <c r="F863">
        <v>330.71954876938401</v>
      </c>
      <c r="G863">
        <v>381.501603573502</v>
      </c>
      <c r="H863">
        <v>11.0444051341684</v>
      </c>
      <c r="I863">
        <v>62.014822092729503</v>
      </c>
      <c r="J863">
        <v>3.4032695870838499</v>
      </c>
      <c r="O863" t="str">
        <f t="shared" si="119"/>
        <v>Alkaline</v>
      </c>
      <c r="P863" t="str" cm="1">
        <f t="array" ref="P863">_xlfn.IFS(C862&lt;=60,"Soft",
C862&lt;120,"Moderately Soft",
C862&lt;=170,"Desirable",
C862&lt;=240,"Moderately Hard",
C862&gt;240,"Hard")</f>
        <v>Moderately Hard</v>
      </c>
      <c r="Q863" t="str" cm="1">
        <f t="array" ref="Q863">_xlfn.IFS(D862&lt;50,"Non-Beneficial",
D862&lt;=150,"Excellent",
D862&lt;=250,"Good",
D862&lt;=350,"Average",
D862&lt;=500,"Poor",
D862&lt;=800,"Very Poor",
D862&gt;800,"Unacceptable")</f>
        <v>Good</v>
      </c>
      <c r="R863" t="str">
        <f t="shared" si="118"/>
        <v>Unacceptable</v>
      </c>
      <c r="S863" t="str">
        <f t="shared" si="120"/>
        <v>Safe</v>
      </c>
      <c r="T863" t="str">
        <f t="shared" si="121"/>
        <v>Acceptable</v>
      </c>
      <c r="U863" t="str">
        <f t="shared" si="122"/>
        <v>Acceptable</v>
      </c>
      <c r="V863" t="str">
        <f t="shared" si="123"/>
        <v>Safe</v>
      </c>
      <c r="W863" t="str">
        <f t="shared" si="124"/>
        <v>Acceptable</v>
      </c>
      <c r="AA863" t="str">
        <f t="shared" si="125"/>
        <v>Not-Potable</v>
      </c>
      <c r="AB863" t="str">
        <f t="shared" si="126"/>
        <v>Not-Potable</v>
      </c>
      <c r="AC863" t="s">
        <v>40</v>
      </c>
    </row>
    <row r="864" spans="2:29" x14ac:dyDescent="0.3">
      <c r="B864">
        <v>8.1596667041849393</v>
      </c>
      <c r="C864">
        <v>215.64821633422099</v>
      </c>
      <c r="D864">
        <v>170.68298862919499</v>
      </c>
      <c r="E864">
        <v>8.7696217670006895</v>
      </c>
      <c r="F864">
        <v>319.25320113032899</v>
      </c>
      <c r="G864">
        <v>459.54115883111598</v>
      </c>
      <c r="H864">
        <v>14.1925443529967</v>
      </c>
      <c r="I864">
        <v>60.373722302826401</v>
      </c>
      <c r="J864">
        <v>2.95719484915081</v>
      </c>
      <c r="O864" t="str">
        <f t="shared" si="119"/>
        <v>Neutral</v>
      </c>
      <c r="P864" t="str" cm="1">
        <f t="array" ref="P864">_xlfn.IFS(C863&lt;=60,"Soft",
C863&lt;120,"Moderately Soft",
C863&lt;=170,"Desirable",
C863&lt;=240,"Moderately Hard",
C863&gt;240,"Hard")</f>
        <v>Moderately Hard</v>
      </c>
      <c r="Q864" t="str" cm="1">
        <f t="array" ref="Q864">_xlfn.IFS(D863&lt;50,"Non-Beneficial",
D863&lt;=150,"Excellent",
D863&lt;=250,"Good",
D863&lt;=350,"Average",
D863&lt;=500,"Poor",
D863&lt;=800,"Very Poor",
D863&gt;800,"Unacceptable")</f>
        <v>Average</v>
      </c>
      <c r="R864" t="str">
        <f t="shared" si="118"/>
        <v>Needs Boiling</v>
      </c>
      <c r="S864" t="str">
        <f t="shared" si="120"/>
        <v>Safe</v>
      </c>
      <c r="T864" t="str">
        <f t="shared" si="121"/>
        <v>Acceptable</v>
      </c>
      <c r="U864" t="str">
        <f t="shared" si="122"/>
        <v>Acceptable</v>
      </c>
      <c r="V864" t="str">
        <f t="shared" si="123"/>
        <v>Safe</v>
      </c>
      <c r="W864" t="str">
        <f t="shared" si="124"/>
        <v>Acceptable</v>
      </c>
      <c r="AA864" t="str">
        <f t="shared" si="125"/>
        <v>Potable</v>
      </c>
      <c r="AB864" t="str">
        <f t="shared" si="126"/>
        <v>Potable</v>
      </c>
      <c r="AC864" t="s">
        <v>40</v>
      </c>
    </row>
    <row r="865" spans="2:29" x14ac:dyDescent="0.3">
      <c r="B865">
        <v>7.6853968433158402</v>
      </c>
      <c r="C865">
        <v>230.33570757087301</v>
      </c>
      <c r="D865">
        <v>73.247014254584599</v>
      </c>
      <c r="E865">
        <v>7.9913661828856899</v>
      </c>
      <c r="F865">
        <v>331.51253342968698</v>
      </c>
      <c r="G865">
        <v>492.85039138945098</v>
      </c>
      <c r="H865">
        <v>14.2339515975609</v>
      </c>
      <c r="I865">
        <v>74.068658157186306</v>
      </c>
      <c r="J865">
        <v>4.1791871276816099</v>
      </c>
      <c r="O865" t="str">
        <f t="shared" si="119"/>
        <v>Alkaline</v>
      </c>
      <c r="P865" t="str" cm="1">
        <f t="array" ref="P865">_xlfn.IFS(C864&lt;=60,"Soft",
C864&lt;120,"Moderately Soft",
C864&lt;=170,"Desirable",
C864&lt;=240,"Moderately Hard",
C864&gt;240,"Hard")</f>
        <v>Moderately Hard</v>
      </c>
      <c r="Q865" t="str" cm="1">
        <f t="array" ref="Q865">_xlfn.IFS(D864&lt;50,"Non-Beneficial",
D864&lt;=150,"Excellent",
D864&lt;=250,"Good",
D864&lt;=350,"Average",
D864&lt;=500,"Poor",
D864&lt;=800,"Very Poor",
D864&gt;800,"Unacceptable")</f>
        <v>Good</v>
      </c>
      <c r="R865" t="str">
        <f t="shared" si="118"/>
        <v>Unacceptable</v>
      </c>
      <c r="S865" t="str">
        <f t="shared" si="120"/>
        <v>Safe</v>
      </c>
      <c r="T865" t="str">
        <f t="shared" si="121"/>
        <v>Acceptable</v>
      </c>
      <c r="U865" t="str">
        <f t="shared" si="122"/>
        <v>Acceptable</v>
      </c>
      <c r="V865" t="str">
        <f t="shared" si="123"/>
        <v>Safe</v>
      </c>
      <c r="W865" t="str">
        <f t="shared" si="124"/>
        <v>Acceptable</v>
      </c>
      <c r="AA865" t="str">
        <f t="shared" si="125"/>
        <v>Not-Potable</v>
      </c>
      <c r="AB865" t="str">
        <f t="shared" si="126"/>
        <v>Not-Potable</v>
      </c>
      <c r="AC865" t="s">
        <v>40</v>
      </c>
    </row>
    <row r="866" spans="2:29" x14ac:dyDescent="0.3">
      <c r="B866">
        <v>7.7620207445167502</v>
      </c>
      <c r="C866">
        <v>173.636742031024</v>
      </c>
      <c r="D866">
        <v>155.484166735022</v>
      </c>
      <c r="E866">
        <v>5.0186711022330597</v>
      </c>
      <c r="F866">
        <v>330.390976259936</v>
      </c>
      <c r="G866">
        <v>520.64077376078899</v>
      </c>
      <c r="H866">
        <v>11.147704109056599</v>
      </c>
      <c r="I866">
        <v>87.481504599210496</v>
      </c>
      <c r="J866">
        <v>3.25630132858277</v>
      </c>
      <c r="O866" t="str">
        <f t="shared" si="119"/>
        <v>Neutral</v>
      </c>
      <c r="P866" t="str" cm="1">
        <f t="array" ref="P866">_xlfn.IFS(C865&lt;=60,"Soft",
C865&lt;120,"Moderately Soft",
C865&lt;=170,"Desirable",
C865&lt;=240,"Moderately Hard",
C865&gt;240,"Hard")</f>
        <v>Moderately Hard</v>
      </c>
      <c r="Q866" t="str" cm="1">
        <f t="array" ref="Q866">_xlfn.IFS(D865&lt;50,"Non-Beneficial",
D865&lt;=150,"Excellent",
D865&lt;=250,"Good",
D865&lt;=350,"Average",
D865&lt;=500,"Poor",
D865&lt;=800,"Very Poor",
D865&gt;800,"Unacceptable")</f>
        <v>Excellent</v>
      </c>
      <c r="R866" t="str">
        <f t="shared" si="118"/>
        <v>Unacceptable</v>
      </c>
      <c r="S866" t="str">
        <f t="shared" si="120"/>
        <v>Safe</v>
      </c>
      <c r="T866" t="str">
        <f t="shared" si="121"/>
        <v>Acceptable</v>
      </c>
      <c r="U866" t="str">
        <f t="shared" si="122"/>
        <v>Acceptable</v>
      </c>
      <c r="V866" t="str">
        <f t="shared" si="123"/>
        <v>Safe</v>
      </c>
      <c r="W866" t="str">
        <f t="shared" si="124"/>
        <v>Acceptable</v>
      </c>
      <c r="AA866" t="str">
        <f t="shared" si="125"/>
        <v>Not-Potable</v>
      </c>
      <c r="AB866" t="str">
        <f t="shared" si="126"/>
        <v>Potable</v>
      </c>
      <c r="AC866" t="s">
        <v>40</v>
      </c>
    </row>
    <row r="867" spans="2:29" x14ac:dyDescent="0.3">
      <c r="B867">
        <v>7.2079310974309703</v>
      </c>
      <c r="C867">
        <v>204.01034652932501</v>
      </c>
      <c r="D867">
        <v>184.93872175475099</v>
      </c>
      <c r="E867">
        <v>5.5578637556606703</v>
      </c>
      <c r="F867">
        <v>311.56822718599102</v>
      </c>
      <c r="G867">
        <v>437.51204208786601</v>
      </c>
      <c r="H867">
        <v>12.9945955366767</v>
      </c>
      <c r="I867">
        <v>31.390450294319599</v>
      </c>
      <c r="J867">
        <v>4.7055618835251103</v>
      </c>
      <c r="O867" t="str">
        <f t="shared" si="119"/>
        <v>Neutral</v>
      </c>
      <c r="P867" t="str" cm="1">
        <f t="array" ref="P867">_xlfn.IFS(C866&lt;=60,"Soft",
C866&lt;120,"Moderately Soft",
C866&lt;=170,"Desirable",
C866&lt;=240,"Moderately Hard",
C866&gt;240,"Hard")</f>
        <v>Moderately Hard</v>
      </c>
      <c r="Q867" t="str" cm="1">
        <f t="array" ref="Q867">_xlfn.IFS(D866&lt;50,"Non-Beneficial",
D866&lt;=150,"Excellent",
D866&lt;=250,"Good",
D866&lt;=350,"Average",
D866&lt;=500,"Poor",
D866&lt;=800,"Very Poor",
D866&gt;800,"Unacceptable")</f>
        <v>Good</v>
      </c>
      <c r="R867" t="str">
        <f t="shared" si="118"/>
        <v>Needs Boiling</v>
      </c>
      <c r="S867" t="str">
        <f t="shared" si="120"/>
        <v>Safe</v>
      </c>
      <c r="T867" t="str">
        <f t="shared" si="121"/>
        <v>Unacceptable</v>
      </c>
      <c r="U867" t="str">
        <f t="shared" si="122"/>
        <v>Acceptable</v>
      </c>
      <c r="V867" t="str">
        <f t="shared" si="123"/>
        <v>Unsafe</v>
      </c>
      <c r="W867" t="str">
        <f t="shared" si="124"/>
        <v>Acceptable</v>
      </c>
      <c r="AA867" t="str">
        <f t="shared" si="125"/>
        <v>Not-Potable</v>
      </c>
      <c r="AB867" t="str">
        <f t="shared" si="126"/>
        <v>Not-Potable</v>
      </c>
      <c r="AC867" t="s">
        <v>40</v>
      </c>
    </row>
    <row r="868" spans="2:29" x14ac:dyDescent="0.3">
      <c r="B868">
        <v>6.9870415002899096</v>
      </c>
      <c r="C868">
        <v>169.727115772833</v>
      </c>
      <c r="D868">
        <v>194.726243284964</v>
      </c>
      <c r="E868">
        <v>5.0176980882955302</v>
      </c>
      <c r="F868">
        <v>366.01891959337001</v>
      </c>
      <c r="G868">
        <v>425.67096395845101</v>
      </c>
      <c r="H868">
        <v>17.3146811256535</v>
      </c>
      <c r="I868">
        <v>48.882198433769702</v>
      </c>
      <c r="J868">
        <v>4.47516110274477</v>
      </c>
      <c r="O868" t="str">
        <f t="shared" si="119"/>
        <v>Neutral</v>
      </c>
      <c r="P868" t="str" cm="1">
        <f t="array" ref="P868">_xlfn.IFS(C867&lt;=60,"Soft",
C867&lt;120,"Moderately Soft",
C867&lt;=170,"Desirable",
C867&lt;=240,"Moderately Hard",
C867&gt;240,"Hard")</f>
        <v>Moderately Hard</v>
      </c>
      <c r="Q868" t="str" cm="1">
        <f t="array" ref="Q868">_xlfn.IFS(D867&lt;50,"Non-Beneficial",
D867&lt;=150,"Excellent",
D867&lt;=250,"Good",
D867&lt;=350,"Average",
D867&lt;=500,"Poor",
D867&lt;=800,"Very Poor",
D867&gt;800,"Unacceptable")</f>
        <v>Good</v>
      </c>
      <c r="R868" t="str">
        <f t="shared" si="118"/>
        <v>Needs Boiling</v>
      </c>
      <c r="S868" t="str">
        <f t="shared" si="120"/>
        <v>Safe</v>
      </c>
      <c r="T868" t="str">
        <f t="shared" si="121"/>
        <v>Acceptable</v>
      </c>
      <c r="U868" t="str">
        <f t="shared" si="122"/>
        <v>Acceptable</v>
      </c>
      <c r="V868" t="str">
        <f t="shared" si="123"/>
        <v>Safe</v>
      </c>
      <c r="W868" t="str">
        <f t="shared" si="124"/>
        <v>Acceptable</v>
      </c>
      <c r="AA868" t="str">
        <f t="shared" si="125"/>
        <v>Potable</v>
      </c>
      <c r="AB868" t="str">
        <f t="shared" si="126"/>
        <v>Potable</v>
      </c>
      <c r="AC868" t="s">
        <v>40</v>
      </c>
    </row>
    <row r="869" spans="2:29" x14ac:dyDescent="0.3">
      <c r="B869">
        <v>4.6921965634929697</v>
      </c>
      <c r="C869">
        <v>221.54777341772601</v>
      </c>
      <c r="D869">
        <v>242.11630770259299</v>
      </c>
      <c r="E869">
        <v>9.3632498253633898</v>
      </c>
      <c r="F869">
        <v>307.71399582698399</v>
      </c>
      <c r="G869">
        <v>406.551667016392</v>
      </c>
      <c r="H869">
        <v>12.6182517815746</v>
      </c>
      <c r="I869">
        <v>60.003147675998598</v>
      </c>
      <c r="J869">
        <v>4.0090060616771996</v>
      </c>
      <c r="O869" t="str">
        <f t="shared" si="119"/>
        <v>Neutral</v>
      </c>
      <c r="P869" t="str" cm="1">
        <f t="array" ref="P869">_xlfn.IFS(C868&lt;=60,"Soft",
C868&lt;120,"Moderately Soft",
C868&lt;=170,"Desirable",
C868&lt;=240,"Moderately Hard",
C868&gt;240,"Hard")</f>
        <v>Desirable</v>
      </c>
      <c r="Q869" t="str" cm="1">
        <f t="array" ref="Q869">_xlfn.IFS(D868&lt;50,"Non-Beneficial",
D868&lt;=150,"Excellent",
D868&lt;=250,"Good",
D868&lt;=350,"Average",
D868&lt;=500,"Poor",
D868&lt;=800,"Very Poor",
D868&gt;800,"Unacceptable")</f>
        <v>Good</v>
      </c>
      <c r="R869" t="str">
        <f t="shared" si="118"/>
        <v>Needs Boiling</v>
      </c>
      <c r="S869" t="str">
        <f t="shared" si="120"/>
        <v>Safe</v>
      </c>
      <c r="T869" t="str">
        <f t="shared" si="121"/>
        <v>Acceptable</v>
      </c>
      <c r="U869" t="str">
        <f t="shared" si="122"/>
        <v>Acceptable</v>
      </c>
      <c r="V869" t="str">
        <f t="shared" si="123"/>
        <v>Safe</v>
      </c>
      <c r="W869" t="str">
        <f t="shared" si="124"/>
        <v>Acceptable</v>
      </c>
      <c r="AA869" t="str">
        <f t="shared" si="125"/>
        <v>Potable</v>
      </c>
      <c r="AB869" t="str">
        <f t="shared" si="126"/>
        <v>Potable</v>
      </c>
      <c r="AC869" t="s">
        <v>40</v>
      </c>
    </row>
    <row r="870" spans="2:29" x14ac:dyDescent="0.3">
      <c r="B870">
        <f>$AG$27</f>
        <v>7.080794504276815</v>
      </c>
      <c r="C870">
        <v>219.72571264316801</v>
      </c>
      <c r="D870">
        <v>98.407828198504589</v>
      </c>
      <c r="E870">
        <v>8.5136546090788308</v>
      </c>
      <c r="F870">
        <v>309.83873238358302</v>
      </c>
      <c r="G870">
        <v>396.80565205746899</v>
      </c>
      <c r="H870">
        <v>12.428763405196801</v>
      </c>
      <c r="I870">
        <v>71.625496566663998</v>
      </c>
      <c r="J870">
        <v>3.1834353228955998</v>
      </c>
      <c r="O870" t="str">
        <f t="shared" si="119"/>
        <v>Acidic</v>
      </c>
      <c r="P870" t="str" cm="1">
        <f t="array" ref="P870">_xlfn.IFS(C869&lt;=60,"Soft",
C869&lt;120,"Moderately Soft",
C869&lt;=170,"Desirable",
C869&lt;=240,"Moderately Hard",
C869&gt;240,"Hard")</f>
        <v>Moderately Hard</v>
      </c>
      <c r="Q870" t="str" cm="1">
        <f t="array" ref="Q870">_xlfn.IFS(D869&lt;50,"Non-Beneficial",
D869&lt;=150,"Excellent",
D869&lt;=250,"Good",
D869&lt;=350,"Average",
D869&lt;=500,"Poor",
D869&lt;=800,"Very Poor",
D869&gt;800,"Unacceptable")</f>
        <v>Good</v>
      </c>
      <c r="R870" t="str">
        <f t="shared" si="118"/>
        <v>Unacceptable</v>
      </c>
      <c r="S870" t="str">
        <f t="shared" si="120"/>
        <v>Safe</v>
      </c>
      <c r="T870" t="str">
        <f t="shared" si="121"/>
        <v>Acceptable</v>
      </c>
      <c r="U870" t="str">
        <f t="shared" si="122"/>
        <v>Acceptable</v>
      </c>
      <c r="V870" t="str">
        <f t="shared" si="123"/>
        <v>Safe</v>
      </c>
      <c r="W870" t="str">
        <f t="shared" si="124"/>
        <v>Acceptable</v>
      </c>
      <c r="AA870" t="str">
        <f t="shared" si="125"/>
        <v>Not-Potable</v>
      </c>
      <c r="AB870" t="str">
        <f t="shared" si="126"/>
        <v>Not-Potable</v>
      </c>
      <c r="AC870" t="s">
        <v>40</v>
      </c>
    </row>
    <row r="871" spans="2:29" x14ac:dyDescent="0.3">
      <c r="B871">
        <v>4.0594314680291701</v>
      </c>
      <c r="C871">
        <v>200.38307954577999</v>
      </c>
      <c r="D871">
        <v>257.70006721656597</v>
      </c>
      <c r="E871">
        <v>8.3421297669478598</v>
      </c>
      <c r="F871">
        <f>$AH$27</f>
        <v>333.77577661081307</v>
      </c>
      <c r="G871">
        <v>414.15782602305097</v>
      </c>
      <c r="H871">
        <v>11.084834057503601</v>
      </c>
      <c r="I871">
        <f>$AI$27</f>
        <v>66.396292946768</v>
      </c>
      <c r="J871">
        <v>4.3303215641542403</v>
      </c>
      <c r="O871" t="str">
        <f t="shared" si="119"/>
        <v>Neutral</v>
      </c>
      <c r="P871" t="str" cm="1">
        <f t="array" ref="P871">_xlfn.IFS(C870&lt;=60,"Soft",
C870&lt;120,"Moderately Soft",
C870&lt;=170,"Desirable",
C870&lt;=240,"Moderately Hard",
C870&gt;240,"Hard")</f>
        <v>Moderately Hard</v>
      </c>
      <c r="Q871" t="str" cm="1">
        <f t="array" ref="Q871">_xlfn.IFS(D870&lt;50,"Non-Beneficial",
D870&lt;=150,"Excellent",
D870&lt;=250,"Good",
D870&lt;=350,"Average",
D870&lt;=500,"Poor",
D870&lt;=800,"Very Poor",
D870&gt;800,"Unacceptable")</f>
        <v>Excellent</v>
      </c>
      <c r="R871" t="str">
        <f t="shared" si="118"/>
        <v>Unacceptable</v>
      </c>
      <c r="S871" t="str">
        <f t="shared" si="120"/>
        <v>Safe</v>
      </c>
      <c r="T871" t="str">
        <f t="shared" si="121"/>
        <v>Acceptable</v>
      </c>
      <c r="U871" t="str">
        <f t="shared" si="122"/>
        <v>Acceptable</v>
      </c>
      <c r="V871" t="str">
        <f t="shared" si="123"/>
        <v>Safe</v>
      </c>
      <c r="W871" t="str">
        <f t="shared" si="124"/>
        <v>Acceptable</v>
      </c>
      <c r="AA871" t="str">
        <f t="shared" si="125"/>
        <v>Not-Potable</v>
      </c>
      <c r="AB871" t="str">
        <f t="shared" si="126"/>
        <v>Potable</v>
      </c>
      <c r="AC871" t="s">
        <v>40</v>
      </c>
    </row>
    <row r="872" spans="2:29" x14ac:dyDescent="0.3">
      <c r="B872">
        <v>8.3899456587712908</v>
      </c>
      <c r="C872">
        <v>213.665684788058</v>
      </c>
      <c r="D872">
        <v>176.74706148701301</v>
      </c>
      <c r="E872">
        <v>8.3488147612495496</v>
      </c>
      <c r="F872">
        <f>$AH$27</f>
        <v>333.77577661081307</v>
      </c>
      <c r="G872">
        <v>471.369880474816</v>
      </c>
      <c r="H872">
        <v>19.301248206316</v>
      </c>
      <c r="I872">
        <v>70.829513407170793</v>
      </c>
      <c r="J872">
        <v>3.5697173123209298</v>
      </c>
      <c r="O872" t="str">
        <f t="shared" si="119"/>
        <v>Acidic</v>
      </c>
      <c r="P872" t="str" cm="1">
        <f t="array" ref="P872">_xlfn.IFS(C871&lt;=60,"Soft",
C871&lt;120,"Moderately Soft",
C871&lt;=170,"Desirable",
C871&lt;=240,"Moderately Hard",
C871&gt;240,"Hard")</f>
        <v>Moderately Hard</v>
      </c>
      <c r="Q872" t="str" cm="1">
        <f t="array" ref="Q872">_xlfn.IFS(D871&lt;50,"Non-Beneficial",
D871&lt;=150,"Excellent",
D871&lt;=250,"Good",
D871&lt;=350,"Average",
D871&lt;=500,"Poor",
D871&lt;=800,"Very Poor",
D871&gt;800,"Unacceptable")</f>
        <v>Average</v>
      </c>
      <c r="R872" t="str">
        <f t="shared" si="118"/>
        <v>Unacceptable</v>
      </c>
      <c r="S872" t="str">
        <f t="shared" si="120"/>
        <v>Safe</v>
      </c>
      <c r="T872" t="str">
        <f t="shared" si="121"/>
        <v>Acceptable</v>
      </c>
      <c r="U872" t="str">
        <f t="shared" si="122"/>
        <v>Acceptable</v>
      </c>
      <c r="V872" t="str">
        <f t="shared" si="123"/>
        <v>Safe</v>
      </c>
      <c r="W872" t="str">
        <f t="shared" si="124"/>
        <v>Acceptable</v>
      </c>
      <c r="AA872" t="str">
        <f t="shared" si="125"/>
        <v>Not-Potable</v>
      </c>
      <c r="AB872" t="str">
        <f t="shared" si="126"/>
        <v>Not-Potable</v>
      </c>
      <c r="AC872" t="s">
        <v>40</v>
      </c>
    </row>
    <row r="873" spans="2:29" x14ac:dyDescent="0.3">
      <c r="B873">
        <v>10.695532491586199</v>
      </c>
      <c r="C873">
        <v>220.45107827315499</v>
      </c>
      <c r="D873">
        <v>105.717703769689</v>
      </c>
      <c r="E873">
        <v>6.5214222849478896</v>
      </c>
      <c r="F873">
        <v>295.97609438349701</v>
      </c>
      <c r="G873">
        <v>414.256086475892</v>
      </c>
      <c r="H873">
        <v>14.7748005988614</v>
      </c>
      <c r="I873">
        <v>58.735932885039297</v>
      </c>
      <c r="J873">
        <v>4.1548453275107597</v>
      </c>
      <c r="O873" t="str">
        <f t="shared" si="119"/>
        <v>Alkaline</v>
      </c>
      <c r="P873" t="str" cm="1">
        <f t="array" ref="P873">_xlfn.IFS(C872&lt;=60,"Soft",
C872&lt;120,"Moderately Soft",
C872&lt;=170,"Desirable",
C872&lt;=240,"Moderately Hard",
C872&gt;240,"Hard")</f>
        <v>Moderately Hard</v>
      </c>
      <c r="Q873" t="str" cm="1">
        <f t="array" ref="Q873">_xlfn.IFS(D872&lt;50,"Non-Beneficial",
D872&lt;=150,"Excellent",
D872&lt;=250,"Good",
D872&lt;=350,"Average",
D872&lt;=500,"Poor",
D872&lt;=800,"Very Poor",
D872&gt;800,"Unacceptable")</f>
        <v>Good</v>
      </c>
      <c r="R873" t="str">
        <f t="shared" si="118"/>
        <v>Unacceptable</v>
      </c>
      <c r="S873" t="str">
        <f t="shared" si="120"/>
        <v>Safe</v>
      </c>
      <c r="T873" t="str">
        <f t="shared" si="121"/>
        <v>Acceptable</v>
      </c>
      <c r="U873" t="str">
        <f t="shared" si="122"/>
        <v>Acceptable</v>
      </c>
      <c r="V873" t="str">
        <f t="shared" si="123"/>
        <v>Safe</v>
      </c>
      <c r="W873" t="str">
        <f t="shared" si="124"/>
        <v>Acceptable</v>
      </c>
      <c r="AA873" t="str">
        <f t="shared" si="125"/>
        <v>Not-Potable</v>
      </c>
      <c r="AB873" t="str">
        <f t="shared" si="126"/>
        <v>Not-Potable</v>
      </c>
      <c r="AC873" t="s">
        <v>40</v>
      </c>
    </row>
    <row r="874" spans="2:29" x14ac:dyDescent="0.3">
      <c r="B874">
        <v>6.7916969068947504</v>
      </c>
      <c r="C874">
        <v>175.89434585427799</v>
      </c>
      <c r="D874">
        <v>214.679508659828</v>
      </c>
      <c r="E874">
        <v>7.1012238163214798</v>
      </c>
      <c r="F874">
        <v>349.492177317749</v>
      </c>
      <c r="G874">
        <v>427.23974032885798</v>
      </c>
      <c r="H874">
        <v>12.556983190453</v>
      </c>
      <c r="I874">
        <v>55.253911625763998</v>
      </c>
      <c r="J874">
        <v>2.8173913739618901</v>
      </c>
      <c r="O874" t="str">
        <f t="shared" si="119"/>
        <v>Alkaline</v>
      </c>
      <c r="P874" t="str" cm="1">
        <f t="array" ref="P874">_xlfn.IFS(C873&lt;=60,"Soft",
C873&lt;120,"Moderately Soft",
C873&lt;=170,"Desirable",
C873&lt;=240,"Moderately Hard",
C873&gt;240,"Hard")</f>
        <v>Moderately Hard</v>
      </c>
      <c r="Q874" t="str" cm="1">
        <f t="array" ref="Q874">_xlfn.IFS(D873&lt;50,"Non-Beneficial",
D873&lt;=150,"Excellent",
D873&lt;=250,"Good",
D873&lt;=350,"Average",
D873&lt;=500,"Poor",
D873&lt;=800,"Very Poor",
D873&gt;800,"Unacceptable")</f>
        <v>Excellent</v>
      </c>
      <c r="R874" t="str">
        <f t="shared" si="118"/>
        <v>Needs Boiling</v>
      </c>
      <c r="S874" t="str">
        <f t="shared" si="120"/>
        <v>Safe</v>
      </c>
      <c r="T874" t="str">
        <f t="shared" si="121"/>
        <v>Acceptable</v>
      </c>
      <c r="U874" t="str">
        <f t="shared" si="122"/>
        <v>Acceptable</v>
      </c>
      <c r="V874" t="str">
        <f t="shared" si="123"/>
        <v>Safe</v>
      </c>
      <c r="W874" t="str">
        <f t="shared" si="124"/>
        <v>Acceptable</v>
      </c>
      <c r="AA874" t="str">
        <f t="shared" si="125"/>
        <v>Not-Potable</v>
      </c>
      <c r="AB874" t="str">
        <f t="shared" si="126"/>
        <v>Potable</v>
      </c>
      <c r="AC874" t="s">
        <v>40</v>
      </c>
    </row>
    <row r="875" spans="2:29" x14ac:dyDescent="0.3">
      <c r="B875">
        <v>9.9539521115561094</v>
      </c>
      <c r="C875">
        <v>232.949001873366</v>
      </c>
      <c r="D875">
        <v>37.732811465808098</v>
      </c>
      <c r="E875">
        <v>9.9798496221009305</v>
      </c>
      <c r="F875">
        <f>$AH$27</f>
        <v>333.77577661081307</v>
      </c>
      <c r="G875">
        <v>339.88302869364202</v>
      </c>
      <c r="H875">
        <v>18.343590214904001</v>
      </c>
      <c r="I875">
        <v>82.449002075440902</v>
      </c>
      <c r="J875">
        <v>4.0529050694330904</v>
      </c>
      <c r="O875" t="str">
        <f t="shared" si="119"/>
        <v>Drinkable</v>
      </c>
      <c r="P875" t="str" cm="1">
        <f t="array" ref="P875">_xlfn.IFS(C874&lt;=60,"Soft",
C874&lt;120,"Moderately Soft",
C874&lt;=170,"Desirable",
C874&lt;=240,"Moderately Hard",
C874&gt;240,"Hard")</f>
        <v>Moderately Hard</v>
      </c>
      <c r="Q875" t="str" cm="1">
        <f t="array" ref="Q875">_xlfn.IFS(D874&lt;50,"Non-Beneficial",
D874&lt;=150,"Excellent",
D874&lt;=250,"Good",
D874&lt;=350,"Average",
D874&lt;=500,"Poor",
D874&lt;=800,"Very Poor",
D874&gt;800,"Unacceptable")</f>
        <v>Good</v>
      </c>
      <c r="R875" t="str">
        <f t="shared" si="118"/>
        <v>Unacceptable</v>
      </c>
      <c r="S875" t="str">
        <f t="shared" si="120"/>
        <v>Safe</v>
      </c>
      <c r="T875" t="str">
        <f t="shared" si="121"/>
        <v>Acceptable</v>
      </c>
      <c r="U875" t="str">
        <f t="shared" si="122"/>
        <v>Acceptable</v>
      </c>
      <c r="V875" t="str">
        <f t="shared" si="123"/>
        <v>Safe</v>
      </c>
      <c r="W875" t="str">
        <f t="shared" si="124"/>
        <v>Acceptable</v>
      </c>
      <c r="AA875" t="str">
        <f t="shared" si="125"/>
        <v>Not-Potable</v>
      </c>
      <c r="AB875" t="str">
        <f t="shared" si="126"/>
        <v>Potable</v>
      </c>
      <c r="AC875" t="s">
        <v>40</v>
      </c>
    </row>
    <row r="876" spans="2:29" x14ac:dyDescent="0.3">
      <c r="B876">
        <f>$AG$27</f>
        <v>7.080794504276815</v>
      </c>
      <c r="C876">
        <v>218.986406241385</v>
      </c>
      <c r="D876">
        <v>98.3640184717989</v>
      </c>
      <c r="E876">
        <v>7.0646724948967403</v>
      </c>
      <c r="F876">
        <v>328.72428899396101</v>
      </c>
      <c r="G876">
        <v>386.34524747738197</v>
      </c>
      <c r="H876">
        <v>15.547963572423701</v>
      </c>
      <c r="I876">
        <v>57.328116057837001</v>
      </c>
      <c r="J876">
        <v>3.8372566271233399</v>
      </c>
      <c r="O876" t="str">
        <f t="shared" si="119"/>
        <v>Alkaline</v>
      </c>
      <c r="P876" t="str" cm="1">
        <f t="array" ref="P876">_xlfn.IFS(C875&lt;=60,"Soft",
C875&lt;120,"Moderately Soft",
C875&lt;=170,"Desirable",
C875&lt;=240,"Moderately Hard",
C875&gt;240,"Hard")</f>
        <v>Moderately Hard</v>
      </c>
      <c r="Q876" t="str" cm="1">
        <f t="array" ref="Q876">_xlfn.IFS(D875&lt;50,"Non-Beneficial",
D875&lt;=150,"Excellent",
D875&lt;=250,"Good",
D875&lt;=350,"Average",
D875&lt;=500,"Poor",
D875&lt;=800,"Very Poor",
D875&gt;800,"Unacceptable")</f>
        <v>Non-Beneficial</v>
      </c>
      <c r="R876" t="str">
        <f t="shared" si="118"/>
        <v>Unacceptable</v>
      </c>
      <c r="S876" t="str">
        <f t="shared" si="120"/>
        <v>Safe</v>
      </c>
      <c r="T876" t="str">
        <f t="shared" si="121"/>
        <v>Acceptable</v>
      </c>
      <c r="U876" t="str">
        <f t="shared" si="122"/>
        <v>Acceptable</v>
      </c>
      <c r="V876" t="str">
        <f t="shared" si="123"/>
        <v>Unsafe</v>
      </c>
      <c r="W876" t="str">
        <f t="shared" si="124"/>
        <v>Acceptable</v>
      </c>
      <c r="AA876" t="str">
        <f t="shared" si="125"/>
        <v>Not-Potable</v>
      </c>
      <c r="AB876" t="str">
        <f t="shared" si="126"/>
        <v>Not-Potable</v>
      </c>
      <c r="AC876" t="s">
        <v>40</v>
      </c>
    </row>
    <row r="877" spans="2:29" x14ac:dyDescent="0.3">
      <c r="B877">
        <v>4.4897837961991698</v>
      </c>
      <c r="C877">
        <v>188.25193911765501</v>
      </c>
      <c r="D877">
        <v>149.06047921748998</v>
      </c>
      <c r="E877">
        <v>8.4860302431925199</v>
      </c>
      <c r="F877">
        <v>374.22692624760799</v>
      </c>
      <c r="G877">
        <v>518.58525264977698</v>
      </c>
      <c r="H877">
        <v>11.226577989259299</v>
      </c>
      <c r="I877">
        <v>65.182758733768907</v>
      </c>
      <c r="J877">
        <v>3.77622563147944</v>
      </c>
      <c r="O877" t="str">
        <f t="shared" si="119"/>
        <v>Neutral</v>
      </c>
      <c r="P877" t="str" cm="1">
        <f t="array" ref="P877">_xlfn.IFS(C876&lt;=60,"Soft",
C876&lt;120,"Moderately Soft",
C876&lt;=170,"Desirable",
C876&lt;=240,"Moderately Hard",
C876&gt;240,"Hard")</f>
        <v>Moderately Hard</v>
      </c>
      <c r="Q877" t="str" cm="1">
        <f t="array" ref="Q877">_xlfn.IFS(D876&lt;50,"Non-Beneficial",
D876&lt;=150,"Excellent",
D876&lt;=250,"Good",
D876&lt;=350,"Average",
D876&lt;=500,"Poor",
D876&lt;=800,"Very Poor",
D876&gt;800,"Unacceptable")</f>
        <v>Excellent</v>
      </c>
      <c r="R877" t="str">
        <f t="shared" si="118"/>
        <v>Unacceptable</v>
      </c>
      <c r="S877" t="str">
        <f t="shared" si="120"/>
        <v>Safe</v>
      </c>
      <c r="T877" t="str">
        <f t="shared" si="121"/>
        <v>Acceptable</v>
      </c>
      <c r="U877" t="str">
        <f t="shared" si="122"/>
        <v>Acceptable</v>
      </c>
      <c r="V877" t="str">
        <f t="shared" si="123"/>
        <v>Safe</v>
      </c>
      <c r="W877" t="str">
        <f t="shared" si="124"/>
        <v>Acceptable</v>
      </c>
      <c r="AA877" t="str">
        <f t="shared" si="125"/>
        <v>Not-Potable</v>
      </c>
      <c r="AB877" t="str">
        <f t="shared" si="126"/>
        <v>Potable</v>
      </c>
      <c r="AC877" t="s">
        <v>40</v>
      </c>
    </row>
    <row r="878" spans="2:29" x14ac:dyDescent="0.3">
      <c r="B878">
        <v>8.0208691028714707</v>
      </c>
      <c r="C878">
        <v>175.873676210106</v>
      </c>
      <c r="D878">
        <v>217.59363929401502</v>
      </c>
      <c r="E878">
        <v>7.4872781200168204</v>
      </c>
      <c r="F878">
        <v>352.98311196312801</v>
      </c>
      <c r="G878">
        <v>428.66096486233602</v>
      </c>
      <c r="H878">
        <v>4.9668616188070001</v>
      </c>
      <c r="I878">
        <v>72.305218671572206</v>
      </c>
      <c r="J878">
        <v>3.44212123629549</v>
      </c>
      <c r="O878" t="str">
        <f t="shared" si="119"/>
        <v>Acidic</v>
      </c>
      <c r="P878" t="str" cm="1">
        <f t="array" ref="P878">_xlfn.IFS(C877&lt;=60,"Soft",
C877&lt;120,"Moderately Soft",
C877&lt;=170,"Desirable",
C877&lt;=240,"Moderately Hard",
C877&gt;240,"Hard")</f>
        <v>Moderately Hard</v>
      </c>
      <c r="Q878" t="str" cm="1">
        <f t="array" ref="Q878">_xlfn.IFS(D877&lt;50,"Non-Beneficial",
D877&lt;=150,"Excellent",
D877&lt;=250,"Good",
D877&lt;=350,"Average",
D877&lt;=500,"Poor",
D877&lt;=800,"Very Poor",
D877&gt;800,"Unacceptable")</f>
        <v>Excellent</v>
      </c>
      <c r="R878" t="str">
        <f t="shared" si="118"/>
        <v>Unacceptable</v>
      </c>
      <c r="S878" t="str">
        <f t="shared" si="120"/>
        <v>Safe</v>
      </c>
      <c r="T878" t="str">
        <f t="shared" si="121"/>
        <v>Unacceptable</v>
      </c>
      <c r="U878" t="str">
        <f t="shared" si="122"/>
        <v>Acceptable</v>
      </c>
      <c r="V878" t="str">
        <f t="shared" si="123"/>
        <v>Safe</v>
      </c>
      <c r="W878" t="str">
        <f t="shared" si="124"/>
        <v>Acceptable</v>
      </c>
      <c r="AA878" t="str">
        <f t="shared" si="125"/>
        <v>Not-Potable</v>
      </c>
      <c r="AB878" t="str">
        <f t="shared" si="126"/>
        <v>Not-Potable</v>
      </c>
      <c r="AC878" t="s">
        <v>40</v>
      </c>
    </row>
    <row r="879" spans="2:29" x14ac:dyDescent="0.3">
      <c r="B879">
        <v>5.0900353321672904</v>
      </c>
      <c r="C879">
        <v>174.266357487373</v>
      </c>
      <c r="D879">
        <v>340.94057177437799</v>
      </c>
      <c r="E879">
        <v>6.7419094452044996</v>
      </c>
      <c r="F879">
        <v>376.663607879393</v>
      </c>
      <c r="G879">
        <v>526.36108158015998</v>
      </c>
      <c r="H879">
        <v>17.107563130581699</v>
      </c>
      <c r="I879">
        <v>48.546257496086298</v>
      </c>
      <c r="J879">
        <v>4.8388622802237098</v>
      </c>
      <c r="O879" t="str">
        <f t="shared" si="119"/>
        <v>Alkaline</v>
      </c>
      <c r="P879" t="str" cm="1">
        <f t="array" ref="P879">_xlfn.IFS(C878&lt;=60,"Soft",
C878&lt;120,"Moderately Soft",
C878&lt;=170,"Desirable",
C878&lt;=240,"Moderately Hard",
C878&gt;240,"Hard")</f>
        <v>Moderately Hard</v>
      </c>
      <c r="Q879" t="str" cm="1">
        <f t="array" ref="Q879">_xlfn.IFS(D878&lt;50,"Non-Beneficial",
D878&lt;=150,"Excellent",
D878&lt;=250,"Good",
D878&lt;=350,"Average",
D878&lt;=500,"Poor",
D878&lt;=800,"Very Poor",
D878&gt;800,"Unacceptable")</f>
        <v>Good</v>
      </c>
      <c r="R879" t="str">
        <f t="shared" si="118"/>
        <v>Unacceptable</v>
      </c>
      <c r="S879" t="str">
        <f t="shared" si="120"/>
        <v>Safe</v>
      </c>
      <c r="T879" t="str">
        <f t="shared" si="121"/>
        <v>Acceptable</v>
      </c>
      <c r="U879" t="str">
        <f t="shared" si="122"/>
        <v>Acceptable</v>
      </c>
      <c r="V879" t="str">
        <f t="shared" si="123"/>
        <v>Safe</v>
      </c>
      <c r="W879" t="str">
        <f t="shared" si="124"/>
        <v>Acceptable</v>
      </c>
      <c r="AA879" t="str">
        <f t="shared" si="125"/>
        <v>Not-Potable</v>
      </c>
      <c r="AB879" t="str">
        <f t="shared" si="126"/>
        <v>Not-Potable</v>
      </c>
      <c r="AC879" t="s">
        <v>40</v>
      </c>
    </row>
    <row r="880" spans="2:29" x14ac:dyDescent="0.3">
      <c r="B880">
        <v>6.4668747089298604</v>
      </c>
      <c r="C880">
        <v>214.33727039379801</v>
      </c>
      <c r="D880">
        <v>148.48129488740301</v>
      </c>
      <c r="E880">
        <v>7.0549379664862801</v>
      </c>
      <c r="F880">
        <v>304.573245107432</v>
      </c>
      <c r="G880">
        <v>304.956371711023</v>
      </c>
      <c r="H880">
        <v>12.1808260126655</v>
      </c>
      <c r="I880">
        <f>$AI$27</f>
        <v>66.396292946768</v>
      </c>
      <c r="J880">
        <v>3.4081687916535501</v>
      </c>
      <c r="O880" t="str">
        <f t="shared" si="119"/>
        <v>Acidic</v>
      </c>
      <c r="P880" t="str" cm="1">
        <f t="array" ref="P880">_xlfn.IFS(C879&lt;=60,"Soft",
C879&lt;120,"Moderately Soft",
C879&lt;=170,"Desirable",
C879&lt;=240,"Moderately Hard",
C879&gt;240,"Hard")</f>
        <v>Moderately Hard</v>
      </c>
      <c r="Q880" t="str" cm="1">
        <f t="array" ref="Q880">_xlfn.IFS(D879&lt;50,"Non-Beneficial",
D879&lt;=150,"Excellent",
D879&lt;=250,"Good",
D879&lt;=350,"Average",
D879&lt;=500,"Poor",
D879&lt;=800,"Very Poor",
D879&gt;800,"Unacceptable")</f>
        <v>Average</v>
      </c>
      <c r="R880" t="str">
        <f t="shared" si="118"/>
        <v>Needs Boiling</v>
      </c>
      <c r="S880" t="str">
        <f t="shared" si="120"/>
        <v>Safe</v>
      </c>
      <c r="T880" t="str">
        <f t="shared" si="121"/>
        <v>Unacceptable</v>
      </c>
      <c r="U880" t="str">
        <f t="shared" si="122"/>
        <v>Acceptable</v>
      </c>
      <c r="V880" t="str">
        <f t="shared" si="123"/>
        <v>Safe</v>
      </c>
      <c r="W880" t="str">
        <f t="shared" si="124"/>
        <v>Acceptable</v>
      </c>
      <c r="AA880" t="str">
        <f t="shared" si="125"/>
        <v>Not-Potable</v>
      </c>
      <c r="AB880" t="str">
        <f t="shared" si="126"/>
        <v>Not-Potable</v>
      </c>
      <c r="AC880" t="s">
        <v>40</v>
      </c>
    </row>
    <row r="881" spans="2:29" x14ac:dyDescent="0.3">
      <c r="B881">
        <v>6.70249621624402</v>
      </c>
      <c r="C881">
        <v>208.55378445475901</v>
      </c>
      <c r="D881">
        <v>290.572276174894</v>
      </c>
      <c r="E881">
        <v>7.0294911109701896</v>
      </c>
      <c r="F881">
        <v>302.744960192382</v>
      </c>
      <c r="G881">
        <v>361.947758191616</v>
      </c>
      <c r="H881">
        <v>10.6145815894574</v>
      </c>
      <c r="I881">
        <v>53.8797371509973</v>
      </c>
      <c r="J881">
        <v>4.2679529339820999</v>
      </c>
      <c r="O881" t="str">
        <f t="shared" si="119"/>
        <v>Acidic</v>
      </c>
      <c r="P881" t="str" cm="1">
        <f t="array" ref="P881">_xlfn.IFS(C880&lt;=60,"Soft",
C880&lt;120,"Moderately Soft",
C880&lt;=170,"Desirable",
C880&lt;=240,"Moderately Hard",
C880&gt;240,"Hard")</f>
        <v>Moderately Hard</v>
      </c>
      <c r="Q881" t="str" cm="1">
        <f t="array" ref="Q881">_xlfn.IFS(D880&lt;50,"Non-Beneficial",
D880&lt;=150,"Excellent",
D880&lt;=250,"Good",
D880&lt;=350,"Average",
D880&lt;=500,"Poor",
D880&lt;=800,"Very Poor",
D880&gt;800,"Unacceptable")</f>
        <v>Excellent</v>
      </c>
      <c r="R881" t="str">
        <f t="shared" si="118"/>
        <v>Unacceptable</v>
      </c>
      <c r="S881" t="str">
        <f t="shared" si="120"/>
        <v>Safe</v>
      </c>
      <c r="T881" t="str">
        <f t="shared" si="121"/>
        <v>Acceptable</v>
      </c>
      <c r="U881" t="str">
        <f t="shared" si="122"/>
        <v>Acceptable</v>
      </c>
      <c r="V881" t="str">
        <f t="shared" si="123"/>
        <v>Safe</v>
      </c>
      <c r="W881" t="str">
        <f t="shared" si="124"/>
        <v>Acceptable</v>
      </c>
      <c r="AA881" t="str">
        <f t="shared" si="125"/>
        <v>Not-Potable</v>
      </c>
      <c r="AB881" t="str">
        <f t="shared" si="126"/>
        <v>Not-Potable</v>
      </c>
      <c r="AC881" t="s">
        <v>40</v>
      </c>
    </row>
    <row r="882" spans="2:29" x14ac:dyDescent="0.3">
      <c r="B882">
        <v>5.7662041335616196</v>
      </c>
      <c r="C882">
        <v>179.57265248274001</v>
      </c>
      <c r="D882">
        <v>277.00121945252198</v>
      </c>
      <c r="E882">
        <v>6.1989372188190002</v>
      </c>
      <c r="F882">
        <f>$AH$27</f>
        <v>333.77577661081307</v>
      </c>
      <c r="G882">
        <v>536.26867266845602</v>
      </c>
      <c r="H882">
        <v>12.8281207352188</v>
      </c>
      <c r="I882">
        <v>90.006765498714401</v>
      </c>
      <c r="J882">
        <v>4.4720181697222596</v>
      </c>
      <c r="O882" t="str">
        <f t="shared" si="119"/>
        <v>Drinkable</v>
      </c>
      <c r="P882" t="str" cm="1">
        <f t="array" ref="P882">_xlfn.IFS(C881&lt;=60,"Soft",
C881&lt;120,"Moderately Soft",
C881&lt;=170,"Desirable",
C881&lt;=240,"Moderately Hard",
C881&gt;240,"Hard")</f>
        <v>Moderately Hard</v>
      </c>
      <c r="Q882" t="str" cm="1">
        <f t="array" ref="Q882">_xlfn.IFS(D881&lt;50,"Non-Beneficial",
D881&lt;=150,"Excellent",
D881&lt;=250,"Good",
D881&lt;=350,"Average",
D881&lt;=500,"Poor",
D881&lt;=800,"Very Poor",
D881&gt;800,"Unacceptable")</f>
        <v>Average</v>
      </c>
      <c r="R882" t="str">
        <f t="shared" si="118"/>
        <v>Unacceptable</v>
      </c>
      <c r="S882" t="str">
        <f t="shared" si="120"/>
        <v>Safe</v>
      </c>
      <c r="T882" t="str">
        <f t="shared" si="121"/>
        <v>Acceptable</v>
      </c>
      <c r="U882" t="str">
        <f t="shared" si="122"/>
        <v>Acceptable</v>
      </c>
      <c r="V882" t="str">
        <f t="shared" si="123"/>
        <v>Safe</v>
      </c>
      <c r="W882" t="str">
        <f t="shared" si="124"/>
        <v>Acceptable</v>
      </c>
      <c r="AA882" t="str">
        <f t="shared" si="125"/>
        <v>Not-Potable</v>
      </c>
      <c r="AB882" t="str">
        <f t="shared" si="126"/>
        <v>Potable</v>
      </c>
      <c r="AC882" t="s">
        <v>40</v>
      </c>
    </row>
    <row r="883" spans="2:29" x14ac:dyDescent="0.3">
      <c r="B883">
        <v>6.5710992165074797</v>
      </c>
      <c r="C883">
        <v>207.74102501484299</v>
      </c>
      <c r="D883">
        <v>233.72882653692301</v>
      </c>
      <c r="E883">
        <v>6.2801951621308696</v>
      </c>
      <c r="F883">
        <v>313.84697246554202</v>
      </c>
      <c r="G883">
        <v>497.90231984559</v>
      </c>
      <c r="H883">
        <v>12.874804979031399</v>
      </c>
      <c r="I883">
        <v>75.416710198461999</v>
      </c>
      <c r="J883">
        <v>4.5559492364270699</v>
      </c>
      <c r="O883" t="str">
        <f t="shared" si="119"/>
        <v>Acidic</v>
      </c>
      <c r="P883" t="str" cm="1">
        <f t="array" ref="P883">_xlfn.IFS(C882&lt;=60,"Soft",
C882&lt;120,"Moderately Soft",
C882&lt;=170,"Desirable",
C882&lt;=240,"Moderately Hard",
C882&gt;240,"Hard")</f>
        <v>Moderately Hard</v>
      </c>
      <c r="Q883" t="str" cm="1">
        <f t="array" ref="Q883">_xlfn.IFS(D882&lt;50,"Non-Beneficial",
D882&lt;=150,"Excellent",
D882&lt;=250,"Good",
D882&lt;=350,"Average",
D882&lt;=500,"Poor",
D882&lt;=800,"Very Poor",
D882&gt;800,"Unacceptable")</f>
        <v>Average</v>
      </c>
      <c r="R883" t="str">
        <f t="shared" si="118"/>
        <v>Needs Boiling</v>
      </c>
      <c r="S883" t="str">
        <f t="shared" si="120"/>
        <v>Safe</v>
      </c>
      <c r="T883" t="str">
        <f t="shared" si="121"/>
        <v>Unacceptable</v>
      </c>
      <c r="U883" t="str">
        <f t="shared" si="122"/>
        <v>Acceptable</v>
      </c>
      <c r="V883" t="str">
        <f t="shared" si="123"/>
        <v>Unsafe</v>
      </c>
      <c r="W883" t="str">
        <f t="shared" si="124"/>
        <v>Acceptable</v>
      </c>
      <c r="AA883" t="str">
        <f t="shared" si="125"/>
        <v>Not-Potable</v>
      </c>
      <c r="AB883" t="str">
        <f t="shared" si="126"/>
        <v>Not-Potable</v>
      </c>
      <c r="AC883" t="s">
        <v>40</v>
      </c>
    </row>
    <row r="884" spans="2:29" x14ac:dyDescent="0.3">
      <c r="B884">
        <v>8.5092200489215895</v>
      </c>
      <c r="C884">
        <v>200.30434810023999</v>
      </c>
      <c r="D884">
        <v>105.87304929474899</v>
      </c>
      <c r="E884">
        <v>6.3925450636138601</v>
      </c>
      <c r="F884">
        <v>307.398959517869</v>
      </c>
      <c r="G884">
        <v>585.22262838218501</v>
      </c>
      <c r="H884">
        <v>11.798990545970801</v>
      </c>
      <c r="I884">
        <v>63.827568694086899</v>
      </c>
      <c r="J884">
        <v>2.5198915810235101</v>
      </c>
      <c r="O884" t="str">
        <f t="shared" si="119"/>
        <v>Drinkable</v>
      </c>
      <c r="P884" t="str" cm="1">
        <f t="array" ref="P884">_xlfn.IFS(C883&lt;=60,"Soft",
C883&lt;120,"Moderately Soft",
C883&lt;=170,"Desirable",
C883&lt;=240,"Moderately Hard",
C883&gt;240,"Hard")</f>
        <v>Moderately Hard</v>
      </c>
      <c r="Q884" t="str" cm="1">
        <f t="array" ref="Q884">_xlfn.IFS(D883&lt;50,"Non-Beneficial",
D883&lt;=150,"Excellent",
D883&lt;=250,"Good",
D883&lt;=350,"Average",
D883&lt;=500,"Poor",
D883&lt;=800,"Very Poor",
D883&gt;800,"Unacceptable")</f>
        <v>Good</v>
      </c>
      <c r="R884" t="str">
        <f t="shared" si="118"/>
        <v>Needs Boiling</v>
      </c>
      <c r="S884" t="str">
        <f t="shared" si="120"/>
        <v>Safe</v>
      </c>
      <c r="T884" t="str">
        <f t="shared" si="121"/>
        <v>Acceptable</v>
      </c>
      <c r="U884" t="str">
        <f t="shared" si="122"/>
        <v>Acceptable</v>
      </c>
      <c r="V884" t="str">
        <f t="shared" si="123"/>
        <v>Safe</v>
      </c>
      <c r="W884" t="str">
        <f t="shared" si="124"/>
        <v>Acceptable</v>
      </c>
      <c r="AA884" t="str">
        <f t="shared" si="125"/>
        <v>Potable</v>
      </c>
      <c r="AB884" t="str">
        <f t="shared" si="126"/>
        <v>Potable</v>
      </c>
      <c r="AC884" t="s">
        <v>40</v>
      </c>
    </row>
    <row r="885" spans="2:29" x14ac:dyDescent="0.3">
      <c r="B885">
        <v>5.9539818781347797</v>
      </c>
      <c r="C885">
        <v>186.457083749574</v>
      </c>
      <c r="D885">
        <v>322.41079614323598</v>
      </c>
      <c r="E885">
        <v>8.4396807123144093</v>
      </c>
      <c r="F885">
        <v>347.713157165474</v>
      </c>
      <c r="G885">
        <v>416.09099789344998</v>
      </c>
      <c r="H885">
        <v>14.638926518042</v>
      </c>
      <c r="I885">
        <v>68.907754272232793</v>
      </c>
      <c r="J885">
        <v>4.0719164871704798</v>
      </c>
      <c r="O885" t="str">
        <f t="shared" si="119"/>
        <v>Alkaline</v>
      </c>
      <c r="P885" t="str" cm="1">
        <f t="array" ref="P885">_xlfn.IFS(C884&lt;=60,"Soft",
C884&lt;120,"Moderately Soft",
C884&lt;=170,"Desirable",
C884&lt;=240,"Moderately Hard",
C884&gt;240,"Hard")</f>
        <v>Moderately Hard</v>
      </c>
      <c r="Q885" t="str" cm="1">
        <f t="array" ref="Q885">_xlfn.IFS(D884&lt;50,"Non-Beneficial",
D884&lt;=150,"Excellent",
D884&lt;=250,"Good",
D884&lt;=350,"Average",
D884&lt;=500,"Poor",
D884&lt;=800,"Very Poor",
D884&gt;800,"Unacceptable")</f>
        <v>Excellent</v>
      </c>
      <c r="R885" t="str">
        <f t="shared" si="118"/>
        <v>Needs Boiling</v>
      </c>
      <c r="S885" t="str">
        <f t="shared" si="120"/>
        <v>Safe</v>
      </c>
      <c r="T885" t="str">
        <f t="shared" si="121"/>
        <v>Unacceptable</v>
      </c>
      <c r="U885" t="str">
        <f t="shared" si="122"/>
        <v>Acceptable</v>
      </c>
      <c r="V885" t="str">
        <f t="shared" si="123"/>
        <v>Safe</v>
      </c>
      <c r="W885" t="str">
        <f t="shared" si="124"/>
        <v>Acceptable</v>
      </c>
      <c r="AA885" t="str">
        <f t="shared" si="125"/>
        <v>Not-Potable</v>
      </c>
      <c r="AB885" t="str">
        <f t="shared" si="126"/>
        <v>Not-Potable</v>
      </c>
      <c r="AC885" t="s">
        <v>40</v>
      </c>
    </row>
    <row r="886" spans="2:29" x14ac:dyDescent="0.3">
      <c r="B886">
        <v>5.4031964917049597</v>
      </c>
      <c r="C886">
        <v>185.643522717406</v>
      </c>
      <c r="D886">
        <v>275.098934247155</v>
      </c>
      <c r="E886">
        <v>8.2575871851329801</v>
      </c>
      <c r="F886">
        <f>$AH$27</f>
        <v>333.77577661081307</v>
      </c>
      <c r="G886">
        <v>587.378692140255</v>
      </c>
      <c r="H886">
        <v>10.0240391846552</v>
      </c>
      <c r="I886">
        <v>63.397499850611297</v>
      </c>
      <c r="J886">
        <v>3.8714631110972899</v>
      </c>
      <c r="O886" t="str">
        <f t="shared" si="119"/>
        <v>Acidic</v>
      </c>
      <c r="P886" t="str" cm="1">
        <f t="array" ref="P886">_xlfn.IFS(C885&lt;=60,"Soft",
C885&lt;120,"Moderately Soft",
C885&lt;=170,"Desirable",
C885&lt;=240,"Moderately Hard",
C885&gt;240,"Hard")</f>
        <v>Moderately Hard</v>
      </c>
      <c r="Q886" t="str" cm="1">
        <f t="array" ref="Q886">_xlfn.IFS(D885&lt;50,"Non-Beneficial",
D885&lt;=150,"Excellent",
D885&lt;=250,"Good",
D885&lt;=350,"Average",
D885&lt;=500,"Poor",
D885&lt;=800,"Very Poor",
D885&gt;800,"Unacceptable")</f>
        <v>Average</v>
      </c>
      <c r="R886" t="str">
        <f t="shared" si="118"/>
        <v>Unacceptable</v>
      </c>
      <c r="S886" t="str">
        <f t="shared" si="120"/>
        <v>Safe</v>
      </c>
      <c r="T886" t="str">
        <f t="shared" si="121"/>
        <v>Acceptable</v>
      </c>
      <c r="U886" t="str">
        <f t="shared" si="122"/>
        <v>Acceptable</v>
      </c>
      <c r="V886" t="str">
        <f t="shared" si="123"/>
        <v>Safe</v>
      </c>
      <c r="W886" t="str">
        <f t="shared" si="124"/>
        <v>Acceptable</v>
      </c>
      <c r="AA886" t="str">
        <f t="shared" si="125"/>
        <v>Not-Potable</v>
      </c>
      <c r="AB886" t="str">
        <f t="shared" si="126"/>
        <v>Not-Potable</v>
      </c>
      <c r="AC886" t="s">
        <v>40</v>
      </c>
    </row>
    <row r="887" spans="2:29" x14ac:dyDescent="0.3">
      <c r="B887">
        <v>5.5969299513157997</v>
      </c>
      <c r="C887">
        <v>162.724672258178</v>
      </c>
      <c r="D887">
        <v>239.30374548905598</v>
      </c>
      <c r="E887">
        <v>7.4565565097242699</v>
      </c>
      <c r="F887">
        <f>$AH$27</f>
        <v>333.77577661081307</v>
      </c>
      <c r="G887">
        <v>535.33956052568897</v>
      </c>
      <c r="H887">
        <v>19.1747387064189</v>
      </c>
      <c r="I887">
        <v>54.966316649152397</v>
      </c>
      <c r="J887">
        <v>3.50676460633023</v>
      </c>
      <c r="O887" t="str">
        <f t="shared" si="119"/>
        <v>Acidic</v>
      </c>
      <c r="P887" t="str" cm="1">
        <f t="array" ref="P887">_xlfn.IFS(C886&lt;=60,"Soft",
C886&lt;120,"Moderately Soft",
C886&lt;=170,"Desirable",
C886&lt;=240,"Moderately Hard",
C886&gt;240,"Hard")</f>
        <v>Moderately Hard</v>
      </c>
      <c r="Q887" t="str" cm="1">
        <f t="array" ref="Q887">_xlfn.IFS(D886&lt;50,"Non-Beneficial",
D886&lt;=150,"Excellent",
D886&lt;=250,"Good",
D886&lt;=350,"Average",
D886&lt;=500,"Poor",
D886&lt;=800,"Very Poor",
D886&gt;800,"Unacceptable")</f>
        <v>Average</v>
      </c>
      <c r="R887" t="str">
        <f t="shared" si="118"/>
        <v>Unacceptable</v>
      </c>
      <c r="S887" t="str">
        <f t="shared" si="120"/>
        <v>Safe</v>
      </c>
      <c r="T887" t="str">
        <f t="shared" si="121"/>
        <v>Unacceptable</v>
      </c>
      <c r="U887" t="str">
        <f t="shared" si="122"/>
        <v>Acceptable</v>
      </c>
      <c r="V887" t="str">
        <f t="shared" si="123"/>
        <v>Safe</v>
      </c>
      <c r="W887" t="str">
        <f t="shared" si="124"/>
        <v>Acceptable</v>
      </c>
      <c r="AA887" t="str">
        <f t="shared" si="125"/>
        <v>Not-Potable</v>
      </c>
      <c r="AB887" t="str">
        <f t="shared" si="126"/>
        <v>Not-Potable</v>
      </c>
      <c r="AC887" t="s">
        <v>40</v>
      </c>
    </row>
    <row r="888" spans="2:29" x14ac:dyDescent="0.3">
      <c r="B888">
        <v>10.6329096060715</v>
      </c>
      <c r="C888">
        <v>198.37801183496501</v>
      </c>
      <c r="D888">
        <v>129.587484568836</v>
      </c>
      <c r="E888">
        <v>7.13549664386976</v>
      </c>
      <c r="F888">
        <v>322.62324865918703</v>
      </c>
      <c r="G888">
        <v>522.02787031009302</v>
      </c>
      <c r="H888">
        <v>16.722194604136799</v>
      </c>
      <c r="I888">
        <v>71.776017550151707</v>
      </c>
      <c r="J888">
        <v>3.7224548508058501</v>
      </c>
      <c r="O888" t="str">
        <f t="shared" si="119"/>
        <v>Acidic</v>
      </c>
      <c r="P888" t="str" cm="1">
        <f t="array" ref="P888">_xlfn.IFS(C887&lt;=60,"Soft",
C887&lt;120,"Moderately Soft",
C887&lt;=170,"Desirable",
C887&lt;=240,"Moderately Hard",
C887&gt;240,"Hard")</f>
        <v>Desirable</v>
      </c>
      <c r="Q888" t="str" cm="1">
        <f t="array" ref="Q888">_xlfn.IFS(D887&lt;50,"Non-Beneficial",
D887&lt;=150,"Excellent",
D887&lt;=250,"Good",
D887&lt;=350,"Average",
D887&lt;=500,"Poor",
D887&lt;=800,"Very Poor",
D887&gt;800,"Unacceptable")</f>
        <v>Good</v>
      </c>
      <c r="R888" t="str">
        <f t="shared" si="118"/>
        <v>Unacceptable</v>
      </c>
      <c r="S888" t="str">
        <f t="shared" si="120"/>
        <v>Safe</v>
      </c>
      <c r="T888" t="str">
        <f t="shared" si="121"/>
        <v>Unacceptable</v>
      </c>
      <c r="U888" t="str">
        <f t="shared" si="122"/>
        <v>Acceptable</v>
      </c>
      <c r="V888" t="str">
        <f t="shared" si="123"/>
        <v>Safe</v>
      </c>
      <c r="W888" t="str">
        <f t="shared" si="124"/>
        <v>Acceptable</v>
      </c>
      <c r="AA888" t="str">
        <f t="shared" si="125"/>
        <v>Not-Potable</v>
      </c>
      <c r="AB888" t="str">
        <f t="shared" si="126"/>
        <v>Not-Potable</v>
      </c>
      <c r="AC888" t="s">
        <v>40</v>
      </c>
    </row>
    <row r="889" spans="2:29" x14ac:dyDescent="0.3">
      <c r="B889">
        <v>4.9168192288167401</v>
      </c>
      <c r="C889">
        <v>162.45678429062099</v>
      </c>
      <c r="D889">
        <v>228.29123211930499</v>
      </c>
      <c r="E889">
        <v>4.0244556574931503</v>
      </c>
      <c r="F889">
        <v>360.590445090142</v>
      </c>
      <c r="G889">
        <v>541.77231505973396</v>
      </c>
      <c r="H889">
        <v>11.580140749581499</v>
      </c>
      <c r="I889">
        <f>$AI$27</f>
        <v>66.396292946768</v>
      </c>
      <c r="J889">
        <v>3.8367032388187599</v>
      </c>
      <c r="O889" t="str">
        <f t="shared" si="119"/>
        <v>Alkaline</v>
      </c>
      <c r="P889" t="str" cm="1">
        <f t="array" ref="P889">_xlfn.IFS(C888&lt;=60,"Soft",
C888&lt;120,"Moderately Soft",
C888&lt;=170,"Desirable",
C888&lt;=240,"Moderately Hard",
C888&gt;240,"Hard")</f>
        <v>Moderately Hard</v>
      </c>
      <c r="Q889" t="str" cm="1">
        <f t="array" ref="Q889">_xlfn.IFS(D888&lt;50,"Non-Beneficial",
D888&lt;=150,"Excellent",
D888&lt;=250,"Good",
D888&lt;=350,"Average",
D888&lt;=500,"Poor",
D888&lt;=800,"Very Poor",
D888&gt;800,"Unacceptable")</f>
        <v>Excellent</v>
      </c>
      <c r="R889" t="str">
        <f t="shared" si="118"/>
        <v>Unacceptable</v>
      </c>
      <c r="S889" t="str">
        <f t="shared" si="120"/>
        <v>Safe</v>
      </c>
      <c r="T889" t="str">
        <f t="shared" si="121"/>
        <v>Unacceptable</v>
      </c>
      <c r="U889" t="str">
        <f t="shared" si="122"/>
        <v>Acceptable</v>
      </c>
      <c r="V889" t="str">
        <f t="shared" si="123"/>
        <v>Safe</v>
      </c>
      <c r="W889" t="str">
        <f t="shared" si="124"/>
        <v>Acceptable</v>
      </c>
      <c r="AA889" t="str">
        <f t="shared" si="125"/>
        <v>Not-Potable</v>
      </c>
      <c r="AB889" t="str">
        <f t="shared" si="126"/>
        <v>Not-Potable</v>
      </c>
      <c r="AC889" t="s">
        <v>40</v>
      </c>
    </row>
    <row r="890" spans="2:29" x14ac:dyDescent="0.3">
      <c r="B890">
        <v>7.1830959315085403</v>
      </c>
      <c r="C890">
        <v>200.36815895582501</v>
      </c>
      <c r="D890">
        <v>135.01677965117</v>
      </c>
      <c r="E890">
        <v>7.9820967080622696</v>
      </c>
      <c r="F890">
        <v>358.33184894940899</v>
      </c>
      <c r="G890">
        <v>617.54090649112595</v>
      </c>
      <c r="H890">
        <v>11.1765481281359</v>
      </c>
      <c r="I890">
        <v>71.536834301314599</v>
      </c>
      <c r="J890">
        <v>3.8065394387932199</v>
      </c>
      <c r="O890" t="str">
        <f t="shared" si="119"/>
        <v>Acidic</v>
      </c>
      <c r="P890" t="str" cm="1">
        <f t="array" ref="P890">_xlfn.IFS(C889&lt;=60,"Soft",
C889&lt;120,"Moderately Soft",
C889&lt;=170,"Desirable",
C889&lt;=240,"Moderately Hard",
C889&gt;240,"Hard")</f>
        <v>Desirable</v>
      </c>
      <c r="Q890" t="str" cm="1">
        <f t="array" ref="Q890">_xlfn.IFS(D889&lt;50,"Non-Beneficial",
D889&lt;=150,"Excellent",
D889&lt;=250,"Good",
D889&lt;=350,"Average",
D889&lt;=500,"Poor",
D889&lt;=800,"Very Poor",
D889&gt;800,"Unacceptable")</f>
        <v>Good</v>
      </c>
      <c r="R890" t="str">
        <f t="shared" si="118"/>
        <v>Acceptable</v>
      </c>
      <c r="S890" t="str">
        <f t="shared" si="120"/>
        <v>Safe</v>
      </c>
      <c r="T890" t="str">
        <f t="shared" si="121"/>
        <v>Unacceptable</v>
      </c>
      <c r="U890" t="str">
        <f t="shared" si="122"/>
        <v>Acceptable</v>
      </c>
      <c r="V890" t="str">
        <f t="shared" si="123"/>
        <v>Safe</v>
      </c>
      <c r="W890" t="str">
        <f t="shared" si="124"/>
        <v>Acceptable</v>
      </c>
      <c r="AA890" t="str">
        <f t="shared" si="125"/>
        <v>Not-Potable</v>
      </c>
      <c r="AB890" t="str">
        <f t="shared" si="126"/>
        <v>Not-Potable</v>
      </c>
      <c r="AC890" t="s">
        <v>40</v>
      </c>
    </row>
    <row r="891" spans="2:29" x14ac:dyDescent="0.3">
      <c r="B891">
        <v>5.9234414145714798</v>
      </c>
      <c r="C891">
        <v>167.65860220231801</v>
      </c>
      <c r="D891">
        <v>259.51554035672899</v>
      </c>
      <c r="E891">
        <v>6.2961032034999498</v>
      </c>
      <c r="F891">
        <v>350.38198108956999</v>
      </c>
      <c r="G891">
        <v>471.85751068419103</v>
      </c>
      <c r="H891">
        <v>15.7704641796947</v>
      </c>
      <c r="I891">
        <v>53.321812334210797</v>
      </c>
      <c r="J891">
        <v>4.10736363014529</v>
      </c>
      <c r="O891" t="str">
        <f t="shared" si="119"/>
        <v>Neutral</v>
      </c>
      <c r="P891" t="str" cm="1">
        <f t="array" ref="P891">_xlfn.IFS(C890&lt;=60,"Soft",
C890&lt;120,"Moderately Soft",
C890&lt;=170,"Desirable",
C890&lt;=240,"Moderately Hard",
C890&gt;240,"Hard")</f>
        <v>Moderately Hard</v>
      </c>
      <c r="Q891" t="str" cm="1">
        <f t="array" ref="Q891">_xlfn.IFS(D890&lt;50,"Non-Beneficial",
D890&lt;=150,"Excellent",
D890&lt;=250,"Good",
D890&lt;=350,"Average",
D890&lt;=500,"Poor",
D890&lt;=800,"Very Poor",
D890&gt;800,"Unacceptable")</f>
        <v>Excellent</v>
      </c>
      <c r="R891" t="str">
        <f t="shared" si="118"/>
        <v>Unacceptable</v>
      </c>
      <c r="S891" t="str">
        <f t="shared" si="120"/>
        <v>Safe</v>
      </c>
      <c r="T891" t="str">
        <f t="shared" si="121"/>
        <v>Unacceptable</v>
      </c>
      <c r="U891" t="str">
        <f t="shared" si="122"/>
        <v>Acceptable</v>
      </c>
      <c r="V891" t="str">
        <f t="shared" si="123"/>
        <v>Safe</v>
      </c>
      <c r="W891" t="str">
        <f t="shared" si="124"/>
        <v>Acceptable</v>
      </c>
      <c r="AA891" t="str">
        <f t="shared" si="125"/>
        <v>Not-Potable</v>
      </c>
      <c r="AB891" t="str">
        <f t="shared" si="126"/>
        <v>Not-Potable</v>
      </c>
      <c r="AC891" t="s">
        <v>40</v>
      </c>
    </row>
    <row r="892" spans="2:29" x14ac:dyDescent="0.3">
      <c r="B892">
        <v>7.3770365037690198</v>
      </c>
      <c r="C892">
        <v>175.00827573199001</v>
      </c>
      <c r="D892">
        <v>153.409518390231</v>
      </c>
      <c r="E892">
        <v>6.1448449822310698</v>
      </c>
      <c r="F892">
        <v>371.010523834433</v>
      </c>
      <c r="G892">
        <v>579.46182442854297</v>
      </c>
      <c r="H892">
        <v>11.915739635208601</v>
      </c>
      <c r="I892">
        <v>78.179170838404303</v>
      </c>
      <c r="J892">
        <v>4.5316586881512002</v>
      </c>
      <c r="O892" t="str">
        <f t="shared" si="119"/>
        <v>Acidic</v>
      </c>
      <c r="P892" t="str" cm="1">
        <f t="array" ref="P892">_xlfn.IFS(C891&lt;=60,"Soft",
C891&lt;120,"Moderately Soft",
C891&lt;=170,"Desirable",
C891&lt;=240,"Moderately Hard",
C891&gt;240,"Hard")</f>
        <v>Desirable</v>
      </c>
      <c r="Q892" t="str" cm="1">
        <f t="array" ref="Q892">_xlfn.IFS(D891&lt;50,"Non-Beneficial",
D891&lt;=150,"Excellent",
D891&lt;=250,"Good",
D891&lt;=350,"Average",
D891&lt;=500,"Poor",
D891&lt;=800,"Very Poor",
D891&gt;800,"Unacceptable")</f>
        <v>Average</v>
      </c>
      <c r="R892" t="str">
        <f t="shared" si="118"/>
        <v>Needs Boiling</v>
      </c>
      <c r="S892" t="str">
        <f t="shared" si="120"/>
        <v>Safe</v>
      </c>
      <c r="T892" t="str">
        <f t="shared" si="121"/>
        <v>Acceptable</v>
      </c>
      <c r="U892" t="str">
        <f t="shared" si="122"/>
        <v>Acceptable</v>
      </c>
      <c r="V892" t="str">
        <f t="shared" si="123"/>
        <v>Safe</v>
      </c>
      <c r="W892" t="str">
        <f t="shared" si="124"/>
        <v>Acceptable</v>
      </c>
      <c r="AA892" t="str">
        <f t="shared" si="125"/>
        <v>Not-Potable</v>
      </c>
      <c r="AB892" t="str">
        <f t="shared" si="126"/>
        <v>Potable</v>
      </c>
      <c r="AC892" t="s">
        <v>40</v>
      </c>
    </row>
    <row r="893" spans="2:29" x14ac:dyDescent="0.3">
      <c r="B893">
        <v>7.8334958810647297</v>
      </c>
      <c r="C893">
        <v>220.95743260845799</v>
      </c>
      <c r="D893">
        <v>283.38981460565998</v>
      </c>
      <c r="E893">
        <v>9.3708484444209201</v>
      </c>
      <c r="F893">
        <v>316.27440333709399</v>
      </c>
      <c r="G893">
        <v>462.14242417044397</v>
      </c>
      <c r="H893">
        <v>15.33300458381</v>
      </c>
      <c r="I893">
        <v>57.033521765671701</v>
      </c>
      <c r="J893">
        <v>5.5808299630354199</v>
      </c>
      <c r="O893" t="str">
        <f t="shared" si="119"/>
        <v>Neutral</v>
      </c>
      <c r="P893" t="str" cm="1">
        <f t="array" ref="P893">_xlfn.IFS(C892&lt;=60,"Soft",
C892&lt;120,"Moderately Soft",
C892&lt;=170,"Desirable",
C892&lt;=240,"Moderately Hard",
C892&gt;240,"Hard")</f>
        <v>Moderately Hard</v>
      </c>
      <c r="Q893" t="str" cm="1">
        <f t="array" ref="Q893">_xlfn.IFS(D892&lt;50,"Non-Beneficial",
D892&lt;=150,"Excellent",
D892&lt;=250,"Good",
D892&lt;=350,"Average",
D892&lt;=500,"Poor",
D892&lt;=800,"Very Poor",
D892&gt;800,"Unacceptable")</f>
        <v>Good</v>
      </c>
      <c r="R893" t="str">
        <f t="shared" si="118"/>
        <v>Needs Boiling</v>
      </c>
      <c r="S893" t="str">
        <f t="shared" si="120"/>
        <v>Safe</v>
      </c>
      <c r="T893" t="str">
        <f t="shared" si="121"/>
        <v>Unacceptable</v>
      </c>
      <c r="U893" t="str">
        <f t="shared" si="122"/>
        <v>Acceptable</v>
      </c>
      <c r="V893" t="str">
        <f t="shared" si="123"/>
        <v>Safe</v>
      </c>
      <c r="W893" t="str">
        <f t="shared" si="124"/>
        <v>Acceptable</v>
      </c>
      <c r="AA893" t="str">
        <f t="shared" si="125"/>
        <v>Not-Potable</v>
      </c>
      <c r="AB893" t="str">
        <f t="shared" si="126"/>
        <v>Potable</v>
      </c>
      <c r="AC893" t="s">
        <v>40</v>
      </c>
    </row>
    <row r="894" spans="2:29" x14ac:dyDescent="0.3">
      <c r="B894">
        <v>4.7457643714811502</v>
      </c>
      <c r="C894">
        <v>186.30313706565599</v>
      </c>
      <c r="D894">
        <v>331.53812975580496</v>
      </c>
      <c r="E894">
        <v>8.8404735005257695</v>
      </c>
      <c r="F894">
        <v>370.167851012808</v>
      </c>
      <c r="G894">
        <v>296.96410172607301</v>
      </c>
      <c r="H894">
        <v>14.7843135773794</v>
      </c>
      <c r="I894">
        <v>48.451374536194599</v>
      </c>
      <c r="J894">
        <v>3.6991462587291002</v>
      </c>
      <c r="O894" t="str">
        <f t="shared" si="119"/>
        <v>Neutral</v>
      </c>
      <c r="P894" t="str" cm="1">
        <f t="array" ref="P894">_xlfn.IFS(C893&lt;=60,"Soft",
C893&lt;120,"Moderately Soft",
C893&lt;=170,"Desirable",
C893&lt;=240,"Moderately Hard",
C893&gt;240,"Hard")</f>
        <v>Moderately Hard</v>
      </c>
      <c r="Q894" t="str" cm="1">
        <f t="array" ref="Q894">_xlfn.IFS(D893&lt;50,"Non-Beneficial",
D893&lt;=150,"Excellent",
D893&lt;=250,"Good",
D893&lt;=350,"Average",
D893&lt;=500,"Poor",
D893&lt;=800,"Very Poor",
D893&gt;800,"Unacceptable")</f>
        <v>Average</v>
      </c>
      <c r="R894" t="str">
        <f t="shared" si="118"/>
        <v>Unacceptable</v>
      </c>
      <c r="S894" t="str">
        <f t="shared" si="120"/>
        <v>Safe</v>
      </c>
      <c r="T894" t="str">
        <f t="shared" si="121"/>
        <v>Acceptable</v>
      </c>
      <c r="U894" t="str">
        <f t="shared" si="122"/>
        <v>Acceptable</v>
      </c>
      <c r="V894" t="str">
        <f t="shared" si="123"/>
        <v>Safe</v>
      </c>
      <c r="W894" t="str">
        <f t="shared" si="124"/>
        <v>Unacceptable</v>
      </c>
      <c r="AA894" t="str">
        <f t="shared" si="125"/>
        <v>Not-Potable</v>
      </c>
      <c r="AB894" t="str">
        <f t="shared" si="126"/>
        <v>Not-Potable</v>
      </c>
      <c r="AC894" t="s">
        <v>40</v>
      </c>
    </row>
    <row r="895" spans="2:29" x14ac:dyDescent="0.3">
      <c r="B895">
        <v>9.0558257846775003</v>
      </c>
      <c r="C895">
        <v>196.475898857267</v>
      </c>
      <c r="D895">
        <v>202.262879448267</v>
      </c>
      <c r="E895">
        <v>5.8385943482965503</v>
      </c>
      <c r="F895">
        <v>298.80356031305303</v>
      </c>
      <c r="G895">
        <v>342.35941054072703</v>
      </c>
      <c r="H895">
        <v>12.8136342587095</v>
      </c>
      <c r="I895">
        <v>84.279218395195798</v>
      </c>
      <c r="J895">
        <v>5.45691283015669</v>
      </c>
      <c r="O895" t="str">
        <f t="shared" si="119"/>
        <v>Acidic</v>
      </c>
      <c r="P895" t="str" cm="1">
        <f t="array" ref="P895">_xlfn.IFS(C894&lt;=60,"Soft",
C894&lt;120,"Moderately Soft",
C894&lt;=170,"Desirable",
C894&lt;=240,"Moderately Hard",
C894&gt;240,"Hard")</f>
        <v>Moderately Hard</v>
      </c>
      <c r="Q895" t="str" cm="1">
        <f t="array" ref="Q895">_xlfn.IFS(D894&lt;50,"Non-Beneficial",
D894&lt;=150,"Excellent",
D894&lt;=250,"Good",
D894&lt;=350,"Average",
D894&lt;=500,"Poor",
D894&lt;=800,"Very Poor",
D894&gt;800,"Unacceptable")</f>
        <v>Average</v>
      </c>
      <c r="R895" t="str">
        <f t="shared" si="118"/>
        <v>Unacceptable</v>
      </c>
      <c r="S895" t="str">
        <f t="shared" si="120"/>
        <v>Safe</v>
      </c>
      <c r="T895" t="str">
        <f t="shared" si="121"/>
        <v>Acceptable</v>
      </c>
      <c r="U895" t="str">
        <f t="shared" si="122"/>
        <v>Acceptable</v>
      </c>
      <c r="V895" t="str">
        <f t="shared" si="123"/>
        <v>Safe</v>
      </c>
      <c r="W895" t="str">
        <f t="shared" si="124"/>
        <v>Acceptable</v>
      </c>
      <c r="AA895" t="str">
        <f t="shared" si="125"/>
        <v>Not-Potable</v>
      </c>
      <c r="AB895" t="str">
        <f t="shared" si="126"/>
        <v>Not-Potable</v>
      </c>
      <c r="AC895" t="s">
        <v>40</v>
      </c>
    </row>
    <row r="896" spans="2:29" x14ac:dyDescent="0.3">
      <c r="B896">
        <v>5.4921559829578301</v>
      </c>
      <c r="C896">
        <v>176.27140374150599</v>
      </c>
      <c r="D896">
        <v>264.22097888905398</v>
      </c>
      <c r="E896">
        <v>8.0729336375679495</v>
      </c>
      <c r="F896">
        <v>366.64476621156399</v>
      </c>
      <c r="G896">
        <v>500.93878786517098</v>
      </c>
      <c r="H896">
        <v>7.6097977270142598</v>
      </c>
      <c r="I896">
        <v>59.396786813204002</v>
      </c>
      <c r="J896">
        <v>3.2941293660854298</v>
      </c>
      <c r="O896" t="str">
        <f t="shared" si="119"/>
        <v>Alkaline</v>
      </c>
      <c r="P896" t="str" cm="1">
        <f t="array" ref="P896">_xlfn.IFS(C895&lt;=60,"Soft",
C895&lt;120,"Moderately Soft",
C895&lt;=170,"Desirable",
C895&lt;=240,"Moderately Hard",
C895&gt;240,"Hard")</f>
        <v>Moderately Hard</v>
      </c>
      <c r="Q896" t="str" cm="1">
        <f t="array" ref="Q896">_xlfn.IFS(D895&lt;50,"Non-Beneficial",
D895&lt;=150,"Excellent",
D895&lt;=250,"Good",
D895&lt;=350,"Average",
D895&lt;=500,"Poor",
D895&lt;=800,"Very Poor",
D895&gt;800,"Unacceptable")</f>
        <v>Good</v>
      </c>
      <c r="R896" t="str">
        <f t="shared" si="118"/>
        <v>Needs Boiling</v>
      </c>
      <c r="S896" t="str">
        <f t="shared" si="120"/>
        <v>Safe</v>
      </c>
      <c r="T896" t="str">
        <f t="shared" si="121"/>
        <v>Acceptable</v>
      </c>
      <c r="U896" t="str">
        <f t="shared" si="122"/>
        <v>Acceptable</v>
      </c>
      <c r="V896" t="str">
        <f t="shared" si="123"/>
        <v>Unsafe</v>
      </c>
      <c r="W896" t="str">
        <f t="shared" si="124"/>
        <v>Unacceptable</v>
      </c>
      <c r="AA896" t="str">
        <f t="shared" si="125"/>
        <v>Not-Potable</v>
      </c>
      <c r="AB896" t="str">
        <f t="shared" si="126"/>
        <v>Not-Potable</v>
      </c>
      <c r="AC896" t="s">
        <v>40</v>
      </c>
    </row>
    <row r="897" spans="2:29" x14ac:dyDescent="0.3">
      <c r="B897">
        <v>4.48751747901093</v>
      </c>
      <c r="C897">
        <v>199.05140273340501</v>
      </c>
      <c r="D897">
        <v>368.60468899312599</v>
      </c>
      <c r="E897">
        <v>9.7515607966362801</v>
      </c>
      <c r="F897">
        <v>338.04942752909199</v>
      </c>
      <c r="G897">
        <v>390.56694531509902</v>
      </c>
      <c r="H897">
        <v>8.1234701115318995</v>
      </c>
      <c r="I897">
        <v>75.668784523371002</v>
      </c>
      <c r="J897">
        <v>2.7657222477016701</v>
      </c>
      <c r="O897" t="str">
        <f t="shared" si="119"/>
        <v>Acidic</v>
      </c>
      <c r="P897" t="str" cm="1">
        <f t="array" ref="P897">_xlfn.IFS(C896&lt;=60,"Soft",
C896&lt;120,"Moderately Soft",
C896&lt;=170,"Desirable",
C896&lt;=240,"Moderately Hard",
C896&gt;240,"Hard")</f>
        <v>Moderately Hard</v>
      </c>
      <c r="Q897" t="str" cm="1">
        <f t="array" ref="Q897">_xlfn.IFS(D896&lt;50,"Non-Beneficial",
D896&lt;=150,"Excellent",
D896&lt;=250,"Good",
D896&lt;=350,"Average",
D896&lt;=500,"Poor",
D896&lt;=800,"Very Poor",
D896&gt;800,"Unacceptable")</f>
        <v>Average</v>
      </c>
      <c r="R897" t="str">
        <f t="shared" si="118"/>
        <v>Unacceptable</v>
      </c>
      <c r="S897" t="str">
        <f t="shared" si="120"/>
        <v>Safe</v>
      </c>
      <c r="T897" t="str">
        <f t="shared" si="121"/>
        <v>Unacceptable</v>
      </c>
      <c r="U897" t="str">
        <f t="shared" si="122"/>
        <v>Acceptable</v>
      </c>
      <c r="V897" t="str">
        <f t="shared" si="123"/>
        <v>Safe</v>
      </c>
      <c r="W897" t="str">
        <f t="shared" si="124"/>
        <v>Acceptable</v>
      </c>
      <c r="AA897" t="str">
        <f t="shared" si="125"/>
        <v>Not-Potable</v>
      </c>
      <c r="AB897" t="str">
        <f t="shared" si="126"/>
        <v>Not-Potable</v>
      </c>
      <c r="AC897" t="s">
        <v>40</v>
      </c>
    </row>
    <row r="898" spans="2:29" x14ac:dyDescent="0.3">
      <c r="B898">
        <v>7.0271856592718702</v>
      </c>
      <c r="C898">
        <v>185.320701431136</v>
      </c>
      <c r="D898">
        <v>309.889730193785</v>
      </c>
      <c r="E898">
        <v>8.6004771868349401</v>
      </c>
      <c r="F898">
        <v>327.46266996635501</v>
      </c>
      <c r="G898">
        <v>326.26908019790898</v>
      </c>
      <c r="H898">
        <v>9.9820102286394103</v>
      </c>
      <c r="I898">
        <v>52.716588538113797</v>
      </c>
      <c r="J898">
        <v>5.35304333981518</v>
      </c>
      <c r="O898" t="str">
        <f t="shared" si="119"/>
        <v>Acidic</v>
      </c>
      <c r="P898" t="str" cm="1">
        <f t="array" ref="P898">_xlfn.IFS(C897&lt;=60,"Soft",
C897&lt;120,"Moderately Soft",
C897&lt;=170,"Desirable",
C897&lt;=240,"Moderately Hard",
C897&gt;240,"Hard")</f>
        <v>Moderately Hard</v>
      </c>
      <c r="Q898" t="str" cm="1">
        <f t="array" ref="Q898">_xlfn.IFS(D897&lt;50,"Non-Beneficial",
D897&lt;=150,"Excellent",
D897&lt;=250,"Good",
D897&lt;=350,"Average",
D897&lt;=500,"Poor",
D897&lt;=800,"Very Poor",
D897&gt;800,"Unacceptable")</f>
        <v>Poor</v>
      </c>
      <c r="R898" t="str">
        <f t="shared" si="118"/>
        <v>Unacceptable</v>
      </c>
      <c r="S898" t="str">
        <f t="shared" si="120"/>
        <v>Safe</v>
      </c>
      <c r="T898" t="str">
        <f t="shared" si="121"/>
        <v>Acceptable</v>
      </c>
      <c r="U898" t="str">
        <f t="shared" si="122"/>
        <v>Acceptable</v>
      </c>
      <c r="V898" t="str">
        <f t="shared" si="123"/>
        <v>Safe</v>
      </c>
      <c r="W898" t="str">
        <f t="shared" si="124"/>
        <v>Acceptable</v>
      </c>
      <c r="AA898" t="str">
        <f t="shared" si="125"/>
        <v>Not-Potable</v>
      </c>
      <c r="AB898" t="str">
        <f t="shared" si="126"/>
        <v>Not-Potable</v>
      </c>
      <c r="AC898" t="s">
        <v>40</v>
      </c>
    </row>
    <row r="899" spans="2:29" x14ac:dyDescent="0.3">
      <c r="B899">
        <v>10.2006445084421</v>
      </c>
      <c r="C899">
        <v>182.08060130241901</v>
      </c>
      <c r="D899">
        <v>80.162029384375501</v>
      </c>
      <c r="E899">
        <v>5.5675006420508897</v>
      </c>
      <c r="F899">
        <v>337.781579900422</v>
      </c>
      <c r="G899">
        <v>291.600282789723</v>
      </c>
      <c r="H899">
        <v>13.4699240194232</v>
      </c>
      <c r="I899">
        <v>50.567372131679299</v>
      </c>
      <c r="J899">
        <v>5.1747197588929801</v>
      </c>
      <c r="O899" t="str">
        <f t="shared" si="119"/>
        <v>Neutral</v>
      </c>
      <c r="P899" t="str" cm="1">
        <f t="array" ref="P899">_xlfn.IFS(C898&lt;=60,"Soft",
C898&lt;120,"Moderately Soft",
C898&lt;=170,"Desirable",
C898&lt;=240,"Moderately Hard",
C898&gt;240,"Hard")</f>
        <v>Moderately Hard</v>
      </c>
      <c r="Q899" t="str" cm="1">
        <f t="array" ref="Q899">_xlfn.IFS(D898&lt;50,"Non-Beneficial",
D898&lt;=150,"Excellent",
D898&lt;=250,"Good",
D898&lt;=350,"Average",
D898&lt;=500,"Poor",
D898&lt;=800,"Very Poor",
D898&gt;800,"Unacceptable")</f>
        <v>Average</v>
      </c>
      <c r="R899" t="str">
        <f t="shared" ref="R899:R962" si="127">IF(E898&lt;=5,"Acceptable",
IF(E898&lt;=7,"Needs Boiling","Unacceptable"))</f>
        <v>Unacceptable</v>
      </c>
      <c r="S899" t="str">
        <f t="shared" si="120"/>
        <v>Safe</v>
      </c>
      <c r="T899" t="str">
        <f t="shared" si="121"/>
        <v>Acceptable</v>
      </c>
      <c r="U899" t="str">
        <f t="shared" si="122"/>
        <v>Acceptable</v>
      </c>
      <c r="V899" t="str">
        <f t="shared" si="123"/>
        <v>Safe</v>
      </c>
      <c r="W899" t="str">
        <f t="shared" si="124"/>
        <v>Unacceptable</v>
      </c>
      <c r="AA899" t="str">
        <f t="shared" si="125"/>
        <v>Not-Potable</v>
      </c>
      <c r="AB899" t="str">
        <f t="shared" si="126"/>
        <v>Not-Potable</v>
      </c>
      <c r="AC899" t="s">
        <v>40</v>
      </c>
    </row>
    <row r="900" spans="2:29" x14ac:dyDescent="0.3">
      <c r="B900">
        <v>6.78427932930036</v>
      </c>
      <c r="C900">
        <v>140.36670861252401</v>
      </c>
      <c r="D900">
        <v>175.69579818645698</v>
      </c>
      <c r="E900">
        <v>4.0849324161976401</v>
      </c>
      <c r="F900">
        <f>$AH$27</f>
        <v>333.77577661081307</v>
      </c>
      <c r="G900">
        <v>374.18183997326202</v>
      </c>
      <c r="H900">
        <v>10.634230121896</v>
      </c>
      <c r="I900">
        <v>97.087059762262001</v>
      </c>
      <c r="J900">
        <v>4.0455470564893199</v>
      </c>
      <c r="O900" t="str">
        <f t="shared" ref="O900:O963" si="128">IF(B899&lt;3,"Highly Acidic",
IF(AND(B899&lt;6.52,B899&gt;=3),"Acidic",
IF(AND(B899&gt;=6.52,B899&lt;=6.83),"Drinkable",
IF(AND(B899&gt;6.83,B899&lt;8),"Neutral",
IF(AND(B899&gt;=8,B899&lt;11),"Alkaline","Highly Alkaline")
))))</f>
        <v>Alkaline</v>
      </c>
      <c r="P900" t="str" cm="1">
        <f t="array" ref="P900">_xlfn.IFS(C899&lt;=60,"Soft",
C899&lt;120,"Moderately Soft",
C899&lt;=170,"Desirable",
C899&lt;=240,"Moderately Hard",
C899&gt;240,"Hard")</f>
        <v>Moderately Hard</v>
      </c>
      <c r="Q900" t="str" cm="1">
        <f t="array" ref="Q900">_xlfn.IFS(D899&lt;50,"Non-Beneficial",
D899&lt;=150,"Excellent",
D899&lt;=250,"Good",
D899&lt;=350,"Average",
D899&lt;=500,"Poor",
D899&lt;=800,"Very Poor",
D899&gt;800,"Unacceptable")</f>
        <v>Excellent</v>
      </c>
      <c r="R900" t="str">
        <f t="shared" si="127"/>
        <v>Needs Boiling</v>
      </c>
      <c r="S900" t="str">
        <f t="shared" ref="S900:S963" si="129">IF(F899&lt;=400,"Safe","Unsafe")</f>
        <v>Safe</v>
      </c>
      <c r="T900" t="str">
        <f t="shared" ref="T900:T963" si="130">IF(G899&lt;=500,"Acceptable","Unacceptable")</f>
        <v>Acceptable</v>
      </c>
      <c r="U900" t="str">
        <f t="shared" ref="U900:U963" si="131">IF(H899&lt;20,"Acceptable","Unacceptable")</f>
        <v>Acceptable</v>
      </c>
      <c r="V900" t="str">
        <f t="shared" ref="V900:V963" si="132">IF(I899&lt;=80,"Safe","Unsafe")</f>
        <v>Safe</v>
      </c>
      <c r="W900" t="str">
        <f t="shared" ref="W900:W963" si="133">IF(J899&lt;5,"Acceptable","Unacceptable")</f>
        <v>Unacceptable</v>
      </c>
      <c r="AA900" t="str">
        <f t="shared" ref="AA900:AA963" si="134">IF(
       AND(OR(O900 = "Drinkable",O900 = "Neutral"),
                OR(P900 = "Desirable",P900 = "Moderately Hard"),
                OR(Q900 = "Excellent",Q900 = "Good",Q900 = "Average"),
                OR(R900 = "Acceptable",R900 = "Needs Boiling"),
                S900 = "Safe",
                T900 = "Acceptable",
                U900 = "Acceptable",
                V900 = "Safe",
                W900 = "Acceptable"
               ),
     "Potable",
    "Not-Potable"
   )</f>
        <v>Not-Potable</v>
      </c>
      <c r="AB900" t="str">
        <f t="shared" ref="AB900:AB963" si="135">IF(
        SUM(
                   IF(OR(O900 = "Neutral",O900 = "Drinkable"),1,0),
                   IF(OR(P900 = "Desirable",P900 = "Moderately Hard"),1,0),
                   IF(OR(Q900 = "Good",Q900 = "Average",Q900 ="Excellent"),1,0),
                   IF(OR(R900 = "Acceptable",R900 = "Needs Boiling"),1,0),
                   IF(S900 = "Safe",1,0),
                   IF(T900 = "Acceptable",1,0),
                   IF(U900 = "Acceptable",1,0),
                   IF(V900 = "Safe",1,0),
                   IF(W900 = "Acceptable",1,0)
               )&gt;7,
      "Potable",
      "Not-Potable"
  )</f>
        <v>Not-Potable</v>
      </c>
      <c r="AC900" t="s">
        <v>40</v>
      </c>
    </row>
    <row r="901" spans="2:29" x14ac:dyDescent="0.3">
      <c r="B901">
        <v>8.0804152439823902</v>
      </c>
      <c r="C901">
        <v>166.89170013825</v>
      </c>
      <c r="D901">
        <v>181.36128858582799</v>
      </c>
      <c r="E901">
        <v>6.8675529600299496</v>
      </c>
      <c r="F901">
        <f>$AH$27</f>
        <v>333.77577661081307</v>
      </c>
      <c r="G901">
        <v>600.93720303309397</v>
      </c>
      <c r="H901">
        <v>16.307790087499502</v>
      </c>
      <c r="I901">
        <v>55.586141732364098</v>
      </c>
      <c r="J901">
        <v>4.0708242915668702</v>
      </c>
      <c r="O901" t="str">
        <f t="shared" si="128"/>
        <v>Drinkable</v>
      </c>
      <c r="P901" t="str" cm="1">
        <f t="array" ref="P901">_xlfn.IFS(C900&lt;=60,"Soft",
C900&lt;120,"Moderately Soft",
C900&lt;=170,"Desirable",
C900&lt;=240,"Moderately Hard",
C900&gt;240,"Hard")</f>
        <v>Desirable</v>
      </c>
      <c r="Q901" t="str" cm="1">
        <f t="array" ref="Q901">_xlfn.IFS(D900&lt;50,"Non-Beneficial",
D900&lt;=150,"Excellent",
D900&lt;=250,"Good",
D900&lt;=350,"Average",
D900&lt;=500,"Poor",
D900&lt;=800,"Very Poor",
D900&gt;800,"Unacceptable")</f>
        <v>Good</v>
      </c>
      <c r="R901" t="str">
        <f t="shared" si="127"/>
        <v>Acceptable</v>
      </c>
      <c r="S901" t="str">
        <f t="shared" si="129"/>
        <v>Safe</v>
      </c>
      <c r="T901" t="str">
        <f t="shared" si="130"/>
        <v>Acceptable</v>
      </c>
      <c r="U901" t="str">
        <f t="shared" si="131"/>
        <v>Acceptable</v>
      </c>
      <c r="V901" t="str">
        <f t="shared" si="132"/>
        <v>Unsafe</v>
      </c>
      <c r="W901" t="str">
        <f t="shared" si="133"/>
        <v>Acceptable</v>
      </c>
      <c r="AA901" t="str">
        <f t="shared" si="134"/>
        <v>Not-Potable</v>
      </c>
      <c r="AB901" t="str">
        <f t="shared" si="135"/>
        <v>Potable</v>
      </c>
      <c r="AC901" t="s">
        <v>40</v>
      </c>
    </row>
    <row r="902" spans="2:29" x14ac:dyDescent="0.3">
      <c r="B902">
        <f>$AG$27</f>
        <v>7.080794504276815</v>
      </c>
      <c r="C902">
        <v>191.34825904900799</v>
      </c>
      <c r="D902">
        <v>140.17372065676099</v>
      </c>
      <c r="E902">
        <v>6.4907003113770001</v>
      </c>
      <c r="F902">
        <v>345.56048115643898</v>
      </c>
      <c r="G902">
        <v>423.978389177064</v>
      </c>
      <c r="H902">
        <v>11.863248320378201</v>
      </c>
      <c r="I902">
        <v>65.791686591163895</v>
      </c>
      <c r="J902">
        <v>4.1673364568688598</v>
      </c>
      <c r="O902" t="str">
        <f t="shared" si="128"/>
        <v>Alkaline</v>
      </c>
      <c r="P902" t="str" cm="1">
        <f t="array" ref="P902">_xlfn.IFS(C901&lt;=60,"Soft",
C901&lt;120,"Moderately Soft",
C901&lt;=170,"Desirable",
C901&lt;=240,"Moderately Hard",
C901&gt;240,"Hard")</f>
        <v>Desirable</v>
      </c>
      <c r="Q902" t="str" cm="1">
        <f t="array" ref="Q902">_xlfn.IFS(D901&lt;50,"Non-Beneficial",
D901&lt;=150,"Excellent",
D901&lt;=250,"Good",
D901&lt;=350,"Average",
D901&lt;=500,"Poor",
D901&lt;=800,"Very Poor",
D901&gt;800,"Unacceptable")</f>
        <v>Good</v>
      </c>
      <c r="R902" t="str">
        <f t="shared" si="127"/>
        <v>Needs Boiling</v>
      </c>
      <c r="S902" t="str">
        <f t="shared" si="129"/>
        <v>Safe</v>
      </c>
      <c r="T902" t="str">
        <f t="shared" si="130"/>
        <v>Unacceptable</v>
      </c>
      <c r="U902" t="str">
        <f t="shared" si="131"/>
        <v>Acceptable</v>
      </c>
      <c r="V902" t="str">
        <f t="shared" si="132"/>
        <v>Safe</v>
      </c>
      <c r="W902" t="str">
        <f t="shared" si="133"/>
        <v>Acceptable</v>
      </c>
      <c r="AA902" t="str">
        <f t="shared" si="134"/>
        <v>Not-Potable</v>
      </c>
      <c r="AB902" t="str">
        <f t="shared" si="135"/>
        <v>Not-Potable</v>
      </c>
      <c r="AC902" t="s">
        <v>40</v>
      </c>
    </row>
    <row r="903" spans="2:29" x14ac:dyDescent="0.3">
      <c r="B903">
        <v>7.34497586904636</v>
      </c>
      <c r="C903">
        <v>182.30694217406801</v>
      </c>
      <c r="D903">
        <v>56.898044048728295</v>
      </c>
      <c r="E903">
        <v>6.76434999318045</v>
      </c>
      <c r="F903">
        <v>373.872785005254</v>
      </c>
      <c r="G903">
        <v>360.18447305571601</v>
      </c>
      <c r="H903">
        <v>20.483902297029999</v>
      </c>
      <c r="I903">
        <v>73.488980650840105</v>
      </c>
      <c r="J903">
        <v>3.4187631946436299</v>
      </c>
      <c r="O903" t="str">
        <f t="shared" si="128"/>
        <v>Neutral</v>
      </c>
      <c r="P903" t="str" cm="1">
        <f t="array" ref="P903">_xlfn.IFS(C902&lt;=60,"Soft",
C902&lt;120,"Moderately Soft",
C902&lt;=170,"Desirable",
C902&lt;=240,"Moderately Hard",
C902&gt;240,"Hard")</f>
        <v>Moderately Hard</v>
      </c>
      <c r="Q903" t="str" cm="1">
        <f t="array" ref="Q903">_xlfn.IFS(D902&lt;50,"Non-Beneficial",
D902&lt;=150,"Excellent",
D902&lt;=250,"Good",
D902&lt;=350,"Average",
D902&lt;=500,"Poor",
D902&lt;=800,"Very Poor",
D902&gt;800,"Unacceptable")</f>
        <v>Excellent</v>
      </c>
      <c r="R903" t="str">
        <f t="shared" si="127"/>
        <v>Needs Boiling</v>
      </c>
      <c r="S903" t="str">
        <f t="shared" si="129"/>
        <v>Safe</v>
      </c>
      <c r="T903" t="str">
        <f t="shared" si="130"/>
        <v>Acceptable</v>
      </c>
      <c r="U903" t="str">
        <f t="shared" si="131"/>
        <v>Acceptable</v>
      </c>
      <c r="V903" t="str">
        <f t="shared" si="132"/>
        <v>Safe</v>
      </c>
      <c r="W903" t="str">
        <f t="shared" si="133"/>
        <v>Acceptable</v>
      </c>
      <c r="AA903" t="str">
        <f t="shared" si="134"/>
        <v>Potable</v>
      </c>
      <c r="AB903" t="str">
        <f t="shared" si="135"/>
        <v>Potable</v>
      </c>
      <c r="AC903" t="s">
        <v>40</v>
      </c>
    </row>
    <row r="904" spans="2:29" x14ac:dyDescent="0.3">
      <c r="B904">
        <v>5.9237399546900402</v>
      </c>
      <c r="C904">
        <v>200.56121259819901</v>
      </c>
      <c r="D904">
        <v>333.06012537659598</v>
      </c>
      <c r="E904">
        <v>7.4300374127708997</v>
      </c>
      <c r="F904">
        <f>$AH$27</f>
        <v>333.77577661081307</v>
      </c>
      <c r="G904">
        <v>399.94833249625498</v>
      </c>
      <c r="H904">
        <v>13.797869680117399</v>
      </c>
      <c r="I904">
        <v>63.463408800722803</v>
      </c>
      <c r="J904">
        <v>3.8844603708206802</v>
      </c>
      <c r="O904" t="str">
        <f t="shared" si="128"/>
        <v>Neutral</v>
      </c>
      <c r="P904" t="str" cm="1">
        <f t="array" ref="P904">_xlfn.IFS(C903&lt;=60,"Soft",
C903&lt;120,"Moderately Soft",
C903&lt;=170,"Desirable",
C903&lt;=240,"Moderately Hard",
C903&gt;240,"Hard")</f>
        <v>Moderately Hard</v>
      </c>
      <c r="Q904" t="str" cm="1">
        <f t="array" ref="Q904">_xlfn.IFS(D903&lt;50,"Non-Beneficial",
D903&lt;=150,"Excellent",
D903&lt;=250,"Good",
D903&lt;=350,"Average",
D903&lt;=500,"Poor",
D903&lt;=800,"Very Poor",
D903&gt;800,"Unacceptable")</f>
        <v>Excellent</v>
      </c>
      <c r="R904" t="str">
        <f t="shared" si="127"/>
        <v>Needs Boiling</v>
      </c>
      <c r="S904" t="str">
        <f t="shared" si="129"/>
        <v>Safe</v>
      </c>
      <c r="T904" t="str">
        <f t="shared" si="130"/>
        <v>Acceptable</v>
      </c>
      <c r="U904" t="str">
        <f t="shared" si="131"/>
        <v>Unacceptable</v>
      </c>
      <c r="V904" t="str">
        <f t="shared" si="132"/>
        <v>Safe</v>
      </c>
      <c r="W904" t="str">
        <f t="shared" si="133"/>
        <v>Acceptable</v>
      </c>
      <c r="AA904" t="str">
        <f t="shared" si="134"/>
        <v>Not-Potable</v>
      </c>
      <c r="AB904" t="str">
        <f t="shared" si="135"/>
        <v>Potable</v>
      </c>
      <c r="AC904" t="s">
        <v>40</v>
      </c>
    </row>
    <row r="905" spans="2:29" x14ac:dyDescent="0.3">
      <c r="B905">
        <v>8.2853952749080104</v>
      </c>
      <c r="C905">
        <v>196.55206780598999</v>
      </c>
      <c r="D905">
        <v>190.96822369475899</v>
      </c>
      <c r="E905">
        <v>7.3578572545431999</v>
      </c>
      <c r="F905">
        <v>342.93688098971199</v>
      </c>
      <c r="G905">
        <v>388.94116300743099</v>
      </c>
      <c r="H905">
        <v>14.151473071718099</v>
      </c>
      <c r="I905">
        <v>73.187013229105503</v>
      </c>
      <c r="J905">
        <v>5.4384879065979499</v>
      </c>
      <c r="O905" t="str">
        <f t="shared" si="128"/>
        <v>Acidic</v>
      </c>
      <c r="P905" t="str" cm="1">
        <f t="array" ref="P905">_xlfn.IFS(C904&lt;=60,"Soft",
C904&lt;120,"Moderately Soft",
C904&lt;=170,"Desirable",
C904&lt;=240,"Moderately Hard",
C904&gt;240,"Hard")</f>
        <v>Moderately Hard</v>
      </c>
      <c r="Q905" t="str" cm="1">
        <f t="array" ref="Q905">_xlfn.IFS(D904&lt;50,"Non-Beneficial",
D904&lt;=150,"Excellent",
D904&lt;=250,"Good",
D904&lt;=350,"Average",
D904&lt;=500,"Poor",
D904&lt;=800,"Very Poor",
D904&gt;800,"Unacceptable")</f>
        <v>Average</v>
      </c>
      <c r="R905" t="str">
        <f t="shared" si="127"/>
        <v>Unacceptable</v>
      </c>
      <c r="S905" t="str">
        <f t="shared" si="129"/>
        <v>Safe</v>
      </c>
      <c r="T905" t="str">
        <f t="shared" si="130"/>
        <v>Acceptable</v>
      </c>
      <c r="U905" t="str">
        <f t="shared" si="131"/>
        <v>Acceptable</v>
      </c>
      <c r="V905" t="str">
        <f t="shared" si="132"/>
        <v>Safe</v>
      </c>
      <c r="W905" t="str">
        <f t="shared" si="133"/>
        <v>Acceptable</v>
      </c>
      <c r="AA905" t="str">
        <f t="shared" si="134"/>
        <v>Not-Potable</v>
      </c>
      <c r="AB905" t="str">
        <f t="shared" si="135"/>
        <v>Not-Potable</v>
      </c>
      <c r="AC905" t="s">
        <v>40</v>
      </c>
    </row>
    <row r="906" spans="2:29" x14ac:dyDescent="0.3">
      <c r="B906">
        <v>5.9495187640611498</v>
      </c>
      <c r="C906">
        <v>160.442631258874</v>
      </c>
      <c r="D906">
        <v>168.98808297192699</v>
      </c>
      <c r="E906">
        <v>6.0459064396078004</v>
      </c>
      <c r="F906">
        <v>367.32854168310001</v>
      </c>
      <c r="G906">
        <v>451.01278841833698</v>
      </c>
      <c r="H906">
        <v>16.3599510993294</v>
      </c>
      <c r="I906">
        <v>62.368233918849903</v>
      </c>
      <c r="J906">
        <v>4.0721976216146603</v>
      </c>
      <c r="O906" t="str">
        <f t="shared" si="128"/>
        <v>Alkaline</v>
      </c>
      <c r="P906" t="str" cm="1">
        <f t="array" ref="P906">_xlfn.IFS(C905&lt;=60,"Soft",
C905&lt;120,"Moderately Soft",
C905&lt;=170,"Desirable",
C905&lt;=240,"Moderately Hard",
C905&gt;240,"Hard")</f>
        <v>Moderately Hard</v>
      </c>
      <c r="Q906" t="str" cm="1">
        <f t="array" ref="Q906">_xlfn.IFS(D905&lt;50,"Non-Beneficial",
D905&lt;=150,"Excellent",
D905&lt;=250,"Good",
D905&lt;=350,"Average",
D905&lt;=500,"Poor",
D905&lt;=800,"Very Poor",
D905&gt;800,"Unacceptable")</f>
        <v>Good</v>
      </c>
      <c r="R906" t="str">
        <f t="shared" si="127"/>
        <v>Unacceptable</v>
      </c>
      <c r="S906" t="str">
        <f t="shared" si="129"/>
        <v>Safe</v>
      </c>
      <c r="T906" t="str">
        <f t="shared" si="130"/>
        <v>Acceptable</v>
      </c>
      <c r="U906" t="str">
        <f t="shared" si="131"/>
        <v>Acceptable</v>
      </c>
      <c r="V906" t="str">
        <f t="shared" si="132"/>
        <v>Safe</v>
      </c>
      <c r="W906" t="str">
        <f t="shared" si="133"/>
        <v>Unacceptable</v>
      </c>
      <c r="AA906" t="str">
        <f t="shared" si="134"/>
        <v>Not-Potable</v>
      </c>
      <c r="AB906" t="str">
        <f t="shared" si="135"/>
        <v>Not-Potable</v>
      </c>
      <c r="AC906" t="s">
        <v>40</v>
      </c>
    </row>
    <row r="907" spans="2:29" x14ac:dyDescent="0.3">
      <c r="B907">
        <f>$AG$27</f>
        <v>7.080794504276815</v>
      </c>
      <c r="C907">
        <v>192.20216811021899</v>
      </c>
      <c r="D907">
        <v>341.609251435212</v>
      </c>
      <c r="E907">
        <v>8.9631555282787794</v>
      </c>
      <c r="F907">
        <v>363.47279794825499</v>
      </c>
      <c r="G907">
        <v>474.78173442252597</v>
      </c>
      <c r="H907">
        <v>15.9052704319</v>
      </c>
      <c r="I907">
        <v>50.807825116607397</v>
      </c>
      <c r="J907">
        <v>2.99833547158104</v>
      </c>
      <c r="O907" t="str">
        <f t="shared" si="128"/>
        <v>Acidic</v>
      </c>
      <c r="P907" t="str" cm="1">
        <f t="array" ref="P907">_xlfn.IFS(C906&lt;=60,"Soft",
C906&lt;120,"Moderately Soft",
C906&lt;=170,"Desirable",
C906&lt;=240,"Moderately Hard",
C906&gt;240,"Hard")</f>
        <v>Desirable</v>
      </c>
      <c r="Q907" t="str" cm="1">
        <f t="array" ref="Q907">_xlfn.IFS(D906&lt;50,"Non-Beneficial",
D906&lt;=150,"Excellent",
D906&lt;=250,"Good",
D906&lt;=350,"Average",
D906&lt;=500,"Poor",
D906&lt;=800,"Very Poor",
D906&gt;800,"Unacceptable")</f>
        <v>Good</v>
      </c>
      <c r="R907" t="str">
        <f t="shared" si="127"/>
        <v>Needs Boiling</v>
      </c>
      <c r="S907" t="str">
        <f t="shared" si="129"/>
        <v>Safe</v>
      </c>
      <c r="T907" t="str">
        <f t="shared" si="130"/>
        <v>Acceptable</v>
      </c>
      <c r="U907" t="str">
        <f t="shared" si="131"/>
        <v>Acceptable</v>
      </c>
      <c r="V907" t="str">
        <f t="shared" si="132"/>
        <v>Safe</v>
      </c>
      <c r="W907" t="str">
        <f t="shared" si="133"/>
        <v>Acceptable</v>
      </c>
      <c r="AA907" t="str">
        <f t="shared" si="134"/>
        <v>Not-Potable</v>
      </c>
      <c r="AB907" t="str">
        <f t="shared" si="135"/>
        <v>Potable</v>
      </c>
      <c r="AC907" t="s">
        <v>40</v>
      </c>
    </row>
    <row r="908" spans="2:29" x14ac:dyDescent="0.3">
      <c r="B908">
        <f>$AG$27</f>
        <v>7.080794504276815</v>
      </c>
      <c r="C908">
        <v>215.99711663155799</v>
      </c>
      <c r="D908">
        <v>359.71025113485797</v>
      </c>
      <c r="E908">
        <v>10.0305081564437</v>
      </c>
      <c r="F908">
        <v>330.85892653322998</v>
      </c>
      <c r="G908">
        <v>558.10854901330799</v>
      </c>
      <c r="H908">
        <v>14.3378043818797</v>
      </c>
      <c r="I908">
        <v>81.769775253216295</v>
      </c>
      <c r="J908">
        <v>2.9341370013330801</v>
      </c>
      <c r="O908" t="str">
        <f t="shared" si="128"/>
        <v>Neutral</v>
      </c>
      <c r="P908" t="str" cm="1">
        <f t="array" ref="P908">_xlfn.IFS(C907&lt;=60,"Soft",
C907&lt;120,"Moderately Soft",
C907&lt;=170,"Desirable",
C907&lt;=240,"Moderately Hard",
C907&gt;240,"Hard")</f>
        <v>Moderately Hard</v>
      </c>
      <c r="Q908" t="str" cm="1">
        <f t="array" ref="Q908">_xlfn.IFS(D907&lt;50,"Non-Beneficial",
D907&lt;=150,"Excellent",
D907&lt;=250,"Good",
D907&lt;=350,"Average",
D907&lt;=500,"Poor",
D907&lt;=800,"Very Poor",
D907&gt;800,"Unacceptable")</f>
        <v>Average</v>
      </c>
      <c r="R908" t="str">
        <f t="shared" si="127"/>
        <v>Unacceptable</v>
      </c>
      <c r="S908" t="str">
        <f t="shared" si="129"/>
        <v>Safe</v>
      </c>
      <c r="T908" t="str">
        <f t="shared" si="130"/>
        <v>Acceptable</v>
      </c>
      <c r="U908" t="str">
        <f t="shared" si="131"/>
        <v>Acceptable</v>
      </c>
      <c r="V908" t="str">
        <f t="shared" si="132"/>
        <v>Safe</v>
      </c>
      <c r="W908" t="str">
        <f t="shared" si="133"/>
        <v>Acceptable</v>
      </c>
      <c r="AA908" t="str">
        <f t="shared" si="134"/>
        <v>Not-Potable</v>
      </c>
      <c r="AB908" t="str">
        <f t="shared" si="135"/>
        <v>Potable</v>
      </c>
      <c r="AC908" t="s">
        <v>40</v>
      </c>
    </row>
    <row r="909" spans="2:29" x14ac:dyDescent="0.3">
      <c r="B909">
        <v>5.2965788038102302</v>
      </c>
      <c r="C909">
        <v>220.080832408112</v>
      </c>
      <c r="D909">
        <v>395.370864601025</v>
      </c>
      <c r="E909">
        <v>9.23276606194033</v>
      </c>
      <c r="F909">
        <v>322.43359180720302</v>
      </c>
      <c r="G909">
        <v>393.38860326874999</v>
      </c>
      <c r="H909">
        <v>10.5833361527372</v>
      </c>
      <c r="I909">
        <v>58.801469484886802</v>
      </c>
      <c r="J909">
        <v>3.9184698008316801</v>
      </c>
      <c r="O909" t="str">
        <f t="shared" si="128"/>
        <v>Neutral</v>
      </c>
      <c r="P909" t="str" cm="1">
        <f t="array" ref="P909">_xlfn.IFS(C908&lt;=60,"Soft",
C908&lt;120,"Moderately Soft",
C908&lt;=170,"Desirable",
C908&lt;=240,"Moderately Hard",
C908&gt;240,"Hard")</f>
        <v>Moderately Hard</v>
      </c>
      <c r="Q909" t="str" cm="1">
        <f t="array" ref="Q909">_xlfn.IFS(D908&lt;50,"Non-Beneficial",
D908&lt;=150,"Excellent",
D908&lt;=250,"Good",
D908&lt;=350,"Average",
D908&lt;=500,"Poor",
D908&lt;=800,"Very Poor",
D908&gt;800,"Unacceptable")</f>
        <v>Poor</v>
      </c>
      <c r="R909" t="str">
        <f t="shared" si="127"/>
        <v>Unacceptable</v>
      </c>
      <c r="S909" t="str">
        <f t="shared" si="129"/>
        <v>Safe</v>
      </c>
      <c r="T909" t="str">
        <f t="shared" si="130"/>
        <v>Unacceptable</v>
      </c>
      <c r="U909" t="str">
        <f t="shared" si="131"/>
        <v>Acceptable</v>
      </c>
      <c r="V909" t="str">
        <f t="shared" si="132"/>
        <v>Unsafe</v>
      </c>
      <c r="W909" t="str">
        <f t="shared" si="133"/>
        <v>Acceptable</v>
      </c>
      <c r="AA909" t="str">
        <f t="shared" si="134"/>
        <v>Not-Potable</v>
      </c>
      <c r="AB909" t="str">
        <f t="shared" si="135"/>
        <v>Not-Potable</v>
      </c>
      <c r="AC909" t="s">
        <v>40</v>
      </c>
    </row>
    <row r="910" spans="2:29" x14ac:dyDescent="0.3">
      <c r="B910">
        <v>10.2820679748947</v>
      </c>
      <c r="C910">
        <v>198.54636349040399</v>
      </c>
      <c r="D910">
        <v>81.082973216246003</v>
      </c>
      <c r="E910">
        <v>5.54840710373563</v>
      </c>
      <c r="F910">
        <v>332.01793527419699</v>
      </c>
      <c r="G910">
        <v>568.07898016099796</v>
      </c>
      <c r="H910">
        <v>15.6616922916939</v>
      </c>
      <c r="I910">
        <v>28.770618838807099</v>
      </c>
      <c r="J910">
        <v>4.5729230043865696</v>
      </c>
      <c r="O910" t="str">
        <f t="shared" si="128"/>
        <v>Acidic</v>
      </c>
      <c r="P910" t="str" cm="1">
        <f t="array" ref="P910">_xlfn.IFS(C909&lt;=60,"Soft",
C909&lt;120,"Moderately Soft",
C909&lt;=170,"Desirable",
C909&lt;=240,"Moderately Hard",
C909&gt;240,"Hard")</f>
        <v>Moderately Hard</v>
      </c>
      <c r="Q910" t="str" cm="1">
        <f t="array" ref="Q910">_xlfn.IFS(D909&lt;50,"Non-Beneficial",
D909&lt;=150,"Excellent",
D909&lt;=250,"Good",
D909&lt;=350,"Average",
D909&lt;=500,"Poor",
D909&lt;=800,"Very Poor",
D909&gt;800,"Unacceptable")</f>
        <v>Poor</v>
      </c>
      <c r="R910" t="str">
        <f t="shared" si="127"/>
        <v>Unacceptable</v>
      </c>
      <c r="S910" t="str">
        <f t="shared" si="129"/>
        <v>Safe</v>
      </c>
      <c r="T910" t="str">
        <f t="shared" si="130"/>
        <v>Acceptable</v>
      </c>
      <c r="U910" t="str">
        <f t="shared" si="131"/>
        <v>Acceptable</v>
      </c>
      <c r="V910" t="str">
        <f t="shared" si="132"/>
        <v>Safe</v>
      </c>
      <c r="W910" t="str">
        <f t="shared" si="133"/>
        <v>Acceptable</v>
      </c>
      <c r="AA910" t="str">
        <f t="shared" si="134"/>
        <v>Not-Potable</v>
      </c>
      <c r="AB910" t="str">
        <f t="shared" si="135"/>
        <v>Not-Potable</v>
      </c>
      <c r="AC910" t="s">
        <v>40</v>
      </c>
    </row>
    <row r="911" spans="2:29" x14ac:dyDescent="0.3">
      <c r="B911">
        <v>7.0168361132545796</v>
      </c>
      <c r="C911">
        <v>167.36218705178999</v>
      </c>
      <c r="D911">
        <v>180.14995703148202</v>
      </c>
      <c r="E911">
        <v>5.9030582314681297</v>
      </c>
      <c r="F911">
        <v>362.52341586237497</v>
      </c>
      <c r="G911">
        <v>471.48439459306201</v>
      </c>
      <c r="H911">
        <v>10.6925879869094</v>
      </c>
      <c r="I911">
        <v>45.002014419832001</v>
      </c>
      <c r="J911">
        <v>4.10139799100864</v>
      </c>
      <c r="O911" t="str">
        <f t="shared" si="128"/>
        <v>Alkaline</v>
      </c>
      <c r="P911" t="str" cm="1">
        <f t="array" ref="P911">_xlfn.IFS(C910&lt;=60,"Soft",
C910&lt;120,"Moderately Soft",
C910&lt;=170,"Desirable",
C910&lt;=240,"Moderately Hard",
C910&gt;240,"Hard")</f>
        <v>Moderately Hard</v>
      </c>
      <c r="Q911" t="str" cm="1">
        <f t="array" ref="Q911">_xlfn.IFS(D910&lt;50,"Non-Beneficial",
D910&lt;=150,"Excellent",
D910&lt;=250,"Good",
D910&lt;=350,"Average",
D910&lt;=500,"Poor",
D910&lt;=800,"Very Poor",
D910&gt;800,"Unacceptable")</f>
        <v>Excellent</v>
      </c>
      <c r="R911" t="str">
        <f t="shared" si="127"/>
        <v>Needs Boiling</v>
      </c>
      <c r="S911" t="str">
        <f t="shared" si="129"/>
        <v>Safe</v>
      </c>
      <c r="T911" t="str">
        <f t="shared" si="130"/>
        <v>Unacceptable</v>
      </c>
      <c r="U911" t="str">
        <f t="shared" si="131"/>
        <v>Acceptable</v>
      </c>
      <c r="V911" t="str">
        <f t="shared" si="132"/>
        <v>Safe</v>
      </c>
      <c r="W911" t="str">
        <f t="shared" si="133"/>
        <v>Acceptable</v>
      </c>
      <c r="AA911" t="str">
        <f t="shared" si="134"/>
        <v>Not-Potable</v>
      </c>
      <c r="AB911" t="str">
        <f t="shared" si="135"/>
        <v>Not-Potable</v>
      </c>
      <c r="AC911" t="s">
        <v>40</v>
      </c>
    </row>
    <row r="912" spans="2:29" x14ac:dyDescent="0.3">
      <c r="B912">
        <v>6.8716072450149603</v>
      </c>
      <c r="C912">
        <v>197.51709338436001</v>
      </c>
      <c r="D912">
        <v>195.57993724369098</v>
      </c>
      <c r="E912">
        <v>8.3113487274975508</v>
      </c>
      <c r="F912">
        <v>355.08725790596498</v>
      </c>
      <c r="G912">
        <v>379.50773853152799</v>
      </c>
      <c r="H912">
        <v>18.240711615825798</v>
      </c>
      <c r="I912">
        <v>65.6942303934959</v>
      </c>
      <c r="J912">
        <v>4.1803893115039301</v>
      </c>
      <c r="O912" t="str">
        <f t="shared" si="128"/>
        <v>Neutral</v>
      </c>
      <c r="P912" t="str" cm="1">
        <f t="array" ref="P912">_xlfn.IFS(C911&lt;=60,"Soft",
C911&lt;120,"Moderately Soft",
C911&lt;=170,"Desirable",
C911&lt;=240,"Moderately Hard",
C911&gt;240,"Hard")</f>
        <v>Desirable</v>
      </c>
      <c r="Q912" t="str" cm="1">
        <f t="array" ref="Q912">_xlfn.IFS(D911&lt;50,"Non-Beneficial",
D911&lt;=150,"Excellent",
D911&lt;=250,"Good",
D911&lt;=350,"Average",
D911&lt;=500,"Poor",
D911&lt;=800,"Very Poor",
D911&gt;800,"Unacceptable")</f>
        <v>Good</v>
      </c>
      <c r="R912" t="str">
        <f t="shared" si="127"/>
        <v>Needs Boiling</v>
      </c>
      <c r="S912" t="str">
        <f t="shared" si="129"/>
        <v>Safe</v>
      </c>
      <c r="T912" t="str">
        <f t="shared" si="130"/>
        <v>Acceptable</v>
      </c>
      <c r="U912" t="str">
        <f t="shared" si="131"/>
        <v>Acceptable</v>
      </c>
      <c r="V912" t="str">
        <f t="shared" si="132"/>
        <v>Safe</v>
      </c>
      <c r="W912" t="str">
        <f t="shared" si="133"/>
        <v>Acceptable</v>
      </c>
      <c r="AA912" t="str">
        <f t="shared" si="134"/>
        <v>Potable</v>
      </c>
      <c r="AB912" t="str">
        <f t="shared" si="135"/>
        <v>Potable</v>
      </c>
      <c r="AC912" t="s">
        <v>40</v>
      </c>
    </row>
    <row r="913" spans="2:29" x14ac:dyDescent="0.3">
      <c r="B913">
        <f>$AG$27</f>
        <v>7.080794504276815</v>
      </c>
      <c r="C913">
        <v>214.17232983223599</v>
      </c>
      <c r="D913">
        <v>89.859118071088801</v>
      </c>
      <c r="E913">
        <v>7.2979726595691297</v>
      </c>
      <c r="F913">
        <f>$AH$27</f>
        <v>333.77577661081307</v>
      </c>
      <c r="G913">
        <v>498.80391688354399</v>
      </c>
      <c r="H913">
        <v>9.5833231131586505</v>
      </c>
      <c r="I913">
        <v>37.616485383718199</v>
      </c>
      <c r="J913">
        <v>5.5047493969204302</v>
      </c>
      <c r="O913" t="str">
        <f t="shared" si="128"/>
        <v>Neutral</v>
      </c>
      <c r="P913" t="str" cm="1">
        <f t="array" ref="P913">_xlfn.IFS(C912&lt;=60,"Soft",
C912&lt;120,"Moderately Soft",
C912&lt;=170,"Desirable",
C912&lt;=240,"Moderately Hard",
C912&gt;240,"Hard")</f>
        <v>Moderately Hard</v>
      </c>
      <c r="Q913" t="str" cm="1">
        <f t="array" ref="Q913">_xlfn.IFS(D912&lt;50,"Non-Beneficial",
D912&lt;=150,"Excellent",
D912&lt;=250,"Good",
D912&lt;=350,"Average",
D912&lt;=500,"Poor",
D912&lt;=800,"Very Poor",
D912&gt;800,"Unacceptable")</f>
        <v>Good</v>
      </c>
      <c r="R913" t="str">
        <f t="shared" si="127"/>
        <v>Unacceptable</v>
      </c>
      <c r="S913" t="str">
        <f t="shared" si="129"/>
        <v>Safe</v>
      </c>
      <c r="T913" t="str">
        <f t="shared" si="130"/>
        <v>Acceptable</v>
      </c>
      <c r="U913" t="str">
        <f t="shared" si="131"/>
        <v>Acceptable</v>
      </c>
      <c r="V913" t="str">
        <f t="shared" si="132"/>
        <v>Safe</v>
      </c>
      <c r="W913" t="str">
        <f t="shared" si="133"/>
        <v>Acceptable</v>
      </c>
      <c r="AA913" t="str">
        <f t="shared" si="134"/>
        <v>Not-Potable</v>
      </c>
      <c r="AB913" t="str">
        <f t="shared" si="135"/>
        <v>Potable</v>
      </c>
      <c r="AC913" t="s">
        <v>40</v>
      </c>
    </row>
    <row r="914" spans="2:29" x14ac:dyDescent="0.3">
      <c r="B914">
        <v>8.2740690586978598</v>
      </c>
      <c r="C914">
        <v>195.80333053487701</v>
      </c>
      <c r="D914">
        <v>180.91202614630899</v>
      </c>
      <c r="E914">
        <v>7.4221044466035897</v>
      </c>
      <c r="F914">
        <v>365.40722224178</v>
      </c>
      <c r="G914">
        <v>369.19833429369697</v>
      </c>
      <c r="H914">
        <v>16.996330277382199</v>
      </c>
      <c r="I914">
        <f>$AI$27</f>
        <v>66.396292946768</v>
      </c>
      <c r="J914">
        <v>2.5754230277099102</v>
      </c>
      <c r="O914" t="str">
        <f t="shared" si="128"/>
        <v>Neutral</v>
      </c>
      <c r="P914" t="str" cm="1">
        <f t="array" ref="P914">_xlfn.IFS(C913&lt;=60,"Soft",
C913&lt;120,"Moderately Soft",
C913&lt;=170,"Desirable",
C913&lt;=240,"Moderately Hard",
C913&gt;240,"Hard")</f>
        <v>Moderately Hard</v>
      </c>
      <c r="Q914" t="str" cm="1">
        <f t="array" ref="Q914">_xlfn.IFS(D913&lt;50,"Non-Beneficial",
D913&lt;=150,"Excellent",
D913&lt;=250,"Good",
D913&lt;=350,"Average",
D913&lt;=500,"Poor",
D913&lt;=800,"Very Poor",
D913&gt;800,"Unacceptable")</f>
        <v>Excellent</v>
      </c>
      <c r="R914" t="str">
        <f t="shared" si="127"/>
        <v>Unacceptable</v>
      </c>
      <c r="S914" t="str">
        <f t="shared" si="129"/>
        <v>Safe</v>
      </c>
      <c r="T914" t="str">
        <f t="shared" si="130"/>
        <v>Acceptable</v>
      </c>
      <c r="U914" t="str">
        <f t="shared" si="131"/>
        <v>Acceptable</v>
      </c>
      <c r="V914" t="str">
        <f t="shared" si="132"/>
        <v>Safe</v>
      </c>
      <c r="W914" t="str">
        <f t="shared" si="133"/>
        <v>Unacceptable</v>
      </c>
      <c r="AA914" t="str">
        <f t="shared" si="134"/>
        <v>Not-Potable</v>
      </c>
      <c r="AB914" t="str">
        <f t="shared" si="135"/>
        <v>Not-Potable</v>
      </c>
      <c r="AC914" t="s">
        <v>40</v>
      </c>
    </row>
    <row r="915" spans="2:29" x14ac:dyDescent="0.3">
      <c r="B915">
        <v>8.2388789894452703</v>
      </c>
      <c r="C915">
        <v>198.21340514168</v>
      </c>
      <c r="D915">
        <v>114.51312217210599</v>
      </c>
      <c r="E915">
        <v>5.3089895602046902</v>
      </c>
      <c r="F915">
        <v>309.32942345724098</v>
      </c>
      <c r="G915">
        <v>401.06376365983601</v>
      </c>
      <c r="H915">
        <v>13.243329279142401</v>
      </c>
      <c r="I915">
        <v>81.197710429340106</v>
      </c>
      <c r="J915">
        <v>2.7847127967179</v>
      </c>
      <c r="O915" t="str">
        <f t="shared" si="128"/>
        <v>Alkaline</v>
      </c>
      <c r="P915" t="str" cm="1">
        <f t="array" ref="P915">_xlfn.IFS(C914&lt;=60,"Soft",
C914&lt;120,"Moderately Soft",
C914&lt;=170,"Desirable",
C914&lt;=240,"Moderately Hard",
C914&gt;240,"Hard")</f>
        <v>Moderately Hard</v>
      </c>
      <c r="Q915" t="str" cm="1">
        <f t="array" ref="Q915">_xlfn.IFS(D914&lt;50,"Non-Beneficial",
D914&lt;=150,"Excellent",
D914&lt;=250,"Good",
D914&lt;=350,"Average",
D914&lt;=500,"Poor",
D914&lt;=800,"Very Poor",
D914&gt;800,"Unacceptable")</f>
        <v>Good</v>
      </c>
      <c r="R915" t="str">
        <f t="shared" si="127"/>
        <v>Unacceptable</v>
      </c>
      <c r="S915" t="str">
        <f t="shared" si="129"/>
        <v>Safe</v>
      </c>
      <c r="T915" t="str">
        <f t="shared" si="130"/>
        <v>Acceptable</v>
      </c>
      <c r="U915" t="str">
        <f t="shared" si="131"/>
        <v>Acceptable</v>
      </c>
      <c r="V915" t="str">
        <f t="shared" si="132"/>
        <v>Safe</v>
      </c>
      <c r="W915" t="str">
        <f t="shared" si="133"/>
        <v>Acceptable</v>
      </c>
      <c r="AA915" t="str">
        <f t="shared" si="134"/>
        <v>Not-Potable</v>
      </c>
      <c r="AB915" t="str">
        <f t="shared" si="135"/>
        <v>Not-Potable</v>
      </c>
      <c r="AC915" t="s">
        <v>40</v>
      </c>
    </row>
    <row r="916" spans="2:29" x14ac:dyDescent="0.3">
      <c r="B916">
        <v>5.7911543734533701</v>
      </c>
      <c r="C916">
        <v>190.43167918167299</v>
      </c>
      <c r="D916">
        <v>202.882355694686</v>
      </c>
      <c r="E916">
        <v>6.2983657953052603</v>
      </c>
      <c r="F916">
        <v>347.04102025514999</v>
      </c>
      <c r="G916">
        <v>544.85748059517095</v>
      </c>
      <c r="H916">
        <v>17.706838261068899</v>
      </c>
      <c r="I916">
        <v>84.388191428464197</v>
      </c>
      <c r="J916">
        <v>4.1048348165646402</v>
      </c>
      <c r="O916" t="str">
        <f t="shared" si="128"/>
        <v>Alkaline</v>
      </c>
      <c r="P916" t="str" cm="1">
        <f t="array" ref="P916">_xlfn.IFS(C915&lt;=60,"Soft",
C915&lt;120,"Moderately Soft",
C915&lt;=170,"Desirable",
C915&lt;=240,"Moderately Hard",
C915&gt;240,"Hard")</f>
        <v>Moderately Hard</v>
      </c>
      <c r="Q916" t="str" cm="1">
        <f t="array" ref="Q916">_xlfn.IFS(D915&lt;50,"Non-Beneficial",
D915&lt;=150,"Excellent",
D915&lt;=250,"Good",
D915&lt;=350,"Average",
D915&lt;=500,"Poor",
D915&lt;=800,"Very Poor",
D915&gt;800,"Unacceptable")</f>
        <v>Excellent</v>
      </c>
      <c r="R916" t="str">
        <f t="shared" si="127"/>
        <v>Needs Boiling</v>
      </c>
      <c r="S916" t="str">
        <f t="shared" si="129"/>
        <v>Safe</v>
      </c>
      <c r="T916" t="str">
        <f t="shared" si="130"/>
        <v>Acceptable</v>
      </c>
      <c r="U916" t="str">
        <f t="shared" si="131"/>
        <v>Acceptable</v>
      </c>
      <c r="V916" t="str">
        <f t="shared" si="132"/>
        <v>Unsafe</v>
      </c>
      <c r="W916" t="str">
        <f t="shared" si="133"/>
        <v>Acceptable</v>
      </c>
      <c r="AA916" t="str">
        <f t="shared" si="134"/>
        <v>Not-Potable</v>
      </c>
      <c r="AB916" t="str">
        <f t="shared" si="135"/>
        <v>Not-Potable</v>
      </c>
      <c r="AC916" t="s">
        <v>40</v>
      </c>
    </row>
    <row r="917" spans="2:29" x14ac:dyDescent="0.3">
      <c r="B917">
        <v>6.1533689567288601</v>
      </c>
      <c r="C917">
        <v>237.13982778480201</v>
      </c>
      <c r="D917">
        <v>220.520346189816</v>
      </c>
      <c r="E917">
        <v>8.0904939633254198</v>
      </c>
      <c r="F917">
        <v>306.23917986795698</v>
      </c>
      <c r="G917">
        <v>485.098483136803</v>
      </c>
      <c r="H917">
        <v>17.075262589369402</v>
      </c>
      <c r="I917">
        <v>58.108258557363598</v>
      </c>
      <c r="J917">
        <v>4.0303374854228</v>
      </c>
      <c r="O917" t="str">
        <f t="shared" si="128"/>
        <v>Acidic</v>
      </c>
      <c r="P917" t="str" cm="1">
        <f t="array" ref="P917">_xlfn.IFS(C916&lt;=60,"Soft",
C916&lt;120,"Moderately Soft",
C916&lt;=170,"Desirable",
C916&lt;=240,"Moderately Hard",
C916&gt;240,"Hard")</f>
        <v>Moderately Hard</v>
      </c>
      <c r="Q917" t="str" cm="1">
        <f t="array" ref="Q917">_xlfn.IFS(D916&lt;50,"Non-Beneficial",
D916&lt;=150,"Excellent",
D916&lt;=250,"Good",
D916&lt;=350,"Average",
D916&lt;=500,"Poor",
D916&lt;=800,"Very Poor",
D916&gt;800,"Unacceptable")</f>
        <v>Good</v>
      </c>
      <c r="R917" t="str">
        <f t="shared" si="127"/>
        <v>Needs Boiling</v>
      </c>
      <c r="S917" t="str">
        <f t="shared" si="129"/>
        <v>Safe</v>
      </c>
      <c r="T917" t="str">
        <f t="shared" si="130"/>
        <v>Unacceptable</v>
      </c>
      <c r="U917" t="str">
        <f t="shared" si="131"/>
        <v>Acceptable</v>
      </c>
      <c r="V917" t="str">
        <f t="shared" si="132"/>
        <v>Unsafe</v>
      </c>
      <c r="W917" t="str">
        <f t="shared" si="133"/>
        <v>Acceptable</v>
      </c>
      <c r="AA917" t="str">
        <f t="shared" si="134"/>
        <v>Not-Potable</v>
      </c>
      <c r="AB917" t="str">
        <f t="shared" si="135"/>
        <v>Not-Potable</v>
      </c>
      <c r="AC917" t="s">
        <v>40</v>
      </c>
    </row>
    <row r="918" spans="2:29" x14ac:dyDescent="0.3">
      <c r="B918">
        <v>7.3030519063283101</v>
      </c>
      <c r="C918">
        <v>196.95287516726</v>
      </c>
      <c r="D918">
        <v>220.53010262142701</v>
      </c>
      <c r="E918">
        <v>5.3926928294008798</v>
      </c>
      <c r="F918">
        <v>305.22156360716298</v>
      </c>
      <c r="G918">
        <v>451.60592395435702</v>
      </c>
      <c r="H918">
        <v>14.665560528066299</v>
      </c>
      <c r="I918">
        <v>71.710778677270099</v>
      </c>
      <c r="J918">
        <v>4.1448699404081504</v>
      </c>
      <c r="O918" t="str">
        <f t="shared" si="128"/>
        <v>Acidic</v>
      </c>
      <c r="P918" t="str" cm="1">
        <f t="array" ref="P918">_xlfn.IFS(C917&lt;=60,"Soft",
C917&lt;120,"Moderately Soft",
C917&lt;=170,"Desirable",
C917&lt;=240,"Moderately Hard",
C917&gt;240,"Hard")</f>
        <v>Moderately Hard</v>
      </c>
      <c r="Q918" t="str" cm="1">
        <f t="array" ref="Q918">_xlfn.IFS(D917&lt;50,"Non-Beneficial",
D917&lt;=150,"Excellent",
D917&lt;=250,"Good",
D917&lt;=350,"Average",
D917&lt;=500,"Poor",
D917&lt;=800,"Very Poor",
D917&gt;800,"Unacceptable")</f>
        <v>Good</v>
      </c>
      <c r="R918" t="str">
        <f t="shared" si="127"/>
        <v>Unacceptable</v>
      </c>
      <c r="S918" t="str">
        <f t="shared" si="129"/>
        <v>Safe</v>
      </c>
      <c r="T918" t="str">
        <f t="shared" si="130"/>
        <v>Acceptable</v>
      </c>
      <c r="U918" t="str">
        <f t="shared" si="131"/>
        <v>Acceptable</v>
      </c>
      <c r="V918" t="str">
        <f t="shared" si="132"/>
        <v>Safe</v>
      </c>
      <c r="W918" t="str">
        <f t="shared" si="133"/>
        <v>Acceptable</v>
      </c>
      <c r="AA918" t="str">
        <f t="shared" si="134"/>
        <v>Not-Potable</v>
      </c>
      <c r="AB918" t="str">
        <f t="shared" si="135"/>
        <v>Not-Potable</v>
      </c>
      <c r="AC918" t="s">
        <v>40</v>
      </c>
    </row>
    <row r="919" spans="2:29" x14ac:dyDescent="0.3">
      <c r="B919">
        <v>7.5926723000754803</v>
      </c>
      <c r="C919">
        <v>177.08083947966901</v>
      </c>
      <c r="D919">
        <v>149.12225506241802</v>
      </c>
      <c r="E919">
        <v>6.0411436716074904</v>
      </c>
      <c r="F919">
        <v>349.24061445133901</v>
      </c>
      <c r="G919">
        <v>355.28444229142599</v>
      </c>
      <c r="H919">
        <v>17.161966066690901</v>
      </c>
      <c r="I919">
        <v>42.115256925159898</v>
      </c>
      <c r="J919">
        <v>3.3414267280659602</v>
      </c>
      <c r="O919" t="str">
        <f t="shared" si="128"/>
        <v>Neutral</v>
      </c>
      <c r="P919" t="str" cm="1">
        <f t="array" ref="P919">_xlfn.IFS(C918&lt;=60,"Soft",
C918&lt;120,"Moderately Soft",
C918&lt;=170,"Desirable",
C918&lt;=240,"Moderately Hard",
C918&gt;240,"Hard")</f>
        <v>Moderately Hard</v>
      </c>
      <c r="Q919" t="str" cm="1">
        <f t="array" ref="Q919">_xlfn.IFS(D918&lt;50,"Non-Beneficial",
D918&lt;=150,"Excellent",
D918&lt;=250,"Good",
D918&lt;=350,"Average",
D918&lt;=500,"Poor",
D918&lt;=800,"Very Poor",
D918&gt;800,"Unacceptable")</f>
        <v>Good</v>
      </c>
      <c r="R919" t="str">
        <f t="shared" si="127"/>
        <v>Needs Boiling</v>
      </c>
      <c r="S919" t="str">
        <f t="shared" si="129"/>
        <v>Safe</v>
      </c>
      <c r="T919" t="str">
        <f t="shared" si="130"/>
        <v>Acceptable</v>
      </c>
      <c r="U919" t="str">
        <f t="shared" si="131"/>
        <v>Acceptable</v>
      </c>
      <c r="V919" t="str">
        <f t="shared" si="132"/>
        <v>Safe</v>
      </c>
      <c r="W919" t="str">
        <f t="shared" si="133"/>
        <v>Acceptable</v>
      </c>
      <c r="AA919" t="str">
        <f t="shared" si="134"/>
        <v>Potable</v>
      </c>
      <c r="AB919" t="str">
        <f t="shared" si="135"/>
        <v>Potable</v>
      </c>
      <c r="AC919" t="s">
        <v>40</v>
      </c>
    </row>
    <row r="920" spans="2:29" x14ac:dyDescent="0.3">
      <c r="B920">
        <v>6.7841161148075102</v>
      </c>
      <c r="C920">
        <v>189.60834666312701</v>
      </c>
      <c r="D920">
        <v>127.368650014257</v>
      </c>
      <c r="E920">
        <v>5.9357718440083502</v>
      </c>
      <c r="F920">
        <f>$AH$27</f>
        <v>333.77577661081307</v>
      </c>
      <c r="G920">
        <v>480.30858096175501</v>
      </c>
      <c r="H920">
        <v>20.6064086396986</v>
      </c>
      <c r="I920">
        <v>76.621488759569502</v>
      </c>
      <c r="J920">
        <v>4.0721866075476703</v>
      </c>
      <c r="O920" t="str">
        <f t="shared" si="128"/>
        <v>Neutral</v>
      </c>
      <c r="P920" t="str" cm="1">
        <f t="array" ref="P920">_xlfn.IFS(C919&lt;=60,"Soft",
C919&lt;120,"Moderately Soft",
C919&lt;=170,"Desirable",
C919&lt;=240,"Moderately Hard",
C919&gt;240,"Hard")</f>
        <v>Moderately Hard</v>
      </c>
      <c r="Q920" t="str" cm="1">
        <f t="array" ref="Q920">_xlfn.IFS(D919&lt;50,"Non-Beneficial",
D919&lt;=150,"Excellent",
D919&lt;=250,"Good",
D919&lt;=350,"Average",
D919&lt;=500,"Poor",
D919&lt;=800,"Very Poor",
D919&gt;800,"Unacceptable")</f>
        <v>Excellent</v>
      </c>
      <c r="R920" t="str">
        <f t="shared" si="127"/>
        <v>Needs Boiling</v>
      </c>
      <c r="S920" t="str">
        <f t="shared" si="129"/>
        <v>Safe</v>
      </c>
      <c r="T920" t="str">
        <f t="shared" si="130"/>
        <v>Acceptable</v>
      </c>
      <c r="U920" t="str">
        <f t="shared" si="131"/>
        <v>Acceptable</v>
      </c>
      <c r="V920" t="str">
        <f t="shared" si="132"/>
        <v>Safe</v>
      </c>
      <c r="W920" t="str">
        <f t="shared" si="133"/>
        <v>Acceptable</v>
      </c>
      <c r="AA920" t="str">
        <f t="shared" si="134"/>
        <v>Potable</v>
      </c>
      <c r="AB920" t="str">
        <f t="shared" si="135"/>
        <v>Potable</v>
      </c>
      <c r="AC920" t="s">
        <v>40</v>
      </c>
    </row>
    <row r="921" spans="2:29" x14ac:dyDescent="0.3">
      <c r="B921">
        <v>5.60685613057771</v>
      </c>
      <c r="C921">
        <v>211.513097185341</v>
      </c>
      <c r="D921">
        <v>324.23462685108501</v>
      </c>
      <c r="E921">
        <v>6.8129432753934198</v>
      </c>
      <c r="F921">
        <f>$AH$27</f>
        <v>333.77577661081307</v>
      </c>
      <c r="G921">
        <v>446.38640359860801</v>
      </c>
      <c r="H921">
        <v>20.926950178989799</v>
      </c>
      <c r="I921">
        <v>52.218978737459103</v>
      </c>
      <c r="J921">
        <v>4.0709660984960001</v>
      </c>
      <c r="O921" t="str">
        <f t="shared" si="128"/>
        <v>Drinkable</v>
      </c>
      <c r="P921" t="str" cm="1">
        <f t="array" ref="P921">_xlfn.IFS(C920&lt;=60,"Soft",
C920&lt;120,"Moderately Soft",
C920&lt;=170,"Desirable",
C920&lt;=240,"Moderately Hard",
C920&gt;240,"Hard")</f>
        <v>Moderately Hard</v>
      </c>
      <c r="Q921" t="str" cm="1">
        <f t="array" ref="Q921">_xlfn.IFS(D920&lt;50,"Non-Beneficial",
D920&lt;=150,"Excellent",
D920&lt;=250,"Good",
D920&lt;=350,"Average",
D920&lt;=500,"Poor",
D920&lt;=800,"Very Poor",
D920&gt;800,"Unacceptable")</f>
        <v>Excellent</v>
      </c>
      <c r="R921" t="str">
        <f t="shared" si="127"/>
        <v>Needs Boiling</v>
      </c>
      <c r="S921" t="str">
        <f t="shared" si="129"/>
        <v>Safe</v>
      </c>
      <c r="T921" t="str">
        <f t="shared" si="130"/>
        <v>Acceptable</v>
      </c>
      <c r="U921" t="str">
        <f t="shared" si="131"/>
        <v>Unacceptable</v>
      </c>
      <c r="V921" t="str">
        <f t="shared" si="132"/>
        <v>Safe</v>
      </c>
      <c r="W921" t="str">
        <f t="shared" si="133"/>
        <v>Acceptable</v>
      </c>
      <c r="AA921" t="str">
        <f t="shared" si="134"/>
        <v>Not-Potable</v>
      </c>
      <c r="AB921" t="str">
        <f t="shared" si="135"/>
        <v>Potable</v>
      </c>
      <c r="AC921" t="s">
        <v>40</v>
      </c>
    </row>
    <row r="922" spans="2:29" x14ac:dyDescent="0.3">
      <c r="B922">
        <f>$AG$27</f>
        <v>7.080794504276815</v>
      </c>
      <c r="C922">
        <v>223.44311134164701</v>
      </c>
      <c r="D922">
        <v>362.90746112410403</v>
      </c>
      <c r="E922">
        <v>9.3800132840908006</v>
      </c>
      <c r="F922">
        <v>333.44519981221799</v>
      </c>
      <c r="G922">
        <v>373.920160180518</v>
      </c>
      <c r="H922">
        <v>16.520495964276101</v>
      </c>
      <c r="I922">
        <v>64.696690777032302</v>
      </c>
      <c r="J922">
        <v>3.8177789531816502</v>
      </c>
      <c r="O922" t="str">
        <f t="shared" si="128"/>
        <v>Acidic</v>
      </c>
      <c r="P922" t="str" cm="1">
        <f t="array" ref="P922">_xlfn.IFS(C921&lt;=60,"Soft",
C921&lt;120,"Moderately Soft",
C921&lt;=170,"Desirable",
C921&lt;=240,"Moderately Hard",
C921&gt;240,"Hard")</f>
        <v>Moderately Hard</v>
      </c>
      <c r="Q922" t="str" cm="1">
        <f t="array" ref="Q922">_xlfn.IFS(D921&lt;50,"Non-Beneficial",
D921&lt;=150,"Excellent",
D921&lt;=250,"Good",
D921&lt;=350,"Average",
D921&lt;=500,"Poor",
D921&lt;=800,"Very Poor",
D921&gt;800,"Unacceptable")</f>
        <v>Average</v>
      </c>
      <c r="R922" t="str">
        <f t="shared" si="127"/>
        <v>Needs Boiling</v>
      </c>
      <c r="S922" t="str">
        <f t="shared" si="129"/>
        <v>Safe</v>
      </c>
      <c r="T922" t="str">
        <f t="shared" si="130"/>
        <v>Acceptable</v>
      </c>
      <c r="U922" t="str">
        <f t="shared" si="131"/>
        <v>Unacceptable</v>
      </c>
      <c r="V922" t="str">
        <f t="shared" si="132"/>
        <v>Safe</v>
      </c>
      <c r="W922" t="str">
        <f t="shared" si="133"/>
        <v>Acceptable</v>
      </c>
      <c r="AA922" t="str">
        <f t="shared" si="134"/>
        <v>Not-Potable</v>
      </c>
      <c r="AB922" t="str">
        <f t="shared" si="135"/>
        <v>Not-Potable</v>
      </c>
      <c r="AC922" t="s">
        <v>40</v>
      </c>
    </row>
    <row r="923" spans="2:29" x14ac:dyDescent="0.3">
      <c r="B923">
        <v>4.9220454662486901</v>
      </c>
      <c r="C923">
        <v>197.28720656204399</v>
      </c>
      <c r="D923">
        <v>384.947202456931</v>
      </c>
      <c r="E923">
        <v>9.1449532981144301</v>
      </c>
      <c r="F923">
        <v>383.239138292495</v>
      </c>
      <c r="G923">
        <v>357.47070421412099</v>
      </c>
      <c r="H923">
        <v>13.1259416707155</v>
      </c>
      <c r="I923">
        <v>61.864579653329898</v>
      </c>
      <c r="J923">
        <v>2.29169453602317</v>
      </c>
      <c r="O923" t="str">
        <f t="shared" si="128"/>
        <v>Neutral</v>
      </c>
      <c r="P923" t="str" cm="1">
        <f t="array" ref="P923">_xlfn.IFS(C922&lt;=60,"Soft",
C922&lt;120,"Moderately Soft",
C922&lt;=170,"Desirable",
C922&lt;=240,"Moderately Hard",
C922&gt;240,"Hard")</f>
        <v>Moderately Hard</v>
      </c>
      <c r="Q923" t="str" cm="1">
        <f t="array" ref="Q923">_xlfn.IFS(D922&lt;50,"Non-Beneficial",
D922&lt;=150,"Excellent",
D922&lt;=250,"Good",
D922&lt;=350,"Average",
D922&lt;=500,"Poor",
D922&lt;=800,"Very Poor",
D922&gt;800,"Unacceptable")</f>
        <v>Poor</v>
      </c>
      <c r="R923" t="str">
        <f t="shared" si="127"/>
        <v>Unacceptable</v>
      </c>
      <c r="S923" t="str">
        <f t="shared" si="129"/>
        <v>Safe</v>
      </c>
      <c r="T923" t="str">
        <f t="shared" si="130"/>
        <v>Acceptable</v>
      </c>
      <c r="U923" t="str">
        <f t="shared" si="131"/>
        <v>Acceptable</v>
      </c>
      <c r="V923" t="str">
        <f t="shared" si="132"/>
        <v>Safe</v>
      </c>
      <c r="W923" t="str">
        <f t="shared" si="133"/>
        <v>Acceptable</v>
      </c>
      <c r="AA923" t="str">
        <f t="shared" si="134"/>
        <v>Not-Potable</v>
      </c>
      <c r="AB923" t="str">
        <f t="shared" si="135"/>
        <v>Not-Potable</v>
      </c>
      <c r="AC923" t="s">
        <v>40</v>
      </c>
    </row>
    <row r="924" spans="2:29" x14ac:dyDescent="0.3">
      <c r="B924">
        <v>5.7007849472915897</v>
      </c>
      <c r="C924">
        <v>185.92224706858201</v>
      </c>
      <c r="D924">
        <v>273.65106362629399</v>
      </c>
      <c r="E924">
        <v>7.5631004685174696</v>
      </c>
      <c r="F924">
        <f>$AH$27</f>
        <v>333.77577661081307</v>
      </c>
      <c r="G924">
        <v>359.50655304063798</v>
      </c>
      <c r="H924">
        <v>15.089440803496</v>
      </c>
      <c r="I924">
        <v>56.463433927339302</v>
      </c>
      <c r="J924">
        <v>3.9781412786928398</v>
      </c>
      <c r="O924" t="str">
        <f t="shared" si="128"/>
        <v>Acidic</v>
      </c>
      <c r="P924" t="str" cm="1">
        <f t="array" ref="P924">_xlfn.IFS(C923&lt;=60,"Soft",
C923&lt;120,"Moderately Soft",
C923&lt;=170,"Desirable",
C923&lt;=240,"Moderately Hard",
C923&gt;240,"Hard")</f>
        <v>Moderately Hard</v>
      </c>
      <c r="Q924" t="str" cm="1">
        <f t="array" ref="Q924">_xlfn.IFS(D923&lt;50,"Non-Beneficial",
D923&lt;=150,"Excellent",
D923&lt;=250,"Good",
D923&lt;=350,"Average",
D923&lt;=500,"Poor",
D923&lt;=800,"Very Poor",
D923&gt;800,"Unacceptable")</f>
        <v>Poor</v>
      </c>
      <c r="R924" t="str">
        <f t="shared" si="127"/>
        <v>Unacceptable</v>
      </c>
      <c r="S924" t="str">
        <f t="shared" si="129"/>
        <v>Safe</v>
      </c>
      <c r="T924" t="str">
        <f t="shared" si="130"/>
        <v>Acceptable</v>
      </c>
      <c r="U924" t="str">
        <f t="shared" si="131"/>
        <v>Acceptable</v>
      </c>
      <c r="V924" t="str">
        <f t="shared" si="132"/>
        <v>Safe</v>
      </c>
      <c r="W924" t="str">
        <f t="shared" si="133"/>
        <v>Acceptable</v>
      </c>
      <c r="AA924" t="str">
        <f t="shared" si="134"/>
        <v>Not-Potable</v>
      </c>
      <c r="AB924" t="str">
        <f t="shared" si="135"/>
        <v>Not-Potable</v>
      </c>
      <c r="AC924" t="s">
        <v>40</v>
      </c>
    </row>
    <row r="925" spans="2:29" x14ac:dyDescent="0.3">
      <c r="B925">
        <f>$AG$27</f>
        <v>7.080794504276815</v>
      </c>
      <c r="C925">
        <v>215.57846419863699</v>
      </c>
      <c r="D925">
        <v>253.38619342193098</v>
      </c>
      <c r="E925">
        <v>5.78719093436563</v>
      </c>
      <c r="F925">
        <v>266.10999281261002</v>
      </c>
      <c r="G925">
        <v>429.35026797282399</v>
      </c>
      <c r="H925">
        <v>11.8544606762984</v>
      </c>
      <c r="I925">
        <v>71.165352162635799</v>
      </c>
      <c r="J925">
        <v>3.1340001497974299</v>
      </c>
      <c r="O925" t="str">
        <f t="shared" si="128"/>
        <v>Acidic</v>
      </c>
      <c r="P925" t="str" cm="1">
        <f t="array" ref="P925">_xlfn.IFS(C924&lt;=60,"Soft",
C924&lt;120,"Moderately Soft",
C924&lt;=170,"Desirable",
C924&lt;=240,"Moderately Hard",
C924&gt;240,"Hard")</f>
        <v>Moderately Hard</v>
      </c>
      <c r="Q925" t="str" cm="1">
        <f t="array" ref="Q925">_xlfn.IFS(D924&lt;50,"Non-Beneficial",
D924&lt;=150,"Excellent",
D924&lt;=250,"Good",
D924&lt;=350,"Average",
D924&lt;=500,"Poor",
D924&lt;=800,"Very Poor",
D924&gt;800,"Unacceptable")</f>
        <v>Average</v>
      </c>
      <c r="R925" t="str">
        <f t="shared" si="127"/>
        <v>Unacceptable</v>
      </c>
      <c r="S925" t="str">
        <f t="shared" si="129"/>
        <v>Safe</v>
      </c>
      <c r="T925" t="str">
        <f t="shared" si="130"/>
        <v>Acceptable</v>
      </c>
      <c r="U925" t="str">
        <f t="shared" si="131"/>
        <v>Acceptable</v>
      </c>
      <c r="V925" t="str">
        <f t="shared" si="132"/>
        <v>Safe</v>
      </c>
      <c r="W925" t="str">
        <f t="shared" si="133"/>
        <v>Acceptable</v>
      </c>
      <c r="AA925" t="str">
        <f t="shared" si="134"/>
        <v>Not-Potable</v>
      </c>
      <c r="AB925" t="str">
        <f t="shared" si="135"/>
        <v>Not-Potable</v>
      </c>
      <c r="AC925" t="s">
        <v>40</v>
      </c>
    </row>
    <row r="926" spans="2:29" x14ac:dyDescent="0.3">
      <c r="B926">
        <v>10.678056255643201</v>
      </c>
      <c r="C926">
        <v>168.695766278344</v>
      </c>
      <c r="D926">
        <v>70.6637691667231</v>
      </c>
      <c r="E926">
        <v>4.8660924101459697</v>
      </c>
      <c r="F926">
        <f>$AH$27</f>
        <v>333.77577661081307</v>
      </c>
      <c r="G926">
        <v>327.65864438031298</v>
      </c>
      <c r="H926">
        <v>16.296688483167799</v>
      </c>
      <c r="I926">
        <v>46.672482585332602</v>
      </c>
      <c r="J926">
        <v>4.3082569606745302</v>
      </c>
      <c r="O926" t="str">
        <f t="shared" si="128"/>
        <v>Neutral</v>
      </c>
      <c r="P926" t="str" cm="1">
        <f t="array" ref="P926">_xlfn.IFS(C925&lt;=60,"Soft",
C925&lt;120,"Moderately Soft",
C925&lt;=170,"Desirable",
C925&lt;=240,"Moderately Hard",
C925&gt;240,"Hard")</f>
        <v>Moderately Hard</v>
      </c>
      <c r="Q926" t="str" cm="1">
        <f t="array" ref="Q926">_xlfn.IFS(D925&lt;50,"Non-Beneficial",
D925&lt;=150,"Excellent",
D925&lt;=250,"Good",
D925&lt;=350,"Average",
D925&lt;=500,"Poor",
D925&lt;=800,"Very Poor",
D925&gt;800,"Unacceptable")</f>
        <v>Average</v>
      </c>
      <c r="R926" t="str">
        <f t="shared" si="127"/>
        <v>Needs Boiling</v>
      </c>
      <c r="S926" t="str">
        <f t="shared" si="129"/>
        <v>Safe</v>
      </c>
      <c r="T926" t="str">
        <f t="shared" si="130"/>
        <v>Acceptable</v>
      </c>
      <c r="U926" t="str">
        <f t="shared" si="131"/>
        <v>Acceptable</v>
      </c>
      <c r="V926" t="str">
        <f t="shared" si="132"/>
        <v>Safe</v>
      </c>
      <c r="W926" t="str">
        <f t="shared" si="133"/>
        <v>Acceptable</v>
      </c>
      <c r="AA926" t="str">
        <f t="shared" si="134"/>
        <v>Potable</v>
      </c>
      <c r="AB926" t="str">
        <f t="shared" si="135"/>
        <v>Potable</v>
      </c>
      <c r="AC926" t="s">
        <v>40</v>
      </c>
    </row>
    <row r="927" spans="2:29" x14ac:dyDescent="0.3">
      <c r="B927">
        <v>7.6021214747799801</v>
      </c>
      <c r="C927">
        <v>199.353165527697</v>
      </c>
      <c r="D927">
        <v>113.461434527216</v>
      </c>
      <c r="E927">
        <v>6.9003796473275099</v>
      </c>
      <c r="F927">
        <v>304.96648814211397</v>
      </c>
      <c r="G927">
        <v>210.31918197203601</v>
      </c>
      <c r="H927">
        <v>17.925782394769801</v>
      </c>
      <c r="I927">
        <v>62.846672633452101</v>
      </c>
      <c r="J927">
        <v>3.6988747689394201</v>
      </c>
      <c r="O927" t="str">
        <f t="shared" si="128"/>
        <v>Alkaline</v>
      </c>
      <c r="P927" t="str" cm="1">
        <f t="array" ref="P927">_xlfn.IFS(C926&lt;=60,"Soft",
C926&lt;120,"Moderately Soft",
C926&lt;=170,"Desirable",
C926&lt;=240,"Moderately Hard",
C926&gt;240,"Hard")</f>
        <v>Desirable</v>
      </c>
      <c r="Q927" t="str" cm="1">
        <f t="array" ref="Q927">_xlfn.IFS(D926&lt;50,"Non-Beneficial",
D926&lt;=150,"Excellent",
D926&lt;=250,"Good",
D926&lt;=350,"Average",
D926&lt;=500,"Poor",
D926&lt;=800,"Very Poor",
D926&gt;800,"Unacceptable")</f>
        <v>Excellent</v>
      </c>
      <c r="R927" t="str">
        <f t="shared" si="127"/>
        <v>Acceptable</v>
      </c>
      <c r="S927" t="str">
        <f t="shared" si="129"/>
        <v>Safe</v>
      </c>
      <c r="T927" t="str">
        <f t="shared" si="130"/>
        <v>Acceptable</v>
      </c>
      <c r="U927" t="str">
        <f t="shared" si="131"/>
        <v>Acceptable</v>
      </c>
      <c r="V927" t="str">
        <f t="shared" si="132"/>
        <v>Safe</v>
      </c>
      <c r="W927" t="str">
        <f t="shared" si="133"/>
        <v>Acceptable</v>
      </c>
      <c r="AA927" t="str">
        <f t="shared" si="134"/>
        <v>Not-Potable</v>
      </c>
      <c r="AB927" t="str">
        <f t="shared" si="135"/>
        <v>Potable</v>
      </c>
      <c r="AC927" t="s">
        <v>40</v>
      </c>
    </row>
    <row r="928" spans="2:29" x14ac:dyDescent="0.3">
      <c r="B928">
        <v>8.8462819569107101</v>
      </c>
      <c r="C928">
        <v>188.415000635903</v>
      </c>
      <c r="D928">
        <v>177.34949625157597</v>
      </c>
      <c r="E928">
        <v>6.0578676473196102</v>
      </c>
      <c r="F928">
        <v>317.15054450576503</v>
      </c>
      <c r="G928">
        <v>419.395569059232</v>
      </c>
      <c r="H928">
        <v>17.1154467671677</v>
      </c>
      <c r="I928">
        <v>60.251578232108201</v>
      </c>
      <c r="J928">
        <v>2.9250375580069798</v>
      </c>
      <c r="O928" t="str">
        <f t="shared" si="128"/>
        <v>Neutral</v>
      </c>
      <c r="P928" t="str" cm="1">
        <f t="array" ref="P928">_xlfn.IFS(C927&lt;=60,"Soft",
C927&lt;120,"Moderately Soft",
C927&lt;=170,"Desirable",
C927&lt;=240,"Moderately Hard",
C927&gt;240,"Hard")</f>
        <v>Moderately Hard</v>
      </c>
      <c r="Q928" t="str" cm="1">
        <f t="array" ref="Q928">_xlfn.IFS(D927&lt;50,"Non-Beneficial",
D927&lt;=150,"Excellent",
D927&lt;=250,"Good",
D927&lt;=350,"Average",
D927&lt;=500,"Poor",
D927&lt;=800,"Very Poor",
D927&gt;800,"Unacceptable")</f>
        <v>Excellent</v>
      </c>
      <c r="R928" t="str">
        <f t="shared" si="127"/>
        <v>Needs Boiling</v>
      </c>
      <c r="S928" t="str">
        <f t="shared" si="129"/>
        <v>Safe</v>
      </c>
      <c r="T928" t="str">
        <f t="shared" si="130"/>
        <v>Acceptable</v>
      </c>
      <c r="U928" t="str">
        <f t="shared" si="131"/>
        <v>Acceptable</v>
      </c>
      <c r="V928" t="str">
        <f t="shared" si="132"/>
        <v>Safe</v>
      </c>
      <c r="W928" t="str">
        <f t="shared" si="133"/>
        <v>Acceptable</v>
      </c>
      <c r="AA928" t="str">
        <f t="shared" si="134"/>
        <v>Potable</v>
      </c>
      <c r="AB928" t="str">
        <f t="shared" si="135"/>
        <v>Potable</v>
      </c>
      <c r="AC928" t="s">
        <v>40</v>
      </c>
    </row>
    <row r="929" spans="2:29" x14ac:dyDescent="0.3">
      <c r="B929">
        <v>6.7516985863011696</v>
      </c>
      <c r="C929">
        <v>203.40045194899599</v>
      </c>
      <c r="D929">
        <v>263.25817698746397</v>
      </c>
      <c r="E929">
        <v>8.3654700227208902</v>
      </c>
      <c r="F929">
        <v>341.89563614291302</v>
      </c>
      <c r="G929">
        <v>381.44038818927203</v>
      </c>
      <c r="H929">
        <v>19.527318927571098</v>
      </c>
      <c r="I929">
        <v>58.293945043696503</v>
      </c>
      <c r="J929">
        <v>3.7560066720223899</v>
      </c>
      <c r="O929" t="str">
        <f t="shared" si="128"/>
        <v>Alkaline</v>
      </c>
      <c r="P929" t="str" cm="1">
        <f t="array" ref="P929">_xlfn.IFS(C928&lt;=60,"Soft",
C928&lt;120,"Moderately Soft",
C928&lt;=170,"Desirable",
C928&lt;=240,"Moderately Hard",
C928&gt;240,"Hard")</f>
        <v>Moderately Hard</v>
      </c>
      <c r="Q929" t="str" cm="1">
        <f t="array" ref="Q929">_xlfn.IFS(D928&lt;50,"Non-Beneficial",
D928&lt;=150,"Excellent",
D928&lt;=250,"Good",
D928&lt;=350,"Average",
D928&lt;=500,"Poor",
D928&lt;=800,"Very Poor",
D928&gt;800,"Unacceptable")</f>
        <v>Good</v>
      </c>
      <c r="R929" t="str">
        <f t="shared" si="127"/>
        <v>Needs Boiling</v>
      </c>
      <c r="S929" t="str">
        <f t="shared" si="129"/>
        <v>Safe</v>
      </c>
      <c r="T929" t="str">
        <f t="shared" si="130"/>
        <v>Acceptable</v>
      </c>
      <c r="U929" t="str">
        <f t="shared" si="131"/>
        <v>Acceptable</v>
      </c>
      <c r="V929" t="str">
        <f t="shared" si="132"/>
        <v>Safe</v>
      </c>
      <c r="W929" t="str">
        <f t="shared" si="133"/>
        <v>Acceptable</v>
      </c>
      <c r="AA929" t="str">
        <f t="shared" si="134"/>
        <v>Not-Potable</v>
      </c>
      <c r="AB929" t="str">
        <f t="shared" si="135"/>
        <v>Potable</v>
      </c>
      <c r="AC929" t="s">
        <v>40</v>
      </c>
    </row>
    <row r="930" spans="2:29" x14ac:dyDescent="0.3">
      <c r="B930">
        <f>$AG$27</f>
        <v>7.080794504276815</v>
      </c>
      <c r="C930">
        <v>148.10312946101101</v>
      </c>
      <c r="D930">
        <v>135.97896037808499</v>
      </c>
      <c r="E930">
        <v>5.7331478938679599</v>
      </c>
      <c r="F930">
        <v>374.01831139691501</v>
      </c>
      <c r="G930">
        <v>357.71106011102898</v>
      </c>
      <c r="H930">
        <v>13.2788959532334</v>
      </c>
      <c r="I930">
        <v>72.695499139946804</v>
      </c>
      <c r="J930">
        <v>3.6195906349692599</v>
      </c>
      <c r="O930" t="str">
        <f t="shared" si="128"/>
        <v>Drinkable</v>
      </c>
      <c r="P930" t="str" cm="1">
        <f t="array" ref="P930">_xlfn.IFS(C929&lt;=60,"Soft",
C929&lt;120,"Moderately Soft",
C929&lt;=170,"Desirable",
C929&lt;=240,"Moderately Hard",
C929&gt;240,"Hard")</f>
        <v>Moderately Hard</v>
      </c>
      <c r="Q930" t="str" cm="1">
        <f t="array" ref="Q930">_xlfn.IFS(D929&lt;50,"Non-Beneficial",
D929&lt;=150,"Excellent",
D929&lt;=250,"Good",
D929&lt;=350,"Average",
D929&lt;=500,"Poor",
D929&lt;=800,"Very Poor",
D929&gt;800,"Unacceptable")</f>
        <v>Average</v>
      </c>
      <c r="R930" t="str">
        <f t="shared" si="127"/>
        <v>Unacceptable</v>
      </c>
      <c r="S930" t="str">
        <f t="shared" si="129"/>
        <v>Safe</v>
      </c>
      <c r="T930" t="str">
        <f t="shared" si="130"/>
        <v>Acceptable</v>
      </c>
      <c r="U930" t="str">
        <f t="shared" si="131"/>
        <v>Acceptable</v>
      </c>
      <c r="V930" t="str">
        <f t="shared" si="132"/>
        <v>Safe</v>
      </c>
      <c r="W930" t="str">
        <f t="shared" si="133"/>
        <v>Acceptable</v>
      </c>
      <c r="AA930" t="str">
        <f t="shared" si="134"/>
        <v>Not-Potable</v>
      </c>
      <c r="AB930" t="str">
        <f t="shared" si="135"/>
        <v>Potable</v>
      </c>
      <c r="AC930" t="s">
        <v>40</v>
      </c>
    </row>
    <row r="931" spans="2:29" x14ac:dyDescent="0.3">
      <c r="B931">
        <f>$AG$27</f>
        <v>7.080794504276815</v>
      </c>
      <c r="C931">
        <v>202.07986447634701</v>
      </c>
      <c r="D931">
        <v>125.19090659913499</v>
      </c>
      <c r="E931">
        <v>7.6275238420660703</v>
      </c>
      <c r="F931">
        <f>$AH$27</f>
        <v>333.77577661081307</v>
      </c>
      <c r="G931">
        <v>399.88338796337399</v>
      </c>
      <c r="H931">
        <v>12.7482167361081</v>
      </c>
      <c r="I931">
        <f>$AI$27</f>
        <v>66.396292946768</v>
      </c>
      <c r="J931">
        <v>4.4392152399016602</v>
      </c>
      <c r="O931" t="str">
        <f t="shared" si="128"/>
        <v>Neutral</v>
      </c>
      <c r="P931" t="str" cm="1">
        <f t="array" ref="P931">_xlfn.IFS(C930&lt;=60,"Soft",
C930&lt;120,"Moderately Soft",
C930&lt;=170,"Desirable",
C930&lt;=240,"Moderately Hard",
C930&gt;240,"Hard")</f>
        <v>Desirable</v>
      </c>
      <c r="Q931" t="str" cm="1">
        <f t="array" ref="Q931">_xlfn.IFS(D930&lt;50,"Non-Beneficial",
D930&lt;=150,"Excellent",
D930&lt;=250,"Good",
D930&lt;=350,"Average",
D930&lt;=500,"Poor",
D930&lt;=800,"Very Poor",
D930&gt;800,"Unacceptable")</f>
        <v>Excellent</v>
      </c>
      <c r="R931" t="str">
        <f t="shared" si="127"/>
        <v>Needs Boiling</v>
      </c>
      <c r="S931" t="str">
        <f t="shared" si="129"/>
        <v>Safe</v>
      </c>
      <c r="T931" t="str">
        <f t="shared" si="130"/>
        <v>Acceptable</v>
      </c>
      <c r="U931" t="str">
        <f t="shared" si="131"/>
        <v>Acceptable</v>
      </c>
      <c r="V931" t="str">
        <f t="shared" si="132"/>
        <v>Safe</v>
      </c>
      <c r="W931" t="str">
        <f t="shared" si="133"/>
        <v>Acceptable</v>
      </c>
      <c r="AA931" t="str">
        <f t="shared" si="134"/>
        <v>Potable</v>
      </c>
      <c r="AB931" t="str">
        <f t="shared" si="135"/>
        <v>Potable</v>
      </c>
      <c r="AC931" t="s">
        <v>40</v>
      </c>
    </row>
    <row r="932" spans="2:29" x14ac:dyDescent="0.3">
      <c r="B932">
        <v>5.0882131973245404</v>
      </c>
      <c r="C932">
        <v>159.96261228698799</v>
      </c>
      <c r="D932">
        <v>391.25209196463197</v>
      </c>
      <c r="E932">
        <v>6.0556225084695798</v>
      </c>
      <c r="F932">
        <v>375.61918603345998</v>
      </c>
      <c r="G932">
        <v>400.15532433081398</v>
      </c>
      <c r="H932">
        <v>20.189599511928598</v>
      </c>
      <c r="I932">
        <v>68.6886938233243</v>
      </c>
      <c r="J932">
        <v>2.60061867864456</v>
      </c>
      <c r="O932" t="str">
        <f t="shared" si="128"/>
        <v>Neutral</v>
      </c>
      <c r="P932" t="str" cm="1">
        <f t="array" ref="P932">_xlfn.IFS(C931&lt;=60,"Soft",
C931&lt;120,"Moderately Soft",
C931&lt;=170,"Desirable",
C931&lt;=240,"Moderately Hard",
C931&gt;240,"Hard")</f>
        <v>Moderately Hard</v>
      </c>
      <c r="Q932" t="str" cm="1">
        <f t="array" ref="Q932">_xlfn.IFS(D931&lt;50,"Non-Beneficial",
D931&lt;=150,"Excellent",
D931&lt;=250,"Good",
D931&lt;=350,"Average",
D931&lt;=500,"Poor",
D931&lt;=800,"Very Poor",
D931&gt;800,"Unacceptable")</f>
        <v>Excellent</v>
      </c>
      <c r="R932" t="str">
        <f t="shared" si="127"/>
        <v>Unacceptable</v>
      </c>
      <c r="S932" t="str">
        <f t="shared" si="129"/>
        <v>Safe</v>
      </c>
      <c r="T932" t="str">
        <f t="shared" si="130"/>
        <v>Acceptable</v>
      </c>
      <c r="U932" t="str">
        <f t="shared" si="131"/>
        <v>Acceptable</v>
      </c>
      <c r="V932" t="str">
        <f t="shared" si="132"/>
        <v>Safe</v>
      </c>
      <c r="W932" t="str">
        <f t="shared" si="133"/>
        <v>Acceptable</v>
      </c>
      <c r="AA932" t="str">
        <f t="shared" si="134"/>
        <v>Not-Potable</v>
      </c>
      <c r="AB932" t="str">
        <f t="shared" si="135"/>
        <v>Potable</v>
      </c>
      <c r="AC932" t="s">
        <v>40</v>
      </c>
    </row>
    <row r="933" spans="2:29" x14ac:dyDescent="0.3">
      <c r="B933">
        <v>6.9549072165208399</v>
      </c>
      <c r="C933">
        <v>159.766399426064</v>
      </c>
      <c r="D933">
        <v>218.95285700634099</v>
      </c>
      <c r="E933">
        <v>4.4939000978171597</v>
      </c>
      <c r="F933">
        <v>337.26717749262002</v>
      </c>
      <c r="G933">
        <v>482.59827016686802</v>
      </c>
      <c r="H933">
        <v>10.6634916314066</v>
      </c>
      <c r="I933">
        <v>78.763591702527094</v>
      </c>
      <c r="J933">
        <v>3.1697149759427199</v>
      </c>
      <c r="O933" t="str">
        <f t="shared" si="128"/>
        <v>Acidic</v>
      </c>
      <c r="P933" t="str" cm="1">
        <f t="array" ref="P933">_xlfn.IFS(C932&lt;=60,"Soft",
C932&lt;120,"Moderately Soft",
C932&lt;=170,"Desirable",
C932&lt;=240,"Moderately Hard",
C932&gt;240,"Hard")</f>
        <v>Desirable</v>
      </c>
      <c r="Q933" t="str" cm="1">
        <f t="array" ref="Q933">_xlfn.IFS(D932&lt;50,"Non-Beneficial",
D932&lt;=150,"Excellent",
D932&lt;=250,"Good",
D932&lt;=350,"Average",
D932&lt;=500,"Poor",
D932&lt;=800,"Very Poor",
D932&gt;800,"Unacceptable")</f>
        <v>Poor</v>
      </c>
      <c r="R933" t="str">
        <f t="shared" si="127"/>
        <v>Needs Boiling</v>
      </c>
      <c r="S933" t="str">
        <f t="shared" si="129"/>
        <v>Safe</v>
      </c>
      <c r="T933" t="str">
        <f t="shared" si="130"/>
        <v>Acceptable</v>
      </c>
      <c r="U933" t="str">
        <f t="shared" si="131"/>
        <v>Unacceptable</v>
      </c>
      <c r="V933" t="str">
        <f t="shared" si="132"/>
        <v>Safe</v>
      </c>
      <c r="W933" t="str">
        <f t="shared" si="133"/>
        <v>Acceptable</v>
      </c>
      <c r="AA933" t="str">
        <f t="shared" si="134"/>
        <v>Not-Potable</v>
      </c>
      <c r="AB933" t="str">
        <f t="shared" si="135"/>
        <v>Not-Potable</v>
      </c>
      <c r="AC933" t="s">
        <v>40</v>
      </c>
    </row>
    <row r="934" spans="2:29" x14ac:dyDescent="0.3">
      <c r="B934">
        <v>8.9838117941616495</v>
      </c>
      <c r="C934">
        <v>204.64851518407599</v>
      </c>
      <c r="D934">
        <v>151.587217475344</v>
      </c>
      <c r="E934">
        <v>8.6458818934191104</v>
      </c>
      <c r="F934">
        <f>$AH$27</f>
        <v>333.77577661081307</v>
      </c>
      <c r="G934">
        <v>416.89916011180298</v>
      </c>
      <c r="H934">
        <v>14.618766655899799</v>
      </c>
      <c r="I934">
        <v>68.902944991090607</v>
      </c>
      <c r="J934">
        <v>2.4456733878898098</v>
      </c>
      <c r="O934" t="str">
        <f t="shared" si="128"/>
        <v>Neutral</v>
      </c>
      <c r="P934" t="str" cm="1">
        <f t="array" ref="P934">_xlfn.IFS(C933&lt;=60,"Soft",
C933&lt;120,"Moderately Soft",
C933&lt;=170,"Desirable",
C933&lt;=240,"Moderately Hard",
C933&gt;240,"Hard")</f>
        <v>Desirable</v>
      </c>
      <c r="Q934" t="str" cm="1">
        <f t="array" ref="Q934">_xlfn.IFS(D933&lt;50,"Non-Beneficial",
D933&lt;=150,"Excellent",
D933&lt;=250,"Good",
D933&lt;=350,"Average",
D933&lt;=500,"Poor",
D933&lt;=800,"Very Poor",
D933&gt;800,"Unacceptable")</f>
        <v>Good</v>
      </c>
      <c r="R934" t="str">
        <f t="shared" si="127"/>
        <v>Acceptable</v>
      </c>
      <c r="S934" t="str">
        <f t="shared" si="129"/>
        <v>Safe</v>
      </c>
      <c r="T934" t="str">
        <f t="shared" si="130"/>
        <v>Acceptable</v>
      </c>
      <c r="U934" t="str">
        <f t="shared" si="131"/>
        <v>Acceptable</v>
      </c>
      <c r="V934" t="str">
        <f t="shared" si="132"/>
        <v>Safe</v>
      </c>
      <c r="W934" t="str">
        <f t="shared" si="133"/>
        <v>Acceptable</v>
      </c>
      <c r="AA934" t="str">
        <f t="shared" si="134"/>
        <v>Potable</v>
      </c>
      <c r="AB934" t="str">
        <f t="shared" si="135"/>
        <v>Potable</v>
      </c>
      <c r="AC934" t="s">
        <v>40</v>
      </c>
    </row>
    <row r="935" spans="2:29" x14ac:dyDescent="0.3">
      <c r="B935">
        <v>9.5196599844703105</v>
      </c>
      <c r="C935">
        <v>204.08094513245999</v>
      </c>
      <c r="D935">
        <v>172.58188354998899</v>
      </c>
      <c r="E935">
        <v>6.1540725814669397</v>
      </c>
      <c r="F935">
        <v>310.71629355538403</v>
      </c>
      <c r="G935">
        <v>395.698538156354</v>
      </c>
      <c r="H935">
        <v>17.061389471896501</v>
      </c>
      <c r="I935">
        <v>44.273378774531501</v>
      </c>
      <c r="J935">
        <v>3.9945561362863602</v>
      </c>
      <c r="O935" t="str">
        <f t="shared" si="128"/>
        <v>Alkaline</v>
      </c>
      <c r="P935" t="str" cm="1">
        <f t="array" ref="P935">_xlfn.IFS(C934&lt;=60,"Soft",
C934&lt;120,"Moderately Soft",
C934&lt;=170,"Desirable",
C934&lt;=240,"Moderately Hard",
C934&gt;240,"Hard")</f>
        <v>Moderately Hard</v>
      </c>
      <c r="Q935" t="str" cm="1">
        <f t="array" ref="Q935">_xlfn.IFS(D934&lt;50,"Non-Beneficial",
D934&lt;=150,"Excellent",
D934&lt;=250,"Good",
D934&lt;=350,"Average",
D934&lt;=500,"Poor",
D934&lt;=800,"Very Poor",
D934&gt;800,"Unacceptable")</f>
        <v>Good</v>
      </c>
      <c r="R935" t="str">
        <f t="shared" si="127"/>
        <v>Unacceptable</v>
      </c>
      <c r="S935" t="str">
        <f t="shared" si="129"/>
        <v>Safe</v>
      </c>
      <c r="T935" t="str">
        <f t="shared" si="130"/>
        <v>Acceptable</v>
      </c>
      <c r="U935" t="str">
        <f t="shared" si="131"/>
        <v>Acceptable</v>
      </c>
      <c r="V935" t="str">
        <f t="shared" si="132"/>
        <v>Safe</v>
      </c>
      <c r="W935" t="str">
        <f t="shared" si="133"/>
        <v>Acceptable</v>
      </c>
      <c r="AA935" t="str">
        <f t="shared" si="134"/>
        <v>Not-Potable</v>
      </c>
      <c r="AB935" t="str">
        <f t="shared" si="135"/>
        <v>Not-Potable</v>
      </c>
      <c r="AC935" t="s">
        <v>40</v>
      </c>
    </row>
    <row r="936" spans="2:29" x14ac:dyDescent="0.3">
      <c r="B936">
        <v>4.7003927238409302</v>
      </c>
      <c r="C936">
        <v>195.35280730935801</v>
      </c>
      <c r="D936">
        <v>352.16534274067004</v>
      </c>
      <c r="E936">
        <v>7.9190831602624696</v>
      </c>
      <c r="F936">
        <v>335.27937623584398</v>
      </c>
      <c r="G936">
        <v>539.464648205353</v>
      </c>
      <c r="H936">
        <v>9.85278488214737</v>
      </c>
      <c r="I936">
        <v>64.721330770458707</v>
      </c>
      <c r="J936">
        <v>3.4819436960057502</v>
      </c>
      <c r="O936" t="str">
        <f t="shared" si="128"/>
        <v>Alkaline</v>
      </c>
      <c r="P936" t="str" cm="1">
        <f t="array" ref="P936">_xlfn.IFS(C935&lt;=60,"Soft",
C935&lt;120,"Moderately Soft",
C935&lt;=170,"Desirable",
C935&lt;=240,"Moderately Hard",
C935&gt;240,"Hard")</f>
        <v>Moderately Hard</v>
      </c>
      <c r="Q936" t="str" cm="1">
        <f t="array" ref="Q936">_xlfn.IFS(D935&lt;50,"Non-Beneficial",
D935&lt;=150,"Excellent",
D935&lt;=250,"Good",
D935&lt;=350,"Average",
D935&lt;=500,"Poor",
D935&lt;=800,"Very Poor",
D935&gt;800,"Unacceptable")</f>
        <v>Good</v>
      </c>
      <c r="R936" t="str">
        <f t="shared" si="127"/>
        <v>Needs Boiling</v>
      </c>
      <c r="S936" t="str">
        <f t="shared" si="129"/>
        <v>Safe</v>
      </c>
      <c r="T936" t="str">
        <f t="shared" si="130"/>
        <v>Acceptable</v>
      </c>
      <c r="U936" t="str">
        <f t="shared" si="131"/>
        <v>Acceptable</v>
      </c>
      <c r="V936" t="str">
        <f t="shared" si="132"/>
        <v>Safe</v>
      </c>
      <c r="W936" t="str">
        <f t="shared" si="133"/>
        <v>Acceptable</v>
      </c>
      <c r="AA936" t="str">
        <f t="shared" si="134"/>
        <v>Not-Potable</v>
      </c>
      <c r="AB936" t="str">
        <f t="shared" si="135"/>
        <v>Potable</v>
      </c>
      <c r="AC936" t="s">
        <v>40</v>
      </c>
    </row>
    <row r="937" spans="2:29" x14ac:dyDescent="0.3">
      <c r="B937">
        <v>10.386132934434601</v>
      </c>
      <c r="C937">
        <v>200.891192411844</v>
      </c>
      <c r="D937">
        <v>179.82387256469701</v>
      </c>
      <c r="E937">
        <v>5.8455016413385001</v>
      </c>
      <c r="F937">
        <v>338.99927368644302</v>
      </c>
      <c r="G937">
        <v>336.27970707624303</v>
      </c>
      <c r="H937">
        <v>14.3194112079875</v>
      </c>
      <c r="I937">
        <v>62.156686140591503</v>
      </c>
      <c r="J937">
        <v>4.9213406247862004</v>
      </c>
      <c r="O937" t="str">
        <f t="shared" si="128"/>
        <v>Acidic</v>
      </c>
      <c r="P937" t="str" cm="1">
        <f t="array" ref="P937">_xlfn.IFS(C936&lt;=60,"Soft",
C936&lt;120,"Moderately Soft",
C936&lt;=170,"Desirable",
C936&lt;=240,"Moderately Hard",
C936&gt;240,"Hard")</f>
        <v>Moderately Hard</v>
      </c>
      <c r="Q937" t="str" cm="1">
        <f t="array" ref="Q937">_xlfn.IFS(D936&lt;50,"Non-Beneficial",
D936&lt;=150,"Excellent",
D936&lt;=250,"Good",
D936&lt;=350,"Average",
D936&lt;=500,"Poor",
D936&lt;=800,"Very Poor",
D936&gt;800,"Unacceptable")</f>
        <v>Poor</v>
      </c>
      <c r="R937" t="str">
        <f t="shared" si="127"/>
        <v>Unacceptable</v>
      </c>
      <c r="S937" t="str">
        <f t="shared" si="129"/>
        <v>Safe</v>
      </c>
      <c r="T937" t="str">
        <f t="shared" si="130"/>
        <v>Unacceptable</v>
      </c>
      <c r="U937" t="str">
        <f t="shared" si="131"/>
        <v>Acceptable</v>
      </c>
      <c r="V937" t="str">
        <f t="shared" si="132"/>
        <v>Safe</v>
      </c>
      <c r="W937" t="str">
        <f t="shared" si="133"/>
        <v>Acceptable</v>
      </c>
      <c r="AA937" t="str">
        <f t="shared" si="134"/>
        <v>Not-Potable</v>
      </c>
      <c r="AB937" t="str">
        <f t="shared" si="135"/>
        <v>Not-Potable</v>
      </c>
      <c r="AC937" t="s">
        <v>40</v>
      </c>
    </row>
    <row r="938" spans="2:29" x14ac:dyDescent="0.3">
      <c r="B938">
        <v>5.7465291944553396</v>
      </c>
      <c r="C938">
        <v>183.47179406918301</v>
      </c>
      <c r="D938">
        <v>356.33268510737599</v>
      </c>
      <c r="E938">
        <v>6.0663863571018402</v>
      </c>
      <c r="F938">
        <v>327.55784990506203</v>
      </c>
      <c r="G938">
        <v>354.17443745010002</v>
      </c>
      <c r="H938">
        <v>12.548871080271001</v>
      </c>
      <c r="I938">
        <v>70.525971766638705</v>
      </c>
      <c r="J938">
        <v>3.8083720062115001</v>
      </c>
      <c r="O938" t="str">
        <f t="shared" si="128"/>
        <v>Alkaline</v>
      </c>
      <c r="P938" t="str" cm="1">
        <f t="array" ref="P938">_xlfn.IFS(C937&lt;=60,"Soft",
C937&lt;120,"Moderately Soft",
C937&lt;=170,"Desirable",
C937&lt;=240,"Moderately Hard",
C937&gt;240,"Hard")</f>
        <v>Moderately Hard</v>
      </c>
      <c r="Q938" t="str" cm="1">
        <f t="array" ref="Q938">_xlfn.IFS(D937&lt;50,"Non-Beneficial",
D937&lt;=150,"Excellent",
D937&lt;=250,"Good",
D937&lt;=350,"Average",
D937&lt;=500,"Poor",
D937&lt;=800,"Very Poor",
D937&gt;800,"Unacceptable")</f>
        <v>Good</v>
      </c>
      <c r="R938" t="str">
        <f t="shared" si="127"/>
        <v>Needs Boiling</v>
      </c>
      <c r="S938" t="str">
        <f t="shared" si="129"/>
        <v>Safe</v>
      </c>
      <c r="T938" t="str">
        <f t="shared" si="130"/>
        <v>Acceptable</v>
      </c>
      <c r="U938" t="str">
        <f t="shared" si="131"/>
        <v>Acceptable</v>
      </c>
      <c r="V938" t="str">
        <f t="shared" si="132"/>
        <v>Safe</v>
      </c>
      <c r="W938" t="str">
        <f t="shared" si="133"/>
        <v>Acceptable</v>
      </c>
      <c r="AA938" t="str">
        <f t="shared" si="134"/>
        <v>Not-Potable</v>
      </c>
      <c r="AB938" t="str">
        <f t="shared" si="135"/>
        <v>Potable</v>
      </c>
      <c r="AC938" t="s">
        <v>40</v>
      </c>
    </row>
    <row r="939" spans="2:29" x14ac:dyDescent="0.3">
      <c r="B939">
        <f>$AG$27</f>
        <v>7.080794504276815</v>
      </c>
      <c r="C939">
        <v>192.970379801006</v>
      </c>
      <c r="D939">
        <v>111.254435367417</v>
      </c>
      <c r="E939">
        <v>4.95492317656519</v>
      </c>
      <c r="F939">
        <v>324.758183714469</v>
      </c>
      <c r="G939">
        <v>332.956298021218</v>
      </c>
      <c r="H939">
        <v>15.1645741407982</v>
      </c>
      <c r="I939">
        <v>79.264574687096896</v>
      </c>
      <c r="J939">
        <v>4.6991209870451698</v>
      </c>
      <c r="O939" t="str">
        <f t="shared" si="128"/>
        <v>Acidic</v>
      </c>
      <c r="P939" t="str" cm="1">
        <f t="array" ref="P939">_xlfn.IFS(C938&lt;=60,"Soft",
C938&lt;120,"Moderately Soft",
C938&lt;=170,"Desirable",
C938&lt;=240,"Moderately Hard",
C938&gt;240,"Hard")</f>
        <v>Moderately Hard</v>
      </c>
      <c r="Q939" t="str" cm="1">
        <f t="array" ref="Q939">_xlfn.IFS(D938&lt;50,"Non-Beneficial",
D938&lt;=150,"Excellent",
D938&lt;=250,"Good",
D938&lt;=350,"Average",
D938&lt;=500,"Poor",
D938&lt;=800,"Very Poor",
D938&gt;800,"Unacceptable")</f>
        <v>Poor</v>
      </c>
      <c r="R939" t="str">
        <f t="shared" si="127"/>
        <v>Needs Boiling</v>
      </c>
      <c r="S939" t="str">
        <f t="shared" si="129"/>
        <v>Safe</v>
      </c>
      <c r="T939" t="str">
        <f t="shared" si="130"/>
        <v>Acceptable</v>
      </c>
      <c r="U939" t="str">
        <f t="shared" si="131"/>
        <v>Acceptable</v>
      </c>
      <c r="V939" t="str">
        <f t="shared" si="132"/>
        <v>Safe</v>
      </c>
      <c r="W939" t="str">
        <f t="shared" si="133"/>
        <v>Acceptable</v>
      </c>
      <c r="AA939" t="str">
        <f t="shared" si="134"/>
        <v>Not-Potable</v>
      </c>
      <c r="AB939" t="str">
        <f t="shared" si="135"/>
        <v>Not-Potable</v>
      </c>
      <c r="AC939" t="s">
        <v>40</v>
      </c>
    </row>
    <row r="940" spans="2:29" x14ac:dyDescent="0.3">
      <c r="B940">
        <f>$AG$27</f>
        <v>7.080794504276815</v>
      </c>
      <c r="C940">
        <v>248.954655133215</v>
      </c>
      <c r="D940">
        <v>252.53079062408401</v>
      </c>
      <c r="E940">
        <v>8.9217331749056896</v>
      </c>
      <c r="F940">
        <v>296.82103429785599</v>
      </c>
      <c r="G940">
        <v>482.846939131959</v>
      </c>
      <c r="H940">
        <v>14.142250932662</v>
      </c>
      <c r="I940">
        <v>69.104011661029901</v>
      </c>
      <c r="J940">
        <v>3.9410738320696099</v>
      </c>
      <c r="O940" t="str">
        <f t="shared" si="128"/>
        <v>Neutral</v>
      </c>
      <c r="P940" t="str" cm="1">
        <f t="array" ref="P940">_xlfn.IFS(C939&lt;=60,"Soft",
C939&lt;120,"Moderately Soft",
C939&lt;=170,"Desirable",
C939&lt;=240,"Moderately Hard",
C939&gt;240,"Hard")</f>
        <v>Moderately Hard</v>
      </c>
      <c r="Q940" t="str" cm="1">
        <f t="array" ref="Q940">_xlfn.IFS(D939&lt;50,"Non-Beneficial",
D939&lt;=150,"Excellent",
D939&lt;=250,"Good",
D939&lt;=350,"Average",
D939&lt;=500,"Poor",
D939&lt;=800,"Very Poor",
D939&gt;800,"Unacceptable")</f>
        <v>Excellent</v>
      </c>
      <c r="R940" t="str">
        <f t="shared" si="127"/>
        <v>Acceptable</v>
      </c>
      <c r="S940" t="str">
        <f t="shared" si="129"/>
        <v>Safe</v>
      </c>
      <c r="T940" t="str">
        <f t="shared" si="130"/>
        <v>Acceptable</v>
      </c>
      <c r="U940" t="str">
        <f t="shared" si="131"/>
        <v>Acceptable</v>
      </c>
      <c r="V940" t="str">
        <f t="shared" si="132"/>
        <v>Safe</v>
      </c>
      <c r="W940" t="str">
        <f t="shared" si="133"/>
        <v>Acceptable</v>
      </c>
      <c r="AA940" t="str">
        <f t="shared" si="134"/>
        <v>Potable</v>
      </c>
      <c r="AB940" t="str">
        <f t="shared" si="135"/>
        <v>Potable</v>
      </c>
      <c r="AC940" t="s">
        <v>40</v>
      </c>
    </row>
    <row r="941" spans="2:29" x14ac:dyDescent="0.3">
      <c r="B941">
        <v>10.8112895003972</v>
      </c>
      <c r="C941">
        <v>209.103049971166</v>
      </c>
      <c r="D941">
        <v>118.482282696288</v>
      </c>
      <c r="E941">
        <v>10.141060053348699</v>
      </c>
      <c r="F941">
        <v>349.92322923848297</v>
      </c>
      <c r="G941">
        <v>393.18644622133098</v>
      </c>
      <c r="H941">
        <v>15.4748759391438</v>
      </c>
      <c r="I941">
        <v>66.030317259748898</v>
      </c>
      <c r="J941">
        <v>4.4161836944919903</v>
      </c>
      <c r="O941" t="str">
        <f t="shared" si="128"/>
        <v>Neutral</v>
      </c>
      <c r="P941" t="str" cm="1">
        <f t="array" ref="P941">_xlfn.IFS(C940&lt;=60,"Soft",
C940&lt;120,"Moderately Soft",
C940&lt;=170,"Desirable",
C940&lt;=240,"Moderately Hard",
C940&gt;240,"Hard")</f>
        <v>Hard</v>
      </c>
      <c r="Q941" t="str" cm="1">
        <f t="array" ref="Q941">_xlfn.IFS(D940&lt;50,"Non-Beneficial",
D940&lt;=150,"Excellent",
D940&lt;=250,"Good",
D940&lt;=350,"Average",
D940&lt;=500,"Poor",
D940&lt;=800,"Very Poor",
D940&gt;800,"Unacceptable")</f>
        <v>Average</v>
      </c>
      <c r="R941" t="str">
        <f t="shared" si="127"/>
        <v>Unacceptable</v>
      </c>
      <c r="S941" t="str">
        <f t="shared" si="129"/>
        <v>Safe</v>
      </c>
      <c r="T941" t="str">
        <f t="shared" si="130"/>
        <v>Acceptable</v>
      </c>
      <c r="U941" t="str">
        <f t="shared" si="131"/>
        <v>Acceptable</v>
      </c>
      <c r="V941" t="str">
        <f t="shared" si="132"/>
        <v>Safe</v>
      </c>
      <c r="W941" t="str">
        <f t="shared" si="133"/>
        <v>Acceptable</v>
      </c>
      <c r="AA941" t="str">
        <f t="shared" si="134"/>
        <v>Not-Potable</v>
      </c>
      <c r="AB941" t="str">
        <f t="shared" si="135"/>
        <v>Not-Potable</v>
      </c>
      <c r="AC941" t="s">
        <v>40</v>
      </c>
    </row>
    <row r="942" spans="2:29" x14ac:dyDescent="0.3">
      <c r="B942">
        <v>8.9668359725678002</v>
      </c>
      <c r="C942">
        <v>228.69135473127201</v>
      </c>
      <c r="D942">
        <v>167.64854764625298</v>
      </c>
      <c r="E942">
        <v>7.1378713540610397</v>
      </c>
      <c r="F942">
        <v>320.55599454817002</v>
      </c>
      <c r="G942">
        <v>456.42648852823902</v>
      </c>
      <c r="H942">
        <v>12.5999983140296</v>
      </c>
      <c r="I942">
        <v>77.330137020163093</v>
      </c>
      <c r="J942">
        <v>3.6543549623702498</v>
      </c>
      <c r="O942" t="str">
        <f t="shared" si="128"/>
        <v>Alkaline</v>
      </c>
      <c r="P942" t="str" cm="1">
        <f t="array" ref="P942">_xlfn.IFS(C941&lt;=60,"Soft",
C941&lt;120,"Moderately Soft",
C941&lt;=170,"Desirable",
C941&lt;=240,"Moderately Hard",
C941&gt;240,"Hard")</f>
        <v>Moderately Hard</v>
      </c>
      <c r="Q942" t="str" cm="1">
        <f t="array" ref="Q942">_xlfn.IFS(D941&lt;50,"Non-Beneficial",
D941&lt;=150,"Excellent",
D941&lt;=250,"Good",
D941&lt;=350,"Average",
D941&lt;=500,"Poor",
D941&lt;=800,"Very Poor",
D941&gt;800,"Unacceptable")</f>
        <v>Excellent</v>
      </c>
      <c r="R942" t="str">
        <f t="shared" si="127"/>
        <v>Unacceptable</v>
      </c>
      <c r="S942" t="str">
        <f t="shared" si="129"/>
        <v>Safe</v>
      </c>
      <c r="T942" t="str">
        <f t="shared" si="130"/>
        <v>Acceptable</v>
      </c>
      <c r="U942" t="str">
        <f t="shared" si="131"/>
        <v>Acceptable</v>
      </c>
      <c r="V942" t="str">
        <f t="shared" si="132"/>
        <v>Safe</v>
      </c>
      <c r="W942" t="str">
        <f t="shared" si="133"/>
        <v>Acceptable</v>
      </c>
      <c r="AA942" t="str">
        <f t="shared" si="134"/>
        <v>Not-Potable</v>
      </c>
      <c r="AB942" t="str">
        <f t="shared" si="135"/>
        <v>Not-Potable</v>
      </c>
      <c r="AC942" t="s">
        <v>40</v>
      </c>
    </row>
    <row r="943" spans="2:29" x14ac:dyDescent="0.3">
      <c r="B943">
        <f>$AG$27</f>
        <v>7.080794504276815</v>
      </c>
      <c r="C943">
        <v>212.449974046314</v>
      </c>
      <c r="D943">
        <v>56.995049422026796</v>
      </c>
      <c r="E943">
        <v>6.6478399341541596</v>
      </c>
      <c r="F943">
        <v>333.05249065346902</v>
      </c>
      <c r="G943">
        <v>269.344635243742</v>
      </c>
      <c r="H943">
        <v>18.082490402023801</v>
      </c>
      <c r="I943">
        <v>89.816057451131101</v>
      </c>
      <c r="J943">
        <v>2.2763919601848102</v>
      </c>
      <c r="O943" t="str">
        <f t="shared" si="128"/>
        <v>Alkaline</v>
      </c>
      <c r="P943" t="str" cm="1">
        <f t="array" ref="P943">_xlfn.IFS(C942&lt;=60,"Soft",
C942&lt;120,"Moderately Soft",
C942&lt;=170,"Desirable",
C942&lt;=240,"Moderately Hard",
C942&gt;240,"Hard")</f>
        <v>Moderately Hard</v>
      </c>
      <c r="Q943" t="str" cm="1">
        <f t="array" ref="Q943">_xlfn.IFS(D942&lt;50,"Non-Beneficial",
D942&lt;=150,"Excellent",
D942&lt;=250,"Good",
D942&lt;=350,"Average",
D942&lt;=500,"Poor",
D942&lt;=800,"Very Poor",
D942&gt;800,"Unacceptable")</f>
        <v>Good</v>
      </c>
      <c r="R943" t="str">
        <f t="shared" si="127"/>
        <v>Unacceptable</v>
      </c>
      <c r="S943" t="str">
        <f t="shared" si="129"/>
        <v>Safe</v>
      </c>
      <c r="T943" t="str">
        <f t="shared" si="130"/>
        <v>Acceptable</v>
      </c>
      <c r="U943" t="str">
        <f t="shared" si="131"/>
        <v>Acceptable</v>
      </c>
      <c r="V943" t="str">
        <f t="shared" si="132"/>
        <v>Safe</v>
      </c>
      <c r="W943" t="str">
        <f t="shared" si="133"/>
        <v>Acceptable</v>
      </c>
      <c r="AA943" t="str">
        <f t="shared" si="134"/>
        <v>Not-Potable</v>
      </c>
      <c r="AB943" t="str">
        <f t="shared" si="135"/>
        <v>Not-Potable</v>
      </c>
      <c r="AC943" t="s">
        <v>40</v>
      </c>
    </row>
    <row r="944" spans="2:29" x14ac:dyDescent="0.3">
      <c r="B944">
        <v>6.8488054525404598</v>
      </c>
      <c r="C944">
        <v>204.812710801462</v>
      </c>
      <c r="D944">
        <v>205.55559572251602</v>
      </c>
      <c r="E944">
        <v>9.7750040662654101</v>
      </c>
      <c r="F944">
        <v>387.68638765719999</v>
      </c>
      <c r="G944">
        <v>389.63822785521199</v>
      </c>
      <c r="H944">
        <v>12.298753224345999</v>
      </c>
      <c r="I944">
        <v>49.452046235830302</v>
      </c>
      <c r="J944">
        <v>3.13004476285237</v>
      </c>
      <c r="O944" t="str">
        <f t="shared" si="128"/>
        <v>Neutral</v>
      </c>
      <c r="P944" t="str" cm="1">
        <f t="array" ref="P944">_xlfn.IFS(C943&lt;=60,"Soft",
C943&lt;120,"Moderately Soft",
C943&lt;=170,"Desirable",
C943&lt;=240,"Moderately Hard",
C943&gt;240,"Hard")</f>
        <v>Moderately Hard</v>
      </c>
      <c r="Q944" t="str" cm="1">
        <f t="array" ref="Q944">_xlfn.IFS(D943&lt;50,"Non-Beneficial",
D943&lt;=150,"Excellent",
D943&lt;=250,"Good",
D943&lt;=350,"Average",
D943&lt;=500,"Poor",
D943&lt;=800,"Very Poor",
D943&gt;800,"Unacceptable")</f>
        <v>Excellent</v>
      </c>
      <c r="R944" t="str">
        <f t="shared" si="127"/>
        <v>Needs Boiling</v>
      </c>
      <c r="S944" t="str">
        <f t="shared" si="129"/>
        <v>Safe</v>
      </c>
      <c r="T944" t="str">
        <f t="shared" si="130"/>
        <v>Acceptable</v>
      </c>
      <c r="U944" t="str">
        <f t="shared" si="131"/>
        <v>Acceptable</v>
      </c>
      <c r="V944" t="str">
        <f t="shared" si="132"/>
        <v>Unsafe</v>
      </c>
      <c r="W944" t="str">
        <f t="shared" si="133"/>
        <v>Acceptable</v>
      </c>
      <c r="AA944" t="str">
        <f t="shared" si="134"/>
        <v>Not-Potable</v>
      </c>
      <c r="AB944" t="str">
        <f t="shared" si="135"/>
        <v>Potable</v>
      </c>
      <c r="AC944" t="s">
        <v>40</v>
      </c>
    </row>
    <row r="945" spans="2:29" x14ac:dyDescent="0.3">
      <c r="B945">
        <v>8.8617015565039505</v>
      </c>
      <c r="C945">
        <v>200.612298617954</v>
      </c>
      <c r="D945">
        <v>152.471280308845</v>
      </c>
      <c r="E945">
        <v>6.0502252661278897</v>
      </c>
      <c r="F945">
        <v>313.12708140471699</v>
      </c>
      <c r="G945">
        <v>521.77411447195698</v>
      </c>
      <c r="H945">
        <v>13.780426739098999</v>
      </c>
      <c r="I945">
        <v>69.870484235868901</v>
      </c>
      <c r="J945">
        <v>3.5791072422858998</v>
      </c>
      <c r="O945" t="str">
        <f t="shared" si="128"/>
        <v>Neutral</v>
      </c>
      <c r="P945" t="str" cm="1">
        <f t="array" ref="P945">_xlfn.IFS(C944&lt;=60,"Soft",
C944&lt;120,"Moderately Soft",
C944&lt;=170,"Desirable",
C944&lt;=240,"Moderately Hard",
C944&gt;240,"Hard")</f>
        <v>Moderately Hard</v>
      </c>
      <c r="Q945" t="str" cm="1">
        <f t="array" ref="Q945">_xlfn.IFS(D944&lt;50,"Non-Beneficial",
D944&lt;=150,"Excellent",
D944&lt;=250,"Good",
D944&lt;=350,"Average",
D944&lt;=500,"Poor",
D944&lt;=800,"Very Poor",
D944&gt;800,"Unacceptable")</f>
        <v>Good</v>
      </c>
      <c r="R945" t="str">
        <f t="shared" si="127"/>
        <v>Unacceptable</v>
      </c>
      <c r="S945" t="str">
        <f t="shared" si="129"/>
        <v>Safe</v>
      </c>
      <c r="T945" t="str">
        <f t="shared" si="130"/>
        <v>Acceptable</v>
      </c>
      <c r="U945" t="str">
        <f t="shared" si="131"/>
        <v>Acceptable</v>
      </c>
      <c r="V945" t="str">
        <f t="shared" si="132"/>
        <v>Safe</v>
      </c>
      <c r="W945" t="str">
        <f t="shared" si="133"/>
        <v>Acceptable</v>
      </c>
      <c r="AA945" t="str">
        <f t="shared" si="134"/>
        <v>Not-Potable</v>
      </c>
      <c r="AB945" t="str">
        <f t="shared" si="135"/>
        <v>Potable</v>
      </c>
      <c r="AC945" t="s">
        <v>40</v>
      </c>
    </row>
    <row r="946" spans="2:29" x14ac:dyDescent="0.3">
      <c r="B946">
        <v>4.2529850008762899</v>
      </c>
      <c r="C946">
        <v>149.938654678609</v>
      </c>
      <c r="D946">
        <v>204.97822224941601</v>
      </c>
      <c r="E946">
        <v>3.2711440240210599</v>
      </c>
      <c r="F946">
        <v>302.81982256988903</v>
      </c>
      <c r="G946">
        <v>427.11375570996103</v>
      </c>
      <c r="H946">
        <v>16.086949496694899</v>
      </c>
      <c r="I946">
        <v>68.200877115306696</v>
      </c>
      <c r="J946">
        <v>3.5883004203422502</v>
      </c>
      <c r="O946" t="str">
        <f t="shared" si="128"/>
        <v>Alkaline</v>
      </c>
      <c r="P946" t="str" cm="1">
        <f t="array" ref="P946">_xlfn.IFS(C945&lt;=60,"Soft",
C945&lt;120,"Moderately Soft",
C945&lt;=170,"Desirable",
C945&lt;=240,"Moderately Hard",
C945&gt;240,"Hard")</f>
        <v>Moderately Hard</v>
      </c>
      <c r="Q946" t="str" cm="1">
        <f t="array" ref="Q946">_xlfn.IFS(D945&lt;50,"Non-Beneficial",
D945&lt;=150,"Excellent",
D945&lt;=250,"Good",
D945&lt;=350,"Average",
D945&lt;=500,"Poor",
D945&lt;=800,"Very Poor",
D945&gt;800,"Unacceptable")</f>
        <v>Good</v>
      </c>
      <c r="R946" t="str">
        <f t="shared" si="127"/>
        <v>Needs Boiling</v>
      </c>
      <c r="S946" t="str">
        <f t="shared" si="129"/>
        <v>Safe</v>
      </c>
      <c r="T946" t="str">
        <f t="shared" si="130"/>
        <v>Unacceptable</v>
      </c>
      <c r="U946" t="str">
        <f t="shared" si="131"/>
        <v>Acceptable</v>
      </c>
      <c r="V946" t="str">
        <f t="shared" si="132"/>
        <v>Safe</v>
      </c>
      <c r="W946" t="str">
        <f t="shared" si="133"/>
        <v>Acceptable</v>
      </c>
      <c r="AA946" t="str">
        <f t="shared" si="134"/>
        <v>Not-Potable</v>
      </c>
      <c r="AB946" t="str">
        <f t="shared" si="135"/>
        <v>Not-Potable</v>
      </c>
      <c r="AC946" t="s">
        <v>40</v>
      </c>
    </row>
    <row r="947" spans="2:29" x14ac:dyDescent="0.3">
      <c r="B947">
        <v>6.7298299038901099</v>
      </c>
      <c r="C947">
        <v>229.40778359934299</v>
      </c>
      <c r="D947">
        <v>231.14031833173601</v>
      </c>
      <c r="E947">
        <v>9.7333561102067101</v>
      </c>
      <c r="F947">
        <v>321.16046339092497</v>
      </c>
      <c r="G947">
        <v>521.83552483428196</v>
      </c>
      <c r="H947">
        <v>13.140447191471999</v>
      </c>
      <c r="I947">
        <v>68.252066701654996</v>
      </c>
      <c r="J947">
        <v>4.7243219132116598</v>
      </c>
      <c r="O947" t="str">
        <f t="shared" si="128"/>
        <v>Acidic</v>
      </c>
      <c r="P947" t="str" cm="1">
        <f t="array" ref="P947">_xlfn.IFS(C946&lt;=60,"Soft",
C946&lt;120,"Moderately Soft",
C946&lt;=170,"Desirable",
C946&lt;=240,"Moderately Hard",
C946&gt;240,"Hard")</f>
        <v>Desirable</v>
      </c>
      <c r="Q947" t="str" cm="1">
        <f t="array" ref="Q947">_xlfn.IFS(D946&lt;50,"Non-Beneficial",
D946&lt;=150,"Excellent",
D946&lt;=250,"Good",
D946&lt;=350,"Average",
D946&lt;=500,"Poor",
D946&lt;=800,"Very Poor",
D946&gt;800,"Unacceptable")</f>
        <v>Good</v>
      </c>
      <c r="R947" t="str">
        <f t="shared" si="127"/>
        <v>Acceptable</v>
      </c>
      <c r="S947" t="str">
        <f t="shared" si="129"/>
        <v>Safe</v>
      </c>
      <c r="T947" t="str">
        <f t="shared" si="130"/>
        <v>Acceptable</v>
      </c>
      <c r="U947" t="str">
        <f t="shared" si="131"/>
        <v>Acceptable</v>
      </c>
      <c r="V947" t="str">
        <f t="shared" si="132"/>
        <v>Safe</v>
      </c>
      <c r="W947" t="str">
        <f t="shared" si="133"/>
        <v>Acceptable</v>
      </c>
      <c r="AA947" t="str">
        <f t="shared" si="134"/>
        <v>Not-Potable</v>
      </c>
      <c r="AB947" t="str">
        <f t="shared" si="135"/>
        <v>Potable</v>
      </c>
      <c r="AC947" t="s">
        <v>40</v>
      </c>
    </row>
    <row r="948" spans="2:29" x14ac:dyDescent="0.3">
      <c r="B948">
        <v>5.92454048243739</v>
      </c>
      <c r="C948">
        <v>186.62006839626301</v>
      </c>
      <c r="D948">
        <v>443.76187382261998</v>
      </c>
      <c r="E948">
        <v>6.6141804625933496</v>
      </c>
      <c r="F948">
        <v>341.63777353143502</v>
      </c>
      <c r="G948">
        <v>273.44683817182403</v>
      </c>
      <c r="H948">
        <v>12.7581153165972</v>
      </c>
      <c r="I948">
        <v>59.456690886597499</v>
      </c>
      <c r="J948">
        <v>4.2243425087729998</v>
      </c>
      <c r="O948" t="str">
        <f t="shared" si="128"/>
        <v>Drinkable</v>
      </c>
      <c r="P948" t="str" cm="1">
        <f t="array" ref="P948">_xlfn.IFS(C947&lt;=60,"Soft",
C947&lt;120,"Moderately Soft",
C947&lt;=170,"Desirable",
C947&lt;=240,"Moderately Hard",
C947&gt;240,"Hard")</f>
        <v>Moderately Hard</v>
      </c>
      <c r="Q948" t="str" cm="1">
        <f t="array" ref="Q948">_xlfn.IFS(D947&lt;50,"Non-Beneficial",
D947&lt;=150,"Excellent",
D947&lt;=250,"Good",
D947&lt;=350,"Average",
D947&lt;=500,"Poor",
D947&lt;=800,"Very Poor",
D947&gt;800,"Unacceptable")</f>
        <v>Good</v>
      </c>
      <c r="R948" t="str">
        <f t="shared" si="127"/>
        <v>Unacceptable</v>
      </c>
      <c r="S948" t="str">
        <f t="shared" si="129"/>
        <v>Safe</v>
      </c>
      <c r="T948" t="str">
        <f t="shared" si="130"/>
        <v>Unacceptable</v>
      </c>
      <c r="U948" t="str">
        <f t="shared" si="131"/>
        <v>Acceptable</v>
      </c>
      <c r="V948" t="str">
        <f t="shared" si="132"/>
        <v>Safe</v>
      </c>
      <c r="W948" t="str">
        <f t="shared" si="133"/>
        <v>Acceptable</v>
      </c>
      <c r="AA948" t="str">
        <f t="shared" si="134"/>
        <v>Not-Potable</v>
      </c>
      <c r="AB948" t="str">
        <f t="shared" si="135"/>
        <v>Not-Potable</v>
      </c>
      <c r="AC948" t="s">
        <v>40</v>
      </c>
    </row>
    <row r="949" spans="2:29" x14ac:dyDescent="0.3">
      <c r="B949">
        <v>6.7838884675415301</v>
      </c>
      <c r="C949">
        <v>193.65358060131501</v>
      </c>
      <c r="D949">
        <v>136.77106440585899</v>
      </c>
      <c r="E949">
        <v>5.1714535733750902</v>
      </c>
      <c r="F949">
        <v>323.72866323327997</v>
      </c>
      <c r="G949">
        <v>477.85468725780299</v>
      </c>
      <c r="H949">
        <v>15.0560640948214</v>
      </c>
      <c r="I949">
        <f>$AI$27</f>
        <v>66.396292946768</v>
      </c>
      <c r="J949">
        <v>3.2500222292043599</v>
      </c>
      <c r="O949" t="str">
        <f t="shared" si="128"/>
        <v>Acidic</v>
      </c>
      <c r="P949" t="str" cm="1">
        <f t="array" ref="P949">_xlfn.IFS(C948&lt;=60,"Soft",
C948&lt;120,"Moderately Soft",
C948&lt;=170,"Desirable",
C948&lt;=240,"Moderately Hard",
C948&gt;240,"Hard")</f>
        <v>Moderately Hard</v>
      </c>
      <c r="Q949" t="str" cm="1">
        <f t="array" ref="Q949">_xlfn.IFS(D948&lt;50,"Non-Beneficial",
D948&lt;=150,"Excellent",
D948&lt;=250,"Good",
D948&lt;=350,"Average",
D948&lt;=500,"Poor",
D948&lt;=800,"Very Poor",
D948&gt;800,"Unacceptable")</f>
        <v>Poor</v>
      </c>
      <c r="R949" t="str">
        <f t="shared" si="127"/>
        <v>Needs Boiling</v>
      </c>
      <c r="S949" t="str">
        <f t="shared" si="129"/>
        <v>Safe</v>
      </c>
      <c r="T949" t="str">
        <f t="shared" si="130"/>
        <v>Acceptable</v>
      </c>
      <c r="U949" t="str">
        <f t="shared" si="131"/>
        <v>Acceptable</v>
      </c>
      <c r="V949" t="str">
        <f t="shared" si="132"/>
        <v>Safe</v>
      </c>
      <c r="W949" t="str">
        <f t="shared" si="133"/>
        <v>Acceptable</v>
      </c>
      <c r="AA949" t="str">
        <f t="shared" si="134"/>
        <v>Not-Potable</v>
      </c>
      <c r="AB949" t="str">
        <f t="shared" si="135"/>
        <v>Not-Potable</v>
      </c>
      <c r="AC949" t="s">
        <v>40</v>
      </c>
    </row>
    <row r="950" spans="2:29" x14ac:dyDescent="0.3">
      <c r="B950">
        <v>7.3908966786548902</v>
      </c>
      <c r="C950">
        <v>219.33597776898799</v>
      </c>
      <c r="D950">
        <v>255.74091721428402</v>
      </c>
      <c r="E950">
        <v>8.7604343797703308</v>
      </c>
      <c r="F950">
        <f>$AH$27</f>
        <v>333.77577661081307</v>
      </c>
      <c r="G950">
        <v>553.05766322139698</v>
      </c>
      <c r="H950">
        <v>17.7303711858941</v>
      </c>
      <c r="I950">
        <v>60.598431608143599</v>
      </c>
      <c r="J950">
        <v>4.3251316445192298</v>
      </c>
      <c r="O950" t="str">
        <f t="shared" si="128"/>
        <v>Drinkable</v>
      </c>
      <c r="P950" t="str" cm="1">
        <f t="array" ref="P950">_xlfn.IFS(C949&lt;=60,"Soft",
C949&lt;120,"Moderately Soft",
C949&lt;=170,"Desirable",
C949&lt;=240,"Moderately Hard",
C949&gt;240,"Hard")</f>
        <v>Moderately Hard</v>
      </c>
      <c r="Q950" t="str" cm="1">
        <f t="array" ref="Q950">_xlfn.IFS(D949&lt;50,"Non-Beneficial",
D949&lt;=150,"Excellent",
D949&lt;=250,"Good",
D949&lt;=350,"Average",
D949&lt;=500,"Poor",
D949&lt;=800,"Very Poor",
D949&gt;800,"Unacceptable")</f>
        <v>Excellent</v>
      </c>
      <c r="R950" t="str">
        <f t="shared" si="127"/>
        <v>Needs Boiling</v>
      </c>
      <c r="S950" t="str">
        <f t="shared" si="129"/>
        <v>Safe</v>
      </c>
      <c r="T950" t="str">
        <f t="shared" si="130"/>
        <v>Acceptable</v>
      </c>
      <c r="U950" t="str">
        <f t="shared" si="131"/>
        <v>Acceptable</v>
      </c>
      <c r="V950" t="str">
        <f t="shared" si="132"/>
        <v>Safe</v>
      </c>
      <c r="W950" t="str">
        <f t="shared" si="133"/>
        <v>Acceptable</v>
      </c>
      <c r="AA950" t="str">
        <f t="shared" si="134"/>
        <v>Potable</v>
      </c>
      <c r="AB950" t="str">
        <f t="shared" si="135"/>
        <v>Potable</v>
      </c>
      <c r="AC950" t="s">
        <v>40</v>
      </c>
    </row>
    <row r="951" spans="2:29" x14ac:dyDescent="0.3">
      <c r="B951">
        <v>6.4701519591528198</v>
      </c>
      <c r="C951">
        <v>176.73637570597799</v>
      </c>
      <c r="D951">
        <v>305.94280674736603</v>
      </c>
      <c r="E951">
        <v>4.3931381498118904</v>
      </c>
      <c r="F951">
        <v>324.65923341898002</v>
      </c>
      <c r="G951">
        <v>524.909780928685</v>
      </c>
      <c r="H951">
        <v>16.6142475133089</v>
      </c>
      <c r="I951">
        <v>84.299702867636896</v>
      </c>
      <c r="J951">
        <v>3.1253911119248299</v>
      </c>
      <c r="O951" t="str">
        <f t="shared" si="128"/>
        <v>Neutral</v>
      </c>
      <c r="P951" t="str" cm="1">
        <f t="array" ref="P951">_xlfn.IFS(C950&lt;=60,"Soft",
C950&lt;120,"Moderately Soft",
C950&lt;=170,"Desirable",
C950&lt;=240,"Moderately Hard",
C950&gt;240,"Hard")</f>
        <v>Moderately Hard</v>
      </c>
      <c r="Q951" t="str" cm="1">
        <f t="array" ref="Q951">_xlfn.IFS(D950&lt;50,"Non-Beneficial",
D950&lt;=150,"Excellent",
D950&lt;=250,"Good",
D950&lt;=350,"Average",
D950&lt;=500,"Poor",
D950&lt;=800,"Very Poor",
D950&gt;800,"Unacceptable")</f>
        <v>Average</v>
      </c>
      <c r="R951" t="str">
        <f t="shared" si="127"/>
        <v>Unacceptable</v>
      </c>
      <c r="S951" t="str">
        <f t="shared" si="129"/>
        <v>Safe</v>
      </c>
      <c r="T951" t="str">
        <f t="shared" si="130"/>
        <v>Unacceptable</v>
      </c>
      <c r="U951" t="str">
        <f t="shared" si="131"/>
        <v>Acceptable</v>
      </c>
      <c r="V951" t="str">
        <f t="shared" si="132"/>
        <v>Safe</v>
      </c>
      <c r="W951" t="str">
        <f t="shared" si="133"/>
        <v>Acceptable</v>
      </c>
      <c r="AA951" t="str">
        <f t="shared" si="134"/>
        <v>Not-Potable</v>
      </c>
      <c r="AB951" t="str">
        <f t="shared" si="135"/>
        <v>Not-Potable</v>
      </c>
      <c r="AC951" t="s">
        <v>40</v>
      </c>
    </row>
    <row r="952" spans="2:29" x14ac:dyDescent="0.3">
      <c r="B952">
        <v>6.9303914696693898</v>
      </c>
      <c r="C952">
        <v>190.189387803286</v>
      </c>
      <c r="D952">
        <v>257.80059077000499</v>
      </c>
      <c r="E952">
        <v>6.2593528809631804</v>
      </c>
      <c r="F952">
        <v>331.03025147231699</v>
      </c>
      <c r="G952">
        <v>481.73755931113698</v>
      </c>
      <c r="H952">
        <v>14.0494826385415</v>
      </c>
      <c r="I952">
        <v>70.586360484537096</v>
      </c>
      <c r="J952">
        <v>3.69979603640863</v>
      </c>
      <c r="O952" t="str">
        <f t="shared" si="128"/>
        <v>Acidic</v>
      </c>
      <c r="P952" t="str" cm="1">
        <f t="array" ref="P952">_xlfn.IFS(C951&lt;=60,"Soft",
C951&lt;120,"Moderately Soft",
C951&lt;=170,"Desirable",
C951&lt;=240,"Moderately Hard",
C951&gt;240,"Hard")</f>
        <v>Moderately Hard</v>
      </c>
      <c r="Q952" t="str" cm="1">
        <f t="array" ref="Q952">_xlfn.IFS(D951&lt;50,"Non-Beneficial",
D951&lt;=150,"Excellent",
D951&lt;=250,"Good",
D951&lt;=350,"Average",
D951&lt;=500,"Poor",
D951&lt;=800,"Very Poor",
D951&gt;800,"Unacceptable")</f>
        <v>Average</v>
      </c>
      <c r="R952" t="str">
        <f t="shared" si="127"/>
        <v>Acceptable</v>
      </c>
      <c r="S952" t="str">
        <f t="shared" si="129"/>
        <v>Safe</v>
      </c>
      <c r="T952" t="str">
        <f t="shared" si="130"/>
        <v>Unacceptable</v>
      </c>
      <c r="U952" t="str">
        <f t="shared" si="131"/>
        <v>Acceptable</v>
      </c>
      <c r="V952" t="str">
        <f t="shared" si="132"/>
        <v>Unsafe</v>
      </c>
      <c r="W952" t="str">
        <f t="shared" si="133"/>
        <v>Acceptable</v>
      </c>
      <c r="AA952" t="str">
        <f t="shared" si="134"/>
        <v>Not-Potable</v>
      </c>
      <c r="AB952" t="str">
        <f t="shared" si="135"/>
        <v>Not-Potable</v>
      </c>
      <c r="AC952" t="s">
        <v>40</v>
      </c>
    </row>
    <row r="953" spans="2:29" x14ac:dyDescent="0.3">
      <c r="B953">
        <v>9.3024411879105795</v>
      </c>
      <c r="C953">
        <v>236.58079422828101</v>
      </c>
      <c r="D953">
        <v>52.306304298012101</v>
      </c>
      <c r="E953">
        <v>8.3004021684176301</v>
      </c>
      <c r="F953">
        <f>$AH$27</f>
        <v>333.77577661081307</v>
      </c>
      <c r="G953">
        <v>367.89756289774198</v>
      </c>
      <c r="H953">
        <v>12.8639923372446</v>
      </c>
      <c r="I953">
        <v>18.101222170724299</v>
      </c>
      <c r="J953">
        <v>3.6759854978305002</v>
      </c>
      <c r="O953" t="str">
        <f t="shared" si="128"/>
        <v>Neutral</v>
      </c>
      <c r="P953" t="str" cm="1">
        <f t="array" ref="P953">_xlfn.IFS(C952&lt;=60,"Soft",
C952&lt;120,"Moderately Soft",
C952&lt;=170,"Desirable",
C952&lt;=240,"Moderately Hard",
C952&gt;240,"Hard")</f>
        <v>Moderately Hard</v>
      </c>
      <c r="Q953" t="str" cm="1">
        <f t="array" ref="Q953">_xlfn.IFS(D952&lt;50,"Non-Beneficial",
D952&lt;=150,"Excellent",
D952&lt;=250,"Good",
D952&lt;=350,"Average",
D952&lt;=500,"Poor",
D952&lt;=800,"Very Poor",
D952&gt;800,"Unacceptable")</f>
        <v>Average</v>
      </c>
      <c r="R953" t="str">
        <f t="shared" si="127"/>
        <v>Needs Boiling</v>
      </c>
      <c r="S953" t="str">
        <f t="shared" si="129"/>
        <v>Safe</v>
      </c>
      <c r="T953" t="str">
        <f t="shared" si="130"/>
        <v>Acceptable</v>
      </c>
      <c r="U953" t="str">
        <f t="shared" si="131"/>
        <v>Acceptable</v>
      </c>
      <c r="V953" t="str">
        <f t="shared" si="132"/>
        <v>Safe</v>
      </c>
      <c r="W953" t="str">
        <f t="shared" si="133"/>
        <v>Acceptable</v>
      </c>
      <c r="AA953" t="str">
        <f t="shared" si="134"/>
        <v>Potable</v>
      </c>
      <c r="AB953" t="str">
        <f t="shared" si="135"/>
        <v>Potable</v>
      </c>
      <c r="AC953" t="s">
        <v>40</v>
      </c>
    </row>
    <row r="954" spans="2:29" x14ac:dyDescent="0.3">
      <c r="B954">
        <v>7.42199764425186</v>
      </c>
      <c r="C954">
        <v>220.38531444455799</v>
      </c>
      <c r="D954">
        <v>157.72653169654001</v>
      </c>
      <c r="E954">
        <v>9.1576153124990007</v>
      </c>
      <c r="F954">
        <v>319.91293883079197</v>
      </c>
      <c r="G954">
        <v>463.29691392023102</v>
      </c>
      <c r="H954">
        <v>16.981660107737898</v>
      </c>
      <c r="I954">
        <v>80.269354169710397</v>
      </c>
      <c r="J954">
        <v>3.6036095808461299</v>
      </c>
      <c r="O954" t="str">
        <f t="shared" si="128"/>
        <v>Alkaline</v>
      </c>
      <c r="P954" t="str" cm="1">
        <f t="array" ref="P954">_xlfn.IFS(C953&lt;=60,"Soft",
C953&lt;120,"Moderately Soft",
C953&lt;=170,"Desirable",
C953&lt;=240,"Moderately Hard",
C953&gt;240,"Hard")</f>
        <v>Moderately Hard</v>
      </c>
      <c r="Q954" t="str" cm="1">
        <f t="array" ref="Q954">_xlfn.IFS(D953&lt;50,"Non-Beneficial",
D953&lt;=150,"Excellent",
D953&lt;=250,"Good",
D953&lt;=350,"Average",
D953&lt;=500,"Poor",
D953&lt;=800,"Very Poor",
D953&gt;800,"Unacceptable")</f>
        <v>Excellent</v>
      </c>
      <c r="R954" t="str">
        <f t="shared" si="127"/>
        <v>Unacceptable</v>
      </c>
      <c r="S954" t="str">
        <f t="shared" si="129"/>
        <v>Safe</v>
      </c>
      <c r="T954" t="str">
        <f t="shared" si="130"/>
        <v>Acceptable</v>
      </c>
      <c r="U954" t="str">
        <f t="shared" si="131"/>
        <v>Acceptable</v>
      </c>
      <c r="V954" t="str">
        <f t="shared" si="132"/>
        <v>Safe</v>
      </c>
      <c r="W954" t="str">
        <f t="shared" si="133"/>
        <v>Acceptable</v>
      </c>
      <c r="AA954" t="str">
        <f t="shared" si="134"/>
        <v>Not-Potable</v>
      </c>
      <c r="AB954" t="str">
        <f t="shared" si="135"/>
        <v>Not-Potable</v>
      </c>
      <c r="AC954" t="s">
        <v>40</v>
      </c>
    </row>
    <row r="955" spans="2:29" x14ac:dyDescent="0.3">
      <c r="B955">
        <v>6.5830648558279599</v>
      </c>
      <c r="C955">
        <v>163.361603541264</v>
      </c>
      <c r="D955">
        <v>179.776939378956</v>
      </c>
      <c r="E955">
        <v>6.5420880000559496</v>
      </c>
      <c r="F955">
        <f>$AH$27</f>
        <v>333.77577661081307</v>
      </c>
      <c r="G955">
        <v>383.124503520004</v>
      </c>
      <c r="H955">
        <v>18.094543830928</v>
      </c>
      <c r="I955">
        <v>44.136468867986402</v>
      </c>
      <c r="J955">
        <v>3.7728585530840801</v>
      </c>
      <c r="O955" t="str">
        <f t="shared" si="128"/>
        <v>Neutral</v>
      </c>
      <c r="P955" t="str" cm="1">
        <f t="array" ref="P955">_xlfn.IFS(C954&lt;=60,"Soft",
C954&lt;120,"Moderately Soft",
C954&lt;=170,"Desirable",
C954&lt;=240,"Moderately Hard",
C954&gt;240,"Hard")</f>
        <v>Moderately Hard</v>
      </c>
      <c r="Q955" t="str" cm="1">
        <f t="array" ref="Q955">_xlfn.IFS(D954&lt;50,"Non-Beneficial",
D954&lt;=150,"Excellent",
D954&lt;=250,"Good",
D954&lt;=350,"Average",
D954&lt;=500,"Poor",
D954&lt;=800,"Very Poor",
D954&gt;800,"Unacceptable")</f>
        <v>Good</v>
      </c>
      <c r="R955" t="str">
        <f t="shared" si="127"/>
        <v>Unacceptable</v>
      </c>
      <c r="S955" t="str">
        <f t="shared" si="129"/>
        <v>Safe</v>
      </c>
      <c r="T955" t="str">
        <f t="shared" si="130"/>
        <v>Acceptable</v>
      </c>
      <c r="U955" t="str">
        <f t="shared" si="131"/>
        <v>Acceptable</v>
      </c>
      <c r="V955" t="str">
        <f t="shared" si="132"/>
        <v>Unsafe</v>
      </c>
      <c r="W955" t="str">
        <f t="shared" si="133"/>
        <v>Acceptable</v>
      </c>
      <c r="AA955" t="str">
        <f t="shared" si="134"/>
        <v>Not-Potable</v>
      </c>
      <c r="AB955" t="str">
        <f t="shared" si="135"/>
        <v>Not-Potable</v>
      </c>
      <c r="AC955" t="s">
        <v>40</v>
      </c>
    </row>
    <row r="956" spans="2:29" x14ac:dyDescent="0.3">
      <c r="B956">
        <v>6.2044293540695499</v>
      </c>
      <c r="C956">
        <v>211.640957988449</v>
      </c>
      <c r="D956">
        <v>354.39687840102101</v>
      </c>
      <c r="E956">
        <v>6.2368362167527902</v>
      </c>
      <c r="F956">
        <v>314.131317448066</v>
      </c>
      <c r="G956">
        <v>552.46279181403202</v>
      </c>
      <c r="H956">
        <v>8.6608694679916791</v>
      </c>
      <c r="I956">
        <v>56.350096177765501</v>
      </c>
      <c r="J956">
        <v>4.1068075054884199</v>
      </c>
      <c r="O956" t="str">
        <f t="shared" si="128"/>
        <v>Drinkable</v>
      </c>
      <c r="P956" t="str" cm="1">
        <f t="array" ref="P956">_xlfn.IFS(C955&lt;=60,"Soft",
C955&lt;120,"Moderately Soft",
C955&lt;=170,"Desirable",
C955&lt;=240,"Moderately Hard",
C955&gt;240,"Hard")</f>
        <v>Desirable</v>
      </c>
      <c r="Q956" t="str" cm="1">
        <f t="array" ref="Q956">_xlfn.IFS(D955&lt;50,"Non-Beneficial",
D955&lt;=150,"Excellent",
D955&lt;=250,"Good",
D955&lt;=350,"Average",
D955&lt;=500,"Poor",
D955&lt;=800,"Very Poor",
D955&gt;800,"Unacceptable")</f>
        <v>Good</v>
      </c>
      <c r="R956" t="str">
        <f t="shared" si="127"/>
        <v>Needs Boiling</v>
      </c>
      <c r="S956" t="str">
        <f t="shared" si="129"/>
        <v>Safe</v>
      </c>
      <c r="T956" t="str">
        <f t="shared" si="130"/>
        <v>Acceptable</v>
      </c>
      <c r="U956" t="str">
        <f t="shared" si="131"/>
        <v>Acceptable</v>
      </c>
      <c r="V956" t="str">
        <f t="shared" si="132"/>
        <v>Safe</v>
      </c>
      <c r="W956" t="str">
        <f t="shared" si="133"/>
        <v>Acceptable</v>
      </c>
      <c r="AA956" t="str">
        <f t="shared" si="134"/>
        <v>Potable</v>
      </c>
      <c r="AB956" t="str">
        <f t="shared" si="135"/>
        <v>Potable</v>
      </c>
      <c r="AC956" t="s">
        <v>40</v>
      </c>
    </row>
    <row r="957" spans="2:29" x14ac:dyDescent="0.3">
      <c r="B957">
        <v>9.0666280537640294</v>
      </c>
      <c r="C957">
        <v>203.38412335744201</v>
      </c>
      <c r="D957">
        <v>227.10458374287501</v>
      </c>
      <c r="E957">
        <v>5.9628369393853697</v>
      </c>
      <c r="F957">
        <v>321.585935583121</v>
      </c>
      <c r="G957">
        <v>496.16145239198403</v>
      </c>
      <c r="H957">
        <v>18.367620901414</v>
      </c>
      <c r="I957">
        <v>76.416510446193897</v>
      </c>
      <c r="J957">
        <v>4.05542125079391</v>
      </c>
      <c r="O957" t="str">
        <f t="shared" si="128"/>
        <v>Acidic</v>
      </c>
      <c r="P957" t="str" cm="1">
        <f t="array" ref="P957">_xlfn.IFS(C956&lt;=60,"Soft",
C956&lt;120,"Moderately Soft",
C956&lt;=170,"Desirable",
C956&lt;=240,"Moderately Hard",
C956&gt;240,"Hard")</f>
        <v>Moderately Hard</v>
      </c>
      <c r="Q957" t="str" cm="1">
        <f t="array" ref="Q957">_xlfn.IFS(D956&lt;50,"Non-Beneficial",
D956&lt;=150,"Excellent",
D956&lt;=250,"Good",
D956&lt;=350,"Average",
D956&lt;=500,"Poor",
D956&lt;=800,"Very Poor",
D956&gt;800,"Unacceptable")</f>
        <v>Poor</v>
      </c>
      <c r="R957" t="str">
        <f t="shared" si="127"/>
        <v>Needs Boiling</v>
      </c>
      <c r="S957" t="str">
        <f t="shared" si="129"/>
        <v>Safe</v>
      </c>
      <c r="T957" t="str">
        <f t="shared" si="130"/>
        <v>Unacceptable</v>
      </c>
      <c r="U957" t="str">
        <f t="shared" si="131"/>
        <v>Acceptable</v>
      </c>
      <c r="V957" t="str">
        <f t="shared" si="132"/>
        <v>Safe</v>
      </c>
      <c r="W957" t="str">
        <f t="shared" si="133"/>
        <v>Acceptable</v>
      </c>
      <c r="AA957" t="str">
        <f t="shared" si="134"/>
        <v>Not-Potable</v>
      </c>
      <c r="AB957" t="str">
        <f t="shared" si="135"/>
        <v>Not-Potable</v>
      </c>
      <c r="AC957" t="s">
        <v>40</v>
      </c>
    </row>
    <row r="958" spans="2:29" x14ac:dyDescent="0.3">
      <c r="B958">
        <v>4.7131167010544397</v>
      </c>
      <c r="C958">
        <v>209.34205088564099</v>
      </c>
      <c r="D958">
        <v>200.70567791921101</v>
      </c>
      <c r="E958">
        <v>6.5911089491524599</v>
      </c>
      <c r="F958">
        <v>301.96554142369303</v>
      </c>
      <c r="G958">
        <v>354.17018130813801</v>
      </c>
      <c r="H958">
        <v>14.023834466992501</v>
      </c>
      <c r="I958">
        <v>89.650788164541694</v>
      </c>
      <c r="J958">
        <v>3.9233560356195301</v>
      </c>
      <c r="O958" t="str">
        <f t="shared" si="128"/>
        <v>Alkaline</v>
      </c>
      <c r="P958" t="str" cm="1">
        <f t="array" ref="P958">_xlfn.IFS(C957&lt;=60,"Soft",
C957&lt;120,"Moderately Soft",
C957&lt;=170,"Desirable",
C957&lt;=240,"Moderately Hard",
C957&gt;240,"Hard")</f>
        <v>Moderately Hard</v>
      </c>
      <c r="Q958" t="str" cm="1">
        <f t="array" ref="Q958">_xlfn.IFS(D957&lt;50,"Non-Beneficial",
D957&lt;=150,"Excellent",
D957&lt;=250,"Good",
D957&lt;=350,"Average",
D957&lt;=500,"Poor",
D957&lt;=800,"Very Poor",
D957&gt;800,"Unacceptable")</f>
        <v>Good</v>
      </c>
      <c r="R958" t="str">
        <f t="shared" si="127"/>
        <v>Needs Boiling</v>
      </c>
      <c r="S958" t="str">
        <f t="shared" si="129"/>
        <v>Safe</v>
      </c>
      <c r="T958" t="str">
        <f t="shared" si="130"/>
        <v>Acceptable</v>
      </c>
      <c r="U958" t="str">
        <f t="shared" si="131"/>
        <v>Acceptable</v>
      </c>
      <c r="V958" t="str">
        <f t="shared" si="132"/>
        <v>Safe</v>
      </c>
      <c r="W958" t="str">
        <f t="shared" si="133"/>
        <v>Acceptable</v>
      </c>
      <c r="AA958" t="str">
        <f t="shared" si="134"/>
        <v>Not-Potable</v>
      </c>
      <c r="AB958" t="str">
        <f t="shared" si="135"/>
        <v>Potable</v>
      </c>
      <c r="AC958" t="s">
        <v>40</v>
      </c>
    </row>
    <row r="959" spans="2:29" x14ac:dyDescent="0.3">
      <c r="B959">
        <v>10.581385987628201</v>
      </c>
      <c r="C959">
        <v>213.77643864301999</v>
      </c>
      <c r="D959">
        <v>112.98450090960999</v>
      </c>
      <c r="E959">
        <v>7.66889744140855</v>
      </c>
      <c r="F959">
        <v>300.18462165655598</v>
      </c>
      <c r="G959">
        <v>497.16912814048698</v>
      </c>
      <c r="H959">
        <v>17.971294715764</v>
      </c>
      <c r="I959">
        <v>83.34530446606</v>
      </c>
      <c r="J959">
        <v>2.9669456505938601</v>
      </c>
      <c r="O959" t="str">
        <f t="shared" si="128"/>
        <v>Acidic</v>
      </c>
      <c r="P959" t="str" cm="1">
        <f t="array" ref="P959">_xlfn.IFS(C958&lt;=60,"Soft",
C958&lt;120,"Moderately Soft",
C958&lt;=170,"Desirable",
C958&lt;=240,"Moderately Hard",
C958&gt;240,"Hard")</f>
        <v>Moderately Hard</v>
      </c>
      <c r="Q959" t="str" cm="1">
        <f t="array" ref="Q959">_xlfn.IFS(D958&lt;50,"Non-Beneficial",
D958&lt;=150,"Excellent",
D958&lt;=250,"Good",
D958&lt;=350,"Average",
D958&lt;=500,"Poor",
D958&lt;=800,"Very Poor",
D958&gt;800,"Unacceptable")</f>
        <v>Good</v>
      </c>
      <c r="R959" t="str">
        <f t="shared" si="127"/>
        <v>Needs Boiling</v>
      </c>
      <c r="S959" t="str">
        <f t="shared" si="129"/>
        <v>Safe</v>
      </c>
      <c r="T959" t="str">
        <f t="shared" si="130"/>
        <v>Acceptable</v>
      </c>
      <c r="U959" t="str">
        <f t="shared" si="131"/>
        <v>Acceptable</v>
      </c>
      <c r="V959" t="str">
        <f t="shared" si="132"/>
        <v>Unsafe</v>
      </c>
      <c r="W959" t="str">
        <f t="shared" si="133"/>
        <v>Acceptable</v>
      </c>
      <c r="AA959" t="str">
        <f t="shared" si="134"/>
        <v>Not-Potable</v>
      </c>
      <c r="AB959" t="str">
        <f t="shared" si="135"/>
        <v>Not-Potable</v>
      </c>
      <c r="AC959" t="s">
        <v>40</v>
      </c>
    </row>
    <row r="960" spans="2:29" x14ac:dyDescent="0.3">
      <c r="B960">
        <v>7.5742612367877697</v>
      </c>
      <c r="C960">
        <v>227.984664570977</v>
      </c>
      <c r="D960">
        <v>86.725277734001295</v>
      </c>
      <c r="E960">
        <v>7.3353618635608804</v>
      </c>
      <c r="F960">
        <f>$AH$27</f>
        <v>333.77577661081307</v>
      </c>
      <c r="G960">
        <v>433.67954251895799</v>
      </c>
      <c r="H960">
        <v>11.2389136706551</v>
      </c>
      <c r="I960">
        <v>54.865889044510098</v>
      </c>
      <c r="J960">
        <v>3.6867589826723002</v>
      </c>
      <c r="O960" t="str">
        <f t="shared" si="128"/>
        <v>Alkaline</v>
      </c>
      <c r="P960" t="str" cm="1">
        <f t="array" ref="P960">_xlfn.IFS(C959&lt;=60,"Soft",
C959&lt;120,"Moderately Soft",
C959&lt;=170,"Desirable",
C959&lt;=240,"Moderately Hard",
C959&gt;240,"Hard")</f>
        <v>Moderately Hard</v>
      </c>
      <c r="Q960" t="str" cm="1">
        <f t="array" ref="Q960">_xlfn.IFS(D959&lt;50,"Non-Beneficial",
D959&lt;=150,"Excellent",
D959&lt;=250,"Good",
D959&lt;=350,"Average",
D959&lt;=500,"Poor",
D959&lt;=800,"Very Poor",
D959&gt;800,"Unacceptable")</f>
        <v>Excellent</v>
      </c>
      <c r="R960" t="str">
        <f t="shared" si="127"/>
        <v>Unacceptable</v>
      </c>
      <c r="S960" t="str">
        <f t="shared" si="129"/>
        <v>Safe</v>
      </c>
      <c r="T960" t="str">
        <f t="shared" si="130"/>
        <v>Acceptable</v>
      </c>
      <c r="U960" t="str">
        <f t="shared" si="131"/>
        <v>Acceptable</v>
      </c>
      <c r="V960" t="str">
        <f t="shared" si="132"/>
        <v>Unsafe</v>
      </c>
      <c r="W960" t="str">
        <f t="shared" si="133"/>
        <v>Acceptable</v>
      </c>
      <c r="AA960" t="str">
        <f t="shared" si="134"/>
        <v>Not-Potable</v>
      </c>
      <c r="AB960" t="str">
        <f t="shared" si="135"/>
        <v>Not-Potable</v>
      </c>
      <c r="AC960" t="s">
        <v>40</v>
      </c>
    </row>
    <row r="961" spans="2:29" x14ac:dyDescent="0.3">
      <c r="B961">
        <v>6.1387851519511898</v>
      </c>
      <c r="C961">
        <v>158.42212899215301</v>
      </c>
      <c r="D961">
        <v>201.299788197911</v>
      </c>
      <c r="E961">
        <v>6.8121428787382801</v>
      </c>
      <c r="F961">
        <v>352.22996071589398</v>
      </c>
      <c r="G961">
        <v>373.84361988424098</v>
      </c>
      <c r="H961">
        <v>13.4178130827537</v>
      </c>
      <c r="I961">
        <v>80.731096895332797</v>
      </c>
      <c r="J961">
        <v>4.6772896182686798</v>
      </c>
      <c r="O961" t="str">
        <f t="shared" si="128"/>
        <v>Neutral</v>
      </c>
      <c r="P961" t="str" cm="1">
        <f t="array" ref="P961">_xlfn.IFS(C960&lt;=60,"Soft",
C960&lt;120,"Moderately Soft",
C960&lt;=170,"Desirable",
C960&lt;=240,"Moderately Hard",
C960&gt;240,"Hard")</f>
        <v>Moderately Hard</v>
      </c>
      <c r="Q961" t="str" cm="1">
        <f t="array" ref="Q961">_xlfn.IFS(D960&lt;50,"Non-Beneficial",
D960&lt;=150,"Excellent",
D960&lt;=250,"Good",
D960&lt;=350,"Average",
D960&lt;=500,"Poor",
D960&lt;=800,"Very Poor",
D960&gt;800,"Unacceptable")</f>
        <v>Excellent</v>
      </c>
      <c r="R961" t="str">
        <f t="shared" si="127"/>
        <v>Unacceptable</v>
      </c>
      <c r="S961" t="str">
        <f t="shared" si="129"/>
        <v>Safe</v>
      </c>
      <c r="T961" t="str">
        <f t="shared" si="130"/>
        <v>Acceptable</v>
      </c>
      <c r="U961" t="str">
        <f t="shared" si="131"/>
        <v>Acceptable</v>
      </c>
      <c r="V961" t="str">
        <f t="shared" si="132"/>
        <v>Safe</v>
      </c>
      <c r="W961" t="str">
        <f t="shared" si="133"/>
        <v>Acceptable</v>
      </c>
      <c r="AA961" t="str">
        <f t="shared" si="134"/>
        <v>Not-Potable</v>
      </c>
      <c r="AB961" t="str">
        <f t="shared" si="135"/>
        <v>Potable</v>
      </c>
      <c r="AC961" t="s">
        <v>40</v>
      </c>
    </row>
    <row r="962" spans="2:29" x14ac:dyDescent="0.3">
      <c r="B962">
        <v>5.2763235440246801</v>
      </c>
      <c r="C962">
        <v>186.382590334767</v>
      </c>
      <c r="D962">
        <v>420.63874404659299</v>
      </c>
      <c r="E962">
        <v>6.8629880745753198</v>
      </c>
      <c r="F962">
        <v>319.837985410383</v>
      </c>
      <c r="G962">
        <v>312.00253261222201</v>
      </c>
      <c r="H962">
        <v>18.9644180949158</v>
      </c>
      <c r="I962">
        <v>71.398975976101994</v>
      </c>
      <c r="J962">
        <v>3.88302904111739</v>
      </c>
      <c r="O962" t="str">
        <f t="shared" si="128"/>
        <v>Acidic</v>
      </c>
      <c r="P962" t="str" cm="1">
        <f t="array" ref="P962">_xlfn.IFS(C961&lt;=60,"Soft",
C961&lt;120,"Moderately Soft",
C961&lt;=170,"Desirable",
C961&lt;=240,"Moderately Hard",
C961&gt;240,"Hard")</f>
        <v>Desirable</v>
      </c>
      <c r="Q962" t="str" cm="1">
        <f t="array" ref="Q962">_xlfn.IFS(D961&lt;50,"Non-Beneficial",
D961&lt;=150,"Excellent",
D961&lt;=250,"Good",
D961&lt;=350,"Average",
D961&lt;=500,"Poor",
D961&lt;=800,"Very Poor",
D961&gt;800,"Unacceptable")</f>
        <v>Good</v>
      </c>
      <c r="R962" t="str">
        <f t="shared" si="127"/>
        <v>Needs Boiling</v>
      </c>
      <c r="S962" t="str">
        <f t="shared" si="129"/>
        <v>Safe</v>
      </c>
      <c r="T962" t="str">
        <f t="shared" si="130"/>
        <v>Acceptable</v>
      </c>
      <c r="U962" t="str">
        <f t="shared" si="131"/>
        <v>Acceptable</v>
      </c>
      <c r="V962" t="str">
        <f t="shared" si="132"/>
        <v>Unsafe</v>
      </c>
      <c r="W962" t="str">
        <f t="shared" si="133"/>
        <v>Acceptable</v>
      </c>
      <c r="AA962" t="str">
        <f t="shared" si="134"/>
        <v>Not-Potable</v>
      </c>
      <c r="AB962" t="str">
        <f t="shared" si="135"/>
        <v>Not-Potable</v>
      </c>
      <c r="AC962" t="s">
        <v>40</v>
      </c>
    </row>
    <row r="963" spans="2:29" x14ac:dyDescent="0.3">
      <c r="B963">
        <v>6.7768790878056597</v>
      </c>
      <c r="C963">
        <v>189.438812711738</v>
      </c>
      <c r="D963">
        <v>196.637913119497</v>
      </c>
      <c r="E963">
        <v>8.3864035181569001</v>
      </c>
      <c r="F963">
        <v>375.45734529860999</v>
      </c>
      <c r="G963">
        <v>420.35739237780501</v>
      </c>
      <c r="H963">
        <v>14.831560048074801</v>
      </c>
      <c r="I963">
        <v>61.050419702315502</v>
      </c>
      <c r="J963">
        <v>3.3220650065306199</v>
      </c>
      <c r="O963" t="str">
        <f t="shared" si="128"/>
        <v>Acidic</v>
      </c>
      <c r="P963" t="str" cm="1">
        <f t="array" ref="P963">_xlfn.IFS(C962&lt;=60,"Soft",
C962&lt;120,"Moderately Soft",
C962&lt;=170,"Desirable",
C962&lt;=240,"Moderately Hard",
C962&gt;240,"Hard")</f>
        <v>Moderately Hard</v>
      </c>
      <c r="Q963" t="str" cm="1">
        <f t="array" ref="Q963">_xlfn.IFS(D962&lt;50,"Non-Beneficial",
D962&lt;=150,"Excellent",
D962&lt;=250,"Good",
D962&lt;=350,"Average",
D962&lt;=500,"Poor",
D962&lt;=800,"Very Poor",
D962&gt;800,"Unacceptable")</f>
        <v>Poor</v>
      </c>
      <c r="R963" t="str">
        <f t="shared" ref="R963:R1026" si="136">IF(E962&lt;=5,"Acceptable",
IF(E962&lt;=7,"Needs Boiling","Unacceptable"))</f>
        <v>Needs Boiling</v>
      </c>
      <c r="S963" t="str">
        <f t="shared" si="129"/>
        <v>Safe</v>
      </c>
      <c r="T963" t="str">
        <f t="shared" si="130"/>
        <v>Acceptable</v>
      </c>
      <c r="U963" t="str">
        <f t="shared" si="131"/>
        <v>Acceptable</v>
      </c>
      <c r="V963" t="str">
        <f t="shared" si="132"/>
        <v>Safe</v>
      </c>
      <c r="W963" t="str">
        <f t="shared" si="133"/>
        <v>Acceptable</v>
      </c>
      <c r="AA963" t="str">
        <f t="shared" si="134"/>
        <v>Not-Potable</v>
      </c>
      <c r="AB963" t="str">
        <f t="shared" si="135"/>
        <v>Not-Potable</v>
      </c>
      <c r="AC963" t="s">
        <v>40</v>
      </c>
    </row>
    <row r="964" spans="2:29" x14ac:dyDescent="0.3">
      <c r="B964">
        <v>7.2394159210992397</v>
      </c>
      <c r="C964">
        <v>211.87282785537599</v>
      </c>
      <c r="D964">
        <v>139.118266292627</v>
      </c>
      <c r="E964">
        <v>8.2040710059760293</v>
      </c>
      <c r="F964">
        <v>345.04398307711699</v>
      </c>
      <c r="G964">
        <v>494.41690993367598</v>
      </c>
      <c r="H964">
        <v>15.416474942107699</v>
      </c>
      <c r="I964">
        <v>32.745611372296104</v>
      </c>
      <c r="J964">
        <v>4.5318252949930997</v>
      </c>
      <c r="O964" t="str">
        <f t="shared" ref="O964:O1027" si="137">IF(B963&lt;3,"Highly Acidic",
IF(AND(B963&lt;6.52,B963&gt;=3),"Acidic",
IF(AND(B963&gt;=6.52,B963&lt;=6.83),"Drinkable",
IF(AND(B963&gt;6.83,B963&lt;8),"Neutral",
IF(AND(B963&gt;=8,B963&lt;11),"Alkaline","Highly Alkaline")
))))</f>
        <v>Drinkable</v>
      </c>
      <c r="P964" t="str" cm="1">
        <f t="array" ref="P964">_xlfn.IFS(C963&lt;=60,"Soft",
C963&lt;120,"Moderately Soft",
C963&lt;=170,"Desirable",
C963&lt;=240,"Moderately Hard",
C963&gt;240,"Hard")</f>
        <v>Moderately Hard</v>
      </c>
      <c r="Q964" t="str" cm="1">
        <f t="array" ref="Q964">_xlfn.IFS(D963&lt;50,"Non-Beneficial",
D963&lt;=150,"Excellent",
D963&lt;=250,"Good",
D963&lt;=350,"Average",
D963&lt;=500,"Poor",
D963&lt;=800,"Very Poor",
D963&gt;800,"Unacceptable")</f>
        <v>Good</v>
      </c>
      <c r="R964" t="str">
        <f t="shared" si="136"/>
        <v>Unacceptable</v>
      </c>
      <c r="S964" t="str">
        <f t="shared" ref="S964:S1027" si="138">IF(F963&lt;=400,"Safe","Unsafe")</f>
        <v>Safe</v>
      </c>
      <c r="T964" t="str">
        <f t="shared" ref="T964:T1027" si="139">IF(G963&lt;=500,"Acceptable","Unacceptable")</f>
        <v>Acceptable</v>
      </c>
      <c r="U964" t="str">
        <f t="shared" ref="U964:U1027" si="140">IF(H963&lt;20,"Acceptable","Unacceptable")</f>
        <v>Acceptable</v>
      </c>
      <c r="V964" t="str">
        <f t="shared" ref="V964:V1027" si="141">IF(I963&lt;=80,"Safe","Unsafe")</f>
        <v>Safe</v>
      </c>
      <c r="W964" t="str">
        <f t="shared" ref="W964:W1027" si="142">IF(J963&lt;5,"Acceptable","Unacceptable")</f>
        <v>Acceptable</v>
      </c>
      <c r="AA964" t="str">
        <f t="shared" ref="AA964:AA1027" si="143">IF(
       AND(OR(O964 = "Drinkable",O964 = "Neutral"),
                OR(P964 = "Desirable",P964 = "Moderately Hard"),
                OR(Q964 = "Excellent",Q964 = "Good",Q964 = "Average"),
                OR(R964 = "Acceptable",R964 = "Needs Boiling"),
                S964 = "Safe",
                T964 = "Acceptable",
                U964 = "Acceptable",
                V964 = "Safe",
                W964 = "Acceptable"
               ),
     "Potable",
    "Not-Potable"
   )</f>
        <v>Not-Potable</v>
      </c>
      <c r="AB964" t="str">
        <f t="shared" ref="AB964:AB1027" si="144">IF(
        SUM(
                   IF(OR(O964 = "Neutral",O964 = "Drinkable"),1,0),
                   IF(OR(P964 = "Desirable",P964 = "Moderately Hard"),1,0),
                   IF(OR(Q964 = "Good",Q964 = "Average",Q964 ="Excellent"),1,0),
                   IF(OR(R964 = "Acceptable",R964 = "Needs Boiling"),1,0),
                   IF(S964 = "Safe",1,0),
                   IF(T964 = "Acceptable",1,0),
                   IF(U964 = "Acceptable",1,0),
                   IF(V964 = "Safe",1,0),
                   IF(W964 = "Acceptable",1,0)
               )&gt;7,
      "Potable",
      "Not-Potable"
  )</f>
        <v>Potable</v>
      </c>
      <c r="AC964" t="s">
        <v>40</v>
      </c>
    </row>
    <row r="965" spans="2:29" x14ac:dyDescent="0.3">
      <c r="B965">
        <v>6.5522791230209503</v>
      </c>
      <c r="C965">
        <v>190.547677986407</v>
      </c>
      <c r="D965">
        <v>153.624523834412</v>
      </c>
      <c r="E965">
        <v>6.92859741276515</v>
      </c>
      <c r="F965">
        <v>356.31797483917302</v>
      </c>
      <c r="G965">
        <v>353.06365905373599</v>
      </c>
      <c r="H965">
        <v>14.8962103571897</v>
      </c>
      <c r="I965">
        <f>$AI$27</f>
        <v>66.396292946768</v>
      </c>
      <c r="J965">
        <v>3.4433850188832902</v>
      </c>
      <c r="O965" t="str">
        <f t="shared" si="137"/>
        <v>Neutral</v>
      </c>
      <c r="P965" t="str" cm="1">
        <f t="array" ref="P965">_xlfn.IFS(C964&lt;=60,"Soft",
C964&lt;120,"Moderately Soft",
C964&lt;=170,"Desirable",
C964&lt;=240,"Moderately Hard",
C964&gt;240,"Hard")</f>
        <v>Moderately Hard</v>
      </c>
      <c r="Q965" t="str" cm="1">
        <f t="array" ref="Q965">_xlfn.IFS(D964&lt;50,"Non-Beneficial",
D964&lt;=150,"Excellent",
D964&lt;=250,"Good",
D964&lt;=350,"Average",
D964&lt;=500,"Poor",
D964&lt;=800,"Very Poor",
D964&gt;800,"Unacceptable")</f>
        <v>Excellent</v>
      </c>
      <c r="R965" t="str">
        <f t="shared" si="136"/>
        <v>Unacceptable</v>
      </c>
      <c r="S965" t="str">
        <f t="shared" si="138"/>
        <v>Safe</v>
      </c>
      <c r="T965" t="str">
        <f t="shared" si="139"/>
        <v>Acceptable</v>
      </c>
      <c r="U965" t="str">
        <f t="shared" si="140"/>
        <v>Acceptable</v>
      </c>
      <c r="V965" t="str">
        <f t="shared" si="141"/>
        <v>Safe</v>
      </c>
      <c r="W965" t="str">
        <f t="shared" si="142"/>
        <v>Acceptable</v>
      </c>
      <c r="AA965" t="str">
        <f t="shared" si="143"/>
        <v>Not-Potable</v>
      </c>
      <c r="AB965" t="str">
        <f t="shared" si="144"/>
        <v>Potable</v>
      </c>
      <c r="AC965" t="s">
        <v>40</v>
      </c>
    </row>
    <row r="966" spans="2:29" x14ac:dyDescent="0.3">
      <c r="B966">
        <v>8.4087662311024403</v>
      </c>
      <c r="C966">
        <v>210.79540610817401</v>
      </c>
      <c r="D966">
        <v>276.62397100568103</v>
      </c>
      <c r="E966">
        <v>6.6342101132597797</v>
      </c>
      <c r="F966">
        <v>291.687653490201</v>
      </c>
      <c r="G966">
        <v>555.58097804146405</v>
      </c>
      <c r="H966">
        <v>12.3448340549623</v>
      </c>
      <c r="I966">
        <v>67.061823557746806</v>
      </c>
      <c r="J966">
        <v>2.3727914767510598</v>
      </c>
      <c r="O966" t="str">
        <f t="shared" si="137"/>
        <v>Drinkable</v>
      </c>
      <c r="P966" t="str" cm="1">
        <f t="array" ref="P966">_xlfn.IFS(C965&lt;=60,"Soft",
C965&lt;120,"Moderately Soft",
C965&lt;=170,"Desirable",
C965&lt;=240,"Moderately Hard",
C965&gt;240,"Hard")</f>
        <v>Moderately Hard</v>
      </c>
      <c r="Q966" t="str" cm="1">
        <f t="array" ref="Q966">_xlfn.IFS(D965&lt;50,"Non-Beneficial",
D965&lt;=150,"Excellent",
D965&lt;=250,"Good",
D965&lt;=350,"Average",
D965&lt;=500,"Poor",
D965&lt;=800,"Very Poor",
D965&gt;800,"Unacceptable")</f>
        <v>Good</v>
      </c>
      <c r="R966" t="str">
        <f t="shared" si="136"/>
        <v>Needs Boiling</v>
      </c>
      <c r="S966" t="str">
        <f t="shared" si="138"/>
        <v>Safe</v>
      </c>
      <c r="T966" t="str">
        <f t="shared" si="139"/>
        <v>Acceptable</v>
      </c>
      <c r="U966" t="str">
        <f t="shared" si="140"/>
        <v>Acceptable</v>
      </c>
      <c r="V966" t="str">
        <f t="shared" si="141"/>
        <v>Safe</v>
      </c>
      <c r="W966" t="str">
        <f t="shared" si="142"/>
        <v>Acceptable</v>
      </c>
      <c r="AA966" t="str">
        <f t="shared" si="143"/>
        <v>Potable</v>
      </c>
      <c r="AB966" t="str">
        <f t="shared" si="144"/>
        <v>Potable</v>
      </c>
      <c r="AC966" t="s">
        <v>40</v>
      </c>
    </row>
    <row r="967" spans="2:29" x14ac:dyDescent="0.3">
      <c r="B967">
        <v>7.9863987055045698</v>
      </c>
      <c r="C967">
        <v>202.09393984374799</v>
      </c>
      <c r="D967">
        <v>204.474901315647</v>
      </c>
      <c r="E967">
        <v>5.6895184736751201</v>
      </c>
      <c r="F967">
        <f>$AH$27</f>
        <v>333.77577661081307</v>
      </c>
      <c r="G967">
        <v>477.66883580386701</v>
      </c>
      <c r="H967">
        <v>12.2583955724124</v>
      </c>
      <c r="I967">
        <v>43.841691909585002</v>
      </c>
      <c r="J967">
        <v>4.8147791907666102</v>
      </c>
      <c r="O967" t="str">
        <f t="shared" si="137"/>
        <v>Alkaline</v>
      </c>
      <c r="P967" t="str" cm="1">
        <f t="array" ref="P967">_xlfn.IFS(C966&lt;=60,"Soft",
C966&lt;120,"Moderately Soft",
C966&lt;=170,"Desirable",
C966&lt;=240,"Moderately Hard",
C966&gt;240,"Hard")</f>
        <v>Moderately Hard</v>
      </c>
      <c r="Q967" t="str" cm="1">
        <f t="array" ref="Q967">_xlfn.IFS(D966&lt;50,"Non-Beneficial",
D966&lt;=150,"Excellent",
D966&lt;=250,"Good",
D966&lt;=350,"Average",
D966&lt;=500,"Poor",
D966&lt;=800,"Very Poor",
D966&gt;800,"Unacceptable")</f>
        <v>Average</v>
      </c>
      <c r="R967" t="str">
        <f t="shared" si="136"/>
        <v>Needs Boiling</v>
      </c>
      <c r="S967" t="str">
        <f t="shared" si="138"/>
        <v>Safe</v>
      </c>
      <c r="T967" t="str">
        <f t="shared" si="139"/>
        <v>Unacceptable</v>
      </c>
      <c r="U967" t="str">
        <f t="shared" si="140"/>
        <v>Acceptable</v>
      </c>
      <c r="V967" t="str">
        <f t="shared" si="141"/>
        <v>Safe</v>
      </c>
      <c r="W967" t="str">
        <f t="shared" si="142"/>
        <v>Acceptable</v>
      </c>
      <c r="AA967" t="str">
        <f t="shared" si="143"/>
        <v>Not-Potable</v>
      </c>
      <c r="AB967" t="str">
        <f t="shared" si="144"/>
        <v>Not-Potable</v>
      </c>
      <c r="AC967" t="s">
        <v>40</v>
      </c>
    </row>
    <row r="968" spans="2:29" x14ac:dyDescent="0.3">
      <c r="B968">
        <v>7.3669152841286296</v>
      </c>
      <c r="C968">
        <v>185.04359668545101</v>
      </c>
      <c r="D968">
        <v>141.517600832298</v>
      </c>
      <c r="E968">
        <v>5.5843691574265701</v>
      </c>
      <c r="F968">
        <v>324.57045909288001</v>
      </c>
      <c r="G968">
        <v>336.95686734472002</v>
      </c>
      <c r="H968">
        <v>15.2338258653038</v>
      </c>
      <c r="I968">
        <v>49.997033887375402</v>
      </c>
      <c r="J968">
        <v>3.0513165629225001</v>
      </c>
      <c r="O968" t="str">
        <f t="shared" si="137"/>
        <v>Neutral</v>
      </c>
      <c r="P968" t="str" cm="1">
        <f t="array" ref="P968">_xlfn.IFS(C967&lt;=60,"Soft",
C967&lt;120,"Moderately Soft",
C967&lt;=170,"Desirable",
C967&lt;=240,"Moderately Hard",
C967&gt;240,"Hard")</f>
        <v>Moderately Hard</v>
      </c>
      <c r="Q968" t="str" cm="1">
        <f t="array" ref="Q968">_xlfn.IFS(D967&lt;50,"Non-Beneficial",
D967&lt;=150,"Excellent",
D967&lt;=250,"Good",
D967&lt;=350,"Average",
D967&lt;=500,"Poor",
D967&lt;=800,"Very Poor",
D967&gt;800,"Unacceptable")</f>
        <v>Good</v>
      </c>
      <c r="R968" t="str">
        <f t="shared" si="136"/>
        <v>Needs Boiling</v>
      </c>
      <c r="S968" t="str">
        <f t="shared" si="138"/>
        <v>Safe</v>
      </c>
      <c r="T968" t="str">
        <f t="shared" si="139"/>
        <v>Acceptable</v>
      </c>
      <c r="U968" t="str">
        <f t="shared" si="140"/>
        <v>Acceptable</v>
      </c>
      <c r="V968" t="str">
        <f t="shared" si="141"/>
        <v>Safe</v>
      </c>
      <c r="W968" t="str">
        <f t="shared" si="142"/>
        <v>Acceptable</v>
      </c>
      <c r="AA968" t="str">
        <f t="shared" si="143"/>
        <v>Potable</v>
      </c>
      <c r="AB968" t="str">
        <f t="shared" si="144"/>
        <v>Potable</v>
      </c>
      <c r="AC968" t="s">
        <v>40</v>
      </c>
    </row>
    <row r="969" spans="2:29" x14ac:dyDescent="0.3">
      <c r="B969">
        <v>6.0627384190155098</v>
      </c>
      <c r="C969">
        <v>224.84118059890801</v>
      </c>
      <c r="D969">
        <v>258.42581279366499</v>
      </c>
      <c r="E969">
        <v>9.4633906868818691</v>
      </c>
      <c r="F969">
        <f>$AH$27</f>
        <v>333.77577661081307</v>
      </c>
      <c r="G969">
        <v>385.391619070915</v>
      </c>
      <c r="H969">
        <v>13.074749681829401</v>
      </c>
      <c r="I969">
        <v>85.351213820156005</v>
      </c>
      <c r="J969">
        <v>4.3694546968324799</v>
      </c>
      <c r="O969" t="str">
        <f t="shared" si="137"/>
        <v>Neutral</v>
      </c>
      <c r="P969" t="str" cm="1">
        <f t="array" ref="P969">_xlfn.IFS(C968&lt;=60,"Soft",
C968&lt;120,"Moderately Soft",
C968&lt;=170,"Desirable",
C968&lt;=240,"Moderately Hard",
C968&gt;240,"Hard")</f>
        <v>Moderately Hard</v>
      </c>
      <c r="Q969" t="str" cm="1">
        <f t="array" ref="Q969">_xlfn.IFS(D968&lt;50,"Non-Beneficial",
D968&lt;=150,"Excellent",
D968&lt;=250,"Good",
D968&lt;=350,"Average",
D968&lt;=500,"Poor",
D968&lt;=800,"Very Poor",
D968&gt;800,"Unacceptable")</f>
        <v>Excellent</v>
      </c>
      <c r="R969" t="str">
        <f t="shared" si="136"/>
        <v>Needs Boiling</v>
      </c>
      <c r="S969" t="str">
        <f t="shared" si="138"/>
        <v>Safe</v>
      </c>
      <c r="T969" t="str">
        <f t="shared" si="139"/>
        <v>Acceptable</v>
      </c>
      <c r="U969" t="str">
        <f t="shared" si="140"/>
        <v>Acceptable</v>
      </c>
      <c r="V969" t="str">
        <f t="shared" si="141"/>
        <v>Safe</v>
      </c>
      <c r="W969" t="str">
        <f t="shared" si="142"/>
        <v>Acceptable</v>
      </c>
      <c r="AA969" t="str">
        <f t="shared" si="143"/>
        <v>Potable</v>
      </c>
      <c r="AB969" t="str">
        <f t="shared" si="144"/>
        <v>Potable</v>
      </c>
      <c r="AC969" t="s">
        <v>40</v>
      </c>
    </row>
    <row r="970" spans="2:29" x14ac:dyDescent="0.3">
      <c r="B970">
        <v>7.8564711004613699</v>
      </c>
      <c r="C970">
        <v>204.783428111913</v>
      </c>
      <c r="D970">
        <v>56.191355578658403</v>
      </c>
      <c r="E970">
        <v>5.8167031978837596</v>
      </c>
      <c r="F970">
        <v>343.545419329075</v>
      </c>
      <c r="G970">
        <v>432.04311976345701</v>
      </c>
      <c r="H970">
        <v>14.947720392496301</v>
      </c>
      <c r="I970">
        <v>55.961613178693398</v>
      </c>
      <c r="J970">
        <v>4.5346810982818901</v>
      </c>
      <c r="O970" t="str">
        <f t="shared" si="137"/>
        <v>Acidic</v>
      </c>
      <c r="P970" t="str" cm="1">
        <f t="array" ref="P970">_xlfn.IFS(C969&lt;=60,"Soft",
C969&lt;120,"Moderately Soft",
C969&lt;=170,"Desirable",
C969&lt;=240,"Moderately Hard",
C969&gt;240,"Hard")</f>
        <v>Moderately Hard</v>
      </c>
      <c r="Q970" t="str" cm="1">
        <f t="array" ref="Q970">_xlfn.IFS(D969&lt;50,"Non-Beneficial",
D969&lt;=150,"Excellent",
D969&lt;=250,"Good",
D969&lt;=350,"Average",
D969&lt;=500,"Poor",
D969&lt;=800,"Very Poor",
D969&gt;800,"Unacceptable")</f>
        <v>Average</v>
      </c>
      <c r="R970" t="str">
        <f t="shared" si="136"/>
        <v>Unacceptable</v>
      </c>
      <c r="S970" t="str">
        <f t="shared" si="138"/>
        <v>Safe</v>
      </c>
      <c r="T970" t="str">
        <f t="shared" si="139"/>
        <v>Acceptable</v>
      </c>
      <c r="U970" t="str">
        <f t="shared" si="140"/>
        <v>Acceptable</v>
      </c>
      <c r="V970" t="str">
        <f t="shared" si="141"/>
        <v>Unsafe</v>
      </c>
      <c r="W970" t="str">
        <f t="shared" si="142"/>
        <v>Acceptable</v>
      </c>
      <c r="AA970" t="str">
        <f t="shared" si="143"/>
        <v>Not-Potable</v>
      </c>
      <c r="AB970" t="str">
        <f t="shared" si="144"/>
        <v>Not-Potable</v>
      </c>
      <c r="AC970" t="s">
        <v>40</v>
      </c>
    </row>
    <row r="971" spans="2:29" x14ac:dyDescent="0.3">
      <c r="B971">
        <v>5.1583964095064898</v>
      </c>
      <c r="C971">
        <v>189.29578865279501</v>
      </c>
      <c r="D971">
        <v>350.86396962954905</v>
      </c>
      <c r="E971">
        <v>6.7361180268094802</v>
      </c>
      <c r="F971">
        <v>340.87181907360002</v>
      </c>
      <c r="G971">
        <v>331.58672579159099</v>
      </c>
      <c r="H971">
        <v>12.9097978132978</v>
      </c>
      <c r="I971">
        <v>61.344663700367903</v>
      </c>
      <c r="J971">
        <v>4.6458524347919399</v>
      </c>
      <c r="O971" t="str">
        <f t="shared" si="137"/>
        <v>Neutral</v>
      </c>
      <c r="P971" t="str" cm="1">
        <f t="array" ref="P971">_xlfn.IFS(C970&lt;=60,"Soft",
C970&lt;120,"Moderately Soft",
C970&lt;=170,"Desirable",
C970&lt;=240,"Moderately Hard",
C970&gt;240,"Hard")</f>
        <v>Moderately Hard</v>
      </c>
      <c r="Q971" t="str" cm="1">
        <f t="array" ref="Q971">_xlfn.IFS(D970&lt;50,"Non-Beneficial",
D970&lt;=150,"Excellent",
D970&lt;=250,"Good",
D970&lt;=350,"Average",
D970&lt;=500,"Poor",
D970&lt;=800,"Very Poor",
D970&gt;800,"Unacceptable")</f>
        <v>Excellent</v>
      </c>
      <c r="R971" t="str">
        <f t="shared" si="136"/>
        <v>Needs Boiling</v>
      </c>
      <c r="S971" t="str">
        <f t="shared" si="138"/>
        <v>Safe</v>
      </c>
      <c r="T971" t="str">
        <f t="shared" si="139"/>
        <v>Acceptable</v>
      </c>
      <c r="U971" t="str">
        <f t="shared" si="140"/>
        <v>Acceptable</v>
      </c>
      <c r="V971" t="str">
        <f t="shared" si="141"/>
        <v>Safe</v>
      </c>
      <c r="W971" t="str">
        <f t="shared" si="142"/>
        <v>Acceptable</v>
      </c>
      <c r="AA971" t="str">
        <f t="shared" si="143"/>
        <v>Potable</v>
      </c>
      <c r="AB971" t="str">
        <f t="shared" si="144"/>
        <v>Potable</v>
      </c>
      <c r="AC971" t="s">
        <v>40</v>
      </c>
    </row>
    <row r="972" spans="2:29" x14ac:dyDescent="0.3">
      <c r="B972">
        <f>$AG$27</f>
        <v>7.080794504276815</v>
      </c>
      <c r="C972">
        <v>197.57073625851899</v>
      </c>
      <c r="D972">
        <v>174.39444060922801</v>
      </c>
      <c r="E972">
        <v>6.2264912778509602</v>
      </c>
      <c r="F972">
        <f>$AH$27</f>
        <v>333.77577661081307</v>
      </c>
      <c r="G972">
        <v>406.01479387835502</v>
      </c>
      <c r="H972">
        <v>16.6902657249552</v>
      </c>
      <c r="I972">
        <v>68.969017816778106</v>
      </c>
      <c r="J972">
        <v>3.4583200005897701</v>
      </c>
      <c r="O972" t="str">
        <f t="shared" si="137"/>
        <v>Acidic</v>
      </c>
      <c r="P972" t="str" cm="1">
        <f t="array" ref="P972">_xlfn.IFS(C971&lt;=60,"Soft",
C971&lt;120,"Moderately Soft",
C971&lt;=170,"Desirable",
C971&lt;=240,"Moderately Hard",
C971&gt;240,"Hard")</f>
        <v>Moderately Hard</v>
      </c>
      <c r="Q972" t="str" cm="1">
        <f t="array" ref="Q972">_xlfn.IFS(D971&lt;50,"Non-Beneficial",
D971&lt;=150,"Excellent",
D971&lt;=250,"Good",
D971&lt;=350,"Average",
D971&lt;=500,"Poor",
D971&lt;=800,"Very Poor",
D971&gt;800,"Unacceptable")</f>
        <v>Poor</v>
      </c>
      <c r="R972" t="str">
        <f t="shared" si="136"/>
        <v>Needs Boiling</v>
      </c>
      <c r="S972" t="str">
        <f t="shared" si="138"/>
        <v>Safe</v>
      </c>
      <c r="T972" t="str">
        <f t="shared" si="139"/>
        <v>Acceptable</v>
      </c>
      <c r="U972" t="str">
        <f t="shared" si="140"/>
        <v>Acceptable</v>
      </c>
      <c r="V972" t="str">
        <f t="shared" si="141"/>
        <v>Safe</v>
      </c>
      <c r="W972" t="str">
        <f t="shared" si="142"/>
        <v>Acceptable</v>
      </c>
      <c r="AA972" t="str">
        <f t="shared" si="143"/>
        <v>Not-Potable</v>
      </c>
      <c r="AB972" t="str">
        <f t="shared" si="144"/>
        <v>Not-Potable</v>
      </c>
      <c r="AC972" t="s">
        <v>40</v>
      </c>
    </row>
    <row r="973" spans="2:29" x14ac:dyDescent="0.3">
      <c r="B973">
        <v>6.3990805100459296</v>
      </c>
      <c r="C973">
        <v>230.02793258651201</v>
      </c>
      <c r="D973">
        <v>230.37076832776299</v>
      </c>
      <c r="E973">
        <v>10.517848492663701</v>
      </c>
      <c r="F973">
        <v>316.07256060076298</v>
      </c>
      <c r="G973">
        <v>452.974480279364</v>
      </c>
      <c r="H973">
        <v>13.625533230753801</v>
      </c>
      <c r="I973">
        <f>$AI$27</f>
        <v>66.396292946768</v>
      </c>
      <c r="J973">
        <v>2.6205380227279198</v>
      </c>
      <c r="O973" t="str">
        <f t="shared" si="137"/>
        <v>Neutral</v>
      </c>
      <c r="P973" t="str" cm="1">
        <f t="array" ref="P973">_xlfn.IFS(C972&lt;=60,"Soft",
C972&lt;120,"Moderately Soft",
C972&lt;=170,"Desirable",
C972&lt;=240,"Moderately Hard",
C972&gt;240,"Hard")</f>
        <v>Moderately Hard</v>
      </c>
      <c r="Q973" t="str" cm="1">
        <f t="array" ref="Q973">_xlfn.IFS(D972&lt;50,"Non-Beneficial",
D972&lt;=150,"Excellent",
D972&lt;=250,"Good",
D972&lt;=350,"Average",
D972&lt;=500,"Poor",
D972&lt;=800,"Very Poor",
D972&gt;800,"Unacceptable")</f>
        <v>Good</v>
      </c>
      <c r="R973" t="str">
        <f t="shared" si="136"/>
        <v>Needs Boiling</v>
      </c>
      <c r="S973" t="str">
        <f t="shared" si="138"/>
        <v>Safe</v>
      </c>
      <c r="T973" t="str">
        <f t="shared" si="139"/>
        <v>Acceptable</v>
      </c>
      <c r="U973" t="str">
        <f t="shared" si="140"/>
        <v>Acceptable</v>
      </c>
      <c r="V973" t="str">
        <f t="shared" si="141"/>
        <v>Safe</v>
      </c>
      <c r="W973" t="str">
        <f t="shared" si="142"/>
        <v>Acceptable</v>
      </c>
      <c r="AA973" t="str">
        <f t="shared" si="143"/>
        <v>Potable</v>
      </c>
      <c r="AB973" t="str">
        <f t="shared" si="144"/>
        <v>Potable</v>
      </c>
      <c r="AC973" t="s">
        <v>40</v>
      </c>
    </row>
    <row r="974" spans="2:29" x14ac:dyDescent="0.3">
      <c r="B974">
        <v>7.3942555561325598</v>
      </c>
      <c r="C974">
        <v>207.96303844276801</v>
      </c>
      <c r="D974">
        <v>299.17820209044902</v>
      </c>
      <c r="E974">
        <v>7.8162944442548596</v>
      </c>
      <c r="F974">
        <f>$AH$27</f>
        <v>333.77577661081307</v>
      </c>
      <c r="G974">
        <v>392.49666527457498</v>
      </c>
      <c r="H974">
        <v>13.1734262627263</v>
      </c>
      <c r="I974">
        <v>79.780437557635395</v>
      </c>
      <c r="J974">
        <v>4.2631927724749898</v>
      </c>
      <c r="O974" t="str">
        <f t="shared" si="137"/>
        <v>Acidic</v>
      </c>
      <c r="P974" t="str" cm="1">
        <f t="array" ref="P974">_xlfn.IFS(C973&lt;=60,"Soft",
C973&lt;120,"Moderately Soft",
C973&lt;=170,"Desirable",
C973&lt;=240,"Moderately Hard",
C973&gt;240,"Hard")</f>
        <v>Moderately Hard</v>
      </c>
      <c r="Q974" t="str" cm="1">
        <f t="array" ref="Q974">_xlfn.IFS(D973&lt;50,"Non-Beneficial",
D973&lt;=150,"Excellent",
D973&lt;=250,"Good",
D973&lt;=350,"Average",
D973&lt;=500,"Poor",
D973&lt;=800,"Very Poor",
D973&gt;800,"Unacceptable")</f>
        <v>Good</v>
      </c>
      <c r="R974" t="str">
        <f t="shared" si="136"/>
        <v>Unacceptable</v>
      </c>
      <c r="S974" t="str">
        <f t="shared" si="138"/>
        <v>Safe</v>
      </c>
      <c r="T974" t="str">
        <f t="shared" si="139"/>
        <v>Acceptable</v>
      </c>
      <c r="U974" t="str">
        <f t="shared" si="140"/>
        <v>Acceptable</v>
      </c>
      <c r="V974" t="str">
        <f t="shared" si="141"/>
        <v>Safe</v>
      </c>
      <c r="W974" t="str">
        <f t="shared" si="142"/>
        <v>Acceptable</v>
      </c>
      <c r="AA974" t="str">
        <f t="shared" si="143"/>
        <v>Not-Potable</v>
      </c>
      <c r="AB974" t="str">
        <f t="shared" si="144"/>
        <v>Not-Potable</v>
      </c>
      <c r="AC974" t="s">
        <v>40</v>
      </c>
    </row>
    <row r="975" spans="2:29" x14ac:dyDescent="0.3">
      <c r="B975">
        <v>4.4438508564980701</v>
      </c>
      <c r="C975">
        <v>240.167901169304</v>
      </c>
      <c r="D975">
        <v>240.702636506354</v>
      </c>
      <c r="E975">
        <v>9.7684064886170603</v>
      </c>
      <c r="F975">
        <v>338.05243721739799</v>
      </c>
      <c r="G975">
        <v>533.96864696120304</v>
      </c>
      <c r="H975">
        <v>11.8775816848611</v>
      </c>
      <c r="I975">
        <v>69.036522760032796</v>
      </c>
      <c r="J975">
        <v>5.0381189462330198</v>
      </c>
      <c r="O975" t="str">
        <f t="shared" si="137"/>
        <v>Neutral</v>
      </c>
      <c r="P975" t="str" cm="1">
        <f t="array" ref="P975">_xlfn.IFS(C974&lt;=60,"Soft",
C974&lt;120,"Moderately Soft",
C974&lt;=170,"Desirable",
C974&lt;=240,"Moderately Hard",
C974&gt;240,"Hard")</f>
        <v>Moderately Hard</v>
      </c>
      <c r="Q975" t="str" cm="1">
        <f t="array" ref="Q975">_xlfn.IFS(D974&lt;50,"Non-Beneficial",
D974&lt;=150,"Excellent",
D974&lt;=250,"Good",
D974&lt;=350,"Average",
D974&lt;=500,"Poor",
D974&lt;=800,"Very Poor",
D974&gt;800,"Unacceptable")</f>
        <v>Average</v>
      </c>
      <c r="R975" t="str">
        <f t="shared" si="136"/>
        <v>Unacceptable</v>
      </c>
      <c r="S975" t="str">
        <f t="shared" si="138"/>
        <v>Safe</v>
      </c>
      <c r="T975" t="str">
        <f t="shared" si="139"/>
        <v>Acceptable</v>
      </c>
      <c r="U975" t="str">
        <f t="shared" si="140"/>
        <v>Acceptable</v>
      </c>
      <c r="V975" t="str">
        <f t="shared" si="141"/>
        <v>Safe</v>
      </c>
      <c r="W975" t="str">
        <f t="shared" si="142"/>
        <v>Acceptable</v>
      </c>
      <c r="AA975" t="str">
        <f t="shared" si="143"/>
        <v>Not-Potable</v>
      </c>
      <c r="AB975" t="str">
        <f t="shared" si="144"/>
        <v>Potable</v>
      </c>
      <c r="AC975" t="s">
        <v>40</v>
      </c>
    </row>
    <row r="976" spans="2:29" x14ac:dyDescent="0.3">
      <c r="B976">
        <v>8.2471482713092907</v>
      </c>
      <c r="C976">
        <v>175.911830335952</v>
      </c>
      <c r="D976">
        <v>99.1396334565557</v>
      </c>
      <c r="E976">
        <v>4.9745061235231098</v>
      </c>
      <c r="F976">
        <v>324.43330769937</v>
      </c>
      <c r="G976">
        <v>302.20049602204801</v>
      </c>
      <c r="H976">
        <v>11.0705114347526</v>
      </c>
      <c r="I976">
        <v>71.438165364023604</v>
      </c>
      <c r="J976">
        <v>3.9419692604615801</v>
      </c>
      <c r="O976" t="str">
        <f t="shared" si="137"/>
        <v>Acidic</v>
      </c>
      <c r="P976" t="str" cm="1">
        <f t="array" ref="P976">_xlfn.IFS(C975&lt;=60,"Soft",
C975&lt;120,"Moderately Soft",
C975&lt;=170,"Desirable",
C975&lt;=240,"Moderately Hard",
C975&gt;240,"Hard")</f>
        <v>Hard</v>
      </c>
      <c r="Q976" t="str" cm="1">
        <f t="array" ref="Q976">_xlfn.IFS(D975&lt;50,"Non-Beneficial",
D975&lt;=150,"Excellent",
D975&lt;=250,"Good",
D975&lt;=350,"Average",
D975&lt;=500,"Poor",
D975&lt;=800,"Very Poor",
D975&gt;800,"Unacceptable")</f>
        <v>Good</v>
      </c>
      <c r="R976" t="str">
        <f t="shared" si="136"/>
        <v>Unacceptable</v>
      </c>
      <c r="S976" t="str">
        <f t="shared" si="138"/>
        <v>Safe</v>
      </c>
      <c r="T976" t="str">
        <f t="shared" si="139"/>
        <v>Unacceptable</v>
      </c>
      <c r="U976" t="str">
        <f t="shared" si="140"/>
        <v>Acceptable</v>
      </c>
      <c r="V976" t="str">
        <f t="shared" si="141"/>
        <v>Safe</v>
      </c>
      <c r="W976" t="str">
        <f t="shared" si="142"/>
        <v>Unacceptable</v>
      </c>
      <c r="AA976" t="str">
        <f t="shared" si="143"/>
        <v>Not-Potable</v>
      </c>
      <c r="AB976" t="str">
        <f t="shared" si="144"/>
        <v>Not-Potable</v>
      </c>
      <c r="AC976" t="s">
        <v>40</v>
      </c>
    </row>
    <row r="977" spans="2:29" x14ac:dyDescent="0.3">
      <c r="B977">
        <v>4.9021589886066703</v>
      </c>
      <c r="C977">
        <v>214.643755838354</v>
      </c>
      <c r="D977">
        <v>282.78789275634</v>
      </c>
      <c r="E977">
        <v>9.9156471651197506</v>
      </c>
      <c r="F977">
        <v>337.137552973803</v>
      </c>
      <c r="G977">
        <v>375.03636850099502</v>
      </c>
      <c r="H977">
        <v>15.5031441969701</v>
      </c>
      <c r="I977">
        <v>61.591036012261803</v>
      </c>
      <c r="J977">
        <v>3.4990485229149102</v>
      </c>
      <c r="O977" t="str">
        <f t="shared" si="137"/>
        <v>Alkaline</v>
      </c>
      <c r="P977" t="str" cm="1">
        <f t="array" ref="P977">_xlfn.IFS(C976&lt;=60,"Soft",
C976&lt;120,"Moderately Soft",
C976&lt;=170,"Desirable",
C976&lt;=240,"Moderately Hard",
C976&gt;240,"Hard")</f>
        <v>Moderately Hard</v>
      </c>
      <c r="Q977" t="str" cm="1">
        <f t="array" ref="Q977">_xlfn.IFS(D976&lt;50,"Non-Beneficial",
D976&lt;=150,"Excellent",
D976&lt;=250,"Good",
D976&lt;=350,"Average",
D976&lt;=500,"Poor",
D976&lt;=800,"Very Poor",
D976&gt;800,"Unacceptable")</f>
        <v>Excellent</v>
      </c>
      <c r="R977" t="str">
        <f t="shared" si="136"/>
        <v>Acceptable</v>
      </c>
      <c r="S977" t="str">
        <f t="shared" si="138"/>
        <v>Safe</v>
      </c>
      <c r="T977" t="str">
        <f t="shared" si="139"/>
        <v>Acceptable</v>
      </c>
      <c r="U977" t="str">
        <f t="shared" si="140"/>
        <v>Acceptable</v>
      </c>
      <c r="V977" t="str">
        <f t="shared" si="141"/>
        <v>Safe</v>
      </c>
      <c r="W977" t="str">
        <f t="shared" si="142"/>
        <v>Acceptable</v>
      </c>
      <c r="AA977" t="str">
        <f t="shared" si="143"/>
        <v>Not-Potable</v>
      </c>
      <c r="AB977" t="str">
        <f t="shared" si="144"/>
        <v>Potable</v>
      </c>
      <c r="AC977" t="s">
        <v>40</v>
      </c>
    </row>
    <row r="978" spans="2:29" x14ac:dyDescent="0.3">
      <c r="B978">
        <v>6.86313624993993</v>
      </c>
      <c r="C978">
        <v>194.58665933625801</v>
      </c>
      <c r="D978">
        <v>236.10517563168301</v>
      </c>
      <c r="E978">
        <v>8.1934160044097695</v>
      </c>
      <c r="F978">
        <v>346.76805186297003</v>
      </c>
      <c r="G978">
        <v>439.229615630902</v>
      </c>
      <c r="H978">
        <v>14.659740899108201</v>
      </c>
      <c r="I978">
        <v>89.027196166749704</v>
      </c>
      <c r="J978">
        <v>4.3197771948546499</v>
      </c>
      <c r="O978" t="str">
        <f t="shared" si="137"/>
        <v>Acidic</v>
      </c>
      <c r="P978" t="str" cm="1">
        <f t="array" ref="P978">_xlfn.IFS(C977&lt;=60,"Soft",
C977&lt;120,"Moderately Soft",
C977&lt;=170,"Desirable",
C977&lt;=240,"Moderately Hard",
C977&gt;240,"Hard")</f>
        <v>Moderately Hard</v>
      </c>
      <c r="Q978" t="str" cm="1">
        <f t="array" ref="Q978">_xlfn.IFS(D977&lt;50,"Non-Beneficial",
D977&lt;=150,"Excellent",
D977&lt;=250,"Good",
D977&lt;=350,"Average",
D977&lt;=500,"Poor",
D977&lt;=800,"Very Poor",
D977&gt;800,"Unacceptable")</f>
        <v>Average</v>
      </c>
      <c r="R978" t="str">
        <f t="shared" si="136"/>
        <v>Unacceptable</v>
      </c>
      <c r="S978" t="str">
        <f t="shared" si="138"/>
        <v>Safe</v>
      </c>
      <c r="T978" t="str">
        <f t="shared" si="139"/>
        <v>Acceptable</v>
      </c>
      <c r="U978" t="str">
        <f t="shared" si="140"/>
        <v>Acceptable</v>
      </c>
      <c r="V978" t="str">
        <f t="shared" si="141"/>
        <v>Safe</v>
      </c>
      <c r="W978" t="str">
        <f t="shared" si="142"/>
        <v>Acceptable</v>
      </c>
      <c r="AA978" t="str">
        <f t="shared" si="143"/>
        <v>Not-Potable</v>
      </c>
      <c r="AB978" t="str">
        <f t="shared" si="144"/>
        <v>Not-Potable</v>
      </c>
      <c r="AC978" t="s">
        <v>40</v>
      </c>
    </row>
    <row r="979" spans="2:29" x14ac:dyDescent="0.3">
      <c r="B979">
        <v>6.6695323796655401</v>
      </c>
      <c r="C979">
        <v>190.75116489569101</v>
      </c>
      <c r="D979">
        <v>162.46173191143001</v>
      </c>
      <c r="E979">
        <v>6.3729751476612497</v>
      </c>
      <c r="F979">
        <v>324.34189329335197</v>
      </c>
      <c r="G979">
        <v>383.24582499683902</v>
      </c>
      <c r="H979">
        <v>7.8520855404819301</v>
      </c>
      <c r="I979">
        <v>86.440560515324407</v>
      </c>
      <c r="J979">
        <v>1.9648630966312199</v>
      </c>
      <c r="O979" t="str">
        <f t="shared" si="137"/>
        <v>Neutral</v>
      </c>
      <c r="P979" t="str" cm="1">
        <f t="array" ref="P979">_xlfn.IFS(C978&lt;=60,"Soft",
C978&lt;120,"Moderately Soft",
C978&lt;=170,"Desirable",
C978&lt;=240,"Moderately Hard",
C978&gt;240,"Hard")</f>
        <v>Moderately Hard</v>
      </c>
      <c r="Q979" t="str" cm="1">
        <f t="array" ref="Q979">_xlfn.IFS(D978&lt;50,"Non-Beneficial",
D978&lt;=150,"Excellent",
D978&lt;=250,"Good",
D978&lt;=350,"Average",
D978&lt;=500,"Poor",
D978&lt;=800,"Very Poor",
D978&gt;800,"Unacceptable")</f>
        <v>Good</v>
      </c>
      <c r="R979" t="str">
        <f t="shared" si="136"/>
        <v>Unacceptable</v>
      </c>
      <c r="S979" t="str">
        <f t="shared" si="138"/>
        <v>Safe</v>
      </c>
      <c r="T979" t="str">
        <f t="shared" si="139"/>
        <v>Acceptable</v>
      </c>
      <c r="U979" t="str">
        <f t="shared" si="140"/>
        <v>Acceptable</v>
      </c>
      <c r="V979" t="str">
        <f t="shared" si="141"/>
        <v>Unsafe</v>
      </c>
      <c r="W979" t="str">
        <f t="shared" si="142"/>
        <v>Acceptable</v>
      </c>
      <c r="AA979" t="str">
        <f t="shared" si="143"/>
        <v>Not-Potable</v>
      </c>
      <c r="AB979" t="str">
        <f t="shared" si="144"/>
        <v>Not-Potable</v>
      </c>
      <c r="AC979" t="s">
        <v>40</v>
      </c>
    </row>
    <row r="980" spans="2:29" x14ac:dyDescent="0.3">
      <c r="B980">
        <v>7.5956699836912698</v>
      </c>
      <c r="C980">
        <v>207.115470217818</v>
      </c>
      <c r="D980">
        <v>134.86142191111199</v>
      </c>
      <c r="E980">
        <v>6.19266270073234</v>
      </c>
      <c r="F980">
        <v>328.20956619648501</v>
      </c>
      <c r="G980">
        <v>452.44574603359598</v>
      </c>
      <c r="H980">
        <v>14.810630407330599</v>
      </c>
      <c r="I980">
        <v>88.020365225270993</v>
      </c>
      <c r="J980">
        <v>3.4033931765352001</v>
      </c>
      <c r="O980" t="str">
        <f t="shared" si="137"/>
        <v>Drinkable</v>
      </c>
      <c r="P980" t="str" cm="1">
        <f t="array" ref="P980">_xlfn.IFS(C979&lt;=60,"Soft",
C979&lt;120,"Moderately Soft",
C979&lt;=170,"Desirable",
C979&lt;=240,"Moderately Hard",
C979&gt;240,"Hard")</f>
        <v>Moderately Hard</v>
      </c>
      <c r="Q980" t="str" cm="1">
        <f t="array" ref="Q980">_xlfn.IFS(D979&lt;50,"Non-Beneficial",
D979&lt;=150,"Excellent",
D979&lt;=250,"Good",
D979&lt;=350,"Average",
D979&lt;=500,"Poor",
D979&lt;=800,"Very Poor",
D979&gt;800,"Unacceptable")</f>
        <v>Good</v>
      </c>
      <c r="R980" t="str">
        <f t="shared" si="136"/>
        <v>Needs Boiling</v>
      </c>
      <c r="S980" t="str">
        <f t="shared" si="138"/>
        <v>Safe</v>
      </c>
      <c r="T980" t="str">
        <f t="shared" si="139"/>
        <v>Acceptable</v>
      </c>
      <c r="U980" t="str">
        <f t="shared" si="140"/>
        <v>Acceptable</v>
      </c>
      <c r="V980" t="str">
        <f t="shared" si="141"/>
        <v>Unsafe</v>
      </c>
      <c r="W980" t="str">
        <f t="shared" si="142"/>
        <v>Acceptable</v>
      </c>
      <c r="AA980" t="str">
        <f t="shared" si="143"/>
        <v>Not-Potable</v>
      </c>
      <c r="AB980" t="str">
        <f t="shared" si="144"/>
        <v>Potable</v>
      </c>
      <c r="AC980" t="s">
        <v>40</v>
      </c>
    </row>
    <row r="981" spans="2:29" x14ac:dyDescent="0.3">
      <c r="B981">
        <v>8.1630763825582697</v>
      </c>
      <c r="C981">
        <v>183.16185283853599</v>
      </c>
      <c r="D981">
        <v>203.356765095854</v>
      </c>
      <c r="E981">
        <v>6.0285594166205403</v>
      </c>
      <c r="F981">
        <v>333.08445479723702</v>
      </c>
      <c r="G981">
        <v>475.29647082572899</v>
      </c>
      <c r="H981">
        <v>18.248097886029999</v>
      </c>
      <c r="I981">
        <v>49.604842402550403</v>
      </c>
      <c r="J981">
        <v>3.2872439708103101</v>
      </c>
      <c r="O981" t="str">
        <f t="shared" si="137"/>
        <v>Neutral</v>
      </c>
      <c r="P981" t="str" cm="1">
        <f t="array" ref="P981">_xlfn.IFS(C980&lt;=60,"Soft",
C980&lt;120,"Moderately Soft",
C980&lt;=170,"Desirable",
C980&lt;=240,"Moderately Hard",
C980&gt;240,"Hard")</f>
        <v>Moderately Hard</v>
      </c>
      <c r="Q981" t="str" cm="1">
        <f t="array" ref="Q981">_xlfn.IFS(D980&lt;50,"Non-Beneficial",
D980&lt;=150,"Excellent",
D980&lt;=250,"Good",
D980&lt;=350,"Average",
D980&lt;=500,"Poor",
D980&lt;=800,"Very Poor",
D980&gt;800,"Unacceptable")</f>
        <v>Excellent</v>
      </c>
      <c r="R981" t="str">
        <f t="shared" si="136"/>
        <v>Needs Boiling</v>
      </c>
      <c r="S981" t="str">
        <f t="shared" si="138"/>
        <v>Safe</v>
      </c>
      <c r="T981" t="str">
        <f t="shared" si="139"/>
        <v>Acceptable</v>
      </c>
      <c r="U981" t="str">
        <f t="shared" si="140"/>
        <v>Acceptable</v>
      </c>
      <c r="V981" t="str">
        <f t="shared" si="141"/>
        <v>Unsafe</v>
      </c>
      <c r="W981" t="str">
        <f t="shared" si="142"/>
        <v>Acceptable</v>
      </c>
      <c r="AA981" t="str">
        <f t="shared" si="143"/>
        <v>Not-Potable</v>
      </c>
      <c r="AB981" t="str">
        <f t="shared" si="144"/>
        <v>Potable</v>
      </c>
      <c r="AC981" t="s">
        <v>40</v>
      </c>
    </row>
    <row r="982" spans="2:29" x14ac:dyDescent="0.3">
      <c r="B982">
        <v>8.8702782599279306</v>
      </c>
      <c r="C982">
        <v>193.36994794404501</v>
      </c>
      <c r="D982">
        <v>168.54129457255502</v>
      </c>
      <c r="E982">
        <v>5.1801056408040003</v>
      </c>
      <c r="F982">
        <v>318.35461164266599</v>
      </c>
      <c r="G982">
        <v>355.47092500991499</v>
      </c>
      <c r="H982">
        <v>19.0322188732573</v>
      </c>
      <c r="I982">
        <v>58.809199438070799</v>
      </c>
      <c r="J982">
        <v>4.18274066496293</v>
      </c>
      <c r="O982" t="str">
        <f t="shared" si="137"/>
        <v>Alkaline</v>
      </c>
      <c r="P982" t="str" cm="1">
        <f t="array" ref="P982">_xlfn.IFS(C981&lt;=60,"Soft",
C981&lt;120,"Moderately Soft",
C981&lt;=170,"Desirable",
C981&lt;=240,"Moderately Hard",
C981&gt;240,"Hard")</f>
        <v>Moderately Hard</v>
      </c>
      <c r="Q982" t="str" cm="1">
        <f t="array" ref="Q982">_xlfn.IFS(D981&lt;50,"Non-Beneficial",
D981&lt;=150,"Excellent",
D981&lt;=250,"Good",
D981&lt;=350,"Average",
D981&lt;=500,"Poor",
D981&lt;=800,"Very Poor",
D981&gt;800,"Unacceptable")</f>
        <v>Good</v>
      </c>
      <c r="R982" t="str">
        <f t="shared" si="136"/>
        <v>Needs Boiling</v>
      </c>
      <c r="S982" t="str">
        <f t="shared" si="138"/>
        <v>Safe</v>
      </c>
      <c r="T982" t="str">
        <f t="shared" si="139"/>
        <v>Acceptable</v>
      </c>
      <c r="U982" t="str">
        <f t="shared" si="140"/>
        <v>Acceptable</v>
      </c>
      <c r="V982" t="str">
        <f t="shared" si="141"/>
        <v>Safe</v>
      </c>
      <c r="W982" t="str">
        <f t="shared" si="142"/>
        <v>Acceptable</v>
      </c>
      <c r="AA982" t="str">
        <f t="shared" si="143"/>
        <v>Not-Potable</v>
      </c>
      <c r="AB982" t="str">
        <f t="shared" si="144"/>
        <v>Potable</v>
      </c>
      <c r="AC982" t="s">
        <v>40</v>
      </c>
    </row>
    <row r="983" spans="2:29" x14ac:dyDescent="0.3">
      <c r="B983">
        <v>8.7696760216767302</v>
      </c>
      <c r="C983">
        <v>215.36874163114501</v>
      </c>
      <c r="D983">
        <v>139.69438862550399</v>
      </c>
      <c r="E983">
        <v>7.5485434372593501</v>
      </c>
      <c r="F983">
        <v>322.79907015152497</v>
      </c>
      <c r="G983">
        <v>369.01666678598798</v>
      </c>
      <c r="H983">
        <v>18.919188354313501</v>
      </c>
      <c r="I983">
        <v>54.755214055922103</v>
      </c>
      <c r="J983">
        <v>3.7767184616875098</v>
      </c>
      <c r="O983" t="str">
        <f t="shared" si="137"/>
        <v>Alkaline</v>
      </c>
      <c r="P983" t="str" cm="1">
        <f t="array" ref="P983">_xlfn.IFS(C982&lt;=60,"Soft",
C982&lt;120,"Moderately Soft",
C982&lt;=170,"Desirable",
C982&lt;=240,"Moderately Hard",
C982&gt;240,"Hard")</f>
        <v>Moderately Hard</v>
      </c>
      <c r="Q983" t="str" cm="1">
        <f t="array" ref="Q983">_xlfn.IFS(D982&lt;50,"Non-Beneficial",
D982&lt;=150,"Excellent",
D982&lt;=250,"Good",
D982&lt;=350,"Average",
D982&lt;=500,"Poor",
D982&lt;=800,"Very Poor",
D982&gt;800,"Unacceptable")</f>
        <v>Good</v>
      </c>
      <c r="R983" t="str">
        <f t="shared" si="136"/>
        <v>Needs Boiling</v>
      </c>
      <c r="S983" t="str">
        <f t="shared" si="138"/>
        <v>Safe</v>
      </c>
      <c r="T983" t="str">
        <f t="shared" si="139"/>
        <v>Acceptable</v>
      </c>
      <c r="U983" t="str">
        <f t="shared" si="140"/>
        <v>Acceptable</v>
      </c>
      <c r="V983" t="str">
        <f t="shared" si="141"/>
        <v>Safe</v>
      </c>
      <c r="W983" t="str">
        <f t="shared" si="142"/>
        <v>Acceptable</v>
      </c>
      <c r="AA983" t="str">
        <f t="shared" si="143"/>
        <v>Not-Potable</v>
      </c>
      <c r="AB983" t="str">
        <f t="shared" si="144"/>
        <v>Potable</v>
      </c>
      <c r="AC983" t="s">
        <v>40</v>
      </c>
    </row>
    <row r="984" spans="2:29" x14ac:dyDescent="0.3">
      <c r="B984">
        <v>4.7373912568026499</v>
      </c>
      <c r="C984">
        <v>215.52951074368301</v>
      </c>
      <c r="D984">
        <v>306.84211642414999</v>
      </c>
      <c r="E984">
        <v>8.7819045779962099</v>
      </c>
      <c r="F984">
        <f>$AH$27</f>
        <v>333.77577661081307</v>
      </c>
      <c r="G984">
        <v>313.513502014952</v>
      </c>
      <c r="H984">
        <v>11.0702890456147</v>
      </c>
      <c r="I984">
        <v>62.914420804565403</v>
      </c>
      <c r="J984">
        <v>3.8533880722545</v>
      </c>
      <c r="O984" t="str">
        <f t="shared" si="137"/>
        <v>Alkaline</v>
      </c>
      <c r="P984" t="str" cm="1">
        <f t="array" ref="P984">_xlfn.IFS(C983&lt;=60,"Soft",
C983&lt;120,"Moderately Soft",
C983&lt;=170,"Desirable",
C983&lt;=240,"Moderately Hard",
C983&gt;240,"Hard")</f>
        <v>Moderately Hard</v>
      </c>
      <c r="Q984" t="str" cm="1">
        <f t="array" ref="Q984">_xlfn.IFS(D983&lt;50,"Non-Beneficial",
D983&lt;=150,"Excellent",
D983&lt;=250,"Good",
D983&lt;=350,"Average",
D983&lt;=500,"Poor",
D983&lt;=800,"Very Poor",
D983&gt;800,"Unacceptable")</f>
        <v>Excellent</v>
      </c>
      <c r="R984" t="str">
        <f t="shared" si="136"/>
        <v>Unacceptable</v>
      </c>
      <c r="S984" t="str">
        <f t="shared" si="138"/>
        <v>Safe</v>
      </c>
      <c r="T984" t="str">
        <f t="shared" si="139"/>
        <v>Acceptable</v>
      </c>
      <c r="U984" t="str">
        <f t="shared" si="140"/>
        <v>Acceptable</v>
      </c>
      <c r="V984" t="str">
        <f t="shared" si="141"/>
        <v>Safe</v>
      </c>
      <c r="W984" t="str">
        <f t="shared" si="142"/>
        <v>Acceptable</v>
      </c>
      <c r="AA984" t="str">
        <f t="shared" si="143"/>
        <v>Not-Potable</v>
      </c>
      <c r="AB984" t="str">
        <f t="shared" si="144"/>
        <v>Not-Potable</v>
      </c>
      <c r="AC984" t="s">
        <v>40</v>
      </c>
    </row>
    <row r="985" spans="2:29" x14ac:dyDescent="0.3">
      <c r="B985">
        <v>7.7908748623214299</v>
      </c>
      <c r="C985">
        <v>196.47871239391301</v>
      </c>
      <c r="D985">
        <v>240.61349595752901</v>
      </c>
      <c r="E985">
        <v>6.7856851895772197</v>
      </c>
      <c r="F985">
        <v>350.11725381508199</v>
      </c>
      <c r="G985">
        <v>471.51853637343402</v>
      </c>
      <c r="H985">
        <v>15.3433156421415</v>
      </c>
      <c r="I985">
        <v>44.544627068315798</v>
      </c>
      <c r="J985">
        <v>3.07621434070884</v>
      </c>
      <c r="O985" t="str">
        <f t="shared" si="137"/>
        <v>Acidic</v>
      </c>
      <c r="P985" t="str" cm="1">
        <f t="array" ref="P985">_xlfn.IFS(C984&lt;=60,"Soft",
C984&lt;120,"Moderately Soft",
C984&lt;=170,"Desirable",
C984&lt;=240,"Moderately Hard",
C984&gt;240,"Hard")</f>
        <v>Moderately Hard</v>
      </c>
      <c r="Q985" t="str" cm="1">
        <f t="array" ref="Q985">_xlfn.IFS(D984&lt;50,"Non-Beneficial",
D984&lt;=150,"Excellent",
D984&lt;=250,"Good",
D984&lt;=350,"Average",
D984&lt;=500,"Poor",
D984&lt;=800,"Very Poor",
D984&gt;800,"Unacceptable")</f>
        <v>Average</v>
      </c>
      <c r="R985" t="str">
        <f t="shared" si="136"/>
        <v>Unacceptable</v>
      </c>
      <c r="S985" t="str">
        <f t="shared" si="138"/>
        <v>Safe</v>
      </c>
      <c r="T985" t="str">
        <f t="shared" si="139"/>
        <v>Acceptable</v>
      </c>
      <c r="U985" t="str">
        <f t="shared" si="140"/>
        <v>Acceptable</v>
      </c>
      <c r="V985" t="str">
        <f t="shared" si="141"/>
        <v>Safe</v>
      </c>
      <c r="W985" t="str">
        <f t="shared" si="142"/>
        <v>Acceptable</v>
      </c>
      <c r="AA985" t="str">
        <f t="shared" si="143"/>
        <v>Not-Potable</v>
      </c>
      <c r="AB985" t="str">
        <f t="shared" si="144"/>
        <v>Not-Potable</v>
      </c>
      <c r="AC985" t="s">
        <v>40</v>
      </c>
    </row>
    <row r="986" spans="2:29" x14ac:dyDescent="0.3">
      <c r="B986">
        <f>$AG$27</f>
        <v>7.080794504276815</v>
      </c>
      <c r="C986">
        <v>238.40959807552201</v>
      </c>
      <c r="D986">
        <v>264.93076206528099</v>
      </c>
      <c r="E986">
        <v>8.6699441025857702</v>
      </c>
      <c r="F986">
        <v>311.55367904139803</v>
      </c>
      <c r="G986">
        <v>369.28386387475803</v>
      </c>
      <c r="H986">
        <v>11.7599304544557</v>
      </c>
      <c r="I986">
        <v>91.239299202770496</v>
      </c>
      <c r="J986">
        <v>3.2412671866611298</v>
      </c>
      <c r="O986" t="str">
        <f t="shared" si="137"/>
        <v>Neutral</v>
      </c>
      <c r="P986" t="str" cm="1">
        <f t="array" ref="P986">_xlfn.IFS(C985&lt;=60,"Soft",
C985&lt;120,"Moderately Soft",
C985&lt;=170,"Desirable",
C985&lt;=240,"Moderately Hard",
C985&gt;240,"Hard")</f>
        <v>Moderately Hard</v>
      </c>
      <c r="Q986" t="str" cm="1">
        <f t="array" ref="Q986">_xlfn.IFS(D985&lt;50,"Non-Beneficial",
D985&lt;=150,"Excellent",
D985&lt;=250,"Good",
D985&lt;=350,"Average",
D985&lt;=500,"Poor",
D985&lt;=800,"Very Poor",
D985&gt;800,"Unacceptable")</f>
        <v>Good</v>
      </c>
      <c r="R986" t="str">
        <f t="shared" si="136"/>
        <v>Needs Boiling</v>
      </c>
      <c r="S986" t="str">
        <f t="shared" si="138"/>
        <v>Safe</v>
      </c>
      <c r="T986" t="str">
        <f t="shared" si="139"/>
        <v>Acceptable</v>
      </c>
      <c r="U986" t="str">
        <f t="shared" si="140"/>
        <v>Acceptable</v>
      </c>
      <c r="V986" t="str">
        <f t="shared" si="141"/>
        <v>Safe</v>
      </c>
      <c r="W986" t="str">
        <f t="shared" si="142"/>
        <v>Acceptable</v>
      </c>
      <c r="AA986" t="str">
        <f t="shared" si="143"/>
        <v>Potable</v>
      </c>
      <c r="AB986" t="str">
        <f t="shared" si="144"/>
        <v>Potable</v>
      </c>
      <c r="AC986" t="s">
        <v>40</v>
      </c>
    </row>
    <row r="987" spans="2:29" x14ac:dyDescent="0.3">
      <c r="B987">
        <v>6.0873061000000801</v>
      </c>
      <c r="C987">
        <v>214.55608597404799</v>
      </c>
      <c r="D987">
        <v>116.283366754784</v>
      </c>
      <c r="E987">
        <v>7.2319266849125698</v>
      </c>
      <c r="F987">
        <f>$AH$27</f>
        <v>333.77577661081307</v>
      </c>
      <c r="G987">
        <v>344.072028151327</v>
      </c>
      <c r="H987">
        <v>13.232307887943</v>
      </c>
      <c r="I987">
        <v>98.686620415544198</v>
      </c>
      <c r="J987">
        <v>3.6666718032510799</v>
      </c>
      <c r="O987" t="str">
        <f t="shared" si="137"/>
        <v>Neutral</v>
      </c>
      <c r="P987" t="str" cm="1">
        <f t="array" ref="P987">_xlfn.IFS(C986&lt;=60,"Soft",
C986&lt;120,"Moderately Soft",
C986&lt;=170,"Desirable",
C986&lt;=240,"Moderately Hard",
C986&gt;240,"Hard")</f>
        <v>Moderately Hard</v>
      </c>
      <c r="Q987" t="str" cm="1">
        <f t="array" ref="Q987">_xlfn.IFS(D986&lt;50,"Non-Beneficial",
D986&lt;=150,"Excellent",
D986&lt;=250,"Good",
D986&lt;=350,"Average",
D986&lt;=500,"Poor",
D986&lt;=800,"Very Poor",
D986&gt;800,"Unacceptable")</f>
        <v>Average</v>
      </c>
      <c r="R987" t="str">
        <f t="shared" si="136"/>
        <v>Unacceptable</v>
      </c>
      <c r="S987" t="str">
        <f t="shared" si="138"/>
        <v>Safe</v>
      </c>
      <c r="T987" t="str">
        <f t="shared" si="139"/>
        <v>Acceptable</v>
      </c>
      <c r="U987" t="str">
        <f t="shared" si="140"/>
        <v>Acceptable</v>
      </c>
      <c r="V987" t="str">
        <f t="shared" si="141"/>
        <v>Unsafe</v>
      </c>
      <c r="W987" t="str">
        <f t="shared" si="142"/>
        <v>Acceptable</v>
      </c>
      <c r="AA987" t="str">
        <f t="shared" si="143"/>
        <v>Not-Potable</v>
      </c>
      <c r="AB987" t="str">
        <f t="shared" si="144"/>
        <v>Not-Potable</v>
      </c>
      <c r="AC987" t="s">
        <v>40</v>
      </c>
    </row>
    <row r="988" spans="2:29" x14ac:dyDescent="0.3">
      <c r="B988">
        <v>7.6512942259201999</v>
      </c>
      <c r="C988">
        <v>200.71705131983899</v>
      </c>
      <c r="D988">
        <v>116.991335498439</v>
      </c>
      <c r="E988">
        <v>6.6482727804933601</v>
      </c>
      <c r="F988">
        <v>349.25544481084398</v>
      </c>
      <c r="G988">
        <v>420.82836218685298</v>
      </c>
      <c r="H988">
        <v>18.863817480730098</v>
      </c>
      <c r="I988">
        <v>52.908851021661597</v>
      </c>
      <c r="J988">
        <v>3.25804164658688</v>
      </c>
      <c r="O988" t="str">
        <f t="shared" si="137"/>
        <v>Acidic</v>
      </c>
      <c r="P988" t="str" cm="1">
        <f t="array" ref="P988">_xlfn.IFS(C987&lt;=60,"Soft",
C987&lt;120,"Moderately Soft",
C987&lt;=170,"Desirable",
C987&lt;=240,"Moderately Hard",
C987&gt;240,"Hard")</f>
        <v>Moderately Hard</v>
      </c>
      <c r="Q988" t="str" cm="1">
        <f t="array" ref="Q988">_xlfn.IFS(D987&lt;50,"Non-Beneficial",
D987&lt;=150,"Excellent",
D987&lt;=250,"Good",
D987&lt;=350,"Average",
D987&lt;=500,"Poor",
D987&lt;=800,"Very Poor",
D987&gt;800,"Unacceptable")</f>
        <v>Excellent</v>
      </c>
      <c r="R988" t="str">
        <f t="shared" si="136"/>
        <v>Unacceptable</v>
      </c>
      <c r="S988" t="str">
        <f t="shared" si="138"/>
        <v>Safe</v>
      </c>
      <c r="T988" t="str">
        <f t="shared" si="139"/>
        <v>Acceptable</v>
      </c>
      <c r="U988" t="str">
        <f t="shared" si="140"/>
        <v>Acceptable</v>
      </c>
      <c r="V988" t="str">
        <f t="shared" si="141"/>
        <v>Unsafe</v>
      </c>
      <c r="W988" t="str">
        <f t="shared" si="142"/>
        <v>Acceptable</v>
      </c>
      <c r="AA988" t="str">
        <f t="shared" si="143"/>
        <v>Not-Potable</v>
      </c>
      <c r="AB988" t="str">
        <f t="shared" si="144"/>
        <v>Not-Potable</v>
      </c>
      <c r="AC988" t="s">
        <v>40</v>
      </c>
    </row>
    <row r="989" spans="2:29" x14ac:dyDescent="0.3">
      <c r="B989">
        <v>4.7714906689489398</v>
      </c>
      <c r="C989">
        <v>200.37407558257101</v>
      </c>
      <c r="D989">
        <v>480.020845960011</v>
      </c>
      <c r="E989">
        <v>9.1652391453923396</v>
      </c>
      <c r="F989">
        <v>340.31017576890599</v>
      </c>
      <c r="G989">
        <v>310.92783527997</v>
      </c>
      <c r="H989">
        <v>18.7683282124909</v>
      </c>
      <c r="I989">
        <v>63.664155341500802</v>
      </c>
      <c r="J989">
        <v>3.9369725730122198</v>
      </c>
      <c r="O989" t="str">
        <f t="shared" si="137"/>
        <v>Neutral</v>
      </c>
      <c r="P989" t="str" cm="1">
        <f t="array" ref="P989">_xlfn.IFS(C988&lt;=60,"Soft",
C988&lt;120,"Moderately Soft",
C988&lt;=170,"Desirable",
C988&lt;=240,"Moderately Hard",
C988&gt;240,"Hard")</f>
        <v>Moderately Hard</v>
      </c>
      <c r="Q989" t="str" cm="1">
        <f t="array" ref="Q989">_xlfn.IFS(D988&lt;50,"Non-Beneficial",
D988&lt;=150,"Excellent",
D988&lt;=250,"Good",
D988&lt;=350,"Average",
D988&lt;=500,"Poor",
D988&lt;=800,"Very Poor",
D988&gt;800,"Unacceptable")</f>
        <v>Excellent</v>
      </c>
      <c r="R989" t="str">
        <f t="shared" si="136"/>
        <v>Needs Boiling</v>
      </c>
      <c r="S989" t="str">
        <f t="shared" si="138"/>
        <v>Safe</v>
      </c>
      <c r="T989" t="str">
        <f t="shared" si="139"/>
        <v>Acceptable</v>
      </c>
      <c r="U989" t="str">
        <f t="shared" si="140"/>
        <v>Acceptable</v>
      </c>
      <c r="V989" t="str">
        <f t="shared" si="141"/>
        <v>Safe</v>
      </c>
      <c r="W989" t="str">
        <f t="shared" si="142"/>
        <v>Acceptable</v>
      </c>
      <c r="AA989" t="str">
        <f t="shared" si="143"/>
        <v>Potable</v>
      </c>
      <c r="AB989" t="str">
        <f t="shared" si="144"/>
        <v>Potable</v>
      </c>
      <c r="AC989" t="s">
        <v>40</v>
      </c>
    </row>
    <row r="990" spans="2:29" x14ac:dyDescent="0.3">
      <c r="B990">
        <f>$AG$27</f>
        <v>7.080794504276815</v>
      </c>
      <c r="C990">
        <v>190.63063618380599</v>
      </c>
      <c r="D990">
        <v>269.13373485751299</v>
      </c>
      <c r="E990">
        <v>4.6491664455367996</v>
      </c>
      <c r="F990">
        <v>302.41752875752201</v>
      </c>
      <c r="G990">
        <v>509.28486876767198</v>
      </c>
      <c r="H990">
        <v>16.198947843454999</v>
      </c>
      <c r="I990">
        <v>64.101951396368605</v>
      </c>
      <c r="J990">
        <v>3.4528218640874502</v>
      </c>
      <c r="O990" t="str">
        <f t="shared" si="137"/>
        <v>Acidic</v>
      </c>
      <c r="P990" t="str" cm="1">
        <f t="array" ref="P990">_xlfn.IFS(C989&lt;=60,"Soft",
C989&lt;120,"Moderately Soft",
C989&lt;=170,"Desirable",
C989&lt;=240,"Moderately Hard",
C989&gt;240,"Hard")</f>
        <v>Moderately Hard</v>
      </c>
      <c r="Q990" t="str" cm="1">
        <f t="array" ref="Q990">_xlfn.IFS(D989&lt;50,"Non-Beneficial",
D989&lt;=150,"Excellent",
D989&lt;=250,"Good",
D989&lt;=350,"Average",
D989&lt;=500,"Poor",
D989&lt;=800,"Very Poor",
D989&gt;800,"Unacceptable")</f>
        <v>Poor</v>
      </c>
      <c r="R990" t="str">
        <f t="shared" si="136"/>
        <v>Unacceptable</v>
      </c>
      <c r="S990" t="str">
        <f t="shared" si="138"/>
        <v>Safe</v>
      </c>
      <c r="T990" t="str">
        <f t="shared" si="139"/>
        <v>Acceptable</v>
      </c>
      <c r="U990" t="str">
        <f t="shared" si="140"/>
        <v>Acceptable</v>
      </c>
      <c r="V990" t="str">
        <f t="shared" si="141"/>
        <v>Safe</v>
      </c>
      <c r="W990" t="str">
        <f t="shared" si="142"/>
        <v>Acceptable</v>
      </c>
      <c r="AA990" t="str">
        <f t="shared" si="143"/>
        <v>Not-Potable</v>
      </c>
      <c r="AB990" t="str">
        <f t="shared" si="144"/>
        <v>Not-Potable</v>
      </c>
      <c r="AC990" t="s">
        <v>40</v>
      </c>
    </row>
    <row r="991" spans="2:29" x14ac:dyDescent="0.3">
      <c r="B991">
        <v>5.39205760659185</v>
      </c>
      <c r="C991">
        <v>198.017165227953</v>
      </c>
      <c r="D991">
        <v>199.00407837851699</v>
      </c>
      <c r="E991">
        <v>7.8432256495885602</v>
      </c>
      <c r="F991">
        <v>348.95192434938201</v>
      </c>
      <c r="G991">
        <v>419.81395600739501</v>
      </c>
      <c r="H991">
        <v>14.616509180118101</v>
      </c>
      <c r="I991">
        <v>80.568251649552707</v>
      </c>
      <c r="J991">
        <v>2.9789254447053799</v>
      </c>
      <c r="O991" t="str">
        <f t="shared" si="137"/>
        <v>Neutral</v>
      </c>
      <c r="P991" t="str" cm="1">
        <f t="array" ref="P991">_xlfn.IFS(C990&lt;=60,"Soft",
C990&lt;120,"Moderately Soft",
C990&lt;=170,"Desirable",
C990&lt;=240,"Moderately Hard",
C990&gt;240,"Hard")</f>
        <v>Moderately Hard</v>
      </c>
      <c r="Q991" t="str" cm="1">
        <f t="array" ref="Q991">_xlfn.IFS(D990&lt;50,"Non-Beneficial",
D990&lt;=150,"Excellent",
D990&lt;=250,"Good",
D990&lt;=350,"Average",
D990&lt;=500,"Poor",
D990&lt;=800,"Very Poor",
D990&gt;800,"Unacceptable")</f>
        <v>Average</v>
      </c>
      <c r="R991" t="str">
        <f t="shared" si="136"/>
        <v>Acceptable</v>
      </c>
      <c r="S991" t="str">
        <f t="shared" si="138"/>
        <v>Safe</v>
      </c>
      <c r="T991" t="str">
        <f t="shared" si="139"/>
        <v>Unacceptable</v>
      </c>
      <c r="U991" t="str">
        <f t="shared" si="140"/>
        <v>Acceptable</v>
      </c>
      <c r="V991" t="str">
        <f t="shared" si="141"/>
        <v>Safe</v>
      </c>
      <c r="W991" t="str">
        <f t="shared" si="142"/>
        <v>Acceptable</v>
      </c>
      <c r="AA991" t="str">
        <f t="shared" si="143"/>
        <v>Not-Potable</v>
      </c>
      <c r="AB991" t="str">
        <f t="shared" si="144"/>
        <v>Potable</v>
      </c>
      <c r="AC991" t="s">
        <v>40</v>
      </c>
    </row>
    <row r="992" spans="2:29" x14ac:dyDescent="0.3">
      <c r="B992">
        <v>5.4772830494763296</v>
      </c>
      <c r="C992">
        <v>165.436093351555</v>
      </c>
      <c r="D992">
        <v>290.46083515231101</v>
      </c>
      <c r="E992">
        <v>5.5230107808079403</v>
      </c>
      <c r="F992">
        <v>370.89308509202101</v>
      </c>
      <c r="G992">
        <v>488.77459478230702</v>
      </c>
      <c r="H992">
        <v>17.265186340258399</v>
      </c>
      <c r="I992">
        <v>80.234797077140996</v>
      </c>
      <c r="J992">
        <v>6.3574385200674204</v>
      </c>
      <c r="O992" t="str">
        <f t="shared" si="137"/>
        <v>Acidic</v>
      </c>
      <c r="P992" t="str" cm="1">
        <f t="array" ref="P992">_xlfn.IFS(C991&lt;=60,"Soft",
C991&lt;120,"Moderately Soft",
C991&lt;=170,"Desirable",
C991&lt;=240,"Moderately Hard",
C991&gt;240,"Hard")</f>
        <v>Moderately Hard</v>
      </c>
      <c r="Q992" t="str" cm="1">
        <f t="array" ref="Q992">_xlfn.IFS(D991&lt;50,"Non-Beneficial",
D991&lt;=150,"Excellent",
D991&lt;=250,"Good",
D991&lt;=350,"Average",
D991&lt;=500,"Poor",
D991&lt;=800,"Very Poor",
D991&gt;800,"Unacceptable")</f>
        <v>Good</v>
      </c>
      <c r="R992" t="str">
        <f t="shared" si="136"/>
        <v>Unacceptable</v>
      </c>
      <c r="S992" t="str">
        <f t="shared" si="138"/>
        <v>Safe</v>
      </c>
      <c r="T992" t="str">
        <f t="shared" si="139"/>
        <v>Acceptable</v>
      </c>
      <c r="U992" t="str">
        <f t="shared" si="140"/>
        <v>Acceptable</v>
      </c>
      <c r="V992" t="str">
        <f t="shared" si="141"/>
        <v>Unsafe</v>
      </c>
      <c r="W992" t="str">
        <f t="shared" si="142"/>
        <v>Acceptable</v>
      </c>
      <c r="AA992" t="str">
        <f t="shared" si="143"/>
        <v>Not-Potable</v>
      </c>
      <c r="AB992" t="str">
        <f t="shared" si="144"/>
        <v>Not-Potable</v>
      </c>
      <c r="AC992" t="s">
        <v>40</v>
      </c>
    </row>
    <row r="993" spans="2:29" x14ac:dyDescent="0.3">
      <c r="B993">
        <v>6.3641556740658096</v>
      </c>
      <c r="C993">
        <v>193.506902815937</v>
      </c>
      <c r="D993">
        <v>229.58009992810702</v>
      </c>
      <c r="E993">
        <v>6.6746350686623996</v>
      </c>
      <c r="F993">
        <f>$AH$27</f>
        <v>333.77577661081307</v>
      </c>
      <c r="G993">
        <v>432.19435727266398</v>
      </c>
      <c r="H993">
        <v>16.271824971728201</v>
      </c>
      <c r="I993">
        <v>64.576851309105194</v>
      </c>
      <c r="J993">
        <v>4.7644120416108597</v>
      </c>
      <c r="O993" t="str">
        <f t="shared" si="137"/>
        <v>Acidic</v>
      </c>
      <c r="P993" t="str" cm="1">
        <f t="array" ref="P993">_xlfn.IFS(C992&lt;=60,"Soft",
C992&lt;120,"Moderately Soft",
C992&lt;=170,"Desirable",
C992&lt;=240,"Moderately Hard",
C992&gt;240,"Hard")</f>
        <v>Desirable</v>
      </c>
      <c r="Q993" t="str" cm="1">
        <f t="array" ref="Q993">_xlfn.IFS(D992&lt;50,"Non-Beneficial",
D992&lt;=150,"Excellent",
D992&lt;=250,"Good",
D992&lt;=350,"Average",
D992&lt;=500,"Poor",
D992&lt;=800,"Very Poor",
D992&gt;800,"Unacceptable")</f>
        <v>Average</v>
      </c>
      <c r="R993" t="str">
        <f t="shared" si="136"/>
        <v>Needs Boiling</v>
      </c>
      <c r="S993" t="str">
        <f t="shared" si="138"/>
        <v>Safe</v>
      </c>
      <c r="T993" t="str">
        <f t="shared" si="139"/>
        <v>Acceptable</v>
      </c>
      <c r="U993" t="str">
        <f t="shared" si="140"/>
        <v>Acceptable</v>
      </c>
      <c r="V993" t="str">
        <f t="shared" si="141"/>
        <v>Unsafe</v>
      </c>
      <c r="W993" t="str">
        <f t="shared" si="142"/>
        <v>Unacceptable</v>
      </c>
      <c r="AA993" t="str">
        <f t="shared" si="143"/>
        <v>Not-Potable</v>
      </c>
      <c r="AB993" t="str">
        <f t="shared" si="144"/>
        <v>Not-Potable</v>
      </c>
      <c r="AC993" t="s">
        <v>40</v>
      </c>
    </row>
    <row r="994" spans="2:29" x14ac:dyDescent="0.3">
      <c r="B994">
        <f>$AG$27</f>
        <v>7.080794504276815</v>
      </c>
      <c r="C994">
        <v>226.765646481717</v>
      </c>
      <c r="D994">
        <v>399.42953897794098</v>
      </c>
      <c r="E994">
        <v>8.59471450873904</v>
      </c>
      <c r="F994">
        <f>$AH$27</f>
        <v>333.77577661081307</v>
      </c>
      <c r="G994">
        <v>538.62180311010695</v>
      </c>
      <c r="H994">
        <v>13.7447487221476</v>
      </c>
      <c r="I994">
        <f>$AI$27</f>
        <v>66.396292946768</v>
      </c>
      <c r="J994">
        <v>4.8633775351848598</v>
      </c>
      <c r="O994" t="str">
        <f t="shared" si="137"/>
        <v>Acidic</v>
      </c>
      <c r="P994" t="str" cm="1">
        <f t="array" ref="P994">_xlfn.IFS(C993&lt;=60,"Soft",
C993&lt;120,"Moderately Soft",
C993&lt;=170,"Desirable",
C993&lt;=240,"Moderately Hard",
C993&gt;240,"Hard")</f>
        <v>Moderately Hard</v>
      </c>
      <c r="Q994" t="str" cm="1">
        <f t="array" ref="Q994">_xlfn.IFS(D993&lt;50,"Non-Beneficial",
D993&lt;=150,"Excellent",
D993&lt;=250,"Good",
D993&lt;=350,"Average",
D993&lt;=500,"Poor",
D993&lt;=800,"Very Poor",
D993&gt;800,"Unacceptable")</f>
        <v>Good</v>
      </c>
      <c r="R994" t="str">
        <f t="shared" si="136"/>
        <v>Needs Boiling</v>
      </c>
      <c r="S994" t="str">
        <f t="shared" si="138"/>
        <v>Safe</v>
      </c>
      <c r="T994" t="str">
        <f t="shared" si="139"/>
        <v>Acceptable</v>
      </c>
      <c r="U994" t="str">
        <f t="shared" si="140"/>
        <v>Acceptable</v>
      </c>
      <c r="V994" t="str">
        <f t="shared" si="141"/>
        <v>Safe</v>
      </c>
      <c r="W994" t="str">
        <f t="shared" si="142"/>
        <v>Acceptable</v>
      </c>
      <c r="AA994" t="str">
        <f t="shared" si="143"/>
        <v>Not-Potable</v>
      </c>
      <c r="AB994" t="str">
        <f t="shared" si="144"/>
        <v>Potable</v>
      </c>
      <c r="AC994" t="s">
        <v>40</v>
      </c>
    </row>
    <row r="995" spans="2:29" x14ac:dyDescent="0.3">
      <c r="B995">
        <v>8.3479494825018801</v>
      </c>
      <c r="C995">
        <v>231.203101423373</v>
      </c>
      <c r="D995">
        <v>135.33230032975101</v>
      </c>
      <c r="E995">
        <v>7.6236035831692099</v>
      </c>
      <c r="F995">
        <v>313.67112741775202</v>
      </c>
      <c r="G995">
        <v>527.38087095414801</v>
      </c>
      <c r="H995">
        <v>18.663901084453101</v>
      </c>
      <c r="I995">
        <v>58.052866071318697</v>
      </c>
      <c r="J995">
        <v>4.2178614305758497</v>
      </c>
      <c r="O995" t="str">
        <f t="shared" si="137"/>
        <v>Neutral</v>
      </c>
      <c r="P995" t="str" cm="1">
        <f t="array" ref="P995">_xlfn.IFS(C994&lt;=60,"Soft",
C994&lt;120,"Moderately Soft",
C994&lt;=170,"Desirable",
C994&lt;=240,"Moderately Hard",
C994&gt;240,"Hard")</f>
        <v>Moderately Hard</v>
      </c>
      <c r="Q995" t="str" cm="1">
        <f t="array" ref="Q995">_xlfn.IFS(D994&lt;50,"Non-Beneficial",
D994&lt;=150,"Excellent",
D994&lt;=250,"Good",
D994&lt;=350,"Average",
D994&lt;=500,"Poor",
D994&lt;=800,"Very Poor",
D994&gt;800,"Unacceptable")</f>
        <v>Poor</v>
      </c>
      <c r="R995" t="str">
        <f t="shared" si="136"/>
        <v>Unacceptable</v>
      </c>
      <c r="S995" t="str">
        <f t="shared" si="138"/>
        <v>Safe</v>
      </c>
      <c r="T995" t="str">
        <f t="shared" si="139"/>
        <v>Unacceptable</v>
      </c>
      <c r="U995" t="str">
        <f t="shared" si="140"/>
        <v>Acceptable</v>
      </c>
      <c r="V995" t="str">
        <f t="shared" si="141"/>
        <v>Safe</v>
      </c>
      <c r="W995" t="str">
        <f t="shared" si="142"/>
        <v>Acceptable</v>
      </c>
      <c r="AA995" t="str">
        <f t="shared" si="143"/>
        <v>Not-Potable</v>
      </c>
      <c r="AB995" t="str">
        <f t="shared" si="144"/>
        <v>Not-Potable</v>
      </c>
      <c r="AC995" t="s">
        <v>40</v>
      </c>
    </row>
    <row r="996" spans="2:29" x14ac:dyDescent="0.3">
      <c r="B996">
        <v>6.6159816516664902</v>
      </c>
      <c r="C996">
        <v>194.98063602657501</v>
      </c>
      <c r="D996">
        <v>209.19051434180298</v>
      </c>
      <c r="E996">
        <v>6.1363698241041096</v>
      </c>
      <c r="F996">
        <f>$AH$27</f>
        <v>333.77577661081307</v>
      </c>
      <c r="G996">
        <v>383.122057039975</v>
      </c>
      <c r="H996">
        <v>9.6843763776696505</v>
      </c>
      <c r="I996">
        <v>41.337774960758999</v>
      </c>
      <c r="J996">
        <v>4.6357091265213297</v>
      </c>
      <c r="O996" t="str">
        <f t="shared" si="137"/>
        <v>Alkaline</v>
      </c>
      <c r="P996" t="str" cm="1">
        <f t="array" ref="P996">_xlfn.IFS(C995&lt;=60,"Soft",
C995&lt;120,"Moderately Soft",
C995&lt;=170,"Desirable",
C995&lt;=240,"Moderately Hard",
C995&gt;240,"Hard")</f>
        <v>Moderately Hard</v>
      </c>
      <c r="Q996" t="str" cm="1">
        <f t="array" ref="Q996">_xlfn.IFS(D995&lt;50,"Non-Beneficial",
D995&lt;=150,"Excellent",
D995&lt;=250,"Good",
D995&lt;=350,"Average",
D995&lt;=500,"Poor",
D995&lt;=800,"Very Poor",
D995&gt;800,"Unacceptable")</f>
        <v>Excellent</v>
      </c>
      <c r="R996" t="str">
        <f t="shared" si="136"/>
        <v>Unacceptable</v>
      </c>
      <c r="S996" t="str">
        <f t="shared" si="138"/>
        <v>Safe</v>
      </c>
      <c r="T996" t="str">
        <f t="shared" si="139"/>
        <v>Unacceptable</v>
      </c>
      <c r="U996" t="str">
        <f t="shared" si="140"/>
        <v>Acceptable</v>
      </c>
      <c r="V996" t="str">
        <f t="shared" si="141"/>
        <v>Safe</v>
      </c>
      <c r="W996" t="str">
        <f t="shared" si="142"/>
        <v>Acceptable</v>
      </c>
      <c r="AA996" t="str">
        <f t="shared" si="143"/>
        <v>Not-Potable</v>
      </c>
      <c r="AB996" t="str">
        <f t="shared" si="144"/>
        <v>Not-Potable</v>
      </c>
      <c r="AC996" t="s">
        <v>40</v>
      </c>
    </row>
    <row r="997" spans="2:29" x14ac:dyDescent="0.3">
      <c r="B997">
        <v>8.3123795030923393</v>
      </c>
      <c r="C997">
        <v>203.74454750584999</v>
      </c>
      <c r="D997">
        <v>87.272473493569592</v>
      </c>
      <c r="E997">
        <v>7.4563022582930802</v>
      </c>
      <c r="F997">
        <f>$AH$27</f>
        <v>333.77577661081307</v>
      </c>
      <c r="G997">
        <v>543.39298834482895</v>
      </c>
      <c r="H997">
        <v>15.470400467869</v>
      </c>
      <c r="I997">
        <v>81.508681919925607</v>
      </c>
      <c r="J997">
        <v>2.9880930104423</v>
      </c>
      <c r="O997" t="str">
        <f t="shared" si="137"/>
        <v>Drinkable</v>
      </c>
      <c r="P997" t="str" cm="1">
        <f t="array" ref="P997">_xlfn.IFS(C996&lt;=60,"Soft",
C996&lt;120,"Moderately Soft",
C996&lt;=170,"Desirable",
C996&lt;=240,"Moderately Hard",
C996&gt;240,"Hard")</f>
        <v>Moderately Hard</v>
      </c>
      <c r="Q997" t="str" cm="1">
        <f t="array" ref="Q997">_xlfn.IFS(D996&lt;50,"Non-Beneficial",
D996&lt;=150,"Excellent",
D996&lt;=250,"Good",
D996&lt;=350,"Average",
D996&lt;=500,"Poor",
D996&lt;=800,"Very Poor",
D996&gt;800,"Unacceptable")</f>
        <v>Good</v>
      </c>
      <c r="R997" t="str">
        <f t="shared" si="136"/>
        <v>Needs Boiling</v>
      </c>
      <c r="S997" t="str">
        <f t="shared" si="138"/>
        <v>Safe</v>
      </c>
      <c r="T997" t="str">
        <f t="shared" si="139"/>
        <v>Acceptable</v>
      </c>
      <c r="U997" t="str">
        <f t="shared" si="140"/>
        <v>Acceptable</v>
      </c>
      <c r="V997" t="str">
        <f t="shared" si="141"/>
        <v>Safe</v>
      </c>
      <c r="W997" t="str">
        <f t="shared" si="142"/>
        <v>Acceptable</v>
      </c>
      <c r="AA997" t="str">
        <f t="shared" si="143"/>
        <v>Potable</v>
      </c>
      <c r="AB997" t="str">
        <f t="shared" si="144"/>
        <v>Potable</v>
      </c>
      <c r="AC997" t="s">
        <v>40</v>
      </c>
    </row>
    <row r="998" spans="2:29" x14ac:dyDescent="0.3">
      <c r="B998">
        <v>6.8362249386776002</v>
      </c>
      <c r="C998">
        <v>166.74296159202601</v>
      </c>
      <c r="D998">
        <v>242.93172662812</v>
      </c>
      <c r="E998">
        <v>6.8612351917130203</v>
      </c>
      <c r="F998">
        <v>332.881581875682</v>
      </c>
      <c r="G998">
        <v>390.80495528838497</v>
      </c>
      <c r="H998">
        <v>16.006990841417199</v>
      </c>
      <c r="I998">
        <v>87.101924778743594</v>
      </c>
      <c r="J998">
        <v>3.6666136857103901</v>
      </c>
      <c r="O998" t="str">
        <f t="shared" si="137"/>
        <v>Alkaline</v>
      </c>
      <c r="P998" t="str" cm="1">
        <f t="array" ref="P998">_xlfn.IFS(C997&lt;=60,"Soft",
C997&lt;120,"Moderately Soft",
C997&lt;=170,"Desirable",
C997&lt;=240,"Moderately Hard",
C997&gt;240,"Hard")</f>
        <v>Moderately Hard</v>
      </c>
      <c r="Q998" t="str" cm="1">
        <f t="array" ref="Q998">_xlfn.IFS(D997&lt;50,"Non-Beneficial",
D997&lt;=150,"Excellent",
D997&lt;=250,"Good",
D997&lt;=350,"Average",
D997&lt;=500,"Poor",
D997&lt;=800,"Very Poor",
D997&gt;800,"Unacceptable")</f>
        <v>Excellent</v>
      </c>
      <c r="R998" t="str">
        <f t="shared" si="136"/>
        <v>Unacceptable</v>
      </c>
      <c r="S998" t="str">
        <f t="shared" si="138"/>
        <v>Safe</v>
      </c>
      <c r="T998" t="str">
        <f t="shared" si="139"/>
        <v>Unacceptable</v>
      </c>
      <c r="U998" t="str">
        <f t="shared" si="140"/>
        <v>Acceptable</v>
      </c>
      <c r="V998" t="str">
        <f t="shared" si="141"/>
        <v>Unsafe</v>
      </c>
      <c r="W998" t="str">
        <f t="shared" si="142"/>
        <v>Acceptable</v>
      </c>
      <c r="AA998" t="str">
        <f t="shared" si="143"/>
        <v>Not-Potable</v>
      </c>
      <c r="AB998" t="str">
        <f t="shared" si="144"/>
        <v>Not-Potable</v>
      </c>
      <c r="AC998" t="s">
        <v>40</v>
      </c>
    </row>
    <row r="999" spans="2:29" x14ac:dyDescent="0.3">
      <c r="B999">
        <v>6.3854708976894798</v>
      </c>
      <c r="C999">
        <v>231.48845769943901</v>
      </c>
      <c r="D999">
        <v>267.56917999819001</v>
      </c>
      <c r="E999">
        <v>8.77435671687922</v>
      </c>
      <c r="F999">
        <f>$AH$27</f>
        <v>333.77577661081307</v>
      </c>
      <c r="G999">
        <v>422.06770052931603</v>
      </c>
      <c r="H999">
        <v>16.5631163836984</v>
      </c>
      <c r="I999">
        <v>73.260639796282305</v>
      </c>
      <c r="J999">
        <v>4.6817166533098398</v>
      </c>
      <c r="O999" t="str">
        <f t="shared" si="137"/>
        <v>Neutral</v>
      </c>
      <c r="P999" t="str" cm="1">
        <f t="array" ref="P999">_xlfn.IFS(C998&lt;=60,"Soft",
C998&lt;120,"Moderately Soft",
C998&lt;=170,"Desirable",
C998&lt;=240,"Moderately Hard",
C998&gt;240,"Hard")</f>
        <v>Desirable</v>
      </c>
      <c r="Q999" t="str" cm="1">
        <f t="array" ref="Q999">_xlfn.IFS(D998&lt;50,"Non-Beneficial",
D998&lt;=150,"Excellent",
D998&lt;=250,"Good",
D998&lt;=350,"Average",
D998&lt;=500,"Poor",
D998&lt;=800,"Very Poor",
D998&gt;800,"Unacceptable")</f>
        <v>Good</v>
      </c>
      <c r="R999" t="str">
        <f t="shared" si="136"/>
        <v>Needs Boiling</v>
      </c>
      <c r="S999" t="str">
        <f t="shared" si="138"/>
        <v>Safe</v>
      </c>
      <c r="T999" t="str">
        <f t="shared" si="139"/>
        <v>Acceptable</v>
      </c>
      <c r="U999" t="str">
        <f t="shared" si="140"/>
        <v>Acceptable</v>
      </c>
      <c r="V999" t="str">
        <f t="shared" si="141"/>
        <v>Unsafe</v>
      </c>
      <c r="W999" t="str">
        <f t="shared" si="142"/>
        <v>Acceptable</v>
      </c>
      <c r="AA999" t="str">
        <f t="shared" si="143"/>
        <v>Not-Potable</v>
      </c>
      <c r="AB999" t="str">
        <f t="shared" si="144"/>
        <v>Potable</v>
      </c>
      <c r="AC999" t="s">
        <v>40</v>
      </c>
    </row>
    <row r="1000" spans="2:29" x14ac:dyDescent="0.3">
      <c r="B1000">
        <v>6.4900371749288999</v>
      </c>
      <c r="C1000">
        <v>205.54151716952501</v>
      </c>
      <c r="D1000">
        <v>193.973238888933</v>
      </c>
      <c r="E1000">
        <v>7.8942447984354898</v>
      </c>
      <c r="F1000">
        <v>368.561073019557</v>
      </c>
      <c r="G1000">
        <v>479.78619542840801</v>
      </c>
      <c r="H1000">
        <v>15.805084833527101</v>
      </c>
      <c r="I1000">
        <v>56.982019539979298</v>
      </c>
      <c r="J1000">
        <v>2.4308832940853198</v>
      </c>
      <c r="O1000" t="str">
        <f t="shared" si="137"/>
        <v>Acidic</v>
      </c>
      <c r="P1000" t="str" cm="1">
        <f t="array" ref="P1000">_xlfn.IFS(C999&lt;=60,"Soft",
C999&lt;120,"Moderately Soft",
C999&lt;=170,"Desirable",
C999&lt;=240,"Moderately Hard",
C999&gt;240,"Hard")</f>
        <v>Moderately Hard</v>
      </c>
      <c r="Q1000" t="str" cm="1">
        <f t="array" ref="Q1000">_xlfn.IFS(D999&lt;50,"Non-Beneficial",
D999&lt;=150,"Excellent",
D999&lt;=250,"Good",
D999&lt;=350,"Average",
D999&lt;=500,"Poor",
D999&lt;=800,"Very Poor",
D999&gt;800,"Unacceptable")</f>
        <v>Average</v>
      </c>
      <c r="R1000" t="str">
        <f t="shared" si="136"/>
        <v>Unacceptable</v>
      </c>
      <c r="S1000" t="str">
        <f t="shared" si="138"/>
        <v>Safe</v>
      </c>
      <c r="T1000" t="str">
        <f t="shared" si="139"/>
        <v>Acceptable</v>
      </c>
      <c r="U1000" t="str">
        <f t="shared" si="140"/>
        <v>Acceptable</v>
      </c>
      <c r="V1000" t="str">
        <f t="shared" si="141"/>
        <v>Safe</v>
      </c>
      <c r="W1000" t="str">
        <f t="shared" si="142"/>
        <v>Acceptable</v>
      </c>
      <c r="AA1000" t="str">
        <f t="shared" si="143"/>
        <v>Not-Potable</v>
      </c>
      <c r="AB1000" t="str">
        <f t="shared" si="144"/>
        <v>Not-Potable</v>
      </c>
      <c r="AC1000" t="s">
        <v>40</v>
      </c>
    </row>
    <row r="1001" spans="2:29" x14ac:dyDescent="0.3">
      <c r="B1001">
        <f>$AG$27</f>
        <v>7.080794504276815</v>
      </c>
      <c r="C1001">
        <v>236.35697461904499</v>
      </c>
      <c r="D1001">
        <v>248.73622781133798</v>
      </c>
      <c r="E1001">
        <v>9.4106579976984808</v>
      </c>
      <c r="F1001">
        <v>300.688416572905</v>
      </c>
      <c r="G1001">
        <v>479.05603370174498</v>
      </c>
      <c r="H1001">
        <v>13.5219232556266</v>
      </c>
      <c r="I1001">
        <v>46.598870750583799</v>
      </c>
      <c r="J1001">
        <v>5.2842332721104199</v>
      </c>
      <c r="O1001" t="str">
        <f t="shared" si="137"/>
        <v>Acidic</v>
      </c>
      <c r="P1001" t="str" cm="1">
        <f t="array" ref="P1001">_xlfn.IFS(C1000&lt;=60,"Soft",
C1000&lt;120,"Moderately Soft",
C1000&lt;=170,"Desirable",
C1000&lt;=240,"Moderately Hard",
C1000&gt;240,"Hard")</f>
        <v>Moderately Hard</v>
      </c>
      <c r="Q1001" t="str" cm="1">
        <f t="array" ref="Q1001">_xlfn.IFS(D1000&lt;50,"Non-Beneficial",
D1000&lt;=150,"Excellent",
D1000&lt;=250,"Good",
D1000&lt;=350,"Average",
D1000&lt;=500,"Poor",
D1000&lt;=800,"Very Poor",
D1000&gt;800,"Unacceptable")</f>
        <v>Good</v>
      </c>
      <c r="R1001" t="str">
        <f t="shared" si="136"/>
        <v>Unacceptable</v>
      </c>
      <c r="S1001" t="str">
        <f t="shared" si="138"/>
        <v>Safe</v>
      </c>
      <c r="T1001" t="str">
        <f t="shared" si="139"/>
        <v>Acceptable</v>
      </c>
      <c r="U1001" t="str">
        <f t="shared" si="140"/>
        <v>Acceptable</v>
      </c>
      <c r="V1001" t="str">
        <f t="shared" si="141"/>
        <v>Safe</v>
      </c>
      <c r="W1001" t="str">
        <f t="shared" si="142"/>
        <v>Acceptable</v>
      </c>
      <c r="AA1001" t="str">
        <f t="shared" si="143"/>
        <v>Not-Potable</v>
      </c>
      <c r="AB1001" t="str">
        <f t="shared" si="144"/>
        <v>Not-Potable</v>
      </c>
      <c r="AC1001" t="s">
        <v>40</v>
      </c>
    </row>
    <row r="1002" spans="2:29" x14ac:dyDescent="0.3">
      <c r="B1002">
        <v>6.6488491860913799</v>
      </c>
      <c r="C1002">
        <v>181.68812206679399</v>
      </c>
      <c r="D1002">
        <v>307.33503837612301</v>
      </c>
      <c r="E1002">
        <v>5.9612722236722604</v>
      </c>
      <c r="F1002">
        <v>343.92522231141299</v>
      </c>
      <c r="G1002">
        <v>257.70417943227</v>
      </c>
      <c r="H1002">
        <v>17.7584436806832</v>
      </c>
      <c r="I1002">
        <v>35.2961814185363</v>
      </c>
      <c r="J1002">
        <v>4.8275273980666498</v>
      </c>
      <c r="O1002" t="str">
        <f t="shared" si="137"/>
        <v>Neutral</v>
      </c>
      <c r="P1002" t="str" cm="1">
        <f t="array" ref="P1002">_xlfn.IFS(C1001&lt;=60,"Soft",
C1001&lt;120,"Moderately Soft",
C1001&lt;=170,"Desirable",
C1001&lt;=240,"Moderately Hard",
C1001&gt;240,"Hard")</f>
        <v>Moderately Hard</v>
      </c>
      <c r="Q1002" t="str" cm="1">
        <f t="array" ref="Q1002">_xlfn.IFS(D1001&lt;50,"Non-Beneficial",
D1001&lt;=150,"Excellent",
D1001&lt;=250,"Good",
D1001&lt;=350,"Average",
D1001&lt;=500,"Poor",
D1001&lt;=800,"Very Poor",
D1001&gt;800,"Unacceptable")</f>
        <v>Good</v>
      </c>
      <c r="R1002" t="str">
        <f t="shared" si="136"/>
        <v>Unacceptable</v>
      </c>
      <c r="S1002" t="str">
        <f t="shared" si="138"/>
        <v>Safe</v>
      </c>
      <c r="T1002" t="str">
        <f t="shared" si="139"/>
        <v>Acceptable</v>
      </c>
      <c r="U1002" t="str">
        <f t="shared" si="140"/>
        <v>Acceptable</v>
      </c>
      <c r="V1002" t="str">
        <f t="shared" si="141"/>
        <v>Safe</v>
      </c>
      <c r="W1002" t="str">
        <f t="shared" si="142"/>
        <v>Unacceptable</v>
      </c>
      <c r="AA1002" t="str">
        <f t="shared" si="143"/>
        <v>Not-Potable</v>
      </c>
      <c r="AB1002" t="str">
        <f t="shared" si="144"/>
        <v>Not-Potable</v>
      </c>
      <c r="AC1002" t="s">
        <v>40</v>
      </c>
    </row>
    <row r="1003" spans="2:29" x14ac:dyDescent="0.3">
      <c r="B1003">
        <f>$AG$27</f>
        <v>7.080794504276815</v>
      </c>
      <c r="C1003">
        <v>210.97974680465899</v>
      </c>
      <c r="D1003">
        <v>211.74408480466201</v>
      </c>
      <c r="E1003">
        <v>7.6188845884241703</v>
      </c>
      <c r="F1003">
        <f>$AH$27</f>
        <v>333.77577661081307</v>
      </c>
      <c r="G1003">
        <v>572.74340715889798</v>
      </c>
      <c r="H1003">
        <v>15.1108488872249</v>
      </c>
      <c r="I1003">
        <v>90.252455036277794</v>
      </c>
      <c r="J1003">
        <v>4.2175533781551096</v>
      </c>
      <c r="O1003" t="str">
        <f t="shared" si="137"/>
        <v>Drinkable</v>
      </c>
      <c r="P1003" t="str" cm="1">
        <f t="array" ref="P1003">_xlfn.IFS(C1002&lt;=60,"Soft",
C1002&lt;120,"Moderately Soft",
C1002&lt;=170,"Desirable",
C1002&lt;=240,"Moderately Hard",
C1002&gt;240,"Hard")</f>
        <v>Moderately Hard</v>
      </c>
      <c r="Q1003" t="str" cm="1">
        <f t="array" ref="Q1003">_xlfn.IFS(D1002&lt;50,"Non-Beneficial",
D1002&lt;=150,"Excellent",
D1002&lt;=250,"Good",
D1002&lt;=350,"Average",
D1002&lt;=500,"Poor",
D1002&lt;=800,"Very Poor",
D1002&gt;800,"Unacceptable")</f>
        <v>Average</v>
      </c>
      <c r="R1003" t="str">
        <f t="shared" si="136"/>
        <v>Needs Boiling</v>
      </c>
      <c r="S1003" t="str">
        <f t="shared" si="138"/>
        <v>Safe</v>
      </c>
      <c r="T1003" t="str">
        <f t="shared" si="139"/>
        <v>Acceptable</v>
      </c>
      <c r="U1003" t="str">
        <f t="shared" si="140"/>
        <v>Acceptable</v>
      </c>
      <c r="V1003" t="str">
        <f t="shared" si="141"/>
        <v>Safe</v>
      </c>
      <c r="W1003" t="str">
        <f t="shared" si="142"/>
        <v>Acceptable</v>
      </c>
      <c r="AA1003" t="str">
        <f t="shared" si="143"/>
        <v>Potable</v>
      </c>
      <c r="AB1003" t="str">
        <f t="shared" si="144"/>
        <v>Potable</v>
      </c>
      <c r="AC1003" t="s">
        <v>40</v>
      </c>
    </row>
    <row r="1004" spans="2:29" x14ac:dyDescent="0.3">
      <c r="B1004">
        <v>9.3235838582845005</v>
      </c>
      <c r="C1004">
        <v>212.71066980589001</v>
      </c>
      <c r="D1004">
        <v>157.511753002967</v>
      </c>
      <c r="E1004">
        <v>5.5010701142393099</v>
      </c>
      <c r="F1004">
        <v>296.848512003</v>
      </c>
      <c r="G1004">
        <v>399.77370423003401</v>
      </c>
      <c r="H1004">
        <v>10.6222654912173</v>
      </c>
      <c r="I1004">
        <v>74.554285058336902</v>
      </c>
      <c r="J1004">
        <v>3.00665022185586</v>
      </c>
      <c r="O1004" t="str">
        <f t="shared" si="137"/>
        <v>Neutral</v>
      </c>
      <c r="P1004" t="str" cm="1">
        <f t="array" ref="P1004">_xlfn.IFS(C1003&lt;=60,"Soft",
C1003&lt;120,"Moderately Soft",
C1003&lt;=170,"Desirable",
C1003&lt;=240,"Moderately Hard",
C1003&gt;240,"Hard")</f>
        <v>Moderately Hard</v>
      </c>
      <c r="Q1004" t="str" cm="1">
        <f t="array" ref="Q1004">_xlfn.IFS(D1003&lt;50,"Non-Beneficial",
D1003&lt;=150,"Excellent",
D1003&lt;=250,"Good",
D1003&lt;=350,"Average",
D1003&lt;=500,"Poor",
D1003&lt;=800,"Very Poor",
D1003&gt;800,"Unacceptable")</f>
        <v>Good</v>
      </c>
      <c r="R1004" t="str">
        <f t="shared" si="136"/>
        <v>Unacceptable</v>
      </c>
      <c r="S1004" t="str">
        <f t="shared" si="138"/>
        <v>Safe</v>
      </c>
      <c r="T1004" t="str">
        <f t="shared" si="139"/>
        <v>Unacceptable</v>
      </c>
      <c r="U1004" t="str">
        <f t="shared" si="140"/>
        <v>Acceptable</v>
      </c>
      <c r="V1004" t="str">
        <f t="shared" si="141"/>
        <v>Unsafe</v>
      </c>
      <c r="W1004" t="str">
        <f t="shared" si="142"/>
        <v>Acceptable</v>
      </c>
      <c r="AA1004" t="str">
        <f t="shared" si="143"/>
        <v>Not-Potable</v>
      </c>
      <c r="AB1004" t="str">
        <f t="shared" si="144"/>
        <v>Not-Potable</v>
      </c>
      <c r="AC1004" t="s">
        <v>40</v>
      </c>
    </row>
    <row r="1005" spans="2:29" x14ac:dyDescent="0.3">
      <c r="B1005">
        <v>4.5819687278808701</v>
      </c>
      <c r="C1005">
        <v>186.09791528107399</v>
      </c>
      <c r="D1005">
        <v>338.97068201656805</v>
      </c>
      <c r="E1005">
        <v>6.3584022962415503</v>
      </c>
      <c r="F1005">
        <v>316.55279138947799</v>
      </c>
      <c r="G1005">
        <v>406.38237797406703</v>
      </c>
      <c r="H1005">
        <v>19.699848042122799</v>
      </c>
      <c r="I1005">
        <v>62.323303480796902</v>
      </c>
      <c r="J1005">
        <v>4.5002076247326697</v>
      </c>
      <c r="O1005" t="str">
        <f t="shared" si="137"/>
        <v>Alkaline</v>
      </c>
      <c r="P1005" t="str" cm="1">
        <f t="array" ref="P1005">_xlfn.IFS(C1004&lt;=60,"Soft",
C1004&lt;120,"Moderately Soft",
C1004&lt;=170,"Desirable",
C1004&lt;=240,"Moderately Hard",
C1004&gt;240,"Hard")</f>
        <v>Moderately Hard</v>
      </c>
      <c r="Q1005" t="str" cm="1">
        <f t="array" ref="Q1005">_xlfn.IFS(D1004&lt;50,"Non-Beneficial",
D1004&lt;=150,"Excellent",
D1004&lt;=250,"Good",
D1004&lt;=350,"Average",
D1004&lt;=500,"Poor",
D1004&lt;=800,"Very Poor",
D1004&gt;800,"Unacceptable")</f>
        <v>Good</v>
      </c>
      <c r="R1005" t="str">
        <f t="shared" si="136"/>
        <v>Needs Boiling</v>
      </c>
      <c r="S1005" t="str">
        <f t="shared" si="138"/>
        <v>Safe</v>
      </c>
      <c r="T1005" t="str">
        <f t="shared" si="139"/>
        <v>Acceptable</v>
      </c>
      <c r="U1005" t="str">
        <f t="shared" si="140"/>
        <v>Acceptable</v>
      </c>
      <c r="V1005" t="str">
        <f t="shared" si="141"/>
        <v>Safe</v>
      </c>
      <c r="W1005" t="str">
        <f t="shared" si="142"/>
        <v>Acceptable</v>
      </c>
      <c r="AA1005" t="str">
        <f t="shared" si="143"/>
        <v>Not-Potable</v>
      </c>
      <c r="AB1005" t="str">
        <f t="shared" si="144"/>
        <v>Potable</v>
      </c>
      <c r="AC1005" t="s">
        <v>40</v>
      </c>
    </row>
    <row r="1006" spans="2:29" x14ac:dyDescent="0.3">
      <c r="B1006">
        <v>7.8848419932045699</v>
      </c>
      <c r="C1006">
        <v>229.2426598319</v>
      </c>
      <c r="D1006">
        <v>217.33828043581602</v>
      </c>
      <c r="E1006">
        <v>7.90308146932027</v>
      </c>
      <c r="F1006">
        <v>315.18998375100199</v>
      </c>
      <c r="G1006">
        <v>368.77089370675998</v>
      </c>
      <c r="H1006">
        <v>11.635399275284</v>
      </c>
      <c r="I1006">
        <v>49.804322250056899</v>
      </c>
      <c r="J1006">
        <v>4.6316407540771598</v>
      </c>
      <c r="O1006" t="str">
        <f t="shared" si="137"/>
        <v>Acidic</v>
      </c>
      <c r="P1006" t="str" cm="1">
        <f t="array" ref="P1006">_xlfn.IFS(C1005&lt;=60,"Soft",
C1005&lt;120,"Moderately Soft",
C1005&lt;=170,"Desirable",
C1005&lt;=240,"Moderately Hard",
C1005&gt;240,"Hard")</f>
        <v>Moderately Hard</v>
      </c>
      <c r="Q1006" t="str" cm="1">
        <f t="array" ref="Q1006">_xlfn.IFS(D1005&lt;50,"Non-Beneficial",
D1005&lt;=150,"Excellent",
D1005&lt;=250,"Good",
D1005&lt;=350,"Average",
D1005&lt;=500,"Poor",
D1005&lt;=800,"Very Poor",
D1005&gt;800,"Unacceptable")</f>
        <v>Average</v>
      </c>
      <c r="R1006" t="str">
        <f t="shared" si="136"/>
        <v>Needs Boiling</v>
      </c>
      <c r="S1006" t="str">
        <f t="shared" si="138"/>
        <v>Safe</v>
      </c>
      <c r="T1006" t="str">
        <f t="shared" si="139"/>
        <v>Acceptable</v>
      </c>
      <c r="U1006" t="str">
        <f t="shared" si="140"/>
        <v>Acceptable</v>
      </c>
      <c r="V1006" t="str">
        <f t="shared" si="141"/>
        <v>Safe</v>
      </c>
      <c r="W1006" t="str">
        <f t="shared" si="142"/>
        <v>Acceptable</v>
      </c>
      <c r="AA1006" t="str">
        <f t="shared" si="143"/>
        <v>Not-Potable</v>
      </c>
      <c r="AB1006" t="str">
        <f t="shared" si="144"/>
        <v>Potable</v>
      </c>
      <c r="AC1006" t="s">
        <v>40</v>
      </c>
    </row>
    <row r="1007" spans="2:29" x14ac:dyDescent="0.3">
      <c r="B1007">
        <v>6.1688385392812704</v>
      </c>
      <c r="C1007">
        <v>238.30104775006799</v>
      </c>
      <c r="D1007">
        <v>248.275166408731</v>
      </c>
      <c r="E1007">
        <v>7.7200109589287704</v>
      </c>
      <c r="F1007">
        <v>269.49017326233297</v>
      </c>
      <c r="G1007">
        <v>482.67332726256302</v>
      </c>
      <c r="H1007">
        <v>22.091990222757399</v>
      </c>
      <c r="I1007">
        <v>79.169281102645797</v>
      </c>
      <c r="J1007">
        <v>4.4357600733784404</v>
      </c>
      <c r="O1007" t="str">
        <f t="shared" si="137"/>
        <v>Neutral</v>
      </c>
      <c r="P1007" t="str" cm="1">
        <f t="array" ref="P1007">_xlfn.IFS(C1006&lt;=60,"Soft",
C1006&lt;120,"Moderately Soft",
C1006&lt;=170,"Desirable",
C1006&lt;=240,"Moderately Hard",
C1006&gt;240,"Hard")</f>
        <v>Moderately Hard</v>
      </c>
      <c r="Q1007" t="str" cm="1">
        <f t="array" ref="Q1007">_xlfn.IFS(D1006&lt;50,"Non-Beneficial",
D1006&lt;=150,"Excellent",
D1006&lt;=250,"Good",
D1006&lt;=350,"Average",
D1006&lt;=500,"Poor",
D1006&lt;=800,"Very Poor",
D1006&gt;800,"Unacceptable")</f>
        <v>Good</v>
      </c>
      <c r="R1007" t="str">
        <f t="shared" si="136"/>
        <v>Unacceptable</v>
      </c>
      <c r="S1007" t="str">
        <f t="shared" si="138"/>
        <v>Safe</v>
      </c>
      <c r="T1007" t="str">
        <f t="shared" si="139"/>
        <v>Acceptable</v>
      </c>
      <c r="U1007" t="str">
        <f t="shared" si="140"/>
        <v>Acceptable</v>
      </c>
      <c r="V1007" t="str">
        <f t="shared" si="141"/>
        <v>Safe</v>
      </c>
      <c r="W1007" t="str">
        <f t="shared" si="142"/>
        <v>Acceptable</v>
      </c>
      <c r="AA1007" t="str">
        <f t="shared" si="143"/>
        <v>Not-Potable</v>
      </c>
      <c r="AB1007" t="str">
        <f t="shared" si="144"/>
        <v>Potable</v>
      </c>
      <c r="AC1007" t="s">
        <v>40</v>
      </c>
    </row>
    <row r="1008" spans="2:29" x14ac:dyDescent="0.3">
      <c r="B1008">
        <v>7.2308453065531699</v>
      </c>
      <c r="C1008">
        <v>177.57480307423299</v>
      </c>
      <c r="D1008">
        <v>178.64689385537898</v>
      </c>
      <c r="E1008">
        <v>5.8182290158464198</v>
      </c>
      <c r="F1008">
        <v>343.59333239500802</v>
      </c>
      <c r="G1008">
        <v>367.68999178590201</v>
      </c>
      <c r="H1008">
        <v>19.912950169640901</v>
      </c>
      <c r="I1008">
        <v>59.303053017049002</v>
      </c>
      <c r="J1008">
        <v>5.62201808085588</v>
      </c>
      <c r="O1008" t="str">
        <f t="shared" si="137"/>
        <v>Acidic</v>
      </c>
      <c r="P1008" t="str" cm="1">
        <f t="array" ref="P1008">_xlfn.IFS(C1007&lt;=60,"Soft",
C1007&lt;120,"Moderately Soft",
C1007&lt;=170,"Desirable",
C1007&lt;=240,"Moderately Hard",
C1007&gt;240,"Hard")</f>
        <v>Moderately Hard</v>
      </c>
      <c r="Q1008" t="str" cm="1">
        <f t="array" ref="Q1008">_xlfn.IFS(D1007&lt;50,"Non-Beneficial",
D1007&lt;=150,"Excellent",
D1007&lt;=250,"Good",
D1007&lt;=350,"Average",
D1007&lt;=500,"Poor",
D1007&lt;=800,"Very Poor",
D1007&gt;800,"Unacceptable")</f>
        <v>Good</v>
      </c>
      <c r="R1008" t="str">
        <f t="shared" si="136"/>
        <v>Unacceptable</v>
      </c>
      <c r="S1008" t="str">
        <f t="shared" si="138"/>
        <v>Safe</v>
      </c>
      <c r="T1008" t="str">
        <f t="shared" si="139"/>
        <v>Acceptable</v>
      </c>
      <c r="U1008" t="str">
        <f t="shared" si="140"/>
        <v>Unacceptable</v>
      </c>
      <c r="V1008" t="str">
        <f t="shared" si="141"/>
        <v>Safe</v>
      </c>
      <c r="W1008" t="str">
        <f t="shared" si="142"/>
        <v>Acceptable</v>
      </c>
      <c r="AA1008" t="str">
        <f t="shared" si="143"/>
        <v>Not-Potable</v>
      </c>
      <c r="AB1008" t="str">
        <f t="shared" si="144"/>
        <v>Not-Potable</v>
      </c>
      <c r="AC1008" t="s">
        <v>40</v>
      </c>
    </row>
    <row r="1009" spans="2:29" x14ac:dyDescent="0.3">
      <c r="B1009">
        <f>$AG$27</f>
        <v>7.080794504276815</v>
      </c>
      <c r="C1009">
        <v>235.00459773839</v>
      </c>
      <c r="D1009">
        <v>39.009138917311304</v>
      </c>
      <c r="E1009">
        <v>6.9387295251553098</v>
      </c>
      <c r="F1009">
        <v>286.765101404907</v>
      </c>
      <c r="G1009">
        <v>553.49403219828605</v>
      </c>
      <c r="H1009">
        <v>19.4180131450291</v>
      </c>
      <c r="I1009">
        <v>84.847739715243804</v>
      </c>
      <c r="J1009">
        <v>4.0713436752728001</v>
      </c>
      <c r="O1009" t="str">
        <f t="shared" si="137"/>
        <v>Neutral</v>
      </c>
      <c r="P1009" t="str" cm="1">
        <f t="array" ref="P1009">_xlfn.IFS(C1008&lt;=60,"Soft",
C1008&lt;120,"Moderately Soft",
C1008&lt;=170,"Desirable",
C1008&lt;=240,"Moderately Hard",
C1008&gt;240,"Hard")</f>
        <v>Moderately Hard</v>
      </c>
      <c r="Q1009" t="str" cm="1">
        <f t="array" ref="Q1009">_xlfn.IFS(D1008&lt;50,"Non-Beneficial",
D1008&lt;=150,"Excellent",
D1008&lt;=250,"Good",
D1008&lt;=350,"Average",
D1008&lt;=500,"Poor",
D1008&lt;=800,"Very Poor",
D1008&gt;800,"Unacceptable")</f>
        <v>Good</v>
      </c>
      <c r="R1009" t="str">
        <f t="shared" si="136"/>
        <v>Needs Boiling</v>
      </c>
      <c r="S1009" t="str">
        <f t="shared" si="138"/>
        <v>Safe</v>
      </c>
      <c r="T1009" t="str">
        <f t="shared" si="139"/>
        <v>Acceptable</v>
      </c>
      <c r="U1009" t="str">
        <f t="shared" si="140"/>
        <v>Acceptable</v>
      </c>
      <c r="V1009" t="str">
        <f t="shared" si="141"/>
        <v>Safe</v>
      </c>
      <c r="W1009" t="str">
        <f t="shared" si="142"/>
        <v>Unacceptable</v>
      </c>
      <c r="AA1009" t="str">
        <f t="shared" si="143"/>
        <v>Not-Potable</v>
      </c>
      <c r="AB1009" t="str">
        <f t="shared" si="144"/>
        <v>Potable</v>
      </c>
      <c r="AC1009" t="s">
        <v>40</v>
      </c>
    </row>
    <row r="1010" spans="2:29" x14ac:dyDescent="0.3">
      <c r="B1010">
        <v>8.6931043263093208</v>
      </c>
      <c r="C1010">
        <v>184.77280935553401</v>
      </c>
      <c r="D1010">
        <v>132.83778053430001</v>
      </c>
      <c r="E1010">
        <v>6.5218146696533097</v>
      </c>
      <c r="F1010">
        <v>348.55479203877098</v>
      </c>
      <c r="G1010">
        <v>560.96591017231003</v>
      </c>
      <c r="H1010">
        <v>13.978347933221601</v>
      </c>
      <c r="I1010">
        <v>71.7338451084036</v>
      </c>
      <c r="J1010">
        <v>2.89822306076743</v>
      </c>
      <c r="O1010" t="str">
        <f t="shared" si="137"/>
        <v>Neutral</v>
      </c>
      <c r="P1010" t="str" cm="1">
        <f t="array" ref="P1010">_xlfn.IFS(C1009&lt;=60,"Soft",
C1009&lt;120,"Moderately Soft",
C1009&lt;=170,"Desirable",
C1009&lt;=240,"Moderately Hard",
C1009&gt;240,"Hard")</f>
        <v>Moderately Hard</v>
      </c>
      <c r="Q1010" t="str" cm="1">
        <f t="array" ref="Q1010">_xlfn.IFS(D1009&lt;50,"Non-Beneficial",
D1009&lt;=150,"Excellent",
D1009&lt;=250,"Good",
D1009&lt;=350,"Average",
D1009&lt;=500,"Poor",
D1009&lt;=800,"Very Poor",
D1009&gt;800,"Unacceptable")</f>
        <v>Non-Beneficial</v>
      </c>
      <c r="R1010" t="str">
        <f t="shared" si="136"/>
        <v>Needs Boiling</v>
      </c>
      <c r="S1010" t="str">
        <f t="shared" si="138"/>
        <v>Safe</v>
      </c>
      <c r="T1010" t="str">
        <f t="shared" si="139"/>
        <v>Unacceptable</v>
      </c>
      <c r="U1010" t="str">
        <f t="shared" si="140"/>
        <v>Acceptable</v>
      </c>
      <c r="V1010" t="str">
        <f t="shared" si="141"/>
        <v>Unsafe</v>
      </c>
      <c r="W1010" t="str">
        <f t="shared" si="142"/>
        <v>Acceptable</v>
      </c>
      <c r="AA1010" t="str">
        <f t="shared" si="143"/>
        <v>Not-Potable</v>
      </c>
      <c r="AB1010" t="str">
        <f t="shared" si="144"/>
        <v>Not-Potable</v>
      </c>
      <c r="AC1010" t="s">
        <v>40</v>
      </c>
    </row>
    <row r="1011" spans="2:29" x14ac:dyDescent="0.3">
      <c r="B1011">
        <f>$AG$27</f>
        <v>7.080794504276815</v>
      </c>
      <c r="C1011">
        <v>194.80609142080499</v>
      </c>
      <c r="D1011">
        <v>329.81239456488402</v>
      </c>
      <c r="E1011">
        <v>9.55478529115946</v>
      </c>
      <c r="F1011">
        <f>$AH$27</f>
        <v>333.77577661081307</v>
      </c>
      <c r="G1011">
        <v>286.79443161119701</v>
      </c>
      <c r="H1011">
        <v>10.415889061475401</v>
      </c>
      <c r="I1011">
        <v>71.905147363855406</v>
      </c>
      <c r="J1011">
        <v>3.2316796925242</v>
      </c>
      <c r="O1011" t="str">
        <f t="shared" si="137"/>
        <v>Alkaline</v>
      </c>
      <c r="P1011" t="str" cm="1">
        <f t="array" ref="P1011">_xlfn.IFS(C1010&lt;=60,"Soft",
C1010&lt;120,"Moderately Soft",
C1010&lt;=170,"Desirable",
C1010&lt;=240,"Moderately Hard",
C1010&gt;240,"Hard")</f>
        <v>Moderately Hard</v>
      </c>
      <c r="Q1011" t="str" cm="1">
        <f t="array" ref="Q1011">_xlfn.IFS(D1010&lt;50,"Non-Beneficial",
D1010&lt;=150,"Excellent",
D1010&lt;=250,"Good",
D1010&lt;=350,"Average",
D1010&lt;=500,"Poor",
D1010&lt;=800,"Very Poor",
D1010&gt;800,"Unacceptable")</f>
        <v>Excellent</v>
      </c>
      <c r="R1011" t="str">
        <f t="shared" si="136"/>
        <v>Needs Boiling</v>
      </c>
      <c r="S1011" t="str">
        <f t="shared" si="138"/>
        <v>Safe</v>
      </c>
      <c r="T1011" t="str">
        <f t="shared" si="139"/>
        <v>Unacceptable</v>
      </c>
      <c r="U1011" t="str">
        <f t="shared" si="140"/>
        <v>Acceptable</v>
      </c>
      <c r="V1011" t="str">
        <f t="shared" si="141"/>
        <v>Safe</v>
      </c>
      <c r="W1011" t="str">
        <f t="shared" si="142"/>
        <v>Acceptable</v>
      </c>
      <c r="AA1011" t="str">
        <f t="shared" si="143"/>
        <v>Not-Potable</v>
      </c>
      <c r="AB1011" t="str">
        <f t="shared" si="144"/>
        <v>Not-Potable</v>
      </c>
      <c r="AC1011" t="s">
        <v>40</v>
      </c>
    </row>
    <row r="1012" spans="2:29" x14ac:dyDescent="0.3">
      <c r="B1012">
        <v>4.7974601816599698</v>
      </c>
      <c r="C1012">
        <v>190.31512684019299</v>
      </c>
      <c r="D1012">
        <v>212.802465587227</v>
      </c>
      <c r="E1012">
        <v>6.1885029117033401</v>
      </c>
      <c r="F1012">
        <v>326.79419378013699</v>
      </c>
      <c r="G1012">
        <v>357.43619337949798</v>
      </c>
      <c r="H1012">
        <v>11.713821016373499</v>
      </c>
      <c r="I1012">
        <v>63.863068457838203</v>
      </c>
      <c r="J1012">
        <v>4.0385027893521404</v>
      </c>
      <c r="O1012" t="str">
        <f t="shared" si="137"/>
        <v>Neutral</v>
      </c>
      <c r="P1012" t="str" cm="1">
        <f t="array" ref="P1012">_xlfn.IFS(C1011&lt;=60,"Soft",
C1011&lt;120,"Moderately Soft",
C1011&lt;=170,"Desirable",
C1011&lt;=240,"Moderately Hard",
C1011&gt;240,"Hard")</f>
        <v>Moderately Hard</v>
      </c>
      <c r="Q1012" t="str" cm="1">
        <f t="array" ref="Q1012">_xlfn.IFS(D1011&lt;50,"Non-Beneficial",
D1011&lt;=150,"Excellent",
D1011&lt;=250,"Good",
D1011&lt;=350,"Average",
D1011&lt;=500,"Poor",
D1011&lt;=800,"Very Poor",
D1011&gt;800,"Unacceptable")</f>
        <v>Average</v>
      </c>
      <c r="R1012" t="str">
        <f t="shared" si="136"/>
        <v>Unacceptable</v>
      </c>
      <c r="S1012" t="str">
        <f t="shared" si="138"/>
        <v>Safe</v>
      </c>
      <c r="T1012" t="str">
        <f t="shared" si="139"/>
        <v>Acceptable</v>
      </c>
      <c r="U1012" t="str">
        <f t="shared" si="140"/>
        <v>Acceptable</v>
      </c>
      <c r="V1012" t="str">
        <f t="shared" si="141"/>
        <v>Safe</v>
      </c>
      <c r="W1012" t="str">
        <f t="shared" si="142"/>
        <v>Acceptable</v>
      </c>
      <c r="AA1012" t="str">
        <f t="shared" si="143"/>
        <v>Not-Potable</v>
      </c>
      <c r="AB1012" t="str">
        <f t="shared" si="144"/>
        <v>Potable</v>
      </c>
      <c r="AC1012" t="s">
        <v>40</v>
      </c>
    </row>
    <row r="1013" spans="2:29" x14ac:dyDescent="0.3">
      <c r="B1013">
        <v>9.3191763930775693</v>
      </c>
      <c r="C1013">
        <v>199.33356542129999</v>
      </c>
      <c r="D1013">
        <v>142.94240349959199</v>
      </c>
      <c r="E1013">
        <v>7.7849404492394196</v>
      </c>
      <c r="F1013">
        <v>366.05175188088998</v>
      </c>
      <c r="G1013">
        <v>338.44144996454003</v>
      </c>
      <c r="H1013">
        <v>15.215292663693701</v>
      </c>
      <c r="I1013">
        <v>63.3914681455541</v>
      </c>
      <c r="J1013">
        <v>4.1292304163898503</v>
      </c>
      <c r="O1013" t="str">
        <f t="shared" si="137"/>
        <v>Acidic</v>
      </c>
      <c r="P1013" t="str" cm="1">
        <f t="array" ref="P1013">_xlfn.IFS(C1012&lt;=60,"Soft",
C1012&lt;120,"Moderately Soft",
C1012&lt;=170,"Desirable",
C1012&lt;=240,"Moderately Hard",
C1012&gt;240,"Hard")</f>
        <v>Moderately Hard</v>
      </c>
      <c r="Q1013" t="str" cm="1">
        <f t="array" ref="Q1013">_xlfn.IFS(D1012&lt;50,"Non-Beneficial",
D1012&lt;=150,"Excellent",
D1012&lt;=250,"Good",
D1012&lt;=350,"Average",
D1012&lt;=500,"Poor",
D1012&lt;=800,"Very Poor",
D1012&gt;800,"Unacceptable")</f>
        <v>Good</v>
      </c>
      <c r="R1013" t="str">
        <f t="shared" si="136"/>
        <v>Needs Boiling</v>
      </c>
      <c r="S1013" t="str">
        <f t="shared" si="138"/>
        <v>Safe</v>
      </c>
      <c r="T1013" t="str">
        <f t="shared" si="139"/>
        <v>Acceptable</v>
      </c>
      <c r="U1013" t="str">
        <f t="shared" si="140"/>
        <v>Acceptable</v>
      </c>
      <c r="V1013" t="str">
        <f t="shared" si="141"/>
        <v>Safe</v>
      </c>
      <c r="W1013" t="str">
        <f t="shared" si="142"/>
        <v>Acceptable</v>
      </c>
      <c r="AA1013" t="str">
        <f t="shared" si="143"/>
        <v>Not-Potable</v>
      </c>
      <c r="AB1013" t="str">
        <f t="shared" si="144"/>
        <v>Potable</v>
      </c>
      <c r="AC1013" t="s">
        <v>40</v>
      </c>
    </row>
    <row r="1014" spans="2:29" x14ac:dyDescent="0.3">
      <c r="B1014">
        <v>7.5816875774494497</v>
      </c>
      <c r="C1014">
        <v>180.749140158534</v>
      </c>
      <c r="D1014">
        <v>119.892462425416</v>
      </c>
      <c r="E1014">
        <v>4.9773066090695099</v>
      </c>
      <c r="F1014">
        <v>328.17697771424702</v>
      </c>
      <c r="G1014">
        <v>617.88351314212798</v>
      </c>
      <c r="H1014">
        <v>13.561252950564301</v>
      </c>
      <c r="I1014">
        <v>39.215917479677003</v>
      </c>
      <c r="J1014">
        <v>4.4572824871056298</v>
      </c>
      <c r="O1014" t="str">
        <f t="shared" si="137"/>
        <v>Alkaline</v>
      </c>
      <c r="P1014" t="str" cm="1">
        <f t="array" ref="P1014">_xlfn.IFS(C1013&lt;=60,"Soft",
C1013&lt;120,"Moderately Soft",
C1013&lt;=170,"Desirable",
C1013&lt;=240,"Moderately Hard",
C1013&gt;240,"Hard")</f>
        <v>Moderately Hard</v>
      </c>
      <c r="Q1014" t="str" cm="1">
        <f t="array" ref="Q1014">_xlfn.IFS(D1013&lt;50,"Non-Beneficial",
D1013&lt;=150,"Excellent",
D1013&lt;=250,"Good",
D1013&lt;=350,"Average",
D1013&lt;=500,"Poor",
D1013&lt;=800,"Very Poor",
D1013&gt;800,"Unacceptable")</f>
        <v>Excellent</v>
      </c>
      <c r="R1014" t="str">
        <f t="shared" si="136"/>
        <v>Unacceptable</v>
      </c>
      <c r="S1014" t="str">
        <f t="shared" si="138"/>
        <v>Safe</v>
      </c>
      <c r="T1014" t="str">
        <f t="shared" si="139"/>
        <v>Acceptable</v>
      </c>
      <c r="U1014" t="str">
        <f t="shared" si="140"/>
        <v>Acceptable</v>
      </c>
      <c r="V1014" t="str">
        <f t="shared" si="141"/>
        <v>Safe</v>
      </c>
      <c r="W1014" t="str">
        <f t="shared" si="142"/>
        <v>Acceptable</v>
      </c>
      <c r="AA1014" t="str">
        <f t="shared" si="143"/>
        <v>Not-Potable</v>
      </c>
      <c r="AB1014" t="str">
        <f t="shared" si="144"/>
        <v>Not-Potable</v>
      </c>
      <c r="AC1014" t="s">
        <v>40</v>
      </c>
    </row>
    <row r="1015" spans="2:29" x14ac:dyDescent="0.3">
      <c r="B1015">
        <v>5.3482136585970599</v>
      </c>
      <c r="C1015">
        <v>232.66850873112699</v>
      </c>
      <c r="D1015">
        <v>117.979209164571</v>
      </c>
      <c r="E1015">
        <v>7.8162848664140201</v>
      </c>
      <c r="F1015">
        <v>312.98675321568101</v>
      </c>
      <c r="G1015">
        <v>371.91064735605102</v>
      </c>
      <c r="H1015">
        <v>11.975680496544699</v>
      </c>
      <c r="I1015">
        <v>65.7970232352355</v>
      </c>
      <c r="J1015">
        <v>3.3111681102507302</v>
      </c>
      <c r="O1015" t="str">
        <f t="shared" si="137"/>
        <v>Neutral</v>
      </c>
      <c r="P1015" t="str" cm="1">
        <f t="array" ref="P1015">_xlfn.IFS(C1014&lt;=60,"Soft",
C1014&lt;120,"Moderately Soft",
C1014&lt;=170,"Desirable",
C1014&lt;=240,"Moderately Hard",
C1014&gt;240,"Hard")</f>
        <v>Moderately Hard</v>
      </c>
      <c r="Q1015" t="str" cm="1">
        <f t="array" ref="Q1015">_xlfn.IFS(D1014&lt;50,"Non-Beneficial",
D1014&lt;=150,"Excellent",
D1014&lt;=250,"Good",
D1014&lt;=350,"Average",
D1014&lt;=500,"Poor",
D1014&lt;=800,"Very Poor",
D1014&gt;800,"Unacceptable")</f>
        <v>Excellent</v>
      </c>
      <c r="R1015" t="str">
        <f t="shared" si="136"/>
        <v>Acceptable</v>
      </c>
      <c r="S1015" t="str">
        <f t="shared" si="138"/>
        <v>Safe</v>
      </c>
      <c r="T1015" t="str">
        <f t="shared" si="139"/>
        <v>Unacceptable</v>
      </c>
      <c r="U1015" t="str">
        <f t="shared" si="140"/>
        <v>Acceptable</v>
      </c>
      <c r="V1015" t="str">
        <f t="shared" si="141"/>
        <v>Safe</v>
      </c>
      <c r="W1015" t="str">
        <f t="shared" si="142"/>
        <v>Acceptable</v>
      </c>
      <c r="AA1015" t="str">
        <f t="shared" si="143"/>
        <v>Not-Potable</v>
      </c>
      <c r="AB1015" t="str">
        <f t="shared" si="144"/>
        <v>Potable</v>
      </c>
      <c r="AC1015" t="s">
        <v>40</v>
      </c>
    </row>
    <row r="1016" spans="2:29" x14ac:dyDescent="0.3">
      <c r="B1016">
        <v>5.4878763626101899</v>
      </c>
      <c r="C1016">
        <v>179.206983121787</v>
      </c>
      <c r="D1016">
        <v>201.62018617866801</v>
      </c>
      <c r="E1016">
        <v>5.2114303479675703</v>
      </c>
      <c r="F1016">
        <v>305.26414207114198</v>
      </c>
      <c r="G1016">
        <v>510.60938505543498</v>
      </c>
      <c r="H1016">
        <v>12.5884748131064</v>
      </c>
      <c r="I1016">
        <v>58.861557975186699</v>
      </c>
      <c r="J1016">
        <v>4.2235764822900004</v>
      </c>
      <c r="O1016" t="str">
        <f t="shared" si="137"/>
        <v>Acidic</v>
      </c>
      <c r="P1016" t="str" cm="1">
        <f t="array" ref="P1016">_xlfn.IFS(C1015&lt;=60,"Soft",
C1015&lt;120,"Moderately Soft",
C1015&lt;=170,"Desirable",
C1015&lt;=240,"Moderately Hard",
C1015&gt;240,"Hard")</f>
        <v>Moderately Hard</v>
      </c>
      <c r="Q1016" t="str" cm="1">
        <f t="array" ref="Q1016">_xlfn.IFS(D1015&lt;50,"Non-Beneficial",
D1015&lt;=150,"Excellent",
D1015&lt;=250,"Good",
D1015&lt;=350,"Average",
D1015&lt;=500,"Poor",
D1015&lt;=800,"Very Poor",
D1015&gt;800,"Unacceptable")</f>
        <v>Excellent</v>
      </c>
      <c r="R1016" t="str">
        <f t="shared" si="136"/>
        <v>Unacceptable</v>
      </c>
      <c r="S1016" t="str">
        <f t="shared" si="138"/>
        <v>Safe</v>
      </c>
      <c r="T1016" t="str">
        <f t="shared" si="139"/>
        <v>Acceptable</v>
      </c>
      <c r="U1016" t="str">
        <f t="shared" si="140"/>
        <v>Acceptable</v>
      </c>
      <c r="V1016" t="str">
        <f t="shared" si="141"/>
        <v>Safe</v>
      </c>
      <c r="W1016" t="str">
        <f t="shared" si="142"/>
        <v>Acceptable</v>
      </c>
      <c r="AA1016" t="str">
        <f t="shared" si="143"/>
        <v>Not-Potable</v>
      </c>
      <c r="AB1016" t="str">
        <f t="shared" si="144"/>
        <v>Not-Potable</v>
      </c>
      <c r="AC1016" t="s">
        <v>40</v>
      </c>
    </row>
    <row r="1017" spans="2:29" x14ac:dyDescent="0.3">
      <c r="B1017">
        <f>$AG$27</f>
        <v>7.080794504276815</v>
      </c>
      <c r="C1017">
        <v>206.57784298022</v>
      </c>
      <c r="D1017">
        <v>407.10524385742298</v>
      </c>
      <c r="E1017">
        <v>8.8136660894911998</v>
      </c>
      <c r="F1017">
        <v>320.449327826613</v>
      </c>
      <c r="G1017">
        <v>468.051714748699</v>
      </c>
      <c r="H1017">
        <v>14.523499755943901</v>
      </c>
      <c r="I1017">
        <v>71.450447180456095</v>
      </c>
      <c r="J1017">
        <v>5.4861323091766803</v>
      </c>
      <c r="O1017" t="str">
        <f t="shared" si="137"/>
        <v>Acidic</v>
      </c>
      <c r="P1017" t="str" cm="1">
        <f t="array" ref="P1017">_xlfn.IFS(C1016&lt;=60,"Soft",
C1016&lt;120,"Moderately Soft",
C1016&lt;=170,"Desirable",
C1016&lt;=240,"Moderately Hard",
C1016&gt;240,"Hard")</f>
        <v>Moderately Hard</v>
      </c>
      <c r="Q1017" t="str" cm="1">
        <f t="array" ref="Q1017">_xlfn.IFS(D1016&lt;50,"Non-Beneficial",
D1016&lt;=150,"Excellent",
D1016&lt;=250,"Good",
D1016&lt;=350,"Average",
D1016&lt;=500,"Poor",
D1016&lt;=800,"Very Poor",
D1016&gt;800,"Unacceptable")</f>
        <v>Good</v>
      </c>
      <c r="R1017" t="str">
        <f t="shared" si="136"/>
        <v>Needs Boiling</v>
      </c>
      <c r="S1017" t="str">
        <f t="shared" si="138"/>
        <v>Safe</v>
      </c>
      <c r="T1017" t="str">
        <f t="shared" si="139"/>
        <v>Unacceptable</v>
      </c>
      <c r="U1017" t="str">
        <f t="shared" si="140"/>
        <v>Acceptable</v>
      </c>
      <c r="V1017" t="str">
        <f t="shared" si="141"/>
        <v>Safe</v>
      </c>
      <c r="W1017" t="str">
        <f t="shared" si="142"/>
        <v>Acceptable</v>
      </c>
      <c r="AA1017" t="str">
        <f t="shared" si="143"/>
        <v>Not-Potable</v>
      </c>
      <c r="AB1017" t="str">
        <f t="shared" si="144"/>
        <v>Not-Potable</v>
      </c>
      <c r="AC1017" t="s">
        <v>40</v>
      </c>
    </row>
    <row r="1018" spans="2:29" x14ac:dyDescent="0.3">
      <c r="B1018">
        <v>8.3159590714509708</v>
      </c>
      <c r="C1018">
        <v>221.27022275291699</v>
      </c>
      <c r="D1018">
        <v>161.23304450527999</v>
      </c>
      <c r="E1018">
        <v>9.4758011287822903</v>
      </c>
      <c r="F1018">
        <v>348.17733073618598</v>
      </c>
      <c r="G1018">
        <v>501.673982586352</v>
      </c>
      <c r="H1018">
        <v>22.159747227563201</v>
      </c>
      <c r="I1018">
        <v>75.364974092599894</v>
      </c>
      <c r="J1018">
        <v>2.7602125735682401</v>
      </c>
      <c r="O1018" t="str">
        <f t="shared" si="137"/>
        <v>Neutral</v>
      </c>
      <c r="P1018" t="str" cm="1">
        <f t="array" ref="P1018">_xlfn.IFS(C1017&lt;=60,"Soft",
C1017&lt;120,"Moderately Soft",
C1017&lt;=170,"Desirable",
C1017&lt;=240,"Moderately Hard",
C1017&gt;240,"Hard")</f>
        <v>Moderately Hard</v>
      </c>
      <c r="Q1018" t="str" cm="1">
        <f t="array" ref="Q1018">_xlfn.IFS(D1017&lt;50,"Non-Beneficial",
D1017&lt;=150,"Excellent",
D1017&lt;=250,"Good",
D1017&lt;=350,"Average",
D1017&lt;=500,"Poor",
D1017&lt;=800,"Very Poor",
D1017&gt;800,"Unacceptable")</f>
        <v>Poor</v>
      </c>
      <c r="R1018" t="str">
        <f t="shared" si="136"/>
        <v>Unacceptable</v>
      </c>
      <c r="S1018" t="str">
        <f t="shared" si="138"/>
        <v>Safe</v>
      </c>
      <c r="T1018" t="str">
        <f t="shared" si="139"/>
        <v>Acceptable</v>
      </c>
      <c r="U1018" t="str">
        <f t="shared" si="140"/>
        <v>Acceptable</v>
      </c>
      <c r="V1018" t="str">
        <f t="shared" si="141"/>
        <v>Safe</v>
      </c>
      <c r="W1018" t="str">
        <f t="shared" si="142"/>
        <v>Unacceptable</v>
      </c>
      <c r="AA1018" t="str">
        <f t="shared" si="143"/>
        <v>Not-Potable</v>
      </c>
      <c r="AB1018" t="str">
        <f t="shared" si="144"/>
        <v>Not-Potable</v>
      </c>
      <c r="AC1018" t="s">
        <v>40</v>
      </c>
    </row>
    <row r="1019" spans="2:29" x14ac:dyDescent="0.3">
      <c r="B1019">
        <v>8.55107774771961</v>
      </c>
      <c r="C1019">
        <v>216.415932133995</v>
      </c>
      <c r="D1019">
        <v>289.09290284153002</v>
      </c>
      <c r="E1019">
        <v>6.9367823414551797</v>
      </c>
      <c r="F1019">
        <v>295.22370665518798</v>
      </c>
      <c r="G1019">
        <v>510.89500072429797</v>
      </c>
      <c r="H1019">
        <v>16.202371442512799</v>
      </c>
      <c r="I1019">
        <v>79.859322859273902</v>
      </c>
      <c r="J1019">
        <v>4.0463796900433797</v>
      </c>
      <c r="O1019" t="str">
        <f t="shared" si="137"/>
        <v>Alkaline</v>
      </c>
      <c r="P1019" t="str" cm="1">
        <f t="array" ref="P1019">_xlfn.IFS(C1018&lt;=60,"Soft",
C1018&lt;120,"Moderately Soft",
C1018&lt;=170,"Desirable",
C1018&lt;=240,"Moderately Hard",
C1018&gt;240,"Hard")</f>
        <v>Moderately Hard</v>
      </c>
      <c r="Q1019" t="str" cm="1">
        <f t="array" ref="Q1019">_xlfn.IFS(D1018&lt;50,"Non-Beneficial",
D1018&lt;=150,"Excellent",
D1018&lt;=250,"Good",
D1018&lt;=350,"Average",
D1018&lt;=500,"Poor",
D1018&lt;=800,"Very Poor",
D1018&gt;800,"Unacceptable")</f>
        <v>Good</v>
      </c>
      <c r="R1019" t="str">
        <f t="shared" si="136"/>
        <v>Unacceptable</v>
      </c>
      <c r="S1019" t="str">
        <f t="shared" si="138"/>
        <v>Safe</v>
      </c>
      <c r="T1019" t="str">
        <f t="shared" si="139"/>
        <v>Unacceptable</v>
      </c>
      <c r="U1019" t="str">
        <f t="shared" si="140"/>
        <v>Unacceptable</v>
      </c>
      <c r="V1019" t="str">
        <f t="shared" si="141"/>
        <v>Safe</v>
      </c>
      <c r="W1019" t="str">
        <f t="shared" si="142"/>
        <v>Acceptable</v>
      </c>
      <c r="AA1019" t="str">
        <f t="shared" si="143"/>
        <v>Not-Potable</v>
      </c>
      <c r="AB1019" t="str">
        <f t="shared" si="144"/>
        <v>Not-Potable</v>
      </c>
      <c r="AC1019" t="s">
        <v>40</v>
      </c>
    </row>
    <row r="1020" spans="2:29" x14ac:dyDescent="0.3">
      <c r="B1020">
        <v>6.0131609664611103</v>
      </c>
      <c r="C1020">
        <v>218.84325608559001</v>
      </c>
      <c r="D1020">
        <v>215.73747571113901</v>
      </c>
      <c r="E1020">
        <v>9.2958520007389591</v>
      </c>
      <c r="F1020">
        <v>321.168313214953</v>
      </c>
      <c r="G1020">
        <v>444.27663495997098</v>
      </c>
      <c r="H1020">
        <v>14.7443473664999</v>
      </c>
      <c r="I1020">
        <v>62.443239046913</v>
      </c>
      <c r="J1020">
        <v>3.45562254098407</v>
      </c>
      <c r="O1020" t="str">
        <f t="shared" si="137"/>
        <v>Alkaline</v>
      </c>
      <c r="P1020" t="str" cm="1">
        <f t="array" ref="P1020">_xlfn.IFS(C1019&lt;=60,"Soft",
C1019&lt;120,"Moderately Soft",
C1019&lt;=170,"Desirable",
C1019&lt;=240,"Moderately Hard",
C1019&gt;240,"Hard")</f>
        <v>Moderately Hard</v>
      </c>
      <c r="Q1020" t="str" cm="1">
        <f t="array" ref="Q1020">_xlfn.IFS(D1019&lt;50,"Non-Beneficial",
D1019&lt;=150,"Excellent",
D1019&lt;=250,"Good",
D1019&lt;=350,"Average",
D1019&lt;=500,"Poor",
D1019&lt;=800,"Very Poor",
D1019&gt;800,"Unacceptable")</f>
        <v>Average</v>
      </c>
      <c r="R1020" t="str">
        <f t="shared" si="136"/>
        <v>Needs Boiling</v>
      </c>
      <c r="S1020" t="str">
        <f t="shared" si="138"/>
        <v>Safe</v>
      </c>
      <c r="T1020" t="str">
        <f t="shared" si="139"/>
        <v>Unacceptable</v>
      </c>
      <c r="U1020" t="str">
        <f t="shared" si="140"/>
        <v>Acceptable</v>
      </c>
      <c r="V1020" t="str">
        <f t="shared" si="141"/>
        <v>Safe</v>
      </c>
      <c r="W1020" t="str">
        <f t="shared" si="142"/>
        <v>Acceptable</v>
      </c>
      <c r="AA1020" t="str">
        <f t="shared" si="143"/>
        <v>Not-Potable</v>
      </c>
      <c r="AB1020" t="str">
        <f t="shared" si="144"/>
        <v>Not-Potable</v>
      </c>
      <c r="AC1020" t="s">
        <v>40</v>
      </c>
    </row>
    <row r="1021" spans="2:29" x14ac:dyDescent="0.3">
      <c r="B1021">
        <v>5.7440675374326799</v>
      </c>
      <c r="C1021">
        <v>173.85088155055999</v>
      </c>
      <c r="D1021">
        <v>283.91998185421699</v>
      </c>
      <c r="E1021">
        <v>7.0173303307531301</v>
      </c>
      <c r="F1021">
        <v>355.46158888444302</v>
      </c>
      <c r="G1021">
        <v>336.06180305762899</v>
      </c>
      <c r="H1021">
        <v>16.895179709073201</v>
      </c>
      <c r="I1021">
        <v>65.447361540969098</v>
      </c>
      <c r="J1021">
        <v>3.1716552079647302</v>
      </c>
      <c r="O1021" t="str">
        <f t="shared" si="137"/>
        <v>Acidic</v>
      </c>
      <c r="P1021" t="str" cm="1">
        <f t="array" ref="P1021">_xlfn.IFS(C1020&lt;=60,"Soft",
C1020&lt;120,"Moderately Soft",
C1020&lt;=170,"Desirable",
C1020&lt;=240,"Moderately Hard",
C1020&gt;240,"Hard")</f>
        <v>Moderately Hard</v>
      </c>
      <c r="Q1021" t="str" cm="1">
        <f t="array" ref="Q1021">_xlfn.IFS(D1020&lt;50,"Non-Beneficial",
D1020&lt;=150,"Excellent",
D1020&lt;=250,"Good",
D1020&lt;=350,"Average",
D1020&lt;=500,"Poor",
D1020&lt;=800,"Very Poor",
D1020&gt;800,"Unacceptable")</f>
        <v>Good</v>
      </c>
      <c r="R1021" t="str">
        <f t="shared" si="136"/>
        <v>Unacceptable</v>
      </c>
      <c r="S1021" t="str">
        <f t="shared" si="138"/>
        <v>Safe</v>
      </c>
      <c r="T1021" t="str">
        <f t="shared" si="139"/>
        <v>Acceptable</v>
      </c>
      <c r="U1021" t="str">
        <f t="shared" si="140"/>
        <v>Acceptable</v>
      </c>
      <c r="V1021" t="str">
        <f t="shared" si="141"/>
        <v>Safe</v>
      </c>
      <c r="W1021" t="str">
        <f t="shared" si="142"/>
        <v>Acceptable</v>
      </c>
      <c r="AA1021" t="str">
        <f t="shared" si="143"/>
        <v>Not-Potable</v>
      </c>
      <c r="AB1021" t="str">
        <f t="shared" si="144"/>
        <v>Not-Potable</v>
      </c>
      <c r="AC1021" t="s">
        <v>40</v>
      </c>
    </row>
    <row r="1022" spans="2:29" x14ac:dyDescent="0.3">
      <c r="B1022">
        <v>5.2189896514819303</v>
      </c>
      <c r="C1022">
        <v>164.790991561765</v>
      </c>
      <c r="D1022">
        <v>270.07886905791599</v>
      </c>
      <c r="E1022">
        <v>6.5925169587744303</v>
      </c>
      <c r="F1022">
        <f>$AH$27</f>
        <v>333.77577661081307</v>
      </c>
      <c r="G1022">
        <v>422.22380183346701</v>
      </c>
      <c r="H1022">
        <v>14.070878980982799</v>
      </c>
      <c r="I1022">
        <v>73.920319678321107</v>
      </c>
      <c r="J1022">
        <v>4.3839425539360004</v>
      </c>
      <c r="O1022" t="str">
        <f t="shared" si="137"/>
        <v>Acidic</v>
      </c>
      <c r="P1022" t="str" cm="1">
        <f t="array" ref="P1022">_xlfn.IFS(C1021&lt;=60,"Soft",
C1021&lt;120,"Moderately Soft",
C1021&lt;=170,"Desirable",
C1021&lt;=240,"Moderately Hard",
C1021&gt;240,"Hard")</f>
        <v>Moderately Hard</v>
      </c>
      <c r="Q1022" t="str" cm="1">
        <f t="array" ref="Q1022">_xlfn.IFS(D1021&lt;50,"Non-Beneficial",
D1021&lt;=150,"Excellent",
D1021&lt;=250,"Good",
D1021&lt;=350,"Average",
D1021&lt;=500,"Poor",
D1021&lt;=800,"Very Poor",
D1021&gt;800,"Unacceptable")</f>
        <v>Average</v>
      </c>
      <c r="R1022" t="str">
        <f t="shared" si="136"/>
        <v>Unacceptable</v>
      </c>
      <c r="S1022" t="str">
        <f t="shared" si="138"/>
        <v>Safe</v>
      </c>
      <c r="T1022" t="str">
        <f t="shared" si="139"/>
        <v>Acceptable</v>
      </c>
      <c r="U1022" t="str">
        <f t="shared" si="140"/>
        <v>Acceptable</v>
      </c>
      <c r="V1022" t="str">
        <f t="shared" si="141"/>
        <v>Safe</v>
      </c>
      <c r="W1022" t="str">
        <f t="shared" si="142"/>
        <v>Acceptable</v>
      </c>
      <c r="AA1022" t="str">
        <f t="shared" si="143"/>
        <v>Not-Potable</v>
      </c>
      <c r="AB1022" t="str">
        <f t="shared" si="144"/>
        <v>Not-Potable</v>
      </c>
      <c r="AC1022" t="s">
        <v>40</v>
      </c>
    </row>
    <row r="1023" spans="2:29" x14ac:dyDescent="0.3">
      <c r="B1023">
        <f>$AG$27</f>
        <v>7.080794504276815</v>
      </c>
      <c r="C1023">
        <v>240.42978682732399</v>
      </c>
      <c r="D1023">
        <v>259.59613897834498</v>
      </c>
      <c r="E1023">
        <v>10.5715962993057</v>
      </c>
      <c r="F1023">
        <f>$AH$27</f>
        <v>333.77577661081307</v>
      </c>
      <c r="G1023">
        <v>446.742974819464</v>
      </c>
      <c r="H1023">
        <v>13.5734710292451</v>
      </c>
      <c r="I1023">
        <v>80.268371789825096</v>
      </c>
      <c r="J1023">
        <v>3.3583534546716902</v>
      </c>
      <c r="O1023" t="str">
        <f t="shared" si="137"/>
        <v>Acidic</v>
      </c>
      <c r="P1023" t="str" cm="1">
        <f t="array" ref="P1023">_xlfn.IFS(C1022&lt;=60,"Soft",
C1022&lt;120,"Moderately Soft",
C1022&lt;=170,"Desirable",
C1022&lt;=240,"Moderately Hard",
C1022&gt;240,"Hard")</f>
        <v>Desirable</v>
      </c>
      <c r="Q1023" t="str" cm="1">
        <f t="array" ref="Q1023">_xlfn.IFS(D1022&lt;50,"Non-Beneficial",
D1022&lt;=150,"Excellent",
D1022&lt;=250,"Good",
D1022&lt;=350,"Average",
D1022&lt;=500,"Poor",
D1022&lt;=800,"Very Poor",
D1022&gt;800,"Unacceptable")</f>
        <v>Average</v>
      </c>
      <c r="R1023" t="str">
        <f t="shared" si="136"/>
        <v>Needs Boiling</v>
      </c>
      <c r="S1023" t="str">
        <f t="shared" si="138"/>
        <v>Safe</v>
      </c>
      <c r="T1023" t="str">
        <f t="shared" si="139"/>
        <v>Acceptable</v>
      </c>
      <c r="U1023" t="str">
        <f t="shared" si="140"/>
        <v>Acceptable</v>
      </c>
      <c r="V1023" t="str">
        <f t="shared" si="141"/>
        <v>Safe</v>
      </c>
      <c r="W1023" t="str">
        <f t="shared" si="142"/>
        <v>Acceptable</v>
      </c>
      <c r="AA1023" t="str">
        <f t="shared" si="143"/>
        <v>Not-Potable</v>
      </c>
      <c r="AB1023" t="str">
        <f t="shared" si="144"/>
        <v>Potable</v>
      </c>
      <c r="AC1023" t="s">
        <v>40</v>
      </c>
    </row>
    <row r="1024" spans="2:29" x14ac:dyDescent="0.3">
      <c r="B1024">
        <v>7.4587076827919896</v>
      </c>
      <c r="C1024">
        <v>207.78657341207401</v>
      </c>
      <c r="D1024">
        <v>105.13296781221101</v>
      </c>
      <c r="E1024">
        <v>8.9206329252744396</v>
      </c>
      <c r="F1024">
        <f>$AH$27</f>
        <v>333.77577661081307</v>
      </c>
      <c r="G1024">
        <v>442.36814308659899</v>
      </c>
      <c r="H1024">
        <v>18.725302250651001</v>
      </c>
      <c r="I1024">
        <v>43.898087507137397</v>
      </c>
      <c r="J1024">
        <v>2.9380823972762502</v>
      </c>
      <c r="O1024" t="str">
        <f t="shared" si="137"/>
        <v>Neutral</v>
      </c>
      <c r="P1024" t="str" cm="1">
        <f t="array" ref="P1024">_xlfn.IFS(C1023&lt;=60,"Soft",
C1023&lt;120,"Moderately Soft",
C1023&lt;=170,"Desirable",
C1023&lt;=240,"Moderately Hard",
C1023&gt;240,"Hard")</f>
        <v>Hard</v>
      </c>
      <c r="Q1024" t="str" cm="1">
        <f t="array" ref="Q1024">_xlfn.IFS(D1023&lt;50,"Non-Beneficial",
D1023&lt;=150,"Excellent",
D1023&lt;=250,"Good",
D1023&lt;=350,"Average",
D1023&lt;=500,"Poor",
D1023&lt;=800,"Very Poor",
D1023&gt;800,"Unacceptable")</f>
        <v>Average</v>
      </c>
      <c r="R1024" t="str">
        <f t="shared" si="136"/>
        <v>Unacceptable</v>
      </c>
      <c r="S1024" t="str">
        <f t="shared" si="138"/>
        <v>Safe</v>
      </c>
      <c r="T1024" t="str">
        <f t="shared" si="139"/>
        <v>Acceptable</v>
      </c>
      <c r="U1024" t="str">
        <f t="shared" si="140"/>
        <v>Acceptable</v>
      </c>
      <c r="V1024" t="str">
        <f t="shared" si="141"/>
        <v>Unsafe</v>
      </c>
      <c r="W1024" t="str">
        <f t="shared" si="142"/>
        <v>Acceptable</v>
      </c>
      <c r="AA1024" t="str">
        <f t="shared" si="143"/>
        <v>Not-Potable</v>
      </c>
      <c r="AB1024" t="str">
        <f t="shared" si="144"/>
        <v>Not-Potable</v>
      </c>
      <c r="AC1024" t="s">
        <v>40</v>
      </c>
    </row>
    <row r="1025" spans="2:29" x14ac:dyDescent="0.3">
      <c r="B1025">
        <v>11.027879862695199</v>
      </c>
      <c r="C1025">
        <v>228.32279760079899</v>
      </c>
      <c r="D1025">
        <v>131.241056363415</v>
      </c>
      <c r="E1025">
        <v>7.5166432155506202</v>
      </c>
      <c r="F1025">
        <v>319.35403941387102</v>
      </c>
      <c r="G1025">
        <v>376.23191792508402</v>
      </c>
      <c r="H1025">
        <v>8.0338586402140706</v>
      </c>
      <c r="I1025">
        <v>48.529037926729501</v>
      </c>
      <c r="J1025">
        <v>4.1788979086401596</v>
      </c>
      <c r="O1025" t="str">
        <f t="shared" si="137"/>
        <v>Neutral</v>
      </c>
      <c r="P1025" t="str" cm="1">
        <f t="array" ref="P1025">_xlfn.IFS(C1024&lt;=60,"Soft",
C1024&lt;120,"Moderately Soft",
C1024&lt;=170,"Desirable",
C1024&lt;=240,"Moderately Hard",
C1024&gt;240,"Hard")</f>
        <v>Moderately Hard</v>
      </c>
      <c r="Q1025" t="str" cm="1">
        <f t="array" ref="Q1025">_xlfn.IFS(D1024&lt;50,"Non-Beneficial",
D1024&lt;=150,"Excellent",
D1024&lt;=250,"Good",
D1024&lt;=350,"Average",
D1024&lt;=500,"Poor",
D1024&lt;=800,"Very Poor",
D1024&gt;800,"Unacceptable")</f>
        <v>Excellent</v>
      </c>
      <c r="R1025" t="str">
        <f t="shared" si="136"/>
        <v>Unacceptable</v>
      </c>
      <c r="S1025" t="str">
        <f t="shared" si="138"/>
        <v>Safe</v>
      </c>
      <c r="T1025" t="str">
        <f t="shared" si="139"/>
        <v>Acceptable</v>
      </c>
      <c r="U1025" t="str">
        <f t="shared" si="140"/>
        <v>Acceptable</v>
      </c>
      <c r="V1025" t="str">
        <f t="shared" si="141"/>
        <v>Safe</v>
      </c>
      <c r="W1025" t="str">
        <f t="shared" si="142"/>
        <v>Acceptable</v>
      </c>
      <c r="AA1025" t="str">
        <f t="shared" si="143"/>
        <v>Not-Potable</v>
      </c>
      <c r="AB1025" t="str">
        <f t="shared" si="144"/>
        <v>Potable</v>
      </c>
      <c r="AC1025" t="s">
        <v>40</v>
      </c>
    </row>
    <row r="1026" spans="2:29" x14ac:dyDescent="0.3">
      <c r="B1026">
        <v>6.7295801901085603</v>
      </c>
      <c r="C1026">
        <v>242.164145933572</v>
      </c>
      <c r="D1026">
        <v>179.755532270179</v>
      </c>
      <c r="E1026">
        <v>9.8086511560003</v>
      </c>
      <c r="F1026">
        <v>322.23510146709299</v>
      </c>
      <c r="G1026">
        <v>440.85943483462103</v>
      </c>
      <c r="H1026">
        <v>13.5712227167097</v>
      </c>
      <c r="I1026">
        <v>62.179476983961301</v>
      </c>
      <c r="J1026">
        <v>4.0034580522589298</v>
      </c>
      <c r="O1026" t="str">
        <f t="shared" si="137"/>
        <v>Highly Alkaline</v>
      </c>
      <c r="P1026" t="str" cm="1">
        <f t="array" ref="P1026">_xlfn.IFS(C1025&lt;=60,"Soft",
C1025&lt;120,"Moderately Soft",
C1025&lt;=170,"Desirable",
C1025&lt;=240,"Moderately Hard",
C1025&gt;240,"Hard")</f>
        <v>Moderately Hard</v>
      </c>
      <c r="Q1026" t="str" cm="1">
        <f t="array" ref="Q1026">_xlfn.IFS(D1025&lt;50,"Non-Beneficial",
D1025&lt;=150,"Excellent",
D1025&lt;=250,"Good",
D1025&lt;=350,"Average",
D1025&lt;=500,"Poor",
D1025&lt;=800,"Very Poor",
D1025&gt;800,"Unacceptable")</f>
        <v>Excellent</v>
      </c>
      <c r="R1026" t="str">
        <f t="shared" si="136"/>
        <v>Unacceptable</v>
      </c>
      <c r="S1026" t="str">
        <f t="shared" si="138"/>
        <v>Safe</v>
      </c>
      <c r="T1026" t="str">
        <f t="shared" si="139"/>
        <v>Acceptable</v>
      </c>
      <c r="U1026" t="str">
        <f t="shared" si="140"/>
        <v>Acceptable</v>
      </c>
      <c r="V1026" t="str">
        <f t="shared" si="141"/>
        <v>Safe</v>
      </c>
      <c r="W1026" t="str">
        <f t="shared" si="142"/>
        <v>Acceptable</v>
      </c>
      <c r="AA1026" t="str">
        <f t="shared" si="143"/>
        <v>Not-Potable</v>
      </c>
      <c r="AB1026" t="str">
        <f t="shared" si="144"/>
        <v>Not-Potable</v>
      </c>
      <c r="AC1026" t="s">
        <v>40</v>
      </c>
    </row>
    <row r="1027" spans="2:29" x14ac:dyDescent="0.3">
      <c r="B1027">
        <v>4.1502142997453504</v>
      </c>
      <c r="C1027">
        <v>174.926741170524</v>
      </c>
      <c r="D1027">
        <v>414.896398141627</v>
      </c>
      <c r="E1027">
        <v>5.5698686581115098</v>
      </c>
      <c r="F1027">
        <f>$AH$27</f>
        <v>333.77577661081307</v>
      </c>
      <c r="G1027">
        <v>425.25004649710201</v>
      </c>
      <c r="H1027">
        <v>12.534008729084899</v>
      </c>
      <c r="I1027">
        <v>86.6836345409844</v>
      </c>
      <c r="J1027">
        <v>3.5023708722064102</v>
      </c>
      <c r="O1027" t="str">
        <f t="shared" si="137"/>
        <v>Drinkable</v>
      </c>
      <c r="P1027" t="str" cm="1">
        <f t="array" ref="P1027">_xlfn.IFS(C1026&lt;=60,"Soft",
C1026&lt;120,"Moderately Soft",
C1026&lt;=170,"Desirable",
C1026&lt;=240,"Moderately Hard",
C1026&gt;240,"Hard")</f>
        <v>Hard</v>
      </c>
      <c r="Q1027" t="str" cm="1">
        <f t="array" ref="Q1027">_xlfn.IFS(D1026&lt;50,"Non-Beneficial",
D1026&lt;=150,"Excellent",
D1026&lt;=250,"Good",
D1026&lt;=350,"Average",
D1026&lt;=500,"Poor",
D1026&lt;=800,"Very Poor",
D1026&gt;800,"Unacceptable")</f>
        <v>Good</v>
      </c>
      <c r="R1027" t="str">
        <f t="shared" ref="R1027:R1090" si="145">IF(E1026&lt;=5,"Acceptable",
IF(E1026&lt;=7,"Needs Boiling","Unacceptable"))</f>
        <v>Unacceptable</v>
      </c>
      <c r="S1027" t="str">
        <f t="shared" si="138"/>
        <v>Safe</v>
      </c>
      <c r="T1027" t="str">
        <f t="shared" si="139"/>
        <v>Acceptable</v>
      </c>
      <c r="U1027" t="str">
        <f t="shared" si="140"/>
        <v>Acceptable</v>
      </c>
      <c r="V1027" t="str">
        <f t="shared" si="141"/>
        <v>Safe</v>
      </c>
      <c r="W1027" t="str">
        <f t="shared" si="142"/>
        <v>Acceptable</v>
      </c>
      <c r="AA1027" t="str">
        <f t="shared" si="143"/>
        <v>Not-Potable</v>
      </c>
      <c r="AB1027" t="str">
        <f t="shared" si="144"/>
        <v>Not-Potable</v>
      </c>
      <c r="AC1027" t="s">
        <v>40</v>
      </c>
    </row>
    <row r="1028" spans="2:29" x14ac:dyDescent="0.3">
      <c r="B1028">
        <v>7.1593983109532502</v>
      </c>
      <c r="C1028">
        <v>171.81610532469699</v>
      </c>
      <c r="D1028">
        <v>289.54801012055503</v>
      </c>
      <c r="E1028">
        <v>5.8170902946818304</v>
      </c>
      <c r="F1028">
        <v>357.328758792207</v>
      </c>
      <c r="G1028">
        <v>530.52641132793099</v>
      </c>
      <c r="H1028">
        <v>18.117042255800101</v>
      </c>
      <c r="I1028">
        <v>79.094440349421603</v>
      </c>
      <c r="J1028">
        <v>3.25492649666473</v>
      </c>
      <c r="O1028" t="str">
        <f t="shared" ref="O1028:O1091" si="146">IF(B1027&lt;3,"Highly Acidic",
IF(AND(B1027&lt;6.52,B1027&gt;=3),"Acidic",
IF(AND(B1027&gt;=6.52,B1027&lt;=6.83),"Drinkable",
IF(AND(B1027&gt;6.83,B1027&lt;8),"Neutral",
IF(AND(B1027&gt;=8,B1027&lt;11),"Alkaline","Highly Alkaline")
))))</f>
        <v>Acidic</v>
      </c>
      <c r="P1028" t="str" cm="1">
        <f t="array" ref="P1028">_xlfn.IFS(C1027&lt;=60,"Soft",
C1027&lt;120,"Moderately Soft",
C1027&lt;=170,"Desirable",
C1027&lt;=240,"Moderately Hard",
C1027&gt;240,"Hard")</f>
        <v>Moderately Hard</v>
      </c>
      <c r="Q1028" t="str" cm="1">
        <f t="array" ref="Q1028">_xlfn.IFS(D1027&lt;50,"Non-Beneficial",
D1027&lt;=150,"Excellent",
D1027&lt;=250,"Good",
D1027&lt;=350,"Average",
D1027&lt;=500,"Poor",
D1027&lt;=800,"Very Poor",
D1027&gt;800,"Unacceptable")</f>
        <v>Poor</v>
      </c>
      <c r="R1028" t="str">
        <f t="shared" si="145"/>
        <v>Needs Boiling</v>
      </c>
      <c r="S1028" t="str">
        <f t="shared" ref="S1028:S1091" si="147">IF(F1027&lt;=400,"Safe","Unsafe")</f>
        <v>Safe</v>
      </c>
      <c r="T1028" t="str">
        <f t="shared" ref="T1028:T1091" si="148">IF(G1027&lt;=500,"Acceptable","Unacceptable")</f>
        <v>Acceptable</v>
      </c>
      <c r="U1028" t="str">
        <f t="shared" ref="U1028:U1091" si="149">IF(H1027&lt;20,"Acceptable","Unacceptable")</f>
        <v>Acceptable</v>
      </c>
      <c r="V1028" t="str">
        <f t="shared" ref="V1028:V1091" si="150">IF(I1027&lt;=80,"Safe","Unsafe")</f>
        <v>Unsafe</v>
      </c>
      <c r="W1028" t="str">
        <f t="shared" ref="W1028:W1091" si="151">IF(J1027&lt;5,"Acceptable","Unacceptable")</f>
        <v>Acceptable</v>
      </c>
      <c r="AA1028" t="str">
        <f t="shared" ref="AA1028:AA1091" si="152">IF(
       AND(OR(O1028 = "Drinkable",O1028 = "Neutral"),
                OR(P1028 = "Desirable",P1028 = "Moderately Hard"),
                OR(Q1028 = "Excellent",Q1028 = "Good",Q1028 = "Average"),
                OR(R1028 = "Acceptable",R1028 = "Needs Boiling"),
                S1028 = "Safe",
                T1028 = "Acceptable",
                U1028 = "Acceptable",
                V1028 = "Safe",
                W1028 = "Acceptable"
               ),
     "Potable",
    "Not-Potable"
   )</f>
        <v>Not-Potable</v>
      </c>
      <c r="AB1028" t="str">
        <f t="shared" ref="AB1028:AB1091" si="153">IF(
        SUM(
                   IF(OR(O1028 = "Neutral",O1028 = "Drinkable"),1,0),
                   IF(OR(P1028 = "Desirable",P1028 = "Moderately Hard"),1,0),
                   IF(OR(Q1028 = "Good",Q1028 = "Average",Q1028 ="Excellent"),1,0),
                   IF(OR(R1028 = "Acceptable",R1028 = "Needs Boiling"),1,0),
                   IF(S1028 = "Safe",1,0),
                   IF(T1028 = "Acceptable",1,0),
                   IF(U1028 = "Acceptable",1,0),
                   IF(V1028 = "Safe",1,0),
                   IF(W1028 = "Acceptable",1,0)
               )&gt;7,
      "Potable",
      "Not-Potable"
  )</f>
        <v>Not-Potable</v>
      </c>
      <c r="AC1028" t="s">
        <v>40</v>
      </c>
    </row>
    <row r="1029" spans="2:29" x14ac:dyDescent="0.3">
      <c r="B1029">
        <f>$AG$27</f>
        <v>7.080794504276815</v>
      </c>
      <c r="C1029">
        <v>235.417456673902</v>
      </c>
      <c r="D1029">
        <v>139.27002506501699</v>
      </c>
      <c r="E1029">
        <v>8.5514468450460495</v>
      </c>
      <c r="F1029">
        <f>$AH$27</f>
        <v>333.77577661081307</v>
      </c>
      <c r="G1029">
        <v>446.42235674836598</v>
      </c>
      <c r="H1029">
        <v>14.134953926050301</v>
      </c>
      <c r="I1029">
        <v>51.7052148914131</v>
      </c>
      <c r="J1029">
        <v>3.6626481597264</v>
      </c>
      <c r="O1029" t="str">
        <f t="shared" si="146"/>
        <v>Neutral</v>
      </c>
      <c r="P1029" t="str" cm="1">
        <f t="array" ref="P1029">_xlfn.IFS(C1028&lt;=60,"Soft",
C1028&lt;120,"Moderately Soft",
C1028&lt;=170,"Desirable",
C1028&lt;=240,"Moderately Hard",
C1028&gt;240,"Hard")</f>
        <v>Moderately Hard</v>
      </c>
      <c r="Q1029" t="str" cm="1">
        <f t="array" ref="Q1029">_xlfn.IFS(D1028&lt;50,"Non-Beneficial",
D1028&lt;=150,"Excellent",
D1028&lt;=250,"Good",
D1028&lt;=350,"Average",
D1028&lt;=500,"Poor",
D1028&lt;=800,"Very Poor",
D1028&gt;800,"Unacceptable")</f>
        <v>Average</v>
      </c>
      <c r="R1029" t="str">
        <f t="shared" si="145"/>
        <v>Needs Boiling</v>
      </c>
      <c r="S1029" t="str">
        <f t="shared" si="147"/>
        <v>Safe</v>
      </c>
      <c r="T1029" t="str">
        <f t="shared" si="148"/>
        <v>Unacceptable</v>
      </c>
      <c r="U1029" t="str">
        <f t="shared" si="149"/>
        <v>Acceptable</v>
      </c>
      <c r="V1029" t="str">
        <f t="shared" si="150"/>
        <v>Safe</v>
      </c>
      <c r="W1029" t="str">
        <f t="shared" si="151"/>
        <v>Acceptable</v>
      </c>
      <c r="AA1029" t="str">
        <f t="shared" si="152"/>
        <v>Not-Potable</v>
      </c>
      <c r="AB1029" t="str">
        <f t="shared" si="153"/>
        <v>Potable</v>
      </c>
      <c r="AC1029" t="s">
        <v>40</v>
      </c>
    </row>
    <row r="1030" spans="2:29" x14ac:dyDescent="0.3">
      <c r="B1030">
        <v>6.2096974367753504</v>
      </c>
      <c r="C1030">
        <v>169.318504816917</v>
      </c>
      <c r="D1030">
        <v>226.107687134353</v>
      </c>
      <c r="E1030">
        <v>4.8754138810841798</v>
      </c>
      <c r="F1030">
        <v>327.37993853477599</v>
      </c>
      <c r="G1030">
        <v>549.27672827507399</v>
      </c>
      <c r="H1030">
        <v>17.015118041754</v>
      </c>
      <c r="I1030">
        <v>51.505508284888897</v>
      </c>
      <c r="J1030">
        <v>3.8937668312605802</v>
      </c>
      <c r="O1030" t="str">
        <f t="shared" si="146"/>
        <v>Neutral</v>
      </c>
      <c r="P1030" t="str" cm="1">
        <f t="array" ref="P1030">_xlfn.IFS(C1029&lt;=60,"Soft",
C1029&lt;120,"Moderately Soft",
C1029&lt;=170,"Desirable",
C1029&lt;=240,"Moderately Hard",
C1029&gt;240,"Hard")</f>
        <v>Moderately Hard</v>
      </c>
      <c r="Q1030" t="str" cm="1">
        <f t="array" ref="Q1030">_xlfn.IFS(D1029&lt;50,"Non-Beneficial",
D1029&lt;=150,"Excellent",
D1029&lt;=250,"Good",
D1029&lt;=350,"Average",
D1029&lt;=500,"Poor",
D1029&lt;=800,"Very Poor",
D1029&gt;800,"Unacceptable")</f>
        <v>Excellent</v>
      </c>
      <c r="R1030" t="str">
        <f t="shared" si="145"/>
        <v>Unacceptable</v>
      </c>
      <c r="S1030" t="str">
        <f t="shared" si="147"/>
        <v>Safe</v>
      </c>
      <c r="T1030" t="str">
        <f t="shared" si="148"/>
        <v>Acceptable</v>
      </c>
      <c r="U1030" t="str">
        <f t="shared" si="149"/>
        <v>Acceptable</v>
      </c>
      <c r="V1030" t="str">
        <f t="shared" si="150"/>
        <v>Safe</v>
      </c>
      <c r="W1030" t="str">
        <f t="shared" si="151"/>
        <v>Acceptable</v>
      </c>
      <c r="AA1030" t="str">
        <f t="shared" si="152"/>
        <v>Not-Potable</v>
      </c>
      <c r="AB1030" t="str">
        <f t="shared" si="153"/>
        <v>Potable</v>
      </c>
      <c r="AC1030" t="s">
        <v>40</v>
      </c>
    </row>
    <row r="1031" spans="2:29" x14ac:dyDescent="0.3">
      <c r="B1031">
        <f>$AG$27</f>
        <v>7.080794504276815</v>
      </c>
      <c r="C1031">
        <v>178.77771608491</v>
      </c>
      <c r="D1031">
        <v>104.908389868062</v>
      </c>
      <c r="E1031">
        <v>7.5330420019372104</v>
      </c>
      <c r="F1031">
        <v>354.05764852081097</v>
      </c>
      <c r="G1031">
        <v>367.75868924744901</v>
      </c>
      <c r="H1031">
        <v>14.6689500495364</v>
      </c>
      <c r="I1031">
        <v>57.4014651193906</v>
      </c>
      <c r="J1031">
        <v>4.1264075331210401</v>
      </c>
      <c r="O1031" t="str">
        <f t="shared" si="146"/>
        <v>Acidic</v>
      </c>
      <c r="P1031" t="str" cm="1">
        <f t="array" ref="P1031">_xlfn.IFS(C1030&lt;=60,"Soft",
C1030&lt;120,"Moderately Soft",
C1030&lt;=170,"Desirable",
C1030&lt;=240,"Moderately Hard",
C1030&gt;240,"Hard")</f>
        <v>Desirable</v>
      </c>
      <c r="Q1031" t="str" cm="1">
        <f t="array" ref="Q1031">_xlfn.IFS(D1030&lt;50,"Non-Beneficial",
D1030&lt;=150,"Excellent",
D1030&lt;=250,"Good",
D1030&lt;=350,"Average",
D1030&lt;=500,"Poor",
D1030&lt;=800,"Very Poor",
D1030&gt;800,"Unacceptable")</f>
        <v>Good</v>
      </c>
      <c r="R1031" t="str">
        <f t="shared" si="145"/>
        <v>Acceptable</v>
      </c>
      <c r="S1031" t="str">
        <f t="shared" si="147"/>
        <v>Safe</v>
      </c>
      <c r="T1031" t="str">
        <f t="shared" si="148"/>
        <v>Unacceptable</v>
      </c>
      <c r="U1031" t="str">
        <f t="shared" si="149"/>
        <v>Acceptable</v>
      </c>
      <c r="V1031" t="str">
        <f t="shared" si="150"/>
        <v>Safe</v>
      </c>
      <c r="W1031" t="str">
        <f t="shared" si="151"/>
        <v>Acceptable</v>
      </c>
      <c r="AA1031" t="str">
        <f t="shared" si="152"/>
        <v>Not-Potable</v>
      </c>
      <c r="AB1031" t="str">
        <f t="shared" si="153"/>
        <v>Not-Potable</v>
      </c>
      <c r="AC1031" t="s">
        <v>40</v>
      </c>
    </row>
    <row r="1032" spans="2:29" x14ac:dyDescent="0.3">
      <c r="B1032">
        <v>9.6085335938819103</v>
      </c>
      <c r="C1032">
        <v>231.34022823516099</v>
      </c>
      <c r="D1032">
        <v>45.448417175836404</v>
      </c>
      <c r="E1032">
        <v>6.5778340481222397</v>
      </c>
      <c r="F1032">
        <v>300.92232972838099</v>
      </c>
      <c r="G1032">
        <v>328.90449423468198</v>
      </c>
      <c r="H1032">
        <v>11.7896192872422</v>
      </c>
      <c r="I1032">
        <v>78.5681821166269</v>
      </c>
      <c r="J1032">
        <v>3.0427969437914899</v>
      </c>
      <c r="O1032" t="str">
        <f t="shared" si="146"/>
        <v>Neutral</v>
      </c>
      <c r="P1032" t="str" cm="1">
        <f t="array" ref="P1032">_xlfn.IFS(C1031&lt;=60,"Soft",
C1031&lt;120,"Moderately Soft",
C1031&lt;=170,"Desirable",
C1031&lt;=240,"Moderately Hard",
C1031&gt;240,"Hard")</f>
        <v>Moderately Hard</v>
      </c>
      <c r="Q1032" t="str" cm="1">
        <f t="array" ref="Q1032">_xlfn.IFS(D1031&lt;50,"Non-Beneficial",
D1031&lt;=150,"Excellent",
D1031&lt;=250,"Good",
D1031&lt;=350,"Average",
D1031&lt;=500,"Poor",
D1031&lt;=800,"Very Poor",
D1031&gt;800,"Unacceptable")</f>
        <v>Excellent</v>
      </c>
      <c r="R1032" t="str">
        <f t="shared" si="145"/>
        <v>Unacceptable</v>
      </c>
      <c r="S1032" t="str">
        <f t="shared" si="147"/>
        <v>Safe</v>
      </c>
      <c r="T1032" t="str">
        <f t="shared" si="148"/>
        <v>Acceptable</v>
      </c>
      <c r="U1032" t="str">
        <f t="shared" si="149"/>
        <v>Acceptable</v>
      </c>
      <c r="V1032" t="str">
        <f t="shared" si="150"/>
        <v>Safe</v>
      </c>
      <c r="W1032" t="str">
        <f t="shared" si="151"/>
        <v>Acceptable</v>
      </c>
      <c r="AA1032" t="str">
        <f t="shared" si="152"/>
        <v>Not-Potable</v>
      </c>
      <c r="AB1032" t="str">
        <f t="shared" si="153"/>
        <v>Potable</v>
      </c>
      <c r="AC1032" t="s">
        <v>40</v>
      </c>
    </row>
    <row r="1033" spans="2:29" x14ac:dyDescent="0.3">
      <c r="B1033">
        <v>5.3758959789268896</v>
      </c>
      <c r="C1033">
        <v>153.712874276496</v>
      </c>
      <c r="D1033">
        <v>568.67859236154402</v>
      </c>
      <c r="E1033">
        <v>7.8940861714324502</v>
      </c>
      <c r="F1033">
        <f>$AH$27</f>
        <v>333.77577661081307</v>
      </c>
      <c r="G1033">
        <v>493.88846377277599</v>
      </c>
      <c r="H1033">
        <v>15.116022810250699</v>
      </c>
      <c r="I1033">
        <v>57.712992039111199</v>
      </c>
      <c r="J1033">
        <v>4.1742196398179603</v>
      </c>
      <c r="O1033" t="str">
        <f t="shared" si="146"/>
        <v>Alkaline</v>
      </c>
      <c r="P1033" t="str" cm="1">
        <f t="array" ref="P1033">_xlfn.IFS(C1032&lt;=60,"Soft",
C1032&lt;120,"Moderately Soft",
C1032&lt;=170,"Desirable",
C1032&lt;=240,"Moderately Hard",
C1032&gt;240,"Hard")</f>
        <v>Moderately Hard</v>
      </c>
      <c r="Q1033" t="str" cm="1">
        <f t="array" ref="Q1033">_xlfn.IFS(D1032&lt;50,"Non-Beneficial",
D1032&lt;=150,"Excellent",
D1032&lt;=250,"Good",
D1032&lt;=350,"Average",
D1032&lt;=500,"Poor",
D1032&lt;=800,"Very Poor",
D1032&gt;800,"Unacceptable")</f>
        <v>Non-Beneficial</v>
      </c>
      <c r="R1033" t="str">
        <f t="shared" si="145"/>
        <v>Needs Boiling</v>
      </c>
      <c r="S1033" t="str">
        <f t="shared" si="147"/>
        <v>Safe</v>
      </c>
      <c r="T1033" t="str">
        <f t="shared" si="148"/>
        <v>Acceptable</v>
      </c>
      <c r="U1033" t="str">
        <f t="shared" si="149"/>
        <v>Acceptable</v>
      </c>
      <c r="V1033" t="str">
        <f t="shared" si="150"/>
        <v>Safe</v>
      </c>
      <c r="W1033" t="str">
        <f t="shared" si="151"/>
        <v>Acceptable</v>
      </c>
      <c r="AA1033" t="str">
        <f t="shared" si="152"/>
        <v>Not-Potable</v>
      </c>
      <c r="AB1033" t="str">
        <f t="shared" si="153"/>
        <v>Not-Potable</v>
      </c>
      <c r="AC1033" t="s">
        <v>40</v>
      </c>
    </row>
    <row r="1034" spans="2:29" x14ac:dyDescent="0.3">
      <c r="B1034">
        <v>8.6971221596300392</v>
      </c>
      <c r="C1034">
        <v>166.45277418872499</v>
      </c>
      <c r="D1034">
        <v>277.52000239563802</v>
      </c>
      <c r="E1034">
        <v>5.3509235320877497</v>
      </c>
      <c r="F1034">
        <v>372.26409938587301</v>
      </c>
      <c r="G1034">
        <v>393.55579570931297</v>
      </c>
      <c r="H1034">
        <v>13.7486679524855</v>
      </c>
      <c r="I1034">
        <v>75.024544608244696</v>
      </c>
      <c r="J1034">
        <v>4.1805675925726504</v>
      </c>
      <c r="O1034" t="str">
        <f t="shared" si="146"/>
        <v>Acidic</v>
      </c>
      <c r="P1034" t="str" cm="1">
        <f t="array" ref="P1034">_xlfn.IFS(C1033&lt;=60,"Soft",
C1033&lt;120,"Moderately Soft",
C1033&lt;=170,"Desirable",
C1033&lt;=240,"Moderately Hard",
C1033&gt;240,"Hard")</f>
        <v>Desirable</v>
      </c>
      <c r="Q1034" t="str" cm="1">
        <f t="array" ref="Q1034">_xlfn.IFS(D1033&lt;50,"Non-Beneficial",
D1033&lt;=150,"Excellent",
D1033&lt;=250,"Good",
D1033&lt;=350,"Average",
D1033&lt;=500,"Poor",
D1033&lt;=800,"Very Poor",
D1033&gt;800,"Unacceptable")</f>
        <v>Very Poor</v>
      </c>
      <c r="R1034" t="str">
        <f t="shared" si="145"/>
        <v>Unacceptable</v>
      </c>
      <c r="S1034" t="str">
        <f t="shared" si="147"/>
        <v>Safe</v>
      </c>
      <c r="T1034" t="str">
        <f t="shared" si="148"/>
        <v>Acceptable</v>
      </c>
      <c r="U1034" t="str">
        <f t="shared" si="149"/>
        <v>Acceptable</v>
      </c>
      <c r="V1034" t="str">
        <f t="shared" si="150"/>
        <v>Safe</v>
      </c>
      <c r="W1034" t="str">
        <f t="shared" si="151"/>
        <v>Acceptable</v>
      </c>
      <c r="AA1034" t="str">
        <f t="shared" si="152"/>
        <v>Not-Potable</v>
      </c>
      <c r="AB1034" t="str">
        <f t="shared" si="153"/>
        <v>Not-Potable</v>
      </c>
      <c r="AC1034" t="s">
        <v>40</v>
      </c>
    </row>
    <row r="1035" spans="2:29" x14ac:dyDescent="0.3">
      <c r="B1035">
        <v>7.7489285484864299</v>
      </c>
      <c r="C1035">
        <v>198.84309423202899</v>
      </c>
      <c r="D1035">
        <v>189.39936654880901</v>
      </c>
      <c r="E1035">
        <v>7.37588310190971</v>
      </c>
      <c r="F1035">
        <v>316.82024843006002</v>
      </c>
      <c r="G1035">
        <v>368.40285713597399</v>
      </c>
      <c r="H1035">
        <v>9.9840334121821499</v>
      </c>
      <c r="I1035">
        <v>65.251550801298194</v>
      </c>
      <c r="J1035">
        <v>3.13694500654801</v>
      </c>
      <c r="O1035" t="str">
        <f t="shared" si="146"/>
        <v>Alkaline</v>
      </c>
      <c r="P1035" t="str" cm="1">
        <f t="array" ref="P1035">_xlfn.IFS(C1034&lt;=60,"Soft",
C1034&lt;120,"Moderately Soft",
C1034&lt;=170,"Desirable",
C1034&lt;=240,"Moderately Hard",
C1034&gt;240,"Hard")</f>
        <v>Desirable</v>
      </c>
      <c r="Q1035" t="str" cm="1">
        <f t="array" ref="Q1035">_xlfn.IFS(D1034&lt;50,"Non-Beneficial",
D1034&lt;=150,"Excellent",
D1034&lt;=250,"Good",
D1034&lt;=350,"Average",
D1034&lt;=500,"Poor",
D1034&lt;=800,"Very Poor",
D1034&gt;800,"Unacceptable")</f>
        <v>Average</v>
      </c>
      <c r="R1035" t="str">
        <f t="shared" si="145"/>
        <v>Needs Boiling</v>
      </c>
      <c r="S1035" t="str">
        <f t="shared" si="147"/>
        <v>Safe</v>
      </c>
      <c r="T1035" t="str">
        <f t="shared" si="148"/>
        <v>Acceptable</v>
      </c>
      <c r="U1035" t="str">
        <f t="shared" si="149"/>
        <v>Acceptable</v>
      </c>
      <c r="V1035" t="str">
        <f t="shared" si="150"/>
        <v>Safe</v>
      </c>
      <c r="W1035" t="str">
        <f t="shared" si="151"/>
        <v>Acceptable</v>
      </c>
      <c r="AA1035" t="str">
        <f t="shared" si="152"/>
        <v>Not-Potable</v>
      </c>
      <c r="AB1035" t="str">
        <f t="shared" si="153"/>
        <v>Potable</v>
      </c>
      <c r="AC1035" t="s">
        <v>40</v>
      </c>
    </row>
    <row r="1036" spans="2:29" x14ac:dyDescent="0.3">
      <c r="B1036">
        <v>7.1179177460681</v>
      </c>
      <c r="C1036">
        <v>216.11631856933101</v>
      </c>
      <c r="D1036">
        <v>200.675727888197</v>
      </c>
      <c r="E1036">
        <v>9.6056508173903303</v>
      </c>
      <c r="F1036">
        <v>349.08494896612302</v>
      </c>
      <c r="G1036">
        <v>331.97166097165399</v>
      </c>
      <c r="H1036">
        <v>17.539129697152902</v>
      </c>
      <c r="I1036">
        <v>84.032857917066806</v>
      </c>
      <c r="J1036">
        <v>4.2135679574212599</v>
      </c>
      <c r="O1036" t="str">
        <f t="shared" si="146"/>
        <v>Neutral</v>
      </c>
      <c r="P1036" t="str" cm="1">
        <f t="array" ref="P1036">_xlfn.IFS(C1035&lt;=60,"Soft",
C1035&lt;120,"Moderately Soft",
C1035&lt;=170,"Desirable",
C1035&lt;=240,"Moderately Hard",
C1035&gt;240,"Hard")</f>
        <v>Moderately Hard</v>
      </c>
      <c r="Q1036" t="str" cm="1">
        <f t="array" ref="Q1036">_xlfn.IFS(D1035&lt;50,"Non-Beneficial",
D1035&lt;=150,"Excellent",
D1035&lt;=250,"Good",
D1035&lt;=350,"Average",
D1035&lt;=500,"Poor",
D1035&lt;=800,"Very Poor",
D1035&gt;800,"Unacceptable")</f>
        <v>Good</v>
      </c>
      <c r="R1036" t="str">
        <f t="shared" si="145"/>
        <v>Unacceptable</v>
      </c>
      <c r="S1036" t="str">
        <f t="shared" si="147"/>
        <v>Safe</v>
      </c>
      <c r="T1036" t="str">
        <f t="shared" si="148"/>
        <v>Acceptable</v>
      </c>
      <c r="U1036" t="str">
        <f t="shared" si="149"/>
        <v>Acceptable</v>
      </c>
      <c r="V1036" t="str">
        <f t="shared" si="150"/>
        <v>Safe</v>
      </c>
      <c r="W1036" t="str">
        <f t="shared" si="151"/>
        <v>Acceptable</v>
      </c>
      <c r="AA1036" t="str">
        <f t="shared" si="152"/>
        <v>Not-Potable</v>
      </c>
      <c r="AB1036" t="str">
        <f t="shared" si="153"/>
        <v>Potable</v>
      </c>
      <c r="AC1036" t="s">
        <v>40</v>
      </c>
    </row>
    <row r="1037" spans="2:29" x14ac:dyDescent="0.3">
      <c r="B1037">
        <v>8.3100290200488498</v>
      </c>
      <c r="C1037">
        <v>212.69827636661699</v>
      </c>
      <c r="D1037">
        <v>409.361533912455</v>
      </c>
      <c r="E1037">
        <v>7.7033747431779798</v>
      </c>
      <c r="F1037">
        <v>301.25442171515101</v>
      </c>
      <c r="G1037">
        <v>365.43121248890202</v>
      </c>
      <c r="H1037">
        <v>12.971868960382</v>
      </c>
      <c r="I1037">
        <v>70.485250560308998</v>
      </c>
      <c r="J1037">
        <v>4.7757849220409003</v>
      </c>
      <c r="O1037" t="str">
        <f t="shared" si="146"/>
        <v>Neutral</v>
      </c>
      <c r="P1037" t="str" cm="1">
        <f t="array" ref="P1037">_xlfn.IFS(C1036&lt;=60,"Soft",
C1036&lt;120,"Moderately Soft",
C1036&lt;=170,"Desirable",
C1036&lt;=240,"Moderately Hard",
C1036&gt;240,"Hard")</f>
        <v>Moderately Hard</v>
      </c>
      <c r="Q1037" t="str" cm="1">
        <f t="array" ref="Q1037">_xlfn.IFS(D1036&lt;50,"Non-Beneficial",
D1036&lt;=150,"Excellent",
D1036&lt;=250,"Good",
D1036&lt;=350,"Average",
D1036&lt;=500,"Poor",
D1036&lt;=800,"Very Poor",
D1036&gt;800,"Unacceptable")</f>
        <v>Good</v>
      </c>
      <c r="R1037" t="str">
        <f t="shared" si="145"/>
        <v>Unacceptable</v>
      </c>
      <c r="S1037" t="str">
        <f t="shared" si="147"/>
        <v>Safe</v>
      </c>
      <c r="T1037" t="str">
        <f t="shared" si="148"/>
        <v>Acceptable</v>
      </c>
      <c r="U1037" t="str">
        <f t="shared" si="149"/>
        <v>Acceptable</v>
      </c>
      <c r="V1037" t="str">
        <f t="shared" si="150"/>
        <v>Unsafe</v>
      </c>
      <c r="W1037" t="str">
        <f t="shared" si="151"/>
        <v>Acceptable</v>
      </c>
      <c r="AA1037" t="str">
        <f t="shared" si="152"/>
        <v>Not-Potable</v>
      </c>
      <c r="AB1037" t="str">
        <f t="shared" si="153"/>
        <v>Not-Potable</v>
      </c>
      <c r="AC1037" t="s">
        <v>40</v>
      </c>
    </row>
    <row r="1038" spans="2:29" x14ac:dyDescent="0.3">
      <c r="B1038">
        <v>5.5242965308964997</v>
      </c>
      <c r="C1038">
        <v>157.14242432238899</v>
      </c>
      <c r="D1038">
        <v>262.20174214138098</v>
      </c>
      <c r="E1038">
        <v>6.3445852748351399</v>
      </c>
      <c r="F1038">
        <v>379.78837646698503</v>
      </c>
      <c r="G1038">
        <v>475.34227152384</v>
      </c>
      <c r="H1038">
        <v>16.903180314450701</v>
      </c>
      <c r="I1038">
        <v>51.106614205205901</v>
      </c>
      <c r="J1038">
        <v>4.0333912177420697</v>
      </c>
      <c r="O1038" t="str">
        <f t="shared" si="146"/>
        <v>Alkaline</v>
      </c>
      <c r="P1038" t="str" cm="1">
        <f t="array" ref="P1038">_xlfn.IFS(C1037&lt;=60,"Soft",
C1037&lt;120,"Moderately Soft",
C1037&lt;=170,"Desirable",
C1037&lt;=240,"Moderately Hard",
C1037&gt;240,"Hard")</f>
        <v>Moderately Hard</v>
      </c>
      <c r="Q1038" t="str" cm="1">
        <f t="array" ref="Q1038">_xlfn.IFS(D1037&lt;50,"Non-Beneficial",
D1037&lt;=150,"Excellent",
D1037&lt;=250,"Good",
D1037&lt;=350,"Average",
D1037&lt;=500,"Poor",
D1037&lt;=800,"Very Poor",
D1037&gt;800,"Unacceptable")</f>
        <v>Poor</v>
      </c>
      <c r="R1038" t="str">
        <f t="shared" si="145"/>
        <v>Unacceptable</v>
      </c>
      <c r="S1038" t="str">
        <f t="shared" si="147"/>
        <v>Safe</v>
      </c>
      <c r="T1038" t="str">
        <f t="shared" si="148"/>
        <v>Acceptable</v>
      </c>
      <c r="U1038" t="str">
        <f t="shared" si="149"/>
        <v>Acceptable</v>
      </c>
      <c r="V1038" t="str">
        <f t="shared" si="150"/>
        <v>Safe</v>
      </c>
      <c r="W1038" t="str">
        <f t="shared" si="151"/>
        <v>Acceptable</v>
      </c>
      <c r="AA1038" t="str">
        <f t="shared" si="152"/>
        <v>Not-Potable</v>
      </c>
      <c r="AB1038" t="str">
        <f t="shared" si="153"/>
        <v>Not-Potable</v>
      </c>
      <c r="AC1038" t="s">
        <v>40</v>
      </c>
    </row>
    <row r="1039" spans="2:29" x14ac:dyDescent="0.3">
      <c r="B1039">
        <v>10.201425755101001</v>
      </c>
      <c r="C1039">
        <v>190.799078987245</v>
      </c>
      <c r="D1039">
        <v>89.188926000338199</v>
      </c>
      <c r="E1039">
        <v>4.8998748098928004</v>
      </c>
      <c r="F1039">
        <v>306.49536949830701</v>
      </c>
      <c r="G1039">
        <v>331.37895193503101</v>
      </c>
      <c r="H1039">
        <v>18.525433629799</v>
      </c>
      <c r="I1039">
        <v>68.547447535825398</v>
      </c>
      <c r="J1039">
        <v>3.9644495882197401</v>
      </c>
      <c r="O1039" t="str">
        <f t="shared" si="146"/>
        <v>Acidic</v>
      </c>
      <c r="P1039" t="str" cm="1">
        <f t="array" ref="P1039">_xlfn.IFS(C1038&lt;=60,"Soft",
C1038&lt;120,"Moderately Soft",
C1038&lt;=170,"Desirable",
C1038&lt;=240,"Moderately Hard",
C1038&gt;240,"Hard")</f>
        <v>Desirable</v>
      </c>
      <c r="Q1039" t="str" cm="1">
        <f t="array" ref="Q1039">_xlfn.IFS(D1038&lt;50,"Non-Beneficial",
D1038&lt;=150,"Excellent",
D1038&lt;=250,"Good",
D1038&lt;=350,"Average",
D1038&lt;=500,"Poor",
D1038&lt;=800,"Very Poor",
D1038&gt;800,"Unacceptable")</f>
        <v>Average</v>
      </c>
      <c r="R1039" t="str">
        <f t="shared" si="145"/>
        <v>Needs Boiling</v>
      </c>
      <c r="S1039" t="str">
        <f t="shared" si="147"/>
        <v>Safe</v>
      </c>
      <c r="T1039" t="str">
        <f t="shared" si="148"/>
        <v>Acceptable</v>
      </c>
      <c r="U1039" t="str">
        <f t="shared" si="149"/>
        <v>Acceptable</v>
      </c>
      <c r="V1039" t="str">
        <f t="shared" si="150"/>
        <v>Safe</v>
      </c>
      <c r="W1039" t="str">
        <f t="shared" si="151"/>
        <v>Acceptable</v>
      </c>
      <c r="AA1039" t="str">
        <f t="shared" si="152"/>
        <v>Not-Potable</v>
      </c>
      <c r="AB1039" t="str">
        <f t="shared" si="153"/>
        <v>Potable</v>
      </c>
      <c r="AC1039" t="s">
        <v>40</v>
      </c>
    </row>
    <row r="1040" spans="2:29" x14ac:dyDescent="0.3">
      <c r="B1040">
        <v>5.3681257542274503</v>
      </c>
      <c r="C1040">
        <v>190.93797928272301</v>
      </c>
      <c r="D1040">
        <v>326.19312974501003</v>
      </c>
      <c r="E1040">
        <v>8.0988388448194506</v>
      </c>
      <c r="F1040">
        <v>351.3581338262</v>
      </c>
      <c r="G1040">
        <v>435.66646917702298</v>
      </c>
      <c r="H1040">
        <v>11.983635213850301</v>
      </c>
      <c r="I1040">
        <v>107.90084193989399</v>
      </c>
      <c r="J1040">
        <v>2.0041425861250199</v>
      </c>
      <c r="O1040" t="str">
        <f t="shared" si="146"/>
        <v>Alkaline</v>
      </c>
      <c r="P1040" t="str" cm="1">
        <f t="array" ref="P1040">_xlfn.IFS(C1039&lt;=60,"Soft",
C1039&lt;120,"Moderately Soft",
C1039&lt;=170,"Desirable",
C1039&lt;=240,"Moderately Hard",
C1039&gt;240,"Hard")</f>
        <v>Moderately Hard</v>
      </c>
      <c r="Q1040" t="str" cm="1">
        <f t="array" ref="Q1040">_xlfn.IFS(D1039&lt;50,"Non-Beneficial",
D1039&lt;=150,"Excellent",
D1039&lt;=250,"Good",
D1039&lt;=350,"Average",
D1039&lt;=500,"Poor",
D1039&lt;=800,"Very Poor",
D1039&gt;800,"Unacceptable")</f>
        <v>Excellent</v>
      </c>
      <c r="R1040" t="str">
        <f t="shared" si="145"/>
        <v>Acceptable</v>
      </c>
      <c r="S1040" t="str">
        <f t="shared" si="147"/>
        <v>Safe</v>
      </c>
      <c r="T1040" t="str">
        <f t="shared" si="148"/>
        <v>Acceptable</v>
      </c>
      <c r="U1040" t="str">
        <f t="shared" si="149"/>
        <v>Acceptable</v>
      </c>
      <c r="V1040" t="str">
        <f t="shared" si="150"/>
        <v>Safe</v>
      </c>
      <c r="W1040" t="str">
        <f t="shared" si="151"/>
        <v>Acceptable</v>
      </c>
      <c r="AA1040" t="str">
        <f t="shared" si="152"/>
        <v>Not-Potable</v>
      </c>
      <c r="AB1040" t="str">
        <f t="shared" si="153"/>
        <v>Potable</v>
      </c>
      <c r="AC1040" t="s">
        <v>40</v>
      </c>
    </row>
    <row r="1041" spans="2:29" x14ac:dyDescent="0.3">
      <c r="B1041">
        <v>8.9378024078552798</v>
      </c>
      <c r="C1041">
        <v>147.916892075345</v>
      </c>
      <c r="D1041">
        <v>105.62460539067401</v>
      </c>
      <c r="E1041">
        <v>3.6942749989494499</v>
      </c>
      <c r="F1041">
        <v>371.17631323875497</v>
      </c>
      <c r="G1041">
        <v>480.32021765647301</v>
      </c>
      <c r="H1041">
        <v>16.980754992450201</v>
      </c>
      <c r="I1041">
        <v>61.158047400642197</v>
      </c>
      <c r="J1041">
        <v>2.8312344255042001</v>
      </c>
      <c r="O1041" t="str">
        <f t="shared" si="146"/>
        <v>Acidic</v>
      </c>
      <c r="P1041" t="str" cm="1">
        <f t="array" ref="P1041">_xlfn.IFS(C1040&lt;=60,"Soft",
C1040&lt;120,"Moderately Soft",
C1040&lt;=170,"Desirable",
C1040&lt;=240,"Moderately Hard",
C1040&gt;240,"Hard")</f>
        <v>Moderately Hard</v>
      </c>
      <c r="Q1041" t="str" cm="1">
        <f t="array" ref="Q1041">_xlfn.IFS(D1040&lt;50,"Non-Beneficial",
D1040&lt;=150,"Excellent",
D1040&lt;=250,"Good",
D1040&lt;=350,"Average",
D1040&lt;=500,"Poor",
D1040&lt;=800,"Very Poor",
D1040&gt;800,"Unacceptable")</f>
        <v>Average</v>
      </c>
      <c r="R1041" t="str">
        <f t="shared" si="145"/>
        <v>Unacceptable</v>
      </c>
      <c r="S1041" t="str">
        <f t="shared" si="147"/>
        <v>Safe</v>
      </c>
      <c r="T1041" t="str">
        <f t="shared" si="148"/>
        <v>Acceptable</v>
      </c>
      <c r="U1041" t="str">
        <f t="shared" si="149"/>
        <v>Acceptable</v>
      </c>
      <c r="V1041" t="str">
        <f t="shared" si="150"/>
        <v>Unsafe</v>
      </c>
      <c r="W1041" t="str">
        <f t="shared" si="151"/>
        <v>Acceptable</v>
      </c>
      <c r="AA1041" t="str">
        <f t="shared" si="152"/>
        <v>Not-Potable</v>
      </c>
      <c r="AB1041" t="str">
        <f t="shared" si="153"/>
        <v>Not-Potable</v>
      </c>
      <c r="AC1041" t="s">
        <v>40</v>
      </c>
    </row>
    <row r="1042" spans="2:29" x14ac:dyDescent="0.3">
      <c r="B1042">
        <v>8.1242078263616797</v>
      </c>
      <c r="C1042">
        <v>207.50951515100201</v>
      </c>
      <c r="D1042">
        <v>264.89114701279101</v>
      </c>
      <c r="E1042">
        <v>8.5408373758069498</v>
      </c>
      <c r="F1042">
        <v>318.05962398629703</v>
      </c>
      <c r="G1042">
        <v>431.62567719310698</v>
      </c>
      <c r="H1042">
        <v>10.075598443897301</v>
      </c>
      <c r="I1042">
        <v>63.984224899793801</v>
      </c>
      <c r="J1042">
        <v>4.7244565776595797</v>
      </c>
      <c r="O1042" t="str">
        <f t="shared" si="146"/>
        <v>Alkaline</v>
      </c>
      <c r="P1042" t="str" cm="1">
        <f t="array" ref="P1042">_xlfn.IFS(C1041&lt;=60,"Soft",
C1041&lt;120,"Moderately Soft",
C1041&lt;=170,"Desirable",
C1041&lt;=240,"Moderately Hard",
C1041&gt;240,"Hard")</f>
        <v>Desirable</v>
      </c>
      <c r="Q1042" t="str" cm="1">
        <f t="array" ref="Q1042">_xlfn.IFS(D1041&lt;50,"Non-Beneficial",
D1041&lt;=150,"Excellent",
D1041&lt;=250,"Good",
D1041&lt;=350,"Average",
D1041&lt;=500,"Poor",
D1041&lt;=800,"Very Poor",
D1041&gt;800,"Unacceptable")</f>
        <v>Excellent</v>
      </c>
      <c r="R1042" t="str">
        <f t="shared" si="145"/>
        <v>Acceptable</v>
      </c>
      <c r="S1042" t="str">
        <f t="shared" si="147"/>
        <v>Safe</v>
      </c>
      <c r="T1042" t="str">
        <f t="shared" si="148"/>
        <v>Acceptable</v>
      </c>
      <c r="U1042" t="str">
        <f t="shared" si="149"/>
        <v>Acceptable</v>
      </c>
      <c r="V1042" t="str">
        <f t="shared" si="150"/>
        <v>Safe</v>
      </c>
      <c r="W1042" t="str">
        <f t="shared" si="151"/>
        <v>Acceptable</v>
      </c>
      <c r="AA1042" t="str">
        <f t="shared" si="152"/>
        <v>Not-Potable</v>
      </c>
      <c r="AB1042" t="str">
        <f t="shared" si="153"/>
        <v>Potable</v>
      </c>
      <c r="AC1042" t="s">
        <v>40</v>
      </c>
    </row>
    <row r="1043" spans="2:29" x14ac:dyDescent="0.3">
      <c r="B1043">
        <v>7.1849731188040797</v>
      </c>
      <c r="C1043">
        <v>201.079219378273</v>
      </c>
      <c r="D1043">
        <v>252.34427972105402</v>
      </c>
      <c r="E1043">
        <v>5.2166844842847704</v>
      </c>
      <c r="F1043">
        <v>283.74461156365197</v>
      </c>
      <c r="G1043">
        <v>384.01155761567401</v>
      </c>
      <c r="H1043">
        <v>12.4275383332446</v>
      </c>
      <c r="I1043">
        <v>23.136611018123201</v>
      </c>
      <c r="J1043">
        <v>3.6654106621111202</v>
      </c>
      <c r="O1043" t="str">
        <f t="shared" si="146"/>
        <v>Alkaline</v>
      </c>
      <c r="P1043" t="str" cm="1">
        <f t="array" ref="P1043">_xlfn.IFS(C1042&lt;=60,"Soft",
C1042&lt;120,"Moderately Soft",
C1042&lt;=170,"Desirable",
C1042&lt;=240,"Moderately Hard",
C1042&gt;240,"Hard")</f>
        <v>Moderately Hard</v>
      </c>
      <c r="Q1043" t="str" cm="1">
        <f t="array" ref="Q1043">_xlfn.IFS(D1042&lt;50,"Non-Beneficial",
D1042&lt;=150,"Excellent",
D1042&lt;=250,"Good",
D1042&lt;=350,"Average",
D1042&lt;=500,"Poor",
D1042&lt;=800,"Very Poor",
D1042&gt;800,"Unacceptable")</f>
        <v>Average</v>
      </c>
      <c r="R1043" t="str">
        <f t="shared" si="145"/>
        <v>Unacceptable</v>
      </c>
      <c r="S1043" t="str">
        <f t="shared" si="147"/>
        <v>Safe</v>
      </c>
      <c r="T1043" t="str">
        <f t="shared" si="148"/>
        <v>Acceptable</v>
      </c>
      <c r="U1043" t="str">
        <f t="shared" si="149"/>
        <v>Acceptable</v>
      </c>
      <c r="V1043" t="str">
        <f t="shared" si="150"/>
        <v>Safe</v>
      </c>
      <c r="W1043" t="str">
        <f t="shared" si="151"/>
        <v>Acceptable</v>
      </c>
      <c r="AA1043" t="str">
        <f t="shared" si="152"/>
        <v>Not-Potable</v>
      </c>
      <c r="AB1043" t="str">
        <f t="shared" si="153"/>
        <v>Not-Potable</v>
      </c>
      <c r="AC1043" t="s">
        <v>40</v>
      </c>
    </row>
    <row r="1044" spans="2:29" x14ac:dyDescent="0.3">
      <c r="B1044">
        <v>5.4994892864916602</v>
      </c>
      <c r="C1044">
        <v>230.308774729558</v>
      </c>
      <c r="D1044">
        <v>139.029686462125</v>
      </c>
      <c r="E1044">
        <v>9.6195749609065899</v>
      </c>
      <c r="F1044">
        <v>352.084332797505</v>
      </c>
      <c r="G1044">
        <v>442.16700623529698</v>
      </c>
      <c r="H1044">
        <v>14.7407871092768</v>
      </c>
      <c r="I1044">
        <f>$AI$27</f>
        <v>66.396292946768</v>
      </c>
      <c r="J1044">
        <v>5.8468269575802996</v>
      </c>
      <c r="O1044" t="str">
        <f t="shared" si="146"/>
        <v>Neutral</v>
      </c>
      <c r="P1044" t="str" cm="1">
        <f t="array" ref="P1044">_xlfn.IFS(C1043&lt;=60,"Soft",
C1043&lt;120,"Moderately Soft",
C1043&lt;=170,"Desirable",
C1043&lt;=240,"Moderately Hard",
C1043&gt;240,"Hard")</f>
        <v>Moderately Hard</v>
      </c>
      <c r="Q1044" t="str" cm="1">
        <f t="array" ref="Q1044">_xlfn.IFS(D1043&lt;50,"Non-Beneficial",
D1043&lt;=150,"Excellent",
D1043&lt;=250,"Good",
D1043&lt;=350,"Average",
D1043&lt;=500,"Poor",
D1043&lt;=800,"Very Poor",
D1043&gt;800,"Unacceptable")</f>
        <v>Average</v>
      </c>
      <c r="R1044" t="str">
        <f t="shared" si="145"/>
        <v>Needs Boiling</v>
      </c>
      <c r="S1044" t="str">
        <f t="shared" si="147"/>
        <v>Safe</v>
      </c>
      <c r="T1044" t="str">
        <f t="shared" si="148"/>
        <v>Acceptable</v>
      </c>
      <c r="U1044" t="str">
        <f t="shared" si="149"/>
        <v>Acceptable</v>
      </c>
      <c r="V1044" t="str">
        <f t="shared" si="150"/>
        <v>Safe</v>
      </c>
      <c r="W1044" t="str">
        <f t="shared" si="151"/>
        <v>Acceptable</v>
      </c>
      <c r="AA1044" t="str">
        <f t="shared" si="152"/>
        <v>Potable</v>
      </c>
      <c r="AB1044" t="str">
        <f t="shared" si="153"/>
        <v>Potable</v>
      </c>
      <c r="AC1044" t="s">
        <v>40</v>
      </c>
    </row>
    <row r="1045" spans="2:29" x14ac:dyDescent="0.3">
      <c r="B1045">
        <f>$AG$27</f>
        <v>7.080794504276815</v>
      </c>
      <c r="C1045">
        <v>256.673469144634</v>
      </c>
      <c r="D1045">
        <v>89.047998178785406</v>
      </c>
      <c r="E1045">
        <v>9.7113798138563396</v>
      </c>
      <c r="F1045">
        <v>293.11112260416098</v>
      </c>
      <c r="G1045">
        <v>324.997824358184</v>
      </c>
      <c r="H1045">
        <v>16.848443749704899</v>
      </c>
      <c r="I1045">
        <v>72.687685810047697</v>
      </c>
      <c r="J1045">
        <v>3.3716800944166998</v>
      </c>
      <c r="O1045" t="str">
        <f t="shared" si="146"/>
        <v>Acidic</v>
      </c>
      <c r="P1045" t="str" cm="1">
        <f t="array" ref="P1045">_xlfn.IFS(C1044&lt;=60,"Soft",
C1044&lt;120,"Moderately Soft",
C1044&lt;=170,"Desirable",
C1044&lt;=240,"Moderately Hard",
C1044&gt;240,"Hard")</f>
        <v>Moderately Hard</v>
      </c>
      <c r="Q1045" t="str" cm="1">
        <f t="array" ref="Q1045">_xlfn.IFS(D1044&lt;50,"Non-Beneficial",
D1044&lt;=150,"Excellent",
D1044&lt;=250,"Good",
D1044&lt;=350,"Average",
D1044&lt;=500,"Poor",
D1044&lt;=800,"Very Poor",
D1044&gt;800,"Unacceptable")</f>
        <v>Excellent</v>
      </c>
      <c r="R1045" t="str">
        <f t="shared" si="145"/>
        <v>Unacceptable</v>
      </c>
      <c r="S1045" t="str">
        <f t="shared" si="147"/>
        <v>Safe</v>
      </c>
      <c r="T1045" t="str">
        <f t="shared" si="148"/>
        <v>Acceptable</v>
      </c>
      <c r="U1045" t="str">
        <f t="shared" si="149"/>
        <v>Acceptable</v>
      </c>
      <c r="V1045" t="str">
        <f t="shared" si="150"/>
        <v>Safe</v>
      </c>
      <c r="W1045" t="str">
        <f t="shared" si="151"/>
        <v>Unacceptable</v>
      </c>
      <c r="AA1045" t="str">
        <f t="shared" si="152"/>
        <v>Not-Potable</v>
      </c>
      <c r="AB1045" t="str">
        <f t="shared" si="153"/>
        <v>Not-Potable</v>
      </c>
      <c r="AC1045" t="s">
        <v>40</v>
      </c>
    </row>
    <row r="1046" spans="2:29" x14ac:dyDescent="0.3">
      <c r="B1046">
        <v>5.3197690729349398</v>
      </c>
      <c r="C1046">
        <v>204.20207196666601</v>
      </c>
      <c r="D1046">
        <v>223.907955656306</v>
      </c>
      <c r="E1046">
        <v>8.0535588813448502</v>
      </c>
      <c r="F1046">
        <v>315.027504501816</v>
      </c>
      <c r="G1046">
        <v>399.11902542389402</v>
      </c>
      <c r="H1046">
        <v>13.974084725360701</v>
      </c>
      <c r="I1046">
        <v>83.1579971046297</v>
      </c>
      <c r="J1046">
        <v>2.9257320397061299</v>
      </c>
      <c r="O1046" t="str">
        <f t="shared" si="146"/>
        <v>Neutral</v>
      </c>
      <c r="P1046" t="str" cm="1">
        <f t="array" ref="P1046">_xlfn.IFS(C1045&lt;=60,"Soft",
C1045&lt;120,"Moderately Soft",
C1045&lt;=170,"Desirable",
C1045&lt;=240,"Moderately Hard",
C1045&gt;240,"Hard")</f>
        <v>Hard</v>
      </c>
      <c r="Q1046" t="str" cm="1">
        <f t="array" ref="Q1046">_xlfn.IFS(D1045&lt;50,"Non-Beneficial",
D1045&lt;=150,"Excellent",
D1045&lt;=250,"Good",
D1045&lt;=350,"Average",
D1045&lt;=500,"Poor",
D1045&lt;=800,"Very Poor",
D1045&gt;800,"Unacceptable")</f>
        <v>Excellent</v>
      </c>
      <c r="R1046" t="str">
        <f t="shared" si="145"/>
        <v>Unacceptable</v>
      </c>
      <c r="S1046" t="str">
        <f t="shared" si="147"/>
        <v>Safe</v>
      </c>
      <c r="T1046" t="str">
        <f t="shared" si="148"/>
        <v>Acceptable</v>
      </c>
      <c r="U1046" t="str">
        <f t="shared" si="149"/>
        <v>Acceptable</v>
      </c>
      <c r="V1046" t="str">
        <f t="shared" si="150"/>
        <v>Safe</v>
      </c>
      <c r="W1046" t="str">
        <f t="shared" si="151"/>
        <v>Acceptable</v>
      </c>
      <c r="AA1046" t="str">
        <f t="shared" si="152"/>
        <v>Not-Potable</v>
      </c>
      <c r="AB1046" t="str">
        <f t="shared" si="153"/>
        <v>Not-Potable</v>
      </c>
      <c r="AC1046" t="s">
        <v>40</v>
      </c>
    </row>
    <row r="1047" spans="2:29" x14ac:dyDescent="0.3">
      <c r="B1047">
        <v>6.3691116313368799</v>
      </c>
      <c r="C1047">
        <v>235.340942720752</v>
      </c>
      <c r="D1047">
        <v>344.56801132314001</v>
      </c>
      <c r="E1047">
        <v>9.1709399598985595</v>
      </c>
      <c r="F1047">
        <v>295.350524308584</v>
      </c>
      <c r="G1047">
        <v>357.417284766384</v>
      </c>
      <c r="H1047">
        <v>9.2132675389010501</v>
      </c>
      <c r="I1047">
        <v>59.2802692389808</v>
      </c>
      <c r="J1047">
        <v>2.2759034613820801</v>
      </c>
      <c r="O1047" t="str">
        <f t="shared" si="146"/>
        <v>Acidic</v>
      </c>
      <c r="P1047" t="str" cm="1">
        <f t="array" ref="P1047">_xlfn.IFS(C1046&lt;=60,"Soft",
C1046&lt;120,"Moderately Soft",
C1046&lt;=170,"Desirable",
C1046&lt;=240,"Moderately Hard",
C1046&gt;240,"Hard")</f>
        <v>Moderately Hard</v>
      </c>
      <c r="Q1047" t="str" cm="1">
        <f t="array" ref="Q1047">_xlfn.IFS(D1046&lt;50,"Non-Beneficial",
D1046&lt;=150,"Excellent",
D1046&lt;=250,"Good",
D1046&lt;=350,"Average",
D1046&lt;=500,"Poor",
D1046&lt;=800,"Very Poor",
D1046&gt;800,"Unacceptable")</f>
        <v>Good</v>
      </c>
      <c r="R1047" t="str">
        <f t="shared" si="145"/>
        <v>Unacceptable</v>
      </c>
      <c r="S1047" t="str">
        <f t="shared" si="147"/>
        <v>Safe</v>
      </c>
      <c r="T1047" t="str">
        <f t="shared" si="148"/>
        <v>Acceptable</v>
      </c>
      <c r="U1047" t="str">
        <f t="shared" si="149"/>
        <v>Acceptable</v>
      </c>
      <c r="V1047" t="str">
        <f t="shared" si="150"/>
        <v>Unsafe</v>
      </c>
      <c r="W1047" t="str">
        <f t="shared" si="151"/>
        <v>Acceptable</v>
      </c>
      <c r="AA1047" t="str">
        <f t="shared" si="152"/>
        <v>Not-Potable</v>
      </c>
      <c r="AB1047" t="str">
        <f t="shared" si="153"/>
        <v>Not-Potable</v>
      </c>
      <c r="AC1047" t="s">
        <v>40</v>
      </c>
    </row>
    <row r="1048" spans="2:29" x14ac:dyDescent="0.3">
      <c r="B1048">
        <v>6.7334938422808399</v>
      </c>
      <c r="C1048">
        <v>197.56266459671701</v>
      </c>
      <c r="D1048">
        <v>274.304417310735</v>
      </c>
      <c r="E1048">
        <v>6.0350868780511204</v>
      </c>
      <c r="F1048">
        <v>303.93767009292401</v>
      </c>
      <c r="G1048">
        <v>397.68498570486702</v>
      </c>
      <c r="H1048">
        <v>19.394026670078901</v>
      </c>
      <c r="I1048">
        <v>54.510725138101797</v>
      </c>
      <c r="J1048">
        <v>3.1780036047668601</v>
      </c>
      <c r="O1048" t="str">
        <f t="shared" si="146"/>
        <v>Acidic</v>
      </c>
      <c r="P1048" t="str" cm="1">
        <f t="array" ref="P1048">_xlfn.IFS(C1047&lt;=60,"Soft",
C1047&lt;120,"Moderately Soft",
C1047&lt;=170,"Desirable",
C1047&lt;=240,"Moderately Hard",
C1047&gt;240,"Hard")</f>
        <v>Moderately Hard</v>
      </c>
      <c r="Q1048" t="str" cm="1">
        <f t="array" ref="Q1048">_xlfn.IFS(D1047&lt;50,"Non-Beneficial",
D1047&lt;=150,"Excellent",
D1047&lt;=250,"Good",
D1047&lt;=350,"Average",
D1047&lt;=500,"Poor",
D1047&lt;=800,"Very Poor",
D1047&gt;800,"Unacceptable")</f>
        <v>Average</v>
      </c>
      <c r="R1048" t="str">
        <f t="shared" si="145"/>
        <v>Unacceptable</v>
      </c>
      <c r="S1048" t="str">
        <f t="shared" si="147"/>
        <v>Safe</v>
      </c>
      <c r="T1048" t="str">
        <f t="shared" si="148"/>
        <v>Acceptable</v>
      </c>
      <c r="U1048" t="str">
        <f t="shared" si="149"/>
        <v>Acceptable</v>
      </c>
      <c r="V1048" t="str">
        <f t="shared" si="150"/>
        <v>Safe</v>
      </c>
      <c r="W1048" t="str">
        <f t="shared" si="151"/>
        <v>Acceptable</v>
      </c>
      <c r="AA1048" t="str">
        <f t="shared" si="152"/>
        <v>Not-Potable</v>
      </c>
      <c r="AB1048" t="str">
        <f t="shared" si="153"/>
        <v>Not-Potable</v>
      </c>
      <c r="AC1048" t="s">
        <v>40</v>
      </c>
    </row>
    <row r="1049" spans="2:29" x14ac:dyDescent="0.3">
      <c r="B1049">
        <v>6.8830154024420498</v>
      </c>
      <c r="C1049">
        <v>210.502217211345</v>
      </c>
      <c r="D1049">
        <v>142.98410462069</v>
      </c>
      <c r="E1049">
        <v>7.2436829891207299</v>
      </c>
      <c r="F1049">
        <v>316.75388888064799</v>
      </c>
      <c r="G1049">
        <v>570.42425861073298</v>
      </c>
      <c r="H1049">
        <v>15.9583335094358</v>
      </c>
      <c r="I1049">
        <v>70.615832154865998</v>
      </c>
      <c r="J1049">
        <v>4.1022917690990202</v>
      </c>
      <c r="O1049" t="str">
        <f t="shared" si="146"/>
        <v>Drinkable</v>
      </c>
      <c r="P1049" t="str" cm="1">
        <f t="array" ref="P1049">_xlfn.IFS(C1048&lt;=60,"Soft",
C1048&lt;120,"Moderately Soft",
C1048&lt;=170,"Desirable",
C1048&lt;=240,"Moderately Hard",
C1048&gt;240,"Hard")</f>
        <v>Moderately Hard</v>
      </c>
      <c r="Q1049" t="str" cm="1">
        <f t="array" ref="Q1049">_xlfn.IFS(D1048&lt;50,"Non-Beneficial",
D1048&lt;=150,"Excellent",
D1048&lt;=250,"Good",
D1048&lt;=350,"Average",
D1048&lt;=500,"Poor",
D1048&lt;=800,"Very Poor",
D1048&gt;800,"Unacceptable")</f>
        <v>Average</v>
      </c>
      <c r="R1049" t="str">
        <f t="shared" si="145"/>
        <v>Needs Boiling</v>
      </c>
      <c r="S1049" t="str">
        <f t="shared" si="147"/>
        <v>Safe</v>
      </c>
      <c r="T1049" t="str">
        <f t="shared" si="148"/>
        <v>Acceptable</v>
      </c>
      <c r="U1049" t="str">
        <f t="shared" si="149"/>
        <v>Acceptable</v>
      </c>
      <c r="V1049" t="str">
        <f t="shared" si="150"/>
        <v>Safe</v>
      </c>
      <c r="W1049" t="str">
        <f t="shared" si="151"/>
        <v>Acceptable</v>
      </c>
      <c r="AA1049" t="str">
        <f t="shared" si="152"/>
        <v>Potable</v>
      </c>
      <c r="AB1049" t="str">
        <f t="shared" si="153"/>
        <v>Potable</v>
      </c>
      <c r="AC1049" t="s">
        <v>40</v>
      </c>
    </row>
    <row r="1050" spans="2:29" x14ac:dyDescent="0.3">
      <c r="B1050">
        <v>8.0135164286107692</v>
      </c>
      <c r="C1050">
        <v>225.15645195667901</v>
      </c>
      <c r="D1050">
        <v>203.756682736942</v>
      </c>
      <c r="E1050">
        <v>7.8373976498836004</v>
      </c>
      <c r="F1050">
        <v>308.59481044164301</v>
      </c>
      <c r="G1050">
        <v>382.014248868815</v>
      </c>
      <c r="H1050">
        <v>12.666016328769</v>
      </c>
      <c r="I1050">
        <v>78.767052218453202</v>
      </c>
      <c r="J1050">
        <v>4.4449005904963501</v>
      </c>
      <c r="O1050" t="str">
        <f t="shared" si="146"/>
        <v>Neutral</v>
      </c>
      <c r="P1050" t="str" cm="1">
        <f t="array" ref="P1050">_xlfn.IFS(C1049&lt;=60,"Soft",
C1049&lt;120,"Moderately Soft",
C1049&lt;=170,"Desirable",
C1049&lt;=240,"Moderately Hard",
C1049&gt;240,"Hard")</f>
        <v>Moderately Hard</v>
      </c>
      <c r="Q1050" t="str" cm="1">
        <f t="array" ref="Q1050">_xlfn.IFS(D1049&lt;50,"Non-Beneficial",
D1049&lt;=150,"Excellent",
D1049&lt;=250,"Good",
D1049&lt;=350,"Average",
D1049&lt;=500,"Poor",
D1049&lt;=800,"Very Poor",
D1049&gt;800,"Unacceptable")</f>
        <v>Excellent</v>
      </c>
      <c r="R1050" t="str">
        <f t="shared" si="145"/>
        <v>Unacceptable</v>
      </c>
      <c r="S1050" t="str">
        <f t="shared" si="147"/>
        <v>Safe</v>
      </c>
      <c r="T1050" t="str">
        <f t="shared" si="148"/>
        <v>Unacceptable</v>
      </c>
      <c r="U1050" t="str">
        <f t="shared" si="149"/>
        <v>Acceptable</v>
      </c>
      <c r="V1050" t="str">
        <f t="shared" si="150"/>
        <v>Safe</v>
      </c>
      <c r="W1050" t="str">
        <f t="shared" si="151"/>
        <v>Acceptable</v>
      </c>
      <c r="AA1050" t="str">
        <f t="shared" si="152"/>
        <v>Not-Potable</v>
      </c>
      <c r="AB1050" t="str">
        <f t="shared" si="153"/>
        <v>Not-Potable</v>
      </c>
      <c r="AC1050" t="s">
        <v>40</v>
      </c>
    </row>
    <row r="1051" spans="2:29" x14ac:dyDescent="0.3">
      <c r="B1051">
        <v>8.2720550912598707</v>
      </c>
      <c r="C1051">
        <v>204.225329068462</v>
      </c>
      <c r="D1051">
        <v>241.96522678757302</v>
      </c>
      <c r="E1051">
        <v>8.4484052247103207</v>
      </c>
      <c r="F1051">
        <v>332.890382459043</v>
      </c>
      <c r="G1051">
        <v>500.68487324886701</v>
      </c>
      <c r="H1051">
        <v>15.157407524684301</v>
      </c>
      <c r="I1051">
        <v>71.022743713954696</v>
      </c>
      <c r="J1051">
        <v>5.1402077426894</v>
      </c>
      <c r="O1051" t="str">
        <f t="shared" si="146"/>
        <v>Alkaline</v>
      </c>
      <c r="P1051" t="str" cm="1">
        <f t="array" ref="P1051">_xlfn.IFS(C1050&lt;=60,"Soft",
C1050&lt;120,"Moderately Soft",
C1050&lt;=170,"Desirable",
C1050&lt;=240,"Moderately Hard",
C1050&gt;240,"Hard")</f>
        <v>Moderately Hard</v>
      </c>
      <c r="Q1051" t="str" cm="1">
        <f t="array" ref="Q1051">_xlfn.IFS(D1050&lt;50,"Non-Beneficial",
D1050&lt;=150,"Excellent",
D1050&lt;=250,"Good",
D1050&lt;=350,"Average",
D1050&lt;=500,"Poor",
D1050&lt;=800,"Very Poor",
D1050&gt;800,"Unacceptable")</f>
        <v>Good</v>
      </c>
      <c r="R1051" t="str">
        <f t="shared" si="145"/>
        <v>Unacceptable</v>
      </c>
      <c r="S1051" t="str">
        <f t="shared" si="147"/>
        <v>Safe</v>
      </c>
      <c r="T1051" t="str">
        <f t="shared" si="148"/>
        <v>Acceptable</v>
      </c>
      <c r="U1051" t="str">
        <f t="shared" si="149"/>
        <v>Acceptable</v>
      </c>
      <c r="V1051" t="str">
        <f t="shared" si="150"/>
        <v>Safe</v>
      </c>
      <c r="W1051" t="str">
        <f t="shared" si="151"/>
        <v>Acceptable</v>
      </c>
      <c r="AA1051" t="str">
        <f t="shared" si="152"/>
        <v>Not-Potable</v>
      </c>
      <c r="AB1051" t="str">
        <f t="shared" si="153"/>
        <v>Not-Potable</v>
      </c>
      <c r="AC1051" t="s">
        <v>40</v>
      </c>
    </row>
    <row r="1052" spans="2:29" x14ac:dyDescent="0.3">
      <c r="B1052">
        <v>8.7469859764719597</v>
      </c>
      <c r="C1052">
        <v>148.39372373034001</v>
      </c>
      <c r="D1052">
        <v>221.747811405102</v>
      </c>
      <c r="E1052">
        <v>5.4591718328968897</v>
      </c>
      <c r="F1052">
        <v>369.369881308917</v>
      </c>
      <c r="G1052">
        <v>407.38082487597802</v>
      </c>
      <c r="H1052">
        <v>15.8920785269686</v>
      </c>
      <c r="I1052">
        <v>72.164019324718396</v>
      </c>
      <c r="J1052">
        <v>4.7637305356972197</v>
      </c>
      <c r="O1052" t="str">
        <f t="shared" si="146"/>
        <v>Alkaline</v>
      </c>
      <c r="P1052" t="str" cm="1">
        <f t="array" ref="P1052">_xlfn.IFS(C1051&lt;=60,"Soft",
C1051&lt;120,"Moderately Soft",
C1051&lt;=170,"Desirable",
C1051&lt;=240,"Moderately Hard",
C1051&gt;240,"Hard")</f>
        <v>Moderately Hard</v>
      </c>
      <c r="Q1052" t="str" cm="1">
        <f t="array" ref="Q1052">_xlfn.IFS(D1051&lt;50,"Non-Beneficial",
D1051&lt;=150,"Excellent",
D1051&lt;=250,"Good",
D1051&lt;=350,"Average",
D1051&lt;=500,"Poor",
D1051&lt;=800,"Very Poor",
D1051&gt;800,"Unacceptable")</f>
        <v>Good</v>
      </c>
      <c r="R1052" t="str">
        <f t="shared" si="145"/>
        <v>Unacceptable</v>
      </c>
      <c r="S1052" t="str">
        <f t="shared" si="147"/>
        <v>Safe</v>
      </c>
      <c r="T1052" t="str">
        <f t="shared" si="148"/>
        <v>Unacceptable</v>
      </c>
      <c r="U1052" t="str">
        <f t="shared" si="149"/>
        <v>Acceptable</v>
      </c>
      <c r="V1052" t="str">
        <f t="shared" si="150"/>
        <v>Safe</v>
      </c>
      <c r="W1052" t="str">
        <f t="shared" si="151"/>
        <v>Unacceptable</v>
      </c>
      <c r="AA1052" t="str">
        <f t="shared" si="152"/>
        <v>Not-Potable</v>
      </c>
      <c r="AB1052" t="str">
        <f t="shared" si="153"/>
        <v>Not-Potable</v>
      </c>
      <c r="AC1052" t="s">
        <v>40</v>
      </c>
    </row>
    <row r="1053" spans="2:29" x14ac:dyDescent="0.3">
      <c r="B1053">
        <v>8.1548408554742196</v>
      </c>
      <c r="C1053">
        <v>202.31733476003501</v>
      </c>
      <c r="D1053">
        <v>256.20771365199698</v>
      </c>
      <c r="E1053">
        <v>7.6516684379118001</v>
      </c>
      <c r="F1053">
        <v>367.22429720130799</v>
      </c>
      <c r="G1053">
        <v>597.87007316091899</v>
      </c>
      <c r="H1053">
        <v>11.802846743479201</v>
      </c>
      <c r="I1053">
        <v>72.384761533805204</v>
      </c>
      <c r="J1053">
        <v>3.69632757484777</v>
      </c>
      <c r="O1053" t="str">
        <f t="shared" si="146"/>
        <v>Alkaline</v>
      </c>
      <c r="P1053" t="str" cm="1">
        <f t="array" ref="P1053">_xlfn.IFS(C1052&lt;=60,"Soft",
C1052&lt;120,"Moderately Soft",
C1052&lt;=170,"Desirable",
C1052&lt;=240,"Moderately Hard",
C1052&gt;240,"Hard")</f>
        <v>Desirable</v>
      </c>
      <c r="Q1053" t="str" cm="1">
        <f t="array" ref="Q1053">_xlfn.IFS(D1052&lt;50,"Non-Beneficial",
D1052&lt;=150,"Excellent",
D1052&lt;=250,"Good",
D1052&lt;=350,"Average",
D1052&lt;=500,"Poor",
D1052&lt;=800,"Very Poor",
D1052&gt;800,"Unacceptable")</f>
        <v>Good</v>
      </c>
      <c r="R1053" t="str">
        <f t="shared" si="145"/>
        <v>Needs Boiling</v>
      </c>
      <c r="S1053" t="str">
        <f t="shared" si="147"/>
        <v>Safe</v>
      </c>
      <c r="T1053" t="str">
        <f t="shared" si="148"/>
        <v>Acceptable</v>
      </c>
      <c r="U1053" t="str">
        <f t="shared" si="149"/>
        <v>Acceptable</v>
      </c>
      <c r="V1053" t="str">
        <f t="shared" si="150"/>
        <v>Safe</v>
      </c>
      <c r="W1053" t="str">
        <f t="shared" si="151"/>
        <v>Acceptable</v>
      </c>
      <c r="AA1053" t="str">
        <f t="shared" si="152"/>
        <v>Not-Potable</v>
      </c>
      <c r="AB1053" t="str">
        <f t="shared" si="153"/>
        <v>Potable</v>
      </c>
      <c r="AC1053" t="s">
        <v>40</v>
      </c>
    </row>
    <row r="1054" spans="2:29" x14ac:dyDescent="0.3">
      <c r="B1054">
        <v>9.0457205453346106</v>
      </c>
      <c r="C1054">
        <v>222.18416908873601</v>
      </c>
      <c r="D1054">
        <v>228.291108420694</v>
      </c>
      <c r="E1054">
        <v>7.6098330756199903</v>
      </c>
      <c r="F1054">
        <v>293.06245930229602</v>
      </c>
      <c r="G1054">
        <v>558.74786291414898</v>
      </c>
      <c r="H1054">
        <v>15.3575827714242</v>
      </c>
      <c r="I1054">
        <v>44.555264284261199</v>
      </c>
      <c r="J1054">
        <v>4.2137004439472197</v>
      </c>
      <c r="O1054" t="str">
        <f t="shared" si="146"/>
        <v>Alkaline</v>
      </c>
      <c r="P1054" t="str" cm="1">
        <f t="array" ref="P1054">_xlfn.IFS(C1053&lt;=60,"Soft",
C1053&lt;120,"Moderately Soft",
C1053&lt;=170,"Desirable",
C1053&lt;=240,"Moderately Hard",
C1053&gt;240,"Hard")</f>
        <v>Moderately Hard</v>
      </c>
      <c r="Q1054" t="str" cm="1">
        <f t="array" ref="Q1054">_xlfn.IFS(D1053&lt;50,"Non-Beneficial",
D1053&lt;=150,"Excellent",
D1053&lt;=250,"Good",
D1053&lt;=350,"Average",
D1053&lt;=500,"Poor",
D1053&lt;=800,"Very Poor",
D1053&gt;800,"Unacceptable")</f>
        <v>Average</v>
      </c>
      <c r="R1054" t="str">
        <f t="shared" si="145"/>
        <v>Unacceptable</v>
      </c>
      <c r="S1054" t="str">
        <f t="shared" si="147"/>
        <v>Safe</v>
      </c>
      <c r="T1054" t="str">
        <f t="shared" si="148"/>
        <v>Unacceptable</v>
      </c>
      <c r="U1054" t="str">
        <f t="shared" si="149"/>
        <v>Acceptable</v>
      </c>
      <c r="V1054" t="str">
        <f t="shared" si="150"/>
        <v>Safe</v>
      </c>
      <c r="W1054" t="str">
        <f t="shared" si="151"/>
        <v>Acceptable</v>
      </c>
      <c r="AA1054" t="str">
        <f t="shared" si="152"/>
        <v>Not-Potable</v>
      </c>
      <c r="AB1054" t="str">
        <f t="shared" si="153"/>
        <v>Not-Potable</v>
      </c>
      <c r="AC1054" t="s">
        <v>40</v>
      </c>
    </row>
    <row r="1055" spans="2:29" x14ac:dyDescent="0.3">
      <c r="B1055">
        <v>8.9224095589679706</v>
      </c>
      <c r="C1055">
        <v>207.52072640009899</v>
      </c>
      <c r="D1055">
        <v>132.91922609369701</v>
      </c>
      <c r="E1055">
        <v>8.5605371092986697</v>
      </c>
      <c r="F1055">
        <v>357.94432677719101</v>
      </c>
      <c r="G1055">
        <v>468.53832581399899</v>
      </c>
      <c r="H1055">
        <v>15.692738321524001</v>
      </c>
      <c r="I1055">
        <v>107.282328649923</v>
      </c>
      <c r="J1055">
        <v>4.08172801620454</v>
      </c>
      <c r="O1055" t="str">
        <f t="shared" si="146"/>
        <v>Alkaline</v>
      </c>
      <c r="P1055" t="str" cm="1">
        <f t="array" ref="P1055">_xlfn.IFS(C1054&lt;=60,"Soft",
C1054&lt;120,"Moderately Soft",
C1054&lt;=170,"Desirable",
C1054&lt;=240,"Moderately Hard",
C1054&gt;240,"Hard")</f>
        <v>Moderately Hard</v>
      </c>
      <c r="Q1055" t="str" cm="1">
        <f t="array" ref="Q1055">_xlfn.IFS(D1054&lt;50,"Non-Beneficial",
D1054&lt;=150,"Excellent",
D1054&lt;=250,"Good",
D1054&lt;=350,"Average",
D1054&lt;=500,"Poor",
D1054&lt;=800,"Very Poor",
D1054&gt;800,"Unacceptable")</f>
        <v>Good</v>
      </c>
      <c r="R1055" t="str">
        <f t="shared" si="145"/>
        <v>Unacceptable</v>
      </c>
      <c r="S1055" t="str">
        <f t="shared" si="147"/>
        <v>Safe</v>
      </c>
      <c r="T1055" t="str">
        <f t="shared" si="148"/>
        <v>Unacceptable</v>
      </c>
      <c r="U1055" t="str">
        <f t="shared" si="149"/>
        <v>Acceptable</v>
      </c>
      <c r="V1055" t="str">
        <f t="shared" si="150"/>
        <v>Safe</v>
      </c>
      <c r="W1055" t="str">
        <f t="shared" si="151"/>
        <v>Acceptable</v>
      </c>
      <c r="AA1055" t="str">
        <f t="shared" si="152"/>
        <v>Not-Potable</v>
      </c>
      <c r="AB1055" t="str">
        <f t="shared" si="153"/>
        <v>Not-Potable</v>
      </c>
      <c r="AC1055" t="s">
        <v>40</v>
      </c>
    </row>
    <row r="1056" spans="2:29" x14ac:dyDescent="0.3">
      <c r="B1056">
        <v>5.9613015721885798</v>
      </c>
      <c r="C1056">
        <v>182.108995018282</v>
      </c>
      <c r="D1056">
        <v>239.260788249592</v>
      </c>
      <c r="E1056">
        <v>6.1887903080650597</v>
      </c>
      <c r="F1056">
        <v>364.97549898448102</v>
      </c>
      <c r="G1056">
        <v>567.52615923013298</v>
      </c>
      <c r="H1056">
        <v>7.7916378105410304</v>
      </c>
      <c r="I1056">
        <v>58.1748252904843</v>
      </c>
      <c r="J1056">
        <v>4.9195850467858602</v>
      </c>
      <c r="O1056" t="str">
        <f t="shared" si="146"/>
        <v>Alkaline</v>
      </c>
      <c r="P1056" t="str" cm="1">
        <f t="array" ref="P1056">_xlfn.IFS(C1055&lt;=60,"Soft",
C1055&lt;120,"Moderately Soft",
C1055&lt;=170,"Desirable",
C1055&lt;=240,"Moderately Hard",
C1055&gt;240,"Hard")</f>
        <v>Moderately Hard</v>
      </c>
      <c r="Q1056" t="str" cm="1">
        <f t="array" ref="Q1056">_xlfn.IFS(D1055&lt;50,"Non-Beneficial",
D1055&lt;=150,"Excellent",
D1055&lt;=250,"Good",
D1055&lt;=350,"Average",
D1055&lt;=500,"Poor",
D1055&lt;=800,"Very Poor",
D1055&gt;800,"Unacceptable")</f>
        <v>Excellent</v>
      </c>
      <c r="R1056" t="str">
        <f t="shared" si="145"/>
        <v>Unacceptable</v>
      </c>
      <c r="S1056" t="str">
        <f t="shared" si="147"/>
        <v>Safe</v>
      </c>
      <c r="T1056" t="str">
        <f t="shared" si="148"/>
        <v>Acceptable</v>
      </c>
      <c r="U1056" t="str">
        <f t="shared" si="149"/>
        <v>Acceptable</v>
      </c>
      <c r="V1056" t="str">
        <f t="shared" si="150"/>
        <v>Unsafe</v>
      </c>
      <c r="W1056" t="str">
        <f t="shared" si="151"/>
        <v>Acceptable</v>
      </c>
      <c r="AA1056" t="str">
        <f t="shared" si="152"/>
        <v>Not-Potable</v>
      </c>
      <c r="AB1056" t="str">
        <f t="shared" si="153"/>
        <v>Not-Potable</v>
      </c>
      <c r="AC1056" t="s">
        <v>40</v>
      </c>
    </row>
    <row r="1057" spans="2:29" x14ac:dyDescent="0.3">
      <c r="B1057">
        <f>$AG$27</f>
        <v>7.080794504276815</v>
      </c>
      <c r="C1057">
        <v>205.438976782807</v>
      </c>
      <c r="D1057">
        <v>201.13897568469901</v>
      </c>
      <c r="E1057">
        <v>7.2483742493406096</v>
      </c>
      <c r="F1057">
        <v>317.280210341621</v>
      </c>
      <c r="G1057">
        <v>558.95387257198195</v>
      </c>
      <c r="H1057">
        <v>23.952450435917399</v>
      </c>
      <c r="I1057">
        <v>68.2422058105129</v>
      </c>
      <c r="J1057">
        <v>3.6518646987315702</v>
      </c>
      <c r="O1057" t="str">
        <f t="shared" si="146"/>
        <v>Acidic</v>
      </c>
      <c r="P1057" t="str" cm="1">
        <f t="array" ref="P1057">_xlfn.IFS(C1056&lt;=60,"Soft",
C1056&lt;120,"Moderately Soft",
C1056&lt;=170,"Desirable",
C1056&lt;=240,"Moderately Hard",
C1056&gt;240,"Hard")</f>
        <v>Moderately Hard</v>
      </c>
      <c r="Q1057" t="str" cm="1">
        <f t="array" ref="Q1057">_xlfn.IFS(D1056&lt;50,"Non-Beneficial",
D1056&lt;=150,"Excellent",
D1056&lt;=250,"Good",
D1056&lt;=350,"Average",
D1056&lt;=500,"Poor",
D1056&lt;=800,"Very Poor",
D1056&gt;800,"Unacceptable")</f>
        <v>Good</v>
      </c>
      <c r="R1057" t="str">
        <f t="shared" si="145"/>
        <v>Needs Boiling</v>
      </c>
      <c r="S1057" t="str">
        <f t="shared" si="147"/>
        <v>Safe</v>
      </c>
      <c r="T1057" t="str">
        <f t="shared" si="148"/>
        <v>Unacceptable</v>
      </c>
      <c r="U1057" t="str">
        <f t="shared" si="149"/>
        <v>Acceptable</v>
      </c>
      <c r="V1057" t="str">
        <f t="shared" si="150"/>
        <v>Safe</v>
      </c>
      <c r="W1057" t="str">
        <f t="shared" si="151"/>
        <v>Acceptable</v>
      </c>
      <c r="AA1057" t="str">
        <f t="shared" si="152"/>
        <v>Not-Potable</v>
      </c>
      <c r="AB1057" t="str">
        <f t="shared" si="153"/>
        <v>Not-Potable</v>
      </c>
      <c r="AC1057" t="s">
        <v>40</v>
      </c>
    </row>
    <row r="1058" spans="2:29" x14ac:dyDescent="0.3">
      <c r="B1058">
        <v>8.1844100064522909</v>
      </c>
      <c r="C1058">
        <v>166.636553830238</v>
      </c>
      <c r="D1058">
        <v>179.44852375346701</v>
      </c>
      <c r="E1058">
        <v>4.0389550387064901</v>
      </c>
      <c r="F1058">
        <v>331.95419943711198</v>
      </c>
      <c r="G1058">
        <v>363.23575563239302</v>
      </c>
      <c r="H1058">
        <v>12.535838331661401</v>
      </c>
      <c r="I1058">
        <v>56.310592251147398</v>
      </c>
      <c r="J1058">
        <v>4.5990822001408898</v>
      </c>
      <c r="O1058" t="str">
        <f t="shared" si="146"/>
        <v>Neutral</v>
      </c>
      <c r="P1058" t="str" cm="1">
        <f t="array" ref="P1058">_xlfn.IFS(C1057&lt;=60,"Soft",
C1057&lt;120,"Moderately Soft",
C1057&lt;=170,"Desirable",
C1057&lt;=240,"Moderately Hard",
C1057&gt;240,"Hard")</f>
        <v>Moderately Hard</v>
      </c>
      <c r="Q1058" t="str" cm="1">
        <f t="array" ref="Q1058">_xlfn.IFS(D1057&lt;50,"Non-Beneficial",
D1057&lt;=150,"Excellent",
D1057&lt;=250,"Good",
D1057&lt;=350,"Average",
D1057&lt;=500,"Poor",
D1057&lt;=800,"Very Poor",
D1057&gt;800,"Unacceptable")</f>
        <v>Good</v>
      </c>
      <c r="R1058" t="str">
        <f t="shared" si="145"/>
        <v>Unacceptable</v>
      </c>
      <c r="S1058" t="str">
        <f t="shared" si="147"/>
        <v>Safe</v>
      </c>
      <c r="T1058" t="str">
        <f t="shared" si="148"/>
        <v>Unacceptable</v>
      </c>
      <c r="U1058" t="str">
        <f t="shared" si="149"/>
        <v>Unacceptable</v>
      </c>
      <c r="V1058" t="str">
        <f t="shared" si="150"/>
        <v>Safe</v>
      </c>
      <c r="W1058" t="str">
        <f t="shared" si="151"/>
        <v>Acceptable</v>
      </c>
      <c r="AA1058" t="str">
        <f t="shared" si="152"/>
        <v>Not-Potable</v>
      </c>
      <c r="AB1058" t="str">
        <f t="shared" si="153"/>
        <v>Not-Potable</v>
      </c>
      <c r="AC1058" t="s">
        <v>40</v>
      </c>
    </row>
    <row r="1059" spans="2:29" x14ac:dyDescent="0.3">
      <c r="B1059">
        <v>7.6364540914718297</v>
      </c>
      <c r="C1059">
        <v>238.93607434384899</v>
      </c>
      <c r="D1059">
        <v>181.36261584748001</v>
      </c>
      <c r="E1059">
        <v>11.0865262511136</v>
      </c>
      <c r="F1059">
        <v>351.55881074162602</v>
      </c>
      <c r="G1059">
        <v>514.96406006086397</v>
      </c>
      <c r="H1059">
        <v>8.6374612943287108</v>
      </c>
      <c r="I1059">
        <v>55.603512131951</v>
      </c>
      <c r="J1059">
        <v>3.3329064973828002</v>
      </c>
      <c r="O1059" t="str">
        <f t="shared" si="146"/>
        <v>Alkaline</v>
      </c>
      <c r="P1059" t="str" cm="1">
        <f t="array" ref="P1059">_xlfn.IFS(C1058&lt;=60,"Soft",
C1058&lt;120,"Moderately Soft",
C1058&lt;=170,"Desirable",
C1058&lt;=240,"Moderately Hard",
C1058&gt;240,"Hard")</f>
        <v>Desirable</v>
      </c>
      <c r="Q1059" t="str" cm="1">
        <f t="array" ref="Q1059">_xlfn.IFS(D1058&lt;50,"Non-Beneficial",
D1058&lt;=150,"Excellent",
D1058&lt;=250,"Good",
D1058&lt;=350,"Average",
D1058&lt;=500,"Poor",
D1058&lt;=800,"Very Poor",
D1058&gt;800,"Unacceptable")</f>
        <v>Good</v>
      </c>
      <c r="R1059" t="str">
        <f t="shared" si="145"/>
        <v>Acceptable</v>
      </c>
      <c r="S1059" t="str">
        <f t="shared" si="147"/>
        <v>Safe</v>
      </c>
      <c r="T1059" t="str">
        <f t="shared" si="148"/>
        <v>Acceptable</v>
      </c>
      <c r="U1059" t="str">
        <f t="shared" si="149"/>
        <v>Acceptable</v>
      </c>
      <c r="V1059" t="str">
        <f t="shared" si="150"/>
        <v>Safe</v>
      </c>
      <c r="W1059" t="str">
        <f t="shared" si="151"/>
        <v>Acceptable</v>
      </c>
      <c r="AA1059" t="str">
        <f t="shared" si="152"/>
        <v>Not-Potable</v>
      </c>
      <c r="AB1059" t="str">
        <f t="shared" si="153"/>
        <v>Potable</v>
      </c>
      <c r="AC1059" t="s">
        <v>40</v>
      </c>
    </row>
    <row r="1060" spans="2:29" x14ac:dyDescent="0.3">
      <c r="B1060">
        <v>7.77538559327696</v>
      </c>
      <c r="C1060">
        <v>193.07716833624201</v>
      </c>
      <c r="D1060">
        <v>157.04482092929501</v>
      </c>
      <c r="E1060">
        <v>7.8811972419552596</v>
      </c>
      <c r="F1060">
        <v>324.33620298187702</v>
      </c>
      <c r="G1060">
        <v>301.75347653703699</v>
      </c>
      <c r="H1060">
        <v>13.378164811882501</v>
      </c>
      <c r="I1060">
        <v>89.051957168735498</v>
      </c>
      <c r="J1060">
        <v>3.3094717160131499</v>
      </c>
      <c r="O1060" t="str">
        <f t="shared" si="146"/>
        <v>Neutral</v>
      </c>
      <c r="P1060" t="str" cm="1">
        <f t="array" ref="P1060">_xlfn.IFS(C1059&lt;=60,"Soft",
C1059&lt;120,"Moderately Soft",
C1059&lt;=170,"Desirable",
C1059&lt;=240,"Moderately Hard",
C1059&gt;240,"Hard")</f>
        <v>Moderately Hard</v>
      </c>
      <c r="Q1060" t="str" cm="1">
        <f t="array" ref="Q1060">_xlfn.IFS(D1059&lt;50,"Non-Beneficial",
D1059&lt;=150,"Excellent",
D1059&lt;=250,"Good",
D1059&lt;=350,"Average",
D1059&lt;=500,"Poor",
D1059&lt;=800,"Very Poor",
D1059&gt;800,"Unacceptable")</f>
        <v>Good</v>
      </c>
      <c r="R1060" t="str">
        <f t="shared" si="145"/>
        <v>Unacceptable</v>
      </c>
      <c r="S1060" t="str">
        <f t="shared" si="147"/>
        <v>Safe</v>
      </c>
      <c r="T1060" t="str">
        <f t="shared" si="148"/>
        <v>Unacceptable</v>
      </c>
      <c r="U1060" t="str">
        <f t="shared" si="149"/>
        <v>Acceptable</v>
      </c>
      <c r="V1060" t="str">
        <f t="shared" si="150"/>
        <v>Safe</v>
      </c>
      <c r="W1060" t="str">
        <f t="shared" si="151"/>
        <v>Acceptable</v>
      </c>
      <c r="AA1060" t="str">
        <f t="shared" si="152"/>
        <v>Not-Potable</v>
      </c>
      <c r="AB1060" t="str">
        <f t="shared" si="153"/>
        <v>Not-Potable</v>
      </c>
      <c r="AC1060" t="s">
        <v>40</v>
      </c>
    </row>
    <row r="1061" spans="2:29" x14ac:dyDescent="0.3">
      <c r="B1061">
        <v>7.6171488708296904</v>
      </c>
      <c r="C1061">
        <v>196.60694201188701</v>
      </c>
      <c r="D1061">
        <v>270.80268722211696</v>
      </c>
      <c r="E1061">
        <v>7.3827548827212004</v>
      </c>
      <c r="F1061">
        <v>345.17988734635998</v>
      </c>
      <c r="G1061">
        <v>329.01664635369201</v>
      </c>
      <c r="H1061">
        <v>8.5472832210070298</v>
      </c>
      <c r="I1061">
        <v>60.144702418745702</v>
      </c>
      <c r="J1061">
        <v>2.3915400059994001</v>
      </c>
      <c r="O1061" t="str">
        <f t="shared" si="146"/>
        <v>Neutral</v>
      </c>
      <c r="P1061" t="str" cm="1">
        <f t="array" ref="P1061">_xlfn.IFS(C1060&lt;=60,"Soft",
C1060&lt;120,"Moderately Soft",
C1060&lt;=170,"Desirable",
C1060&lt;=240,"Moderately Hard",
C1060&gt;240,"Hard")</f>
        <v>Moderately Hard</v>
      </c>
      <c r="Q1061" t="str" cm="1">
        <f t="array" ref="Q1061">_xlfn.IFS(D1060&lt;50,"Non-Beneficial",
D1060&lt;=150,"Excellent",
D1060&lt;=250,"Good",
D1060&lt;=350,"Average",
D1060&lt;=500,"Poor",
D1060&lt;=800,"Very Poor",
D1060&gt;800,"Unacceptable")</f>
        <v>Good</v>
      </c>
      <c r="R1061" t="str">
        <f t="shared" si="145"/>
        <v>Unacceptable</v>
      </c>
      <c r="S1061" t="str">
        <f t="shared" si="147"/>
        <v>Safe</v>
      </c>
      <c r="T1061" t="str">
        <f t="shared" si="148"/>
        <v>Acceptable</v>
      </c>
      <c r="U1061" t="str">
        <f t="shared" si="149"/>
        <v>Acceptable</v>
      </c>
      <c r="V1061" t="str">
        <f t="shared" si="150"/>
        <v>Unsafe</v>
      </c>
      <c r="W1061" t="str">
        <f t="shared" si="151"/>
        <v>Acceptable</v>
      </c>
      <c r="AA1061" t="str">
        <f t="shared" si="152"/>
        <v>Not-Potable</v>
      </c>
      <c r="AB1061" t="str">
        <f t="shared" si="153"/>
        <v>Not-Potable</v>
      </c>
      <c r="AC1061" t="s">
        <v>40</v>
      </c>
    </row>
    <row r="1062" spans="2:29" x14ac:dyDescent="0.3">
      <c r="B1062">
        <v>6.6649345844026602</v>
      </c>
      <c r="C1062">
        <v>218.770008353957</v>
      </c>
      <c r="D1062">
        <v>164.77350806119298</v>
      </c>
      <c r="E1062">
        <v>7.32500080939983</v>
      </c>
      <c r="F1062">
        <v>299.84652348884202</v>
      </c>
      <c r="G1062">
        <v>412.30858785515198</v>
      </c>
      <c r="H1062">
        <v>17.192685258211402</v>
      </c>
      <c r="I1062">
        <v>41.035789088017602</v>
      </c>
      <c r="J1062">
        <v>4.5021382137389798</v>
      </c>
      <c r="O1062" t="str">
        <f t="shared" si="146"/>
        <v>Neutral</v>
      </c>
      <c r="P1062" t="str" cm="1">
        <f t="array" ref="P1062">_xlfn.IFS(C1061&lt;=60,"Soft",
C1061&lt;120,"Moderately Soft",
C1061&lt;=170,"Desirable",
C1061&lt;=240,"Moderately Hard",
C1061&gt;240,"Hard")</f>
        <v>Moderately Hard</v>
      </c>
      <c r="Q1062" t="str" cm="1">
        <f t="array" ref="Q1062">_xlfn.IFS(D1061&lt;50,"Non-Beneficial",
D1061&lt;=150,"Excellent",
D1061&lt;=250,"Good",
D1061&lt;=350,"Average",
D1061&lt;=500,"Poor",
D1061&lt;=800,"Very Poor",
D1061&gt;800,"Unacceptable")</f>
        <v>Average</v>
      </c>
      <c r="R1062" t="str">
        <f t="shared" si="145"/>
        <v>Unacceptable</v>
      </c>
      <c r="S1062" t="str">
        <f t="shared" si="147"/>
        <v>Safe</v>
      </c>
      <c r="T1062" t="str">
        <f t="shared" si="148"/>
        <v>Acceptable</v>
      </c>
      <c r="U1062" t="str">
        <f t="shared" si="149"/>
        <v>Acceptable</v>
      </c>
      <c r="V1062" t="str">
        <f t="shared" si="150"/>
        <v>Safe</v>
      </c>
      <c r="W1062" t="str">
        <f t="shared" si="151"/>
        <v>Acceptable</v>
      </c>
      <c r="AA1062" t="str">
        <f t="shared" si="152"/>
        <v>Not-Potable</v>
      </c>
      <c r="AB1062" t="str">
        <f t="shared" si="153"/>
        <v>Potable</v>
      </c>
      <c r="AC1062" t="s">
        <v>40</v>
      </c>
    </row>
    <row r="1063" spans="2:29" x14ac:dyDescent="0.3">
      <c r="B1063">
        <f>$AG$27</f>
        <v>7.080794504276815</v>
      </c>
      <c r="C1063">
        <v>182.161880325895</v>
      </c>
      <c r="D1063">
        <v>306.46815275421801</v>
      </c>
      <c r="E1063">
        <v>6.3251616550426499</v>
      </c>
      <c r="F1063">
        <v>294.96608830837698</v>
      </c>
      <c r="G1063">
        <v>404.120152431934</v>
      </c>
      <c r="H1063">
        <v>14.712284631836001</v>
      </c>
      <c r="I1063">
        <v>106.37171981085901</v>
      </c>
      <c r="J1063">
        <v>3.85577296366171</v>
      </c>
      <c r="O1063" t="str">
        <f t="shared" si="146"/>
        <v>Drinkable</v>
      </c>
      <c r="P1063" t="str" cm="1">
        <f t="array" ref="P1063">_xlfn.IFS(C1062&lt;=60,"Soft",
C1062&lt;120,"Moderately Soft",
C1062&lt;=170,"Desirable",
C1062&lt;=240,"Moderately Hard",
C1062&gt;240,"Hard")</f>
        <v>Moderately Hard</v>
      </c>
      <c r="Q1063" t="str" cm="1">
        <f t="array" ref="Q1063">_xlfn.IFS(D1062&lt;50,"Non-Beneficial",
D1062&lt;=150,"Excellent",
D1062&lt;=250,"Good",
D1062&lt;=350,"Average",
D1062&lt;=500,"Poor",
D1062&lt;=800,"Very Poor",
D1062&gt;800,"Unacceptable")</f>
        <v>Good</v>
      </c>
      <c r="R1063" t="str">
        <f t="shared" si="145"/>
        <v>Unacceptable</v>
      </c>
      <c r="S1063" t="str">
        <f t="shared" si="147"/>
        <v>Safe</v>
      </c>
      <c r="T1063" t="str">
        <f t="shared" si="148"/>
        <v>Acceptable</v>
      </c>
      <c r="U1063" t="str">
        <f t="shared" si="149"/>
        <v>Acceptable</v>
      </c>
      <c r="V1063" t="str">
        <f t="shared" si="150"/>
        <v>Safe</v>
      </c>
      <c r="W1063" t="str">
        <f t="shared" si="151"/>
        <v>Acceptable</v>
      </c>
      <c r="AA1063" t="str">
        <f t="shared" si="152"/>
        <v>Not-Potable</v>
      </c>
      <c r="AB1063" t="str">
        <f t="shared" si="153"/>
        <v>Potable</v>
      </c>
      <c r="AC1063" t="s">
        <v>40</v>
      </c>
    </row>
    <row r="1064" spans="2:29" x14ac:dyDescent="0.3">
      <c r="B1064">
        <v>8.8153579526585197</v>
      </c>
      <c r="C1064">
        <v>208.33108404702901</v>
      </c>
      <c r="D1064">
        <v>267.80691787331602</v>
      </c>
      <c r="E1064">
        <v>7.22396186746494</v>
      </c>
      <c r="F1064">
        <v>329.11968510142299</v>
      </c>
      <c r="G1064">
        <v>430.406894291654</v>
      </c>
      <c r="H1064">
        <v>7.1517506162628504</v>
      </c>
      <c r="I1064">
        <v>88.413295920068293</v>
      </c>
      <c r="J1064">
        <v>2.87588018047233</v>
      </c>
      <c r="O1064" t="str">
        <f t="shared" si="146"/>
        <v>Neutral</v>
      </c>
      <c r="P1064" t="str" cm="1">
        <f t="array" ref="P1064">_xlfn.IFS(C1063&lt;=60,"Soft",
C1063&lt;120,"Moderately Soft",
C1063&lt;=170,"Desirable",
C1063&lt;=240,"Moderately Hard",
C1063&gt;240,"Hard")</f>
        <v>Moderately Hard</v>
      </c>
      <c r="Q1064" t="str" cm="1">
        <f t="array" ref="Q1064">_xlfn.IFS(D1063&lt;50,"Non-Beneficial",
D1063&lt;=150,"Excellent",
D1063&lt;=250,"Good",
D1063&lt;=350,"Average",
D1063&lt;=500,"Poor",
D1063&lt;=800,"Very Poor",
D1063&gt;800,"Unacceptable")</f>
        <v>Average</v>
      </c>
      <c r="R1064" t="str">
        <f t="shared" si="145"/>
        <v>Needs Boiling</v>
      </c>
      <c r="S1064" t="str">
        <f t="shared" si="147"/>
        <v>Safe</v>
      </c>
      <c r="T1064" t="str">
        <f t="shared" si="148"/>
        <v>Acceptable</v>
      </c>
      <c r="U1064" t="str">
        <f t="shared" si="149"/>
        <v>Acceptable</v>
      </c>
      <c r="V1064" t="str">
        <f t="shared" si="150"/>
        <v>Unsafe</v>
      </c>
      <c r="W1064" t="str">
        <f t="shared" si="151"/>
        <v>Acceptable</v>
      </c>
      <c r="AA1064" t="str">
        <f t="shared" si="152"/>
        <v>Not-Potable</v>
      </c>
      <c r="AB1064" t="str">
        <f t="shared" si="153"/>
        <v>Potable</v>
      </c>
      <c r="AC1064" t="s">
        <v>40</v>
      </c>
    </row>
    <row r="1065" spans="2:29" x14ac:dyDescent="0.3">
      <c r="B1065">
        <v>7.7656355619771897</v>
      </c>
      <c r="C1065">
        <v>173.185568943964</v>
      </c>
      <c r="D1065">
        <v>137.363420356711</v>
      </c>
      <c r="E1065">
        <v>6.9841018601791802</v>
      </c>
      <c r="F1065">
        <v>359.813699939483</v>
      </c>
      <c r="G1065">
        <v>355.998025918949</v>
      </c>
      <c r="H1065">
        <v>11.5151230218689</v>
      </c>
      <c r="I1065">
        <v>39.550476031066403</v>
      </c>
      <c r="J1065">
        <v>3.2144496398748399</v>
      </c>
      <c r="O1065" t="str">
        <f t="shared" si="146"/>
        <v>Alkaline</v>
      </c>
      <c r="P1065" t="str" cm="1">
        <f t="array" ref="P1065">_xlfn.IFS(C1064&lt;=60,"Soft",
C1064&lt;120,"Moderately Soft",
C1064&lt;=170,"Desirable",
C1064&lt;=240,"Moderately Hard",
C1064&gt;240,"Hard")</f>
        <v>Moderately Hard</v>
      </c>
      <c r="Q1065" t="str" cm="1">
        <f t="array" ref="Q1065">_xlfn.IFS(D1064&lt;50,"Non-Beneficial",
D1064&lt;=150,"Excellent",
D1064&lt;=250,"Good",
D1064&lt;=350,"Average",
D1064&lt;=500,"Poor",
D1064&lt;=800,"Very Poor",
D1064&gt;800,"Unacceptable")</f>
        <v>Average</v>
      </c>
      <c r="R1065" t="str">
        <f t="shared" si="145"/>
        <v>Unacceptable</v>
      </c>
      <c r="S1065" t="str">
        <f t="shared" si="147"/>
        <v>Safe</v>
      </c>
      <c r="T1065" t="str">
        <f t="shared" si="148"/>
        <v>Acceptable</v>
      </c>
      <c r="U1065" t="str">
        <f t="shared" si="149"/>
        <v>Acceptable</v>
      </c>
      <c r="V1065" t="str">
        <f t="shared" si="150"/>
        <v>Unsafe</v>
      </c>
      <c r="W1065" t="str">
        <f t="shared" si="151"/>
        <v>Acceptable</v>
      </c>
      <c r="AA1065" t="str">
        <f t="shared" si="152"/>
        <v>Not-Potable</v>
      </c>
      <c r="AB1065" t="str">
        <f t="shared" si="153"/>
        <v>Not-Potable</v>
      </c>
      <c r="AC1065" t="s">
        <v>40</v>
      </c>
    </row>
    <row r="1066" spans="2:29" x14ac:dyDescent="0.3">
      <c r="B1066">
        <v>6.2251520129691098</v>
      </c>
      <c r="C1066">
        <v>169.74117152260101</v>
      </c>
      <c r="D1066">
        <v>295.33608826117501</v>
      </c>
      <c r="E1066">
        <v>5.5749171232102901</v>
      </c>
      <c r="F1066">
        <f>$AH$27</f>
        <v>333.77577661081307</v>
      </c>
      <c r="G1066">
        <v>380.11475114858001</v>
      </c>
      <c r="H1066">
        <v>17.5955098661947</v>
      </c>
      <c r="I1066">
        <v>75.519059041552694</v>
      </c>
      <c r="J1066">
        <v>2.7708226525801201</v>
      </c>
      <c r="O1066" t="str">
        <f t="shared" si="146"/>
        <v>Neutral</v>
      </c>
      <c r="P1066" t="str" cm="1">
        <f t="array" ref="P1066">_xlfn.IFS(C1065&lt;=60,"Soft",
C1065&lt;120,"Moderately Soft",
C1065&lt;=170,"Desirable",
C1065&lt;=240,"Moderately Hard",
C1065&gt;240,"Hard")</f>
        <v>Moderately Hard</v>
      </c>
      <c r="Q1066" t="str" cm="1">
        <f t="array" ref="Q1066">_xlfn.IFS(D1065&lt;50,"Non-Beneficial",
D1065&lt;=150,"Excellent",
D1065&lt;=250,"Good",
D1065&lt;=350,"Average",
D1065&lt;=500,"Poor",
D1065&lt;=800,"Very Poor",
D1065&gt;800,"Unacceptable")</f>
        <v>Excellent</v>
      </c>
      <c r="R1066" t="str">
        <f t="shared" si="145"/>
        <v>Needs Boiling</v>
      </c>
      <c r="S1066" t="str">
        <f t="shared" si="147"/>
        <v>Safe</v>
      </c>
      <c r="T1066" t="str">
        <f t="shared" si="148"/>
        <v>Acceptable</v>
      </c>
      <c r="U1066" t="str">
        <f t="shared" si="149"/>
        <v>Acceptable</v>
      </c>
      <c r="V1066" t="str">
        <f t="shared" si="150"/>
        <v>Safe</v>
      </c>
      <c r="W1066" t="str">
        <f t="shared" si="151"/>
        <v>Acceptable</v>
      </c>
      <c r="AA1066" t="str">
        <f t="shared" si="152"/>
        <v>Potable</v>
      </c>
      <c r="AB1066" t="str">
        <f t="shared" si="153"/>
        <v>Potable</v>
      </c>
      <c r="AC1066" t="s">
        <v>40</v>
      </c>
    </row>
    <row r="1067" spans="2:29" x14ac:dyDescent="0.3">
      <c r="B1067">
        <f>$AG$27</f>
        <v>7.080794504276815</v>
      </c>
      <c r="C1067">
        <v>223.72043045827701</v>
      </c>
      <c r="D1067">
        <v>158.93674410541999</v>
      </c>
      <c r="E1067">
        <v>8.2891917836119493</v>
      </c>
      <c r="F1067">
        <v>303.85066277389501</v>
      </c>
      <c r="G1067">
        <v>360.46848421174201</v>
      </c>
      <c r="H1067">
        <v>15.234277164197399</v>
      </c>
      <c r="I1067">
        <v>48.195571787853503</v>
      </c>
      <c r="J1067">
        <v>4.1579272983037203</v>
      </c>
      <c r="O1067" t="str">
        <f t="shared" si="146"/>
        <v>Acidic</v>
      </c>
      <c r="P1067" t="str" cm="1">
        <f t="array" ref="P1067">_xlfn.IFS(C1066&lt;=60,"Soft",
C1066&lt;120,"Moderately Soft",
C1066&lt;=170,"Desirable",
C1066&lt;=240,"Moderately Hard",
C1066&gt;240,"Hard")</f>
        <v>Desirable</v>
      </c>
      <c r="Q1067" t="str" cm="1">
        <f t="array" ref="Q1067">_xlfn.IFS(D1066&lt;50,"Non-Beneficial",
D1066&lt;=150,"Excellent",
D1066&lt;=250,"Good",
D1066&lt;=350,"Average",
D1066&lt;=500,"Poor",
D1066&lt;=800,"Very Poor",
D1066&gt;800,"Unacceptable")</f>
        <v>Average</v>
      </c>
      <c r="R1067" t="str">
        <f t="shared" si="145"/>
        <v>Needs Boiling</v>
      </c>
      <c r="S1067" t="str">
        <f t="shared" si="147"/>
        <v>Safe</v>
      </c>
      <c r="T1067" t="str">
        <f t="shared" si="148"/>
        <v>Acceptable</v>
      </c>
      <c r="U1067" t="str">
        <f t="shared" si="149"/>
        <v>Acceptable</v>
      </c>
      <c r="V1067" t="str">
        <f t="shared" si="150"/>
        <v>Safe</v>
      </c>
      <c r="W1067" t="str">
        <f t="shared" si="151"/>
        <v>Acceptable</v>
      </c>
      <c r="AA1067" t="str">
        <f t="shared" si="152"/>
        <v>Not-Potable</v>
      </c>
      <c r="AB1067" t="str">
        <f t="shared" si="153"/>
        <v>Potable</v>
      </c>
      <c r="AC1067" t="s">
        <v>40</v>
      </c>
    </row>
    <row r="1068" spans="2:29" x14ac:dyDescent="0.3">
      <c r="B1068">
        <v>8.5670438200383305</v>
      </c>
      <c r="C1068">
        <v>160.217867041077</v>
      </c>
      <c r="D1068">
        <v>236.831101899716</v>
      </c>
      <c r="E1068">
        <v>4.2869304046030399</v>
      </c>
      <c r="F1068">
        <v>360.28628191117701</v>
      </c>
      <c r="G1068">
        <v>490.51253888233498</v>
      </c>
      <c r="H1068">
        <v>9.0271671719971192</v>
      </c>
      <c r="I1068">
        <v>67.476229134684303</v>
      </c>
      <c r="J1068">
        <v>2.80492682365613</v>
      </c>
      <c r="O1068" t="str">
        <f t="shared" si="146"/>
        <v>Neutral</v>
      </c>
      <c r="P1068" t="str" cm="1">
        <f t="array" ref="P1068">_xlfn.IFS(C1067&lt;=60,"Soft",
C1067&lt;120,"Moderately Soft",
C1067&lt;=170,"Desirable",
C1067&lt;=240,"Moderately Hard",
C1067&gt;240,"Hard")</f>
        <v>Moderately Hard</v>
      </c>
      <c r="Q1068" t="str" cm="1">
        <f t="array" ref="Q1068">_xlfn.IFS(D1067&lt;50,"Non-Beneficial",
D1067&lt;=150,"Excellent",
D1067&lt;=250,"Good",
D1067&lt;=350,"Average",
D1067&lt;=500,"Poor",
D1067&lt;=800,"Very Poor",
D1067&gt;800,"Unacceptable")</f>
        <v>Good</v>
      </c>
      <c r="R1068" t="str">
        <f t="shared" si="145"/>
        <v>Unacceptable</v>
      </c>
      <c r="S1068" t="str">
        <f t="shared" si="147"/>
        <v>Safe</v>
      </c>
      <c r="T1068" t="str">
        <f t="shared" si="148"/>
        <v>Acceptable</v>
      </c>
      <c r="U1068" t="str">
        <f t="shared" si="149"/>
        <v>Acceptable</v>
      </c>
      <c r="V1068" t="str">
        <f t="shared" si="150"/>
        <v>Safe</v>
      </c>
      <c r="W1068" t="str">
        <f t="shared" si="151"/>
        <v>Acceptable</v>
      </c>
      <c r="AA1068" t="str">
        <f t="shared" si="152"/>
        <v>Not-Potable</v>
      </c>
      <c r="AB1068" t="str">
        <f t="shared" si="153"/>
        <v>Potable</v>
      </c>
      <c r="AC1068" t="s">
        <v>40</v>
      </c>
    </row>
    <row r="1069" spans="2:29" x14ac:dyDescent="0.3">
      <c r="B1069">
        <v>6.9941946752507898</v>
      </c>
      <c r="C1069">
        <v>216.665318578696</v>
      </c>
      <c r="D1069">
        <v>230.273852620193</v>
      </c>
      <c r="E1069">
        <v>9.7963298949892508</v>
      </c>
      <c r="F1069">
        <v>382.152977402077</v>
      </c>
      <c r="G1069">
        <v>369.46807206688902</v>
      </c>
      <c r="H1069">
        <v>18.967258633388202</v>
      </c>
      <c r="I1069">
        <v>59.651523208540802</v>
      </c>
      <c r="J1069">
        <v>4.3989007094839403</v>
      </c>
      <c r="O1069" t="str">
        <f t="shared" si="146"/>
        <v>Alkaline</v>
      </c>
      <c r="P1069" t="str" cm="1">
        <f t="array" ref="P1069">_xlfn.IFS(C1068&lt;=60,"Soft",
C1068&lt;120,"Moderately Soft",
C1068&lt;=170,"Desirable",
C1068&lt;=240,"Moderately Hard",
C1068&gt;240,"Hard")</f>
        <v>Desirable</v>
      </c>
      <c r="Q1069" t="str" cm="1">
        <f t="array" ref="Q1069">_xlfn.IFS(D1068&lt;50,"Non-Beneficial",
D1068&lt;=150,"Excellent",
D1068&lt;=250,"Good",
D1068&lt;=350,"Average",
D1068&lt;=500,"Poor",
D1068&lt;=800,"Very Poor",
D1068&gt;800,"Unacceptable")</f>
        <v>Good</v>
      </c>
      <c r="R1069" t="str">
        <f t="shared" si="145"/>
        <v>Acceptable</v>
      </c>
      <c r="S1069" t="str">
        <f t="shared" si="147"/>
        <v>Safe</v>
      </c>
      <c r="T1069" t="str">
        <f t="shared" si="148"/>
        <v>Acceptable</v>
      </c>
      <c r="U1069" t="str">
        <f t="shared" si="149"/>
        <v>Acceptable</v>
      </c>
      <c r="V1069" t="str">
        <f t="shared" si="150"/>
        <v>Safe</v>
      </c>
      <c r="W1069" t="str">
        <f t="shared" si="151"/>
        <v>Acceptable</v>
      </c>
      <c r="AA1069" t="str">
        <f t="shared" si="152"/>
        <v>Not-Potable</v>
      </c>
      <c r="AB1069" t="str">
        <f t="shared" si="153"/>
        <v>Potable</v>
      </c>
      <c r="AC1069" t="s">
        <v>40</v>
      </c>
    </row>
    <row r="1070" spans="2:29" x14ac:dyDescent="0.3">
      <c r="B1070">
        <v>3.3445885334830199</v>
      </c>
      <c r="C1070">
        <v>156.479926838804</v>
      </c>
      <c r="D1070">
        <v>553.34702799292802</v>
      </c>
      <c r="E1070">
        <v>8.5301015814632706</v>
      </c>
      <c r="F1070">
        <v>371.14777043508502</v>
      </c>
      <c r="G1070">
        <v>485.63114780716</v>
      </c>
      <c r="H1070">
        <v>16.980609973919599</v>
      </c>
      <c r="I1070">
        <v>69.622490067899705</v>
      </c>
      <c r="J1070">
        <v>2.5751410309774498</v>
      </c>
      <c r="O1070" t="str">
        <f t="shared" si="146"/>
        <v>Neutral</v>
      </c>
      <c r="P1070" t="str" cm="1">
        <f t="array" ref="P1070">_xlfn.IFS(C1069&lt;=60,"Soft",
C1069&lt;120,"Moderately Soft",
C1069&lt;=170,"Desirable",
C1069&lt;=240,"Moderately Hard",
C1069&gt;240,"Hard")</f>
        <v>Moderately Hard</v>
      </c>
      <c r="Q1070" t="str" cm="1">
        <f t="array" ref="Q1070">_xlfn.IFS(D1069&lt;50,"Non-Beneficial",
D1069&lt;=150,"Excellent",
D1069&lt;=250,"Good",
D1069&lt;=350,"Average",
D1069&lt;=500,"Poor",
D1069&lt;=800,"Very Poor",
D1069&gt;800,"Unacceptable")</f>
        <v>Good</v>
      </c>
      <c r="R1070" t="str">
        <f t="shared" si="145"/>
        <v>Unacceptable</v>
      </c>
      <c r="S1070" t="str">
        <f t="shared" si="147"/>
        <v>Safe</v>
      </c>
      <c r="T1070" t="str">
        <f t="shared" si="148"/>
        <v>Acceptable</v>
      </c>
      <c r="U1070" t="str">
        <f t="shared" si="149"/>
        <v>Acceptable</v>
      </c>
      <c r="V1070" t="str">
        <f t="shared" si="150"/>
        <v>Safe</v>
      </c>
      <c r="W1070" t="str">
        <f t="shared" si="151"/>
        <v>Acceptable</v>
      </c>
      <c r="AA1070" t="str">
        <f t="shared" si="152"/>
        <v>Not-Potable</v>
      </c>
      <c r="AB1070" t="str">
        <f t="shared" si="153"/>
        <v>Potable</v>
      </c>
      <c r="AC1070" t="s">
        <v>40</v>
      </c>
    </row>
    <row r="1071" spans="2:29" x14ac:dyDescent="0.3">
      <c r="B1071">
        <f>$AG$27</f>
        <v>7.080794504276815</v>
      </c>
      <c r="C1071">
        <v>198.65497584126899</v>
      </c>
      <c r="D1071">
        <v>200.63490327172201</v>
      </c>
      <c r="E1071">
        <v>9.5399839291300008</v>
      </c>
      <c r="F1071">
        <v>344.61853484797501</v>
      </c>
      <c r="G1071">
        <v>412.97920130511801</v>
      </c>
      <c r="H1071">
        <v>9.7670806889469102</v>
      </c>
      <c r="I1071">
        <v>43.141999746747203</v>
      </c>
      <c r="J1071">
        <v>4.5654232819768001</v>
      </c>
      <c r="O1071" t="str">
        <f t="shared" si="146"/>
        <v>Acidic</v>
      </c>
      <c r="P1071" t="str" cm="1">
        <f t="array" ref="P1071">_xlfn.IFS(C1070&lt;=60,"Soft",
C1070&lt;120,"Moderately Soft",
C1070&lt;=170,"Desirable",
C1070&lt;=240,"Moderately Hard",
C1070&gt;240,"Hard")</f>
        <v>Desirable</v>
      </c>
      <c r="Q1071" t="str" cm="1">
        <f t="array" ref="Q1071">_xlfn.IFS(D1070&lt;50,"Non-Beneficial",
D1070&lt;=150,"Excellent",
D1070&lt;=250,"Good",
D1070&lt;=350,"Average",
D1070&lt;=500,"Poor",
D1070&lt;=800,"Very Poor",
D1070&gt;800,"Unacceptable")</f>
        <v>Very Poor</v>
      </c>
      <c r="R1071" t="str">
        <f t="shared" si="145"/>
        <v>Unacceptable</v>
      </c>
      <c r="S1071" t="str">
        <f t="shared" si="147"/>
        <v>Safe</v>
      </c>
      <c r="T1071" t="str">
        <f t="shared" si="148"/>
        <v>Acceptable</v>
      </c>
      <c r="U1071" t="str">
        <f t="shared" si="149"/>
        <v>Acceptable</v>
      </c>
      <c r="V1071" t="str">
        <f t="shared" si="150"/>
        <v>Safe</v>
      </c>
      <c r="W1071" t="str">
        <f t="shared" si="151"/>
        <v>Acceptable</v>
      </c>
      <c r="AA1071" t="str">
        <f t="shared" si="152"/>
        <v>Not-Potable</v>
      </c>
      <c r="AB1071" t="str">
        <f t="shared" si="153"/>
        <v>Not-Potable</v>
      </c>
      <c r="AC1071" t="s">
        <v>40</v>
      </c>
    </row>
    <row r="1072" spans="2:29" x14ac:dyDescent="0.3">
      <c r="B1072">
        <f>$AG$27</f>
        <v>7.080794504276815</v>
      </c>
      <c r="C1072">
        <v>192.25416191961</v>
      </c>
      <c r="D1072">
        <v>217.62614145877899</v>
      </c>
      <c r="E1072">
        <v>7.2596382376633697</v>
      </c>
      <c r="F1072">
        <v>331.64965855788802</v>
      </c>
      <c r="G1072">
        <v>397.26282569322098</v>
      </c>
      <c r="H1072">
        <v>18.2612129477425</v>
      </c>
      <c r="I1072">
        <v>45.981624178188703</v>
      </c>
      <c r="J1072">
        <v>4.3448049442346903</v>
      </c>
      <c r="O1072" t="str">
        <f t="shared" si="146"/>
        <v>Neutral</v>
      </c>
      <c r="P1072" t="str" cm="1">
        <f t="array" ref="P1072">_xlfn.IFS(C1071&lt;=60,"Soft",
C1071&lt;120,"Moderately Soft",
C1071&lt;=170,"Desirable",
C1071&lt;=240,"Moderately Hard",
C1071&gt;240,"Hard")</f>
        <v>Moderately Hard</v>
      </c>
      <c r="Q1072" t="str" cm="1">
        <f t="array" ref="Q1072">_xlfn.IFS(D1071&lt;50,"Non-Beneficial",
D1071&lt;=150,"Excellent",
D1071&lt;=250,"Good",
D1071&lt;=350,"Average",
D1071&lt;=500,"Poor",
D1071&lt;=800,"Very Poor",
D1071&gt;800,"Unacceptable")</f>
        <v>Good</v>
      </c>
      <c r="R1072" t="str">
        <f t="shared" si="145"/>
        <v>Unacceptable</v>
      </c>
      <c r="S1072" t="str">
        <f t="shared" si="147"/>
        <v>Safe</v>
      </c>
      <c r="T1072" t="str">
        <f t="shared" si="148"/>
        <v>Acceptable</v>
      </c>
      <c r="U1072" t="str">
        <f t="shared" si="149"/>
        <v>Acceptable</v>
      </c>
      <c r="V1072" t="str">
        <f t="shared" si="150"/>
        <v>Safe</v>
      </c>
      <c r="W1072" t="str">
        <f t="shared" si="151"/>
        <v>Acceptable</v>
      </c>
      <c r="AA1072" t="str">
        <f t="shared" si="152"/>
        <v>Not-Potable</v>
      </c>
      <c r="AB1072" t="str">
        <f t="shared" si="153"/>
        <v>Potable</v>
      </c>
      <c r="AC1072" t="s">
        <v>40</v>
      </c>
    </row>
    <row r="1073" spans="2:29" x14ac:dyDescent="0.3">
      <c r="B1073">
        <v>7.77446846884681</v>
      </c>
      <c r="C1073">
        <v>216.75287219198</v>
      </c>
      <c r="D1073">
        <v>223.16398283637099</v>
      </c>
      <c r="E1073">
        <v>7.9475341311894896</v>
      </c>
      <c r="F1073">
        <v>385.04343760501598</v>
      </c>
      <c r="G1073">
        <v>288.068577690003</v>
      </c>
      <c r="H1073">
        <v>14.136699006023401</v>
      </c>
      <c r="I1073">
        <v>68.861860847865003</v>
      </c>
      <c r="J1073">
        <v>3.8910973336994901</v>
      </c>
      <c r="O1073" t="str">
        <f t="shared" si="146"/>
        <v>Neutral</v>
      </c>
      <c r="P1073" t="str" cm="1">
        <f t="array" ref="P1073">_xlfn.IFS(C1072&lt;=60,"Soft",
C1072&lt;120,"Moderately Soft",
C1072&lt;=170,"Desirable",
C1072&lt;=240,"Moderately Hard",
C1072&gt;240,"Hard")</f>
        <v>Moderately Hard</v>
      </c>
      <c r="Q1073" t="str" cm="1">
        <f t="array" ref="Q1073">_xlfn.IFS(D1072&lt;50,"Non-Beneficial",
D1072&lt;=150,"Excellent",
D1072&lt;=250,"Good",
D1072&lt;=350,"Average",
D1072&lt;=500,"Poor",
D1072&lt;=800,"Very Poor",
D1072&gt;800,"Unacceptable")</f>
        <v>Good</v>
      </c>
      <c r="R1073" t="str">
        <f t="shared" si="145"/>
        <v>Unacceptable</v>
      </c>
      <c r="S1073" t="str">
        <f t="shared" si="147"/>
        <v>Safe</v>
      </c>
      <c r="T1073" t="str">
        <f t="shared" si="148"/>
        <v>Acceptable</v>
      </c>
      <c r="U1073" t="str">
        <f t="shared" si="149"/>
        <v>Acceptable</v>
      </c>
      <c r="V1073" t="str">
        <f t="shared" si="150"/>
        <v>Safe</v>
      </c>
      <c r="W1073" t="str">
        <f t="shared" si="151"/>
        <v>Acceptable</v>
      </c>
      <c r="AA1073" t="str">
        <f t="shared" si="152"/>
        <v>Not-Potable</v>
      </c>
      <c r="AB1073" t="str">
        <f t="shared" si="153"/>
        <v>Potable</v>
      </c>
      <c r="AC1073" t="s">
        <v>35</v>
      </c>
    </row>
    <row r="1074" spans="2:29" x14ac:dyDescent="0.3">
      <c r="B1074">
        <f>$AG$27</f>
        <v>7.080794504276815</v>
      </c>
      <c r="C1074">
        <v>172.73143278552701</v>
      </c>
      <c r="D1074">
        <v>288.94476969921499</v>
      </c>
      <c r="E1074">
        <v>4.2509167915312798</v>
      </c>
      <c r="F1074">
        <v>244.28514512284701</v>
      </c>
      <c r="G1074">
        <v>559.62934012655001</v>
      </c>
      <c r="H1074">
        <v>21.3408492604812</v>
      </c>
      <c r="I1074">
        <v>51.274711873759301</v>
      </c>
      <c r="J1074">
        <v>2.9597496141183699</v>
      </c>
      <c r="O1074" t="str">
        <f t="shared" si="146"/>
        <v>Neutral</v>
      </c>
      <c r="P1074" t="str" cm="1">
        <f t="array" ref="P1074">_xlfn.IFS(C1073&lt;=60,"Soft",
C1073&lt;120,"Moderately Soft",
C1073&lt;=170,"Desirable",
C1073&lt;=240,"Moderately Hard",
C1073&gt;240,"Hard")</f>
        <v>Moderately Hard</v>
      </c>
      <c r="Q1074" t="str" cm="1">
        <f t="array" ref="Q1074">_xlfn.IFS(D1073&lt;50,"Non-Beneficial",
D1073&lt;=150,"Excellent",
D1073&lt;=250,"Good",
D1073&lt;=350,"Average",
D1073&lt;=500,"Poor",
D1073&lt;=800,"Very Poor",
D1073&gt;800,"Unacceptable")</f>
        <v>Good</v>
      </c>
      <c r="R1074" t="str">
        <f t="shared" si="145"/>
        <v>Unacceptable</v>
      </c>
      <c r="S1074" t="str">
        <f t="shared" si="147"/>
        <v>Safe</v>
      </c>
      <c r="T1074" t="str">
        <f t="shared" si="148"/>
        <v>Acceptable</v>
      </c>
      <c r="U1074" t="str">
        <f t="shared" si="149"/>
        <v>Acceptable</v>
      </c>
      <c r="V1074" t="str">
        <f t="shared" si="150"/>
        <v>Safe</v>
      </c>
      <c r="W1074" t="str">
        <f t="shared" si="151"/>
        <v>Acceptable</v>
      </c>
      <c r="AA1074" t="str">
        <f t="shared" si="152"/>
        <v>Not-Potable</v>
      </c>
      <c r="AB1074" t="str">
        <f t="shared" si="153"/>
        <v>Potable</v>
      </c>
      <c r="AC1074" t="s">
        <v>35</v>
      </c>
    </row>
    <row r="1075" spans="2:29" x14ac:dyDescent="0.3">
      <c r="B1075">
        <v>7.2034388489879797</v>
      </c>
      <c r="C1075">
        <v>168.44535787580301</v>
      </c>
      <c r="D1075">
        <v>228.26484697453898</v>
      </c>
      <c r="E1075">
        <v>6.2832497160561003</v>
      </c>
      <c r="F1075">
        <v>271.89204467895001</v>
      </c>
      <c r="G1075">
        <v>437.37086323632701</v>
      </c>
      <c r="H1075">
        <v>16.410654069644</v>
      </c>
      <c r="I1075">
        <v>64.505922579653102</v>
      </c>
      <c r="J1075">
        <v>6.3891610092163598</v>
      </c>
      <c r="O1075" t="str">
        <f t="shared" si="146"/>
        <v>Neutral</v>
      </c>
      <c r="P1075" t="str" cm="1">
        <f t="array" ref="P1075">_xlfn.IFS(C1074&lt;=60,"Soft",
C1074&lt;120,"Moderately Soft",
C1074&lt;=170,"Desirable",
C1074&lt;=240,"Moderately Hard",
C1074&gt;240,"Hard")</f>
        <v>Moderately Hard</v>
      </c>
      <c r="Q1075" t="str" cm="1">
        <f t="array" ref="Q1075">_xlfn.IFS(D1074&lt;50,"Non-Beneficial",
D1074&lt;=150,"Excellent",
D1074&lt;=250,"Good",
D1074&lt;=350,"Average",
D1074&lt;=500,"Poor",
D1074&lt;=800,"Very Poor",
D1074&gt;800,"Unacceptable")</f>
        <v>Average</v>
      </c>
      <c r="R1075" t="str">
        <f t="shared" si="145"/>
        <v>Acceptable</v>
      </c>
      <c r="S1075" t="str">
        <f t="shared" si="147"/>
        <v>Safe</v>
      </c>
      <c r="T1075" t="str">
        <f t="shared" si="148"/>
        <v>Unacceptable</v>
      </c>
      <c r="U1075" t="str">
        <f t="shared" si="149"/>
        <v>Unacceptable</v>
      </c>
      <c r="V1075" t="str">
        <f t="shared" si="150"/>
        <v>Safe</v>
      </c>
      <c r="W1075" t="str">
        <f t="shared" si="151"/>
        <v>Acceptable</v>
      </c>
      <c r="AA1075" t="str">
        <f t="shared" si="152"/>
        <v>Not-Potable</v>
      </c>
      <c r="AB1075" t="str">
        <f t="shared" si="153"/>
        <v>Not-Potable</v>
      </c>
      <c r="AC1075" t="s">
        <v>35</v>
      </c>
    </row>
    <row r="1076" spans="2:29" x14ac:dyDescent="0.3">
      <c r="B1076">
        <v>6.1504876009024398</v>
      </c>
      <c r="C1076">
        <v>240.88842236487099</v>
      </c>
      <c r="D1076">
        <v>63.425028427765398</v>
      </c>
      <c r="E1076">
        <v>9.6098958132287002</v>
      </c>
      <c r="F1076">
        <v>421.34318649952399</v>
      </c>
      <c r="G1076">
        <v>354.392525852522</v>
      </c>
      <c r="H1076">
        <v>12.3403842273846</v>
      </c>
      <c r="I1076">
        <v>83.238661387874998</v>
      </c>
      <c r="J1076">
        <v>3.55165581101503</v>
      </c>
      <c r="O1076" t="str">
        <f t="shared" si="146"/>
        <v>Neutral</v>
      </c>
      <c r="P1076" t="str" cm="1">
        <f t="array" ref="P1076">_xlfn.IFS(C1075&lt;=60,"Soft",
C1075&lt;120,"Moderately Soft",
C1075&lt;=170,"Desirable",
C1075&lt;=240,"Moderately Hard",
C1075&gt;240,"Hard")</f>
        <v>Desirable</v>
      </c>
      <c r="Q1076" t="str" cm="1">
        <f t="array" ref="Q1076">_xlfn.IFS(D1075&lt;50,"Non-Beneficial",
D1075&lt;=150,"Excellent",
D1075&lt;=250,"Good",
D1075&lt;=350,"Average",
D1075&lt;=500,"Poor",
D1075&lt;=800,"Very Poor",
D1075&gt;800,"Unacceptable")</f>
        <v>Good</v>
      </c>
      <c r="R1076" t="str">
        <f t="shared" si="145"/>
        <v>Needs Boiling</v>
      </c>
      <c r="S1076" t="str">
        <f t="shared" si="147"/>
        <v>Safe</v>
      </c>
      <c r="T1076" t="str">
        <f t="shared" si="148"/>
        <v>Acceptable</v>
      </c>
      <c r="U1076" t="str">
        <f t="shared" si="149"/>
        <v>Acceptable</v>
      </c>
      <c r="V1076" t="str">
        <f t="shared" si="150"/>
        <v>Safe</v>
      </c>
      <c r="W1076" t="str">
        <f t="shared" si="151"/>
        <v>Unacceptable</v>
      </c>
      <c r="AA1076" t="str">
        <f t="shared" si="152"/>
        <v>Not-Potable</v>
      </c>
      <c r="AB1076" t="str">
        <f t="shared" si="153"/>
        <v>Potable</v>
      </c>
      <c r="AC1076" t="s">
        <v>35</v>
      </c>
    </row>
    <row r="1077" spans="2:29" x14ac:dyDescent="0.3">
      <c r="B1077">
        <f>$AG$27</f>
        <v>7.080794504276815</v>
      </c>
      <c r="C1077">
        <v>225.95909234244701</v>
      </c>
      <c r="D1077">
        <v>96.606583019803892</v>
      </c>
      <c r="E1077">
        <v>8.8276545410829304</v>
      </c>
      <c r="F1077">
        <v>397.92424029365702</v>
      </c>
      <c r="G1077">
        <v>315.75090901039198</v>
      </c>
      <c r="H1077">
        <v>16.716556971817099</v>
      </c>
      <c r="I1077">
        <v>17.000682933674799</v>
      </c>
      <c r="J1077">
        <v>3.9592936152493401</v>
      </c>
      <c r="O1077" t="str">
        <f t="shared" si="146"/>
        <v>Acidic</v>
      </c>
      <c r="P1077" t="str" cm="1">
        <f t="array" ref="P1077">_xlfn.IFS(C1076&lt;=60,"Soft",
C1076&lt;120,"Moderately Soft",
C1076&lt;=170,"Desirable",
C1076&lt;=240,"Moderately Hard",
C1076&gt;240,"Hard")</f>
        <v>Hard</v>
      </c>
      <c r="Q1077" t="str" cm="1">
        <f t="array" ref="Q1077">_xlfn.IFS(D1076&lt;50,"Non-Beneficial",
D1076&lt;=150,"Excellent",
D1076&lt;=250,"Good",
D1076&lt;=350,"Average",
D1076&lt;=500,"Poor",
D1076&lt;=800,"Very Poor",
D1076&gt;800,"Unacceptable")</f>
        <v>Excellent</v>
      </c>
      <c r="R1077" t="str">
        <f t="shared" si="145"/>
        <v>Unacceptable</v>
      </c>
      <c r="S1077" t="str">
        <f t="shared" si="147"/>
        <v>Unsafe</v>
      </c>
      <c r="T1077" t="str">
        <f t="shared" si="148"/>
        <v>Acceptable</v>
      </c>
      <c r="U1077" t="str">
        <f t="shared" si="149"/>
        <v>Acceptable</v>
      </c>
      <c r="V1077" t="str">
        <f t="shared" si="150"/>
        <v>Unsafe</v>
      </c>
      <c r="W1077" t="str">
        <f t="shared" si="151"/>
        <v>Acceptable</v>
      </c>
      <c r="AA1077" t="str">
        <f t="shared" si="152"/>
        <v>Not-Potable</v>
      </c>
      <c r="AB1077" t="str">
        <f t="shared" si="153"/>
        <v>Not-Potable</v>
      </c>
      <c r="AC1077" t="s">
        <v>35</v>
      </c>
    </row>
    <row r="1078" spans="2:29" x14ac:dyDescent="0.3">
      <c r="B1078">
        <v>6.7675236582735003</v>
      </c>
      <c r="C1078">
        <v>203.75105571618701</v>
      </c>
      <c r="D1078">
        <v>211.627267349032</v>
      </c>
      <c r="E1078">
        <v>5.2327497279217399</v>
      </c>
      <c r="F1078">
        <v>251.062383958249</v>
      </c>
      <c r="G1078">
        <v>334.90537583270998</v>
      </c>
      <c r="H1078">
        <v>13.2143241703847</v>
      </c>
      <c r="I1078">
        <v>79.8630094072074</v>
      </c>
      <c r="J1078">
        <v>3.3002534975545199</v>
      </c>
      <c r="O1078" t="str">
        <f t="shared" si="146"/>
        <v>Neutral</v>
      </c>
      <c r="P1078" t="str" cm="1">
        <f t="array" ref="P1078">_xlfn.IFS(C1077&lt;=60,"Soft",
C1077&lt;120,"Moderately Soft",
C1077&lt;=170,"Desirable",
C1077&lt;=240,"Moderately Hard",
C1077&gt;240,"Hard")</f>
        <v>Moderately Hard</v>
      </c>
      <c r="Q1078" t="str" cm="1">
        <f t="array" ref="Q1078">_xlfn.IFS(D1077&lt;50,"Non-Beneficial",
D1077&lt;=150,"Excellent",
D1077&lt;=250,"Good",
D1077&lt;=350,"Average",
D1077&lt;=500,"Poor",
D1077&lt;=800,"Very Poor",
D1077&gt;800,"Unacceptable")</f>
        <v>Excellent</v>
      </c>
      <c r="R1078" t="str">
        <f t="shared" si="145"/>
        <v>Unacceptable</v>
      </c>
      <c r="S1078" t="str">
        <f t="shared" si="147"/>
        <v>Safe</v>
      </c>
      <c r="T1078" t="str">
        <f t="shared" si="148"/>
        <v>Acceptable</v>
      </c>
      <c r="U1078" t="str">
        <f t="shared" si="149"/>
        <v>Acceptable</v>
      </c>
      <c r="V1078" t="str">
        <f t="shared" si="150"/>
        <v>Safe</v>
      </c>
      <c r="W1078" t="str">
        <f t="shared" si="151"/>
        <v>Acceptable</v>
      </c>
      <c r="AA1078" t="str">
        <f t="shared" si="152"/>
        <v>Not-Potable</v>
      </c>
      <c r="AB1078" t="str">
        <f t="shared" si="153"/>
        <v>Potable</v>
      </c>
      <c r="AC1078" t="s">
        <v>35</v>
      </c>
    </row>
    <row r="1079" spans="2:29" x14ac:dyDescent="0.3">
      <c r="B1079">
        <v>8.0374303269215002</v>
      </c>
      <c r="C1079">
        <v>148.415308937313</v>
      </c>
      <c r="D1079">
        <v>484.10471014066002</v>
      </c>
      <c r="E1079">
        <v>4.7558796948014903</v>
      </c>
      <c r="F1079">
        <v>268.21189582814998</v>
      </c>
      <c r="G1079">
        <v>392.90120574833799</v>
      </c>
      <c r="H1079">
        <v>12.4666096963443</v>
      </c>
      <c r="I1079">
        <f>$AI$27</f>
        <v>66.396292946768</v>
      </c>
      <c r="J1079">
        <v>2.5062381267412399</v>
      </c>
      <c r="O1079" t="str">
        <f t="shared" si="146"/>
        <v>Drinkable</v>
      </c>
      <c r="P1079" t="str" cm="1">
        <f t="array" ref="P1079">_xlfn.IFS(C1078&lt;=60,"Soft",
C1078&lt;120,"Moderately Soft",
C1078&lt;=170,"Desirable",
C1078&lt;=240,"Moderately Hard",
C1078&gt;240,"Hard")</f>
        <v>Moderately Hard</v>
      </c>
      <c r="Q1079" t="str" cm="1">
        <f t="array" ref="Q1079">_xlfn.IFS(D1078&lt;50,"Non-Beneficial",
D1078&lt;=150,"Excellent",
D1078&lt;=250,"Good",
D1078&lt;=350,"Average",
D1078&lt;=500,"Poor",
D1078&lt;=800,"Very Poor",
D1078&gt;800,"Unacceptable")</f>
        <v>Good</v>
      </c>
      <c r="R1079" t="str">
        <f t="shared" si="145"/>
        <v>Needs Boiling</v>
      </c>
      <c r="S1079" t="str">
        <f t="shared" si="147"/>
        <v>Safe</v>
      </c>
      <c r="T1079" t="str">
        <f t="shared" si="148"/>
        <v>Acceptable</v>
      </c>
      <c r="U1079" t="str">
        <f t="shared" si="149"/>
        <v>Acceptable</v>
      </c>
      <c r="V1079" t="str">
        <f t="shared" si="150"/>
        <v>Safe</v>
      </c>
      <c r="W1079" t="str">
        <f t="shared" si="151"/>
        <v>Acceptable</v>
      </c>
      <c r="AA1079" t="str">
        <f t="shared" si="152"/>
        <v>Potable</v>
      </c>
      <c r="AB1079" t="str">
        <f t="shared" si="153"/>
        <v>Potable</v>
      </c>
      <c r="AC1079" t="s">
        <v>35</v>
      </c>
    </row>
    <row r="1080" spans="2:29" x14ac:dyDescent="0.3">
      <c r="B1080">
        <v>8.1771749737979693</v>
      </c>
      <c r="C1080">
        <v>210.44877003104801</v>
      </c>
      <c r="D1080">
        <v>186.26149312028502</v>
      </c>
      <c r="E1080">
        <v>7.2716723645577197</v>
      </c>
      <c r="F1080">
        <f>$AH$27</f>
        <v>333.77577661081307</v>
      </c>
      <c r="G1080">
        <v>455.92749989981598</v>
      </c>
      <c r="H1080">
        <v>14.247947201088</v>
      </c>
      <c r="I1080">
        <v>85.930428391237101</v>
      </c>
      <c r="J1080">
        <v>3.32563898563297</v>
      </c>
      <c r="O1080" t="str">
        <f t="shared" si="146"/>
        <v>Alkaline</v>
      </c>
      <c r="P1080" t="str" cm="1">
        <f t="array" ref="P1080">_xlfn.IFS(C1079&lt;=60,"Soft",
C1079&lt;120,"Moderately Soft",
C1079&lt;=170,"Desirable",
C1079&lt;=240,"Moderately Hard",
C1079&gt;240,"Hard")</f>
        <v>Desirable</v>
      </c>
      <c r="Q1080" t="str" cm="1">
        <f t="array" ref="Q1080">_xlfn.IFS(D1079&lt;50,"Non-Beneficial",
D1079&lt;=150,"Excellent",
D1079&lt;=250,"Good",
D1079&lt;=350,"Average",
D1079&lt;=500,"Poor",
D1079&lt;=800,"Very Poor",
D1079&gt;800,"Unacceptable")</f>
        <v>Poor</v>
      </c>
      <c r="R1080" t="str">
        <f t="shared" si="145"/>
        <v>Acceptable</v>
      </c>
      <c r="S1080" t="str">
        <f t="shared" si="147"/>
        <v>Safe</v>
      </c>
      <c r="T1080" t="str">
        <f t="shared" si="148"/>
        <v>Acceptable</v>
      </c>
      <c r="U1080" t="str">
        <f t="shared" si="149"/>
        <v>Acceptable</v>
      </c>
      <c r="V1080" t="str">
        <f t="shared" si="150"/>
        <v>Safe</v>
      </c>
      <c r="W1080" t="str">
        <f t="shared" si="151"/>
        <v>Acceptable</v>
      </c>
      <c r="AA1080" t="str">
        <f t="shared" si="152"/>
        <v>Not-Potable</v>
      </c>
      <c r="AB1080" t="str">
        <f t="shared" si="153"/>
        <v>Not-Potable</v>
      </c>
      <c r="AC1080" t="s">
        <v>35</v>
      </c>
    </row>
    <row r="1081" spans="2:29" x14ac:dyDescent="0.3">
      <c r="B1081">
        <v>6.7447990748899</v>
      </c>
      <c r="C1081">
        <v>204.08431824790799</v>
      </c>
      <c r="D1081">
        <v>202.15697516941799</v>
      </c>
      <c r="E1081">
        <v>6.1252516378114903</v>
      </c>
      <c r="F1081">
        <v>304.527937354063</v>
      </c>
      <c r="G1081">
        <v>544.33931713628203</v>
      </c>
      <c r="H1081">
        <v>12.0142430013251</v>
      </c>
      <c r="I1081">
        <v>72.608076082395897</v>
      </c>
      <c r="J1081">
        <v>4.8685426300863099</v>
      </c>
      <c r="O1081" t="str">
        <f t="shared" si="146"/>
        <v>Alkaline</v>
      </c>
      <c r="P1081" t="str" cm="1">
        <f t="array" ref="P1081">_xlfn.IFS(C1080&lt;=60,"Soft",
C1080&lt;120,"Moderately Soft",
C1080&lt;=170,"Desirable",
C1080&lt;=240,"Moderately Hard",
C1080&gt;240,"Hard")</f>
        <v>Moderately Hard</v>
      </c>
      <c r="Q1081" t="str" cm="1">
        <f t="array" ref="Q1081">_xlfn.IFS(D1080&lt;50,"Non-Beneficial",
D1080&lt;=150,"Excellent",
D1080&lt;=250,"Good",
D1080&lt;=350,"Average",
D1080&lt;=500,"Poor",
D1080&lt;=800,"Very Poor",
D1080&gt;800,"Unacceptable")</f>
        <v>Good</v>
      </c>
      <c r="R1081" t="str">
        <f t="shared" si="145"/>
        <v>Unacceptable</v>
      </c>
      <c r="S1081" t="str">
        <f t="shared" si="147"/>
        <v>Safe</v>
      </c>
      <c r="T1081" t="str">
        <f t="shared" si="148"/>
        <v>Acceptable</v>
      </c>
      <c r="U1081" t="str">
        <f t="shared" si="149"/>
        <v>Acceptable</v>
      </c>
      <c r="V1081" t="str">
        <f t="shared" si="150"/>
        <v>Unsafe</v>
      </c>
      <c r="W1081" t="str">
        <f t="shared" si="151"/>
        <v>Acceptable</v>
      </c>
      <c r="AA1081" t="str">
        <f t="shared" si="152"/>
        <v>Not-Potable</v>
      </c>
      <c r="AB1081" t="str">
        <f t="shared" si="153"/>
        <v>Not-Potable</v>
      </c>
      <c r="AC1081" t="s">
        <v>35</v>
      </c>
    </row>
    <row r="1082" spans="2:29" x14ac:dyDescent="0.3">
      <c r="B1082">
        <v>7.6037754464959297</v>
      </c>
      <c r="C1082">
        <v>214.682778025364</v>
      </c>
      <c r="D1082">
        <v>114.59622444976499</v>
      </c>
      <c r="E1082">
        <v>10.9999951590504</v>
      </c>
      <c r="F1082">
        <v>398.92086855325499</v>
      </c>
      <c r="G1082">
        <v>321.06907407237702</v>
      </c>
      <c r="H1082">
        <v>12.010675957758</v>
      </c>
      <c r="I1082">
        <v>58.100706666696702</v>
      </c>
      <c r="J1082">
        <v>3.58498502373372</v>
      </c>
      <c r="O1082" t="str">
        <f t="shared" si="146"/>
        <v>Drinkable</v>
      </c>
      <c r="P1082" t="str" cm="1">
        <f t="array" ref="P1082">_xlfn.IFS(C1081&lt;=60,"Soft",
C1081&lt;120,"Moderately Soft",
C1081&lt;=170,"Desirable",
C1081&lt;=240,"Moderately Hard",
C1081&gt;240,"Hard")</f>
        <v>Moderately Hard</v>
      </c>
      <c r="Q1082" t="str" cm="1">
        <f t="array" ref="Q1082">_xlfn.IFS(D1081&lt;50,"Non-Beneficial",
D1081&lt;=150,"Excellent",
D1081&lt;=250,"Good",
D1081&lt;=350,"Average",
D1081&lt;=500,"Poor",
D1081&lt;=800,"Very Poor",
D1081&gt;800,"Unacceptable")</f>
        <v>Good</v>
      </c>
      <c r="R1082" t="str">
        <f t="shared" si="145"/>
        <v>Needs Boiling</v>
      </c>
      <c r="S1082" t="str">
        <f t="shared" si="147"/>
        <v>Safe</v>
      </c>
      <c r="T1082" t="str">
        <f t="shared" si="148"/>
        <v>Unacceptable</v>
      </c>
      <c r="U1082" t="str">
        <f t="shared" si="149"/>
        <v>Acceptable</v>
      </c>
      <c r="V1082" t="str">
        <f t="shared" si="150"/>
        <v>Safe</v>
      </c>
      <c r="W1082" t="str">
        <f t="shared" si="151"/>
        <v>Acceptable</v>
      </c>
      <c r="AA1082" t="str">
        <f t="shared" si="152"/>
        <v>Not-Potable</v>
      </c>
      <c r="AB1082" t="str">
        <f t="shared" si="153"/>
        <v>Potable</v>
      </c>
      <c r="AC1082" t="s">
        <v>35</v>
      </c>
    </row>
    <row r="1083" spans="2:29" x14ac:dyDescent="0.3">
      <c r="B1083">
        <v>8.5461455551598693</v>
      </c>
      <c r="C1083">
        <v>177.84624444839</v>
      </c>
      <c r="D1083">
        <v>233.49485416834102</v>
      </c>
      <c r="E1083">
        <v>7.6520732448725699</v>
      </c>
      <c r="F1083">
        <v>352.81705269936901</v>
      </c>
      <c r="G1083">
        <v>413.32159952166</v>
      </c>
      <c r="H1083">
        <v>12.357385264920699</v>
      </c>
      <c r="I1083">
        <v>108.84956802943501</v>
      </c>
      <c r="J1083">
        <v>3.5053001682135299</v>
      </c>
      <c r="O1083" t="str">
        <f t="shared" si="146"/>
        <v>Neutral</v>
      </c>
      <c r="P1083" t="str" cm="1">
        <f t="array" ref="P1083">_xlfn.IFS(C1082&lt;=60,"Soft",
C1082&lt;120,"Moderately Soft",
C1082&lt;=170,"Desirable",
C1082&lt;=240,"Moderately Hard",
C1082&gt;240,"Hard")</f>
        <v>Moderately Hard</v>
      </c>
      <c r="Q1083" t="str" cm="1">
        <f t="array" ref="Q1083">_xlfn.IFS(D1082&lt;50,"Non-Beneficial",
D1082&lt;=150,"Excellent",
D1082&lt;=250,"Good",
D1082&lt;=350,"Average",
D1082&lt;=500,"Poor",
D1082&lt;=800,"Very Poor",
D1082&gt;800,"Unacceptable")</f>
        <v>Excellent</v>
      </c>
      <c r="R1083" t="str">
        <f t="shared" si="145"/>
        <v>Unacceptable</v>
      </c>
      <c r="S1083" t="str">
        <f t="shared" si="147"/>
        <v>Safe</v>
      </c>
      <c r="T1083" t="str">
        <f t="shared" si="148"/>
        <v>Acceptable</v>
      </c>
      <c r="U1083" t="str">
        <f t="shared" si="149"/>
        <v>Acceptable</v>
      </c>
      <c r="V1083" t="str">
        <f t="shared" si="150"/>
        <v>Safe</v>
      </c>
      <c r="W1083" t="str">
        <f t="shared" si="151"/>
        <v>Acceptable</v>
      </c>
      <c r="AA1083" t="str">
        <f t="shared" si="152"/>
        <v>Not-Potable</v>
      </c>
      <c r="AB1083" t="str">
        <f t="shared" si="153"/>
        <v>Potable</v>
      </c>
      <c r="AC1083" t="s">
        <v>35</v>
      </c>
    </row>
    <row r="1084" spans="2:29" x14ac:dyDescent="0.3">
      <c r="B1084">
        <v>5.43251208523776</v>
      </c>
      <c r="C1084">
        <v>231.351575760298</v>
      </c>
      <c r="D1084">
        <v>149.706472435698</v>
      </c>
      <c r="E1084">
        <v>9.1807031917893607</v>
      </c>
      <c r="F1084">
        <v>409.98846079591101</v>
      </c>
      <c r="G1084">
        <v>448.86474110145099</v>
      </c>
      <c r="H1084">
        <v>10.8382488229527</v>
      </c>
      <c r="I1084">
        <v>65.548215857085594</v>
      </c>
      <c r="J1084">
        <v>3.8744253151615999</v>
      </c>
      <c r="O1084" t="str">
        <f t="shared" si="146"/>
        <v>Alkaline</v>
      </c>
      <c r="P1084" t="str" cm="1">
        <f t="array" ref="P1084">_xlfn.IFS(C1083&lt;=60,"Soft",
C1083&lt;120,"Moderately Soft",
C1083&lt;=170,"Desirable",
C1083&lt;=240,"Moderately Hard",
C1083&gt;240,"Hard")</f>
        <v>Moderately Hard</v>
      </c>
      <c r="Q1084" t="str" cm="1">
        <f t="array" ref="Q1084">_xlfn.IFS(D1083&lt;50,"Non-Beneficial",
D1083&lt;=150,"Excellent",
D1083&lt;=250,"Good",
D1083&lt;=350,"Average",
D1083&lt;=500,"Poor",
D1083&lt;=800,"Very Poor",
D1083&gt;800,"Unacceptable")</f>
        <v>Good</v>
      </c>
      <c r="R1084" t="str">
        <f t="shared" si="145"/>
        <v>Unacceptable</v>
      </c>
      <c r="S1084" t="str">
        <f t="shared" si="147"/>
        <v>Safe</v>
      </c>
      <c r="T1084" t="str">
        <f t="shared" si="148"/>
        <v>Acceptable</v>
      </c>
      <c r="U1084" t="str">
        <f t="shared" si="149"/>
        <v>Acceptable</v>
      </c>
      <c r="V1084" t="str">
        <f t="shared" si="150"/>
        <v>Unsafe</v>
      </c>
      <c r="W1084" t="str">
        <f t="shared" si="151"/>
        <v>Acceptable</v>
      </c>
      <c r="AA1084" t="str">
        <f t="shared" si="152"/>
        <v>Not-Potable</v>
      </c>
      <c r="AB1084" t="str">
        <f t="shared" si="153"/>
        <v>Not-Potable</v>
      </c>
      <c r="AC1084" t="s">
        <v>35</v>
      </c>
    </row>
    <row r="1085" spans="2:29" x14ac:dyDescent="0.3">
      <c r="B1085">
        <v>7.7140893599548797</v>
      </c>
      <c r="C1085">
        <v>194.738282161896</v>
      </c>
      <c r="D1085">
        <v>273.36962623971101</v>
      </c>
      <c r="E1085">
        <v>7.6313570655233898</v>
      </c>
      <c r="F1085">
        <v>322.07295628130299</v>
      </c>
      <c r="G1085">
        <v>347.82920330934201</v>
      </c>
      <c r="H1085">
        <v>10.641789193560699</v>
      </c>
      <c r="I1085">
        <v>63.722932912340603</v>
      </c>
      <c r="J1085">
        <v>3.1825828574638702</v>
      </c>
      <c r="O1085" t="str">
        <f t="shared" si="146"/>
        <v>Acidic</v>
      </c>
      <c r="P1085" t="str" cm="1">
        <f t="array" ref="P1085">_xlfn.IFS(C1084&lt;=60,"Soft",
C1084&lt;120,"Moderately Soft",
C1084&lt;=170,"Desirable",
C1084&lt;=240,"Moderately Hard",
C1084&gt;240,"Hard")</f>
        <v>Moderately Hard</v>
      </c>
      <c r="Q1085" t="str" cm="1">
        <f t="array" ref="Q1085">_xlfn.IFS(D1084&lt;50,"Non-Beneficial",
D1084&lt;=150,"Excellent",
D1084&lt;=250,"Good",
D1084&lt;=350,"Average",
D1084&lt;=500,"Poor",
D1084&lt;=800,"Very Poor",
D1084&gt;800,"Unacceptable")</f>
        <v>Excellent</v>
      </c>
      <c r="R1085" t="str">
        <f t="shared" si="145"/>
        <v>Unacceptable</v>
      </c>
      <c r="S1085" t="str">
        <f t="shared" si="147"/>
        <v>Unsafe</v>
      </c>
      <c r="T1085" t="str">
        <f t="shared" si="148"/>
        <v>Acceptable</v>
      </c>
      <c r="U1085" t="str">
        <f t="shared" si="149"/>
        <v>Acceptable</v>
      </c>
      <c r="V1085" t="str">
        <f t="shared" si="150"/>
        <v>Safe</v>
      </c>
      <c r="W1085" t="str">
        <f t="shared" si="151"/>
        <v>Acceptable</v>
      </c>
      <c r="AA1085" t="str">
        <f t="shared" si="152"/>
        <v>Not-Potable</v>
      </c>
      <c r="AB1085" t="str">
        <f t="shared" si="153"/>
        <v>Not-Potable</v>
      </c>
      <c r="AC1085" t="s">
        <v>35</v>
      </c>
    </row>
    <row r="1086" spans="2:29" x14ac:dyDescent="0.3">
      <c r="B1086">
        <v>8.1545315110652705</v>
      </c>
      <c r="C1086">
        <v>168.09893538502101</v>
      </c>
      <c r="D1086">
        <v>213.61197052850702</v>
      </c>
      <c r="E1086">
        <v>6.1988439798586601</v>
      </c>
      <c r="F1086">
        <f>$AH$27</f>
        <v>333.77577661081307</v>
      </c>
      <c r="G1086">
        <v>419.17331199114602</v>
      </c>
      <c r="H1086">
        <v>12.3026685651897</v>
      </c>
      <c r="I1086">
        <v>59.887367056839601</v>
      </c>
      <c r="J1086">
        <v>2.4604648669148301</v>
      </c>
      <c r="O1086" t="str">
        <f t="shared" si="146"/>
        <v>Neutral</v>
      </c>
      <c r="P1086" t="str" cm="1">
        <f t="array" ref="P1086">_xlfn.IFS(C1085&lt;=60,"Soft",
C1085&lt;120,"Moderately Soft",
C1085&lt;=170,"Desirable",
C1085&lt;=240,"Moderately Hard",
C1085&gt;240,"Hard")</f>
        <v>Moderately Hard</v>
      </c>
      <c r="Q1086" t="str" cm="1">
        <f t="array" ref="Q1086">_xlfn.IFS(D1085&lt;50,"Non-Beneficial",
D1085&lt;=150,"Excellent",
D1085&lt;=250,"Good",
D1085&lt;=350,"Average",
D1085&lt;=500,"Poor",
D1085&lt;=800,"Very Poor",
D1085&gt;800,"Unacceptable")</f>
        <v>Average</v>
      </c>
      <c r="R1086" t="str">
        <f t="shared" si="145"/>
        <v>Unacceptable</v>
      </c>
      <c r="S1086" t="str">
        <f t="shared" si="147"/>
        <v>Safe</v>
      </c>
      <c r="T1086" t="str">
        <f t="shared" si="148"/>
        <v>Acceptable</v>
      </c>
      <c r="U1086" t="str">
        <f t="shared" si="149"/>
        <v>Acceptable</v>
      </c>
      <c r="V1086" t="str">
        <f t="shared" si="150"/>
        <v>Safe</v>
      </c>
      <c r="W1086" t="str">
        <f t="shared" si="151"/>
        <v>Acceptable</v>
      </c>
      <c r="AA1086" t="str">
        <f t="shared" si="152"/>
        <v>Not-Potable</v>
      </c>
      <c r="AB1086" t="str">
        <f t="shared" si="153"/>
        <v>Potable</v>
      </c>
      <c r="AC1086" t="s">
        <v>35</v>
      </c>
    </row>
    <row r="1087" spans="2:29" x14ac:dyDescent="0.3">
      <c r="B1087">
        <f>$AG$27</f>
        <v>7.080794504276815</v>
      </c>
      <c r="C1087">
        <v>190.21916761864099</v>
      </c>
      <c r="D1087">
        <v>230.94872393577501</v>
      </c>
      <c r="E1087">
        <v>6.4819857098984297</v>
      </c>
      <c r="F1087">
        <v>298.35615714840299</v>
      </c>
      <c r="G1087">
        <v>414.88913026669502</v>
      </c>
      <c r="H1087">
        <v>13.461794433552001</v>
      </c>
      <c r="I1087">
        <v>50.895233151800703</v>
      </c>
      <c r="J1087">
        <v>2.9770474002446301</v>
      </c>
      <c r="O1087" t="str">
        <f t="shared" si="146"/>
        <v>Alkaline</v>
      </c>
      <c r="P1087" t="str" cm="1">
        <f t="array" ref="P1087">_xlfn.IFS(C1086&lt;=60,"Soft",
C1086&lt;120,"Moderately Soft",
C1086&lt;=170,"Desirable",
C1086&lt;=240,"Moderately Hard",
C1086&gt;240,"Hard")</f>
        <v>Desirable</v>
      </c>
      <c r="Q1087" t="str" cm="1">
        <f t="array" ref="Q1087">_xlfn.IFS(D1086&lt;50,"Non-Beneficial",
D1086&lt;=150,"Excellent",
D1086&lt;=250,"Good",
D1086&lt;=350,"Average",
D1086&lt;=500,"Poor",
D1086&lt;=800,"Very Poor",
D1086&gt;800,"Unacceptable")</f>
        <v>Good</v>
      </c>
      <c r="R1087" t="str">
        <f t="shared" si="145"/>
        <v>Needs Boiling</v>
      </c>
      <c r="S1087" t="str">
        <f t="shared" si="147"/>
        <v>Safe</v>
      </c>
      <c r="T1087" t="str">
        <f t="shared" si="148"/>
        <v>Acceptable</v>
      </c>
      <c r="U1087" t="str">
        <f t="shared" si="149"/>
        <v>Acceptable</v>
      </c>
      <c r="V1087" t="str">
        <f t="shared" si="150"/>
        <v>Safe</v>
      </c>
      <c r="W1087" t="str">
        <f t="shared" si="151"/>
        <v>Acceptable</v>
      </c>
      <c r="AA1087" t="str">
        <f t="shared" si="152"/>
        <v>Not-Potable</v>
      </c>
      <c r="AB1087" t="str">
        <f t="shared" si="153"/>
        <v>Potable</v>
      </c>
      <c r="AC1087" t="s">
        <v>35</v>
      </c>
    </row>
    <row r="1088" spans="2:29" x14ac:dyDescent="0.3">
      <c r="B1088">
        <v>7.8458799292367498</v>
      </c>
      <c r="C1088">
        <v>193.78499977048099</v>
      </c>
      <c r="D1088">
        <v>137.698602378798</v>
      </c>
      <c r="E1088">
        <v>9.0071612005050206</v>
      </c>
      <c r="F1088">
        <v>343.620823185924</v>
      </c>
      <c r="G1088">
        <v>510.30560298607702</v>
      </c>
      <c r="H1088">
        <v>13.767801756435301</v>
      </c>
      <c r="I1088">
        <v>99.175594669175993</v>
      </c>
      <c r="J1088">
        <v>3.6671542049460899</v>
      </c>
      <c r="O1088" t="str">
        <f t="shared" si="146"/>
        <v>Neutral</v>
      </c>
      <c r="P1088" t="str" cm="1">
        <f t="array" ref="P1088">_xlfn.IFS(C1087&lt;=60,"Soft",
C1087&lt;120,"Moderately Soft",
C1087&lt;=170,"Desirable",
C1087&lt;=240,"Moderately Hard",
C1087&gt;240,"Hard")</f>
        <v>Moderately Hard</v>
      </c>
      <c r="Q1088" t="str" cm="1">
        <f t="array" ref="Q1088">_xlfn.IFS(D1087&lt;50,"Non-Beneficial",
D1087&lt;=150,"Excellent",
D1087&lt;=250,"Good",
D1087&lt;=350,"Average",
D1087&lt;=500,"Poor",
D1087&lt;=800,"Very Poor",
D1087&gt;800,"Unacceptable")</f>
        <v>Good</v>
      </c>
      <c r="R1088" t="str">
        <f t="shared" si="145"/>
        <v>Needs Boiling</v>
      </c>
      <c r="S1088" t="str">
        <f t="shared" si="147"/>
        <v>Safe</v>
      </c>
      <c r="T1088" t="str">
        <f t="shared" si="148"/>
        <v>Acceptable</v>
      </c>
      <c r="U1088" t="str">
        <f t="shared" si="149"/>
        <v>Acceptable</v>
      </c>
      <c r="V1088" t="str">
        <f t="shared" si="150"/>
        <v>Safe</v>
      </c>
      <c r="W1088" t="str">
        <f t="shared" si="151"/>
        <v>Acceptable</v>
      </c>
      <c r="AA1088" t="str">
        <f t="shared" si="152"/>
        <v>Potable</v>
      </c>
      <c r="AB1088" t="str">
        <f t="shared" si="153"/>
        <v>Potable</v>
      </c>
      <c r="AC1088" t="s">
        <v>35</v>
      </c>
    </row>
    <row r="1089" spans="2:29" x14ac:dyDescent="0.3">
      <c r="B1089">
        <v>7.1564244945983102</v>
      </c>
      <c r="C1089">
        <v>197.99353750698199</v>
      </c>
      <c r="D1089">
        <v>270.25206963024601</v>
      </c>
      <c r="E1089">
        <v>6.7345272854109304</v>
      </c>
      <c r="F1089">
        <v>359.71051716897398</v>
      </c>
      <c r="G1089">
        <v>448.45716069387697</v>
      </c>
      <c r="H1089">
        <v>12.5119734280934</v>
      </c>
      <c r="I1089">
        <v>49.299849432968898</v>
      </c>
      <c r="J1089">
        <v>2.9584147115900299</v>
      </c>
      <c r="O1089" t="str">
        <f t="shared" si="146"/>
        <v>Neutral</v>
      </c>
      <c r="P1089" t="str" cm="1">
        <f t="array" ref="P1089">_xlfn.IFS(C1088&lt;=60,"Soft",
C1088&lt;120,"Moderately Soft",
C1088&lt;=170,"Desirable",
C1088&lt;=240,"Moderately Hard",
C1088&gt;240,"Hard")</f>
        <v>Moderately Hard</v>
      </c>
      <c r="Q1089" t="str" cm="1">
        <f t="array" ref="Q1089">_xlfn.IFS(D1088&lt;50,"Non-Beneficial",
D1088&lt;=150,"Excellent",
D1088&lt;=250,"Good",
D1088&lt;=350,"Average",
D1088&lt;=500,"Poor",
D1088&lt;=800,"Very Poor",
D1088&gt;800,"Unacceptable")</f>
        <v>Excellent</v>
      </c>
      <c r="R1089" t="str">
        <f t="shared" si="145"/>
        <v>Unacceptable</v>
      </c>
      <c r="S1089" t="str">
        <f t="shared" si="147"/>
        <v>Safe</v>
      </c>
      <c r="T1089" t="str">
        <f t="shared" si="148"/>
        <v>Unacceptable</v>
      </c>
      <c r="U1089" t="str">
        <f t="shared" si="149"/>
        <v>Acceptable</v>
      </c>
      <c r="V1089" t="str">
        <f t="shared" si="150"/>
        <v>Unsafe</v>
      </c>
      <c r="W1089" t="str">
        <f t="shared" si="151"/>
        <v>Acceptable</v>
      </c>
      <c r="AA1089" t="str">
        <f t="shared" si="152"/>
        <v>Not-Potable</v>
      </c>
      <c r="AB1089" t="str">
        <f t="shared" si="153"/>
        <v>Not-Potable</v>
      </c>
      <c r="AC1089" t="s">
        <v>35</v>
      </c>
    </row>
    <row r="1090" spans="2:29" x14ac:dyDescent="0.3">
      <c r="B1090">
        <v>5.6946942380274104</v>
      </c>
      <c r="C1090">
        <v>240.712182112032</v>
      </c>
      <c r="D1090">
        <v>79.986745111768499</v>
      </c>
      <c r="E1090">
        <v>8.1242654276586102</v>
      </c>
      <c r="F1090">
        <f>$AH$27</f>
        <v>333.77577661081307</v>
      </c>
      <c r="G1090">
        <v>477.04780681337502</v>
      </c>
      <c r="H1090">
        <v>15.4593069619541</v>
      </c>
      <c r="I1090">
        <v>68.8956027491284</v>
      </c>
      <c r="J1090">
        <v>3.8706107995530199</v>
      </c>
      <c r="O1090" t="str">
        <f t="shared" si="146"/>
        <v>Neutral</v>
      </c>
      <c r="P1090" t="str" cm="1">
        <f t="array" ref="P1090">_xlfn.IFS(C1089&lt;=60,"Soft",
C1089&lt;120,"Moderately Soft",
C1089&lt;=170,"Desirable",
C1089&lt;=240,"Moderately Hard",
C1089&gt;240,"Hard")</f>
        <v>Moderately Hard</v>
      </c>
      <c r="Q1090" t="str" cm="1">
        <f t="array" ref="Q1090">_xlfn.IFS(D1089&lt;50,"Non-Beneficial",
D1089&lt;=150,"Excellent",
D1089&lt;=250,"Good",
D1089&lt;=350,"Average",
D1089&lt;=500,"Poor",
D1089&lt;=800,"Very Poor",
D1089&gt;800,"Unacceptable")</f>
        <v>Average</v>
      </c>
      <c r="R1090" t="str">
        <f t="shared" si="145"/>
        <v>Needs Boiling</v>
      </c>
      <c r="S1090" t="str">
        <f t="shared" si="147"/>
        <v>Safe</v>
      </c>
      <c r="T1090" t="str">
        <f t="shared" si="148"/>
        <v>Acceptable</v>
      </c>
      <c r="U1090" t="str">
        <f t="shared" si="149"/>
        <v>Acceptable</v>
      </c>
      <c r="V1090" t="str">
        <f t="shared" si="150"/>
        <v>Safe</v>
      </c>
      <c r="W1090" t="str">
        <f t="shared" si="151"/>
        <v>Acceptable</v>
      </c>
      <c r="AA1090" t="str">
        <f t="shared" si="152"/>
        <v>Potable</v>
      </c>
      <c r="AB1090" t="str">
        <f t="shared" si="153"/>
        <v>Potable</v>
      </c>
      <c r="AC1090" t="s">
        <v>35</v>
      </c>
    </row>
    <row r="1091" spans="2:29" x14ac:dyDescent="0.3">
      <c r="B1091">
        <v>6.7076855563827804</v>
      </c>
      <c r="C1091">
        <v>199.28537429982401</v>
      </c>
      <c r="D1091">
        <v>174.35340205976098</v>
      </c>
      <c r="E1091">
        <v>6.8099450585474299</v>
      </c>
      <c r="F1091">
        <f>$AH$27</f>
        <v>333.77577661081307</v>
      </c>
      <c r="G1091">
        <v>454.73241001768901</v>
      </c>
      <c r="H1091">
        <v>14.587290156964</v>
      </c>
      <c r="I1091">
        <v>81.378451070013199</v>
      </c>
      <c r="J1091">
        <v>3.8226687145376701</v>
      </c>
      <c r="O1091" t="str">
        <f t="shared" si="146"/>
        <v>Acidic</v>
      </c>
      <c r="P1091" t="str" cm="1">
        <f t="array" ref="P1091">_xlfn.IFS(C1090&lt;=60,"Soft",
C1090&lt;120,"Moderately Soft",
C1090&lt;=170,"Desirable",
C1090&lt;=240,"Moderately Hard",
C1090&gt;240,"Hard")</f>
        <v>Hard</v>
      </c>
      <c r="Q1091" t="str" cm="1">
        <f t="array" ref="Q1091">_xlfn.IFS(D1090&lt;50,"Non-Beneficial",
D1090&lt;=150,"Excellent",
D1090&lt;=250,"Good",
D1090&lt;=350,"Average",
D1090&lt;=500,"Poor",
D1090&lt;=800,"Very Poor",
D1090&gt;800,"Unacceptable")</f>
        <v>Excellent</v>
      </c>
      <c r="R1091" t="str">
        <f t="shared" ref="R1091:R1154" si="154">IF(E1090&lt;=5,"Acceptable",
IF(E1090&lt;=7,"Needs Boiling","Unacceptable"))</f>
        <v>Unacceptable</v>
      </c>
      <c r="S1091" t="str">
        <f t="shared" si="147"/>
        <v>Safe</v>
      </c>
      <c r="T1091" t="str">
        <f t="shared" si="148"/>
        <v>Acceptable</v>
      </c>
      <c r="U1091" t="str">
        <f t="shared" si="149"/>
        <v>Acceptable</v>
      </c>
      <c r="V1091" t="str">
        <f t="shared" si="150"/>
        <v>Safe</v>
      </c>
      <c r="W1091" t="str">
        <f t="shared" si="151"/>
        <v>Acceptable</v>
      </c>
      <c r="AA1091" t="str">
        <f t="shared" si="152"/>
        <v>Not-Potable</v>
      </c>
      <c r="AB1091" t="str">
        <f t="shared" si="153"/>
        <v>Not-Potable</v>
      </c>
      <c r="AC1091" t="s">
        <v>35</v>
      </c>
    </row>
    <row r="1092" spans="2:29" x14ac:dyDescent="0.3">
      <c r="B1092">
        <v>4.77522195583692</v>
      </c>
      <c r="C1092">
        <v>231.998578607387</v>
      </c>
      <c r="D1092">
        <v>139.781726601884</v>
      </c>
      <c r="E1092">
        <v>9.4221005748937205</v>
      </c>
      <c r="F1092">
        <v>389.21958563817998</v>
      </c>
      <c r="G1092">
        <v>526.06765100797804</v>
      </c>
      <c r="H1092">
        <v>17.207494384162899</v>
      </c>
      <c r="I1092">
        <v>73.940969969384398</v>
      </c>
      <c r="J1092">
        <v>3.22308086452023</v>
      </c>
      <c r="O1092" t="str">
        <f t="shared" ref="O1092:O1155" si="155">IF(B1091&lt;3,"Highly Acidic",
IF(AND(B1091&lt;6.52,B1091&gt;=3),"Acidic",
IF(AND(B1091&gt;=6.52,B1091&lt;=6.83),"Drinkable",
IF(AND(B1091&gt;6.83,B1091&lt;8),"Neutral",
IF(AND(B1091&gt;=8,B1091&lt;11),"Alkaline","Highly Alkaline")
))))</f>
        <v>Drinkable</v>
      </c>
      <c r="P1092" t="str" cm="1">
        <f t="array" ref="P1092">_xlfn.IFS(C1091&lt;=60,"Soft",
C1091&lt;120,"Moderately Soft",
C1091&lt;=170,"Desirable",
C1091&lt;=240,"Moderately Hard",
C1091&gt;240,"Hard")</f>
        <v>Moderately Hard</v>
      </c>
      <c r="Q1092" t="str" cm="1">
        <f t="array" ref="Q1092">_xlfn.IFS(D1091&lt;50,"Non-Beneficial",
D1091&lt;=150,"Excellent",
D1091&lt;=250,"Good",
D1091&lt;=350,"Average",
D1091&lt;=500,"Poor",
D1091&lt;=800,"Very Poor",
D1091&gt;800,"Unacceptable")</f>
        <v>Good</v>
      </c>
      <c r="R1092" t="str">
        <f t="shared" si="154"/>
        <v>Needs Boiling</v>
      </c>
      <c r="S1092" t="str">
        <f t="shared" ref="S1092:S1155" si="156">IF(F1091&lt;=400,"Safe","Unsafe")</f>
        <v>Safe</v>
      </c>
      <c r="T1092" t="str">
        <f t="shared" ref="T1092:T1155" si="157">IF(G1091&lt;=500,"Acceptable","Unacceptable")</f>
        <v>Acceptable</v>
      </c>
      <c r="U1092" t="str">
        <f t="shared" ref="U1092:U1155" si="158">IF(H1091&lt;20,"Acceptable","Unacceptable")</f>
        <v>Acceptable</v>
      </c>
      <c r="V1092" t="str">
        <f t="shared" ref="V1092:V1155" si="159">IF(I1091&lt;=80,"Safe","Unsafe")</f>
        <v>Unsafe</v>
      </c>
      <c r="W1092" t="str">
        <f t="shared" ref="W1092:W1155" si="160">IF(J1091&lt;5,"Acceptable","Unacceptable")</f>
        <v>Acceptable</v>
      </c>
      <c r="AA1092" t="str">
        <f t="shared" ref="AA1092:AA1155" si="161">IF(
       AND(OR(O1092 = "Drinkable",O1092 = "Neutral"),
                OR(P1092 = "Desirable",P1092 = "Moderately Hard"),
                OR(Q1092 = "Excellent",Q1092 = "Good",Q1092 = "Average"),
                OR(R1092 = "Acceptable",R1092 = "Needs Boiling"),
                S1092 = "Safe",
                T1092 = "Acceptable",
                U1092 = "Acceptable",
                V1092 = "Safe",
                W1092 = "Acceptable"
               ),
     "Potable",
    "Not-Potable"
   )</f>
        <v>Not-Potable</v>
      </c>
      <c r="AB1092" t="str">
        <f t="shared" ref="AB1092:AB1155" si="162">IF(
        SUM(
                   IF(OR(O1092 = "Neutral",O1092 = "Drinkable"),1,0),
                   IF(OR(P1092 = "Desirable",P1092 = "Moderately Hard"),1,0),
                   IF(OR(Q1092 = "Good",Q1092 = "Average",Q1092 ="Excellent"),1,0),
                   IF(OR(R1092 = "Acceptable",R1092 = "Needs Boiling"),1,0),
                   IF(S1092 = "Safe",1,0),
                   IF(T1092 = "Acceptable",1,0),
                   IF(U1092 = "Acceptable",1,0),
                   IF(V1092 = "Safe",1,0),
                   IF(W1092 = "Acceptable",1,0)
               )&gt;7,
      "Potable",
      "Not-Potable"
  )</f>
        <v>Potable</v>
      </c>
      <c r="AC1092" t="s">
        <v>35</v>
      </c>
    </row>
    <row r="1093" spans="2:29" x14ac:dyDescent="0.3">
      <c r="B1093">
        <f>$AG$27</f>
        <v>7.080794504276815</v>
      </c>
      <c r="C1093">
        <v>200.31523572876199</v>
      </c>
      <c r="D1093">
        <v>199.47434474507202</v>
      </c>
      <c r="E1093">
        <v>7.3782358810755904</v>
      </c>
      <c r="F1093">
        <v>337.23146852418898</v>
      </c>
      <c r="G1093">
        <v>295.75705315030598</v>
      </c>
      <c r="H1093">
        <v>14.033995012808701</v>
      </c>
      <c r="I1093">
        <v>29.668142132758302</v>
      </c>
      <c r="J1093">
        <v>4.3872084184998004</v>
      </c>
      <c r="O1093" t="str">
        <f t="shared" si="155"/>
        <v>Acidic</v>
      </c>
      <c r="P1093" t="str" cm="1">
        <f t="array" ref="P1093">_xlfn.IFS(C1092&lt;=60,"Soft",
C1092&lt;120,"Moderately Soft",
C1092&lt;=170,"Desirable",
C1092&lt;=240,"Moderately Hard",
C1092&gt;240,"Hard")</f>
        <v>Moderately Hard</v>
      </c>
      <c r="Q1093" t="str" cm="1">
        <f t="array" ref="Q1093">_xlfn.IFS(D1092&lt;50,"Non-Beneficial",
D1092&lt;=150,"Excellent",
D1092&lt;=250,"Good",
D1092&lt;=350,"Average",
D1092&lt;=500,"Poor",
D1092&lt;=800,"Very Poor",
D1092&gt;800,"Unacceptable")</f>
        <v>Excellent</v>
      </c>
      <c r="R1093" t="str">
        <f t="shared" si="154"/>
        <v>Unacceptable</v>
      </c>
      <c r="S1093" t="str">
        <f t="shared" si="156"/>
        <v>Safe</v>
      </c>
      <c r="T1093" t="str">
        <f t="shared" si="157"/>
        <v>Unacceptable</v>
      </c>
      <c r="U1093" t="str">
        <f t="shared" si="158"/>
        <v>Acceptable</v>
      </c>
      <c r="V1093" t="str">
        <f t="shared" si="159"/>
        <v>Safe</v>
      </c>
      <c r="W1093" t="str">
        <f t="shared" si="160"/>
        <v>Acceptable</v>
      </c>
      <c r="AA1093" t="str">
        <f t="shared" si="161"/>
        <v>Not-Potable</v>
      </c>
      <c r="AB1093" t="str">
        <f t="shared" si="162"/>
        <v>Not-Potable</v>
      </c>
      <c r="AC1093" t="s">
        <v>35</v>
      </c>
    </row>
    <row r="1094" spans="2:29" x14ac:dyDescent="0.3">
      <c r="B1094">
        <f>$AG$27</f>
        <v>7.080794504276815</v>
      </c>
      <c r="C1094">
        <v>205.12830348496499</v>
      </c>
      <c r="D1094">
        <v>175.37989615806498</v>
      </c>
      <c r="E1094">
        <v>8.0258061091672896</v>
      </c>
      <c r="F1094">
        <v>396.09191738280498</v>
      </c>
      <c r="G1094">
        <v>318.53663286980299</v>
      </c>
      <c r="H1094">
        <v>13.860453410173299</v>
      </c>
      <c r="I1094">
        <v>93.714876161506695</v>
      </c>
      <c r="J1094">
        <v>2.9997023209082698</v>
      </c>
      <c r="O1094" t="str">
        <f t="shared" si="155"/>
        <v>Neutral</v>
      </c>
      <c r="P1094" t="str" cm="1">
        <f t="array" ref="P1094">_xlfn.IFS(C1093&lt;=60,"Soft",
C1093&lt;120,"Moderately Soft",
C1093&lt;=170,"Desirable",
C1093&lt;=240,"Moderately Hard",
C1093&gt;240,"Hard")</f>
        <v>Moderately Hard</v>
      </c>
      <c r="Q1094" t="str" cm="1">
        <f t="array" ref="Q1094">_xlfn.IFS(D1093&lt;50,"Non-Beneficial",
D1093&lt;=150,"Excellent",
D1093&lt;=250,"Good",
D1093&lt;=350,"Average",
D1093&lt;=500,"Poor",
D1093&lt;=800,"Very Poor",
D1093&gt;800,"Unacceptable")</f>
        <v>Good</v>
      </c>
      <c r="R1094" t="str">
        <f t="shared" si="154"/>
        <v>Unacceptable</v>
      </c>
      <c r="S1094" t="str">
        <f t="shared" si="156"/>
        <v>Safe</v>
      </c>
      <c r="T1094" t="str">
        <f t="shared" si="157"/>
        <v>Acceptable</v>
      </c>
      <c r="U1094" t="str">
        <f t="shared" si="158"/>
        <v>Acceptable</v>
      </c>
      <c r="V1094" t="str">
        <f t="shared" si="159"/>
        <v>Safe</v>
      </c>
      <c r="W1094" t="str">
        <f t="shared" si="160"/>
        <v>Acceptable</v>
      </c>
      <c r="AA1094" t="str">
        <f t="shared" si="161"/>
        <v>Not-Potable</v>
      </c>
      <c r="AB1094" t="str">
        <f t="shared" si="162"/>
        <v>Potable</v>
      </c>
      <c r="AC1094" t="s">
        <v>35</v>
      </c>
    </row>
    <row r="1095" spans="2:29" x14ac:dyDescent="0.3">
      <c r="B1095">
        <v>8.5017114390230297</v>
      </c>
      <c r="C1095">
        <v>193.908906085078</v>
      </c>
      <c r="D1095">
        <v>212.89179593409202</v>
      </c>
      <c r="E1095">
        <v>7.1081902940380202</v>
      </c>
      <c r="F1095">
        <f>$AH$27</f>
        <v>333.77577661081307</v>
      </c>
      <c r="G1095">
        <v>393.17668125098498</v>
      </c>
      <c r="H1095">
        <v>13.6432362188679</v>
      </c>
      <c r="I1095">
        <v>61.125079732354202</v>
      </c>
      <c r="J1095">
        <v>5.6122956621068303</v>
      </c>
      <c r="O1095" t="str">
        <f t="shared" si="155"/>
        <v>Neutral</v>
      </c>
      <c r="P1095" t="str" cm="1">
        <f t="array" ref="P1095">_xlfn.IFS(C1094&lt;=60,"Soft",
C1094&lt;120,"Moderately Soft",
C1094&lt;=170,"Desirable",
C1094&lt;=240,"Moderately Hard",
C1094&gt;240,"Hard")</f>
        <v>Moderately Hard</v>
      </c>
      <c r="Q1095" t="str" cm="1">
        <f t="array" ref="Q1095">_xlfn.IFS(D1094&lt;50,"Non-Beneficial",
D1094&lt;=150,"Excellent",
D1094&lt;=250,"Good",
D1094&lt;=350,"Average",
D1094&lt;=500,"Poor",
D1094&lt;=800,"Very Poor",
D1094&gt;800,"Unacceptable")</f>
        <v>Good</v>
      </c>
      <c r="R1095" t="str">
        <f t="shared" si="154"/>
        <v>Unacceptable</v>
      </c>
      <c r="S1095" t="str">
        <f t="shared" si="156"/>
        <v>Safe</v>
      </c>
      <c r="T1095" t="str">
        <f t="shared" si="157"/>
        <v>Acceptable</v>
      </c>
      <c r="U1095" t="str">
        <f t="shared" si="158"/>
        <v>Acceptable</v>
      </c>
      <c r="V1095" t="str">
        <f t="shared" si="159"/>
        <v>Unsafe</v>
      </c>
      <c r="W1095" t="str">
        <f t="shared" si="160"/>
        <v>Acceptable</v>
      </c>
      <c r="AA1095" t="str">
        <f t="shared" si="161"/>
        <v>Not-Potable</v>
      </c>
      <c r="AB1095" t="str">
        <f t="shared" si="162"/>
        <v>Not-Potable</v>
      </c>
      <c r="AC1095" t="s">
        <v>35</v>
      </c>
    </row>
    <row r="1096" spans="2:29" x14ac:dyDescent="0.3">
      <c r="B1096">
        <v>7.7412450586367401</v>
      </c>
      <c r="C1096">
        <v>218.23718647475701</v>
      </c>
      <c r="D1096">
        <v>228.24699465157198</v>
      </c>
      <c r="E1096">
        <v>8.6964788338008194</v>
      </c>
      <c r="F1096">
        <v>363.99274772202102</v>
      </c>
      <c r="G1096">
        <v>521.01626057959299</v>
      </c>
      <c r="H1096">
        <v>15.3106313951522</v>
      </c>
      <c r="I1096">
        <v>73.723070121407801</v>
      </c>
      <c r="J1096">
        <v>3.7411433659749598</v>
      </c>
      <c r="O1096" t="str">
        <f t="shared" si="155"/>
        <v>Alkaline</v>
      </c>
      <c r="P1096" t="str" cm="1">
        <f t="array" ref="P1096">_xlfn.IFS(C1095&lt;=60,"Soft",
C1095&lt;120,"Moderately Soft",
C1095&lt;=170,"Desirable",
C1095&lt;=240,"Moderately Hard",
C1095&gt;240,"Hard")</f>
        <v>Moderately Hard</v>
      </c>
      <c r="Q1096" t="str" cm="1">
        <f t="array" ref="Q1096">_xlfn.IFS(D1095&lt;50,"Non-Beneficial",
D1095&lt;=150,"Excellent",
D1095&lt;=250,"Good",
D1095&lt;=350,"Average",
D1095&lt;=500,"Poor",
D1095&lt;=800,"Very Poor",
D1095&gt;800,"Unacceptable")</f>
        <v>Good</v>
      </c>
      <c r="R1096" t="str">
        <f t="shared" si="154"/>
        <v>Unacceptable</v>
      </c>
      <c r="S1096" t="str">
        <f t="shared" si="156"/>
        <v>Safe</v>
      </c>
      <c r="T1096" t="str">
        <f t="shared" si="157"/>
        <v>Acceptable</v>
      </c>
      <c r="U1096" t="str">
        <f t="shared" si="158"/>
        <v>Acceptable</v>
      </c>
      <c r="V1096" t="str">
        <f t="shared" si="159"/>
        <v>Safe</v>
      </c>
      <c r="W1096" t="str">
        <f t="shared" si="160"/>
        <v>Unacceptable</v>
      </c>
      <c r="AA1096" t="str">
        <f t="shared" si="161"/>
        <v>Not-Potable</v>
      </c>
      <c r="AB1096" t="str">
        <f t="shared" si="162"/>
        <v>Not-Potable</v>
      </c>
      <c r="AC1096" t="s">
        <v>35</v>
      </c>
    </row>
    <row r="1097" spans="2:29" x14ac:dyDescent="0.3">
      <c r="B1097">
        <v>4.1874908148117402</v>
      </c>
      <c r="C1097">
        <v>208.37418809555101</v>
      </c>
      <c r="D1097">
        <v>218.09709834295899</v>
      </c>
      <c r="E1097">
        <v>5.8461120415186496</v>
      </c>
      <c r="F1097">
        <v>327.47420306879798</v>
      </c>
      <c r="G1097">
        <v>264.50808251207002</v>
      </c>
      <c r="H1097">
        <v>11.2351442261954</v>
      </c>
      <c r="I1097">
        <v>46.682597290033002</v>
      </c>
      <c r="J1097">
        <v>4.5929593440959398</v>
      </c>
      <c r="O1097" t="str">
        <f t="shared" si="155"/>
        <v>Neutral</v>
      </c>
      <c r="P1097" t="str" cm="1">
        <f t="array" ref="P1097">_xlfn.IFS(C1096&lt;=60,"Soft",
C1096&lt;120,"Moderately Soft",
C1096&lt;=170,"Desirable",
C1096&lt;=240,"Moderately Hard",
C1096&gt;240,"Hard")</f>
        <v>Moderately Hard</v>
      </c>
      <c r="Q1097" t="str" cm="1">
        <f t="array" ref="Q1097">_xlfn.IFS(D1096&lt;50,"Non-Beneficial",
D1096&lt;=150,"Excellent",
D1096&lt;=250,"Good",
D1096&lt;=350,"Average",
D1096&lt;=500,"Poor",
D1096&lt;=800,"Very Poor",
D1096&gt;800,"Unacceptable")</f>
        <v>Good</v>
      </c>
      <c r="R1097" t="str">
        <f t="shared" si="154"/>
        <v>Unacceptable</v>
      </c>
      <c r="S1097" t="str">
        <f t="shared" si="156"/>
        <v>Safe</v>
      </c>
      <c r="T1097" t="str">
        <f t="shared" si="157"/>
        <v>Unacceptable</v>
      </c>
      <c r="U1097" t="str">
        <f t="shared" si="158"/>
        <v>Acceptable</v>
      </c>
      <c r="V1097" t="str">
        <f t="shared" si="159"/>
        <v>Safe</v>
      </c>
      <c r="W1097" t="str">
        <f t="shared" si="160"/>
        <v>Acceptable</v>
      </c>
      <c r="AA1097" t="str">
        <f t="shared" si="161"/>
        <v>Not-Potable</v>
      </c>
      <c r="AB1097" t="str">
        <f t="shared" si="162"/>
        <v>Not-Potable</v>
      </c>
      <c r="AC1097" t="s">
        <v>35</v>
      </c>
    </row>
    <row r="1098" spans="2:29" x14ac:dyDescent="0.3">
      <c r="B1098">
        <f>$AG$27</f>
        <v>7.080794504276815</v>
      </c>
      <c r="C1098">
        <v>142.145565567879</v>
      </c>
      <c r="D1098">
        <v>451.41686036383601</v>
      </c>
      <c r="E1098">
        <v>6.0306399601185303</v>
      </c>
      <c r="F1098">
        <v>240.19850475088401</v>
      </c>
      <c r="G1098">
        <v>369.28042897170502</v>
      </c>
      <c r="H1098">
        <v>20.605552070757</v>
      </c>
      <c r="I1098">
        <v>70.168389220097396</v>
      </c>
      <c r="J1098">
        <v>4.6047247958044704</v>
      </c>
      <c r="O1098" t="str">
        <f t="shared" si="155"/>
        <v>Acidic</v>
      </c>
      <c r="P1098" t="str" cm="1">
        <f t="array" ref="P1098">_xlfn.IFS(C1097&lt;=60,"Soft",
C1097&lt;120,"Moderately Soft",
C1097&lt;=170,"Desirable",
C1097&lt;=240,"Moderately Hard",
C1097&gt;240,"Hard")</f>
        <v>Moderately Hard</v>
      </c>
      <c r="Q1098" t="str" cm="1">
        <f t="array" ref="Q1098">_xlfn.IFS(D1097&lt;50,"Non-Beneficial",
D1097&lt;=150,"Excellent",
D1097&lt;=250,"Good",
D1097&lt;=350,"Average",
D1097&lt;=500,"Poor",
D1097&lt;=800,"Very Poor",
D1097&gt;800,"Unacceptable")</f>
        <v>Good</v>
      </c>
      <c r="R1098" t="str">
        <f t="shared" si="154"/>
        <v>Needs Boiling</v>
      </c>
      <c r="S1098" t="str">
        <f t="shared" si="156"/>
        <v>Safe</v>
      </c>
      <c r="T1098" t="str">
        <f t="shared" si="157"/>
        <v>Acceptable</v>
      </c>
      <c r="U1098" t="str">
        <f t="shared" si="158"/>
        <v>Acceptable</v>
      </c>
      <c r="V1098" t="str">
        <f t="shared" si="159"/>
        <v>Safe</v>
      </c>
      <c r="W1098" t="str">
        <f t="shared" si="160"/>
        <v>Acceptable</v>
      </c>
      <c r="AA1098" t="str">
        <f t="shared" si="161"/>
        <v>Not-Potable</v>
      </c>
      <c r="AB1098" t="str">
        <f t="shared" si="162"/>
        <v>Potable</v>
      </c>
      <c r="AC1098" t="s">
        <v>35</v>
      </c>
    </row>
    <row r="1099" spans="2:29" x14ac:dyDescent="0.3">
      <c r="B1099">
        <v>7.8080122115602704</v>
      </c>
      <c r="C1099">
        <v>179.799916607516</v>
      </c>
      <c r="D1099">
        <v>170.37725367080398</v>
      </c>
      <c r="E1099">
        <v>6.3783644935211603</v>
      </c>
      <c r="F1099">
        <v>348.07151056265599</v>
      </c>
      <c r="G1099">
        <v>590.06054594664295</v>
      </c>
      <c r="H1099">
        <v>12.092499340332401</v>
      </c>
      <c r="I1099">
        <v>81.592361879131005</v>
      </c>
      <c r="J1099">
        <v>4.16554990553482</v>
      </c>
      <c r="O1099" t="str">
        <f t="shared" si="155"/>
        <v>Neutral</v>
      </c>
      <c r="P1099" t="str" cm="1">
        <f t="array" ref="P1099">_xlfn.IFS(C1098&lt;=60,"Soft",
C1098&lt;120,"Moderately Soft",
C1098&lt;=170,"Desirable",
C1098&lt;=240,"Moderately Hard",
C1098&gt;240,"Hard")</f>
        <v>Desirable</v>
      </c>
      <c r="Q1099" t="str" cm="1">
        <f t="array" ref="Q1099">_xlfn.IFS(D1098&lt;50,"Non-Beneficial",
D1098&lt;=150,"Excellent",
D1098&lt;=250,"Good",
D1098&lt;=350,"Average",
D1098&lt;=500,"Poor",
D1098&lt;=800,"Very Poor",
D1098&gt;800,"Unacceptable")</f>
        <v>Poor</v>
      </c>
      <c r="R1099" t="str">
        <f t="shared" si="154"/>
        <v>Needs Boiling</v>
      </c>
      <c r="S1099" t="str">
        <f t="shared" si="156"/>
        <v>Safe</v>
      </c>
      <c r="T1099" t="str">
        <f t="shared" si="157"/>
        <v>Acceptable</v>
      </c>
      <c r="U1099" t="str">
        <f t="shared" si="158"/>
        <v>Unacceptable</v>
      </c>
      <c r="V1099" t="str">
        <f t="shared" si="159"/>
        <v>Safe</v>
      </c>
      <c r="W1099" t="str">
        <f t="shared" si="160"/>
        <v>Acceptable</v>
      </c>
      <c r="AA1099" t="str">
        <f t="shared" si="161"/>
        <v>Not-Potable</v>
      </c>
      <c r="AB1099" t="str">
        <f t="shared" si="162"/>
        <v>Not-Potable</v>
      </c>
      <c r="AC1099" t="s">
        <v>35</v>
      </c>
    </row>
    <row r="1100" spans="2:29" x14ac:dyDescent="0.3">
      <c r="B1100">
        <v>5.8959489831871901</v>
      </c>
      <c r="C1100">
        <v>187.15361659539599</v>
      </c>
      <c r="D1100">
        <v>371.18255436109501</v>
      </c>
      <c r="E1100">
        <v>4.6007299708885201</v>
      </c>
      <c r="F1100">
        <v>253.158468622524</v>
      </c>
      <c r="G1100">
        <v>531.16910087727899</v>
      </c>
      <c r="H1100">
        <v>11.4101835543115</v>
      </c>
      <c r="I1100">
        <v>77.286550666527006</v>
      </c>
      <c r="J1100">
        <v>3.6596529675763998</v>
      </c>
      <c r="O1100" t="str">
        <f t="shared" si="155"/>
        <v>Neutral</v>
      </c>
      <c r="P1100" t="str" cm="1">
        <f t="array" ref="P1100">_xlfn.IFS(C1099&lt;=60,"Soft",
C1099&lt;120,"Moderately Soft",
C1099&lt;=170,"Desirable",
C1099&lt;=240,"Moderately Hard",
C1099&gt;240,"Hard")</f>
        <v>Moderately Hard</v>
      </c>
      <c r="Q1100" t="str" cm="1">
        <f t="array" ref="Q1100">_xlfn.IFS(D1099&lt;50,"Non-Beneficial",
D1099&lt;=150,"Excellent",
D1099&lt;=250,"Good",
D1099&lt;=350,"Average",
D1099&lt;=500,"Poor",
D1099&lt;=800,"Very Poor",
D1099&gt;800,"Unacceptable")</f>
        <v>Good</v>
      </c>
      <c r="R1100" t="str">
        <f t="shared" si="154"/>
        <v>Needs Boiling</v>
      </c>
      <c r="S1100" t="str">
        <f t="shared" si="156"/>
        <v>Safe</v>
      </c>
      <c r="T1100" t="str">
        <f t="shared" si="157"/>
        <v>Unacceptable</v>
      </c>
      <c r="U1100" t="str">
        <f t="shared" si="158"/>
        <v>Acceptable</v>
      </c>
      <c r="V1100" t="str">
        <f t="shared" si="159"/>
        <v>Unsafe</v>
      </c>
      <c r="W1100" t="str">
        <f t="shared" si="160"/>
        <v>Acceptable</v>
      </c>
      <c r="AA1100" t="str">
        <f t="shared" si="161"/>
        <v>Not-Potable</v>
      </c>
      <c r="AB1100" t="str">
        <f t="shared" si="162"/>
        <v>Not-Potable</v>
      </c>
      <c r="AC1100" t="s">
        <v>35</v>
      </c>
    </row>
    <row r="1101" spans="2:29" x14ac:dyDescent="0.3">
      <c r="B1101">
        <v>7.2696522528053604</v>
      </c>
      <c r="C1101">
        <v>155.15752028729099</v>
      </c>
      <c r="D1101">
        <v>311.61368387699304</v>
      </c>
      <c r="E1101">
        <v>3.1811832906375499</v>
      </c>
      <c r="F1101">
        <v>244.79519792609199</v>
      </c>
      <c r="G1101">
        <v>506.01013523242801</v>
      </c>
      <c r="H1101">
        <v>17.385514977402</v>
      </c>
      <c r="I1101">
        <v>73.115052793472103</v>
      </c>
      <c r="J1101">
        <v>3.7892367565810501</v>
      </c>
      <c r="O1101" t="str">
        <f t="shared" si="155"/>
        <v>Acidic</v>
      </c>
      <c r="P1101" t="str" cm="1">
        <f t="array" ref="P1101">_xlfn.IFS(C1100&lt;=60,"Soft",
C1100&lt;120,"Moderately Soft",
C1100&lt;=170,"Desirable",
C1100&lt;=240,"Moderately Hard",
C1100&gt;240,"Hard")</f>
        <v>Moderately Hard</v>
      </c>
      <c r="Q1101" t="str" cm="1">
        <f t="array" ref="Q1101">_xlfn.IFS(D1100&lt;50,"Non-Beneficial",
D1100&lt;=150,"Excellent",
D1100&lt;=250,"Good",
D1100&lt;=350,"Average",
D1100&lt;=500,"Poor",
D1100&lt;=800,"Very Poor",
D1100&gt;800,"Unacceptable")</f>
        <v>Poor</v>
      </c>
      <c r="R1101" t="str">
        <f t="shared" si="154"/>
        <v>Acceptable</v>
      </c>
      <c r="S1101" t="str">
        <f t="shared" si="156"/>
        <v>Safe</v>
      </c>
      <c r="T1101" t="str">
        <f t="shared" si="157"/>
        <v>Unacceptable</v>
      </c>
      <c r="U1101" t="str">
        <f t="shared" si="158"/>
        <v>Acceptable</v>
      </c>
      <c r="V1101" t="str">
        <f t="shared" si="159"/>
        <v>Safe</v>
      </c>
      <c r="W1101" t="str">
        <f t="shared" si="160"/>
        <v>Acceptable</v>
      </c>
      <c r="AA1101" t="str">
        <f t="shared" si="161"/>
        <v>Not-Potable</v>
      </c>
      <c r="AB1101" t="str">
        <f t="shared" si="162"/>
        <v>Not-Potable</v>
      </c>
      <c r="AC1101" t="s">
        <v>35</v>
      </c>
    </row>
    <row r="1102" spans="2:29" x14ac:dyDescent="0.3">
      <c r="B1102">
        <f>$AG$27</f>
        <v>7.080794504276815</v>
      </c>
      <c r="C1102">
        <v>213.041191463947</v>
      </c>
      <c r="D1102">
        <v>120.366430435832</v>
      </c>
      <c r="E1102">
        <v>9.7947302355713006</v>
      </c>
      <c r="F1102">
        <v>349.17139465560098</v>
      </c>
      <c r="G1102">
        <v>284.01799483591901</v>
      </c>
      <c r="H1102">
        <v>12.4199055005146</v>
      </c>
      <c r="I1102">
        <v>74.674383207456899</v>
      </c>
      <c r="J1102">
        <v>3.89891585952964</v>
      </c>
      <c r="O1102" t="str">
        <f t="shared" si="155"/>
        <v>Neutral</v>
      </c>
      <c r="P1102" t="str" cm="1">
        <f t="array" ref="P1102">_xlfn.IFS(C1101&lt;=60,"Soft",
C1101&lt;120,"Moderately Soft",
C1101&lt;=170,"Desirable",
C1101&lt;=240,"Moderately Hard",
C1101&gt;240,"Hard")</f>
        <v>Desirable</v>
      </c>
      <c r="Q1102" t="str" cm="1">
        <f t="array" ref="Q1102">_xlfn.IFS(D1101&lt;50,"Non-Beneficial",
D1101&lt;=150,"Excellent",
D1101&lt;=250,"Good",
D1101&lt;=350,"Average",
D1101&lt;=500,"Poor",
D1101&lt;=800,"Very Poor",
D1101&gt;800,"Unacceptable")</f>
        <v>Average</v>
      </c>
      <c r="R1102" t="str">
        <f t="shared" si="154"/>
        <v>Acceptable</v>
      </c>
      <c r="S1102" t="str">
        <f t="shared" si="156"/>
        <v>Safe</v>
      </c>
      <c r="T1102" t="str">
        <f t="shared" si="157"/>
        <v>Unacceptable</v>
      </c>
      <c r="U1102" t="str">
        <f t="shared" si="158"/>
        <v>Acceptable</v>
      </c>
      <c r="V1102" t="str">
        <f t="shared" si="159"/>
        <v>Safe</v>
      </c>
      <c r="W1102" t="str">
        <f t="shared" si="160"/>
        <v>Acceptable</v>
      </c>
      <c r="AA1102" t="str">
        <f t="shared" si="161"/>
        <v>Not-Potable</v>
      </c>
      <c r="AB1102" t="str">
        <f t="shared" si="162"/>
        <v>Potable</v>
      </c>
      <c r="AC1102" t="s">
        <v>35</v>
      </c>
    </row>
    <row r="1103" spans="2:29" x14ac:dyDescent="0.3">
      <c r="B1103">
        <v>9.4896009664999408</v>
      </c>
      <c r="C1103">
        <v>167.887628712527</v>
      </c>
      <c r="D1103">
        <v>400.32414004808902</v>
      </c>
      <c r="E1103">
        <v>8.34920679375508</v>
      </c>
      <c r="F1103">
        <f>$AH$27</f>
        <v>333.77577661081307</v>
      </c>
      <c r="G1103">
        <v>354.79074115598502</v>
      </c>
      <c r="H1103">
        <v>14.168314238557199</v>
      </c>
      <c r="I1103">
        <v>102.567846174058</v>
      </c>
      <c r="J1103">
        <v>4.3006948990874498</v>
      </c>
      <c r="O1103" t="str">
        <f t="shared" si="155"/>
        <v>Neutral</v>
      </c>
      <c r="P1103" t="str" cm="1">
        <f t="array" ref="P1103">_xlfn.IFS(C1102&lt;=60,"Soft",
C1102&lt;120,"Moderately Soft",
C1102&lt;=170,"Desirable",
C1102&lt;=240,"Moderately Hard",
C1102&gt;240,"Hard")</f>
        <v>Moderately Hard</v>
      </c>
      <c r="Q1103" t="str" cm="1">
        <f t="array" ref="Q1103">_xlfn.IFS(D1102&lt;50,"Non-Beneficial",
D1102&lt;=150,"Excellent",
D1102&lt;=250,"Good",
D1102&lt;=350,"Average",
D1102&lt;=500,"Poor",
D1102&lt;=800,"Very Poor",
D1102&gt;800,"Unacceptable")</f>
        <v>Excellent</v>
      </c>
      <c r="R1103" t="str">
        <f t="shared" si="154"/>
        <v>Unacceptable</v>
      </c>
      <c r="S1103" t="str">
        <f t="shared" si="156"/>
        <v>Safe</v>
      </c>
      <c r="T1103" t="str">
        <f t="shared" si="157"/>
        <v>Acceptable</v>
      </c>
      <c r="U1103" t="str">
        <f t="shared" si="158"/>
        <v>Acceptable</v>
      </c>
      <c r="V1103" t="str">
        <f t="shared" si="159"/>
        <v>Safe</v>
      </c>
      <c r="W1103" t="str">
        <f t="shared" si="160"/>
        <v>Acceptable</v>
      </c>
      <c r="AA1103" t="str">
        <f t="shared" si="161"/>
        <v>Not-Potable</v>
      </c>
      <c r="AB1103" t="str">
        <f t="shared" si="162"/>
        <v>Potable</v>
      </c>
      <c r="AC1103" t="s">
        <v>35</v>
      </c>
    </row>
    <row r="1104" spans="2:29" x14ac:dyDescent="0.3">
      <c r="B1104">
        <v>7.4579798269281596</v>
      </c>
      <c r="C1104">
        <v>183.46130951496099</v>
      </c>
      <c r="D1104">
        <v>147.334587570857</v>
      </c>
      <c r="E1104">
        <v>7.4752733643346696</v>
      </c>
      <c r="F1104">
        <v>335.66804567087399</v>
      </c>
      <c r="G1104">
        <v>482.63717983915501</v>
      </c>
      <c r="H1104">
        <v>8.9632538826382895</v>
      </c>
      <c r="I1104">
        <v>82.581338349183397</v>
      </c>
      <c r="J1104">
        <v>4.4977307955903498</v>
      </c>
      <c r="O1104" t="str">
        <f t="shared" si="155"/>
        <v>Alkaline</v>
      </c>
      <c r="P1104" t="str" cm="1">
        <f t="array" ref="P1104">_xlfn.IFS(C1103&lt;=60,"Soft",
C1103&lt;120,"Moderately Soft",
C1103&lt;=170,"Desirable",
C1103&lt;=240,"Moderately Hard",
C1103&gt;240,"Hard")</f>
        <v>Desirable</v>
      </c>
      <c r="Q1104" t="str" cm="1">
        <f t="array" ref="Q1104">_xlfn.IFS(D1103&lt;50,"Non-Beneficial",
D1103&lt;=150,"Excellent",
D1103&lt;=250,"Good",
D1103&lt;=350,"Average",
D1103&lt;=500,"Poor",
D1103&lt;=800,"Very Poor",
D1103&gt;800,"Unacceptable")</f>
        <v>Poor</v>
      </c>
      <c r="R1104" t="str">
        <f t="shared" si="154"/>
        <v>Unacceptable</v>
      </c>
      <c r="S1104" t="str">
        <f t="shared" si="156"/>
        <v>Safe</v>
      </c>
      <c r="T1104" t="str">
        <f t="shared" si="157"/>
        <v>Acceptable</v>
      </c>
      <c r="U1104" t="str">
        <f t="shared" si="158"/>
        <v>Acceptable</v>
      </c>
      <c r="V1104" t="str">
        <f t="shared" si="159"/>
        <v>Unsafe</v>
      </c>
      <c r="W1104" t="str">
        <f t="shared" si="160"/>
        <v>Acceptable</v>
      </c>
      <c r="AA1104" t="str">
        <f t="shared" si="161"/>
        <v>Not-Potable</v>
      </c>
      <c r="AB1104" t="str">
        <f t="shared" si="162"/>
        <v>Not-Potable</v>
      </c>
      <c r="AC1104" t="s">
        <v>35</v>
      </c>
    </row>
    <row r="1105" spans="2:29" x14ac:dyDescent="0.3">
      <c r="B1105">
        <v>7.9923203642363996</v>
      </c>
      <c r="C1105">
        <v>230.17957338317601</v>
      </c>
      <c r="D1105">
        <v>170.76663788674702</v>
      </c>
      <c r="E1105">
        <v>9.5987422809085494</v>
      </c>
      <c r="F1105">
        <f>$AH$27</f>
        <v>333.77577661081307</v>
      </c>
      <c r="G1105">
        <v>522.88805402002902</v>
      </c>
      <c r="H1105">
        <v>14.4491809736954</v>
      </c>
      <c r="I1105">
        <v>68.6407681986352</v>
      </c>
      <c r="J1105">
        <v>4.3427967880423104</v>
      </c>
      <c r="O1105" t="str">
        <f t="shared" si="155"/>
        <v>Neutral</v>
      </c>
      <c r="P1105" t="str" cm="1">
        <f t="array" ref="P1105">_xlfn.IFS(C1104&lt;=60,"Soft",
C1104&lt;120,"Moderately Soft",
C1104&lt;=170,"Desirable",
C1104&lt;=240,"Moderately Hard",
C1104&gt;240,"Hard")</f>
        <v>Moderately Hard</v>
      </c>
      <c r="Q1105" t="str" cm="1">
        <f t="array" ref="Q1105">_xlfn.IFS(D1104&lt;50,"Non-Beneficial",
D1104&lt;=150,"Excellent",
D1104&lt;=250,"Good",
D1104&lt;=350,"Average",
D1104&lt;=500,"Poor",
D1104&lt;=800,"Very Poor",
D1104&gt;800,"Unacceptable")</f>
        <v>Excellent</v>
      </c>
      <c r="R1105" t="str">
        <f t="shared" si="154"/>
        <v>Unacceptable</v>
      </c>
      <c r="S1105" t="str">
        <f t="shared" si="156"/>
        <v>Safe</v>
      </c>
      <c r="T1105" t="str">
        <f t="shared" si="157"/>
        <v>Acceptable</v>
      </c>
      <c r="U1105" t="str">
        <f t="shared" si="158"/>
        <v>Acceptable</v>
      </c>
      <c r="V1105" t="str">
        <f t="shared" si="159"/>
        <v>Unsafe</v>
      </c>
      <c r="W1105" t="str">
        <f t="shared" si="160"/>
        <v>Acceptable</v>
      </c>
      <c r="AA1105" t="str">
        <f t="shared" si="161"/>
        <v>Not-Potable</v>
      </c>
      <c r="AB1105" t="str">
        <f t="shared" si="162"/>
        <v>Not-Potable</v>
      </c>
      <c r="AC1105" t="s">
        <v>35</v>
      </c>
    </row>
    <row r="1106" spans="2:29" x14ac:dyDescent="0.3">
      <c r="B1106">
        <v>7.7463431153562796</v>
      </c>
      <c r="C1106">
        <v>212.274644772367</v>
      </c>
      <c r="D1106">
        <v>216.70593663341901</v>
      </c>
      <c r="E1106">
        <v>8.4581027156948405</v>
      </c>
      <c r="F1106">
        <v>361.38132511748</v>
      </c>
      <c r="G1106">
        <v>457.01412092662298</v>
      </c>
      <c r="H1106">
        <v>21.4302933017069</v>
      </c>
      <c r="I1106">
        <v>43.188802577170598</v>
      </c>
      <c r="J1106">
        <v>3.67868603123555</v>
      </c>
      <c r="O1106" t="str">
        <f t="shared" si="155"/>
        <v>Neutral</v>
      </c>
      <c r="P1106" t="str" cm="1">
        <f t="array" ref="P1106">_xlfn.IFS(C1105&lt;=60,"Soft",
C1105&lt;120,"Moderately Soft",
C1105&lt;=170,"Desirable",
C1105&lt;=240,"Moderately Hard",
C1105&gt;240,"Hard")</f>
        <v>Moderately Hard</v>
      </c>
      <c r="Q1106" t="str" cm="1">
        <f t="array" ref="Q1106">_xlfn.IFS(D1105&lt;50,"Non-Beneficial",
D1105&lt;=150,"Excellent",
D1105&lt;=250,"Good",
D1105&lt;=350,"Average",
D1105&lt;=500,"Poor",
D1105&lt;=800,"Very Poor",
D1105&gt;800,"Unacceptable")</f>
        <v>Good</v>
      </c>
      <c r="R1106" t="str">
        <f t="shared" si="154"/>
        <v>Unacceptable</v>
      </c>
      <c r="S1106" t="str">
        <f t="shared" si="156"/>
        <v>Safe</v>
      </c>
      <c r="T1106" t="str">
        <f t="shared" si="157"/>
        <v>Unacceptable</v>
      </c>
      <c r="U1106" t="str">
        <f t="shared" si="158"/>
        <v>Acceptable</v>
      </c>
      <c r="V1106" t="str">
        <f t="shared" si="159"/>
        <v>Safe</v>
      </c>
      <c r="W1106" t="str">
        <f t="shared" si="160"/>
        <v>Acceptable</v>
      </c>
      <c r="AA1106" t="str">
        <f t="shared" si="161"/>
        <v>Not-Potable</v>
      </c>
      <c r="AB1106" t="str">
        <f t="shared" si="162"/>
        <v>Not-Potable</v>
      </c>
      <c r="AC1106" t="s">
        <v>35</v>
      </c>
    </row>
    <row r="1107" spans="2:29" x14ac:dyDescent="0.3">
      <c r="B1107">
        <v>8.2757956297011592</v>
      </c>
      <c r="C1107">
        <v>163.355960817301</v>
      </c>
      <c r="D1107">
        <v>220.13964905009601</v>
      </c>
      <c r="E1107">
        <v>5.7428289345961803</v>
      </c>
      <c r="F1107">
        <v>307.66712287388202</v>
      </c>
      <c r="G1107">
        <v>351.631315045181</v>
      </c>
      <c r="H1107">
        <v>20.057619444335501</v>
      </c>
      <c r="I1107">
        <v>78.501492447821406</v>
      </c>
      <c r="J1107">
        <v>4.72133954952014</v>
      </c>
      <c r="O1107" t="str">
        <f t="shared" si="155"/>
        <v>Neutral</v>
      </c>
      <c r="P1107" t="str" cm="1">
        <f t="array" ref="P1107">_xlfn.IFS(C1106&lt;=60,"Soft",
C1106&lt;120,"Moderately Soft",
C1106&lt;=170,"Desirable",
C1106&lt;=240,"Moderately Hard",
C1106&gt;240,"Hard")</f>
        <v>Moderately Hard</v>
      </c>
      <c r="Q1107" t="str" cm="1">
        <f t="array" ref="Q1107">_xlfn.IFS(D1106&lt;50,"Non-Beneficial",
D1106&lt;=150,"Excellent",
D1106&lt;=250,"Good",
D1106&lt;=350,"Average",
D1106&lt;=500,"Poor",
D1106&lt;=800,"Very Poor",
D1106&gt;800,"Unacceptable")</f>
        <v>Good</v>
      </c>
      <c r="R1107" t="str">
        <f t="shared" si="154"/>
        <v>Unacceptable</v>
      </c>
      <c r="S1107" t="str">
        <f t="shared" si="156"/>
        <v>Safe</v>
      </c>
      <c r="T1107" t="str">
        <f t="shared" si="157"/>
        <v>Acceptable</v>
      </c>
      <c r="U1107" t="str">
        <f t="shared" si="158"/>
        <v>Unacceptable</v>
      </c>
      <c r="V1107" t="str">
        <f t="shared" si="159"/>
        <v>Safe</v>
      </c>
      <c r="W1107" t="str">
        <f t="shared" si="160"/>
        <v>Acceptable</v>
      </c>
      <c r="AA1107" t="str">
        <f t="shared" si="161"/>
        <v>Not-Potable</v>
      </c>
      <c r="AB1107" t="str">
        <f t="shared" si="162"/>
        <v>Not-Potable</v>
      </c>
      <c r="AC1107" t="s">
        <v>35</v>
      </c>
    </row>
    <row r="1108" spans="2:29" x14ac:dyDescent="0.3">
      <c r="B1108">
        <v>6.8799594521494498</v>
      </c>
      <c r="C1108">
        <v>163.59333933683101</v>
      </c>
      <c r="D1108">
        <v>445.86812651002106</v>
      </c>
      <c r="E1108">
        <v>2.7417121173046701</v>
      </c>
      <c r="F1108">
        <v>219.14893472568301</v>
      </c>
      <c r="G1108">
        <v>554.04510450003602</v>
      </c>
      <c r="H1108">
        <v>16.521941961295202</v>
      </c>
      <c r="I1108">
        <v>67.533260152106394</v>
      </c>
      <c r="J1108">
        <v>5.6882069493614402</v>
      </c>
      <c r="O1108" t="str">
        <f t="shared" si="155"/>
        <v>Alkaline</v>
      </c>
      <c r="P1108" t="str" cm="1">
        <f t="array" ref="P1108">_xlfn.IFS(C1107&lt;=60,"Soft",
C1107&lt;120,"Moderately Soft",
C1107&lt;=170,"Desirable",
C1107&lt;=240,"Moderately Hard",
C1107&gt;240,"Hard")</f>
        <v>Desirable</v>
      </c>
      <c r="Q1108" t="str" cm="1">
        <f t="array" ref="Q1108">_xlfn.IFS(D1107&lt;50,"Non-Beneficial",
D1107&lt;=150,"Excellent",
D1107&lt;=250,"Good",
D1107&lt;=350,"Average",
D1107&lt;=500,"Poor",
D1107&lt;=800,"Very Poor",
D1107&gt;800,"Unacceptable")</f>
        <v>Good</v>
      </c>
      <c r="R1108" t="str">
        <f t="shared" si="154"/>
        <v>Needs Boiling</v>
      </c>
      <c r="S1108" t="str">
        <f t="shared" si="156"/>
        <v>Safe</v>
      </c>
      <c r="T1108" t="str">
        <f t="shared" si="157"/>
        <v>Acceptable</v>
      </c>
      <c r="U1108" t="str">
        <f t="shared" si="158"/>
        <v>Unacceptable</v>
      </c>
      <c r="V1108" t="str">
        <f t="shared" si="159"/>
        <v>Safe</v>
      </c>
      <c r="W1108" t="str">
        <f t="shared" si="160"/>
        <v>Acceptable</v>
      </c>
      <c r="AA1108" t="str">
        <f t="shared" si="161"/>
        <v>Not-Potable</v>
      </c>
      <c r="AB1108" t="str">
        <f t="shared" si="162"/>
        <v>Not-Potable</v>
      </c>
      <c r="AC1108" t="s">
        <v>35</v>
      </c>
    </row>
    <row r="1109" spans="2:29" x14ac:dyDescent="0.3">
      <c r="B1109">
        <v>6.79937551836188</v>
      </c>
      <c r="C1109">
        <v>239.057679515594</v>
      </c>
      <c r="D1109">
        <v>79.864932390563098</v>
      </c>
      <c r="E1109">
        <v>10.365679862325999</v>
      </c>
      <c r="F1109">
        <v>419.881175141597</v>
      </c>
      <c r="G1109">
        <v>373.23213734140899</v>
      </c>
      <c r="H1109">
        <v>18.828594072149802</v>
      </c>
      <c r="I1109">
        <v>43.440644019226099</v>
      </c>
      <c r="J1109">
        <v>3.81998537716477</v>
      </c>
      <c r="O1109" t="str">
        <f t="shared" si="155"/>
        <v>Neutral</v>
      </c>
      <c r="P1109" t="str" cm="1">
        <f t="array" ref="P1109">_xlfn.IFS(C1108&lt;=60,"Soft",
C1108&lt;120,"Moderately Soft",
C1108&lt;=170,"Desirable",
C1108&lt;=240,"Moderately Hard",
C1108&gt;240,"Hard")</f>
        <v>Desirable</v>
      </c>
      <c r="Q1109" t="str" cm="1">
        <f t="array" ref="Q1109">_xlfn.IFS(D1108&lt;50,"Non-Beneficial",
D1108&lt;=150,"Excellent",
D1108&lt;=250,"Good",
D1108&lt;=350,"Average",
D1108&lt;=500,"Poor",
D1108&lt;=800,"Very Poor",
D1108&gt;800,"Unacceptable")</f>
        <v>Poor</v>
      </c>
      <c r="R1109" t="str">
        <f t="shared" si="154"/>
        <v>Acceptable</v>
      </c>
      <c r="S1109" t="str">
        <f t="shared" si="156"/>
        <v>Safe</v>
      </c>
      <c r="T1109" t="str">
        <f t="shared" si="157"/>
        <v>Unacceptable</v>
      </c>
      <c r="U1109" t="str">
        <f t="shared" si="158"/>
        <v>Acceptable</v>
      </c>
      <c r="V1109" t="str">
        <f t="shared" si="159"/>
        <v>Safe</v>
      </c>
      <c r="W1109" t="str">
        <f t="shared" si="160"/>
        <v>Unacceptable</v>
      </c>
      <c r="AA1109" t="str">
        <f t="shared" si="161"/>
        <v>Not-Potable</v>
      </c>
      <c r="AB1109" t="str">
        <f t="shared" si="162"/>
        <v>Not-Potable</v>
      </c>
      <c r="AC1109" t="s">
        <v>35</v>
      </c>
    </row>
    <row r="1110" spans="2:29" x14ac:dyDescent="0.3">
      <c r="B1110">
        <v>8.1677676629728406</v>
      </c>
      <c r="C1110">
        <v>144.90293175307701</v>
      </c>
      <c r="D1110">
        <v>361.85678538081402</v>
      </c>
      <c r="E1110">
        <v>4.54552013665882</v>
      </c>
      <c r="F1110">
        <v>297.96022991037802</v>
      </c>
      <c r="G1110">
        <v>605.45889337460699</v>
      </c>
      <c r="H1110">
        <v>20.222074873529699</v>
      </c>
      <c r="I1110">
        <f>$AI$27</f>
        <v>66.396292946768</v>
      </c>
      <c r="J1110">
        <v>3.4106855396131102</v>
      </c>
      <c r="O1110" t="str">
        <f t="shared" si="155"/>
        <v>Drinkable</v>
      </c>
      <c r="P1110" t="str" cm="1">
        <f t="array" ref="P1110">_xlfn.IFS(C1109&lt;=60,"Soft",
C1109&lt;120,"Moderately Soft",
C1109&lt;=170,"Desirable",
C1109&lt;=240,"Moderately Hard",
C1109&gt;240,"Hard")</f>
        <v>Moderately Hard</v>
      </c>
      <c r="Q1110" t="str" cm="1">
        <f t="array" ref="Q1110">_xlfn.IFS(D1109&lt;50,"Non-Beneficial",
D1109&lt;=150,"Excellent",
D1109&lt;=250,"Good",
D1109&lt;=350,"Average",
D1109&lt;=500,"Poor",
D1109&lt;=800,"Very Poor",
D1109&gt;800,"Unacceptable")</f>
        <v>Excellent</v>
      </c>
      <c r="R1110" t="str">
        <f t="shared" si="154"/>
        <v>Unacceptable</v>
      </c>
      <c r="S1110" t="str">
        <f t="shared" si="156"/>
        <v>Unsafe</v>
      </c>
      <c r="T1110" t="str">
        <f t="shared" si="157"/>
        <v>Acceptable</v>
      </c>
      <c r="U1110" t="str">
        <f t="shared" si="158"/>
        <v>Acceptable</v>
      </c>
      <c r="V1110" t="str">
        <f t="shared" si="159"/>
        <v>Safe</v>
      </c>
      <c r="W1110" t="str">
        <f t="shared" si="160"/>
        <v>Acceptable</v>
      </c>
      <c r="AA1110" t="str">
        <f t="shared" si="161"/>
        <v>Not-Potable</v>
      </c>
      <c r="AB1110" t="str">
        <f t="shared" si="162"/>
        <v>Not-Potable</v>
      </c>
      <c r="AC1110" t="s">
        <v>35</v>
      </c>
    </row>
    <row r="1111" spans="2:29" x14ac:dyDescent="0.3">
      <c r="B1111">
        <f>$AG$27</f>
        <v>7.080794504276815</v>
      </c>
      <c r="C1111">
        <v>214.657331271766</v>
      </c>
      <c r="D1111">
        <v>196.92464393722</v>
      </c>
      <c r="E1111">
        <v>5.9473896174272696</v>
      </c>
      <c r="F1111">
        <v>326.17570878030199</v>
      </c>
      <c r="G1111">
        <v>385.82782934805698</v>
      </c>
      <c r="H1111">
        <v>15.5634596572452</v>
      </c>
      <c r="I1111">
        <v>77.834036181528305</v>
      </c>
      <c r="J1111">
        <v>3.2616513991274898</v>
      </c>
      <c r="O1111" t="str">
        <f t="shared" si="155"/>
        <v>Alkaline</v>
      </c>
      <c r="P1111" t="str" cm="1">
        <f t="array" ref="P1111">_xlfn.IFS(C1110&lt;=60,"Soft",
C1110&lt;120,"Moderately Soft",
C1110&lt;=170,"Desirable",
C1110&lt;=240,"Moderately Hard",
C1110&gt;240,"Hard")</f>
        <v>Desirable</v>
      </c>
      <c r="Q1111" t="str" cm="1">
        <f t="array" ref="Q1111">_xlfn.IFS(D1110&lt;50,"Non-Beneficial",
D1110&lt;=150,"Excellent",
D1110&lt;=250,"Good",
D1110&lt;=350,"Average",
D1110&lt;=500,"Poor",
D1110&lt;=800,"Very Poor",
D1110&gt;800,"Unacceptable")</f>
        <v>Poor</v>
      </c>
      <c r="R1111" t="str">
        <f t="shared" si="154"/>
        <v>Acceptable</v>
      </c>
      <c r="S1111" t="str">
        <f t="shared" si="156"/>
        <v>Safe</v>
      </c>
      <c r="T1111" t="str">
        <f t="shared" si="157"/>
        <v>Unacceptable</v>
      </c>
      <c r="U1111" t="str">
        <f t="shared" si="158"/>
        <v>Unacceptable</v>
      </c>
      <c r="V1111" t="str">
        <f t="shared" si="159"/>
        <v>Safe</v>
      </c>
      <c r="W1111" t="str">
        <f t="shared" si="160"/>
        <v>Acceptable</v>
      </c>
      <c r="AA1111" t="str">
        <f t="shared" si="161"/>
        <v>Not-Potable</v>
      </c>
      <c r="AB1111" t="str">
        <f t="shared" si="162"/>
        <v>Not-Potable</v>
      </c>
      <c r="AC1111" t="s">
        <v>35</v>
      </c>
    </row>
    <row r="1112" spans="2:29" x14ac:dyDescent="0.3">
      <c r="B1112">
        <v>4.7364046074517496</v>
      </c>
      <c r="C1112">
        <v>203.276419833322</v>
      </c>
      <c r="D1112">
        <v>286.98729964898598</v>
      </c>
      <c r="E1112">
        <v>5.2713672165244301</v>
      </c>
      <c r="F1112">
        <v>323.68368289297803</v>
      </c>
      <c r="G1112">
        <v>508.82034092361698</v>
      </c>
      <c r="H1112">
        <v>14.0631399692814</v>
      </c>
      <c r="I1112">
        <v>65.155181832603205</v>
      </c>
      <c r="J1112">
        <v>4.9956017659941203</v>
      </c>
      <c r="O1112" t="str">
        <f t="shared" si="155"/>
        <v>Neutral</v>
      </c>
      <c r="P1112" t="str" cm="1">
        <f t="array" ref="P1112">_xlfn.IFS(C1111&lt;=60,"Soft",
C1111&lt;120,"Moderately Soft",
C1111&lt;=170,"Desirable",
C1111&lt;=240,"Moderately Hard",
C1111&gt;240,"Hard")</f>
        <v>Moderately Hard</v>
      </c>
      <c r="Q1112" t="str" cm="1">
        <f t="array" ref="Q1112">_xlfn.IFS(D1111&lt;50,"Non-Beneficial",
D1111&lt;=150,"Excellent",
D1111&lt;=250,"Good",
D1111&lt;=350,"Average",
D1111&lt;=500,"Poor",
D1111&lt;=800,"Very Poor",
D1111&gt;800,"Unacceptable")</f>
        <v>Good</v>
      </c>
      <c r="R1112" t="str">
        <f t="shared" si="154"/>
        <v>Needs Boiling</v>
      </c>
      <c r="S1112" t="str">
        <f t="shared" si="156"/>
        <v>Safe</v>
      </c>
      <c r="T1112" t="str">
        <f t="shared" si="157"/>
        <v>Acceptable</v>
      </c>
      <c r="U1112" t="str">
        <f t="shared" si="158"/>
        <v>Acceptable</v>
      </c>
      <c r="V1112" t="str">
        <f t="shared" si="159"/>
        <v>Safe</v>
      </c>
      <c r="W1112" t="str">
        <f t="shared" si="160"/>
        <v>Acceptable</v>
      </c>
      <c r="AA1112" t="str">
        <f t="shared" si="161"/>
        <v>Potable</v>
      </c>
      <c r="AB1112" t="str">
        <f t="shared" si="162"/>
        <v>Potable</v>
      </c>
      <c r="AC1112" t="s">
        <v>35</v>
      </c>
    </row>
    <row r="1113" spans="2:29" x14ac:dyDescent="0.3">
      <c r="B1113">
        <v>5.9539238897410396</v>
      </c>
      <c r="C1113">
        <v>226.93506171158299</v>
      </c>
      <c r="D1113">
        <v>119.30624794551801</v>
      </c>
      <c r="E1113">
        <v>9.6772688696774001</v>
      </c>
      <c r="F1113">
        <f>$AH$27</f>
        <v>333.77577661081307</v>
      </c>
      <c r="G1113">
        <v>350.96865145732102</v>
      </c>
      <c r="H1113">
        <v>13.609642521313299</v>
      </c>
      <c r="I1113">
        <v>70.571414407330593</v>
      </c>
      <c r="J1113">
        <v>3.9686471632564202</v>
      </c>
      <c r="O1113" t="str">
        <f t="shared" si="155"/>
        <v>Acidic</v>
      </c>
      <c r="P1113" t="str" cm="1">
        <f t="array" ref="P1113">_xlfn.IFS(C1112&lt;=60,"Soft",
C1112&lt;120,"Moderately Soft",
C1112&lt;=170,"Desirable",
C1112&lt;=240,"Moderately Hard",
C1112&gt;240,"Hard")</f>
        <v>Moderately Hard</v>
      </c>
      <c r="Q1113" t="str" cm="1">
        <f t="array" ref="Q1113">_xlfn.IFS(D1112&lt;50,"Non-Beneficial",
D1112&lt;=150,"Excellent",
D1112&lt;=250,"Good",
D1112&lt;=350,"Average",
D1112&lt;=500,"Poor",
D1112&lt;=800,"Very Poor",
D1112&gt;800,"Unacceptable")</f>
        <v>Average</v>
      </c>
      <c r="R1113" t="str">
        <f t="shared" si="154"/>
        <v>Needs Boiling</v>
      </c>
      <c r="S1113" t="str">
        <f t="shared" si="156"/>
        <v>Safe</v>
      </c>
      <c r="T1113" t="str">
        <f t="shared" si="157"/>
        <v>Unacceptable</v>
      </c>
      <c r="U1113" t="str">
        <f t="shared" si="158"/>
        <v>Acceptable</v>
      </c>
      <c r="V1113" t="str">
        <f t="shared" si="159"/>
        <v>Safe</v>
      </c>
      <c r="W1113" t="str">
        <f t="shared" si="160"/>
        <v>Acceptable</v>
      </c>
      <c r="AA1113" t="str">
        <f t="shared" si="161"/>
        <v>Not-Potable</v>
      </c>
      <c r="AB1113" t="str">
        <f t="shared" si="162"/>
        <v>Not-Potable</v>
      </c>
      <c r="AC1113" t="s">
        <v>35</v>
      </c>
    </row>
    <row r="1114" spans="2:29" x14ac:dyDescent="0.3">
      <c r="B1114">
        <v>6.5789981622734004</v>
      </c>
      <c r="C1114">
        <v>198.40924713362099</v>
      </c>
      <c r="D1114">
        <v>223.893804856054</v>
      </c>
      <c r="E1114">
        <v>7.3175751855196598</v>
      </c>
      <c r="F1114">
        <v>369.09711339704103</v>
      </c>
      <c r="G1114">
        <v>408.19501451258799</v>
      </c>
      <c r="H1114">
        <v>6.0596082208585296</v>
      </c>
      <c r="I1114">
        <v>105.40046038277799</v>
      </c>
      <c r="J1114">
        <v>3.6909294170343601</v>
      </c>
      <c r="O1114" t="str">
        <f t="shared" si="155"/>
        <v>Acidic</v>
      </c>
      <c r="P1114" t="str" cm="1">
        <f t="array" ref="P1114">_xlfn.IFS(C1113&lt;=60,"Soft",
C1113&lt;120,"Moderately Soft",
C1113&lt;=170,"Desirable",
C1113&lt;=240,"Moderately Hard",
C1113&gt;240,"Hard")</f>
        <v>Moderately Hard</v>
      </c>
      <c r="Q1114" t="str" cm="1">
        <f t="array" ref="Q1114">_xlfn.IFS(D1113&lt;50,"Non-Beneficial",
D1113&lt;=150,"Excellent",
D1113&lt;=250,"Good",
D1113&lt;=350,"Average",
D1113&lt;=500,"Poor",
D1113&lt;=800,"Very Poor",
D1113&gt;800,"Unacceptable")</f>
        <v>Excellent</v>
      </c>
      <c r="R1114" t="str">
        <f t="shared" si="154"/>
        <v>Unacceptable</v>
      </c>
      <c r="S1114" t="str">
        <f t="shared" si="156"/>
        <v>Safe</v>
      </c>
      <c r="T1114" t="str">
        <f t="shared" si="157"/>
        <v>Acceptable</v>
      </c>
      <c r="U1114" t="str">
        <f t="shared" si="158"/>
        <v>Acceptable</v>
      </c>
      <c r="V1114" t="str">
        <f t="shared" si="159"/>
        <v>Safe</v>
      </c>
      <c r="W1114" t="str">
        <f t="shared" si="160"/>
        <v>Acceptable</v>
      </c>
      <c r="AA1114" t="str">
        <f t="shared" si="161"/>
        <v>Not-Potable</v>
      </c>
      <c r="AB1114" t="str">
        <f t="shared" si="162"/>
        <v>Not-Potable</v>
      </c>
      <c r="AC1114" t="s">
        <v>35</v>
      </c>
    </row>
    <row r="1115" spans="2:29" x14ac:dyDescent="0.3">
      <c r="B1115">
        <v>8.7754857336841905</v>
      </c>
      <c r="C1115">
        <v>157.35428924273299</v>
      </c>
      <c r="D1115">
        <v>221.13391452033898</v>
      </c>
      <c r="E1115">
        <v>7.9315027166786702</v>
      </c>
      <c r="F1115">
        <v>304.80784540436099</v>
      </c>
      <c r="G1115">
        <v>480.71520782815799</v>
      </c>
      <c r="H1115">
        <v>15.6928385507595</v>
      </c>
      <c r="I1115">
        <v>82.929345483681402</v>
      </c>
      <c r="J1115">
        <v>4.3939444660893496</v>
      </c>
      <c r="O1115" t="str">
        <f t="shared" si="155"/>
        <v>Drinkable</v>
      </c>
      <c r="P1115" t="str" cm="1">
        <f t="array" ref="P1115">_xlfn.IFS(C1114&lt;=60,"Soft",
C1114&lt;120,"Moderately Soft",
C1114&lt;=170,"Desirable",
C1114&lt;=240,"Moderately Hard",
C1114&gt;240,"Hard")</f>
        <v>Moderately Hard</v>
      </c>
      <c r="Q1115" t="str" cm="1">
        <f t="array" ref="Q1115">_xlfn.IFS(D1114&lt;50,"Non-Beneficial",
D1114&lt;=150,"Excellent",
D1114&lt;=250,"Good",
D1114&lt;=350,"Average",
D1114&lt;=500,"Poor",
D1114&lt;=800,"Very Poor",
D1114&gt;800,"Unacceptable")</f>
        <v>Good</v>
      </c>
      <c r="R1115" t="str">
        <f t="shared" si="154"/>
        <v>Unacceptable</v>
      </c>
      <c r="S1115" t="str">
        <f t="shared" si="156"/>
        <v>Safe</v>
      </c>
      <c r="T1115" t="str">
        <f t="shared" si="157"/>
        <v>Acceptable</v>
      </c>
      <c r="U1115" t="str">
        <f t="shared" si="158"/>
        <v>Acceptable</v>
      </c>
      <c r="V1115" t="str">
        <f t="shared" si="159"/>
        <v>Unsafe</v>
      </c>
      <c r="W1115" t="str">
        <f t="shared" si="160"/>
        <v>Acceptable</v>
      </c>
      <c r="AA1115" t="str">
        <f t="shared" si="161"/>
        <v>Not-Potable</v>
      </c>
      <c r="AB1115" t="str">
        <f t="shared" si="162"/>
        <v>Not-Potable</v>
      </c>
      <c r="AC1115" t="s">
        <v>35</v>
      </c>
    </row>
    <row r="1116" spans="2:29" x14ac:dyDescent="0.3">
      <c r="B1116">
        <v>6.8503020324159598</v>
      </c>
      <c r="C1116">
        <v>167.985039718038</v>
      </c>
      <c r="D1116">
        <v>405.88433830779599</v>
      </c>
      <c r="E1116">
        <v>3.3723692537483498</v>
      </c>
      <c r="F1116">
        <v>265.43112061982202</v>
      </c>
      <c r="G1116">
        <v>300.41174395019198</v>
      </c>
      <c r="H1116">
        <v>16.005206752693301</v>
      </c>
      <c r="I1116">
        <v>72.363216792776299</v>
      </c>
      <c r="J1116">
        <v>3.0802967096198701</v>
      </c>
      <c r="O1116" t="str">
        <f t="shared" si="155"/>
        <v>Alkaline</v>
      </c>
      <c r="P1116" t="str" cm="1">
        <f t="array" ref="P1116">_xlfn.IFS(C1115&lt;=60,"Soft",
C1115&lt;120,"Moderately Soft",
C1115&lt;=170,"Desirable",
C1115&lt;=240,"Moderately Hard",
C1115&gt;240,"Hard")</f>
        <v>Desirable</v>
      </c>
      <c r="Q1116" t="str" cm="1">
        <f t="array" ref="Q1116">_xlfn.IFS(D1115&lt;50,"Non-Beneficial",
D1115&lt;=150,"Excellent",
D1115&lt;=250,"Good",
D1115&lt;=350,"Average",
D1115&lt;=500,"Poor",
D1115&lt;=800,"Very Poor",
D1115&gt;800,"Unacceptable")</f>
        <v>Good</v>
      </c>
      <c r="R1116" t="str">
        <f t="shared" si="154"/>
        <v>Unacceptable</v>
      </c>
      <c r="S1116" t="str">
        <f t="shared" si="156"/>
        <v>Safe</v>
      </c>
      <c r="T1116" t="str">
        <f t="shared" si="157"/>
        <v>Acceptable</v>
      </c>
      <c r="U1116" t="str">
        <f t="shared" si="158"/>
        <v>Acceptable</v>
      </c>
      <c r="V1116" t="str">
        <f t="shared" si="159"/>
        <v>Unsafe</v>
      </c>
      <c r="W1116" t="str">
        <f t="shared" si="160"/>
        <v>Acceptable</v>
      </c>
      <c r="AA1116" t="str">
        <f t="shared" si="161"/>
        <v>Not-Potable</v>
      </c>
      <c r="AB1116" t="str">
        <f t="shared" si="162"/>
        <v>Not-Potable</v>
      </c>
      <c r="AC1116" t="s">
        <v>35</v>
      </c>
    </row>
    <row r="1117" spans="2:29" x14ac:dyDescent="0.3">
      <c r="B1117">
        <v>8.7571105123476194</v>
      </c>
      <c r="C1117">
        <v>185.41936691177801</v>
      </c>
      <c r="D1117">
        <v>310.40884494348597</v>
      </c>
      <c r="E1117">
        <v>8.5447636591114104</v>
      </c>
      <c r="F1117">
        <f>$AH$27</f>
        <v>333.77577661081307</v>
      </c>
      <c r="G1117">
        <v>408.09579724231901</v>
      </c>
      <c r="H1117">
        <v>18.235220203831201</v>
      </c>
      <c r="I1117">
        <v>72.299662278203897</v>
      </c>
      <c r="J1117">
        <v>3.80879301024338</v>
      </c>
      <c r="O1117" t="str">
        <f t="shared" si="155"/>
        <v>Neutral</v>
      </c>
      <c r="P1117" t="str" cm="1">
        <f t="array" ref="P1117">_xlfn.IFS(C1116&lt;=60,"Soft",
C1116&lt;120,"Moderately Soft",
C1116&lt;=170,"Desirable",
C1116&lt;=240,"Moderately Hard",
C1116&gt;240,"Hard")</f>
        <v>Desirable</v>
      </c>
      <c r="Q1117" t="str" cm="1">
        <f t="array" ref="Q1117">_xlfn.IFS(D1116&lt;50,"Non-Beneficial",
D1116&lt;=150,"Excellent",
D1116&lt;=250,"Good",
D1116&lt;=350,"Average",
D1116&lt;=500,"Poor",
D1116&lt;=800,"Very Poor",
D1116&gt;800,"Unacceptable")</f>
        <v>Poor</v>
      </c>
      <c r="R1117" t="str">
        <f t="shared" si="154"/>
        <v>Acceptable</v>
      </c>
      <c r="S1117" t="str">
        <f t="shared" si="156"/>
        <v>Safe</v>
      </c>
      <c r="T1117" t="str">
        <f t="shared" si="157"/>
        <v>Acceptable</v>
      </c>
      <c r="U1117" t="str">
        <f t="shared" si="158"/>
        <v>Acceptable</v>
      </c>
      <c r="V1117" t="str">
        <f t="shared" si="159"/>
        <v>Safe</v>
      </c>
      <c r="W1117" t="str">
        <f t="shared" si="160"/>
        <v>Acceptable</v>
      </c>
      <c r="AA1117" t="str">
        <f t="shared" si="161"/>
        <v>Not-Potable</v>
      </c>
      <c r="AB1117" t="str">
        <f t="shared" si="162"/>
        <v>Potable</v>
      </c>
      <c r="AC1117" t="s">
        <v>35</v>
      </c>
    </row>
    <row r="1118" spans="2:29" x14ac:dyDescent="0.3">
      <c r="B1118">
        <f>$AG$27</f>
        <v>7.080794504276815</v>
      </c>
      <c r="C1118">
        <v>213.000217533073</v>
      </c>
      <c r="D1118">
        <v>216.87473454293198</v>
      </c>
      <c r="E1118">
        <v>6.9010407671551297</v>
      </c>
      <c r="F1118">
        <f>$AH$27</f>
        <v>333.77577661081307</v>
      </c>
      <c r="G1118">
        <v>383.74788340648797</v>
      </c>
      <c r="H1118">
        <v>11.793246335936701</v>
      </c>
      <c r="I1118">
        <v>57.345645004070903</v>
      </c>
      <c r="J1118">
        <v>3.2425454482885501</v>
      </c>
      <c r="O1118" t="str">
        <f t="shared" si="155"/>
        <v>Alkaline</v>
      </c>
      <c r="P1118" t="str" cm="1">
        <f t="array" ref="P1118">_xlfn.IFS(C1117&lt;=60,"Soft",
C1117&lt;120,"Moderately Soft",
C1117&lt;=170,"Desirable",
C1117&lt;=240,"Moderately Hard",
C1117&gt;240,"Hard")</f>
        <v>Moderately Hard</v>
      </c>
      <c r="Q1118" t="str" cm="1">
        <f t="array" ref="Q1118">_xlfn.IFS(D1117&lt;50,"Non-Beneficial",
D1117&lt;=150,"Excellent",
D1117&lt;=250,"Good",
D1117&lt;=350,"Average",
D1117&lt;=500,"Poor",
D1117&lt;=800,"Very Poor",
D1117&gt;800,"Unacceptable")</f>
        <v>Average</v>
      </c>
      <c r="R1118" t="str">
        <f t="shared" si="154"/>
        <v>Unacceptable</v>
      </c>
      <c r="S1118" t="str">
        <f t="shared" si="156"/>
        <v>Safe</v>
      </c>
      <c r="T1118" t="str">
        <f t="shared" si="157"/>
        <v>Acceptable</v>
      </c>
      <c r="U1118" t="str">
        <f t="shared" si="158"/>
        <v>Acceptable</v>
      </c>
      <c r="V1118" t="str">
        <f t="shared" si="159"/>
        <v>Safe</v>
      </c>
      <c r="W1118" t="str">
        <f t="shared" si="160"/>
        <v>Acceptable</v>
      </c>
      <c r="AA1118" t="str">
        <f t="shared" si="161"/>
        <v>Not-Potable</v>
      </c>
      <c r="AB1118" t="str">
        <f t="shared" si="162"/>
        <v>Not-Potable</v>
      </c>
      <c r="AC1118" t="s">
        <v>35</v>
      </c>
    </row>
    <row r="1119" spans="2:29" x14ac:dyDescent="0.3">
      <c r="B1119">
        <f>$AG$27</f>
        <v>7.080794504276815</v>
      </c>
      <c r="C1119">
        <v>178.15485548223</v>
      </c>
      <c r="D1119">
        <v>343.83597638833601</v>
      </c>
      <c r="E1119">
        <v>6.4257700367715103</v>
      </c>
      <c r="F1119">
        <v>311.52689022803497</v>
      </c>
      <c r="G1119">
        <v>570.37876531979703</v>
      </c>
      <c r="H1119">
        <v>17.592126372351998</v>
      </c>
      <c r="I1119">
        <v>68.992740584967706</v>
      </c>
      <c r="J1119">
        <v>4.0058929921265003</v>
      </c>
      <c r="O1119" t="str">
        <f t="shared" si="155"/>
        <v>Neutral</v>
      </c>
      <c r="P1119" t="str" cm="1">
        <f t="array" ref="P1119">_xlfn.IFS(C1118&lt;=60,"Soft",
C1118&lt;120,"Moderately Soft",
C1118&lt;=170,"Desirable",
C1118&lt;=240,"Moderately Hard",
C1118&gt;240,"Hard")</f>
        <v>Moderately Hard</v>
      </c>
      <c r="Q1119" t="str" cm="1">
        <f t="array" ref="Q1119">_xlfn.IFS(D1118&lt;50,"Non-Beneficial",
D1118&lt;=150,"Excellent",
D1118&lt;=250,"Good",
D1118&lt;=350,"Average",
D1118&lt;=500,"Poor",
D1118&lt;=800,"Very Poor",
D1118&gt;800,"Unacceptable")</f>
        <v>Good</v>
      </c>
      <c r="R1119" t="str">
        <f t="shared" si="154"/>
        <v>Needs Boiling</v>
      </c>
      <c r="S1119" t="str">
        <f t="shared" si="156"/>
        <v>Safe</v>
      </c>
      <c r="T1119" t="str">
        <f t="shared" si="157"/>
        <v>Acceptable</v>
      </c>
      <c r="U1119" t="str">
        <f t="shared" si="158"/>
        <v>Acceptable</v>
      </c>
      <c r="V1119" t="str">
        <f t="shared" si="159"/>
        <v>Safe</v>
      </c>
      <c r="W1119" t="str">
        <f t="shared" si="160"/>
        <v>Acceptable</v>
      </c>
      <c r="AA1119" t="str">
        <f t="shared" si="161"/>
        <v>Potable</v>
      </c>
      <c r="AB1119" t="str">
        <f t="shared" si="162"/>
        <v>Potable</v>
      </c>
      <c r="AC1119" t="s">
        <v>35</v>
      </c>
    </row>
    <row r="1120" spans="2:29" x14ac:dyDescent="0.3">
      <c r="B1120">
        <v>8.0732789522437294</v>
      </c>
      <c r="C1120">
        <v>191.81552348678801</v>
      </c>
      <c r="D1120">
        <v>171.06438645449501</v>
      </c>
      <c r="E1120">
        <v>7.8987315999546501</v>
      </c>
      <c r="F1120">
        <v>333.47759195071501</v>
      </c>
      <c r="G1120">
        <v>432.89874892549398</v>
      </c>
      <c r="H1120">
        <v>13.335381035401801</v>
      </c>
      <c r="I1120">
        <v>54.216284163000203</v>
      </c>
      <c r="J1120">
        <v>4.8543127855222501</v>
      </c>
      <c r="O1120" t="str">
        <f t="shared" si="155"/>
        <v>Neutral</v>
      </c>
      <c r="P1120" t="str" cm="1">
        <f t="array" ref="P1120">_xlfn.IFS(C1119&lt;=60,"Soft",
C1119&lt;120,"Moderately Soft",
C1119&lt;=170,"Desirable",
C1119&lt;=240,"Moderately Hard",
C1119&gt;240,"Hard")</f>
        <v>Moderately Hard</v>
      </c>
      <c r="Q1120" t="str" cm="1">
        <f t="array" ref="Q1120">_xlfn.IFS(D1119&lt;50,"Non-Beneficial",
D1119&lt;=150,"Excellent",
D1119&lt;=250,"Good",
D1119&lt;=350,"Average",
D1119&lt;=500,"Poor",
D1119&lt;=800,"Very Poor",
D1119&gt;800,"Unacceptable")</f>
        <v>Average</v>
      </c>
      <c r="R1120" t="str">
        <f t="shared" si="154"/>
        <v>Needs Boiling</v>
      </c>
      <c r="S1120" t="str">
        <f t="shared" si="156"/>
        <v>Safe</v>
      </c>
      <c r="T1120" t="str">
        <f t="shared" si="157"/>
        <v>Unacceptable</v>
      </c>
      <c r="U1120" t="str">
        <f t="shared" si="158"/>
        <v>Acceptable</v>
      </c>
      <c r="V1120" t="str">
        <f t="shared" si="159"/>
        <v>Safe</v>
      </c>
      <c r="W1120" t="str">
        <f t="shared" si="160"/>
        <v>Acceptable</v>
      </c>
      <c r="AA1120" t="str">
        <f t="shared" si="161"/>
        <v>Not-Potable</v>
      </c>
      <c r="AB1120" t="str">
        <f t="shared" si="162"/>
        <v>Potable</v>
      </c>
      <c r="AC1120" t="s">
        <v>35</v>
      </c>
    </row>
    <row r="1121" spans="2:29" x14ac:dyDescent="0.3">
      <c r="B1121">
        <v>5.0782741752214697</v>
      </c>
      <c r="C1121">
        <v>185.08838491254301</v>
      </c>
      <c r="D1121">
        <v>181.25638398024398</v>
      </c>
      <c r="E1121">
        <v>4.10576632258541</v>
      </c>
      <c r="F1121">
        <v>275.05564184079901</v>
      </c>
      <c r="G1121">
        <v>528.15625120891298</v>
      </c>
      <c r="H1121">
        <v>11.3254466399189</v>
      </c>
      <c r="I1121">
        <v>80.3383307642235</v>
      </c>
      <c r="J1121">
        <v>3.6310423135307799</v>
      </c>
      <c r="O1121" t="str">
        <f t="shared" si="155"/>
        <v>Alkaline</v>
      </c>
      <c r="P1121" t="str" cm="1">
        <f t="array" ref="P1121">_xlfn.IFS(C1120&lt;=60,"Soft",
C1120&lt;120,"Moderately Soft",
C1120&lt;=170,"Desirable",
C1120&lt;=240,"Moderately Hard",
C1120&gt;240,"Hard")</f>
        <v>Moderately Hard</v>
      </c>
      <c r="Q1121" t="str" cm="1">
        <f t="array" ref="Q1121">_xlfn.IFS(D1120&lt;50,"Non-Beneficial",
D1120&lt;=150,"Excellent",
D1120&lt;=250,"Good",
D1120&lt;=350,"Average",
D1120&lt;=500,"Poor",
D1120&lt;=800,"Very Poor",
D1120&gt;800,"Unacceptable")</f>
        <v>Good</v>
      </c>
      <c r="R1121" t="str">
        <f t="shared" si="154"/>
        <v>Unacceptable</v>
      </c>
      <c r="S1121" t="str">
        <f t="shared" si="156"/>
        <v>Safe</v>
      </c>
      <c r="T1121" t="str">
        <f t="shared" si="157"/>
        <v>Acceptable</v>
      </c>
      <c r="U1121" t="str">
        <f t="shared" si="158"/>
        <v>Acceptable</v>
      </c>
      <c r="V1121" t="str">
        <f t="shared" si="159"/>
        <v>Safe</v>
      </c>
      <c r="W1121" t="str">
        <f t="shared" si="160"/>
        <v>Acceptable</v>
      </c>
      <c r="AA1121" t="str">
        <f t="shared" si="161"/>
        <v>Not-Potable</v>
      </c>
      <c r="AB1121" t="str">
        <f t="shared" si="162"/>
        <v>Not-Potable</v>
      </c>
      <c r="AC1121" t="s">
        <v>35</v>
      </c>
    </row>
    <row r="1122" spans="2:29" x14ac:dyDescent="0.3">
      <c r="B1122">
        <v>7.4449140149510296</v>
      </c>
      <c r="C1122">
        <v>203.06874558303301</v>
      </c>
      <c r="D1122">
        <v>254.89075025583799</v>
      </c>
      <c r="E1122">
        <v>8.1757442016931794</v>
      </c>
      <c r="F1122">
        <v>413.56037807753302</v>
      </c>
      <c r="G1122">
        <v>405.42061214175698</v>
      </c>
      <c r="H1122">
        <v>13.283100100193099</v>
      </c>
      <c r="I1122">
        <v>74.412867156926893</v>
      </c>
      <c r="J1122">
        <v>2.5713915057044101</v>
      </c>
      <c r="O1122" t="str">
        <f t="shared" si="155"/>
        <v>Acidic</v>
      </c>
      <c r="P1122" t="str" cm="1">
        <f t="array" ref="P1122">_xlfn.IFS(C1121&lt;=60,"Soft",
C1121&lt;120,"Moderately Soft",
C1121&lt;=170,"Desirable",
C1121&lt;=240,"Moderately Hard",
C1121&gt;240,"Hard")</f>
        <v>Moderately Hard</v>
      </c>
      <c r="Q1122" t="str" cm="1">
        <f t="array" ref="Q1122">_xlfn.IFS(D1121&lt;50,"Non-Beneficial",
D1121&lt;=150,"Excellent",
D1121&lt;=250,"Good",
D1121&lt;=350,"Average",
D1121&lt;=500,"Poor",
D1121&lt;=800,"Very Poor",
D1121&gt;800,"Unacceptable")</f>
        <v>Good</v>
      </c>
      <c r="R1122" t="str">
        <f t="shared" si="154"/>
        <v>Acceptable</v>
      </c>
      <c r="S1122" t="str">
        <f t="shared" si="156"/>
        <v>Safe</v>
      </c>
      <c r="T1122" t="str">
        <f t="shared" si="157"/>
        <v>Unacceptable</v>
      </c>
      <c r="U1122" t="str">
        <f t="shared" si="158"/>
        <v>Acceptable</v>
      </c>
      <c r="V1122" t="str">
        <f t="shared" si="159"/>
        <v>Unsafe</v>
      </c>
      <c r="W1122" t="str">
        <f t="shared" si="160"/>
        <v>Acceptable</v>
      </c>
      <c r="AA1122" t="str">
        <f t="shared" si="161"/>
        <v>Not-Potable</v>
      </c>
      <c r="AB1122" t="str">
        <f t="shared" si="162"/>
        <v>Not-Potable</v>
      </c>
      <c r="AC1122" t="s">
        <v>35</v>
      </c>
    </row>
    <row r="1123" spans="2:29" x14ac:dyDescent="0.3">
      <c r="B1123">
        <v>9.4340058746540993</v>
      </c>
      <c r="C1123">
        <v>158.38784000010099</v>
      </c>
      <c r="D1123">
        <v>204.74820823972698</v>
      </c>
      <c r="E1123">
        <v>5.85733312914041</v>
      </c>
      <c r="F1123">
        <v>285.39511229858601</v>
      </c>
      <c r="G1123">
        <v>476.84201080631999</v>
      </c>
      <c r="H1123">
        <v>14.388349589814499</v>
      </c>
      <c r="I1123">
        <v>73.164777548043901</v>
      </c>
      <c r="J1123">
        <v>4.2010543638879296</v>
      </c>
      <c r="O1123" t="str">
        <f t="shared" si="155"/>
        <v>Neutral</v>
      </c>
      <c r="P1123" t="str" cm="1">
        <f t="array" ref="P1123">_xlfn.IFS(C1122&lt;=60,"Soft",
C1122&lt;120,"Moderately Soft",
C1122&lt;=170,"Desirable",
C1122&lt;=240,"Moderately Hard",
C1122&gt;240,"Hard")</f>
        <v>Moderately Hard</v>
      </c>
      <c r="Q1123" t="str" cm="1">
        <f t="array" ref="Q1123">_xlfn.IFS(D1122&lt;50,"Non-Beneficial",
D1122&lt;=150,"Excellent",
D1122&lt;=250,"Good",
D1122&lt;=350,"Average",
D1122&lt;=500,"Poor",
D1122&lt;=800,"Very Poor",
D1122&gt;800,"Unacceptable")</f>
        <v>Average</v>
      </c>
      <c r="R1123" t="str">
        <f t="shared" si="154"/>
        <v>Unacceptable</v>
      </c>
      <c r="S1123" t="str">
        <f t="shared" si="156"/>
        <v>Unsafe</v>
      </c>
      <c r="T1123" t="str">
        <f t="shared" si="157"/>
        <v>Acceptable</v>
      </c>
      <c r="U1123" t="str">
        <f t="shared" si="158"/>
        <v>Acceptable</v>
      </c>
      <c r="V1123" t="str">
        <f t="shared" si="159"/>
        <v>Safe</v>
      </c>
      <c r="W1123" t="str">
        <f t="shared" si="160"/>
        <v>Acceptable</v>
      </c>
      <c r="AA1123" t="str">
        <f t="shared" si="161"/>
        <v>Not-Potable</v>
      </c>
      <c r="AB1123" t="str">
        <f t="shared" si="162"/>
        <v>Not-Potable</v>
      </c>
      <c r="AC1123" t="s">
        <v>35</v>
      </c>
    </row>
    <row r="1124" spans="2:29" x14ac:dyDescent="0.3">
      <c r="B1124">
        <v>5.9059069542035703</v>
      </c>
      <c r="C1124">
        <v>223.14188150579201</v>
      </c>
      <c r="D1124">
        <v>134.64487161770299</v>
      </c>
      <c r="E1124">
        <v>9.1251639157755005</v>
      </c>
      <c r="F1124">
        <v>378.10830575313202</v>
      </c>
      <c r="G1124">
        <v>337.858263598625</v>
      </c>
      <c r="H1124">
        <v>13.531660450263599</v>
      </c>
      <c r="I1124">
        <v>42.844510851301102</v>
      </c>
      <c r="J1124">
        <v>2.91728405623659</v>
      </c>
      <c r="O1124" t="str">
        <f t="shared" si="155"/>
        <v>Alkaline</v>
      </c>
      <c r="P1124" t="str" cm="1">
        <f t="array" ref="P1124">_xlfn.IFS(C1123&lt;=60,"Soft",
C1123&lt;120,"Moderately Soft",
C1123&lt;=170,"Desirable",
C1123&lt;=240,"Moderately Hard",
C1123&gt;240,"Hard")</f>
        <v>Desirable</v>
      </c>
      <c r="Q1124" t="str" cm="1">
        <f t="array" ref="Q1124">_xlfn.IFS(D1123&lt;50,"Non-Beneficial",
D1123&lt;=150,"Excellent",
D1123&lt;=250,"Good",
D1123&lt;=350,"Average",
D1123&lt;=500,"Poor",
D1123&lt;=800,"Very Poor",
D1123&gt;800,"Unacceptable")</f>
        <v>Good</v>
      </c>
      <c r="R1124" t="str">
        <f t="shared" si="154"/>
        <v>Needs Boiling</v>
      </c>
      <c r="S1124" t="str">
        <f t="shared" si="156"/>
        <v>Safe</v>
      </c>
      <c r="T1124" t="str">
        <f t="shared" si="157"/>
        <v>Acceptable</v>
      </c>
      <c r="U1124" t="str">
        <f t="shared" si="158"/>
        <v>Acceptable</v>
      </c>
      <c r="V1124" t="str">
        <f t="shared" si="159"/>
        <v>Safe</v>
      </c>
      <c r="W1124" t="str">
        <f t="shared" si="160"/>
        <v>Acceptable</v>
      </c>
      <c r="AA1124" t="str">
        <f t="shared" si="161"/>
        <v>Not-Potable</v>
      </c>
      <c r="AB1124" t="str">
        <f t="shared" si="162"/>
        <v>Potable</v>
      </c>
      <c r="AC1124" t="s">
        <v>35</v>
      </c>
    </row>
    <row r="1125" spans="2:29" x14ac:dyDescent="0.3">
      <c r="B1125">
        <v>5.8034969757641504</v>
      </c>
      <c r="C1125">
        <v>193.20099135531399</v>
      </c>
      <c r="D1125">
        <v>194.51767602835199</v>
      </c>
      <c r="E1125">
        <v>4.1466011176586104</v>
      </c>
      <c r="F1125">
        <v>255.97674557859401</v>
      </c>
      <c r="G1125">
        <v>365.47761798949301</v>
      </c>
      <c r="H1125">
        <v>14.9206155618743</v>
      </c>
      <c r="I1125">
        <v>8.5770129329838003</v>
      </c>
      <c r="J1125">
        <v>2.1817141666785802</v>
      </c>
      <c r="O1125" t="str">
        <f t="shared" si="155"/>
        <v>Acidic</v>
      </c>
      <c r="P1125" t="str" cm="1">
        <f t="array" ref="P1125">_xlfn.IFS(C1124&lt;=60,"Soft",
C1124&lt;120,"Moderately Soft",
C1124&lt;=170,"Desirable",
C1124&lt;=240,"Moderately Hard",
C1124&gt;240,"Hard")</f>
        <v>Moderately Hard</v>
      </c>
      <c r="Q1125" t="str" cm="1">
        <f t="array" ref="Q1125">_xlfn.IFS(D1124&lt;50,"Non-Beneficial",
D1124&lt;=150,"Excellent",
D1124&lt;=250,"Good",
D1124&lt;=350,"Average",
D1124&lt;=500,"Poor",
D1124&lt;=800,"Very Poor",
D1124&gt;800,"Unacceptable")</f>
        <v>Excellent</v>
      </c>
      <c r="R1125" t="str">
        <f t="shared" si="154"/>
        <v>Unacceptable</v>
      </c>
      <c r="S1125" t="str">
        <f t="shared" si="156"/>
        <v>Safe</v>
      </c>
      <c r="T1125" t="str">
        <f t="shared" si="157"/>
        <v>Acceptable</v>
      </c>
      <c r="U1125" t="str">
        <f t="shared" si="158"/>
        <v>Acceptable</v>
      </c>
      <c r="V1125" t="str">
        <f t="shared" si="159"/>
        <v>Safe</v>
      </c>
      <c r="W1125" t="str">
        <f t="shared" si="160"/>
        <v>Acceptable</v>
      </c>
      <c r="AA1125" t="str">
        <f t="shared" si="161"/>
        <v>Not-Potable</v>
      </c>
      <c r="AB1125" t="str">
        <f t="shared" si="162"/>
        <v>Not-Potable</v>
      </c>
      <c r="AC1125" t="s">
        <v>35</v>
      </c>
    </row>
    <row r="1126" spans="2:29" x14ac:dyDescent="0.3">
      <c r="B1126">
        <v>7.61715192193207</v>
      </c>
      <c r="C1126">
        <v>182.68982496238701</v>
      </c>
      <c r="D1126">
        <v>337.44166806965399</v>
      </c>
      <c r="E1126">
        <v>6.2259330556119101</v>
      </c>
      <c r="F1126">
        <v>369.552957836882</v>
      </c>
      <c r="G1126">
        <v>327.22824513177198</v>
      </c>
      <c r="H1126">
        <v>14.065597335785901</v>
      </c>
      <c r="I1126">
        <v>82.781925707194702</v>
      </c>
      <c r="J1126">
        <v>3.4225434306886302</v>
      </c>
      <c r="O1126" t="str">
        <f t="shared" si="155"/>
        <v>Acidic</v>
      </c>
      <c r="P1126" t="str" cm="1">
        <f t="array" ref="P1126">_xlfn.IFS(C1125&lt;=60,"Soft",
C1125&lt;120,"Moderately Soft",
C1125&lt;=170,"Desirable",
C1125&lt;=240,"Moderately Hard",
C1125&gt;240,"Hard")</f>
        <v>Moderately Hard</v>
      </c>
      <c r="Q1126" t="str" cm="1">
        <f t="array" ref="Q1126">_xlfn.IFS(D1125&lt;50,"Non-Beneficial",
D1125&lt;=150,"Excellent",
D1125&lt;=250,"Good",
D1125&lt;=350,"Average",
D1125&lt;=500,"Poor",
D1125&lt;=800,"Very Poor",
D1125&gt;800,"Unacceptable")</f>
        <v>Good</v>
      </c>
      <c r="R1126" t="str">
        <f t="shared" si="154"/>
        <v>Acceptable</v>
      </c>
      <c r="S1126" t="str">
        <f t="shared" si="156"/>
        <v>Safe</v>
      </c>
      <c r="T1126" t="str">
        <f t="shared" si="157"/>
        <v>Acceptable</v>
      </c>
      <c r="U1126" t="str">
        <f t="shared" si="158"/>
        <v>Acceptable</v>
      </c>
      <c r="V1126" t="str">
        <f t="shared" si="159"/>
        <v>Safe</v>
      </c>
      <c r="W1126" t="str">
        <f t="shared" si="160"/>
        <v>Acceptable</v>
      </c>
      <c r="AA1126" t="str">
        <f t="shared" si="161"/>
        <v>Not-Potable</v>
      </c>
      <c r="AB1126" t="str">
        <f t="shared" si="162"/>
        <v>Potable</v>
      </c>
      <c r="AC1126" t="s">
        <v>35</v>
      </c>
    </row>
    <row r="1127" spans="2:29" x14ac:dyDescent="0.3">
      <c r="B1127">
        <v>9.0084643344995499</v>
      </c>
      <c r="C1127">
        <v>148.614001815351</v>
      </c>
      <c r="D1127">
        <v>350.21774096549905</v>
      </c>
      <c r="E1127">
        <v>5.5940065476115297</v>
      </c>
      <c r="F1127">
        <f>$AH$27</f>
        <v>333.77577661081307</v>
      </c>
      <c r="G1127">
        <v>387.39977141460503</v>
      </c>
      <c r="H1127">
        <v>11.8551029504494</v>
      </c>
      <c r="I1127">
        <v>49.4804407972455</v>
      </c>
      <c r="J1127">
        <v>3.9110147074433401</v>
      </c>
      <c r="O1127" t="str">
        <f t="shared" si="155"/>
        <v>Neutral</v>
      </c>
      <c r="P1127" t="str" cm="1">
        <f t="array" ref="P1127">_xlfn.IFS(C1126&lt;=60,"Soft",
C1126&lt;120,"Moderately Soft",
C1126&lt;=170,"Desirable",
C1126&lt;=240,"Moderately Hard",
C1126&gt;240,"Hard")</f>
        <v>Moderately Hard</v>
      </c>
      <c r="Q1127" t="str" cm="1">
        <f t="array" ref="Q1127">_xlfn.IFS(D1126&lt;50,"Non-Beneficial",
D1126&lt;=150,"Excellent",
D1126&lt;=250,"Good",
D1126&lt;=350,"Average",
D1126&lt;=500,"Poor",
D1126&lt;=800,"Very Poor",
D1126&gt;800,"Unacceptable")</f>
        <v>Average</v>
      </c>
      <c r="R1127" t="str">
        <f t="shared" si="154"/>
        <v>Needs Boiling</v>
      </c>
      <c r="S1127" t="str">
        <f t="shared" si="156"/>
        <v>Safe</v>
      </c>
      <c r="T1127" t="str">
        <f t="shared" si="157"/>
        <v>Acceptable</v>
      </c>
      <c r="U1127" t="str">
        <f t="shared" si="158"/>
        <v>Acceptable</v>
      </c>
      <c r="V1127" t="str">
        <f t="shared" si="159"/>
        <v>Unsafe</v>
      </c>
      <c r="W1127" t="str">
        <f t="shared" si="160"/>
        <v>Acceptable</v>
      </c>
      <c r="AA1127" t="str">
        <f t="shared" si="161"/>
        <v>Not-Potable</v>
      </c>
      <c r="AB1127" t="str">
        <f t="shared" si="162"/>
        <v>Potable</v>
      </c>
      <c r="AC1127" t="s">
        <v>35</v>
      </c>
    </row>
    <row r="1128" spans="2:29" x14ac:dyDescent="0.3">
      <c r="B1128">
        <v>5.4224457679088101</v>
      </c>
      <c r="C1128">
        <v>205.26608040394299</v>
      </c>
      <c r="D1128">
        <v>185.42957451029699</v>
      </c>
      <c r="E1128">
        <v>5.49196267290856</v>
      </c>
      <c r="F1128">
        <v>306.702226777021</v>
      </c>
      <c r="G1128">
        <v>382.08012883333998</v>
      </c>
      <c r="H1128">
        <v>10.5040232059303</v>
      </c>
      <c r="I1128">
        <v>67.493450003332896</v>
      </c>
      <c r="J1128">
        <v>2.9117513902604499</v>
      </c>
      <c r="O1128" t="str">
        <f t="shared" si="155"/>
        <v>Alkaline</v>
      </c>
      <c r="P1128" t="str" cm="1">
        <f t="array" ref="P1128">_xlfn.IFS(C1127&lt;=60,"Soft",
C1127&lt;120,"Moderately Soft",
C1127&lt;=170,"Desirable",
C1127&lt;=240,"Moderately Hard",
C1127&gt;240,"Hard")</f>
        <v>Desirable</v>
      </c>
      <c r="Q1128" t="str" cm="1">
        <f t="array" ref="Q1128">_xlfn.IFS(D1127&lt;50,"Non-Beneficial",
D1127&lt;=150,"Excellent",
D1127&lt;=250,"Good",
D1127&lt;=350,"Average",
D1127&lt;=500,"Poor",
D1127&lt;=800,"Very Poor",
D1127&gt;800,"Unacceptable")</f>
        <v>Poor</v>
      </c>
      <c r="R1128" t="str">
        <f t="shared" si="154"/>
        <v>Needs Boiling</v>
      </c>
      <c r="S1128" t="str">
        <f t="shared" si="156"/>
        <v>Safe</v>
      </c>
      <c r="T1128" t="str">
        <f t="shared" si="157"/>
        <v>Acceptable</v>
      </c>
      <c r="U1128" t="str">
        <f t="shared" si="158"/>
        <v>Acceptable</v>
      </c>
      <c r="V1128" t="str">
        <f t="shared" si="159"/>
        <v>Safe</v>
      </c>
      <c r="W1128" t="str">
        <f t="shared" si="160"/>
        <v>Acceptable</v>
      </c>
      <c r="AA1128" t="str">
        <f t="shared" si="161"/>
        <v>Not-Potable</v>
      </c>
      <c r="AB1128" t="str">
        <f t="shared" si="162"/>
        <v>Not-Potable</v>
      </c>
      <c r="AC1128" t="s">
        <v>35</v>
      </c>
    </row>
    <row r="1129" spans="2:29" x14ac:dyDescent="0.3">
      <c r="B1129">
        <v>9.7781818127414404</v>
      </c>
      <c r="C1129">
        <v>155.93744138376599</v>
      </c>
      <c r="D1129">
        <v>233.356742061326</v>
      </c>
      <c r="E1129">
        <v>7.6661087300626498</v>
      </c>
      <c r="F1129">
        <f>$AH$27</f>
        <v>333.77577661081307</v>
      </c>
      <c r="G1129">
        <v>356.54303682050698</v>
      </c>
      <c r="H1129">
        <v>10.824600366031801</v>
      </c>
      <c r="I1129">
        <v>75.328892270006406</v>
      </c>
      <c r="J1129">
        <v>4.1433653185080601</v>
      </c>
      <c r="O1129" t="str">
        <f t="shared" si="155"/>
        <v>Acidic</v>
      </c>
      <c r="P1129" t="str" cm="1">
        <f t="array" ref="P1129">_xlfn.IFS(C1128&lt;=60,"Soft",
C1128&lt;120,"Moderately Soft",
C1128&lt;=170,"Desirable",
C1128&lt;=240,"Moderately Hard",
C1128&gt;240,"Hard")</f>
        <v>Moderately Hard</v>
      </c>
      <c r="Q1129" t="str" cm="1">
        <f t="array" ref="Q1129">_xlfn.IFS(D1128&lt;50,"Non-Beneficial",
D1128&lt;=150,"Excellent",
D1128&lt;=250,"Good",
D1128&lt;=350,"Average",
D1128&lt;=500,"Poor",
D1128&lt;=800,"Very Poor",
D1128&gt;800,"Unacceptable")</f>
        <v>Good</v>
      </c>
      <c r="R1129" t="str">
        <f t="shared" si="154"/>
        <v>Needs Boiling</v>
      </c>
      <c r="S1129" t="str">
        <f t="shared" si="156"/>
        <v>Safe</v>
      </c>
      <c r="T1129" t="str">
        <f t="shared" si="157"/>
        <v>Acceptable</v>
      </c>
      <c r="U1129" t="str">
        <f t="shared" si="158"/>
        <v>Acceptable</v>
      </c>
      <c r="V1129" t="str">
        <f t="shared" si="159"/>
        <v>Safe</v>
      </c>
      <c r="W1129" t="str">
        <f t="shared" si="160"/>
        <v>Acceptable</v>
      </c>
      <c r="AA1129" t="str">
        <f t="shared" si="161"/>
        <v>Not-Potable</v>
      </c>
      <c r="AB1129" t="str">
        <f t="shared" si="162"/>
        <v>Potable</v>
      </c>
      <c r="AC1129" t="s">
        <v>35</v>
      </c>
    </row>
    <row r="1130" spans="2:29" x14ac:dyDescent="0.3">
      <c r="B1130">
        <v>5.20493876289071</v>
      </c>
      <c r="C1130">
        <v>232.882725444324</v>
      </c>
      <c r="D1130">
        <v>178.18394489259899</v>
      </c>
      <c r="E1130">
        <v>7.3002650275593197</v>
      </c>
      <c r="F1130">
        <f>$AH$27</f>
        <v>333.77577661081307</v>
      </c>
      <c r="G1130">
        <v>404.00388804610998</v>
      </c>
      <c r="H1130">
        <v>12.8664199576352</v>
      </c>
      <c r="I1130">
        <v>55.498331074344101</v>
      </c>
      <c r="J1130">
        <v>3.4395610185421299</v>
      </c>
      <c r="O1130" t="str">
        <f t="shared" si="155"/>
        <v>Alkaline</v>
      </c>
      <c r="P1130" t="str" cm="1">
        <f t="array" ref="P1130">_xlfn.IFS(C1129&lt;=60,"Soft",
C1129&lt;120,"Moderately Soft",
C1129&lt;=170,"Desirable",
C1129&lt;=240,"Moderately Hard",
C1129&gt;240,"Hard")</f>
        <v>Desirable</v>
      </c>
      <c r="Q1130" t="str" cm="1">
        <f t="array" ref="Q1130">_xlfn.IFS(D1129&lt;50,"Non-Beneficial",
D1129&lt;=150,"Excellent",
D1129&lt;=250,"Good",
D1129&lt;=350,"Average",
D1129&lt;=500,"Poor",
D1129&lt;=800,"Very Poor",
D1129&gt;800,"Unacceptable")</f>
        <v>Good</v>
      </c>
      <c r="R1130" t="str">
        <f t="shared" si="154"/>
        <v>Unacceptable</v>
      </c>
      <c r="S1130" t="str">
        <f t="shared" si="156"/>
        <v>Safe</v>
      </c>
      <c r="T1130" t="str">
        <f t="shared" si="157"/>
        <v>Acceptable</v>
      </c>
      <c r="U1130" t="str">
        <f t="shared" si="158"/>
        <v>Acceptable</v>
      </c>
      <c r="V1130" t="str">
        <f t="shared" si="159"/>
        <v>Safe</v>
      </c>
      <c r="W1130" t="str">
        <f t="shared" si="160"/>
        <v>Acceptable</v>
      </c>
      <c r="AA1130" t="str">
        <f t="shared" si="161"/>
        <v>Not-Potable</v>
      </c>
      <c r="AB1130" t="str">
        <f t="shared" si="162"/>
        <v>Not-Potable</v>
      </c>
      <c r="AC1130" t="s">
        <v>35</v>
      </c>
    </row>
    <row r="1131" spans="2:29" x14ac:dyDescent="0.3">
      <c r="B1131">
        <v>4.8725608783710301</v>
      </c>
      <c r="C1131">
        <v>224.70510511747699</v>
      </c>
      <c r="D1131">
        <v>169.604346306357</v>
      </c>
      <c r="E1131">
        <v>7.0780148890041197</v>
      </c>
      <c r="F1131">
        <v>323.03685205942298</v>
      </c>
      <c r="G1131">
        <v>354.390604275268</v>
      </c>
      <c r="H1131">
        <v>15.6921756112491</v>
      </c>
      <c r="I1131">
        <v>79.962802671134497</v>
      </c>
      <c r="J1131">
        <v>3.9180057985839198</v>
      </c>
      <c r="O1131" t="str">
        <f t="shared" si="155"/>
        <v>Acidic</v>
      </c>
      <c r="P1131" t="str" cm="1">
        <f t="array" ref="P1131">_xlfn.IFS(C1130&lt;=60,"Soft",
C1130&lt;120,"Moderately Soft",
C1130&lt;=170,"Desirable",
C1130&lt;=240,"Moderately Hard",
C1130&gt;240,"Hard")</f>
        <v>Moderately Hard</v>
      </c>
      <c r="Q1131" t="str" cm="1">
        <f t="array" ref="Q1131">_xlfn.IFS(D1130&lt;50,"Non-Beneficial",
D1130&lt;=150,"Excellent",
D1130&lt;=250,"Good",
D1130&lt;=350,"Average",
D1130&lt;=500,"Poor",
D1130&lt;=800,"Very Poor",
D1130&gt;800,"Unacceptable")</f>
        <v>Good</v>
      </c>
      <c r="R1131" t="str">
        <f t="shared" si="154"/>
        <v>Unacceptable</v>
      </c>
      <c r="S1131" t="str">
        <f t="shared" si="156"/>
        <v>Safe</v>
      </c>
      <c r="T1131" t="str">
        <f t="shared" si="157"/>
        <v>Acceptable</v>
      </c>
      <c r="U1131" t="str">
        <f t="shared" si="158"/>
        <v>Acceptable</v>
      </c>
      <c r="V1131" t="str">
        <f t="shared" si="159"/>
        <v>Safe</v>
      </c>
      <c r="W1131" t="str">
        <f t="shared" si="160"/>
        <v>Acceptable</v>
      </c>
      <c r="AA1131" t="str">
        <f t="shared" si="161"/>
        <v>Not-Potable</v>
      </c>
      <c r="AB1131" t="str">
        <f t="shared" si="162"/>
        <v>Not-Potable</v>
      </c>
      <c r="AC1131" t="s">
        <v>35</v>
      </c>
    </row>
    <row r="1132" spans="2:29" x14ac:dyDescent="0.3">
      <c r="B1132">
        <v>7.7939148043547597</v>
      </c>
      <c r="C1132">
        <v>164.95894748019199</v>
      </c>
      <c r="D1132">
        <v>255.069122371449</v>
      </c>
      <c r="E1132">
        <v>7.8680359750306099</v>
      </c>
      <c r="F1132">
        <v>358.25919990951598</v>
      </c>
      <c r="G1132">
        <v>398.46031159916703</v>
      </c>
      <c r="H1132">
        <v>15.2974957207655</v>
      </c>
      <c r="I1132">
        <f>$AI$27</f>
        <v>66.396292946768</v>
      </c>
      <c r="J1132">
        <v>4.2200276708607802</v>
      </c>
      <c r="O1132" t="str">
        <f t="shared" si="155"/>
        <v>Acidic</v>
      </c>
      <c r="P1132" t="str" cm="1">
        <f t="array" ref="P1132">_xlfn.IFS(C1131&lt;=60,"Soft",
C1131&lt;120,"Moderately Soft",
C1131&lt;=170,"Desirable",
C1131&lt;=240,"Moderately Hard",
C1131&gt;240,"Hard")</f>
        <v>Moderately Hard</v>
      </c>
      <c r="Q1132" t="str" cm="1">
        <f t="array" ref="Q1132">_xlfn.IFS(D1131&lt;50,"Non-Beneficial",
D1131&lt;=150,"Excellent",
D1131&lt;=250,"Good",
D1131&lt;=350,"Average",
D1131&lt;=500,"Poor",
D1131&lt;=800,"Very Poor",
D1131&gt;800,"Unacceptable")</f>
        <v>Good</v>
      </c>
      <c r="R1132" t="str">
        <f t="shared" si="154"/>
        <v>Unacceptable</v>
      </c>
      <c r="S1132" t="str">
        <f t="shared" si="156"/>
        <v>Safe</v>
      </c>
      <c r="T1132" t="str">
        <f t="shared" si="157"/>
        <v>Acceptable</v>
      </c>
      <c r="U1132" t="str">
        <f t="shared" si="158"/>
        <v>Acceptable</v>
      </c>
      <c r="V1132" t="str">
        <f t="shared" si="159"/>
        <v>Safe</v>
      </c>
      <c r="W1132" t="str">
        <f t="shared" si="160"/>
        <v>Acceptable</v>
      </c>
      <c r="AA1132" t="str">
        <f t="shared" si="161"/>
        <v>Not-Potable</v>
      </c>
      <c r="AB1132" t="str">
        <f t="shared" si="162"/>
        <v>Not-Potable</v>
      </c>
      <c r="AC1132" t="s">
        <v>35</v>
      </c>
    </row>
    <row r="1133" spans="2:29" x14ac:dyDescent="0.3">
      <c r="B1133">
        <f>$AG$27</f>
        <v>7.080794504276815</v>
      </c>
      <c r="C1133">
        <v>259.14492769331503</v>
      </c>
      <c r="D1133">
        <v>28.0802575567944</v>
      </c>
      <c r="E1133">
        <v>10.0870624012109</v>
      </c>
      <c r="F1133">
        <v>392.83316038454501</v>
      </c>
      <c r="G1133">
        <v>354.40527849345102</v>
      </c>
      <c r="H1133">
        <v>13.898950419822301</v>
      </c>
      <c r="I1133">
        <v>63.857673746213599</v>
      </c>
      <c r="J1133">
        <v>4.0813287874722004</v>
      </c>
      <c r="O1133" t="str">
        <f t="shared" si="155"/>
        <v>Neutral</v>
      </c>
      <c r="P1133" t="str" cm="1">
        <f t="array" ref="P1133">_xlfn.IFS(C1132&lt;=60,"Soft",
C1132&lt;120,"Moderately Soft",
C1132&lt;=170,"Desirable",
C1132&lt;=240,"Moderately Hard",
C1132&gt;240,"Hard")</f>
        <v>Desirable</v>
      </c>
      <c r="Q1133" t="str" cm="1">
        <f t="array" ref="Q1133">_xlfn.IFS(D1132&lt;50,"Non-Beneficial",
D1132&lt;=150,"Excellent",
D1132&lt;=250,"Good",
D1132&lt;=350,"Average",
D1132&lt;=500,"Poor",
D1132&lt;=800,"Very Poor",
D1132&gt;800,"Unacceptable")</f>
        <v>Average</v>
      </c>
      <c r="R1133" t="str">
        <f t="shared" si="154"/>
        <v>Unacceptable</v>
      </c>
      <c r="S1133" t="str">
        <f t="shared" si="156"/>
        <v>Safe</v>
      </c>
      <c r="T1133" t="str">
        <f t="shared" si="157"/>
        <v>Acceptable</v>
      </c>
      <c r="U1133" t="str">
        <f t="shared" si="158"/>
        <v>Acceptable</v>
      </c>
      <c r="V1133" t="str">
        <f t="shared" si="159"/>
        <v>Safe</v>
      </c>
      <c r="W1133" t="str">
        <f t="shared" si="160"/>
        <v>Acceptable</v>
      </c>
      <c r="AA1133" t="str">
        <f t="shared" si="161"/>
        <v>Not-Potable</v>
      </c>
      <c r="AB1133" t="str">
        <f t="shared" si="162"/>
        <v>Potable</v>
      </c>
      <c r="AC1133" t="s">
        <v>35</v>
      </c>
    </row>
    <row r="1134" spans="2:29" x14ac:dyDescent="0.3">
      <c r="B1134">
        <v>7.0581826082351196</v>
      </c>
      <c r="C1134">
        <v>187.947191066058</v>
      </c>
      <c r="D1134">
        <v>266.08929154106602</v>
      </c>
      <c r="E1134">
        <v>8.5563960610893304</v>
      </c>
      <c r="F1134">
        <v>405.403423300763</v>
      </c>
      <c r="G1134">
        <v>462.31456700444801</v>
      </c>
      <c r="H1134">
        <v>18.428386952452598</v>
      </c>
      <c r="I1134">
        <v>41.290330469321397</v>
      </c>
      <c r="J1134">
        <v>3.61383477061921</v>
      </c>
      <c r="O1134" t="str">
        <f t="shared" si="155"/>
        <v>Neutral</v>
      </c>
      <c r="P1134" t="str" cm="1">
        <f t="array" ref="P1134">_xlfn.IFS(C1133&lt;=60,"Soft",
C1133&lt;120,"Moderately Soft",
C1133&lt;=170,"Desirable",
C1133&lt;=240,"Moderately Hard",
C1133&gt;240,"Hard")</f>
        <v>Hard</v>
      </c>
      <c r="Q1134" t="str" cm="1">
        <f t="array" ref="Q1134">_xlfn.IFS(D1133&lt;50,"Non-Beneficial",
D1133&lt;=150,"Excellent",
D1133&lt;=250,"Good",
D1133&lt;=350,"Average",
D1133&lt;=500,"Poor",
D1133&lt;=800,"Very Poor",
D1133&gt;800,"Unacceptable")</f>
        <v>Non-Beneficial</v>
      </c>
      <c r="R1134" t="str">
        <f t="shared" si="154"/>
        <v>Unacceptable</v>
      </c>
      <c r="S1134" t="str">
        <f t="shared" si="156"/>
        <v>Safe</v>
      </c>
      <c r="T1134" t="str">
        <f t="shared" si="157"/>
        <v>Acceptable</v>
      </c>
      <c r="U1134" t="str">
        <f t="shared" si="158"/>
        <v>Acceptable</v>
      </c>
      <c r="V1134" t="str">
        <f t="shared" si="159"/>
        <v>Safe</v>
      </c>
      <c r="W1134" t="str">
        <f t="shared" si="160"/>
        <v>Acceptable</v>
      </c>
      <c r="AA1134" t="str">
        <f t="shared" si="161"/>
        <v>Not-Potable</v>
      </c>
      <c r="AB1134" t="str">
        <f t="shared" si="162"/>
        <v>Not-Potable</v>
      </c>
      <c r="AC1134" t="s">
        <v>35</v>
      </c>
    </row>
    <row r="1135" spans="2:29" x14ac:dyDescent="0.3">
      <c r="B1135">
        <v>7.8903542735348999</v>
      </c>
      <c r="C1135">
        <v>180.158098045591</v>
      </c>
      <c r="D1135">
        <v>321.60533923449702</v>
      </c>
      <c r="E1135">
        <v>7.7734840857469498</v>
      </c>
      <c r="F1135">
        <v>360.28398342597501</v>
      </c>
      <c r="G1135">
        <v>344.550619253354</v>
      </c>
      <c r="H1135">
        <v>11.2464603756243</v>
      </c>
      <c r="I1135">
        <v>60.292187331775096</v>
      </c>
      <c r="J1135">
        <v>3.20958805845199</v>
      </c>
      <c r="O1135" t="str">
        <f t="shared" si="155"/>
        <v>Neutral</v>
      </c>
      <c r="P1135" t="str" cm="1">
        <f t="array" ref="P1135">_xlfn.IFS(C1134&lt;=60,"Soft",
C1134&lt;120,"Moderately Soft",
C1134&lt;=170,"Desirable",
C1134&lt;=240,"Moderately Hard",
C1134&gt;240,"Hard")</f>
        <v>Moderately Hard</v>
      </c>
      <c r="Q1135" t="str" cm="1">
        <f t="array" ref="Q1135">_xlfn.IFS(D1134&lt;50,"Non-Beneficial",
D1134&lt;=150,"Excellent",
D1134&lt;=250,"Good",
D1134&lt;=350,"Average",
D1134&lt;=500,"Poor",
D1134&lt;=800,"Very Poor",
D1134&gt;800,"Unacceptable")</f>
        <v>Average</v>
      </c>
      <c r="R1135" t="str">
        <f t="shared" si="154"/>
        <v>Unacceptable</v>
      </c>
      <c r="S1135" t="str">
        <f t="shared" si="156"/>
        <v>Unsafe</v>
      </c>
      <c r="T1135" t="str">
        <f t="shared" si="157"/>
        <v>Acceptable</v>
      </c>
      <c r="U1135" t="str">
        <f t="shared" si="158"/>
        <v>Acceptable</v>
      </c>
      <c r="V1135" t="str">
        <f t="shared" si="159"/>
        <v>Safe</v>
      </c>
      <c r="W1135" t="str">
        <f t="shared" si="160"/>
        <v>Acceptable</v>
      </c>
      <c r="AA1135" t="str">
        <f t="shared" si="161"/>
        <v>Not-Potable</v>
      </c>
      <c r="AB1135" t="str">
        <f t="shared" si="162"/>
        <v>Not-Potable</v>
      </c>
      <c r="AC1135" t="s">
        <v>35</v>
      </c>
    </row>
    <row r="1136" spans="2:29" x14ac:dyDescent="0.3">
      <c r="B1136">
        <v>7.5357001905712098</v>
      </c>
      <c r="C1136">
        <v>221.79248088034799</v>
      </c>
      <c r="D1136">
        <v>148.29745970673602</v>
      </c>
      <c r="E1136">
        <v>6.7011593460407299</v>
      </c>
      <c r="F1136">
        <v>366.41219997613399</v>
      </c>
      <c r="G1136">
        <v>583.43648752402896</v>
      </c>
      <c r="H1136">
        <v>17.7318823535558</v>
      </c>
      <c r="I1136">
        <v>59.686075820858498</v>
      </c>
      <c r="J1136">
        <v>4.2083543535181702</v>
      </c>
      <c r="O1136" t="str">
        <f t="shared" si="155"/>
        <v>Neutral</v>
      </c>
      <c r="P1136" t="str" cm="1">
        <f t="array" ref="P1136">_xlfn.IFS(C1135&lt;=60,"Soft",
C1135&lt;120,"Moderately Soft",
C1135&lt;=170,"Desirable",
C1135&lt;=240,"Moderately Hard",
C1135&gt;240,"Hard")</f>
        <v>Moderately Hard</v>
      </c>
      <c r="Q1136" t="str" cm="1">
        <f t="array" ref="Q1136">_xlfn.IFS(D1135&lt;50,"Non-Beneficial",
D1135&lt;=150,"Excellent",
D1135&lt;=250,"Good",
D1135&lt;=350,"Average",
D1135&lt;=500,"Poor",
D1135&lt;=800,"Very Poor",
D1135&gt;800,"Unacceptable")</f>
        <v>Average</v>
      </c>
      <c r="R1136" t="str">
        <f t="shared" si="154"/>
        <v>Unacceptable</v>
      </c>
      <c r="S1136" t="str">
        <f t="shared" si="156"/>
        <v>Safe</v>
      </c>
      <c r="T1136" t="str">
        <f t="shared" si="157"/>
        <v>Acceptable</v>
      </c>
      <c r="U1136" t="str">
        <f t="shared" si="158"/>
        <v>Acceptable</v>
      </c>
      <c r="V1136" t="str">
        <f t="shared" si="159"/>
        <v>Safe</v>
      </c>
      <c r="W1136" t="str">
        <f t="shared" si="160"/>
        <v>Acceptable</v>
      </c>
      <c r="AA1136" t="str">
        <f t="shared" si="161"/>
        <v>Not-Potable</v>
      </c>
      <c r="AB1136" t="str">
        <f t="shared" si="162"/>
        <v>Potable</v>
      </c>
      <c r="AC1136" t="s">
        <v>35</v>
      </c>
    </row>
    <row r="1137" spans="2:29" x14ac:dyDescent="0.3">
      <c r="B1137">
        <v>7.2025344155798399</v>
      </c>
      <c r="C1137">
        <v>207.828116393123</v>
      </c>
      <c r="D1137">
        <v>118.892506323159</v>
      </c>
      <c r="E1137">
        <v>8.0157431726357196</v>
      </c>
      <c r="F1137">
        <f>$AH$27</f>
        <v>333.77577661081307</v>
      </c>
      <c r="G1137">
        <v>369.044325823159</v>
      </c>
      <c r="H1137">
        <v>10.3718432355326</v>
      </c>
      <c r="I1137">
        <v>62.037730244321303</v>
      </c>
      <c r="J1137">
        <v>5.70250452844971</v>
      </c>
      <c r="O1137" t="str">
        <f t="shared" si="155"/>
        <v>Neutral</v>
      </c>
      <c r="P1137" t="str" cm="1">
        <f t="array" ref="P1137">_xlfn.IFS(C1136&lt;=60,"Soft",
C1136&lt;120,"Moderately Soft",
C1136&lt;=170,"Desirable",
C1136&lt;=240,"Moderately Hard",
C1136&gt;240,"Hard")</f>
        <v>Moderately Hard</v>
      </c>
      <c r="Q1137" t="str" cm="1">
        <f t="array" ref="Q1137">_xlfn.IFS(D1136&lt;50,"Non-Beneficial",
D1136&lt;=150,"Excellent",
D1136&lt;=250,"Good",
D1136&lt;=350,"Average",
D1136&lt;=500,"Poor",
D1136&lt;=800,"Very Poor",
D1136&gt;800,"Unacceptable")</f>
        <v>Excellent</v>
      </c>
      <c r="R1137" t="str">
        <f t="shared" si="154"/>
        <v>Needs Boiling</v>
      </c>
      <c r="S1137" t="str">
        <f t="shared" si="156"/>
        <v>Safe</v>
      </c>
      <c r="T1137" t="str">
        <f t="shared" si="157"/>
        <v>Unacceptable</v>
      </c>
      <c r="U1137" t="str">
        <f t="shared" si="158"/>
        <v>Acceptable</v>
      </c>
      <c r="V1137" t="str">
        <f t="shared" si="159"/>
        <v>Safe</v>
      </c>
      <c r="W1137" t="str">
        <f t="shared" si="160"/>
        <v>Acceptable</v>
      </c>
      <c r="AA1137" t="str">
        <f t="shared" si="161"/>
        <v>Not-Potable</v>
      </c>
      <c r="AB1137" t="str">
        <f t="shared" si="162"/>
        <v>Potable</v>
      </c>
      <c r="AC1137" t="s">
        <v>35</v>
      </c>
    </row>
    <row r="1138" spans="2:29" x14ac:dyDescent="0.3">
      <c r="B1138">
        <f>$AG$27</f>
        <v>7.080794504276815</v>
      </c>
      <c r="C1138">
        <v>188.610517704736</v>
      </c>
      <c r="D1138">
        <v>277.16338723300197</v>
      </c>
      <c r="E1138">
        <v>5.6065003954042902</v>
      </c>
      <c r="F1138">
        <v>275.18223962174199</v>
      </c>
      <c r="G1138">
        <v>520.58773594506602</v>
      </c>
      <c r="H1138">
        <v>12.814603672842299</v>
      </c>
      <c r="I1138">
        <f>$AI$27</f>
        <v>66.396292946768</v>
      </c>
      <c r="J1138">
        <v>4.3980591227576697</v>
      </c>
      <c r="O1138" t="str">
        <f t="shared" si="155"/>
        <v>Neutral</v>
      </c>
      <c r="P1138" t="str" cm="1">
        <f t="array" ref="P1138">_xlfn.IFS(C1137&lt;=60,"Soft",
C1137&lt;120,"Moderately Soft",
C1137&lt;=170,"Desirable",
C1137&lt;=240,"Moderately Hard",
C1137&gt;240,"Hard")</f>
        <v>Moderately Hard</v>
      </c>
      <c r="Q1138" t="str" cm="1">
        <f t="array" ref="Q1138">_xlfn.IFS(D1137&lt;50,"Non-Beneficial",
D1137&lt;=150,"Excellent",
D1137&lt;=250,"Good",
D1137&lt;=350,"Average",
D1137&lt;=500,"Poor",
D1137&lt;=800,"Very Poor",
D1137&gt;800,"Unacceptable")</f>
        <v>Excellent</v>
      </c>
      <c r="R1138" t="str">
        <f t="shared" si="154"/>
        <v>Unacceptable</v>
      </c>
      <c r="S1138" t="str">
        <f t="shared" si="156"/>
        <v>Safe</v>
      </c>
      <c r="T1138" t="str">
        <f t="shared" si="157"/>
        <v>Acceptable</v>
      </c>
      <c r="U1138" t="str">
        <f t="shared" si="158"/>
        <v>Acceptable</v>
      </c>
      <c r="V1138" t="str">
        <f t="shared" si="159"/>
        <v>Safe</v>
      </c>
      <c r="W1138" t="str">
        <f t="shared" si="160"/>
        <v>Unacceptable</v>
      </c>
      <c r="AA1138" t="str">
        <f t="shared" si="161"/>
        <v>Not-Potable</v>
      </c>
      <c r="AB1138" t="str">
        <f t="shared" si="162"/>
        <v>Not-Potable</v>
      </c>
      <c r="AC1138" t="s">
        <v>35</v>
      </c>
    </row>
    <row r="1139" spans="2:29" x14ac:dyDescent="0.3">
      <c r="B1139">
        <v>8.7221437768411807</v>
      </c>
      <c r="C1139">
        <v>151.621132011226</v>
      </c>
      <c r="D1139">
        <v>283.01516948548698</v>
      </c>
      <c r="E1139">
        <v>3.6519613393536901</v>
      </c>
      <c r="F1139">
        <v>248.09475894507901</v>
      </c>
      <c r="G1139">
        <v>468.36745137040998</v>
      </c>
      <c r="H1139">
        <v>15.151172582170799</v>
      </c>
      <c r="I1139">
        <v>79.538367578021607</v>
      </c>
      <c r="J1139">
        <v>3.2746286418408701</v>
      </c>
      <c r="O1139" t="str">
        <f t="shared" si="155"/>
        <v>Neutral</v>
      </c>
      <c r="P1139" t="str" cm="1">
        <f t="array" ref="P1139">_xlfn.IFS(C1138&lt;=60,"Soft",
C1138&lt;120,"Moderately Soft",
C1138&lt;=170,"Desirable",
C1138&lt;=240,"Moderately Hard",
C1138&gt;240,"Hard")</f>
        <v>Moderately Hard</v>
      </c>
      <c r="Q1139" t="str" cm="1">
        <f t="array" ref="Q1139">_xlfn.IFS(D1138&lt;50,"Non-Beneficial",
D1138&lt;=150,"Excellent",
D1138&lt;=250,"Good",
D1138&lt;=350,"Average",
D1138&lt;=500,"Poor",
D1138&lt;=800,"Very Poor",
D1138&gt;800,"Unacceptable")</f>
        <v>Average</v>
      </c>
      <c r="R1139" t="str">
        <f t="shared" si="154"/>
        <v>Needs Boiling</v>
      </c>
      <c r="S1139" t="str">
        <f t="shared" si="156"/>
        <v>Safe</v>
      </c>
      <c r="T1139" t="str">
        <f t="shared" si="157"/>
        <v>Unacceptable</v>
      </c>
      <c r="U1139" t="str">
        <f t="shared" si="158"/>
        <v>Acceptable</v>
      </c>
      <c r="V1139" t="str">
        <f t="shared" si="159"/>
        <v>Safe</v>
      </c>
      <c r="W1139" t="str">
        <f t="shared" si="160"/>
        <v>Acceptable</v>
      </c>
      <c r="AA1139" t="str">
        <f t="shared" si="161"/>
        <v>Not-Potable</v>
      </c>
      <c r="AB1139" t="str">
        <f t="shared" si="162"/>
        <v>Potable</v>
      </c>
      <c r="AC1139" t="s">
        <v>35</v>
      </c>
    </row>
    <row r="1140" spans="2:29" x14ac:dyDescent="0.3">
      <c r="B1140">
        <v>8.3526351755800192</v>
      </c>
      <c r="C1140">
        <v>134.750512167588</v>
      </c>
      <c r="D1140">
        <v>336.62389050318302</v>
      </c>
      <c r="E1140">
        <v>4.4397912511973097</v>
      </c>
      <c r="F1140">
        <f>$AH$27</f>
        <v>333.77577661081307</v>
      </c>
      <c r="G1140">
        <v>397.11497170899099</v>
      </c>
      <c r="H1140">
        <v>14.420881938125399</v>
      </c>
      <c r="I1140">
        <v>55.586815009627699</v>
      </c>
      <c r="J1140">
        <v>3.93901135310686</v>
      </c>
      <c r="O1140" t="str">
        <f t="shared" si="155"/>
        <v>Alkaline</v>
      </c>
      <c r="P1140" t="str" cm="1">
        <f t="array" ref="P1140">_xlfn.IFS(C1139&lt;=60,"Soft",
C1139&lt;120,"Moderately Soft",
C1139&lt;=170,"Desirable",
C1139&lt;=240,"Moderately Hard",
C1139&gt;240,"Hard")</f>
        <v>Desirable</v>
      </c>
      <c r="Q1140" t="str" cm="1">
        <f t="array" ref="Q1140">_xlfn.IFS(D1139&lt;50,"Non-Beneficial",
D1139&lt;=150,"Excellent",
D1139&lt;=250,"Good",
D1139&lt;=350,"Average",
D1139&lt;=500,"Poor",
D1139&lt;=800,"Very Poor",
D1139&gt;800,"Unacceptable")</f>
        <v>Average</v>
      </c>
      <c r="R1140" t="str">
        <f t="shared" si="154"/>
        <v>Acceptable</v>
      </c>
      <c r="S1140" t="str">
        <f t="shared" si="156"/>
        <v>Safe</v>
      </c>
      <c r="T1140" t="str">
        <f t="shared" si="157"/>
        <v>Acceptable</v>
      </c>
      <c r="U1140" t="str">
        <f t="shared" si="158"/>
        <v>Acceptable</v>
      </c>
      <c r="V1140" t="str">
        <f t="shared" si="159"/>
        <v>Safe</v>
      </c>
      <c r="W1140" t="str">
        <f t="shared" si="160"/>
        <v>Acceptable</v>
      </c>
      <c r="AA1140" t="str">
        <f t="shared" si="161"/>
        <v>Not-Potable</v>
      </c>
      <c r="AB1140" t="str">
        <f t="shared" si="162"/>
        <v>Potable</v>
      </c>
      <c r="AC1140" t="s">
        <v>35</v>
      </c>
    </row>
    <row r="1141" spans="2:29" x14ac:dyDescent="0.3">
      <c r="B1141">
        <v>6.2843857911113696</v>
      </c>
      <c r="C1141">
        <v>222.68879488788701</v>
      </c>
      <c r="D1141">
        <v>185.26261690599898</v>
      </c>
      <c r="E1141">
        <v>8.9802706236951</v>
      </c>
      <c r="F1141">
        <v>395.261637115638</v>
      </c>
      <c r="G1141">
        <v>517.15054778410104</v>
      </c>
      <c r="H1141">
        <v>15.869010297601999</v>
      </c>
      <c r="I1141">
        <v>55.384332841391902</v>
      </c>
      <c r="J1141">
        <v>5.0307121694286199</v>
      </c>
      <c r="O1141" t="str">
        <f t="shared" si="155"/>
        <v>Alkaline</v>
      </c>
      <c r="P1141" t="str" cm="1">
        <f t="array" ref="P1141">_xlfn.IFS(C1140&lt;=60,"Soft",
C1140&lt;120,"Moderately Soft",
C1140&lt;=170,"Desirable",
C1140&lt;=240,"Moderately Hard",
C1140&gt;240,"Hard")</f>
        <v>Desirable</v>
      </c>
      <c r="Q1141" t="str" cm="1">
        <f t="array" ref="Q1141">_xlfn.IFS(D1140&lt;50,"Non-Beneficial",
D1140&lt;=150,"Excellent",
D1140&lt;=250,"Good",
D1140&lt;=350,"Average",
D1140&lt;=500,"Poor",
D1140&lt;=800,"Very Poor",
D1140&gt;800,"Unacceptable")</f>
        <v>Average</v>
      </c>
      <c r="R1141" t="str">
        <f t="shared" si="154"/>
        <v>Acceptable</v>
      </c>
      <c r="S1141" t="str">
        <f t="shared" si="156"/>
        <v>Safe</v>
      </c>
      <c r="T1141" t="str">
        <f t="shared" si="157"/>
        <v>Acceptable</v>
      </c>
      <c r="U1141" t="str">
        <f t="shared" si="158"/>
        <v>Acceptable</v>
      </c>
      <c r="V1141" t="str">
        <f t="shared" si="159"/>
        <v>Safe</v>
      </c>
      <c r="W1141" t="str">
        <f t="shared" si="160"/>
        <v>Acceptable</v>
      </c>
      <c r="AA1141" t="str">
        <f t="shared" si="161"/>
        <v>Not-Potable</v>
      </c>
      <c r="AB1141" t="str">
        <f t="shared" si="162"/>
        <v>Potable</v>
      </c>
      <c r="AC1141" t="s">
        <v>35</v>
      </c>
    </row>
    <row r="1142" spans="2:29" x14ac:dyDescent="0.3">
      <c r="B1142">
        <f>$AG$27</f>
        <v>7.080794504276815</v>
      </c>
      <c r="C1142">
        <v>195.55442847533999</v>
      </c>
      <c r="D1142">
        <v>284.15184346936303</v>
      </c>
      <c r="E1142">
        <v>7.4897793701593196</v>
      </c>
      <c r="F1142">
        <v>318.51527054228399</v>
      </c>
      <c r="G1142">
        <v>494.404510553742</v>
      </c>
      <c r="H1142">
        <v>15.0239616605724</v>
      </c>
      <c r="I1142">
        <v>47.144143653433503</v>
      </c>
      <c r="J1142">
        <v>4.0523671376706103</v>
      </c>
      <c r="O1142" t="str">
        <f t="shared" si="155"/>
        <v>Acidic</v>
      </c>
      <c r="P1142" t="str" cm="1">
        <f t="array" ref="P1142">_xlfn.IFS(C1141&lt;=60,"Soft",
C1141&lt;120,"Moderately Soft",
C1141&lt;=170,"Desirable",
C1141&lt;=240,"Moderately Hard",
C1141&gt;240,"Hard")</f>
        <v>Moderately Hard</v>
      </c>
      <c r="Q1142" t="str" cm="1">
        <f t="array" ref="Q1142">_xlfn.IFS(D1141&lt;50,"Non-Beneficial",
D1141&lt;=150,"Excellent",
D1141&lt;=250,"Good",
D1141&lt;=350,"Average",
D1141&lt;=500,"Poor",
D1141&lt;=800,"Very Poor",
D1141&gt;800,"Unacceptable")</f>
        <v>Good</v>
      </c>
      <c r="R1142" t="str">
        <f t="shared" si="154"/>
        <v>Unacceptable</v>
      </c>
      <c r="S1142" t="str">
        <f t="shared" si="156"/>
        <v>Safe</v>
      </c>
      <c r="T1142" t="str">
        <f t="shared" si="157"/>
        <v>Unacceptable</v>
      </c>
      <c r="U1142" t="str">
        <f t="shared" si="158"/>
        <v>Acceptable</v>
      </c>
      <c r="V1142" t="str">
        <f t="shared" si="159"/>
        <v>Safe</v>
      </c>
      <c r="W1142" t="str">
        <f t="shared" si="160"/>
        <v>Unacceptable</v>
      </c>
      <c r="AA1142" t="str">
        <f t="shared" si="161"/>
        <v>Not-Potable</v>
      </c>
      <c r="AB1142" t="str">
        <f t="shared" si="162"/>
        <v>Not-Potable</v>
      </c>
      <c r="AC1142" t="s">
        <v>35</v>
      </c>
    </row>
    <row r="1143" spans="2:29" x14ac:dyDescent="0.3">
      <c r="B1143">
        <v>9.3056604803186094</v>
      </c>
      <c r="C1143">
        <v>163.92602653572001</v>
      </c>
      <c r="D1143">
        <v>394.98659289103199</v>
      </c>
      <c r="E1143">
        <v>6.9146853029123996</v>
      </c>
      <c r="F1143">
        <v>325.87313380248003</v>
      </c>
      <c r="G1143">
        <v>345.656935119943</v>
      </c>
      <c r="H1143">
        <v>12.712186948311899</v>
      </c>
      <c r="I1143">
        <v>62.471114739831997</v>
      </c>
      <c r="J1143">
        <v>4.48507014652645</v>
      </c>
      <c r="O1143" t="str">
        <f t="shared" si="155"/>
        <v>Neutral</v>
      </c>
      <c r="P1143" t="str" cm="1">
        <f t="array" ref="P1143">_xlfn.IFS(C1142&lt;=60,"Soft",
C1142&lt;120,"Moderately Soft",
C1142&lt;=170,"Desirable",
C1142&lt;=240,"Moderately Hard",
C1142&gt;240,"Hard")</f>
        <v>Moderately Hard</v>
      </c>
      <c r="Q1143" t="str" cm="1">
        <f t="array" ref="Q1143">_xlfn.IFS(D1142&lt;50,"Non-Beneficial",
D1142&lt;=150,"Excellent",
D1142&lt;=250,"Good",
D1142&lt;=350,"Average",
D1142&lt;=500,"Poor",
D1142&lt;=800,"Very Poor",
D1142&gt;800,"Unacceptable")</f>
        <v>Average</v>
      </c>
      <c r="R1143" t="str">
        <f t="shared" si="154"/>
        <v>Unacceptable</v>
      </c>
      <c r="S1143" t="str">
        <f t="shared" si="156"/>
        <v>Safe</v>
      </c>
      <c r="T1143" t="str">
        <f t="shared" si="157"/>
        <v>Acceptable</v>
      </c>
      <c r="U1143" t="str">
        <f t="shared" si="158"/>
        <v>Acceptable</v>
      </c>
      <c r="V1143" t="str">
        <f t="shared" si="159"/>
        <v>Safe</v>
      </c>
      <c r="W1143" t="str">
        <f t="shared" si="160"/>
        <v>Acceptable</v>
      </c>
      <c r="AA1143" t="str">
        <f t="shared" si="161"/>
        <v>Not-Potable</v>
      </c>
      <c r="AB1143" t="str">
        <f t="shared" si="162"/>
        <v>Potable</v>
      </c>
      <c r="AC1143" t="s">
        <v>35</v>
      </c>
    </row>
    <row r="1144" spans="2:29" x14ac:dyDescent="0.3">
      <c r="B1144">
        <v>4.9231788561996899</v>
      </c>
      <c r="C1144">
        <v>208.40667295186699</v>
      </c>
      <c r="D1144">
        <v>159.901492276109</v>
      </c>
      <c r="E1144">
        <v>5.6481457175191698</v>
      </c>
      <c r="F1144">
        <v>349.65517499861102</v>
      </c>
      <c r="G1144">
        <v>404.40576274049698</v>
      </c>
      <c r="H1144">
        <v>11.4033722156853</v>
      </c>
      <c r="I1144">
        <v>84.525774960084803</v>
      </c>
      <c r="J1144">
        <v>3.32960078308126</v>
      </c>
      <c r="O1144" t="str">
        <f t="shared" si="155"/>
        <v>Alkaline</v>
      </c>
      <c r="P1144" t="str" cm="1">
        <f t="array" ref="P1144">_xlfn.IFS(C1143&lt;=60,"Soft",
C1143&lt;120,"Moderately Soft",
C1143&lt;=170,"Desirable",
C1143&lt;=240,"Moderately Hard",
C1143&gt;240,"Hard")</f>
        <v>Desirable</v>
      </c>
      <c r="Q1144" t="str" cm="1">
        <f t="array" ref="Q1144">_xlfn.IFS(D1143&lt;50,"Non-Beneficial",
D1143&lt;=150,"Excellent",
D1143&lt;=250,"Good",
D1143&lt;=350,"Average",
D1143&lt;=500,"Poor",
D1143&lt;=800,"Very Poor",
D1143&gt;800,"Unacceptable")</f>
        <v>Poor</v>
      </c>
      <c r="R1144" t="str">
        <f t="shared" si="154"/>
        <v>Needs Boiling</v>
      </c>
      <c r="S1144" t="str">
        <f t="shared" si="156"/>
        <v>Safe</v>
      </c>
      <c r="T1144" t="str">
        <f t="shared" si="157"/>
        <v>Acceptable</v>
      </c>
      <c r="U1144" t="str">
        <f t="shared" si="158"/>
        <v>Acceptable</v>
      </c>
      <c r="V1144" t="str">
        <f t="shared" si="159"/>
        <v>Safe</v>
      </c>
      <c r="W1144" t="str">
        <f t="shared" si="160"/>
        <v>Acceptable</v>
      </c>
      <c r="AA1144" t="str">
        <f t="shared" si="161"/>
        <v>Not-Potable</v>
      </c>
      <c r="AB1144" t="str">
        <f t="shared" si="162"/>
        <v>Not-Potable</v>
      </c>
      <c r="AC1144" t="s">
        <v>35</v>
      </c>
    </row>
    <row r="1145" spans="2:29" x14ac:dyDescent="0.3">
      <c r="B1145">
        <v>6.14301847979368</v>
      </c>
      <c r="C1145">
        <v>147.47197267460001</v>
      </c>
      <c r="D1145">
        <v>348.65324633584197</v>
      </c>
      <c r="E1145">
        <v>3.6844626644107898</v>
      </c>
      <c r="F1145">
        <v>285.45510184832301</v>
      </c>
      <c r="G1145">
        <v>475.44526770533702</v>
      </c>
      <c r="H1145">
        <v>20.939359329513799</v>
      </c>
      <c r="I1145">
        <v>54.198520169547201</v>
      </c>
      <c r="J1145">
        <v>5.3704034103745197</v>
      </c>
      <c r="O1145" t="str">
        <f t="shared" si="155"/>
        <v>Acidic</v>
      </c>
      <c r="P1145" t="str" cm="1">
        <f t="array" ref="P1145">_xlfn.IFS(C1144&lt;=60,"Soft",
C1144&lt;120,"Moderately Soft",
C1144&lt;=170,"Desirable",
C1144&lt;=240,"Moderately Hard",
C1144&gt;240,"Hard")</f>
        <v>Moderately Hard</v>
      </c>
      <c r="Q1145" t="str" cm="1">
        <f t="array" ref="Q1145">_xlfn.IFS(D1144&lt;50,"Non-Beneficial",
D1144&lt;=150,"Excellent",
D1144&lt;=250,"Good",
D1144&lt;=350,"Average",
D1144&lt;=500,"Poor",
D1144&lt;=800,"Very Poor",
D1144&gt;800,"Unacceptable")</f>
        <v>Good</v>
      </c>
      <c r="R1145" t="str">
        <f t="shared" si="154"/>
        <v>Needs Boiling</v>
      </c>
      <c r="S1145" t="str">
        <f t="shared" si="156"/>
        <v>Safe</v>
      </c>
      <c r="T1145" t="str">
        <f t="shared" si="157"/>
        <v>Acceptable</v>
      </c>
      <c r="U1145" t="str">
        <f t="shared" si="158"/>
        <v>Acceptable</v>
      </c>
      <c r="V1145" t="str">
        <f t="shared" si="159"/>
        <v>Unsafe</v>
      </c>
      <c r="W1145" t="str">
        <f t="shared" si="160"/>
        <v>Acceptable</v>
      </c>
      <c r="AA1145" t="str">
        <f t="shared" si="161"/>
        <v>Not-Potable</v>
      </c>
      <c r="AB1145" t="str">
        <f t="shared" si="162"/>
        <v>Not-Potable</v>
      </c>
      <c r="AC1145" t="s">
        <v>35</v>
      </c>
    </row>
    <row r="1146" spans="2:29" x14ac:dyDescent="0.3">
      <c r="B1146">
        <v>5.7445041570487501</v>
      </c>
      <c r="C1146">
        <v>208.070051788005</v>
      </c>
      <c r="D1146">
        <v>194.57639481105301</v>
      </c>
      <c r="E1146">
        <v>6.6939493795665399</v>
      </c>
      <c r="F1146">
        <f>$AH$27</f>
        <v>333.77577661081307</v>
      </c>
      <c r="G1146">
        <v>362.06248979253598</v>
      </c>
      <c r="H1146">
        <v>15.603729254249901</v>
      </c>
      <c r="I1146">
        <v>82.317853961229503</v>
      </c>
      <c r="J1146">
        <v>3.5335001498780301</v>
      </c>
      <c r="O1146" t="str">
        <f t="shared" si="155"/>
        <v>Acidic</v>
      </c>
      <c r="P1146" t="str" cm="1">
        <f t="array" ref="P1146">_xlfn.IFS(C1145&lt;=60,"Soft",
C1145&lt;120,"Moderately Soft",
C1145&lt;=170,"Desirable",
C1145&lt;=240,"Moderately Hard",
C1145&gt;240,"Hard")</f>
        <v>Desirable</v>
      </c>
      <c r="Q1146" t="str" cm="1">
        <f t="array" ref="Q1146">_xlfn.IFS(D1145&lt;50,"Non-Beneficial",
D1145&lt;=150,"Excellent",
D1145&lt;=250,"Good",
D1145&lt;=350,"Average",
D1145&lt;=500,"Poor",
D1145&lt;=800,"Very Poor",
D1145&gt;800,"Unacceptable")</f>
        <v>Average</v>
      </c>
      <c r="R1146" t="str">
        <f t="shared" si="154"/>
        <v>Acceptable</v>
      </c>
      <c r="S1146" t="str">
        <f t="shared" si="156"/>
        <v>Safe</v>
      </c>
      <c r="T1146" t="str">
        <f t="shared" si="157"/>
        <v>Acceptable</v>
      </c>
      <c r="U1146" t="str">
        <f t="shared" si="158"/>
        <v>Unacceptable</v>
      </c>
      <c r="V1146" t="str">
        <f t="shared" si="159"/>
        <v>Safe</v>
      </c>
      <c r="W1146" t="str">
        <f t="shared" si="160"/>
        <v>Unacceptable</v>
      </c>
      <c r="AA1146" t="str">
        <f t="shared" si="161"/>
        <v>Not-Potable</v>
      </c>
      <c r="AB1146" t="str">
        <f t="shared" si="162"/>
        <v>Not-Potable</v>
      </c>
      <c r="AC1146" t="s">
        <v>35</v>
      </c>
    </row>
    <row r="1147" spans="2:29" x14ac:dyDescent="0.3">
      <c r="B1147">
        <v>6.6166491748749499</v>
      </c>
      <c r="C1147">
        <v>201.78084723792</v>
      </c>
      <c r="D1147">
        <v>170.63172107897199</v>
      </c>
      <c r="E1147">
        <v>8.3533736324953001</v>
      </c>
      <c r="F1147">
        <v>360.612309764347</v>
      </c>
      <c r="G1147">
        <v>491.72406490003499</v>
      </c>
      <c r="H1147">
        <v>10.353994558356</v>
      </c>
      <c r="I1147">
        <v>60.009183816701501</v>
      </c>
      <c r="J1147">
        <v>3.8817671783074399</v>
      </c>
      <c r="O1147" t="str">
        <f t="shared" si="155"/>
        <v>Acidic</v>
      </c>
      <c r="P1147" t="str" cm="1">
        <f t="array" ref="P1147">_xlfn.IFS(C1146&lt;=60,"Soft",
C1146&lt;120,"Moderately Soft",
C1146&lt;=170,"Desirable",
C1146&lt;=240,"Moderately Hard",
C1146&gt;240,"Hard")</f>
        <v>Moderately Hard</v>
      </c>
      <c r="Q1147" t="str" cm="1">
        <f t="array" ref="Q1147">_xlfn.IFS(D1146&lt;50,"Non-Beneficial",
D1146&lt;=150,"Excellent",
D1146&lt;=250,"Good",
D1146&lt;=350,"Average",
D1146&lt;=500,"Poor",
D1146&lt;=800,"Very Poor",
D1146&gt;800,"Unacceptable")</f>
        <v>Good</v>
      </c>
      <c r="R1147" t="str">
        <f t="shared" si="154"/>
        <v>Needs Boiling</v>
      </c>
      <c r="S1147" t="str">
        <f t="shared" si="156"/>
        <v>Safe</v>
      </c>
      <c r="T1147" t="str">
        <f t="shared" si="157"/>
        <v>Acceptable</v>
      </c>
      <c r="U1147" t="str">
        <f t="shared" si="158"/>
        <v>Acceptable</v>
      </c>
      <c r="V1147" t="str">
        <f t="shared" si="159"/>
        <v>Unsafe</v>
      </c>
      <c r="W1147" t="str">
        <f t="shared" si="160"/>
        <v>Acceptable</v>
      </c>
      <c r="AA1147" t="str">
        <f t="shared" si="161"/>
        <v>Not-Potable</v>
      </c>
      <c r="AB1147" t="str">
        <f t="shared" si="162"/>
        <v>Not-Potable</v>
      </c>
      <c r="AC1147" t="s">
        <v>35</v>
      </c>
    </row>
    <row r="1148" spans="2:29" x14ac:dyDescent="0.3">
      <c r="B1148">
        <v>7.6234999202792304</v>
      </c>
      <c r="C1148">
        <v>170.427572262182</v>
      </c>
      <c r="D1148">
        <v>362.67266657978303</v>
      </c>
      <c r="E1148">
        <v>6.0407351651205001</v>
      </c>
      <c r="F1148">
        <v>301.21909121043802</v>
      </c>
      <c r="G1148">
        <v>404.50136854280203</v>
      </c>
      <c r="H1148">
        <v>12.4956577143418</v>
      </c>
      <c r="I1148">
        <v>79.946112659330197</v>
      </c>
      <c r="J1148">
        <v>4.7649951841676801</v>
      </c>
      <c r="O1148" t="str">
        <f t="shared" si="155"/>
        <v>Drinkable</v>
      </c>
      <c r="P1148" t="str" cm="1">
        <f t="array" ref="P1148">_xlfn.IFS(C1147&lt;=60,"Soft",
C1147&lt;120,"Moderately Soft",
C1147&lt;=170,"Desirable",
C1147&lt;=240,"Moderately Hard",
C1147&gt;240,"Hard")</f>
        <v>Moderately Hard</v>
      </c>
      <c r="Q1148" t="str" cm="1">
        <f t="array" ref="Q1148">_xlfn.IFS(D1147&lt;50,"Non-Beneficial",
D1147&lt;=150,"Excellent",
D1147&lt;=250,"Good",
D1147&lt;=350,"Average",
D1147&lt;=500,"Poor",
D1147&lt;=800,"Very Poor",
D1147&gt;800,"Unacceptable")</f>
        <v>Good</v>
      </c>
      <c r="R1148" t="str">
        <f t="shared" si="154"/>
        <v>Unacceptable</v>
      </c>
      <c r="S1148" t="str">
        <f t="shared" si="156"/>
        <v>Safe</v>
      </c>
      <c r="T1148" t="str">
        <f t="shared" si="157"/>
        <v>Acceptable</v>
      </c>
      <c r="U1148" t="str">
        <f t="shared" si="158"/>
        <v>Acceptable</v>
      </c>
      <c r="V1148" t="str">
        <f t="shared" si="159"/>
        <v>Safe</v>
      </c>
      <c r="W1148" t="str">
        <f t="shared" si="160"/>
        <v>Acceptable</v>
      </c>
      <c r="AA1148" t="str">
        <f t="shared" si="161"/>
        <v>Not-Potable</v>
      </c>
      <c r="AB1148" t="str">
        <f t="shared" si="162"/>
        <v>Potable</v>
      </c>
      <c r="AC1148" t="s">
        <v>35</v>
      </c>
    </row>
    <row r="1149" spans="2:29" x14ac:dyDescent="0.3">
      <c r="B1149">
        <v>7.8601064215051197</v>
      </c>
      <c r="C1149">
        <v>182.04198616250801</v>
      </c>
      <c r="D1149">
        <v>345.91678148118194</v>
      </c>
      <c r="E1149">
        <v>6.1878572096427202</v>
      </c>
      <c r="F1149">
        <v>287.22377860889299</v>
      </c>
      <c r="G1149">
        <v>285.22866098963402</v>
      </c>
      <c r="H1149">
        <v>14.3656248610577</v>
      </c>
      <c r="I1149">
        <v>74.888421673576403</v>
      </c>
      <c r="J1149">
        <v>3.4997746837471801</v>
      </c>
      <c r="O1149" t="str">
        <f t="shared" si="155"/>
        <v>Neutral</v>
      </c>
      <c r="P1149" t="str" cm="1">
        <f t="array" ref="P1149">_xlfn.IFS(C1148&lt;=60,"Soft",
C1148&lt;120,"Moderately Soft",
C1148&lt;=170,"Desirable",
C1148&lt;=240,"Moderately Hard",
C1148&gt;240,"Hard")</f>
        <v>Moderately Hard</v>
      </c>
      <c r="Q1149" t="str" cm="1">
        <f t="array" ref="Q1149">_xlfn.IFS(D1148&lt;50,"Non-Beneficial",
D1148&lt;=150,"Excellent",
D1148&lt;=250,"Good",
D1148&lt;=350,"Average",
D1148&lt;=500,"Poor",
D1148&lt;=800,"Very Poor",
D1148&gt;800,"Unacceptable")</f>
        <v>Poor</v>
      </c>
      <c r="R1149" t="str">
        <f t="shared" si="154"/>
        <v>Needs Boiling</v>
      </c>
      <c r="S1149" t="str">
        <f t="shared" si="156"/>
        <v>Safe</v>
      </c>
      <c r="T1149" t="str">
        <f t="shared" si="157"/>
        <v>Acceptable</v>
      </c>
      <c r="U1149" t="str">
        <f t="shared" si="158"/>
        <v>Acceptable</v>
      </c>
      <c r="V1149" t="str">
        <f t="shared" si="159"/>
        <v>Safe</v>
      </c>
      <c r="W1149" t="str">
        <f t="shared" si="160"/>
        <v>Acceptable</v>
      </c>
      <c r="AA1149" t="str">
        <f t="shared" si="161"/>
        <v>Not-Potable</v>
      </c>
      <c r="AB1149" t="str">
        <f t="shared" si="162"/>
        <v>Potable</v>
      </c>
      <c r="AC1149" t="s">
        <v>35</v>
      </c>
    </row>
    <row r="1150" spans="2:29" x14ac:dyDescent="0.3">
      <c r="B1150">
        <v>7.3931101525846197</v>
      </c>
      <c r="C1150">
        <v>205.99115664892199</v>
      </c>
      <c r="D1150">
        <v>132.15706381829798</v>
      </c>
      <c r="E1150">
        <v>7.7403771181688104</v>
      </c>
      <c r="F1150">
        <f>$AH$27</f>
        <v>333.77577661081307</v>
      </c>
      <c r="G1150">
        <v>537.13605482144703</v>
      </c>
      <c r="H1150">
        <v>16.053201851528598</v>
      </c>
      <c r="I1150">
        <v>79.357560157989695</v>
      </c>
      <c r="J1150">
        <v>4.4317390471458502</v>
      </c>
      <c r="O1150" t="str">
        <f t="shared" si="155"/>
        <v>Neutral</v>
      </c>
      <c r="P1150" t="str" cm="1">
        <f t="array" ref="P1150">_xlfn.IFS(C1149&lt;=60,"Soft",
C1149&lt;120,"Moderately Soft",
C1149&lt;=170,"Desirable",
C1149&lt;=240,"Moderately Hard",
C1149&gt;240,"Hard")</f>
        <v>Moderately Hard</v>
      </c>
      <c r="Q1150" t="str" cm="1">
        <f t="array" ref="Q1150">_xlfn.IFS(D1149&lt;50,"Non-Beneficial",
D1149&lt;=150,"Excellent",
D1149&lt;=250,"Good",
D1149&lt;=350,"Average",
D1149&lt;=500,"Poor",
D1149&lt;=800,"Very Poor",
D1149&gt;800,"Unacceptable")</f>
        <v>Average</v>
      </c>
      <c r="R1150" t="str">
        <f t="shared" si="154"/>
        <v>Needs Boiling</v>
      </c>
      <c r="S1150" t="str">
        <f t="shared" si="156"/>
        <v>Safe</v>
      </c>
      <c r="T1150" t="str">
        <f t="shared" si="157"/>
        <v>Acceptable</v>
      </c>
      <c r="U1150" t="str">
        <f t="shared" si="158"/>
        <v>Acceptable</v>
      </c>
      <c r="V1150" t="str">
        <f t="shared" si="159"/>
        <v>Safe</v>
      </c>
      <c r="W1150" t="str">
        <f t="shared" si="160"/>
        <v>Acceptable</v>
      </c>
      <c r="AA1150" t="str">
        <f t="shared" si="161"/>
        <v>Potable</v>
      </c>
      <c r="AB1150" t="str">
        <f t="shared" si="162"/>
        <v>Potable</v>
      </c>
      <c r="AC1150" t="s">
        <v>35</v>
      </c>
    </row>
    <row r="1151" spans="2:29" x14ac:dyDescent="0.3">
      <c r="B1151">
        <f>$AG$27</f>
        <v>7.080794504276815</v>
      </c>
      <c r="C1151">
        <v>176.77994650442201</v>
      </c>
      <c r="D1151">
        <v>247.93455675112699</v>
      </c>
      <c r="E1151">
        <v>6.3943424341362398</v>
      </c>
      <c r="F1151">
        <v>312.35914754725002</v>
      </c>
      <c r="G1151">
        <v>377.06628569872601</v>
      </c>
      <c r="H1151">
        <v>10.070191920226801</v>
      </c>
      <c r="I1151">
        <v>50.124122261058503</v>
      </c>
      <c r="J1151">
        <v>4.6410413361887901</v>
      </c>
      <c r="O1151" t="str">
        <f t="shared" si="155"/>
        <v>Neutral</v>
      </c>
      <c r="P1151" t="str" cm="1">
        <f t="array" ref="P1151">_xlfn.IFS(C1150&lt;=60,"Soft",
C1150&lt;120,"Moderately Soft",
C1150&lt;=170,"Desirable",
C1150&lt;=240,"Moderately Hard",
C1150&gt;240,"Hard")</f>
        <v>Moderately Hard</v>
      </c>
      <c r="Q1151" t="str" cm="1">
        <f t="array" ref="Q1151">_xlfn.IFS(D1150&lt;50,"Non-Beneficial",
D1150&lt;=150,"Excellent",
D1150&lt;=250,"Good",
D1150&lt;=350,"Average",
D1150&lt;=500,"Poor",
D1150&lt;=800,"Very Poor",
D1150&gt;800,"Unacceptable")</f>
        <v>Excellent</v>
      </c>
      <c r="R1151" t="str">
        <f t="shared" si="154"/>
        <v>Unacceptable</v>
      </c>
      <c r="S1151" t="str">
        <f t="shared" si="156"/>
        <v>Safe</v>
      </c>
      <c r="T1151" t="str">
        <f t="shared" si="157"/>
        <v>Unacceptable</v>
      </c>
      <c r="U1151" t="str">
        <f t="shared" si="158"/>
        <v>Acceptable</v>
      </c>
      <c r="V1151" t="str">
        <f t="shared" si="159"/>
        <v>Safe</v>
      </c>
      <c r="W1151" t="str">
        <f t="shared" si="160"/>
        <v>Acceptable</v>
      </c>
      <c r="AA1151" t="str">
        <f t="shared" si="161"/>
        <v>Not-Potable</v>
      </c>
      <c r="AB1151" t="str">
        <f t="shared" si="162"/>
        <v>Not-Potable</v>
      </c>
      <c r="AC1151" t="s">
        <v>35</v>
      </c>
    </row>
    <row r="1152" spans="2:29" x14ac:dyDescent="0.3">
      <c r="B1152">
        <v>5.5795170927079898</v>
      </c>
      <c r="C1152">
        <v>223.616392996728</v>
      </c>
      <c r="D1152">
        <v>132.89201652748199</v>
      </c>
      <c r="E1152">
        <v>7.69869007937739</v>
      </c>
      <c r="F1152">
        <v>368.897034016997</v>
      </c>
      <c r="G1152">
        <v>375.27596947787202</v>
      </c>
      <c r="H1152">
        <v>20.224425810780701</v>
      </c>
      <c r="I1152">
        <v>104.58088148736</v>
      </c>
      <c r="J1152">
        <v>4.0439146926024598</v>
      </c>
      <c r="O1152" t="str">
        <f t="shared" si="155"/>
        <v>Neutral</v>
      </c>
      <c r="P1152" t="str" cm="1">
        <f t="array" ref="P1152">_xlfn.IFS(C1151&lt;=60,"Soft",
C1151&lt;120,"Moderately Soft",
C1151&lt;=170,"Desirable",
C1151&lt;=240,"Moderately Hard",
C1151&gt;240,"Hard")</f>
        <v>Moderately Hard</v>
      </c>
      <c r="Q1152" t="str" cm="1">
        <f t="array" ref="Q1152">_xlfn.IFS(D1151&lt;50,"Non-Beneficial",
D1151&lt;=150,"Excellent",
D1151&lt;=250,"Good",
D1151&lt;=350,"Average",
D1151&lt;=500,"Poor",
D1151&lt;=800,"Very Poor",
D1151&gt;800,"Unacceptable")</f>
        <v>Good</v>
      </c>
      <c r="R1152" t="str">
        <f t="shared" si="154"/>
        <v>Needs Boiling</v>
      </c>
      <c r="S1152" t="str">
        <f t="shared" si="156"/>
        <v>Safe</v>
      </c>
      <c r="T1152" t="str">
        <f t="shared" si="157"/>
        <v>Acceptable</v>
      </c>
      <c r="U1152" t="str">
        <f t="shared" si="158"/>
        <v>Acceptable</v>
      </c>
      <c r="V1152" t="str">
        <f t="shared" si="159"/>
        <v>Safe</v>
      </c>
      <c r="W1152" t="str">
        <f t="shared" si="160"/>
        <v>Acceptable</v>
      </c>
      <c r="AA1152" t="str">
        <f t="shared" si="161"/>
        <v>Potable</v>
      </c>
      <c r="AB1152" t="str">
        <f t="shared" si="162"/>
        <v>Potable</v>
      </c>
      <c r="AC1152" t="s">
        <v>35</v>
      </c>
    </row>
    <row r="1153" spans="2:29" x14ac:dyDescent="0.3">
      <c r="B1153">
        <v>4.3035746074827701</v>
      </c>
      <c r="C1153">
        <v>227.00708577350801</v>
      </c>
      <c r="D1153">
        <v>73.233023005519598</v>
      </c>
      <c r="E1153">
        <v>7.4905084093406096</v>
      </c>
      <c r="F1153">
        <v>326.69519854080301</v>
      </c>
      <c r="G1153">
        <v>412.89640363804801</v>
      </c>
      <c r="H1153">
        <v>12.9067300212345</v>
      </c>
      <c r="I1153">
        <v>68.748917585028494</v>
      </c>
      <c r="J1153">
        <v>2.0105371574316901</v>
      </c>
      <c r="O1153" t="str">
        <f t="shared" si="155"/>
        <v>Acidic</v>
      </c>
      <c r="P1153" t="str" cm="1">
        <f t="array" ref="P1153">_xlfn.IFS(C1152&lt;=60,"Soft",
C1152&lt;120,"Moderately Soft",
C1152&lt;=170,"Desirable",
C1152&lt;=240,"Moderately Hard",
C1152&gt;240,"Hard")</f>
        <v>Moderately Hard</v>
      </c>
      <c r="Q1153" t="str" cm="1">
        <f t="array" ref="Q1153">_xlfn.IFS(D1152&lt;50,"Non-Beneficial",
D1152&lt;=150,"Excellent",
D1152&lt;=250,"Good",
D1152&lt;=350,"Average",
D1152&lt;=500,"Poor",
D1152&lt;=800,"Very Poor",
D1152&gt;800,"Unacceptable")</f>
        <v>Excellent</v>
      </c>
      <c r="R1153" t="str">
        <f t="shared" si="154"/>
        <v>Unacceptable</v>
      </c>
      <c r="S1153" t="str">
        <f t="shared" si="156"/>
        <v>Safe</v>
      </c>
      <c r="T1153" t="str">
        <f t="shared" si="157"/>
        <v>Acceptable</v>
      </c>
      <c r="U1153" t="str">
        <f t="shared" si="158"/>
        <v>Unacceptable</v>
      </c>
      <c r="V1153" t="str">
        <f t="shared" si="159"/>
        <v>Unsafe</v>
      </c>
      <c r="W1153" t="str">
        <f t="shared" si="160"/>
        <v>Acceptable</v>
      </c>
      <c r="AA1153" t="str">
        <f t="shared" si="161"/>
        <v>Not-Potable</v>
      </c>
      <c r="AB1153" t="str">
        <f t="shared" si="162"/>
        <v>Not-Potable</v>
      </c>
      <c r="AC1153" t="s">
        <v>35</v>
      </c>
    </row>
    <row r="1154" spans="2:29" x14ac:dyDescent="0.3">
      <c r="B1154">
        <v>7.3107156957443697</v>
      </c>
      <c r="C1154">
        <v>185.81714039537999</v>
      </c>
      <c r="D1154">
        <v>219.89767441159299</v>
      </c>
      <c r="E1154">
        <v>8.4375149697106</v>
      </c>
      <c r="F1154">
        <f>$AH$27</f>
        <v>333.77577661081307</v>
      </c>
      <c r="G1154">
        <v>425.53286103561601</v>
      </c>
      <c r="H1154">
        <v>14.9478109580423</v>
      </c>
      <c r="I1154">
        <v>89.774159753308695</v>
      </c>
      <c r="J1154">
        <v>3.5788263404357799</v>
      </c>
      <c r="O1154" t="str">
        <f t="shared" si="155"/>
        <v>Acidic</v>
      </c>
      <c r="P1154" t="str" cm="1">
        <f t="array" ref="P1154">_xlfn.IFS(C1153&lt;=60,"Soft",
C1153&lt;120,"Moderately Soft",
C1153&lt;=170,"Desirable",
C1153&lt;=240,"Moderately Hard",
C1153&gt;240,"Hard")</f>
        <v>Moderately Hard</v>
      </c>
      <c r="Q1154" t="str" cm="1">
        <f t="array" ref="Q1154">_xlfn.IFS(D1153&lt;50,"Non-Beneficial",
D1153&lt;=150,"Excellent",
D1153&lt;=250,"Good",
D1153&lt;=350,"Average",
D1153&lt;=500,"Poor",
D1153&lt;=800,"Very Poor",
D1153&gt;800,"Unacceptable")</f>
        <v>Excellent</v>
      </c>
      <c r="R1154" t="str">
        <f t="shared" si="154"/>
        <v>Unacceptable</v>
      </c>
      <c r="S1154" t="str">
        <f t="shared" si="156"/>
        <v>Safe</v>
      </c>
      <c r="T1154" t="str">
        <f t="shared" si="157"/>
        <v>Acceptable</v>
      </c>
      <c r="U1154" t="str">
        <f t="shared" si="158"/>
        <v>Acceptable</v>
      </c>
      <c r="V1154" t="str">
        <f t="shared" si="159"/>
        <v>Safe</v>
      </c>
      <c r="W1154" t="str">
        <f t="shared" si="160"/>
        <v>Acceptable</v>
      </c>
      <c r="AA1154" t="str">
        <f t="shared" si="161"/>
        <v>Not-Potable</v>
      </c>
      <c r="AB1154" t="str">
        <f t="shared" si="162"/>
        <v>Not-Potable</v>
      </c>
      <c r="AC1154" t="s">
        <v>35</v>
      </c>
    </row>
    <row r="1155" spans="2:29" x14ac:dyDescent="0.3">
      <c r="B1155">
        <v>6.4177024761034698</v>
      </c>
      <c r="C1155">
        <v>185.31218321961401</v>
      </c>
      <c r="D1155">
        <v>333.60170721647302</v>
      </c>
      <c r="E1155">
        <v>5.5738487536156498</v>
      </c>
      <c r="F1155">
        <v>374.713854939003</v>
      </c>
      <c r="G1155">
        <v>509.81965274490801</v>
      </c>
      <c r="H1155">
        <v>17.848994429542898</v>
      </c>
      <c r="I1155">
        <v>103.321826933631</v>
      </c>
      <c r="J1155">
        <v>4.0463056718495096</v>
      </c>
      <c r="O1155" t="str">
        <f t="shared" si="155"/>
        <v>Neutral</v>
      </c>
      <c r="P1155" t="str" cm="1">
        <f t="array" ref="P1155">_xlfn.IFS(C1154&lt;=60,"Soft",
C1154&lt;120,"Moderately Soft",
C1154&lt;=170,"Desirable",
C1154&lt;=240,"Moderately Hard",
C1154&gt;240,"Hard")</f>
        <v>Moderately Hard</v>
      </c>
      <c r="Q1155" t="str" cm="1">
        <f t="array" ref="Q1155">_xlfn.IFS(D1154&lt;50,"Non-Beneficial",
D1154&lt;=150,"Excellent",
D1154&lt;=250,"Good",
D1154&lt;=350,"Average",
D1154&lt;=500,"Poor",
D1154&lt;=800,"Very Poor",
D1154&gt;800,"Unacceptable")</f>
        <v>Good</v>
      </c>
      <c r="R1155" t="str">
        <f t="shared" ref="R1155:R1218" si="163">IF(E1154&lt;=5,"Acceptable",
IF(E1154&lt;=7,"Needs Boiling","Unacceptable"))</f>
        <v>Unacceptable</v>
      </c>
      <c r="S1155" t="str">
        <f t="shared" si="156"/>
        <v>Safe</v>
      </c>
      <c r="T1155" t="str">
        <f t="shared" si="157"/>
        <v>Acceptable</v>
      </c>
      <c r="U1155" t="str">
        <f t="shared" si="158"/>
        <v>Acceptable</v>
      </c>
      <c r="V1155" t="str">
        <f t="shared" si="159"/>
        <v>Unsafe</v>
      </c>
      <c r="W1155" t="str">
        <f t="shared" si="160"/>
        <v>Acceptable</v>
      </c>
      <c r="AA1155" t="str">
        <f t="shared" si="161"/>
        <v>Not-Potable</v>
      </c>
      <c r="AB1155" t="str">
        <f t="shared" si="162"/>
        <v>Not-Potable</v>
      </c>
      <c r="AC1155" t="s">
        <v>35</v>
      </c>
    </row>
    <row r="1156" spans="2:29" x14ac:dyDescent="0.3">
      <c r="B1156">
        <f>$AG$27</f>
        <v>7.080794504276815</v>
      </c>
      <c r="C1156">
        <v>181.30187388100299</v>
      </c>
      <c r="D1156">
        <v>236.14702961240499</v>
      </c>
      <c r="E1156">
        <v>5.4549935327735097</v>
      </c>
      <c r="F1156">
        <v>282.311640698725</v>
      </c>
      <c r="G1156">
        <v>510.94462582669098</v>
      </c>
      <c r="H1156">
        <v>13.9786081729193</v>
      </c>
      <c r="I1156">
        <v>52.301549649649601</v>
      </c>
      <c r="J1156">
        <v>3.89406116047269</v>
      </c>
      <c r="O1156" t="str">
        <f t="shared" ref="O1156:O1219" si="164">IF(B1155&lt;3,"Highly Acidic",
IF(AND(B1155&lt;6.52,B1155&gt;=3),"Acidic",
IF(AND(B1155&gt;=6.52,B1155&lt;=6.83),"Drinkable",
IF(AND(B1155&gt;6.83,B1155&lt;8),"Neutral",
IF(AND(B1155&gt;=8,B1155&lt;11),"Alkaline","Highly Alkaline")
))))</f>
        <v>Acidic</v>
      </c>
      <c r="P1156" t="str" cm="1">
        <f t="array" ref="P1156">_xlfn.IFS(C1155&lt;=60,"Soft",
C1155&lt;120,"Moderately Soft",
C1155&lt;=170,"Desirable",
C1155&lt;=240,"Moderately Hard",
C1155&gt;240,"Hard")</f>
        <v>Moderately Hard</v>
      </c>
      <c r="Q1156" t="str" cm="1">
        <f t="array" ref="Q1156">_xlfn.IFS(D1155&lt;50,"Non-Beneficial",
D1155&lt;=150,"Excellent",
D1155&lt;=250,"Good",
D1155&lt;=350,"Average",
D1155&lt;=500,"Poor",
D1155&lt;=800,"Very Poor",
D1155&gt;800,"Unacceptable")</f>
        <v>Average</v>
      </c>
      <c r="R1156" t="str">
        <f t="shared" si="163"/>
        <v>Needs Boiling</v>
      </c>
      <c r="S1156" t="str">
        <f t="shared" ref="S1156:S1219" si="165">IF(F1155&lt;=400,"Safe","Unsafe")</f>
        <v>Safe</v>
      </c>
      <c r="T1156" t="str">
        <f t="shared" ref="T1156:T1219" si="166">IF(G1155&lt;=500,"Acceptable","Unacceptable")</f>
        <v>Unacceptable</v>
      </c>
      <c r="U1156" t="str">
        <f t="shared" ref="U1156:U1219" si="167">IF(H1155&lt;20,"Acceptable","Unacceptable")</f>
        <v>Acceptable</v>
      </c>
      <c r="V1156" t="str">
        <f t="shared" ref="V1156:V1219" si="168">IF(I1155&lt;=80,"Safe","Unsafe")</f>
        <v>Unsafe</v>
      </c>
      <c r="W1156" t="str">
        <f t="shared" ref="W1156:W1219" si="169">IF(J1155&lt;5,"Acceptable","Unacceptable")</f>
        <v>Acceptable</v>
      </c>
      <c r="AA1156" t="str">
        <f t="shared" ref="AA1156:AA1219" si="170">IF(
       AND(OR(O1156 = "Drinkable",O1156 = "Neutral"),
                OR(P1156 = "Desirable",P1156 = "Moderately Hard"),
                OR(Q1156 = "Excellent",Q1156 = "Good",Q1156 = "Average"),
                OR(R1156 = "Acceptable",R1156 = "Needs Boiling"),
                S1156 = "Safe",
                T1156 = "Acceptable",
                U1156 = "Acceptable",
                V1156 = "Safe",
                W1156 = "Acceptable"
               ),
     "Potable",
    "Not-Potable"
   )</f>
        <v>Not-Potable</v>
      </c>
      <c r="AB1156" t="str">
        <f t="shared" ref="AB1156:AB1219" si="171">IF(
        SUM(
                   IF(OR(O1156 = "Neutral",O1156 = "Drinkable"),1,0),
                   IF(OR(P1156 = "Desirable",P1156 = "Moderately Hard"),1,0),
                   IF(OR(Q1156 = "Good",Q1156 = "Average",Q1156 ="Excellent"),1,0),
                   IF(OR(R1156 = "Acceptable",R1156 = "Needs Boiling"),1,0),
                   IF(S1156 = "Safe",1,0),
                   IF(T1156 = "Acceptable",1,0),
                   IF(U1156 = "Acceptable",1,0),
                   IF(V1156 = "Safe",1,0),
                   IF(W1156 = "Acceptable",1,0)
               )&gt;7,
      "Potable",
      "Not-Potable"
  )</f>
        <v>Not-Potable</v>
      </c>
      <c r="AC1156" t="s">
        <v>35</v>
      </c>
    </row>
    <row r="1157" spans="2:29" x14ac:dyDescent="0.3">
      <c r="B1157">
        <v>10.774318090075001</v>
      </c>
      <c r="C1157">
        <v>163.09510583873799</v>
      </c>
      <c r="D1157">
        <v>380.373530744226</v>
      </c>
      <c r="E1157">
        <v>7.6021969915220202</v>
      </c>
      <c r="F1157">
        <v>350.00023571277802</v>
      </c>
      <c r="G1157">
        <v>477.72337472018899</v>
      </c>
      <c r="H1157">
        <v>13.5265219862002</v>
      </c>
      <c r="I1157">
        <f>$AI$27</f>
        <v>66.396292946768</v>
      </c>
      <c r="J1157">
        <v>3.2298341585767401</v>
      </c>
      <c r="O1157" t="str">
        <f t="shared" si="164"/>
        <v>Neutral</v>
      </c>
      <c r="P1157" t="str" cm="1">
        <f t="array" ref="P1157">_xlfn.IFS(C1156&lt;=60,"Soft",
C1156&lt;120,"Moderately Soft",
C1156&lt;=170,"Desirable",
C1156&lt;=240,"Moderately Hard",
C1156&gt;240,"Hard")</f>
        <v>Moderately Hard</v>
      </c>
      <c r="Q1157" t="str" cm="1">
        <f t="array" ref="Q1157">_xlfn.IFS(D1156&lt;50,"Non-Beneficial",
D1156&lt;=150,"Excellent",
D1156&lt;=250,"Good",
D1156&lt;=350,"Average",
D1156&lt;=500,"Poor",
D1156&lt;=800,"Very Poor",
D1156&gt;800,"Unacceptable")</f>
        <v>Good</v>
      </c>
      <c r="R1157" t="str">
        <f t="shared" si="163"/>
        <v>Needs Boiling</v>
      </c>
      <c r="S1157" t="str">
        <f t="shared" si="165"/>
        <v>Safe</v>
      </c>
      <c r="T1157" t="str">
        <f t="shared" si="166"/>
        <v>Unacceptable</v>
      </c>
      <c r="U1157" t="str">
        <f t="shared" si="167"/>
        <v>Acceptable</v>
      </c>
      <c r="V1157" t="str">
        <f t="shared" si="168"/>
        <v>Safe</v>
      </c>
      <c r="W1157" t="str">
        <f t="shared" si="169"/>
        <v>Acceptable</v>
      </c>
      <c r="AA1157" t="str">
        <f t="shared" si="170"/>
        <v>Not-Potable</v>
      </c>
      <c r="AB1157" t="str">
        <f t="shared" si="171"/>
        <v>Potable</v>
      </c>
      <c r="AC1157" t="s">
        <v>35</v>
      </c>
    </row>
    <row r="1158" spans="2:29" x14ac:dyDescent="0.3">
      <c r="B1158">
        <v>5.0364539760087501</v>
      </c>
      <c r="C1158">
        <v>190.16452022300999</v>
      </c>
      <c r="D1158">
        <v>292.587381359196</v>
      </c>
      <c r="E1158">
        <v>4.9910611223474497</v>
      </c>
      <c r="F1158">
        <v>300.47592478549501</v>
      </c>
      <c r="G1158">
        <v>332.35971457509402</v>
      </c>
      <c r="H1158">
        <v>11.0558011524384</v>
      </c>
      <c r="I1158">
        <v>116.16162156199699</v>
      </c>
      <c r="J1158">
        <v>3.5346654251893499</v>
      </c>
      <c r="O1158" t="str">
        <f t="shared" si="164"/>
        <v>Alkaline</v>
      </c>
      <c r="P1158" t="str" cm="1">
        <f t="array" ref="P1158">_xlfn.IFS(C1157&lt;=60,"Soft",
C1157&lt;120,"Moderately Soft",
C1157&lt;=170,"Desirable",
C1157&lt;=240,"Moderately Hard",
C1157&gt;240,"Hard")</f>
        <v>Desirable</v>
      </c>
      <c r="Q1158" t="str" cm="1">
        <f t="array" ref="Q1158">_xlfn.IFS(D1157&lt;50,"Non-Beneficial",
D1157&lt;=150,"Excellent",
D1157&lt;=250,"Good",
D1157&lt;=350,"Average",
D1157&lt;=500,"Poor",
D1157&lt;=800,"Very Poor",
D1157&gt;800,"Unacceptable")</f>
        <v>Poor</v>
      </c>
      <c r="R1158" t="str">
        <f t="shared" si="163"/>
        <v>Unacceptable</v>
      </c>
      <c r="S1158" t="str">
        <f t="shared" si="165"/>
        <v>Safe</v>
      </c>
      <c r="T1158" t="str">
        <f t="shared" si="166"/>
        <v>Acceptable</v>
      </c>
      <c r="U1158" t="str">
        <f t="shared" si="167"/>
        <v>Acceptable</v>
      </c>
      <c r="V1158" t="str">
        <f t="shared" si="168"/>
        <v>Safe</v>
      </c>
      <c r="W1158" t="str">
        <f t="shared" si="169"/>
        <v>Acceptable</v>
      </c>
      <c r="AA1158" t="str">
        <f t="shared" si="170"/>
        <v>Not-Potable</v>
      </c>
      <c r="AB1158" t="str">
        <f t="shared" si="171"/>
        <v>Not-Potable</v>
      </c>
      <c r="AC1158" t="s">
        <v>35</v>
      </c>
    </row>
    <row r="1159" spans="2:29" x14ac:dyDescent="0.3">
      <c r="B1159">
        <f>$AG$27</f>
        <v>7.080794504276815</v>
      </c>
      <c r="C1159">
        <v>204.86050460074901</v>
      </c>
      <c r="D1159">
        <v>245.901259344024</v>
      </c>
      <c r="E1159">
        <v>7.7743608483967801</v>
      </c>
      <c r="F1159">
        <f>$AH$27</f>
        <v>333.77577661081307</v>
      </c>
      <c r="G1159">
        <v>440.93682385805698</v>
      </c>
      <c r="H1159">
        <v>12.5670613565085</v>
      </c>
      <c r="I1159">
        <v>118.357274736202</v>
      </c>
      <c r="J1159">
        <v>4.3182717726007196</v>
      </c>
      <c r="O1159" t="str">
        <f t="shared" si="164"/>
        <v>Acidic</v>
      </c>
      <c r="P1159" t="str" cm="1">
        <f t="array" ref="P1159">_xlfn.IFS(C1158&lt;=60,"Soft",
C1158&lt;120,"Moderately Soft",
C1158&lt;=170,"Desirable",
C1158&lt;=240,"Moderately Hard",
C1158&gt;240,"Hard")</f>
        <v>Moderately Hard</v>
      </c>
      <c r="Q1159" t="str" cm="1">
        <f t="array" ref="Q1159">_xlfn.IFS(D1158&lt;50,"Non-Beneficial",
D1158&lt;=150,"Excellent",
D1158&lt;=250,"Good",
D1158&lt;=350,"Average",
D1158&lt;=500,"Poor",
D1158&lt;=800,"Very Poor",
D1158&gt;800,"Unacceptable")</f>
        <v>Average</v>
      </c>
      <c r="R1159" t="str">
        <f t="shared" si="163"/>
        <v>Acceptable</v>
      </c>
      <c r="S1159" t="str">
        <f t="shared" si="165"/>
        <v>Safe</v>
      </c>
      <c r="T1159" t="str">
        <f t="shared" si="166"/>
        <v>Acceptable</v>
      </c>
      <c r="U1159" t="str">
        <f t="shared" si="167"/>
        <v>Acceptable</v>
      </c>
      <c r="V1159" t="str">
        <f t="shared" si="168"/>
        <v>Unsafe</v>
      </c>
      <c r="W1159" t="str">
        <f t="shared" si="169"/>
        <v>Acceptable</v>
      </c>
      <c r="AA1159" t="str">
        <f t="shared" si="170"/>
        <v>Not-Potable</v>
      </c>
      <c r="AB1159" t="str">
        <f t="shared" si="171"/>
        <v>Not-Potable</v>
      </c>
      <c r="AC1159" t="s">
        <v>35</v>
      </c>
    </row>
    <row r="1160" spans="2:29" x14ac:dyDescent="0.3">
      <c r="B1160">
        <v>10.415044013649</v>
      </c>
      <c r="C1160">
        <v>167.42258105469401</v>
      </c>
      <c r="D1160">
        <v>345.35553850043397</v>
      </c>
      <c r="E1160">
        <v>6.3548149916773902</v>
      </c>
      <c r="F1160">
        <v>344.30928901169301</v>
      </c>
      <c r="G1160">
        <v>491.51671150903297</v>
      </c>
      <c r="H1160">
        <v>19.355841101832901</v>
      </c>
      <c r="I1160">
        <v>45.104017525218502</v>
      </c>
      <c r="J1160">
        <v>4.2091365050592904</v>
      </c>
      <c r="O1160" t="str">
        <f t="shared" si="164"/>
        <v>Neutral</v>
      </c>
      <c r="P1160" t="str" cm="1">
        <f t="array" ref="P1160">_xlfn.IFS(C1159&lt;=60,"Soft",
C1159&lt;120,"Moderately Soft",
C1159&lt;=170,"Desirable",
C1159&lt;=240,"Moderately Hard",
C1159&gt;240,"Hard")</f>
        <v>Moderately Hard</v>
      </c>
      <c r="Q1160" t="str" cm="1">
        <f t="array" ref="Q1160">_xlfn.IFS(D1159&lt;50,"Non-Beneficial",
D1159&lt;=150,"Excellent",
D1159&lt;=250,"Good",
D1159&lt;=350,"Average",
D1159&lt;=500,"Poor",
D1159&lt;=800,"Very Poor",
D1159&gt;800,"Unacceptable")</f>
        <v>Good</v>
      </c>
      <c r="R1160" t="str">
        <f t="shared" si="163"/>
        <v>Unacceptable</v>
      </c>
      <c r="S1160" t="str">
        <f t="shared" si="165"/>
        <v>Safe</v>
      </c>
      <c r="T1160" t="str">
        <f t="shared" si="166"/>
        <v>Acceptable</v>
      </c>
      <c r="U1160" t="str">
        <f t="shared" si="167"/>
        <v>Acceptable</v>
      </c>
      <c r="V1160" t="str">
        <f t="shared" si="168"/>
        <v>Unsafe</v>
      </c>
      <c r="W1160" t="str">
        <f t="shared" si="169"/>
        <v>Acceptable</v>
      </c>
      <c r="AA1160" t="str">
        <f t="shared" si="170"/>
        <v>Not-Potable</v>
      </c>
      <c r="AB1160" t="str">
        <f t="shared" si="171"/>
        <v>Not-Potable</v>
      </c>
      <c r="AC1160" t="s">
        <v>35</v>
      </c>
    </row>
    <row r="1161" spans="2:29" x14ac:dyDescent="0.3">
      <c r="B1161">
        <v>8.4186066500413297</v>
      </c>
      <c r="C1161">
        <v>191.86708963670799</v>
      </c>
      <c r="D1161">
        <v>293.13783352935002</v>
      </c>
      <c r="E1161">
        <v>5.6058636563864397</v>
      </c>
      <c r="F1161">
        <v>306.32536352065699</v>
      </c>
      <c r="G1161">
        <v>546.79099443764198</v>
      </c>
      <c r="H1161">
        <v>13.133959338424001</v>
      </c>
      <c r="I1161">
        <v>96.125198338659303</v>
      </c>
      <c r="J1161">
        <v>3.4428478196871901</v>
      </c>
      <c r="O1161" t="str">
        <f t="shared" si="164"/>
        <v>Alkaline</v>
      </c>
      <c r="P1161" t="str" cm="1">
        <f t="array" ref="P1161">_xlfn.IFS(C1160&lt;=60,"Soft",
C1160&lt;120,"Moderately Soft",
C1160&lt;=170,"Desirable",
C1160&lt;=240,"Moderately Hard",
C1160&gt;240,"Hard")</f>
        <v>Desirable</v>
      </c>
      <c r="Q1161" t="str" cm="1">
        <f t="array" ref="Q1161">_xlfn.IFS(D1160&lt;50,"Non-Beneficial",
D1160&lt;=150,"Excellent",
D1160&lt;=250,"Good",
D1160&lt;=350,"Average",
D1160&lt;=500,"Poor",
D1160&lt;=800,"Very Poor",
D1160&gt;800,"Unacceptable")</f>
        <v>Average</v>
      </c>
      <c r="R1161" t="str">
        <f t="shared" si="163"/>
        <v>Needs Boiling</v>
      </c>
      <c r="S1161" t="str">
        <f t="shared" si="165"/>
        <v>Safe</v>
      </c>
      <c r="T1161" t="str">
        <f t="shared" si="166"/>
        <v>Acceptable</v>
      </c>
      <c r="U1161" t="str">
        <f t="shared" si="167"/>
        <v>Acceptable</v>
      </c>
      <c r="V1161" t="str">
        <f t="shared" si="168"/>
        <v>Safe</v>
      </c>
      <c r="W1161" t="str">
        <f t="shared" si="169"/>
        <v>Acceptable</v>
      </c>
      <c r="AA1161" t="str">
        <f t="shared" si="170"/>
        <v>Not-Potable</v>
      </c>
      <c r="AB1161" t="str">
        <f t="shared" si="171"/>
        <v>Potable</v>
      </c>
      <c r="AC1161" t="s">
        <v>35</v>
      </c>
    </row>
    <row r="1162" spans="2:29" x14ac:dyDescent="0.3">
      <c r="B1162">
        <v>7.8086411364955204</v>
      </c>
      <c r="C1162">
        <v>200.714870022215</v>
      </c>
      <c r="D1162">
        <v>156.94507193849401</v>
      </c>
      <c r="E1162">
        <v>7.2195580559970702</v>
      </c>
      <c r="F1162">
        <f>$AH$27</f>
        <v>333.77577661081307</v>
      </c>
      <c r="G1162">
        <v>519.862991499553</v>
      </c>
      <c r="H1162">
        <v>13.262102105297799</v>
      </c>
      <c r="I1162">
        <v>79.344914749696301</v>
      </c>
      <c r="J1162">
        <v>2.4727203251760401</v>
      </c>
      <c r="O1162" t="str">
        <f t="shared" si="164"/>
        <v>Alkaline</v>
      </c>
      <c r="P1162" t="str" cm="1">
        <f t="array" ref="P1162">_xlfn.IFS(C1161&lt;=60,"Soft",
C1161&lt;120,"Moderately Soft",
C1161&lt;=170,"Desirable",
C1161&lt;=240,"Moderately Hard",
C1161&gt;240,"Hard")</f>
        <v>Moderately Hard</v>
      </c>
      <c r="Q1162" t="str" cm="1">
        <f t="array" ref="Q1162">_xlfn.IFS(D1161&lt;50,"Non-Beneficial",
D1161&lt;=150,"Excellent",
D1161&lt;=250,"Good",
D1161&lt;=350,"Average",
D1161&lt;=500,"Poor",
D1161&lt;=800,"Very Poor",
D1161&gt;800,"Unacceptable")</f>
        <v>Average</v>
      </c>
      <c r="R1162" t="str">
        <f t="shared" si="163"/>
        <v>Needs Boiling</v>
      </c>
      <c r="S1162" t="str">
        <f t="shared" si="165"/>
        <v>Safe</v>
      </c>
      <c r="T1162" t="str">
        <f t="shared" si="166"/>
        <v>Unacceptable</v>
      </c>
      <c r="U1162" t="str">
        <f t="shared" si="167"/>
        <v>Acceptable</v>
      </c>
      <c r="V1162" t="str">
        <f t="shared" si="168"/>
        <v>Unsafe</v>
      </c>
      <c r="W1162" t="str">
        <f t="shared" si="169"/>
        <v>Acceptable</v>
      </c>
      <c r="AA1162" t="str">
        <f t="shared" si="170"/>
        <v>Not-Potable</v>
      </c>
      <c r="AB1162" t="str">
        <f t="shared" si="171"/>
        <v>Not-Potable</v>
      </c>
      <c r="AC1162" t="s">
        <v>35</v>
      </c>
    </row>
    <row r="1163" spans="2:29" x14ac:dyDescent="0.3">
      <c r="B1163">
        <v>7.5579636297904997</v>
      </c>
      <c r="C1163">
        <v>156.46187163754101</v>
      </c>
      <c r="D1163">
        <v>328.33431168515801</v>
      </c>
      <c r="E1163">
        <v>3.31160725716884</v>
      </c>
      <c r="F1163">
        <v>257.27655405746202</v>
      </c>
      <c r="G1163">
        <v>277.23415452450598</v>
      </c>
      <c r="H1163">
        <v>17.8572137654829</v>
      </c>
      <c r="I1163">
        <v>62.5531360961375</v>
      </c>
      <c r="J1163">
        <v>3.2922701527035301</v>
      </c>
      <c r="O1163" t="str">
        <f t="shared" si="164"/>
        <v>Neutral</v>
      </c>
      <c r="P1163" t="str" cm="1">
        <f t="array" ref="P1163">_xlfn.IFS(C1162&lt;=60,"Soft",
C1162&lt;120,"Moderately Soft",
C1162&lt;=170,"Desirable",
C1162&lt;=240,"Moderately Hard",
C1162&gt;240,"Hard")</f>
        <v>Moderately Hard</v>
      </c>
      <c r="Q1163" t="str" cm="1">
        <f t="array" ref="Q1163">_xlfn.IFS(D1162&lt;50,"Non-Beneficial",
D1162&lt;=150,"Excellent",
D1162&lt;=250,"Good",
D1162&lt;=350,"Average",
D1162&lt;=500,"Poor",
D1162&lt;=800,"Very Poor",
D1162&gt;800,"Unacceptable")</f>
        <v>Good</v>
      </c>
      <c r="R1163" t="str">
        <f t="shared" si="163"/>
        <v>Unacceptable</v>
      </c>
      <c r="S1163" t="str">
        <f t="shared" si="165"/>
        <v>Safe</v>
      </c>
      <c r="T1163" t="str">
        <f t="shared" si="166"/>
        <v>Unacceptable</v>
      </c>
      <c r="U1163" t="str">
        <f t="shared" si="167"/>
        <v>Acceptable</v>
      </c>
      <c r="V1163" t="str">
        <f t="shared" si="168"/>
        <v>Safe</v>
      </c>
      <c r="W1163" t="str">
        <f t="shared" si="169"/>
        <v>Acceptable</v>
      </c>
      <c r="AA1163" t="str">
        <f t="shared" si="170"/>
        <v>Not-Potable</v>
      </c>
      <c r="AB1163" t="str">
        <f t="shared" si="171"/>
        <v>Not-Potable</v>
      </c>
      <c r="AC1163" t="s">
        <v>35</v>
      </c>
    </row>
    <row r="1164" spans="2:29" x14ac:dyDescent="0.3">
      <c r="B1164">
        <v>11.2445071427</v>
      </c>
      <c r="C1164">
        <v>169.40365472843001</v>
      </c>
      <c r="D1164">
        <v>435.33657845344402</v>
      </c>
      <c r="E1164">
        <v>5.8884599976426104</v>
      </c>
      <c r="F1164">
        <v>341.029599618536</v>
      </c>
      <c r="G1164">
        <v>336.44665477172401</v>
      </c>
      <c r="H1164">
        <v>16.0897104221138</v>
      </c>
      <c r="I1164">
        <v>59.494026340593798</v>
      </c>
      <c r="J1164">
        <v>2.9299527394001901</v>
      </c>
      <c r="O1164" t="str">
        <f t="shared" si="164"/>
        <v>Neutral</v>
      </c>
      <c r="P1164" t="str" cm="1">
        <f t="array" ref="P1164">_xlfn.IFS(C1163&lt;=60,"Soft",
C1163&lt;120,"Moderately Soft",
C1163&lt;=170,"Desirable",
C1163&lt;=240,"Moderately Hard",
C1163&gt;240,"Hard")</f>
        <v>Desirable</v>
      </c>
      <c r="Q1164" t="str" cm="1">
        <f t="array" ref="Q1164">_xlfn.IFS(D1163&lt;50,"Non-Beneficial",
D1163&lt;=150,"Excellent",
D1163&lt;=250,"Good",
D1163&lt;=350,"Average",
D1163&lt;=500,"Poor",
D1163&lt;=800,"Very Poor",
D1163&gt;800,"Unacceptable")</f>
        <v>Average</v>
      </c>
      <c r="R1164" t="str">
        <f t="shared" si="163"/>
        <v>Acceptable</v>
      </c>
      <c r="S1164" t="str">
        <f t="shared" si="165"/>
        <v>Safe</v>
      </c>
      <c r="T1164" t="str">
        <f t="shared" si="166"/>
        <v>Acceptable</v>
      </c>
      <c r="U1164" t="str">
        <f t="shared" si="167"/>
        <v>Acceptable</v>
      </c>
      <c r="V1164" t="str">
        <f t="shared" si="168"/>
        <v>Safe</v>
      </c>
      <c r="W1164" t="str">
        <f t="shared" si="169"/>
        <v>Acceptable</v>
      </c>
      <c r="AA1164" t="str">
        <f t="shared" si="170"/>
        <v>Potable</v>
      </c>
      <c r="AB1164" t="str">
        <f t="shared" si="171"/>
        <v>Potable</v>
      </c>
      <c r="AC1164" t="s">
        <v>35</v>
      </c>
    </row>
    <row r="1165" spans="2:29" x14ac:dyDescent="0.3">
      <c r="B1165">
        <v>5.7288237793038004</v>
      </c>
      <c r="C1165">
        <v>197.19183941740499</v>
      </c>
      <c r="D1165">
        <v>129.32590386218899</v>
      </c>
      <c r="E1165">
        <v>5.6844922279398</v>
      </c>
      <c r="F1165">
        <v>280.932063557368</v>
      </c>
      <c r="G1165">
        <v>445.069636324138</v>
      </c>
      <c r="H1165">
        <v>14.1765011595974</v>
      </c>
      <c r="I1165">
        <v>68.124809439130104</v>
      </c>
      <c r="J1165">
        <v>4.41217355009376</v>
      </c>
      <c r="O1165" t="str">
        <f t="shared" si="164"/>
        <v>Highly Alkaline</v>
      </c>
      <c r="P1165" t="str" cm="1">
        <f t="array" ref="P1165">_xlfn.IFS(C1164&lt;=60,"Soft",
C1164&lt;120,"Moderately Soft",
C1164&lt;=170,"Desirable",
C1164&lt;=240,"Moderately Hard",
C1164&gt;240,"Hard")</f>
        <v>Desirable</v>
      </c>
      <c r="Q1165" t="str" cm="1">
        <f t="array" ref="Q1165">_xlfn.IFS(D1164&lt;50,"Non-Beneficial",
D1164&lt;=150,"Excellent",
D1164&lt;=250,"Good",
D1164&lt;=350,"Average",
D1164&lt;=500,"Poor",
D1164&lt;=800,"Very Poor",
D1164&gt;800,"Unacceptable")</f>
        <v>Poor</v>
      </c>
      <c r="R1165" t="str">
        <f t="shared" si="163"/>
        <v>Needs Boiling</v>
      </c>
      <c r="S1165" t="str">
        <f t="shared" si="165"/>
        <v>Safe</v>
      </c>
      <c r="T1165" t="str">
        <f t="shared" si="166"/>
        <v>Acceptable</v>
      </c>
      <c r="U1165" t="str">
        <f t="shared" si="167"/>
        <v>Acceptable</v>
      </c>
      <c r="V1165" t="str">
        <f t="shared" si="168"/>
        <v>Safe</v>
      </c>
      <c r="W1165" t="str">
        <f t="shared" si="169"/>
        <v>Acceptable</v>
      </c>
      <c r="AA1165" t="str">
        <f t="shared" si="170"/>
        <v>Not-Potable</v>
      </c>
      <c r="AB1165" t="str">
        <f t="shared" si="171"/>
        <v>Not-Potable</v>
      </c>
      <c r="AC1165" t="s">
        <v>35</v>
      </c>
    </row>
    <row r="1166" spans="2:29" x14ac:dyDescent="0.3">
      <c r="B1166">
        <v>10.4868084160256</v>
      </c>
      <c r="C1166">
        <v>185.08791424977801</v>
      </c>
      <c r="D1166">
        <v>264.53003347820197</v>
      </c>
      <c r="E1166">
        <v>9.5487690151246891</v>
      </c>
      <c r="F1166">
        <v>392.34625156820499</v>
      </c>
      <c r="G1166">
        <v>455.74384458469802</v>
      </c>
      <c r="H1166">
        <v>15.9760176506327</v>
      </c>
      <c r="I1166">
        <v>47.400092516305698</v>
      </c>
      <c r="J1166">
        <v>3.8043521320295399</v>
      </c>
      <c r="O1166" t="str">
        <f t="shared" si="164"/>
        <v>Acidic</v>
      </c>
      <c r="P1166" t="str" cm="1">
        <f t="array" ref="P1166">_xlfn.IFS(C1165&lt;=60,"Soft",
C1165&lt;120,"Moderately Soft",
C1165&lt;=170,"Desirable",
C1165&lt;=240,"Moderately Hard",
C1165&gt;240,"Hard")</f>
        <v>Moderately Hard</v>
      </c>
      <c r="Q1166" t="str" cm="1">
        <f t="array" ref="Q1166">_xlfn.IFS(D1165&lt;50,"Non-Beneficial",
D1165&lt;=150,"Excellent",
D1165&lt;=250,"Good",
D1165&lt;=350,"Average",
D1165&lt;=500,"Poor",
D1165&lt;=800,"Very Poor",
D1165&gt;800,"Unacceptable")</f>
        <v>Excellent</v>
      </c>
      <c r="R1166" t="str">
        <f t="shared" si="163"/>
        <v>Needs Boiling</v>
      </c>
      <c r="S1166" t="str">
        <f t="shared" si="165"/>
        <v>Safe</v>
      </c>
      <c r="T1166" t="str">
        <f t="shared" si="166"/>
        <v>Acceptable</v>
      </c>
      <c r="U1166" t="str">
        <f t="shared" si="167"/>
        <v>Acceptable</v>
      </c>
      <c r="V1166" t="str">
        <f t="shared" si="168"/>
        <v>Safe</v>
      </c>
      <c r="W1166" t="str">
        <f t="shared" si="169"/>
        <v>Acceptable</v>
      </c>
      <c r="AA1166" t="str">
        <f t="shared" si="170"/>
        <v>Not-Potable</v>
      </c>
      <c r="AB1166" t="str">
        <f t="shared" si="171"/>
        <v>Potable</v>
      </c>
      <c r="AC1166" t="s">
        <v>35</v>
      </c>
    </row>
    <row r="1167" spans="2:29" x14ac:dyDescent="0.3">
      <c r="B1167">
        <v>3.7921257317803998</v>
      </c>
      <c r="C1167">
        <v>218.49085651576601</v>
      </c>
      <c r="D1167">
        <v>169.29290199720501</v>
      </c>
      <c r="E1167">
        <v>6.1102953273116203</v>
      </c>
      <c r="F1167">
        <f>$AH$27</f>
        <v>333.77577661081307</v>
      </c>
      <c r="G1167">
        <v>410.69418303363</v>
      </c>
      <c r="H1167">
        <v>14.0907185798747</v>
      </c>
      <c r="I1167">
        <v>60.320070110335401</v>
      </c>
      <c r="J1167">
        <v>4.6206855855655196</v>
      </c>
      <c r="O1167" t="str">
        <f t="shared" si="164"/>
        <v>Alkaline</v>
      </c>
      <c r="P1167" t="str" cm="1">
        <f t="array" ref="P1167">_xlfn.IFS(C1166&lt;=60,"Soft",
C1166&lt;120,"Moderately Soft",
C1166&lt;=170,"Desirable",
C1166&lt;=240,"Moderately Hard",
C1166&gt;240,"Hard")</f>
        <v>Moderately Hard</v>
      </c>
      <c r="Q1167" t="str" cm="1">
        <f t="array" ref="Q1167">_xlfn.IFS(D1166&lt;50,"Non-Beneficial",
D1166&lt;=150,"Excellent",
D1166&lt;=250,"Good",
D1166&lt;=350,"Average",
D1166&lt;=500,"Poor",
D1166&lt;=800,"Very Poor",
D1166&gt;800,"Unacceptable")</f>
        <v>Average</v>
      </c>
      <c r="R1167" t="str">
        <f t="shared" si="163"/>
        <v>Unacceptable</v>
      </c>
      <c r="S1167" t="str">
        <f t="shared" si="165"/>
        <v>Safe</v>
      </c>
      <c r="T1167" t="str">
        <f t="shared" si="166"/>
        <v>Acceptable</v>
      </c>
      <c r="U1167" t="str">
        <f t="shared" si="167"/>
        <v>Acceptable</v>
      </c>
      <c r="V1167" t="str">
        <f t="shared" si="168"/>
        <v>Safe</v>
      </c>
      <c r="W1167" t="str">
        <f t="shared" si="169"/>
        <v>Acceptable</v>
      </c>
      <c r="AA1167" t="str">
        <f t="shared" si="170"/>
        <v>Not-Potable</v>
      </c>
      <c r="AB1167" t="str">
        <f t="shared" si="171"/>
        <v>Not-Potable</v>
      </c>
      <c r="AC1167" t="s">
        <v>35</v>
      </c>
    </row>
    <row r="1168" spans="2:29" x14ac:dyDescent="0.3">
      <c r="B1168">
        <v>5.7162513541562099</v>
      </c>
      <c r="C1168">
        <v>184.22929497726</v>
      </c>
      <c r="D1168">
        <v>193.93469861937501</v>
      </c>
      <c r="E1168">
        <v>5.2991636367056003</v>
      </c>
      <c r="F1168">
        <v>290.27645455813001</v>
      </c>
      <c r="G1168">
        <v>502.99368662344602</v>
      </c>
      <c r="H1168">
        <v>19.6438958556801</v>
      </c>
      <c r="I1168">
        <v>68.2363702796886</v>
      </c>
      <c r="J1168">
        <v>3.4331353847258099</v>
      </c>
      <c r="O1168" t="str">
        <f t="shared" si="164"/>
        <v>Acidic</v>
      </c>
      <c r="P1168" t="str" cm="1">
        <f t="array" ref="P1168">_xlfn.IFS(C1167&lt;=60,"Soft",
C1167&lt;120,"Moderately Soft",
C1167&lt;=170,"Desirable",
C1167&lt;=240,"Moderately Hard",
C1167&gt;240,"Hard")</f>
        <v>Moderately Hard</v>
      </c>
      <c r="Q1168" t="str" cm="1">
        <f t="array" ref="Q1168">_xlfn.IFS(D1167&lt;50,"Non-Beneficial",
D1167&lt;=150,"Excellent",
D1167&lt;=250,"Good",
D1167&lt;=350,"Average",
D1167&lt;=500,"Poor",
D1167&lt;=800,"Very Poor",
D1167&gt;800,"Unacceptable")</f>
        <v>Good</v>
      </c>
      <c r="R1168" t="str">
        <f t="shared" si="163"/>
        <v>Needs Boiling</v>
      </c>
      <c r="S1168" t="str">
        <f t="shared" si="165"/>
        <v>Safe</v>
      </c>
      <c r="T1168" t="str">
        <f t="shared" si="166"/>
        <v>Acceptable</v>
      </c>
      <c r="U1168" t="str">
        <f t="shared" si="167"/>
        <v>Acceptable</v>
      </c>
      <c r="V1168" t="str">
        <f t="shared" si="168"/>
        <v>Safe</v>
      </c>
      <c r="W1168" t="str">
        <f t="shared" si="169"/>
        <v>Acceptable</v>
      </c>
      <c r="AA1168" t="str">
        <f t="shared" si="170"/>
        <v>Not-Potable</v>
      </c>
      <c r="AB1168" t="str">
        <f t="shared" si="171"/>
        <v>Potable</v>
      </c>
      <c r="AC1168" t="s">
        <v>35</v>
      </c>
    </row>
    <row r="1169" spans="2:29" x14ac:dyDescent="0.3">
      <c r="B1169">
        <f>$AG$27</f>
        <v>7.080794504276815</v>
      </c>
      <c r="C1169">
        <v>182.31725614546599</v>
      </c>
      <c r="D1169">
        <v>304.30211752153298</v>
      </c>
      <c r="E1169">
        <v>6.1512173227203801</v>
      </c>
      <c r="F1169">
        <v>350.448583967216</v>
      </c>
      <c r="G1169">
        <v>479.95707629004301</v>
      </c>
      <c r="H1169">
        <v>16.576564876799601</v>
      </c>
      <c r="I1169">
        <v>58.675066414689901</v>
      </c>
      <c r="J1169">
        <v>4.5361226822239198</v>
      </c>
      <c r="O1169" t="str">
        <f t="shared" si="164"/>
        <v>Acidic</v>
      </c>
      <c r="P1169" t="str" cm="1">
        <f t="array" ref="P1169">_xlfn.IFS(C1168&lt;=60,"Soft",
C1168&lt;120,"Moderately Soft",
C1168&lt;=170,"Desirable",
C1168&lt;=240,"Moderately Hard",
C1168&gt;240,"Hard")</f>
        <v>Moderately Hard</v>
      </c>
      <c r="Q1169" t="str" cm="1">
        <f t="array" ref="Q1169">_xlfn.IFS(D1168&lt;50,"Non-Beneficial",
D1168&lt;=150,"Excellent",
D1168&lt;=250,"Good",
D1168&lt;=350,"Average",
D1168&lt;=500,"Poor",
D1168&lt;=800,"Very Poor",
D1168&gt;800,"Unacceptable")</f>
        <v>Good</v>
      </c>
      <c r="R1169" t="str">
        <f t="shared" si="163"/>
        <v>Needs Boiling</v>
      </c>
      <c r="S1169" t="str">
        <f t="shared" si="165"/>
        <v>Safe</v>
      </c>
      <c r="T1169" t="str">
        <f t="shared" si="166"/>
        <v>Unacceptable</v>
      </c>
      <c r="U1169" t="str">
        <f t="shared" si="167"/>
        <v>Acceptable</v>
      </c>
      <c r="V1169" t="str">
        <f t="shared" si="168"/>
        <v>Safe</v>
      </c>
      <c r="W1169" t="str">
        <f t="shared" si="169"/>
        <v>Acceptable</v>
      </c>
      <c r="AA1169" t="str">
        <f t="shared" si="170"/>
        <v>Not-Potable</v>
      </c>
      <c r="AB1169" t="str">
        <f t="shared" si="171"/>
        <v>Not-Potable</v>
      </c>
      <c r="AC1169" t="s">
        <v>35</v>
      </c>
    </row>
    <row r="1170" spans="2:29" x14ac:dyDescent="0.3">
      <c r="B1170">
        <v>5.4736033982479801</v>
      </c>
      <c r="C1170">
        <v>218.513145268806</v>
      </c>
      <c r="D1170">
        <v>146.08363145319899</v>
      </c>
      <c r="E1170">
        <v>5.62136169039964</v>
      </c>
      <c r="F1170">
        <f>$AH$27</f>
        <v>333.77577661081307</v>
      </c>
      <c r="G1170">
        <v>472.796834823116</v>
      </c>
      <c r="H1170">
        <v>10.583581211804001</v>
      </c>
      <c r="I1170">
        <v>73.106006856922207</v>
      </c>
      <c r="J1170">
        <v>4.9578222414352</v>
      </c>
      <c r="O1170" t="str">
        <f t="shared" si="164"/>
        <v>Neutral</v>
      </c>
      <c r="P1170" t="str" cm="1">
        <f t="array" ref="P1170">_xlfn.IFS(C1169&lt;=60,"Soft",
C1169&lt;120,"Moderately Soft",
C1169&lt;=170,"Desirable",
C1169&lt;=240,"Moderately Hard",
C1169&gt;240,"Hard")</f>
        <v>Moderately Hard</v>
      </c>
      <c r="Q1170" t="str" cm="1">
        <f t="array" ref="Q1170">_xlfn.IFS(D1169&lt;50,"Non-Beneficial",
D1169&lt;=150,"Excellent",
D1169&lt;=250,"Good",
D1169&lt;=350,"Average",
D1169&lt;=500,"Poor",
D1169&lt;=800,"Very Poor",
D1169&gt;800,"Unacceptable")</f>
        <v>Average</v>
      </c>
      <c r="R1170" t="str">
        <f t="shared" si="163"/>
        <v>Needs Boiling</v>
      </c>
      <c r="S1170" t="str">
        <f t="shared" si="165"/>
        <v>Safe</v>
      </c>
      <c r="T1170" t="str">
        <f t="shared" si="166"/>
        <v>Acceptable</v>
      </c>
      <c r="U1170" t="str">
        <f t="shared" si="167"/>
        <v>Acceptable</v>
      </c>
      <c r="V1170" t="str">
        <f t="shared" si="168"/>
        <v>Safe</v>
      </c>
      <c r="W1170" t="str">
        <f t="shared" si="169"/>
        <v>Acceptable</v>
      </c>
      <c r="AA1170" t="str">
        <f t="shared" si="170"/>
        <v>Potable</v>
      </c>
      <c r="AB1170" t="str">
        <f t="shared" si="171"/>
        <v>Potable</v>
      </c>
      <c r="AC1170" t="s">
        <v>35</v>
      </c>
    </row>
    <row r="1171" spans="2:29" x14ac:dyDescent="0.3">
      <c r="B1171">
        <f>$AG$27</f>
        <v>7.080794504276815</v>
      </c>
      <c r="C1171">
        <v>178.23365945534101</v>
      </c>
      <c r="D1171">
        <v>378.61440012039697</v>
      </c>
      <c r="E1171">
        <v>3.9127140900183801</v>
      </c>
      <c r="F1171">
        <f>$AH$27</f>
        <v>333.77577661081307</v>
      </c>
      <c r="G1171">
        <v>535.08639484800597</v>
      </c>
      <c r="H1171">
        <v>17.545439535942698</v>
      </c>
      <c r="I1171">
        <v>64.071288342778104</v>
      </c>
      <c r="J1171">
        <v>5.1138697057959703</v>
      </c>
      <c r="O1171" t="str">
        <f t="shared" si="164"/>
        <v>Acidic</v>
      </c>
      <c r="P1171" t="str" cm="1">
        <f t="array" ref="P1171">_xlfn.IFS(C1170&lt;=60,"Soft",
C1170&lt;120,"Moderately Soft",
C1170&lt;=170,"Desirable",
C1170&lt;=240,"Moderately Hard",
C1170&gt;240,"Hard")</f>
        <v>Moderately Hard</v>
      </c>
      <c r="Q1171" t="str" cm="1">
        <f t="array" ref="Q1171">_xlfn.IFS(D1170&lt;50,"Non-Beneficial",
D1170&lt;=150,"Excellent",
D1170&lt;=250,"Good",
D1170&lt;=350,"Average",
D1170&lt;=500,"Poor",
D1170&lt;=800,"Very Poor",
D1170&gt;800,"Unacceptable")</f>
        <v>Excellent</v>
      </c>
      <c r="R1171" t="str">
        <f t="shared" si="163"/>
        <v>Needs Boiling</v>
      </c>
      <c r="S1171" t="str">
        <f t="shared" si="165"/>
        <v>Safe</v>
      </c>
      <c r="T1171" t="str">
        <f t="shared" si="166"/>
        <v>Acceptable</v>
      </c>
      <c r="U1171" t="str">
        <f t="shared" si="167"/>
        <v>Acceptable</v>
      </c>
      <c r="V1171" t="str">
        <f t="shared" si="168"/>
        <v>Safe</v>
      </c>
      <c r="W1171" t="str">
        <f t="shared" si="169"/>
        <v>Acceptable</v>
      </c>
      <c r="AA1171" t="str">
        <f t="shared" si="170"/>
        <v>Not-Potable</v>
      </c>
      <c r="AB1171" t="str">
        <f t="shared" si="171"/>
        <v>Potable</v>
      </c>
      <c r="AC1171" t="s">
        <v>35</v>
      </c>
    </row>
    <row r="1172" spans="2:29" x14ac:dyDescent="0.3">
      <c r="B1172">
        <v>6.7709268840408399</v>
      </c>
      <c r="C1172">
        <v>181.818065515895</v>
      </c>
      <c r="D1172">
        <v>268.80220039884301</v>
      </c>
      <c r="E1172">
        <v>5.2158615243476101</v>
      </c>
      <c r="F1172">
        <v>284.74551039934602</v>
      </c>
      <c r="G1172">
        <v>475.54896005776197</v>
      </c>
      <c r="H1172">
        <v>14.6654414384881</v>
      </c>
      <c r="I1172">
        <v>60.515771889686597</v>
      </c>
      <c r="J1172">
        <v>4.9105338203441997</v>
      </c>
      <c r="O1172" t="str">
        <f t="shared" si="164"/>
        <v>Neutral</v>
      </c>
      <c r="P1172" t="str" cm="1">
        <f t="array" ref="P1172">_xlfn.IFS(C1171&lt;=60,"Soft",
C1171&lt;120,"Moderately Soft",
C1171&lt;=170,"Desirable",
C1171&lt;=240,"Moderately Hard",
C1171&gt;240,"Hard")</f>
        <v>Moderately Hard</v>
      </c>
      <c r="Q1172" t="str" cm="1">
        <f t="array" ref="Q1172">_xlfn.IFS(D1171&lt;50,"Non-Beneficial",
D1171&lt;=150,"Excellent",
D1171&lt;=250,"Good",
D1171&lt;=350,"Average",
D1171&lt;=500,"Poor",
D1171&lt;=800,"Very Poor",
D1171&gt;800,"Unacceptable")</f>
        <v>Poor</v>
      </c>
      <c r="R1172" t="str">
        <f t="shared" si="163"/>
        <v>Acceptable</v>
      </c>
      <c r="S1172" t="str">
        <f t="shared" si="165"/>
        <v>Safe</v>
      </c>
      <c r="T1172" t="str">
        <f t="shared" si="166"/>
        <v>Unacceptable</v>
      </c>
      <c r="U1172" t="str">
        <f t="shared" si="167"/>
        <v>Acceptable</v>
      </c>
      <c r="V1172" t="str">
        <f t="shared" si="168"/>
        <v>Safe</v>
      </c>
      <c r="W1172" t="str">
        <f t="shared" si="169"/>
        <v>Unacceptable</v>
      </c>
      <c r="AA1172" t="str">
        <f t="shared" si="170"/>
        <v>Not-Potable</v>
      </c>
      <c r="AB1172" t="str">
        <f t="shared" si="171"/>
        <v>Not-Potable</v>
      </c>
      <c r="AC1172" t="s">
        <v>35</v>
      </c>
    </row>
    <row r="1173" spans="2:29" x14ac:dyDescent="0.3">
      <c r="B1173">
        <v>6.0433600837118204</v>
      </c>
      <c r="C1173">
        <v>188.66232886959699</v>
      </c>
      <c r="D1173">
        <v>248.566071072113</v>
      </c>
      <c r="E1173">
        <v>4.3710248563094298</v>
      </c>
      <c r="F1173">
        <v>295.89520663941897</v>
      </c>
      <c r="G1173">
        <v>355.00746115645399</v>
      </c>
      <c r="H1173">
        <v>7.6198124834405103</v>
      </c>
      <c r="I1173">
        <v>79.944915551589702</v>
      </c>
      <c r="J1173">
        <v>4.7452475169726798</v>
      </c>
      <c r="O1173" t="str">
        <f t="shared" si="164"/>
        <v>Drinkable</v>
      </c>
      <c r="P1173" t="str" cm="1">
        <f t="array" ref="P1173">_xlfn.IFS(C1172&lt;=60,"Soft",
C1172&lt;120,"Moderately Soft",
C1172&lt;=170,"Desirable",
C1172&lt;=240,"Moderately Hard",
C1172&gt;240,"Hard")</f>
        <v>Moderately Hard</v>
      </c>
      <c r="Q1173" t="str" cm="1">
        <f t="array" ref="Q1173">_xlfn.IFS(D1172&lt;50,"Non-Beneficial",
D1172&lt;=150,"Excellent",
D1172&lt;=250,"Good",
D1172&lt;=350,"Average",
D1172&lt;=500,"Poor",
D1172&lt;=800,"Very Poor",
D1172&gt;800,"Unacceptable")</f>
        <v>Average</v>
      </c>
      <c r="R1173" t="str">
        <f t="shared" si="163"/>
        <v>Needs Boiling</v>
      </c>
      <c r="S1173" t="str">
        <f t="shared" si="165"/>
        <v>Safe</v>
      </c>
      <c r="T1173" t="str">
        <f t="shared" si="166"/>
        <v>Acceptable</v>
      </c>
      <c r="U1173" t="str">
        <f t="shared" si="167"/>
        <v>Acceptable</v>
      </c>
      <c r="V1173" t="str">
        <f t="shared" si="168"/>
        <v>Safe</v>
      </c>
      <c r="W1173" t="str">
        <f t="shared" si="169"/>
        <v>Acceptable</v>
      </c>
      <c r="AA1173" t="str">
        <f t="shared" si="170"/>
        <v>Potable</v>
      </c>
      <c r="AB1173" t="str">
        <f t="shared" si="171"/>
        <v>Potable</v>
      </c>
      <c r="AC1173" t="s">
        <v>35</v>
      </c>
    </row>
    <row r="1174" spans="2:29" x14ac:dyDescent="0.3">
      <c r="B1174">
        <f>$AG$27</f>
        <v>7.080794504276815</v>
      </c>
      <c r="C1174">
        <v>212.48003621967601</v>
      </c>
      <c r="D1174">
        <v>235.72157802019501</v>
      </c>
      <c r="E1174">
        <v>4.9767882707901903</v>
      </c>
      <c r="F1174">
        <v>300.72699494168398</v>
      </c>
      <c r="G1174">
        <v>449.95108280302497</v>
      </c>
      <c r="H1174">
        <v>7.0903872085340804</v>
      </c>
      <c r="I1174">
        <v>66.026795511940605</v>
      </c>
      <c r="J1174">
        <v>3.0938144500611702</v>
      </c>
      <c r="O1174" t="str">
        <f t="shared" si="164"/>
        <v>Acidic</v>
      </c>
      <c r="P1174" t="str" cm="1">
        <f t="array" ref="P1174">_xlfn.IFS(C1173&lt;=60,"Soft",
C1173&lt;120,"Moderately Soft",
C1173&lt;=170,"Desirable",
C1173&lt;=240,"Moderately Hard",
C1173&gt;240,"Hard")</f>
        <v>Moderately Hard</v>
      </c>
      <c r="Q1174" t="str" cm="1">
        <f t="array" ref="Q1174">_xlfn.IFS(D1173&lt;50,"Non-Beneficial",
D1173&lt;=150,"Excellent",
D1173&lt;=250,"Good",
D1173&lt;=350,"Average",
D1173&lt;=500,"Poor",
D1173&lt;=800,"Very Poor",
D1173&gt;800,"Unacceptable")</f>
        <v>Good</v>
      </c>
      <c r="R1174" t="str">
        <f t="shared" si="163"/>
        <v>Acceptable</v>
      </c>
      <c r="S1174" t="str">
        <f t="shared" si="165"/>
        <v>Safe</v>
      </c>
      <c r="T1174" t="str">
        <f t="shared" si="166"/>
        <v>Acceptable</v>
      </c>
      <c r="U1174" t="str">
        <f t="shared" si="167"/>
        <v>Acceptable</v>
      </c>
      <c r="V1174" t="str">
        <f t="shared" si="168"/>
        <v>Safe</v>
      </c>
      <c r="W1174" t="str">
        <f t="shared" si="169"/>
        <v>Acceptable</v>
      </c>
      <c r="AA1174" t="str">
        <f t="shared" si="170"/>
        <v>Not-Potable</v>
      </c>
      <c r="AB1174" t="str">
        <f t="shared" si="171"/>
        <v>Potable</v>
      </c>
      <c r="AC1174" t="s">
        <v>35</v>
      </c>
    </row>
    <row r="1175" spans="2:29" x14ac:dyDescent="0.3">
      <c r="B1175">
        <v>6.3204278229527802</v>
      </c>
      <c r="C1175">
        <v>210.31004278172301</v>
      </c>
      <c r="D1175">
        <v>116.822293170579</v>
      </c>
      <c r="E1175">
        <v>6.9684226378470902</v>
      </c>
      <c r="F1175">
        <v>311.77782190208097</v>
      </c>
      <c r="G1175">
        <v>375.96455775089601</v>
      </c>
      <c r="H1175">
        <v>11.9734220040739</v>
      </c>
      <c r="I1175">
        <v>62.960462579188103</v>
      </c>
      <c r="J1175">
        <v>4.5533807426815898</v>
      </c>
      <c r="O1175" t="str">
        <f t="shared" si="164"/>
        <v>Neutral</v>
      </c>
      <c r="P1175" t="str" cm="1">
        <f t="array" ref="P1175">_xlfn.IFS(C1174&lt;=60,"Soft",
C1174&lt;120,"Moderately Soft",
C1174&lt;=170,"Desirable",
C1174&lt;=240,"Moderately Hard",
C1174&gt;240,"Hard")</f>
        <v>Moderately Hard</v>
      </c>
      <c r="Q1175" t="str" cm="1">
        <f t="array" ref="Q1175">_xlfn.IFS(D1174&lt;50,"Non-Beneficial",
D1174&lt;=150,"Excellent",
D1174&lt;=250,"Good",
D1174&lt;=350,"Average",
D1174&lt;=500,"Poor",
D1174&lt;=800,"Very Poor",
D1174&gt;800,"Unacceptable")</f>
        <v>Good</v>
      </c>
      <c r="R1175" t="str">
        <f t="shared" si="163"/>
        <v>Acceptable</v>
      </c>
      <c r="S1175" t="str">
        <f t="shared" si="165"/>
        <v>Safe</v>
      </c>
      <c r="T1175" t="str">
        <f t="shared" si="166"/>
        <v>Acceptable</v>
      </c>
      <c r="U1175" t="str">
        <f t="shared" si="167"/>
        <v>Acceptable</v>
      </c>
      <c r="V1175" t="str">
        <f t="shared" si="168"/>
        <v>Safe</v>
      </c>
      <c r="W1175" t="str">
        <f t="shared" si="169"/>
        <v>Acceptable</v>
      </c>
      <c r="AA1175" t="str">
        <f t="shared" si="170"/>
        <v>Potable</v>
      </c>
      <c r="AB1175" t="str">
        <f t="shared" si="171"/>
        <v>Potable</v>
      </c>
      <c r="AC1175" t="s">
        <v>35</v>
      </c>
    </row>
    <row r="1176" spans="2:29" x14ac:dyDescent="0.3">
      <c r="B1176">
        <v>9.1854175022077893</v>
      </c>
      <c r="C1176">
        <v>165.64150236854999</v>
      </c>
      <c r="D1176">
        <v>180.73968588930799</v>
      </c>
      <c r="E1176">
        <v>8.1083179799621306</v>
      </c>
      <c r="F1176">
        <f>$AH$27</f>
        <v>333.77577661081307</v>
      </c>
      <c r="G1176">
        <v>534.69843275711901</v>
      </c>
      <c r="H1176">
        <v>8.1896621757798496</v>
      </c>
      <c r="I1176">
        <v>59.6635535516102</v>
      </c>
      <c r="J1176">
        <v>4.1866746178048304</v>
      </c>
      <c r="O1176" t="str">
        <f t="shared" si="164"/>
        <v>Acidic</v>
      </c>
      <c r="P1176" t="str" cm="1">
        <f t="array" ref="P1176">_xlfn.IFS(C1175&lt;=60,"Soft",
C1175&lt;120,"Moderately Soft",
C1175&lt;=170,"Desirable",
C1175&lt;=240,"Moderately Hard",
C1175&gt;240,"Hard")</f>
        <v>Moderately Hard</v>
      </c>
      <c r="Q1176" t="str" cm="1">
        <f t="array" ref="Q1176">_xlfn.IFS(D1175&lt;50,"Non-Beneficial",
D1175&lt;=150,"Excellent",
D1175&lt;=250,"Good",
D1175&lt;=350,"Average",
D1175&lt;=500,"Poor",
D1175&lt;=800,"Very Poor",
D1175&gt;800,"Unacceptable")</f>
        <v>Excellent</v>
      </c>
      <c r="R1176" t="str">
        <f t="shared" si="163"/>
        <v>Needs Boiling</v>
      </c>
      <c r="S1176" t="str">
        <f t="shared" si="165"/>
        <v>Safe</v>
      </c>
      <c r="T1176" t="str">
        <f t="shared" si="166"/>
        <v>Acceptable</v>
      </c>
      <c r="U1176" t="str">
        <f t="shared" si="167"/>
        <v>Acceptable</v>
      </c>
      <c r="V1176" t="str">
        <f t="shared" si="168"/>
        <v>Safe</v>
      </c>
      <c r="W1176" t="str">
        <f t="shared" si="169"/>
        <v>Acceptable</v>
      </c>
      <c r="AA1176" t="str">
        <f t="shared" si="170"/>
        <v>Not-Potable</v>
      </c>
      <c r="AB1176" t="str">
        <f t="shared" si="171"/>
        <v>Potable</v>
      </c>
      <c r="AC1176" t="s">
        <v>35</v>
      </c>
    </row>
    <row r="1177" spans="2:29" x14ac:dyDescent="0.3">
      <c r="B1177">
        <v>8.6847786715253097</v>
      </c>
      <c r="C1177">
        <v>161.12420479859099</v>
      </c>
      <c r="D1177">
        <v>407.99360328127398</v>
      </c>
      <c r="E1177">
        <v>5.3819935580983502</v>
      </c>
      <c r="F1177">
        <v>305.53378408025799</v>
      </c>
      <c r="G1177">
        <v>499.275400821228</v>
      </c>
      <c r="H1177">
        <v>15.9656515901967</v>
      </c>
      <c r="I1177">
        <v>75.914398100599897</v>
      </c>
      <c r="J1177">
        <v>3.8773491849022101</v>
      </c>
      <c r="O1177" t="str">
        <f t="shared" si="164"/>
        <v>Alkaline</v>
      </c>
      <c r="P1177" t="str" cm="1">
        <f t="array" ref="P1177">_xlfn.IFS(C1176&lt;=60,"Soft",
C1176&lt;120,"Moderately Soft",
C1176&lt;=170,"Desirable",
C1176&lt;=240,"Moderately Hard",
C1176&gt;240,"Hard")</f>
        <v>Desirable</v>
      </c>
      <c r="Q1177" t="str" cm="1">
        <f t="array" ref="Q1177">_xlfn.IFS(D1176&lt;50,"Non-Beneficial",
D1176&lt;=150,"Excellent",
D1176&lt;=250,"Good",
D1176&lt;=350,"Average",
D1176&lt;=500,"Poor",
D1176&lt;=800,"Very Poor",
D1176&gt;800,"Unacceptable")</f>
        <v>Good</v>
      </c>
      <c r="R1177" t="str">
        <f t="shared" si="163"/>
        <v>Unacceptable</v>
      </c>
      <c r="S1177" t="str">
        <f t="shared" si="165"/>
        <v>Safe</v>
      </c>
      <c r="T1177" t="str">
        <f t="shared" si="166"/>
        <v>Unacceptable</v>
      </c>
      <c r="U1177" t="str">
        <f t="shared" si="167"/>
        <v>Acceptable</v>
      </c>
      <c r="V1177" t="str">
        <f t="shared" si="168"/>
        <v>Safe</v>
      </c>
      <c r="W1177" t="str">
        <f t="shared" si="169"/>
        <v>Acceptable</v>
      </c>
      <c r="AA1177" t="str">
        <f t="shared" si="170"/>
        <v>Not-Potable</v>
      </c>
      <c r="AB1177" t="str">
        <f t="shared" si="171"/>
        <v>Not-Potable</v>
      </c>
      <c r="AC1177" t="s">
        <v>35</v>
      </c>
    </row>
    <row r="1178" spans="2:29" x14ac:dyDescent="0.3">
      <c r="B1178">
        <v>7.9617214631655697</v>
      </c>
      <c r="C1178">
        <v>224.31676037251501</v>
      </c>
      <c r="D1178">
        <v>115.51215680417299</v>
      </c>
      <c r="E1178">
        <v>9.4920740410131099</v>
      </c>
      <c r="F1178">
        <v>367.46600976962901</v>
      </c>
      <c r="G1178">
        <v>451.80844595979897</v>
      </c>
      <c r="H1178">
        <v>14.9111905339649</v>
      </c>
      <c r="I1178">
        <v>79.687039185643002</v>
      </c>
      <c r="J1178">
        <v>2.28694349472815</v>
      </c>
      <c r="O1178" t="str">
        <f t="shared" si="164"/>
        <v>Alkaline</v>
      </c>
      <c r="P1178" t="str" cm="1">
        <f t="array" ref="P1178">_xlfn.IFS(C1177&lt;=60,"Soft",
C1177&lt;120,"Moderately Soft",
C1177&lt;=170,"Desirable",
C1177&lt;=240,"Moderately Hard",
C1177&gt;240,"Hard")</f>
        <v>Desirable</v>
      </c>
      <c r="Q1178" t="str" cm="1">
        <f t="array" ref="Q1178">_xlfn.IFS(D1177&lt;50,"Non-Beneficial",
D1177&lt;=150,"Excellent",
D1177&lt;=250,"Good",
D1177&lt;=350,"Average",
D1177&lt;=500,"Poor",
D1177&lt;=800,"Very Poor",
D1177&gt;800,"Unacceptable")</f>
        <v>Poor</v>
      </c>
      <c r="R1178" t="str">
        <f t="shared" si="163"/>
        <v>Needs Boiling</v>
      </c>
      <c r="S1178" t="str">
        <f t="shared" si="165"/>
        <v>Safe</v>
      </c>
      <c r="T1178" t="str">
        <f t="shared" si="166"/>
        <v>Acceptable</v>
      </c>
      <c r="U1178" t="str">
        <f t="shared" si="167"/>
        <v>Acceptable</v>
      </c>
      <c r="V1178" t="str">
        <f t="shared" si="168"/>
        <v>Safe</v>
      </c>
      <c r="W1178" t="str">
        <f t="shared" si="169"/>
        <v>Acceptable</v>
      </c>
      <c r="AA1178" t="str">
        <f t="shared" si="170"/>
        <v>Not-Potable</v>
      </c>
      <c r="AB1178" t="str">
        <f t="shared" si="171"/>
        <v>Not-Potable</v>
      </c>
      <c r="AC1178" t="s">
        <v>35</v>
      </c>
    </row>
    <row r="1179" spans="2:29" x14ac:dyDescent="0.3">
      <c r="B1179">
        <v>5.4841512535049501</v>
      </c>
      <c r="C1179">
        <v>196.791251213772</v>
      </c>
      <c r="D1179">
        <v>193.78359067214203</v>
      </c>
      <c r="E1179">
        <v>5.0037306319242498</v>
      </c>
      <c r="F1179">
        <v>295.591018762788</v>
      </c>
      <c r="G1179">
        <v>348.39903329040999</v>
      </c>
      <c r="H1179">
        <v>18.713875533247499</v>
      </c>
      <c r="I1179">
        <v>76.414152763071201</v>
      </c>
      <c r="J1179">
        <v>4.4388584599116401</v>
      </c>
      <c r="O1179" t="str">
        <f t="shared" si="164"/>
        <v>Neutral</v>
      </c>
      <c r="P1179" t="str" cm="1">
        <f t="array" ref="P1179">_xlfn.IFS(C1178&lt;=60,"Soft",
C1178&lt;120,"Moderately Soft",
C1178&lt;=170,"Desirable",
C1178&lt;=240,"Moderately Hard",
C1178&gt;240,"Hard")</f>
        <v>Moderately Hard</v>
      </c>
      <c r="Q1179" t="str" cm="1">
        <f t="array" ref="Q1179">_xlfn.IFS(D1178&lt;50,"Non-Beneficial",
D1178&lt;=150,"Excellent",
D1178&lt;=250,"Good",
D1178&lt;=350,"Average",
D1178&lt;=500,"Poor",
D1178&lt;=800,"Very Poor",
D1178&gt;800,"Unacceptable")</f>
        <v>Excellent</v>
      </c>
      <c r="R1179" t="str">
        <f t="shared" si="163"/>
        <v>Unacceptable</v>
      </c>
      <c r="S1179" t="str">
        <f t="shared" si="165"/>
        <v>Safe</v>
      </c>
      <c r="T1179" t="str">
        <f t="shared" si="166"/>
        <v>Acceptable</v>
      </c>
      <c r="U1179" t="str">
        <f t="shared" si="167"/>
        <v>Acceptable</v>
      </c>
      <c r="V1179" t="str">
        <f t="shared" si="168"/>
        <v>Safe</v>
      </c>
      <c r="W1179" t="str">
        <f t="shared" si="169"/>
        <v>Acceptable</v>
      </c>
      <c r="AA1179" t="str">
        <f t="shared" si="170"/>
        <v>Not-Potable</v>
      </c>
      <c r="AB1179" t="str">
        <f t="shared" si="171"/>
        <v>Potable</v>
      </c>
      <c r="AC1179" t="s">
        <v>35</v>
      </c>
    </row>
    <row r="1180" spans="2:29" x14ac:dyDescent="0.3">
      <c r="B1180">
        <v>7.1869311223481098</v>
      </c>
      <c r="C1180">
        <v>177.48653326030001</v>
      </c>
      <c r="D1180">
        <v>345.10752995262703</v>
      </c>
      <c r="E1180">
        <v>4.9844318303477797</v>
      </c>
      <c r="F1180">
        <v>295.83415090035101</v>
      </c>
      <c r="G1180">
        <v>477.99499179440699</v>
      </c>
      <c r="H1180">
        <v>16.777540265989501</v>
      </c>
      <c r="I1180">
        <v>62.756890585490503</v>
      </c>
      <c r="J1180">
        <v>4.2756453480132803</v>
      </c>
      <c r="O1180" t="str">
        <f t="shared" si="164"/>
        <v>Acidic</v>
      </c>
      <c r="P1180" t="str" cm="1">
        <f t="array" ref="P1180">_xlfn.IFS(C1179&lt;=60,"Soft",
C1179&lt;120,"Moderately Soft",
C1179&lt;=170,"Desirable",
C1179&lt;=240,"Moderately Hard",
C1179&gt;240,"Hard")</f>
        <v>Moderately Hard</v>
      </c>
      <c r="Q1180" t="str" cm="1">
        <f t="array" ref="Q1180">_xlfn.IFS(D1179&lt;50,"Non-Beneficial",
D1179&lt;=150,"Excellent",
D1179&lt;=250,"Good",
D1179&lt;=350,"Average",
D1179&lt;=500,"Poor",
D1179&lt;=800,"Very Poor",
D1179&gt;800,"Unacceptable")</f>
        <v>Good</v>
      </c>
      <c r="R1180" t="str">
        <f t="shared" si="163"/>
        <v>Needs Boiling</v>
      </c>
      <c r="S1180" t="str">
        <f t="shared" si="165"/>
        <v>Safe</v>
      </c>
      <c r="T1180" t="str">
        <f t="shared" si="166"/>
        <v>Acceptable</v>
      </c>
      <c r="U1180" t="str">
        <f t="shared" si="167"/>
        <v>Acceptable</v>
      </c>
      <c r="V1180" t="str">
        <f t="shared" si="168"/>
        <v>Safe</v>
      </c>
      <c r="W1180" t="str">
        <f t="shared" si="169"/>
        <v>Acceptable</v>
      </c>
      <c r="AA1180" t="str">
        <f t="shared" si="170"/>
        <v>Not-Potable</v>
      </c>
      <c r="AB1180" t="str">
        <f t="shared" si="171"/>
        <v>Potable</v>
      </c>
      <c r="AC1180" t="s">
        <v>35</v>
      </c>
    </row>
    <row r="1181" spans="2:29" x14ac:dyDescent="0.3">
      <c r="B1181">
        <v>5.4708024844001404</v>
      </c>
      <c r="C1181">
        <v>213.16047846432201</v>
      </c>
      <c r="D1181">
        <v>182.95370921392802</v>
      </c>
      <c r="E1181">
        <v>6.0433954485274999</v>
      </c>
      <c r="F1181">
        <f>$AH$27</f>
        <v>333.77577661081307</v>
      </c>
      <c r="G1181">
        <v>317.94845862493702</v>
      </c>
      <c r="H1181">
        <v>13.7892672365622</v>
      </c>
      <c r="I1181">
        <v>49.642451193255297</v>
      </c>
      <c r="J1181">
        <v>2.9628524290329099</v>
      </c>
      <c r="O1181" t="str">
        <f t="shared" si="164"/>
        <v>Neutral</v>
      </c>
      <c r="P1181" t="str" cm="1">
        <f t="array" ref="P1181">_xlfn.IFS(C1180&lt;=60,"Soft",
C1180&lt;120,"Moderately Soft",
C1180&lt;=170,"Desirable",
C1180&lt;=240,"Moderately Hard",
C1180&gt;240,"Hard")</f>
        <v>Moderately Hard</v>
      </c>
      <c r="Q1181" t="str" cm="1">
        <f t="array" ref="Q1181">_xlfn.IFS(D1180&lt;50,"Non-Beneficial",
D1180&lt;=150,"Excellent",
D1180&lt;=250,"Good",
D1180&lt;=350,"Average",
D1180&lt;=500,"Poor",
D1180&lt;=800,"Very Poor",
D1180&gt;800,"Unacceptable")</f>
        <v>Average</v>
      </c>
      <c r="R1181" t="str">
        <f t="shared" si="163"/>
        <v>Acceptable</v>
      </c>
      <c r="S1181" t="str">
        <f t="shared" si="165"/>
        <v>Safe</v>
      </c>
      <c r="T1181" t="str">
        <f t="shared" si="166"/>
        <v>Acceptable</v>
      </c>
      <c r="U1181" t="str">
        <f t="shared" si="167"/>
        <v>Acceptable</v>
      </c>
      <c r="V1181" t="str">
        <f t="shared" si="168"/>
        <v>Safe</v>
      </c>
      <c r="W1181" t="str">
        <f t="shared" si="169"/>
        <v>Acceptable</v>
      </c>
      <c r="AA1181" t="str">
        <f t="shared" si="170"/>
        <v>Potable</v>
      </c>
      <c r="AB1181" t="str">
        <f t="shared" si="171"/>
        <v>Potable</v>
      </c>
      <c r="AC1181" t="s">
        <v>35</v>
      </c>
    </row>
    <row r="1182" spans="2:29" x14ac:dyDescent="0.3">
      <c r="B1182">
        <f>$AG$27</f>
        <v>7.080794504276815</v>
      </c>
      <c r="C1182">
        <v>195.019569068576</v>
      </c>
      <c r="D1182">
        <v>173.824273656125</v>
      </c>
      <c r="E1182">
        <v>7.0368283162447396</v>
      </c>
      <c r="F1182">
        <v>329.12773842254501</v>
      </c>
      <c r="G1182">
        <v>383.79490277230798</v>
      </c>
      <c r="H1182">
        <v>11.147085344409801</v>
      </c>
      <c r="I1182">
        <v>90.8869084268986</v>
      </c>
      <c r="J1182">
        <v>3.8434051958505999</v>
      </c>
      <c r="O1182" t="str">
        <f t="shared" si="164"/>
        <v>Acidic</v>
      </c>
      <c r="P1182" t="str" cm="1">
        <f t="array" ref="P1182">_xlfn.IFS(C1181&lt;=60,"Soft",
C1181&lt;120,"Moderately Soft",
C1181&lt;=170,"Desirable",
C1181&lt;=240,"Moderately Hard",
C1181&gt;240,"Hard")</f>
        <v>Moderately Hard</v>
      </c>
      <c r="Q1182" t="str" cm="1">
        <f t="array" ref="Q1182">_xlfn.IFS(D1181&lt;50,"Non-Beneficial",
D1181&lt;=150,"Excellent",
D1181&lt;=250,"Good",
D1181&lt;=350,"Average",
D1181&lt;=500,"Poor",
D1181&lt;=800,"Very Poor",
D1181&gt;800,"Unacceptable")</f>
        <v>Good</v>
      </c>
      <c r="R1182" t="str">
        <f t="shared" si="163"/>
        <v>Needs Boiling</v>
      </c>
      <c r="S1182" t="str">
        <f t="shared" si="165"/>
        <v>Safe</v>
      </c>
      <c r="T1182" t="str">
        <f t="shared" si="166"/>
        <v>Acceptable</v>
      </c>
      <c r="U1182" t="str">
        <f t="shared" si="167"/>
        <v>Acceptable</v>
      </c>
      <c r="V1182" t="str">
        <f t="shared" si="168"/>
        <v>Safe</v>
      </c>
      <c r="W1182" t="str">
        <f t="shared" si="169"/>
        <v>Acceptable</v>
      </c>
      <c r="AA1182" t="str">
        <f t="shared" si="170"/>
        <v>Not-Potable</v>
      </c>
      <c r="AB1182" t="str">
        <f t="shared" si="171"/>
        <v>Potable</v>
      </c>
      <c r="AC1182" t="s">
        <v>35</v>
      </c>
    </row>
    <row r="1183" spans="2:29" x14ac:dyDescent="0.3">
      <c r="B1183">
        <v>9.7927277685554497</v>
      </c>
      <c r="C1183">
        <v>161.05788144753399</v>
      </c>
      <c r="D1183">
        <v>302.49170845011002</v>
      </c>
      <c r="E1183">
        <v>5.2143151431883696</v>
      </c>
      <c r="F1183">
        <v>258.03885201408298</v>
      </c>
      <c r="G1183">
        <v>413.15546595176198</v>
      </c>
      <c r="H1183">
        <v>12.493388330953801</v>
      </c>
      <c r="I1183">
        <v>76.225579734166502</v>
      </c>
      <c r="J1183">
        <v>3.7291204015805102</v>
      </c>
      <c r="O1183" t="str">
        <f t="shared" si="164"/>
        <v>Neutral</v>
      </c>
      <c r="P1183" t="str" cm="1">
        <f t="array" ref="P1183">_xlfn.IFS(C1182&lt;=60,"Soft",
C1182&lt;120,"Moderately Soft",
C1182&lt;=170,"Desirable",
C1182&lt;=240,"Moderately Hard",
C1182&gt;240,"Hard")</f>
        <v>Moderately Hard</v>
      </c>
      <c r="Q1183" t="str" cm="1">
        <f t="array" ref="Q1183">_xlfn.IFS(D1182&lt;50,"Non-Beneficial",
D1182&lt;=150,"Excellent",
D1182&lt;=250,"Good",
D1182&lt;=350,"Average",
D1182&lt;=500,"Poor",
D1182&lt;=800,"Very Poor",
D1182&gt;800,"Unacceptable")</f>
        <v>Good</v>
      </c>
      <c r="R1183" t="str">
        <f t="shared" si="163"/>
        <v>Unacceptable</v>
      </c>
      <c r="S1183" t="str">
        <f t="shared" si="165"/>
        <v>Safe</v>
      </c>
      <c r="T1183" t="str">
        <f t="shared" si="166"/>
        <v>Acceptable</v>
      </c>
      <c r="U1183" t="str">
        <f t="shared" si="167"/>
        <v>Acceptable</v>
      </c>
      <c r="V1183" t="str">
        <f t="shared" si="168"/>
        <v>Unsafe</v>
      </c>
      <c r="W1183" t="str">
        <f t="shared" si="169"/>
        <v>Acceptable</v>
      </c>
      <c r="AA1183" t="str">
        <f t="shared" si="170"/>
        <v>Not-Potable</v>
      </c>
      <c r="AB1183" t="str">
        <f t="shared" si="171"/>
        <v>Not-Potable</v>
      </c>
      <c r="AC1183" t="s">
        <v>35</v>
      </c>
    </row>
    <row r="1184" spans="2:29" x14ac:dyDescent="0.3">
      <c r="B1184">
        <v>3.6371706253557998</v>
      </c>
      <c r="C1184">
        <v>238.943744296929</v>
      </c>
      <c r="D1184">
        <v>101.02489720279701</v>
      </c>
      <c r="E1184">
        <v>7.5321919659929204</v>
      </c>
      <c r="F1184">
        <v>337.534425486879</v>
      </c>
      <c r="G1184">
        <v>509.150323301794</v>
      </c>
      <c r="H1184">
        <v>13.818450253489999</v>
      </c>
      <c r="I1184">
        <v>49.652834136859497</v>
      </c>
      <c r="J1184">
        <v>5.44656570261676</v>
      </c>
      <c r="O1184" t="str">
        <f t="shared" si="164"/>
        <v>Alkaline</v>
      </c>
      <c r="P1184" t="str" cm="1">
        <f t="array" ref="P1184">_xlfn.IFS(C1183&lt;=60,"Soft",
C1183&lt;120,"Moderately Soft",
C1183&lt;=170,"Desirable",
C1183&lt;=240,"Moderately Hard",
C1183&gt;240,"Hard")</f>
        <v>Desirable</v>
      </c>
      <c r="Q1184" t="str" cm="1">
        <f t="array" ref="Q1184">_xlfn.IFS(D1183&lt;50,"Non-Beneficial",
D1183&lt;=150,"Excellent",
D1183&lt;=250,"Good",
D1183&lt;=350,"Average",
D1183&lt;=500,"Poor",
D1183&lt;=800,"Very Poor",
D1183&gt;800,"Unacceptable")</f>
        <v>Average</v>
      </c>
      <c r="R1184" t="str">
        <f t="shared" si="163"/>
        <v>Needs Boiling</v>
      </c>
      <c r="S1184" t="str">
        <f t="shared" si="165"/>
        <v>Safe</v>
      </c>
      <c r="T1184" t="str">
        <f t="shared" si="166"/>
        <v>Acceptable</v>
      </c>
      <c r="U1184" t="str">
        <f t="shared" si="167"/>
        <v>Acceptable</v>
      </c>
      <c r="V1184" t="str">
        <f t="shared" si="168"/>
        <v>Safe</v>
      </c>
      <c r="W1184" t="str">
        <f t="shared" si="169"/>
        <v>Acceptable</v>
      </c>
      <c r="AA1184" t="str">
        <f t="shared" si="170"/>
        <v>Not-Potable</v>
      </c>
      <c r="AB1184" t="str">
        <f t="shared" si="171"/>
        <v>Potable</v>
      </c>
      <c r="AC1184" t="s">
        <v>35</v>
      </c>
    </row>
    <row r="1185" spans="2:29" x14ac:dyDescent="0.3">
      <c r="B1185">
        <v>7.0647890814280503</v>
      </c>
      <c r="C1185">
        <v>188.39172524071299</v>
      </c>
      <c r="D1185">
        <v>205.671459303685</v>
      </c>
      <c r="E1185">
        <v>7.4432431992998698</v>
      </c>
      <c r="F1185">
        <v>360.32297624515797</v>
      </c>
      <c r="G1185">
        <v>656.92412780784605</v>
      </c>
      <c r="H1185">
        <v>16.274830657005602</v>
      </c>
      <c r="I1185">
        <v>84.827182599272405</v>
      </c>
      <c r="J1185">
        <v>4.40162783452773</v>
      </c>
      <c r="O1185" t="str">
        <f t="shared" si="164"/>
        <v>Acidic</v>
      </c>
      <c r="P1185" t="str" cm="1">
        <f t="array" ref="P1185">_xlfn.IFS(C1184&lt;=60,"Soft",
C1184&lt;120,"Moderately Soft",
C1184&lt;=170,"Desirable",
C1184&lt;=240,"Moderately Hard",
C1184&gt;240,"Hard")</f>
        <v>Moderately Hard</v>
      </c>
      <c r="Q1185" t="str" cm="1">
        <f t="array" ref="Q1185">_xlfn.IFS(D1184&lt;50,"Non-Beneficial",
D1184&lt;=150,"Excellent",
D1184&lt;=250,"Good",
D1184&lt;=350,"Average",
D1184&lt;=500,"Poor",
D1184&lt;=800,"Very Poor",
D1184&gt;800,"Unacceptable")</f>
        <v>Excellent</v>
      </c>
      <c r="R1185" t="str">
        <f t="shared" si="163"/>
        <v>Unacceptable</v>
      </c>
      <c r="S1185" t="str">
        <f t="shared" si="165"/>
        <v>Safe</v>
      </c>
      <c r="T1185" t="str">
        <f t="shared" si="166"/>
        <v>Unacceptable</v>
      </c>
      <c r="U1185" t="str">
        <f t="shared" si="167"/>
        <v>Acceptable</v>
      </c>
      <c r="V1185" t="str">
        <f t="shared" si="168"/>
        <v>Safe</v>
      </c>
      <c r="W1185" t="str">
        <f t="shared" si="169"/>
        <v>Unacceptable</v>
      </c>
      <c r="AA1185" t="str">
        <f t="shared" si="170"/>
        <v>Not-Potable</v>
      </c>
      <c r="AB1185" t="str">
        <f t="shared" si="171"/>
        <v>Not-Potable</v>
      </c>
      <c r="AC1185" t="s">
        <v>35</v>
      </c>
    </row>
    <row r="1186" spans="2:29" x14ac:dyDescent="0.3">
      <c r="B1186">
        <v>6.6320315685881797</v>
      </c>
      <c r="C1186">
        <v>201.669933085769</v>
      </c>
      <c r="D1186">
        <v>241.61254979025699</v>
      </c>
      <c r="E1186">
        <v>7.9645251248887403</v>
      </c>
      <c r="F1186">
        <v>369.62158540105997</v>
      </c>
      <c r="G1186">
        <v>346.86040454322</v>
      </c>
      <c r="H1186">
        <v>17.033601676984802</v>
      </c>
      <c r="I1186">
        <v>61.205469894379597</v>
      </c>
      <c r="J1186">
        <v>3.3862942904684998</v>
      </c>
      <c r="O1186" t="str">
        <f t="shared" si="164"/>
        <v>Neutral</v>
      </c>
      <c r="P1186" t="str" cm="1">
        <f t="array" ref="P1186">_xlfn.IFS(C1185&lt;=60,"Soft",
C1185&lt;120,"Moderately Soft",
C1185&lt;=170,"Desirable",
C1185&lt;=240,"Moderately Hard",
C1185&gt;240,"Hard")</f>
        <v>Moderately Hard</v>
      </c>
      <c r="Q1186" t="str" cm="1">
        <f t="array" ref="Q1186">_xlfn.IFS(D1185&lt;50,"Non-Beneficial",
D1185&lt;=150,"Excellent",
D1185&lt;=250,"Good",
D1185&lt;=350,"Average",
D1185&lt;=500,"Poor",
D1185&lt;=800,"Very Poor",
D1185&gt;800,"Unacceptable")</f>
        <v>Good</v>
      </c>
      <c r="R1186" t="str">
        <f t="shared" si="163"/>
        <v>Unacceptable</v>
      </c>
      <c r="S1186" t="str">
        <f t="shared" si="165"/>
        <v>Safe</v>
      </c>
      <c r="T1186" t="str">
        <f t="shared" si="166"/>
        <v>Unacceptable</v>
      </c>
      <c r="U1186" t="str">
        <f t="shared" si="167"/>
        <v>Acceptable</v>
      </c>
      <c r="V1186" t="str">
        <f t="shared" si="168"/>
        <v>Unsafe</v>
      </c>
      <c r="W1186" t="str">
        <f t="shared" si="169"/>
        <v>Acceptable</v>
      </c>
      <c r="AA1186" t="str">
        <f t="shared" si="170"/>
        <v>Not-Potable</v>
      </c>
      <c r="AB1186" t="str">
        <f t="shared" si="171"/>
        <v>Not-Potable</v>
      </c>
      <c r="AC1186" t="s">
        <v>35</v>
      </c>
    </row>
    <row r="1187" spans="2:29" x14ac:dyDescent="0.3">
      <c r="B1187">
        <v>5.9139566878534202</v>
      </c>
      <c r="C1187">
        <v>215.49788214967899</v>
      </c>
      <c r="D1187">
        <v>130.86643934398401</v>
      </c>
      <c r="E1187">
        <v>7.7847499114234298</v>
      </c>
      <c r="F1187">
        <v>334.68617752098498</v>
      </c>
      <c r="G1187">
        <v>283.40140617985702</v>
      </c>
      <c r="H1187">
        <v>14.683579853712599</v>
      </c>
      <c r="I1187">
        <v>55.3263688086153</v>
      </c>
      <c r="J1187">
        <v>5.6486059485420403</v>
      </c>
      <c r="O1187" t="str">
        <f t="shared" si="164"/>
        <v>Drinkable</v>
      </c>
      <c r="P1187" t="str" cm="1">
        <f t="array" ref="P1187">_xlfn.IFS(C1186&lt;=60,"Soft",
C1186&lt;120,"Moderately Soft",
C1186&lt;=170,"Desirable",
C1186&lt;=240,"Moderately Hard",
C1186&gt;240,"Hard")</f>
        <v>Moderately Hard</v>
      </c>
      <c r="Q1187" t="str" cm="1">
        <f t="array" ref="Q1187">_xlfn.IFS(D1186&lt;50,"Non-Beneficial",
D1186&lt;=150,"Excellent",
D1186&lt;=250,"Good",
D1186&lt;=350,"Average",
D1186&lt;=500,"Poor",
D1186&lt;=800,"Very Poor",
D1186&gt;800,"Unacceptable")</f>
        <v>Good</v>
      </c>
      <c r="R1187" t="str">
        <f t="shared" si="163"/>
        <v>Unacceptable</v>
      </c>
      <c r="S1187" t="str">
        <f t="shared" si="165"/>
        <v>Safe</v>
      </c>
      <c r="T1187" t="str">
        <f t="shared" si="166"/>
        <v>Acceptable</v>
      </c>
      <c r="U1187" t="str">
        <f t="shared" si="167"/>
        <v>Acceptable</v>
      </c>
      <c r="V1187" t="str">
        <f t="shared" si="168"/>
        <v>Safe</v>
      </c>
      <c r="W1187" t="str">
        <f t="shared" si="169"/>
        <v>Acceptable</v>
      </c>
      <c r="AA1187" t="str">
        <f t="shared" si="170"/>
        <v>Not-Potable</v>
      </c>
      <c r="AB1187" t="str">
        <f t="shared" si="171"/>
        <v>Potable</v>
      </c>
      <c r="AC1187" t="s">
        <v>35</v>
      </c>
    </row>
    <row r="1188" spans="2:29" x14ac:dyDescent="0.3">
      <c r="B1188">
        <v>9.4847032540032892</v>
      </c>
      <c r="C1188">
        <v>122.90699076241999</v>
      </c>
      <c r="D1188">
        <v>563.51396303724903</v>
      </c>
      <c r="E1188">
        <v>4.2197105330684996</v>
      </c>
      <c r="F1188">
        <v>219.55343679747199</v>
      </c>
      <c r="G1188">
        <v>480.84806347394101</v>
      </c>
      <c r="H1188">
        <v>13.5334329497026</v>
      </c>
      <c r="I1188">
        <v>41.731219233245497</v>
      </c>
      <c r="J1188">
        <v>4.1322742378926902</v>
      </c>
      <c r="O1188" t="str">
        <f t="shared" si="164"/>
        <v>Acidic</v>
      </c>
      <c r="P1188" t="str" cm="1">
        <f t="array" ref="P1188">_xlfn.IFS(C1187&lt;=60,"Soft",
C1187&lt;120,"Moderately Soft",
C1187&lt;=170,"Desirable",
C1187&lt;=240,"Moderately Hard",
C1187&gt;240,"Hard")</f>
        <v>Moderately Hard</v>
      </c>
      <c r="Q1188" t="str" cm="1">
        <f t="array" ref="Q1188">_xlfn.IFS(D1187&lt;50,"Non-Beneficial",
D1187&lt;=150,"Excellent",
D1187&lt;=250,"Good",
D1187&lt;=350,"Average",
D1187&lt;=500,"Poor",
D1187&lt;=800,"Very Poor",
D1187&gt;800,"Unacceptable")</f>
        <v>Excellent</v>
      </c>
      <c r="R1188" t="str">
        <f t="shared" si="163"/>
        <v>Unacceptable</v>
      </c>
      <c r="S1188" t="str">
        <f t="shared" si="165"/>
        <v>Safe</v>
      </c>
      <c r="T1188" t="str">
        <f t="shared" si="166"/>
        <v>Acceptable</v>
      </c>
      <c r="U1188" t="str">
        <f t="shared" si="167"/>
        <v>Acceptable</v>
      </c>
      <c r="V1188" t="str">
        <f t="shared" si="168"/>
        <v>Safe</v>
      </c>
      <c r="W1188" t="str">
        <f t="shared" si="169"/>
        <v>Unacceptable</v>
      </c>
      <c r="AA1188" t="str">
        <f t="shared" si="170"/>
        <v>Not-Potable</v>
      </c>
      <c r="AB1188" t="str">
        <f t="shared" si="171"/>
        <v>Not-Potable</v>
      </c>
      <c r="AC1188" t="s">
        <v>35</v>
      </c>
    </row>
    <row r="1189" spans="2:29" x14ac:dyDescent="0.3">
      <c r="B1189">
        <v>8.4474044884381296</v>
      </c>
      <c r="C1189">
        <v>163.949904526496</v>
      </c>
      <c r="D1189">
        <v>195.83057349414298</v>
      </c>
      <c r="E1189">
        <v>6.4331838879421603</v>
      </c>
      <c r="F1189">
        <v>334.65588586184401</v>
      </c>
      <c r="G1189">
        <v>547.02383031661896</v>
      </c>
      <c r="H1189">
        <v>18.2387112354692</v>
      </c>
      <c r="I1189">
        <v>45.668317992372401</v>
      </c>
      <c r="J1189">
        <v>5.2183071102614704</v>
      </c>
      <c r="O1189" t="str">
        <f t="shared" si="164"/>
        <v>Alkaline</v>
      </c>
      <c r="P1189" t="str" cm="1">
        <f t="array" ref="P1189">_xlfn.IFS(C1188&lt;=60,"Soft",
C1188&lt;120,"Moderately Soft",
C1188&lt;=170,"Desirable",
C1188&lt;=240,"Moderately Hard",
C1188&gt;240,"Hard")</f>
        <v>Desirable</v>
      </c>
      <c r="Q1189" t="str" cm="1">
        <f t="array" ref="Q1189">_xlfn.IFS(D1188&lt;50,"Non-Beneficial",
D1188&lt;=150,"Excellent",
D1188&lt;=250,"Good",
D1188&lt;=350,"Average",
D1188&lt;=500,"Poor",
D1188&lt;=800,"Very Poor",
D1188&gt;800,"Unacceptable")</f>
        <v>Very Poor</v>
      </c>
      <c r="R1189" t="str">
        <f t="shared" si="163"/>
        <v>Acceptable</v>
      </c>
      <c r="S1189" t="str">
        <f t="shared" si="165"/>
        <v>Safe</v>
      </c>
      <c r="T1189" t="str">
        <f t="shared" si="166"/>
        <v>Acceptable</v>
      </c>
      <c r="U1189" t="str">
        <f t="shared" si="167"/>
        <v>Acceptable</v>
      </c>
      <c r="V1189" t="str">
        <f t="shared" si="168"/>
        <v>Safe</v>
      </c>
      <c r="W1189" t="str">
        <f t="shared" si="169"/>
        <v>Acceptable</v>
      </c>
      <c r="AA1189" t="str">
        <f t="shared" si="170"/>
        <v>Not-Potable</v>
      </c>
      <c r="AB1189" t="str">
        <f t="shared" si="171"/>
        <v>Not-Potable</v>
      </c>
      <c r="AC1189" t="s">
        <v>35</v>
      </c>
    </row>
    <row r="1190" spans="2:29" x14ac:dyDescent="0.3">
      <c r="B1190">
        <v>7.7274211406587403</v>
      </c>
      <c r="C1190">
        <v>227.842719564265</v>
      </c>
      <c r="D1190">
        <v>187.67941634604901</v>
      </c>
      <c r="E1190">
        <v>9.7169081287282797</v>
      </c>
      <c r="F1190">
        <f>$AH$27</f>
        <v>333.77577661081307</v>
      </c>
      <c r="G1190">
        <v>328.854169038865</v>
      </c>
      <c r="H1190">
        <v>8.2334045536779197</v>
      </c>
      <c r="I1190">
        <v>66.678213710011505</v>
      </c>
      <c r="J1190">
        <v>4.6018020900028196</v>
      </c>
      <c r="O1190" t="str">
        <f t="shared" si="164"/>
        <v>Alkaline</v>
      </c>
      <c r="P1190" t="str" cm="1">
        <f t="array" ref="P1190">_xlfn.IFS(C1189&lt;=60,"Soft",
C1189&lt;120,"Moderately Soft",
C1189&lt;=170,"Desirable",
C1189&lt;=240,"Moderately Hard",
C1189&gt;240,"Hard")</f>
        <v>Desirable</v>
      </c>
      <c r="Q1190" t="str" cm="1">
        <f t="array" ref="Q1190">_xlfn.IFS(D1189&lt;50,"Non-Beneficial",
D1189&lt;=150,"Excellent",
D1189&lt;=250,"Good",
D1189&lt;=350,"Average",
D1189&lt;=500,"Poor",
D1189&lt;=800,"Very Poor",
D1189&gt;800,"Unacceptable")</f>
        <v>Good</v>
      </c>
      <c r="R1190" t="str">
        <f t="shared" si="163"/>
        <v>Needs Boiling</v>
      </c>
      <c r="S1190" t="str">
        <f t="shared" si="165"/>
        <v>Safe</v>
      </c>
      <c r="T1190" t="str">
        <f t="shared" si="166"/>
        <v>Unacceptable</v>
      </c>
      <c r="U1190" t="str">
        <f t="shared" si="167"/>
        <v>Acceptable</v>
      </c>
      <c r="V1190" t="str">
        <f t="shared" si="168"/>
        <v>Safe</v>
      </c>
      <c r="W1190" t="str">
        <f t="shared" si="169"/>
        <v>Unacceptable</v>
      </c>
      <c r="AA1190" t="str">
        <f t="shared" si="170"/>
        <v>Not-Potable</v>
      </c>
      <c r="AB1190" t="str">
        <f t="shared" si="171"/>
        <v>Not-Potable</v>
      </c>
      <c r="AC1190" t="s">
        <v>35</v>
      </c>
    </row>
    <row r="1191" spans="2:29" x14ac:dyDescent="0.3">
      <c r="B1191">
        <v>6.8593237255290198</v>
      </c>
      <c r="C1191">
        <v>179.068805495726</v>
      </c>
      <c r="D1191">
        <v>275.67375669680899</v>
      </c>
      <c r="E1191">
        <v>5.8855574795246097</v>
      </c>
      <c r="F1191">
        <v>227.34846030941</v>
      </c>
      <c r="G1191">
        <v>391.59970804108099</v>
      </c>
      <c r="H1191">
        <v>14.670554903689</v>
      </c>
      <c r="I1191">
        <v>83.469934307790695</v>
      </c>
      <c r="J1191">
        <v>4.5019800145054401</v>
      </c>
      <c r="O1191" t="str">
        <f t="shared" si="164"/>
        <v>Neutral</v>
      </c>
      <c r="P1191" t="str" cm="1">
        <f t="array" ref="P1191">_xlfn.IFS(C1190&lt;=60,"Soft",
C1190&lt;120,"Moderately Soft",
C1190&lt;=170,"Desirable",
C1190&lt;=240,"Moderately Hard",
C1190&gt;240,"Hard")</f>
        <v>Moderately Hard</v>
      </c>
      <c r="Q1191" t="str" cm="1">
        <f t="array" ref="Q1191">_xlfn.IFS(D1190&lt;50,"Non-Beneficial",
D1190&lt;=150,"Excellent",
D1190&lt;=250,"Good",
D1190&lt;=350,"Average",
D1190&lt;=500,"Poor",
D1190&lt;=800,"Very Poor",
D1190&gt;800,"Unacceptable")</f>
        <v>Good</v>
      </c>
      <c r="R1191" t="str">
        <f t="shared" si="163"/>
        <v>Unacceptable</v>
      </c>
      <c r="S1191" t="str">
        <f t="shared" si="165"/>
        <v>Safe</v>
      </c>
      <c r="T1191" t="str">
        <f t="shared" si="166"/>
        <v>Acceptable</v>
      </c>
      <c r="U1191" t="str">
        <f t="shared" si="167"/>
        <v>Acceptable</v>
      </c>
      <c r="V1191" t="str">
        <f t="shared" si="168"/>
        <v>Safe</v>
      </c>
      <c r="W1191" t="str">
        <f t="shared" si="169"/>
        <v>Acceptable</v>
      </c>
      <c r="AA1191" t="str">
        <f t="shared" si="170"/>
        <v>Not-Potable</v>
      </c>
      <c r="AB1191" t="str">
        <f t="shared" si="171"/>
        <v>Potable</v>
      </c>
      <c r="AC1191" t="s">
        <v>35</v>
      </c>
    </row>
    <row r="1192" spans="2:29" x14ac:dyDescent="0.3">
      <c r="B1192">
        <v>5.84678669749667</v>
      </c>
      <c r="C1192">
        <v>212.162043495212</v>
      </c>
      <c r="D1192">
        <v>194.17767208518597</v>
      </c>
      <c r="E1192">
        <v>8.4420336036607999</v>
      </c>
      <c r="F1192">
        <f>$AH$27</f>
        <v>333.77577661081307</v>
      </c>
      <c r="G1192">
        <v>393.95282049659698</v>
      </c>
      <c r="H1192">
        <v>17.5619333479045</v>
      </c>
      <c r="I1192">
        <v>49.388361751604698</v>
      </c>
      <c r="J1192">
        <v>3.3711108808269801</v>
      </c>
      <c r="O1192" t="str">
        <f t="shared" si="164"/>
        <v>Neutral</v>
      </c>
      <c r="P1192" t="str" cm="1">
        <f t="array" ref="P1192">_xlfn.IFS(C1191&lt;=60,"Soft",
C1191&lt;120,"Moderately Soft",
C1191&lt;=170,"Desirable",
C1191&lt;=240,"Moderately Hard",
C1191&gt;240,"Hard")</f>
        <v>Moderately Hard</v>
      </c>
      <c r="Q1192" t="str" cm="1">
        <f t="array" ref="Q1192">_xlfn.IFS(D1191&lt;50,"Non-Beneficial",
D1191&lt;=150,"Excellent",
D1191&lt;=250,"Good",
D1191&lt;=350,"Average",
D1191&lt;=500,"Poor",
D1191&lt;=800,"Very Poor",
D1191&gt;800,"Unacceptable")</f>
        <v>Average</v>
      </c>
      <c r="R1192" t="str">
        <f t="shared" si="163"/>
        <v>Needs Boiling</v>
      </c>
      <c r="S1192" t="str">
        <f t="shared" si="165"/>
        <v>Safe</v>
      </c>
      <c r="T1192" t="str">
        <f t="shared" si="166"/>
        <v>Acceptable</v>
      </c>
      <c r="U1192" t="str">
        <f t="shared" si="167"/>
        <v>Acceptable</v>
      </c>
      <c r="V1192" t="str">
        <f t="shared" si="168"/>
        <v>Unsafe</v>
      </c>
      <c r="W1192" t="str">
        <f t="shared" si="169"/>
        <v>Acceptable</v>
      </c>
      <c r="AA1192" t="str">
        <f t="shared" si="170"/>
        <v>Not-Potable</v>
      </c>
      <c r="AB1192" t="str">
        <f t="shared" si="171"/>
        <v>Potable</v>
      </c>
      <c r="AC1192" t="s">
        <v>35</v>
      </c>
    </row>
    <row r="1193" spans="2:29" x14ac:dyDescent="0.3">
      <c r="B1193">
        <v>6.3000017665889096</v>
      </c>
      <c r="C1193">
        <v>172.350281090701</v>
      </c>
      <c r="D1193">
        <v>406.82143997802001</v>
      </c>
      <c r="E1193">
        <v>4.2428289085591802</v>
      </c>
      <c r="F1193">
        <v>302.6118584852</v>
      </c>
      <c r="G1193">
        <v>485.67245646678299</v>
      </c>
      <c r="H1193">
        <v>18.737930888660401</v>
      </c>
      <c r="I1193">
        <v>64.808545862760297</v>
      </c>
      <c r="J1193">
        <v>3.7094371813849398</v>
      </c>
      <c r="O1193" t="str">
        <f t="shared" si="164"/>
        <v>Acidic</v>
      </c>
      <c r="P1193" t="str" cm="1">
        <f t="array" ref="P1193">_xlfn.IFS(C1192&lt;=60,"Soft",
C1192&lt;120,"Moderately Soft",
C1192&lt;=170,"Desirable",
C1192&lt;=240,"Moderately Hard",
C1192&gt;240,"Hard")</f>
        <v>Moderately Hard</v>
      </c>
      <c r="Q1193" t="str" cm="1">
        <f t="array" ref="Q1193">_xlfn.IFS(D1192&lt;50,"Non-Beneficial",
D1192&lt;=150,"Excellent",
D1192&lt;=250,"Good",
D1192&lt;=350,"Average",
D1192&lt;=500,"Poor",
D1192&lt;=800,"Very Poor",
D1192&gt;800,"Unacceptable")</f>
        <v>Good</v>
      </c>
      <c r="R1193" t="str">
        <f t="shared" si="163"/>
        <v>Unacceptable</v>
      </c>
      <c r="S1193" t="str">
        <f t="shared" si="165"/>
        <v>Safe</v>
      </c>
      <c r="T1193" t="str">
        <f t="shared" si="166"/>
        <v>Acceptable</v>
      </c>
      <c r="U1193" t="str">
        <f t="shared" si="167"/>
        <v>Acceptable</v>
      </c>
      <c r="V1193" t="str">
        <f t="shared" si="168"/>
        <v>Safe</v>
      </c>
      <c r="W1193" t="str">
        <f t="shared" si="169"/>
        <v>Acceptable</v>
      </c>
      <c r="AA1193" t="str">
        <f t="shared" si="170"/>
        <v>Not-Potable</v>
      </c>
      <c r="AB1193" t="str">
        <f t="shared" si="171"/>
        <v>Not-Potable</v>
      </c>
      <c r="AC1193" t="s">
        <v>35</v>
      </c>
    </row>
    <row r="1194" spans="2:29" x14ac:dyDescent="0.3">
      <c r="B1194">
        <v>6.6464699224892803</v>
      </c>
      <c r="C1194">
        <v>251.83624820857099</v>
      </c>
      <c r="D1194">
        <v>55.168749525773698</v>
      </c>
      <c r="E1194">
        <v>11.143109593044001</v>
      </c>
      <c r="F1194">
        <f>$AH$27</f>
        <v>333.77577661081307</v>
      </c>
      <c r="G1194">
        <v>339.20870334215999</v>
      </c>
      <c r="H1194">
        <v>11.9304333048212</v>
      </c>
      <c r="I1194">
        <v>76.524270029885599</v>
      </c>
      <c r="J1194">
        <v>4.38760174183464</v>
      </c>
      <c r="O1194" t="str">
        <f t="shared" si="164"/>
        <v>Acidic</v>
      </c>
      <c r="P1194" t="str" cm="1">
        <f t="array" ref="P1194">_xlfn.IFS(C1193&lt;=60,"Soft",
C1193&lt;120,"Moderately Soft",
C1193&lt;=170,"Desirable",
C1193&lt;=240,"Moderately Hard",
C1193&gt;240,"Hard")</f>
        <v>Moderately Hard</v>
      </c>
      <c r="Q1194" t="str" cm="1">
        <f t="array" ref="Q1194">_xlfn.IFS(D1193&lt;50,"Non-Beneficial",
D1193&lt;=150,"Excellent",
D1193&lt;=250,"Good",
D1193&lt;=350,"Average",
D1193&lt;=500,"Poor",
D1193&lt;=800,"Very Poor",
D1193&gt;800,"Unacceptable")</f>
        <v>Poor</v>
      </c>
      <c r="R1194" t="str">
        <f t="shared" si="163"/>
        <v>Acceptable</v>
      </c>
      <c r="S1194" t="str">
        <f t="shared" si="165"/>
        <v>Safe</v>
      </c>
      <c r="T1194" t="str">
        <f t="shared" si="166"/>
        <v>Acceptable</v>
      </c>
      <c r="U1194" t="str">
        <f t="shared" si="167"/>
        <v>Acceptable</v>
      </c>
      <c r="V1194" t="str">
        <f t="shared" si="168"/>
        <v>Safe</v>
      </c>
      <c r="W1194" t="str">
        <f t="shared" si="169"/>
        <v>Acceptable</v>
      </c>
      <c r="AA1194" t="str">
        <f t="shared" si="170"/>
        <v>Not-Potable</v>
      </c>
      <c r="AB1194" t="str">
        <f t="shared" si="171"/>
        <v>Not-Potable</v>
      </c>
      <c r="AC1194" t="s">
        <v>35</v>
      </c>
    </row>
    <row r="1195" spans="2:29" x14ac:dyDescent="0.3">
      <c r="B1195">
        <v>7.3134467555759599</v>
      </c>
      <c r="C1195">
        <v>158.707471780601</v>
      </c>
      <c r="D1195">
        <v>231.54062319200398</v>
      </c>
      <c r="E1195">
        <v>4.14332938403673</v>
      </c>
      <c r="F1195">
        <v>276.55016131160301</v>
      </c>
      <c r="G1195">
        <v>436.51727420859299</v>
      </c>
      <c r="H1195">
        <v>10.8900848081659</v>
      </c>
      <c r="I1195">
        <v>87.912530152464697</v>
      </c>
      <c r="J1195">
        <v>2.2206399231442302</v>
      </c>
      <c r="O1195" t="str">
        <f t="shared" si="164"/>
        <v>Drinkable</v>
      </c>
      <c r="P1195" t="str" cm="1">
        <f t="array" ref="P1195">_xlfn.IFS(C1194&lt;=60,"Soft",
C1194&lt;120,"Moderately Soft",
C1194&lt;=170,"Desirable",
C1194&lt;=240,"Moderately Hard",
C1194&gt;240,"Hard")</f>
        <v>Hard</v>
      </c>
      <c r="Q1195" t="str" cm="1">
        <f t="array" ref="Q1195">_xlfn.IFS(D1194&lt;50,"Non-Beneficial",
D1194&lt;=150,"Excellent",
D1194&lt;=250,"Good",
D1194&lt;=350,"Average",
D1194&lt;=500,"Poor",
D1194&lt;=800,"Very Poor",
D1194&gt;800,"Unacceptable")</f>
        <v>Excellent</v>
      </c>
      <c r="R1195" t="str">
        <f t="shared" si="163"/>
        <v>Unacceptable</v>
      </c>
      <c r="S1195" t="str">
        <f t="shared" si="165"/>
        <v>Safe</v>
      </c>
      <c r="T1195" t="str">
        <f t="shared" si="166"/>
        <v>Acceptable</v>
      </c>
      <c r="U1195" t="str">
        <f t="shared" si="167"/>
        <v>Acceptable</v>
      </c>
      <c r="V1195" t="str">
        <f t="shared" si="168"/>
        <v>Safe</v>
      </c>
      <c r="W1195" t="str">
        <f t="shared" si="169"/>
        <v>Acceptable</v>
      </c>
      <c r="AA1195" t="str">
        <f t="shared" si="170"/>
        <v>Not-Potable</v>
      </c>
      <c r="AB1195" t="str">
        <f t="shared" si="171"/>
        <v>Not-Potable</v>
      </c>
      <c r="AC1195" t="s">
        <v>35</v>
      </c>
    </row>
    <row r="1196" spans="2:29" x14ac:dyDescent="0.3">
      <c r="B1196">
        <v>6.5726563888573502</v>
      </c>
      <c r="C1196">
        <v>192.64733363339599</v>
      </c>
      <c r="D1196">
        <v>145.98951912764801</v>
      </c>
      <c r="E1196">
        <v>6.1646212885433496</v>
      </c>
      <c r="F1196">
        <v>314.14005618449698</v>
      </c>
      <c r="G1196">
        <v>343.89524175040799</v>
      </c>
      <c r="H1196">
        <v>17.343805580380799</v>
      </c>
      <c r="I1196">
        <v>53.085480420582201</v>
      </c>
      <c r="J1196">
        <v>2.8209272493496198</v>
      </c>
      <c r="O1196" t="str">
        <f t="shared" si="164"/>
        <v>Neutral</v>
      </c>
      <c r="P1196" t="str" cm="1">
        <f t="array" ref="P1196">_xlfn.IFS(C1195&lt;=60,"Soft",
C1195&lt;120,"Moderately Soft",
C1195&lt;=170,"Desirable",
C1195&lt;=240,"Moderately Hard",
C1195&gt;240,"Hard")</f>
        <v>Desirable</v>
      </c>
      <c r="Q1196" t="str" cm="1">
        <f t="array" ref="Q1196">_xlfn.IFS(D1195&lt;50,"Non-Beneficial",
D1195&lt;=150,"Excellent",
D1195&lt;=250,"Good",
D1195&lt;=350,"Average",
D1195&lt;=500,"Poor",
D1195&lt;=800,"Very Poor",
D1195&gt;800,"Unacceptable")</f>
        <v>Good</v>
      </c>
      <c r="R1196" t="str">
        <f t="shared" si="163"/>
        <v>Acceptable</v>
      </c>
      <c r="S1196" t="str">
        <f t="shared" si="165"/>
        <v>Safe</v>
      </c>
      <c r="T1196" t="str">
        <f t="shared" si="166"/>
        <v>Acceptable</v>
      </c>
      <c r="U1196" t="str">
        <f t="shared" si="167"/>
        <v>Acceptable</v>
      </c>
      <c r="V1196" t="str">
        <f t="shared" si="168"/>
        <v>Unsafe</v>
      </c>
      <c r="W1196" t="str">
        <f t="shared" si="169"/>
        <v>Acceptable</v>
      </c>
      <c r="AA1196" t="str">
        <f t="shared" si="170"/>
        <v>Not-Potable</v>
      </c>
      <c r="AB1196" t="str">
        <f t="shared" si="171"/>
        <v>Potable</v>
      </c>
      <c r="AC1196" t="s">
        <v>35</v>
      </c>
    </row>
    <row r="1197" spans="2:29" x14ac:dyDescent="0.3">
      <c r="B1197">
        <v>6.0024146119419699</v>
      </c>
      <c r="C1197">
        <v>196.00293782937501</v>
      </c>
      <c r="D1197">
        <v>161.364332685276</v>
      </c>
      <c r="E1197">
        <v>5.68775493094767</v>
      </c>
      <c r="F1197">
        <v>301.980937931938</v>
      </c>
      <c r="G1197">
        <v>336.91415708450302</v>
      </c>
      <c r="H1197">
        <v>11.988323913721</v>
      </c>
      <c r="I1197">
        <v>43.9126338097687</v>
      </c>
      <c r="J1197">
        <v>4.3153080150414604</v>
      </c>
      <c r="O1197" t="str">
        <f t="shared" si="164"/>
        <v>Drinkable</v>
      </c>
      <c r="P1197" t="str" cm="1">
        <f t="array" ref="P1197">_xlfn.IFS(C1196&lt;=60,"Soft",
C1196&lt;120,"Moderately Soft",
C1196&lt;=170,"Desirable",
C1196&lt;=240,"Moderately Hard",
C1196&gt;240,"Hard")</f>
        <v>Moderately Hard</v>
      </c>
      <c r="Q1197" t="str" cm="1">
        <f t="array" ref="Q1197">_xlfn.IFS(D1196&lt;50,"Non-Beneficial",
D1196&lt;=150,"Excellent",
D1196&lt;=250,"Good",
D1196&lt;=350,"Average",
D1196&lt;=500,"Poor",
D1196&lt;=800,"Very Poor",
D1196&gt;800,"Unacceptable")</f>
        <v>Excellent</v>
      </c>
      <c r="R1197" t="str">
        <f t="shared" si="163"/>
        <v>Needs Boiling</v>
      </c>
      <c r="S1197" t="str">
        <f t="shared" si="165"/>
        <v>Safe</v>
      </c>
      <c r="T1197" t="str">
        <f t="shared" si="166"/>
        <v>Acceptable</v>
      </c>
      <c r="U1197" t="str">
        <f t="shared" si="167"/>
        <v>Acceptable</v>
      </c>
      <c r="V1197" t="str">
        <f t="shared" si="168"/>
        <v>Safe</v>
      </c>
      <c r="W1197" t="str">
        <f t="shared" si="169"/>
        <v>Acceptable</v>
      </c>
      <c r="AA1197" t="str">
        <f t="shared" si="170"/>
        <v>Potable</v>
      </c>
      <c r="AB1197" t="str">
        <f t="shared" si="171"/>
        <v>Potable</v>
      </c>
      <c r="AC1197" t="s">
        <v>35</v>
      </c>
    </row>
    <row r="1198" spans="2:29" x14ac:dyDescent="0.3">
      <c r="B1198">
        <f>$AG$27</f>
        <v>7.080794504276815</v>
      </c>
      <c r="C1198">
        <v>212.909131814348</v>
      </c>
      <c r="D1198">
        <v>141.01869291982601</v>
      </c>
      <c r="E1198">
        <v>9.1124846151781593</v>
      </c>
      <c r="F1198">
        <v>388.78778466815601</v>
      </c>
      <c r="G1198">
        <v>337.19108334778701</v>
      </c>
      <c r="H1198">
        <v>8.6024253587326598</v>
      </c>
      <c r="I1198">
        <v>74.581711284203195</v>
      </c>
      <c r="J1198">
        <v>3.6246352496226502</v>
      </c>
      <c r="O1198" t="str">
        <f t="shared" si="164"/>
        <v>Acidic</v>
      </c>
      <c r="P1198" t="str" cm="1">
        <f t="array" ref="P1198">_xlfn.IFS(C1197&lt;=60,"Soft",
C1197&lt;120,"Moderately Soft",
C1197&lt;=170,"Desirable",
C1197&lt;=240,"Moderately Hard",
C1197&gt;240,"Hard")</f>
        <v>Moderately Hard</v>
      </c>
      <c r="Q1198" t="str" cm="1">
        <f t="array" ref="Q1198">_xlfn.IFS(D1197&lt;50,"Non-Beneficial",
D1197&lt;=150,"Excellent",
D1197&lt;=250,"Good",
D1197&lt;=350,"Average",
D1197&lt;=500,"Poor",
D1197&lt;=800,"Very Poor",
D1197&gt;800,"Unacceptable")</f>
        <v>Good</v>
      </c>
      <c r="R1198" t="str">
        <f t="shared" si="163"/>
        <v>Needs Boiling</v>
      </c>
      <c r="S1198" t="str">
        <f t="shared" si="165"/>
        <v>Safe</v>
      </c>
      <c r="T1198" t="str">
        <f t="shared" si="166"/>
        <v>Acceptable</v>
      </c>
      <c r="U1198" t="str">
        <f t="shared" si="167"/>
        <v>Acceptable</v>
      </c>
      <c r="V1198" t="str">
        <f t="shared" si="168"/>
        <v>Safe</v>
      </c>
      <c r="W1198" t="str">
        <f t="shared" si="169"/>
        <v>Acceptable</v>
      </c>
      <c r="AA1198" t="str">
        <f t="shared" si="170"/>
        <v>Not-Potable</v>
      </c>
      <c r="AB1198" t="str">
        <f t="shared" si="171"/>
        <v>Potable</v>
      </c>
      <c r="AC1198" t="s">
        <v>35</v>
      </c>
    </row>
    <row r="1199" spans="2:29" x14ac:dyDescent="0.3">
      <c r="B1199">
        <v>5.9360571099681803</v>
      </c>
      <c r="C1199">
        <v>222.92230684766099</v>
      </c>
      <c r="D1199">
        <v>180.616975681691</v>
      </c>
      <c r="E1199">
        <v>9.9827235380400499</v>
      </c>
      <c r="F1199">
        <v>421.72202449809799</v>
      </c>
      <c r="G1199">
        <v>323.49923125029198</v>
      </c>
      <c r="H1199">
        <v>14.298520823670501</v>
      </c>
      <c r="I1199">
        <v>51.868884509675098</v>
      </c>
      <c r="J1199">
        <v>3.9402823390379398</v>
      </c>
      <c r="O1199" t="str">
        <f t="shared" si="164"/>
        <v>Neutral</v>
      </c>
      <c r="P1199" t="str" cm="1">
        <f t="array" ref="P1199">_xlfn.IFS(C1198&lt;=60,"Soft",
C1198&lt;120,"Moderately Soft",
C1198&lt;=170,"Desirable",
C1198&lt;=240,"Moderately Hard",
C1198&gt;240,"Hard")</f>
        <v>Moderately Hard</v>
      </c>
      <c r="Q1199" t="str" cm="1">
        <f t="array" ref="Q1199">_xlfn.IFS(D1198&lt;50,"Non-Beneficial",
D1198&lt;=150,"Excellent",
D1198&lt;=250,"Good",
D1198&lt;=350,"Average",
D1198&lt;=500,"Poor",
D1198&lt;=800,"Very Poor",
D1198&gt;800,"Unacceptable")</f>
        <v>Excellent</v>
      </c>
      <c r="R1199" t="str">
        <f t="shared" si="163"/>
        <v>Unacceptable</v>
      </c>
      <c r="S1199" t="str">
        <f t="shared" si="165"/>
        <v>Safe</v>
      </c>
      <c r="T1199" t="str">
        <f t="shared" si="166"/>
        <v>Acceptable</v>
      </c>
      <c r="U1199" t="str">
        <f t="shared" si="167"/>
        <v>Acceptable</v>
      </c>
      <c r="V1199" t="str">
        <f t="shared" si="168"/>
        <v>Safe</v>
      </c>
      <c r="W1199" t="str">
        <f t="shared" si="169"/>
        <v>Acceptable</v>
      </c>
      <c r="AA1199" t="str">
        <f t="shared" si="170"/>
        <v>Not-Potable</v>
      </c>
      <c r="AB1199" t="str">
        <f t="shared" si="171"/>
        <v>Potable</v>
      </c>
      <c r="AC1199" t="s">
        <v>35</v>
      </c>
    </row>
    <row r="1200" spans="2:29" x14ac:dyDescent="0.3">
      <c r="B1200">
        <v>7.59108984831661</v>
      </c>
      <c r="C1200">
        <v>195.66580036511999</v>
      </c>
      <c r="D1200">
        <v>174.446714040031</v>
      </c>
      <c r="E1200">
        <v>5.3070708755776597</v>
      </c>
      <c r="F1200">
        <f>$AH$27</f>
        <v>333.77577661081307</v>
      </c>
      <c r="G1200">
        <v>517.20330806781396</v>
      </c>
      <c r="H1200">
        <v>14.7995529792456</v>
      </c>
      <c r="I1200">
        <v>85.775784359084298</v>
      </c>
      <c r="J1200">
        <v>4.5311960129577002</v>
      </c>
      <c r="O1200" t="str">
        <f t="shared" si="164"/>
        <v>Acidic</v>
      </c>
      <c r="P1200" t="str" cm="1">
        <f t="array" ref="P1200">_xlfn.IFS(C1199&lt;=60,"Soft",
C1199&lt;120,"Moderately Soft",
C1199&lt;=170,"Desirable",
C1199&lt;=240,"Moderately Hard",
C1199&gt;240,"Hard")</f>
        <v>Moderately Hard</v>
      </c>
      <c r="Q1200" t="str" cm="1">
        <f t="array" ref="Q1200">_xlfn.IFS(D1199&lt;50,"Non-Beneficial",
D1199&lt;=150,"Excellent",
D1199&lt;=250,"Good",
D1199&lt;=350,"Average",
D1199&lt;=500,"Poor",
D1199&lt;=800,"Very Poor",
D1199&gt;800,"Unacceptable")</f>
        <v>Good</v>
      </c>
      <c r="R1200" t="str">
        <f t="shared" si="163"/>
        <v>Unacceptable</v>
      </c>
      <c r="S1200" t="str">
        <f t="shared" si="165"/>
        <v>Unsafe</v>
      </c>
      <c r="T1200" t="str">
        <f t="shared" si="166"/>
        <v>Acceptable</v>
      </c>
      <c r="U1200" t="str">
        <f t="shared" si="167"/>
        <v>Acceptable</v>
      </c>
      <c r="V1200" t="str">
        <f t="shared" si="168"/>
        <v>Safe</v>
      </c>
      <c r="W1200" t="str">
        <f t="shared" si="169"/>
        <v>Acceptable</v>
      </c>
      <c r="AA1200" t="str">
        <f t="shared" si="170"/>
        <v>Not-Potable</v>
      </c>
      <c r="AB1200" t="str">
        <f t="shared" si="171"/>
        <v>Not-Potable</v>
      </c>
      <c r="AC1200" t="s">
        <v>35</v>
      </c>
    </row>
    <row r="1201" spans="2:29" x14ac:dyDescent="0.3">
      <c r="B1201">
        <v>6.8757461523921499</v>
      </c>
      <c r="C1201">
        <v>192.02365942065001</v>
      </c>
      <c r="D1201">
        <v>254.22338548491101</v>
      </c>
      <c r="E1201">
        <v>7.5713599385332104</v>
      </c>
      <c r="F1201">
        <f>$AH$27</f>
        <v>333.77577661081307</v>
      </c>
      <c r="G1201">
        <v>501.60598196056901</v>
      </c>
      <c r="H1201">
        <v>10.7859649449651</v>
      </c>
      <c r="I1201">
        <v>68.294616815148103</v>
      </c>
      <c r="J1201">
        <v>3.3973025716037899</v>
      </c>
      <c r="O1201" t="str">
        <f t="shared" si="164"/>
        <v>Neutral</v>
      </c>
      <c r="P1201" t="str" cm="1">
        <f t="array" ref="P1201">_xlfn.IFS(C1200&lt;=60,"Soft",
C1200&lt;120,"Moderately Soft",
C1200&lt;=170,"Desirable",
C1200&lt;=240,"Moderately Hard",
C1200&gt;240,"Hard")</f>
        <v>Moderately Hard</v>
      </c>
      <c r="Q1201" t="str" cm="1">
        <f t="array" ref="Q1201">_xlfn.IFS(D1200&lt;50,"Non-Beneficial",
D1200&lt;=150,"Excellent",
D1200&lt;=250,"Good",
D1200&lt;=350,"Average",
D1200&lt;=500,"Poor",
D1200&lt;=800,"Very Poor",
D1200&gt;800,"Unacceptable")</f>
        <v>Good</v>
      </c>
      <c r="R1201" t="str">
        <f t="shared" si="163"/>
        <v>Needs Boiling</v>
      </c>
      <c r="S1201" t="str">
        <f t="shared" si="165"/>
        <v>Safe</v>
      </c>
      <c r="T1201" t="str">
        <f t="shared" si="166"/>
        <v>Unacceptable</v>
      </c>
      <c r="U1201" t="str">
        <f t="shared" si="167"/>
        <v>Acceptable</v>
      </c>
      <c r="V1201" t="str">
        <f t="shared" si="168"/>
        <v>Unsafe</v>
      </c>
      <c r="W1201" t="str">
        <f t="shared" si="169"/>
        <v>Acceptable</v>
      </c>
      <c r="AA1201" t="str">
        <f t="shared" si="170"/>
        <v>Not-Potable</v>
      </c>
      <c r="AB1201" t="str">
        <f t="shared" si="171"/>
        <v>Not-Potable</v>
      </c>
      <c r="AC1201" t="s">
        <v>35</v>
      </c>
    </row>
    <row r="1202" spans="2:29" x14ac:dyDescent="0.3">
      <c r="B1202">
        <v>8.0162791033608691</v>
      </c>
      <c r="C1202">
        <v>211.02930381983401</v>
      </c>
      <c r="D1202">
        <v>140.34485798658699</v>
      </c>
      <c r="E1202">
        <v>9.7969995150772906</v>
      </c>
      <c r="F1202">
        <v>389.33879581916801</v>
      </c>
      <c r="G1202">
        <v>491.07908209726702</v>
      </c>
      <c r="H1202">
        <v>14.512991051093</v>
      </c>
      <c r="I1202">
        <v>35.565966450866199</v>
      </c>
      <c r="J1202">
        <v>4.3082228811955501</v>
      </c>
      <c r="O1202" t="str">
        <f t="shared" si="164"/>
        <v>Neutral</v>
      </c>
      <c r="P1202" t="str" cm="1">
        <f t="array" ref="P1202">_xlfn.IFS(C1201&lt;=60,"Soft",
C1201&lt;120,"Moderately Soft",
C1201&lt;=170,"Desirable",
C1201&lt;=240,"Moderately Hard",
C1201&gt;240,"Hard")</f>
        <v>Moderately Hard</v>
      </c>
      <c r="Q1202" t="str" cm="1">
        <f t="array" ref="Q1202">_xlfn.IFS(D1201&lt;50,"Non-Beneficial",
D1201&lt;=150,"Excellent",
D1201&lt;=250,"Good",
D1201&lt;=350,"Average",
D1201&lt;=500,"Poor",
D1201&lt;=800,"Very Poor",
D1201&gt;800,"Unacceptable")</f>
        <v>Average</v>
      </c>
      <c r="R1202" t="str">
        <f t="shared" si="163"/>
        <v>Unacceptable</v>
      </c>
      <c r="S1202" t="str">
        <f t="shared" si="165"/>
        <v>Safe</v>
      </c>
      <c r="T1202" t="str">
        <f t="shared" si="166"/>
        <v>Unacceptable</v>
      </c>
      <c r="U1202" t="str">
        <f t="shared" si="167"/>
        <v>Acceptable</v>
      </c>
      <c r="V1202" t="str">
        <f t="shared" si="168"/>
        <v>Safe</v>
      </c>
      <c r="W1202" t="str">
        <f t="shared" si="169"/>
        <v>Acceptable</v>
      </c>
      <c r="AA1202" t="str">
        <f t="shared" si="170"/>
        <v>Not-Potable</v>
      </c>
      <c r="AB1202" t="str">
        <f t="shared" si="171"/>
        <v>Not-Potable</v>
      </c>
      <c r="AC1202" t="s">
        <v>35</v>
      </c>
    </row>
    <row r="1203" spans="2:29" x14ac:dyDescent="0.3">
      <c r="B1203">
        <v>8.7835966320261907</v>
      </c>
      <c r="C1203">
        <v>199.930278382301</v>
      </c>
      <c r="D1203">
        <v>194.71465437595802</v>
      </c>
      <c r="E1203">
        <v>7.4154055324143702</v>
      </c>
      <c r="F1203">
        <v>319.73700936485898</v>
      </c>
      <c r="G1203">
        <v>324.93702920787001</v>
      </c>
      <c r="H1203">
        <v>16.311696356753401</v>
      </c>
      <c r="I1203">
        <v>74.570580803574501</v>
      </c>
      <c r="J1203">
        <v>3.4708854235987801</v>
      </c>
      <c r="O1203" t="str">
        <f t="shared" si="164"/>
        <v>Alkaline</v>
      </c>
      <c r="P1203" t="str" cm="1">
        <f t="array" ref="P1203">_xlfn.IFS(C1202&lt;=60,"Soft",
C1202&lt;120,"Moderately Soft",
C1202&lt;=170,"Desirable",
C1202&lt;=240,"Moderately Hard",
C1202&gt;240,"Hard")</f>
        <v>Moderately Hard</v>
      </c>
      <c r="Q1203" t="str" cm="1">
        <f t="array" ref="Q1203">_xlfn.IFS(D1202&lt;50,"Non-Beneficial",
D1202&lt;=150,"Excellent",
D1202&lt;=250,"Good",
D1202&lt;=350,"Average",
D1202&lt;=500,"Poor",
D1202&lt;=800,"Very Poor",
D1202&gt;800,"Unacceptable")</f>
        <v>Excellent</v>
      </c>
      <c r="R1203" t="str">
        <f t="shared" si="163"/>
        <v>Unacceptable</v>
      </c>
      <c r="S1203" t="str">
        <f t="shared" si="165"/>
        <v>Safe</v>
      </c>
      <c r="T1203" t="str">
        <f t="shared" si="166"/>
        <v>Acceptable</v>
      </c>
      <c r="U1203" t="str">
        <f t="shared" si="167"/>
        <v>Acceptable</v>
      </c>
      <c r="V1203" t="str">
        <f t="shared" si="168"/>
        <v>Safe</v>
      </c>
      <c r="W1203" t="str">
        <f t="shared" si="169"/>
        <v>Acceptable</v>
      </c>
      <c r="AA1203" t="str">
        <f t="shared" si="170"/>
        <v>Not-Potable</v>
      </c>
      <c r="AB1203" t="str">
        <f t="shared" si="171"/>
        <v>Not-Potable</v>
      </c>
      <c r="AC1203" t="s">
        <v>35</v>
      </c>
    </row>
    <row r="1204" spans="2:29" x14ac:dyDescent="0.3">
      <c r="B1204">
        <v>6.9116982413580104</v>
      </c>
      <c r="C1204">
        <v>179.213674172775</v>
      </c>
      <c r="D1204">
        <v>256.12148912339899</v>
      </c>
      <c r="E1204">
        <v>7.2247101749359199</v>
      </c>
      <c r="F1204">
        <v>318.98791360503901</v>
      </c>
      <c r="G1204">
        <v>298.55051297677102</v>
      </c>
      <c r="H1204">
        <v>11.858904526950701</v>
      </c>
      <c r="I1204">
        <v>94.340172128841701</v>
      </c>
      <c r="J1204">
        <v>4.6166410084498501</v>
      </c>
      <c r="O1204" t="str">
        <f t="shared" si="164"/>
        <v>Alkaline</v>
      </c>
      <c r="P1204" t="str" cm="1">
        <f t="array" ref="P1204">_xlfn.IFS(C1203&lt;=60,"Soft",
C1203&lt;120,"Moderately Soft",
C1203&lt;=170,"Desirable",
C1203&lt;=240,"Moderately Hard",
C1203&gt;240,"Hard")</f>
        <v>Moderately Hard</v>
      </c>
      <c r="Q1204" t="str" cm="1">
        <f t="array" ref="Q1204">_xlfn.IFS(D1203&lt;50,"Non-Beneficial",
D1203&lt;=150,"Excellent",
D1203&lt;=250,"Good",
D1203&lt;=350,"Average",
D1203&lt;=500,"Poor",
D1203&lt;=800,"Very Poor",
D1203&gt;800,"Unacceptable")</f>
        <v>Good</v>
      </c>
      <c r="R1204" t="str">
        <f t="shared" si="163"/>
        <v>Unacceptable</v>
      </c>
      <c r="S1204" t="str">
        <f t="shared" si="165"/>
        <v>Safe</v>
      </c>
      <c r="T1204" t="str">
        <f t="shared" si="166"/>
        <v>Acceptable</v>
      </c>
      <c r="U1204" t="str">
        <f t="shared" si="167"/>
        <v>Acceptable</v>
      </c>
      <c r="V1204" t="str">
        <f t="shared" si="168"/>
        <v>Safe</v>
      </c>
      <c r="W1204" t="str">
        <f t="shared" si="169"/>
        <v>Acceptable</v>
      </c>
      <c r="AA1204" t="str">
        <f t="shared" si="170"/>
        <v>Not-Potable</v>
      </c>
      <c r="AB1204" t="str">
        <f t="shared" si="171"/>
        <v>Not-Potable</v>
      </c>
      <c r="AC1204" t="s">
        <v>35</v>
      </c>
    </row>
    <row r="1205" spans="2:29" x14ac:dyDescent="0.3">
      <c r="B1205">
        <v>8.7192402068357495</v>
      </c>
      <c r="C1205">
        <v>181.01310019425401</v>
      </c>
      <c r="D1205">
        <v>174.30919719636898</v>
      </c>
      <c r="E1205">
        <v>7.4212099135190899</v>
      </c>
      <c r="F1205">
        <f>$AH$27</f>
        <v>333.77577661081307</v>
      </c>
      <c r="G1205">
        <v>289.20274063897199</v>
      </c>
      <c r="H1205">
        <v>14.4272254881803</v>
      </c>
      <c r="I1205">
        <v>55.3936130096574</v>
      </c>
      <c r="J1205">
        <v>3.9128360365833399</v>
      </c>
      <c r="O1205" t="str">
        <f t="shared" si="164"/>
        <v>Neutral</v>
      </c>
      <c r="P1205" t="str" cm="1">
        <f t="array" ref="P1205">_xlfn.IFS(C1204&lt;=60,"Soft",
C1204&lt;120,"Moderately Soft",
C1204&lt;=170,"Desirable",
C1204&lt;=240,"Moderately Hard",
C1204&gt;240,"Hard")</f>
        <v>Moderately Hard</v>
      </c>
      <c r="Q1205" t="str" cm="1">
        <f t="array" ref="Q1205">_xlfn.IFS(D1204&lt;50,"Non-Beneficial",
D1204&lt;=150,"Excellent",
D1204&lt;=250,"Good",
D1204&lt;=350,"Average",
D1204&lt;=500,"Poor",
D1204&lt;=800,"Very Poor",
D1204&gt;800,"Unacceptable")</f>
        <v>Average</v>
      </c>
      <c r="R1205" t="str">
        <f t="shared" si="163"/>
        <v>Unacceptable</v>
      </c>
      <c r="S1205" t="str">
        <f t="shared" si="165"/>
        <v>Safe</v>
      </c>
      <c r="T1205" t="str">
        <f t="shared" si="166"/>
        <v>Acceptable</v>
      </c>
      <c r="U1205" t="str">
        <f t="shared" si="167"/>
        <v>Acceptable</v>
      </c>
      <c r="V1205" t="str">
        <f t="shared" si="168"/>
        <v>Unsafe</v>
      </c>
      <c r="W1205" t="str">
        <f t="shared" si="169"/>
        <v>Acceptable</v>
      </c>
      <c r="AA1205" t="str">
        <f t="shared" si="170"/>
        <v>Not-Potable</v>
      </c>
      <c r="AB1205" t="str">
        <f t="shared" si="171"/>
        <v>Not-Potable</v>
      </c>
      <c r="AC1205" t="s">
        <v>35</v>
      </c>
    </row>
    <row r="1206" spans="2:29" x14ac:dyDescent="0.3">
      <c r="B1206">
        <v>5.9745832484802603</v>
      </c>
      <c r="C1206">
        <v>197.10272464590901</v>
      </c>
      <c r="D1206">
        <v>225.43256292445702</v>
      </c>
      <c r="E1206">
        <v>5.6626572467760097</v>
      </c>
      <c r="F1206">
        <v>338.35752645724102</v>
      </c>
      <c r="G1206">
        <v>410.80413207222</v>
      </c>
      <c r="H1206">
        <v>11.169090211338601</v>
      </c>
      <c r="I1206">
        <v>59.826439375920302</v>
      </c>
      <c r="J1206">
        <v>3.7219746962389801</v>
      </c>
      <c r="O1206" t="str">
        <f t="shared" si="164"/>
        <v>Alkaline</v>
      </c>
      <c r="P1206" t="str" cm="1">
        <f t="array" ref="P1206">_xlfn.IFS(C1205&lt;=60,"Soft",
C1205&lt;120,"Moderately Soft",
C1205&lt;=170,"Desirable",
C1205&lt;=240,"Moderately Hard",
C1205&gt;240,"Hard")</f>
        <v>Moderately Hard</v>
      </c>
      <c r="Q1206" t="str" cm="1">
        <f t="array" ref="Q1206">_xlfn.IFS(D1205&lt;50,"Non-Beneficial",
D1205&lt;=150,"Excellent",
D1205&lt;=250,"Good",
D1205&lt;=350,"Average",
D1205&lt;=500,"Poor",
D1205&lt;=800,"Very Poor",
D1205&gt;800,"Unacceptable")</f>
        <v>Good</v>
      </c>
      <c r="R1206" t="str">
        <f t="shared" si="163"/>
        <v>Unacceptable</v>
      </c>
      <c r="S1206" t="str">
        <f t="shared" si="165"/>
        <v>Safe</v>
      </c>
      <c r="T1206" t="str">
        <f t="shared" si="166"/>
        <v>Acceptable</v>
      </c>
      <c r="U1206" t="str">
        <f t="shared" si="167"/>
        <v>Acceptable</v>
      </c>
      <c r="V1206" t="str">
        <f t="shared" si="168"/>
        <v>Safe</v>
      </c>
      <c r="W1206" t="str">
        <f t="shared" si="169"/>
        <v>Acceptable</v>
      </c>
      <c r="AA1206" t="str">
        <f t="shared" si="170"/>
        <v>Not-Potable</v>
      </c>
      <c r="AB1206" t="str">
        <f t="shared" si="171"/>
        <v>Not-Potable</v>
      </c>
      <c r="AC1206" t="s">
        <v>35</v>
      </c>
    </row>
    <row r="1207" spans="2:29" x14ac:dyDescent="0.3">
      <c r="B1207">
        <v>4.4293787345323397</v>
      </c>
      <c r="C1207">
        <v>256.21256522331902</v>
      </c>
      <c r="D1207">
        <v>87.469017171203589</v>
      </c>
      <c r="E1207">
        <v>9.0103322247723092</v>
      </c>
      <c r="F1207">
        <f>$AH$27</f>
        <v>333.77577661081307</v>
      </c>
      <c r="G1207">
        <v>432.10793455421998</v>
      </c>
      <c r="H1207">
        <v>16.307473741761999</v>
      </c>
      <c r="I1207">
        <f>$AI$27</f>
        <v>66.396292946768</v>
      </c>
      <c r="J1207">
        <v>4.2711676374816099</v>
      </c>
      <c r="O1207" t="str">
        <f t="shared" si="164"/>
        <v>Acidic</v>
      </c>
      <c r="P1207" t="str" cm="1">
        <f t="array" ref="P1207">_xlfn.IFS(C1206&lt;=60,"Soft",
C1206&lt;120,"Moderately Soft",
C1206&lt;=170,"Desirable",
C1206&lt;=240,"Moderately Hard",
C1206&gt;240,"Hard")</f>
        <v>Moderately Hard</v>
      </c>
      <c r="Q1207" t="str" cm="1">
        <f t="array" ref="Q1207">_xlfn.IFS(D1206&lt;50,"Non-Beneficial",
D1206&lt;=150,"Excellent",
D1206&lt;=250,"Good",
D1206&lt;=350,"Average",
D1206&lt;=500,"Poor",
D1206&lt;=800,"Very Poor",
D1206&gt;800,"Unacceptable")</f>
        <v>Good</v>
      </c>
      <c r="R1207" t="str">
        <f t="shared" si="163"/>
        <v>Needs Boiling</v>
      </c>
      <c r="S1207" t="str">
        <f t="shared" si="165"/>
        <v>Safe</v>
      </c>
      <c r="T1207" t="str">
        <f t="shared" si="166"/>
        <v>Acceptable</v>
      </c>
      <c r="U1207" t="str">
        <f t="shared" si="167"/>
        <v>Acceptable</v>
      </c>
      <c r="V1207" t="str">
        <f t="shared" si="168"/>
        <v>Safe</v>
      </c>
      <c r="W1207" t="str">
        <f t="shared" si="169"/>
        <v>Acceptable</v>
      </c>
      <c r="AA1207" t="str">
        <f t="shared" si="170"/>
        <v>Not-Potable</v>
      </c>
      <c r="AB1207" t="str">
        <f t="shared" si="171"/>
        <v>Potable</v>
      </c>
      <c r="AC1207" t="s">
        <v>35</v>
      </c>
    </row>
    <row r="1208" spans="2:29" x14ac:dyDescent="0.3">
      <c r="B1208">
        <f>$AG$27</f>
        <v>7.080794504276815</v>
      </c>
      <c r="C1208">
        <v>134.679256574937</v>
      </c>
      <c r="D1208">
        <v>302.118329908551</v>
      </c>
      <c r="E1208">
        <v>4.7923610123107796</v>
      </c>
      <c r="F1208">
        <v>234.28562144513501</v>
      </c>
      <c r="G1208">
        <v>391.82096411383799</v>
      </c>
      <c r="H1208">
        <v>18.999153524212801</v>
      </c>
      <c r="I1208">
        <f>$AI$27</f>
        <v>66.396292946768</v>
      </c>
      <c r="J1208">
        <v>3.84088876161755</v>
      </c>
      <c r="O1208" t="str">
        <f t="shared" si="164"/>
        <v>Acidic</v>
      </c>
      <c r="P1208" t="str" cm="1">
        <f t="array" ref="P1208">_xlfn.IFS(C1207&lt;=60,"Soft",
C1207&lt;120,"Moderately Soft",
C1207&lt;=170,"Desirable",
C1207&lt;=240,"Moderately Hard",
C1207&gt;240,"Hard")</f>
        <v>Hard</v>
      </c>
      <c r="Q1208" t="str" cm="1">
        <f t="array" ref="Q1208">_xlfn.IFS(D1207&lt;50,"Non-Beneficial",
D1207&lt;=150,"Excellent",
D1207&lt;=250,"Good",
D1207&lt;=350,"Average",
D1207&lt;=500,"Poor",
D1207&lt;=800,"Very Poor",
D1207&gt;800,"Unacceptable")</f>
        <v>Excellent</v>
      </c>
      <c r="R1208" t="str">
        <f t="shared" si="163"/>
        <v>Unacceptable</v>
      </c>
      <c r="S1208" t="str">
        <f t="shared" si="165"/>
        <v>Safe</v>
      </c>
      <c r="T1208" t="str">
        <f t="shared" si="166"/>
        <v>Acceptable</v>
      </c>
      <c r="U1208" t="str">
        <f t="shared" si="167"/>
        <v>Acceptable</v>
      </c>
      <c r="V1208" t="str">
        <f t="shared" si="168"/>
        <v>Safe</v>
      </c>
      <c r="W1208" t="str">
        <f t="shared" si="169"/>
        <v>Acceptable</v>
      </c>
      <c r="AA1208" t="str">
        <f t="shared" si="170"/>
        <v>Not-Potable</v>
      </c>
      <c r="AB1208" t="str">
        <f t="shared" si="171"/>
        <v>Not-Potable</v>
      </c>
      <c r="AC1208" t="s">
        <v>35</v>
      </c>
    </row>
    <row r="1209" spans="2:29" x14ac:dyDescent="0.3">
      <c r="B1209">
        <f>$AG$27</f>
        <v>7.080794504276815</v>
      </c>
      <c r="C1209">
        <v>221.67546262990001</v>
      </c>
      <c r="D1209">
        <v>101.17084438084899</v>
      </c>
      <c r="E1209">
        <v>8.0265863267621498</v>
      </c>
      <c r="F1209">
        <v>356.211614394533</v>
      </c>
      <c r="G1209">
        <v>508.26275386051401</v>
      </c>
      <c r="H1209">
        <v>14.0584609375009</v>
      </c>
      <c r="I1209">
        <v>40.916810729141901</v>
      </c>
      <c r="J1209">
        <v>3.19012777090997</v>
      </c>
      <c r="O1209" t="str">
        <f t="shared" si="164"/>
        <v>Neutral</v>
      </c>
      <c r="P1209" t="str" cm="1">
        <f t="array" ref="P1209">_xlfn.IFS(C1208&lt;=60,"Soft",
C1208&lt;120,"Moderately Soft",
C1208&lt;=170,"Desirable",
C1208&lt;=240,"Moderately Hard",
C1208&gt;240,"Hard")</f>
        <v>Desirable</v>
      </c>
      <c r="Q1209" t="str" cm="1">
        <f t="array" ref="Q1209">_xlfn.IFS(D1208&lt;50,"Non-Beneficial",
D1208&lt;=150,"Excellent",
D1208&lt;=250,"Good",
D1208&lt;=350,"Average",
D1208&lt;=500,"Poor",
D1208&lt;=800,"Very Poor",
D1208&gt;800,"Unacceptable")</f>
        <v>Average</v>
      </c>
      <c r="R1209" t="str">
        <f t="shared" si="163"/>
        <v>Acceptable</v>
      </c>
      <c r="S1209" t="str">
        <f t="shared" si="165"/>
        <v>Safe</v>
      </c>
      <c r="T1209" t="str">
        <f t="shared" si="166"/>
        <v>Acceptable</v>
      </c>
      <c r="U1209" t="str">
        <f t="shared" si="167"/>
        <v>Acceptable</v>
      </c>
      <c r="V1209" t="str">
        <f t="shared" si="168"/>
        <v>Safe</v>
      </c>
      <c r="W1209" t="str">
        <f t="shared" si="169"/>
        <v>Acceptable</v>
      </c>
      <c r="AA1209" t="str">
        <f t="shared" si="170"/>
        <v>Potable</v>
      </c>
      <c r="AB1209" t="str">
        <f t="shared" si="171"/>
        <v>Potable</v>
      </c>
      <c r="AC1209" t="s">
        <v>35</v>
      </c>
    </row>
    <row r="1210" spans="2:29" x14ac:dyDescent="0.3">
      <c r="B1210">
        <v>8.2151235069094604</v>
      </c>
      <c r="C1210">
        <v>155.762866539925</v>
      </c>
      <c r="D1210">
        <v>305.79371066591398</v>
      </c>
      <c r="E1210">
        <v>3.30897733875873</v>
      </c>
      <c r="F1210">
        <f>$AH$27</f>
        <v>333.77577661081307</v>
      </c>
      <c r="G1210">
        <v>344.95058392330498</v>
      </c>
      <c r="H1210">
        <v>13.6860259893704</v>
      </c>
      <c r="I1210">
        <v>77.182621602665805</v>
      </c>
      <c r="J1210">
        <v>4.5113840488764803</v>
      </c>
      <c r="O1210" t="str">
        <f t="shared" si="164"/>
        <v>Neutral</v>
      </c>
      <c r="P1210" t="str" cm="1">
        <f t="array" ref="P1210">_xlfn.IFS(C1209&lt;=60,"Soft",
C1209&lt;120,"Moderately Soft",
C1209&lt;=170,"Desirable",
C1209&lt;=240,"Moderately Hard",
C1209&gt;240,"Hard")</f>
        <v>Moderately Hard</v>
      </c>
      <c r="Q1210" t="str" cm="1">
        <f t="array" ref="Q1210">_xlfn.IFS(D1209&lt;50,"Non-Beneficial",
D1209&lt;=150,"Excellent",
D1209&lt;=250,"Good",
D1209&lt;=350,"Average",
D1209&lt;=500,"Poor",
D1209&lt;=800,"Very Poor",
D1209&gt;800,"Unacceptable")</f>
        <v>Excellent</v>
      </c>
      <c r="R1210" t="str">
        <f t="shared" si="163"/>
        <v>Unacceptable</v>
      </c>
      <c r="S1210" t="str">
        <f t="shared" si="165"/>
        <v>Safe</v>
      </c>
      <c r="T1210" t="str">
        <f t="shared" si="166"/>
        <v>Unacceptable</v>
      </c>
      <c r="U1210" t="str">
        <f t="shared" si="167"/>
        <v>Acceptable</v>
      </c>
      <c r="V1210" t="str">
        <f t="shared" si="168"/>
        <v>Safe</v>
      </c>
      <c r="W1210" t="str">
        <f t="shared" si="169"/>
        <v>Acceptable</v>
      </c>
      <c r="AA1210" t="str">
        <f t="shared" si="170"/>
        <v>Not-Potable</v>
      </c>
      <c r="AB1210" t="str">
        <f t="shared" si="171"/>
        <v>Not-Potable</v>
      </c>
      <c r="AC1210" t="s">
        <v>35</v>
      </c>
    </row>
    <row r="1211" spans="2:29" x14ac:dyDescent="0.3">
      <c r="B1211">
        <v>7.8287401047523701</v>
      </c>
      <c r="C1211">
        <v>176.727511301611</v>
      </c>
      <c r="D1211">
        <v>333.37109649432904</v>
      </c>
      <c r="E1211">
        <v>5.4387764289292804</v>
      </c>
      <c r="F1211">
        <v>286.99263090054001</v>
      </c>
      <c r="G1211">
        <v>290.11861259542002</v>
      </c>
      <c r="H1211">
        <v>5.8719413435994703</v>
      </c>
      <c r="I1211">
        <v>75.714425479595903</v>
      </c>
      <c r="J1211">
        <v>5.1994466357968401</v>
      </c>
      <c r="O1211" t="str">
        <f t="shared" si="164"/>
        <v>Alkaline</v>
      </c>
      <c r="P1211" t="str" cm="1">
        <f t="array" ref="P1211">_xlfn.IFS(C1210&lt;=60,"Soft",
C1210&lt;120,"Moderately Soft",
C1210&lt;=170,"Desirable",
C1210&lt;=240,"Moderately Hard",
C1210&gt;240,"Hard")</f>
        <v>Desirable</v>
      </c>
      <c r="Q1211" t="str" cm="1">
        <f t="array" ref="Q1211">_xlfn.IFS(D1210&lt;50,"Non-Beneficial",
D1210&lt;=150,"Excellent",
D1210&lt;=250,"Good",
D1210&lt;=350,"Average",
D1210&lt;=500,"Poor",
D1210&lt;=800,"Very Poor",
D1210&gt;800,"Unacceptable")</f>
        <v>Average</v>
      </c>
      <c r="R1211" t="str">
        <f t="shared" si="163"/>
        <v>Acceptable</v>
      </c>
      <c r="S1211" t="str">
        <f t="shared" si="165"/>
        <v>Safe</v>
      </c>
      <c r="T1211" t="str">
        <f t="shared" si="166"/>
        <v>Acceptable</v>
      </c>
      <c r="U1211" t="str">
        <f t="shared" si="167"/>
        <v>Acceptable</v>
      </c>
      <c r="V1211" t="str">
        <f t="shared" si="168"/>
        <v>Safe</v>
      </c>
      <c r="W1211" t="str">
        <f t="shared" si="169"/>
        <v>Acceptable</v>
      </c>
      <c r="AA1211" t="str">
        <f t="shared" si="170"/>
        <v>Not-Potable</v>
      </c>
      <c r="AB1211" t="str">
        <f t="shared" si="171"/>
        <v>Potable</v>
      </c>
      <c r="AC1211" t="s">
        <v>35</v>
      </c>
    </row>
    <row r="1212" spans="2:29" x14ac:dyDescent="0.3">
      <c r="B1212">
        <v>7.9499647945132104</v>
      </c>
      <c r="C1212">
        <v>186.789150651395</v>
      </c>
      <c r="D1212">
        <v>151.71012325667499</v>
      </c>
      <c r="E1212">
        <v>7.8332749648098803</v>
      </c>
      <c r="F1212">
        <f>$AH$27</f>
        <v>333.77577661081307</v>
      </c>
      <c r="G1212">
        <v>406.61274295171899</v>
      </c>
      <c r="H1212">
        <v>20.539688048835998</v>
      </c>
      <c r="I1212">
        <v>88.057105474594906</v>
      </c>
      <c r="J1212">
        <v>3.3171524499122</v>
      </c>
      <c r="O1212" t="str">
        <f t="shared" si="164"/>
        <v>Neutral</v>
      </c>
      <c r="P1212" t="str" cm="1">
        <f t="array" ref="P1212">_xlfn.IFS(C1211&lt;=60,"Soft",
C1211&lt;120,"Moderately Soft",
C1211&lt;=170,"Desirable",
C1211&lt;=240,"Moderately Hard",
C1211&gt;240,"Hard")</f>
        <v>Moderately Hard</v>
      </c>
      <c r="Q1212" t="str" cm="1">
        <f t="array" ref="Q1212">_xlfn.IFS(D1211&lt;50,"Non-Beneficial",
D1211&lt;=150,"Excellent",
D1211&lt;=250,"Good",
D1211&lt;=350,"Average",
D1211&lt;=500,"Poor",
D1211&lt;=800,"Very Poor",
D1211&gt;800,"Unacceptable")</f>
        <v>Average</v>
      </c>
      <c r="R1212" t="str">
        <f t="shared" si="163"/>
        <v>Needs Boiling</v>
      </c>
      <c r="S1212" t="str">
        <f t="shared" si="165"/>
        <v>Safe</v>
      </c>
      <c r="T1212" t="str">
        <f t="shared" si="166"/>
        <v>Acceptable</v>
      </c>
      <c r="U1212" t="str">
        <f t="shared" si="167"/>
        <v>Acceptable</v>
      </c>
      <c r="V1212" t="str">
        <f t="shared" si="168"/>
        <v>Safe</v>
      </c>
      <c r="W1212" t="str">
        <f t="shared" si="169"/>
        <v>Unacceptable</v>
      </c>
      <c r="AA1212" t="str">
        <f t="shared" si="170"/>
        <v>Not-Potable</v>
      </c>
      <c r="AB1212" t="str">
        <f t="shared" si="171"/>
        <v>Potable</v>
      </c>
      <c r="AC1212" t="s">
        <v>35</v>
      </c>
    </row>
    <row r="1213" spans="2:29" x14ac:dyDescent="0.3">
      <c r="B1213">
        <v>6.1143320514396198</v>
      </c>
      <c r="C1213">
        <v>178.446285733873</v>
      </c>
      <c r="D1213">
        <v>306.06223593208802</v>
      </c>
      <c r="E1213">
        <v>5.5680420528405099</v>
      </c>
      <c r="F1213">
        <v>260.771025560721</v>
      </c>
      <c r="G1213">
        <v>472.25540311888898</v>
      </c>
      <c r="H1213">
        <v>16.711470987115799</v>
      </c>
      <c r="I1213">
        <v>46.552617616218797</v>
      </c>
      <c r="J1213">
        <v>3.6804099903373402</v>
      </c>
      <c r="O1213" t="str">
        <f t="shared" si="164"/>
        <v>Neutral</v>
      </c>
      <c r="P1213" t="str" cm="1">
        <f t="array" ref="P1213">_xlfn.IFS(C1212&lt;=60,"Soft",
C1212&lt;120,"Moderately Soft",
C1212&lt;=170,"Desirable",
C1212&lt;=240,"Moderately Hard",
C1212&gt;240,"Hard")</f>
        <v>Moderately Hard</v>
      </c>
      <c r="Q1213" t="str" cm="1">
        <f t="array" ref="Q1213">_xlfn.IFS(D1212&lt;50,"Non-Beneficial",
D1212&lt;=150,"Excellent",
D1212&lt;=250,"Good",
D1212&lt;=350,"Average",
D1212&lt;=500,"Poor",
D1212&lt;=800,"Very Poor",
D1212&gt;800,"Unacceptable")</f>
        <v>Good</v>
      </c>
      <c r="R1213" t="str">
        <f t="shared" si="163"/>
        <v>Unacceptable</v>
      </c>
      <c r="S1213" t="str">
        <f t="shared" si="165"/>
        <v>Safe</v>
      </c>
      <c r="T1213" t="str">
        <f t="shared" si="166"/>
        <v>Acceptable</v>
      </c>
      <c r="U1213" t="str">
        <f t="shared" si="167"/>
        <v>Unacceptable</v>
      </c>
      <c r="V1213" t="str">
        <f t="shared" si="168"/>
        <v>Unsafe</v>
      </c>
      <c r="W1213" t="str">
        <f t="shared" si="169"/>
        <v>Acceptable</v>
      </c>
      <c r="AA1213" t="str">
        <f t="shared" si="170"/>
        <v>Not-Potable</v>
      </c>
      <c r="AB1213" t="str">
        <f t="shared" si="171"/>
        <v>Not-Potable</v>
      </c>
      <c r="AC1213" t="s">
        <v>35</v>
      </c>
    </row>
    <row r="1214" spans="2:29" x14ac:dyDescent="0.3">
      <c r="B1214">
        <f>$AG$27</f>
        <v>7.080794504276815</v>
      </c>
      <c r="C1214">
        <v>226.270823743986</v>
      </c>
      <c r="D1214">
        <v>153.801240791449</v>
      </c>
      <c r="E1214">
        <v>6.6614738663192901</v>
      </c>
      <c r="F1214">
        <f>$AH$27</f>
        <v>333.77577661081307</v>
      </c>
      <c r="G1214">
        <v>392.55820488395801</v>
      </c>
      <c r="H1214">
        <v>14.083109642986299</v>
      </c>
      <c r="I1214">
        <v>50.286394726964197</v>
      </c>
      <c r="J1214">
        <v>4.5168697641269802</v>
      </c>
      <c r="O1214" t="str">
        <f t="shared" si="164"/>
        <v>Acidic</v>
      </c>
      <c r="P1214" t="str" cm="1">
        <f t="array" ref="P1214">_xlfn.IFS(C1213&lt;=60,"Soft",
C1213&lt;120,"Moderately Soft",
C1213&lt;=170,"Desirable",
C1213&lt;=240,"Moderately Hard",
C1213&gt;240,"Hard")</f>
        <v>Moderately Hard</v>
      </c>
      <c r="Q1214" t="str" cm="1">
        <f t="array" ref="Q1214">_xlfn.IFS(D1213&lt;50,"Non-Beneficial",
D1213&lt;=150,"Excellent",
D1213&lt;=250,"Good",
D1213&lt;=350,"Average",
D1213&lt;=500,"Poor",
D1213&lt;=800,"Very Poor",
D1213&gt;800,"Unacceptable")</f>
        <v>Average</v>
      </c>
      <c r="R1214" t="str">
        <f t="shared" si="163"/>
        <v>Needs Boiling</v>
      </c>
      <c r="S1214" t="str">
        <f t="shared" si="165"/>
        <v>Safe</v>
      </c>
      <c r="T1214" t="str">
        <f t="shared" si="166"/>
        <v>Acceptable</v>
      </c>
      <c r="U1214" t="str">
        <f t="shared" si="167"/>
        <v>Acceptable</v>
      </c>
      <c r="V1214" t="str">
        <f t="shared" si="168"/>
        <v>Safe</v>
      </c>
      <c r="W1214" t="str">
        <f t="shared" si="169"/>
        <v>Acceptable</v>
      </c>
      <c r="AA1214" t="str">
        <f t="shared" si="170"/>
        <v>Not-Potable</v>
      </c>
      <c r="AB1214" t="str">
        <f t="shared" si="171"/>
        <v>Potable</v>
      </c>
      <c r="AC1214" t="s">
        <v>35</v>
      </c>
    </row>
    <row r="1215" spans="2:29" x14ac:dyDescent="0.3">
      <c r="B1215">
        <v>7.1394282725909504</v>
      </c>
      <c r="C1215">
        <v>179.23497924528999</v>
      </c>
      <c r="D1215">
        <v>198.62811257398101</v>
      </c>
      <c r="E1215">
        <v>8.1119580853028594</v>
      </c>
      <c r="F1215">
        <v>337.94709455047399</v>
      </c>
      <c r="G1215">
        <v>364.52315092917303</v>
      </c>
      <c r="H1215">
        <v>17.384470545910698</v>
      </c>
      <c r="I1215">
        <v>88.361846369968902</v>
      </c>
      <c r="J1215">
        <v>3.7715964921482699</v>
      </c>
      <c r="O1215" t="str">
        <f t="shared" si="164"/>
        <v>Neutral</v>
      </c>
      <c r="P1215" t="str" cm="1">
        <f t="array" ref="P1215">_xlfn.IFS(C1214&lt;=60,"Soft",
C1214&lt;120,"Moderately Soft",
C1214&lt;=170,"Desirable",
C1214&lt;=240,"Moderately Hard",
C1214&gt;240,"Hard")</f>
        <v>Moderately Hard</v>
      </c>
      <c r="Q1215" t="str" cm="1">
        <f t="array" ref="Q1215">_xlfn.IFS(D1214&lt;50,"Non-Beneficial",
D1214&lt;=150,"Excellent",
D1214&lt;=250,"Good",
D1214&lt;=350,"Average",
D1214&lt;=500,"Poor",
D1214&lt;=800,"Very Poor",
D1214&gt;800,"Unacceptable")</f>
        <v>Good</v>
      </c>
      <c r="R1215" t="str">
        <f t="shared" si="163"/>
        <v>Needs Boiling</v>
      </c>
      <c r="S1215" t="str">
        <f t="shared" si="165"/>
        <v>Safe</v>
      </c>
      <c r="T1215" t="str">
        <f t="shared" si="166"/>
        <v>Acceptable</v>
      </c>
      <c r="U1215" t="str">
        <f t="shared" si="167"/>
        <v>Acceptable</v>
      </c>
      <c r="V1215" t="str">
        <f t="shared" si="168"/>
        <v>Safe</v>
      </c>
      <c r="W1215" t="str">
        <f t="shared" si="169"/>
        <v>Acceptable</v>
      </c>
      <c r="AA1215" t="str">
        <f t="shared" si="170"/>
        <v>Potable</v>
      </c>
      <c r="AB1215" t="str">
        <f t="shared" si="171"/>
        <v>Potable</v>
      </c>
      <c r="AC1215" t="s">
        <v>35</v>
      </c>
    </row>
    <row r="1216" spans="2:29" x14ac:dyDescent="0.3">
      <c r="B1216">
        <f>$AG$27</f>
        <v>7.080794504276815</v>
      </c>
      <c r="C1216">
        <v>223.511978434291</v>
      </c>
      <c r="D1216">
        <v>201.34398340671999</v>
      </c>
      <c r="E1216">
        <v>7.9777301177237696</v>
      </c>
      <c r="F1216">
        <v>359.22570410694902</v>
      </c>
      <c r="G1216">
        <v>477.34265616964899</v>
      </c>
      <c r="H1216">
        <v>10.9338672529208</v>
      </c>
      <c r="I1216">
        <v>49.145504353824997</v>
      </c>
      <c r="J1216">
        <v>4.3144950170318701</v>
      </c>
      <c r="O1216" t="str">
        <f t="shared" si="164"/>
        <v>Neutral</v>
      </c>
      <c r="P1216" t="str" cm="1">
        <f t="array" ref="P1216">_xlfn.IFS(C1215&lt;=60,"Soft",
C1215&lt;120,"Moderately Soft",
C1215&lt;=170,"Desirable",
C1215&lt;=240,"Moderately Hard",
C1215&gt;240,"Hard")</f>
        <v>Moderately Hard</v>
      </c>
      <c r="Q1216" t="str" cm="1">
        <f t="array" ref="Q1216">_xlfn.IFS(D1215&lt;50,"Non-Beneficial",
D1215&lt;=150,"Excellent",
D1215&lt;=250,"Good",
D1215&lt;=350,"Average",
D1215&lt;=500,"Poor",
D1215&lt;=800,"Very Poor",
D1215&gt;800,"Unacceptable")</f>
        <v>Good</v>
      </c>
      <c r="R1216" t="str">
        <f t="shared" si="163"/>
        <v>Unacceptable</v>
      </c>
      <c r="S1216" t="str">
        <f t="shared" si="165"/>
        <v>Safe</v>
      </c>
      <c r="T1216" t="str">
        <f t="shared" si="166"/>
        <v>Acceptable</v>
      </c>
      <c r="U1216" t="str">
        <f t="shared" si="167"/>
        <v>Acceptable</v>
      </c>
      <c r="V1216" t="str">
        <f t="shared" si="168"/>
        <v>Unsafe</v>
      </c>
      <c r="W1216" t="str">
        <f t="shared" si="169"/>
        <v>Acceptable</v>
      </c>
      <c r="AA1216" t="str">
        <f t="shared" si="170"/>
        <v>Not-Potable</v>
      </c>
      <c r="AB1216" t="str">
        <f t="shared" si="171"/>
        <v>Not-Potable</v>
      </c>
      <c r="AC1216" t="s">
        <v>35</v>
      </c>
    </row>
    <row r="1217" spans="2:29" x14ac:dyDescent="0.3">
      <c r="B1217">
        <v>7.9685258698749202</v>
      </c>
      <c r="C1217">
        <v>156.451148777051</v>
      </c>
      <c r="D1217">
        <v>270.08011874469003</v>
      </c>
      <c r="E1217">
        <v>4.7165765079181998</v>
      </c>
      <c r="F1217">
        <f>$AH$27</f>
        <v>333.77577661081307</v>
      </c>
      <c r="G1217">
        <v>455.84042795780402</v>
      </c>
      <c r="H1217">
        <v>8.3602834854193002</v>
      </c>
      <c r="I1217">
        <v>52.501187394436599</v>
      </c>
      <c r="J1217">
        <v>3.17387916321259</v>
      </c>
      <c r="O1217" t="str">
        <f t="shared" si="164"/>
        <v>Neutral</v>
      </c>
      <c r="P1217" t="str" cm="1">
        <f t="array" ref="P1217">_xlfn.IFS(C1216&lt;=60,"Soft",
C1216&lt;120,"Moderately Soft",
C1216&lt;=170,"Desirable",
C1216&lt;=240,"Moderately Hard",
C1216&gt;240,"Hard")</f>
        <v>Moderately Hard</v>
      </c>
      <c r="Q1217" t="str" cm="1">
        <f t="array" ref="Q1217">_xlfn.IFS(D1216&lt;50,"Non-Beneficial",
D1216&lt;=150,"Excellent",
D1216&lt;=250,"Good",
D1216&lt;=350,"Average",
D1216&lt;=500,"Poor",
D1216&lt;=800,"Very Poor",
D1216&gt;800,"Unacceptable")</f>
        <v>Good</v>
      </c>
      <c r="R1217" t="str">
        <f t="shared" si="163"/>
        <v>Unacceptable</v>
      </c>
      <c r="S1217" t="str">
        <f t="shared" si="165"/>
        <v>Safe</v>
      </c>
      <c r="T1217" t="str">
        <f t="shared" si="166"/>
        <v>Acceptable</v>
      </c>
      <c r="U1217" t="str">
        <f t="shared" si="167"/>
        <v>Acceptable</v>
      </c>
      <c r="V1217" t="str">
        <f t="shared" si="168"/>
        <v>Safe</v>
      </c>
      <c r="W1217" t="str">
        <f t="shared" si="169"/>
        <v>Acceptable</v>
      </c>
      <c r="AA1217" t="str">
        <f t="shared" si="170"/>
        <v>Not-Potable</v>
      </c>
      <c r="AB1217" t="str">
        <f t="shared" si="171"/>
        <v>Potable</v>
      </c>
      <c r="AC1217" t="s">
        <v>35</v>
      </c>
    </row>
    <row r="1218" spans="2:29" x14ac:dyDescent="0.3">
      <c r="B1218">
        <v>6.6358943081875603</v>
      </c>
      <c r="C1218">
        <v>194.04977998317801</v>
      </c>
      <c r="D1218">
        <v>203.39016869903898</v>
      </c>
      <c r="E1218">
        <v>6.0328639051594601</v>
      </c>
      <c r="F1218">
        <v>307.954902296076</v>
      </c>
      <c r="G1218">
        <v>412.58298883136803</v>
      </c>
      <c r="H1218">
        <v>15.894673995972401</v>
      </c>
      <c r="I1218">
        <v>57.643456899913403</v>
      </c>
      <c r="J1218">
        <v>4.5232368656781503</v>
      </c>
      <c r="O1218" t="str">
        <f t="shared" si="164"/>
        <v>Neutral</v>
      </c>
      <c r="P1218" t="str" cm="1">
        <f t="array" ref="P1218">_xlfn.IFS(C1217&lt;=60,"Soft",
C1217&lt;120,"Moderately Soft",
C1217&lt;=170,"Desirable",
C1217&lt;=240,"Moderately Hard",
C1217&gt;240,"Hard")</f>
        <v>Desirable</v>
      </c>
      <c r="Q1218" t="str" cm="1">
        <f t="array" ref="Q1218">_xlfn.IFS(D1217&lt;50,"Non-Beneficial",
D1217&lt;=150,"Excellent",
D1217&lt;=250,"Good",
D1217&lt;=350,"Average",
D1217&lt;=500,"Poor",
D1217&lt;=800,"Very Poor",
D1217&gt;800,"Unacceptable")</f>
        <v>Average</v>
      </c>
      <c r="R1218" t="str">
        <f t="shared" si="163"/>
        <v>Acceptable</v>
      </c>
      <c r="S1218" t="str">
        <f t="shared" si="165"/>
        <v>Safe</v>
      </c>
      <c r="T1218" t="str">
        <f t="shared" si="166"/>
        <v>Acceptable</v>
      </c>
      <c r="U1218" t="str">
        <f t="shared" si="167"/>
        <v>Acceptable</v>
      </c>
      <c r="V1218" t="str">
        <f t="shared" si="168"/>
        <v>Safe</v>
      </c>
      <c r="W1218" t="str">
        <f t="shared" si="169"/>
        <v>Acceptable</v>
      </c>
      <c r="AA1218" t="str">
        <f t="shared" si="170"/>
        <v>Potable</v>
      </c>
      <c r="AB1218" t="str">
        <f t="shared" si="171"/>
        <v>Potable</v>
      </c>
      <c r="AC1218" t="s">
        <v>35</v>
      </c>
    </row>
    <row r="1219" spans="2:29" x14ac:dyDescent="0.3">
      <c r="B1219">
        <v>6.3945480229143001</v>
      </c>
      <c r="C1219">
        <v>193.04755784465499</v>
      </c>
      <c r="D1219">
        <v>316.20190785582599</v>
      </c>
      <c r="E1219">
        <v>7.0650837407620903</v>
      </c>
      <c r="F1219">
        <f>$AH$27</f>
        <v>333.77577661081307</v>
      </c>
      <c r="G1219">
        <v>515.80638543238001</v>
      </c>
      <c r="H1219">
        <v>13.081881339181701</v>
      </c>
      <c r="I1219">
        <v>99.640691414005602</v>
      </c>
      <c r="J1219">
        <v>3.0424968179458398</v>
      </c>
      <c r="O1219" t="str">
        <f t="shared" si="164"/>
        <v>Drinkable</v>
      </c>
      <c r="P1219" t="str" cm="1">
        <f t="array" ref="P1219">_xlfn.IFS(C1218&lt;=60,"Soft",
C1218&lt;120,"Moderately Soft",
C1218&lt;=170,"Desirable",
C1218&lt;=240,"Moderately Hard",
C1218&gt;240,"Hard")</f>
        <v>Moderately Hard</v>
      </c>
      <c r="Q1219" t="str" cm="1">
        <f t="array" ref="Q1219">_xlfn.IFS(D1218&lt;50,"Non-Beneficial",
D1218&lt;=150,"Excellent",
D1218&lt;=250,"Good",
D1218&lt;=350,"Average",
D1218&lt;=500,"Poor",
D1218&lt;=800,"Very Poor",
D1218&gt;800,"Unacceptable")</f>
        <v>Good</v>
      </c>
      <c r="R1219" t="str">
        <f t="shared" ref="R1219:R1282" si="172">IF(E1218&lt;=5,"Acceptable",
IF(E1218&lt;=7,"Needs Boiling","Unacceptable"))</f>
        <v>Needs Boiling</v>
      </c>
      <c r="S1219" t="str">
        <f t="shared" si="165"/>
        <v>Safe</v>
      </c>
      <c r="T1219" t="str">
        <f t="shared" si="166"/>
        <v>Acceptable</v>
      </c>
      <c r="U1219" t="str">
        <f t="shared" si="167"/>
        <v>Acceptable</v>
      </c>
      <c r="V1219" t="str">
        <f t="shared" si="168"/>
        <v>Safe</v>
      </c>
      <c r="W1219" t="str">
        <f t="shared" si="169"/>
        <v>Acceptable</v>
      </c>
      <c r="AA1219" t="str">
        <f t="shared" si="170"/>
        <v>Potable</v>
      </c>
      <c r="AB1219" t="str">
        <f t="shared" si="171"/>
        <v>Potable</v>
      </c>
      <c r="AC1219" t="s">
        <v>35</v>
      </c>
    </row>
    <row r="1220" spans="2:29" x14ac:dyDescent="0.3">
      <c r="B1220">
        <v>6.2809782067551598</v>
      </c>
      <c r="C1220">
        <v>205.12312348625599</v>
      </c>
      <c r="D1220">
        <v>259.728037506004</v>
      </c>
      <c r="E1220">
        <v>8.4178957281355</v>
      </c>
      <c r="F1220">
        <v>383.67145907856201</v>
      </c>
      <c r="G1220">
        <v>456.54394505537999</v>
      </c>
      <c r="H1220">
        <v>13.9547104615413</v>
      </c>
      <c r="I1220">
        <v>32.799028684902297</v>
      </c>
      <c r="J1220">
        <v>4.5994320137301496</v>
      </c>
      <c r="O1220" t="str">
        <f t="shared" ref="O1220:O1283" si="173">IF(B1219&lt;3,"Highly Acidic",
IF(AND(B1219&lt;6.52,B1219&gt;=3),"Acidic",
IF(AND(B1219&gt;=6.52,B1219&lt;=6.83),"Drinkable",
IF(AND(B1219&gt;6.83,B1219&lt;8),"Neutral",
IF(AND(B1219&gt;=8,B1219&lt;11),"Alkaline","Highly Alkaline")
))))</f>
        <v>Acidic</v>
      </c>
      <c r="P1220" t="str" cm="1">
        <f t="array" ref="P1220">_xlfn.IFS(C1219&lt;=60,"Soft",
C1219&lt;120,"Moderately Soft",
C1219&lt;=170,"Desirable",
C1219&lt;=240,"Moderately Hard",
C1219&gt;240,"Hard")</f>
        <v>Moderately Hard</v>
      </c>
      <c r="Q1220" t="str" cm="1">
        <f t="array" ref="Q1220">_xlfn.IFS(D1219&lt;50,"Non-Beneficial",
D1219&lt;=150,"Excellent",
D1219&lt;=250,"Good",
D1219&lt;=350,"Average",
D1219&lt;=500,"Poor",
D1219&lt;=800,"Very Poor",
D1219&gt;800,"Unacceptable")</f>
        <v>Average</v>
      </c>
      <c r="R1220" t="str">
        <f t="shared" si="172"/>
        <v>Unacceptable</v>
      </c>
      <c r="S1220" t="str">
        <f t="shared" ref="S1220:S1283" si="174">IF(F1219&lt;=400,"Safe","Unsafe")</f>
        <v>Safe</v>
      </c>
      <c r="T1220" t="str">
        <f t="shared" ref="T1220:T1283" si="175">IF(G1219&lt;=500,"Acceptable","Unacceptable")</f>
        <v>Unacceptable</v>
      </c>
      <c r="U1220" t="str">
        <f t="shared" ref="U1220:U1283" si="176">IF(H1219&lt;20,"Acceptable","Unacceptable")</f>
        <v>Acceptable</v>
      </c>
      <c r="V1220" t="str">
        <f t="shared" ref="V1220:V1283" si="177">IF(I1219&lt;=80,"Safe","Unsafe")</f>
        <v>Unsafe</v>
      </c>
      <c r="W1220" t="str">
        <f t="shared" ref="W1220:W1283" si="178">IF(J1219&lt;5,"Acceptable","Unacceptable")</f>
        <v>Acceptable</v>
      </c>
      <c r="AA1220" t="str">
        <f t="shared" ref="AA1220:AA1283" si="179">IF(
       AND(OR(O1220 = "Drinkable",O1220 = "Neutral"),
                OR(P1220 = "Desirable",P1220 = "Moderately Hard"),
                OR(Q1220 = "Excellent",Q1220 = "Good",Q1220 = "Average"),
                OR(R1220 = "Acceptable",R1220 = "Needs Boiling"),
                S1220 = "Safe",
                T1220 = "Acceptable",
                U1220 = "Acceptable",
                V1220 = "Safe",
                W1220 = "Acceptable"
               ),
     "Potable",
    "Not-Potable"
   )</f>
        <v>Not-Potable</v>
      </c>
      <c r="AB1220" t="str">
        <f t="shared" ref="AB1220:AB1283" si="180">IF(
        SUM(
                   IF(OR(O1220 = "Neutral",O1220 = "Drinkable"),1,0),
                   IF(OR(P1220 = "Desirable",P1220 = "Moderately Hard"),1,0),
                   IF(OR(Q1220 = "Good",Q1220 = "Average",Q1220 ="Excellent"),1,0),
                   IF(OR(R1220 = "Acceptable",R1220 = "Needs Boiling"),1,0),
                   IF(S1220 = "Safe",1,0),
                   IF(T1220 = "Acceptable",1,0),
                   IF(U1220 = "Acceptable",1,0),
                   IF(V1220 = "Safe",1,0),
                   IF(W1220 = "Acceptable",1,0)
               )&gt;7,
      "Potable",
      "Not-Potable"
  )</f>
        <v>Not-Potable</v>
      </c>
      <c r="AC1220" t="s">
        <v>35</v>
      </c>
    </row>
    <row r="1221" spans="2:29" x14ac:dyDescent="0.3">
      <c r="B1221">
        <v>7.9920269772934001</v>
      </c>
      <c r="C1221">
        <v>174.55800631401601</v>
      </c>
      <c r="D1221">
        <v>345.850896069508</v>
      </c>
      <c r="E1221">
        <v>6.5873023014256997</v>
      </c>
      <c r="F1221">
        <f>$AH$27</f>
        <v>333.77577661081307</v>
      </c>
      <c r="G1221">
        <v>543.94914086634105</v>
      </c>
      <c r="H1221">
        <v>12.1994490896553</v>
      </c>
      <c r="I1221">
        <v>71.271230801113404</v>
      </c>
      <c r="J1221">
        <v>4.6470955944856804</v>
      </c>
      <c r="O1221" t="str">
        <f t="shared" si="173"/>
        <v>Acidic</v>
      </c>
      <c r="P1221" t="str" cm="1">
        <f t="array" ref="P1221">_xlfn.IFS(C1220&lt;=60,"Soft",
C1220&lt;120,"Moderately Soft",
C1220&lt;=170,"Desirable",
C1220&lt;=240,"Moderately Hard",
C1220&gt;240,"Hard")</f>
        <v>Moderately Hard</v>
      </c>
      <c r="Q1221" t="str" cm="1">
        <f t="array" ref="Q1221">_xlfn.IFS(D1220&lt;50,"Non-Beneficial",
D1220&lt;=150,"Excellent",
D1220&lt;=250,"Good",
D1220&lt;=350,"Average",
D1220&lt;=500,"Poor",
D1220&lt;=800,"Very Poor",
D1220&gt;800,"Unacceptable")</f>
        <v>Average</v>
      </c>
      <c r="R1221" t="str">
        <f t="shared" si="172"/>
        <v>Unacceptable</v>
      </c>
      <c r="S1221" t="str">
        <f t="shared" si="174"/>
        <v>Safe</v>
      </c>
      <c r="T1221" t="str">
        <f t="shared" si="175"/>
        <v>Acceptable</v>
      </c>
      <c r="U1221" t="str">
        <f t="shared" si="176"/>
        <v>Acceptable</v>
      </c>
      <c r="V1221" t="str">
        <f t="shared" si="177"/>
        <v>Safe</v>
      </c>
      <c r="W1221" t="str">
        <f t="shared" si="178"/>
        <v>Acceptable</v>
      </c>
      <c r="AA1221" t="str">
        <f t="shared" si="179"/>
        <v>Not-Potable</v>
      </c>
      <c r="AB1221" t="str">
        <f t="shared" si="180"/>
        <v>Not-Potable</v>
      </c>
      <c r="AC1221" t="s">
        <v>35</v>
      </c>
    </row>
    <row r="1222" spans="2:29" x14ac:dyDescent="0.3">
      <c r="B1222">
        <v>5.0687955020736801</v>
      </c>
      <c r="C1222">
        <v>211.6895021613</v>
      </c>
      <c r="D1222">
        <v>227.81364533569101</v>
      </c>
      <c r="E1222">
        <v>5.3301230521520804</v>
      </c>
      <c r="F1222">
        <v>317.10390282128401</v>
      </c>
      <c r="G1222">
        <v>483.44201801756202</v>
      </c>
      <c r="H1222">
        <v>14.4957906187836</v>
      </c>
      <c r="I1222">
        <v>77.212274358798496</v>
      </c>
      <c r="J1222">
        <v>4.3620856530529002</v>
      </c>
      <c r="O1222" t="str">
        <f t="shared" si="173"/>
        <v>Neutral</v>
      </c>
      <c r="P1222" t="str" cm="1">
        <f t="array" ref="P1222">_xlfn.IFS(C1221&lt;=60,"Soft",
C1221&lt;120,"Moderately Soft",
C1221&lt;=170,"Desirable",
C1221&lt;=240,"Moderately Hard",
C1221&gt;240,"Hard")</f>
        <v>Moderately Hard</v>
      </c>
      <c r="Q1222" t="str" cm="1">
        <f t="array" ref="Q1222">_xlfn.IFS(D1221&lt;50,"Non-Beneficial",
D1221&lt;=150,"Excellent",
D1221&lt;=250,"Good",
D1221&lt;=350,"Average",
D1221&lt;=500,"Poor",
D1221&lt;=800,"Very Poor",
D1221&gt;800,"Unacceptable")</f>
        <v>Average</v>
      </c>
      <c r="R1222" t="str">
        <f t="shared" si="172"/>
        <v>Needs Boiling</v>
      </c>
      <c r="S1222" t="str">
        <f t="shared" si="174"/>
        <v>Safe</v>
      </c>
      <c r="T1222" t="str">
        <f t="shared" si="175"/>
        <v>Unacceptable</v>
      </c>
      <c r="U1222" t="str">
        <f t="shared" si="176"/>
        <v>Acceptable</v>
      </c>
      <c r="V1222" t="str">
        <f t="shared" si="177"/>
        <v>Safe</v>
      </c>
      <c r="W1222" t="str">
        <f t="shared" si="178"/>
        <v>Acceptable</v>
      </c>
      <c r="AA1222" t="str">
        <f t="shared" si="179"/>
        <v>Not-Potable</v>
      </c>
      <c r="AB1222" t="str">
        <f t="shared" si="180"/>
        <v>Potable</v>
      </c>
      <c r="AC1222" t="s">
        <v>35</v>
      </c>
    </row>
    <row r="1223" spans="2:29" x14ac:dyDescent="0.3">
      <c r="B1223">
        <f>$AG$27</f>
        <v>7.080794504276815</v>
      </c>
      <c r="C1223">
        <v>164.90907231441699</v>
      </c>
      <c r="D1223">
        <v>327.68227966176499</v>
      </c>
      <c r="E1223">
        <v>6.3096851734510597</v>
      </c>
      <c r="F1223">
        <v>285.56098329312101</v>
      </c>
      <c r="G1223">
        <v>527.19867497639905</v>
      </c>
      <c r="H1223">
        <v>15.843303170637601</v>
      </c>
      <c r="I1223">
        <v>59.728172929692903</v>
      </c>
      <c r="J1223">
        <v>3.4994530742113898</v>
      </c>
      <c r="O1223" t="str">
        <f t="shared" si="173"/>
        <v>Acidic</v>
      </c>
      <c r="P1223" t="str" cm="1">
        <f t="array" ref="P1223">_xlfn.IFS(C1222&lt;=60,"Soft",
C1222&lt;120,"Moderately Soft",
C1222&lt;=170,"Desirable",
C1222&lt;=240,"Moderately Hard",
C1222&gt;240,"Hard")</f>
        <v>Moderately Hard</v>
      </c>
      <c r="Q1223" t="str" cm="1">
        <f t="array" ref="Q1223">_xlfn.IFS(D1222&lt;50,"Non-Beneficial",
D1222&lt;=150,"Excellent",
D1222&lt;=250,"Good",
D1222&lt;=350,"Average",
D1222&lt;=500,"Poor",
D1222&lt;=800,"Very Poor",
D1222&gt;800,"Unacceptable")</f>
        <v>Good</v>
      </c>
      <c r="R1223" t="str">
        <f t="shared" si="172"/>
        <v>Needs Boiling</v>
      </c>
      <c r="S1223" t="str">
        <f t="shared" si="174"/>
        <v>Safe</v>
      </c>
      <c r="T1223" t="str">
        <f t="shared" si="175"/>
        <v>Acceptable</v>
      </c>
      <c r="U1223" t="str">
        <f t="shared" si="176"/>
        <v>Acceptable</v>
      </c>
      <c r="V1223" t="str">
        <f t="shared" si="177"/>
        <v>Safe</v>
      </c>
      <c r="W1223" t="str">
        <f t="shared" si="178"/>
        <v>Acceptable</v>
      </c>
      <c r="AA1223" t="str">
        <f t="shared" si="179"/>
        <v>Not-Potable</v>
      </c>
      <c r="AB1223" t="str">
        <f t="shared" si="180"/>
        <v>Potable</v>
      </c>
      <c r="AC1223" t="s">
        <v>35</v>
      </c>
    </row>
    <row r="1224" spans="2:29" x14ac:dyDescent="0.3">
      <c r="B1224">
        <v>8.15124896195465</v>
      </c>
      <c r="C1224">
        <v>205.84730071772501</v>
      </c>
      <c r="D1224">
        <v>156.619403350433</v>
      </c>
      <c r="E1224">
        <v>7.0094370621217301</v>
      </c>
      <c r="F1224">
        <v>335.62277893328297</v>
      </c>
      <c r="G1224">
        <v>555.59028352147902</v>
      </c>
      <c r="H1224">
        <v>14.8611326831029</v>
      </c>
      <c r="I1224">
        <v>72.7625849113019</v>
      </c>
      <c r="J1224">
        <v>2.7998833209288101</v>
      </c>
      <c r="O1224" t="str">
        <f t="shared" si="173"/>
        <v>Neutral</v>
      </c>
      <c r="P1224" t="str" cm="1">
        <f t="array" ref="P1224">_xlfn.IFS(C1223&lt;=60,"Soft",
C1223&lt;120,"Moderately Soft",
C1223&lt;=170,"Desirable",
C1223&lt;=240,"Moderately Hard",
C1223&gt;240,"Hard")</f>
        <v>Desirable</v>
      </c>
      <c r="Q1224" t="str" cm="1">
        <f t="array" ref="Q1224">_xlfn.IFS(D1223&lt;50,"Non-Beneficial",
D1223&lt;=150,"Excellent",
D1223&lt;=250,"Good",
D1223&lt;=350,"Average",
D1223&lt;=500,"Poor",
D1223&lt;=800,"Very Poor",
D1223&gt;800,"Unacceptable")</f>
        <v>Average</v>
      </c>
      <c r="R1224" t="str">
        <f t="shared" si="172"/>
        <v>Needs Boiling</v>
      </c>
      <c r="S1224" t="str">
        <f t="shared" si="174"/>
        <v>Safe</v>
      </c>
      <c r="T1224" t="str">
        <f t="shared" si="175"/>
        <v>Unacceptable</v>
      </c>
      <c r="U1224" t="str">
        <f t="shared" si="176"/>
        <v>Acceptable</v>
      </c>
      <c r="V1224" t="str">
        <f t="shared" si="177"/>
        <v>Safe</v>
      </c>
      <c r="W1224" t="str">
        <f t="shared" si="178"/>
        <v>Acceptable</v>
      </c>
      <c r="AA1224" t="str">
        <f t="shared" si="179"/>
        <v>Not-Potable</v>
      </c>
      <c r="AB1224" t="str">
        <f t="shared" si="180"/>
        <v>Potable</v>
      </c>
      <c r="AC1224" t="s">
        <v>35</v>
      </c>
    </row>
    <row r="1225" spans="2:29" x14ac:dyDescent="0.3">
      <c r="B1225">
        <v>7.5829416767339799</v>
      </c>
      <c r="C1225">
        <v>185.045992768069</v>
      </c>
      <c r="D1225">
        <v>230.72780698281201</v>
      </c>
      <c r="E1225">
        <v>5.8922726736945998</v>
      </c>
      <c r="F1225">
        <v>297.50577237040898</v>
      </c>
      <c r="G1225">
        <v>518.04852352453997</v>
      </c>
      <c r="H1225">
        <v>12.0384571546695</v>
      </c>
      <c r="I1225">
        <v>80.312557760097903</v>
      </c>
      <c r="J1225">
        <v>4.1640286193519396</v>
      </c>
      <c r="O1225" t="str">
        <f t="shared" si="173"/>
        <v>Alkaline</v>
      </c>
      <c r="P1225" t="str" cm="1">
        <f t="array" ref="P1225">_xlfn.IFS(C1224&lt;=60,"Soft",
C1224&lt;120,"Moderately Soft",
C1224&lt;=170,"Desirable",
C1224&lt;=240,"Moderately Hard",
C1224&gt;240,"Hard")</f>
        <v>Moderately Hard</v>
      </c>
      <c r="Q1225" t="str" cm="1">
        <f t="array" ref="Q1225">_xlfn.IFS(D1224&lt;50,"Non-Beneficial",
D1224&lt;=150,"Excellent",
D1224&lt;=250,"Good",
D1224&lt;=350,"Average",
D1224&lt;=500,"Poor",
D1224&lt;=800,"Very Poor",
D1224&gt;800,"Unacceptable")</f>
        <v>Good</v>
      </c>
      <c r="R1225" t="str">
        <f t="shared" si="172"/>
        <v>Unacceptable</v>
      </c>
      <c r="S1225" t="str">
        <f t="shared" si="174"/>
        <v>Safe</v>
      </c>
      <c r="T1225" t="str">
        <f t="shared" si="175"/>
        <v>Unacceptable</v>
      </c>
      <c r="U1225" t="str">
        <f t="shared" si="176"/>
        <v>Acceptable</v>
      </c>
      <c r="V1225" t="str">
        <f t="shared" si="177"/>
        <v>Safe</v>
      </c>
      <c r="W1225" t="str">
        <f t="shared" si="178"/>
        <v>Acceptable</v>
      </c>
      <c r="AA1225" t="str">
        <f t="shared" si="179"/>
        <v>Not-Potable</v>
      </c>
      <c r="AB1225" t="str">
        <f t="shared" si="180"/>
        <v>Not-Potable</v>
      </c>
      <c r="AC1225" t="s">
        <v>35</v>
      </c>
    </row>
    <row r="1226" spans="2:29" x14ac:dyDescent="0.3">
      <c r="B1226">
        <v>5.3441168703896897</v>
      </c>
      <c r="C1226">
        <v>198.37914369451599</v>
      </c>
      <c r="D1226">
        <v>134.928408350268</v>
      </c>
      <c r="E1226">
        <v>6.5592651114935201</v>
      </c>
      <c r="F1226">
        <v>328.64884517631202</v>
      </c>
      <c r="G1226">
        <v>591.36336850435896</v>
      </c>
      <c r="H1226">
        <v>14.084388259548399</v>
      </c>
      <c r="I1226">
        <v>61.3929828639764</v>
      </c>
      <c r="J1226">
        <v>4.1046985607971598</v>
      </c>
      <c r="O1226" t="str">
        <f t="shared" si="173"/>
        <v>Neutral</v>
      </c>
      <c r="P1226" t="str" cm="1">
        <f t="array" ref="P1226">_xlfn.IFS(C1225&lt;=60,"Soft",
C1225&lt;120,"Moderately Soft",
C1225&lt;=170,"Desirable",
C1225&lt;=240,"Moderately Hard",
C1225&gt;240,"Hard")</f>
        <v>Moderately Hard</v>
      </c>
      <c r="Q1226" t="str" cm="1">
        <f t="array" ref="Q1226">_xlfn.IFS(D1225&lt;50,"Non-Beneficial",
D1225&lt;=150,"Excellent",
D1225&lt;=250,"Good",
D1225&lt;=350,"Average",
D1225&lt;=500,"Poor",
D1225&lt;=800,"Very Poor",
D1225&gt;800,"Unacceptable")</f>
        <v>Good</v>
      </c>
      <c r="R1226" t="str">
        <f t="shared" si="172"/>
        <v>Needs Boiling</v>
      </c>
      <c r="S1226" t="str">
        <f t="shared" si="174"/>
        <v>Safe</v>
      </c>
      <c r="T1226" t="str">
        <f t="shared" si="175"/>
        <v>Unacceptable</v>
      </c>
      <c r="U1226" t="str">
        <f t="shared" si="176"/>
        <v>Acceptable</v>
      </c>
      <c r="V1226" t="str">
        <f t="shared" si="177"/>
        <v>Unsafe</v>
      </c>
      <c r="W1226" t="str">
        <f t="shared" si="178"/>
        <v>Acceptable</v>
      </c>
      <c r="AA1226" t="str">
        <f t="shared" si="179"/>
        <v>Not-Potable</v>
      </c>
      <c r="AB1226" t="str">
        <f t="shared" si="180"/>
        <v>Not-Potable</v>
      </c>
      <c r="AC1226" t="s">
        <v>35</v>
      </c>
    </row>
    <row r="1227" spans="2:29" x14ac:dyDescent="0.3">
      <c r="B1227">
        <v>7.8719614027508298</v>
      </c>
      <c r="C1227">
        <v>219.62265894107401</v>
      </c>
      <c r="D1227">
        <v>127.604371507957</v>
      </c>
      <c r="E1227">
        <v>8.0766130468366395</v>
      </c>
      <c r="F1227">
        <v>360.08665747920497</v>
      </c>
      <c r="G1227">
        <v>350.826916279214</v>
      </c>
      <c r="H1227">
        <v>15.698725520210299</v>
      </c>
      <c r="I1227">
        <v>84.158080448162394</v>
      </c>
      <c r="J1227">
        <v>2.93853628710007</v>
      </c>
      <c r="O1227" t="str">
        <f t="shared" si="173"/>
        <v>Acidic</v>
      </c>
      <c r="P1227" t="str" cm="1">
        <f t="array" ref="P1227">_xlfn.IFS(C1226&lt;=60,"Soft",
C1226&lt;120,"Moderately Soft",
C1226&lt;=170,"Desirable",
C1226&lt;=240,"Moderately Hard",
C1226&gt;240,"Hard")</f>
        <v>Moderately Hard</v>
      </c>
      <c r="Q1227" t="str" cm="1">
        <f t="array" ref="Q1227">_xlfn.IFS(D1226&lt;50,"Non-Beneficial",
D1226&lt;=150,"Excellent",
D1226&lt;=250,"Good",
D1226&lt;=350,"Average",
D1226&lt;=500,"Poor",
D1226&lt;=800,"Very Poor",
D1226&gt;800,"Unacceptable")</f>
        <v>Excellent</v>
      </c>
      <c r="R1227" t="str">
        <f t="shared" si="172"/>
        <v>Needs Boiling</v>
      </c>
      <c r="S1227" t="str">
        <f t="shared" si="174"/>
        <v>Safe</v>
      </c>
      <c r="T1227" t="str">
        <f t="shared" si="175"/>
        <v>Unacceptable</v>
      </c>
      <c r="U1227" t="str">
        <f t="shared" si="176"/>
        <v>Acceptable</v>
      </c>
      <c r="V1227" t="str">
        <f t="shared" si="177"/>
        <v>Safe</v>
      </c>
      <c r="W1227" t="str">
        <f t="shared" si="178"/>
        <v>Acceptable</v>
      </c>
      <c r="AA1227" t="str">
        <f t="shared" si="179"/>
        <v>Not-Potable</v>
      </c>
      <c r="AB1227" t="str">
        <f t="shared" si="180"/>
        <v>Not-Potable</v>
      </c>
      <c r="AC1227" t="s">
        <v>35</v>
      </c>
    </row>
    <row r="1228" spans="2:29" x14ac:dyDescent="0.3">
      <c r="B1228">
        <v>5.3270235340963303</v>
      </c>
      <c r="C1228">
        <v>233.14058798275099</v>
      </c>
      <c r="D1228">
        <v>135.806184828873</v>
      </c>
      <c r="E1228">
        <v>7.3624108828938102</v>
      </c>
      <c r="F1228">
        <v>356.42027091076699</v>
      </c>
      <c r="G1228">
        <v>438.55349866374399</v>
      </c>
      <c r="H1228">
        <v>10.049771985952001</v>
      </c>
      <c r="I1228">
        <v>55.232271374364103</v>
      </c>
      <c r="J1228">
        <v>4.8558212510460201</v>
      </c>
      <c r="O1228" t="str">
        <f t="shared" si="173"/>
        <v>Neutral</v>
      </c>
      <c r="P1228" t="str" cm="1">
        <f t="array" ref="P1228">_xlfn.IFS(C1227&lt;=60,"Soft",
C1227&lt;120,"Moderately Soft",
C1227&lt;=170,"Desirable",
C1227&lt;=240,"Moderately Hard",
C1227&gt;240,"Hard")</f>
        <v>Moderately Hard</v>
      </c>
      <c r="Q1228" t="str" cm="1">
        <f t="array" ref="Q1228">_xlfn.IFS(D1227&lt;50,"Non-Beneficial",
D1227&lt;=150,"Excellent",
D1227&lt;=250,"Good",
D1227&lt;=350,"Average",
D1227&lt;=500,"Poor",
D1227&lt;=800,"Very Poor",
D1227&gt;800,"Unacceptable")</f>
        <v>Excellent</v>
      </c>
      <c r="R1228" t="str">
        <f t="shared" si="172"/>
        <v>Unacceptable</v>
      </c>
      <c r="S1228" t="str">
        <f t="shared" si="174"/>
        <v>Safe</v>
      </c>
      <c r="T1228" t="str">
        <f t="shared" si="175"/>
        <v>Acceptable</v>
      </c>
      <c r="U1228" t="str">
        <f t="shared" si="176"/>
        <v>Acceptable</v>
      </c>
      <c r="V1228" t="str">
        <f t="shared" si="177"/>
        <v>Unsafe</v>
      </c>
      <c r="W1228" t="str">
        <f t="shared" si="178"/>
        <v>Acceptable</v>
      </c>
      <c r="AA1228" t="str">
        <f t="shared" si="179"/>
        <v>Not-Potable</v>
      </c>
      <c r="AB1228" t="str">
        <f t="shared" si="180"/>
        <v>Not-Potable</v>
      </c>
      <c r="AC1228" t="s">
        <v>35</v>
      </c>
    </row>
    <row r="1229" spans="2:29" x14ac:dyDescent="0.3">
      <c r="B1229">
        <v>10.550273273136201</v>
      </c>
      <c r="C1229">
        <v>185.165814580144</v>
      </c>
      <c r="D1229">
        <v>321.50979392832801</v>
      </c>
      <c r="E1229">
        <v>8.9339661390130392</v>
      </c>
      <c r="F1229">
        <f>$AH$27</f>
        <v>333.77577661081307</v>
      </c>
      <c r="G1229">
        <v>566.37939742203002</v>
      </c>
      <c r="H1229">
        <v>14.282960532198</v>
      </c>
      <c r="I1229">
        <v>85.393399189635005</v>
      </c>
      <c r="J1229">
        <v>3.9513044626049201</v>
      </c>
      <c r="O1229" t="str">
        <f t="shared" si="173"/>
        <v>Acidic</v>
      </c>
      <c r="P1229" t="str" cm="1">
        <f t="array" ref="P1229">_xlfn.IFS(C1228&lt;=60,"Soft",
C1228&lt;120,"Moderately Soft",
C1228&lt;=170,"Desirable",
C1228&lt;=240,"Moderately Hard",
C1228&gt;240,"Hard")</f>
        <v>Moderately Hard</v>
      </c>
      <c r="Q1229" t="str" cm="1">
        <f t="array" ref="Q1229">_xlfn.IFS(D1228&lt;50,"Non-Beneficial",
D1228&lt;=150,"Excellent",
D1228&lt;=250,"Good",
D1228&lt;=350,"Average",
D1228&lt;=500,"Poor",
D1228&lt;=800,"Very Poor",
D1228&gt;800,"Unacceptable")</f>
        <v>Excellent</v>
      </c>
      <c r="R1229" t="str">
        <f t="shared" si="172"/>
        <v>Unacceptable</v>
      </c>
      <c r="S1229" t="str">
        <f t="shared" si="174"/>
        <v>Safe</v>
      </c>
      <c r="T1229" t="str">
        <f t="shared" si="175"/>
        <v>Acceptable</v>
      </c>
      <c r="U1229" t="str">
        <f t="shared" si="176"/>
        <v>Acceptable</v>
      </c>
      <c r="V1229" t="str">
        <f t="shared" si="177"/>
        <v>Safe</v>
      </c>
      <c r="W1229" t="str">
        <f t="shared" si="178"/>
        <v>Acceptable</v>
      </c>
      <c r="AA1229" t="str">
        <f t="shared" si="179"/>
        <v>Not-Potable</v>
      </c>
      <c r="AB1229" t="str">
        <f t="shared" si="180"/>
        <v>Not-Potable</v>
      </c>
      <c r="AC1229" t="s">
        <v>35</v>
      </c>
    </row>
    <row r="1230" spans="2:29" x14ac:dyDescent="0.3">
      <c r="B1230">
        <f>$AG$27</f>
        <v>7.080794504276815</v>
      </c>
      <c r="C1230">
        <v>186.17484065173599</v>
      </c>
      <c r="D1230">
        <v>180.85158841175001</v>
      </c>
      <c r="E1230">
        <v>4.9512770484847</v>
      </c>
      <c r="F1230">
        <v>298.39972395493402</v>
      </c>
      <c r="G1230">
        <v>347.986686378191</v>
      </c>
      <c r="H1230">
        <v>15.715545904300299</v>
      </c>
      <c r="I1230">
        <v>75.590598726949196</v>
      </c>
      <c r="J1230">
        <v>3.0689192369813401</v>
      </c>
      <c r="O1230" t="str">
        <f t="shared" si="173"/>
        <v>Alkaline</v>
      </c>
      <c r="P1230" t="str" cm="1">
        <f t="array" ref="P1230">_xlfn.IFS(C1229&lt;=60,"Soft",
C1229&lt;120,"Moderately Soft",
C1229&lt;=170,"Desirable",
C1229&lt;=240,"Moderately Hard",
C1229&gt;240,"Hard")</f>
        <v>Moderately Hard</v>
      </c>
      <c r="Q1230" t="str" cm="1">
        <f t="array" ref="Q1230">_xlfn.IFS(D1229&lt;50,"Non-Beneficial",
D1229&lt;=150,"Excellent",
D1229&lt;=250,"Good",
D1229&lt;=350,"Average",
D1229&lt;=500,"Poor",
D1229&lt;=800,"Very Poor",
D1229&gt;800,"Unacceptable")</f>
        <v>Average</v>
      </c>
      <c r="R1230" t="str">
        <f t="shared" si="172"/>
        <v>Unacceptable</v>
      </c>
      <c r="S1230" t="str">
        <f t="shared" si="174"/>
        <v>Safe</v>
      </c>
      <c r="T1230" t="str">
        <f t="shared" si="175"/>
        <v>Unacceptable</v>
      </c>
      <c r="U1230" t="str">
        <f t="shared" si="176"/>
        <v>Acceptable</v>
      </c>
      <c r="V1230" t="str">
        <f t="shared" si="177"/>
        <v>Unsafe</v>
      </c>
      <c r="W1230" t="str">
        <f t="shared" si="178"/>
        <v>Acceptable</v>
      </c>
      <c r="AA1230" t="str">
        <f t="shared" si="179"/>
        <v>Not-Potable</v>
      </c>
      <c r="AB1230" t="str">
        <f t="shared" si="180"/>
        <v>Not-Potable</v>
      </c>
      <c r="AC1230" t="s">
        <v>35</v>
      </c>
    </row>
    <row r="1231" spans="2:29" x14ac:dyDescent="0.3">
      <c r="B1231">
        <v>7.4710266701711996</v>
      </c>
      <c r="C1231">
        <v>177.23364339729699</v>
      </c>
      <c r="D1231">
        <v>157.365809855024</v>
      </c>
      <c r="E1231">
        <v>6.8783542635720796</v>
      </c>
      <c r="F1231">
        <v>277.10985433475702</v>
      </c>
      <c r="G1231">
        <v>401.61821843872002</v>
      </c>
      <c r="H1231">
        <v>11.285708839343799</v>
      </c>
      <c r="I1231">
        <v>58.236119331332802</v>
      </c>
      <c r="J1231">
        <v>3.70797407996506</v>
      </c>
      <c r="O1231" t="str">
        <f t="shared" si="173"/>
        <v>Neutral</v>
      </c>
      <c r="P1231" t="str" cm="1">
        <f t="array" ref="P1231">_xlfn.IFS(C1230&lt;=60,"Soft",
C1230&lt;120,"Moderately Soft",
C1230&lt;=170,"Desirable",
C1230&lt;=240,"Moderately Hard",
C1230&gt;240,"Hard")</f>
        <v>Moderately Hard</v>
      </c>
      <c r="Q1231" t="str" cm="1">
        <f t="array" ref="Q1231">_xlfn.IFS(D1230&lt;50,"Non-Beneficial",
D1230&lt;=150,"Excellent",
D1230&lt;=250,"Good",
D1230&lt;=350,"Average",
D1230&lt;=500,"Poor",
D1230&lt;=800,"Very Poor",
D1230&gt;800,"Unacceptable")</f>
        <v>Good</v>
      </c>
      <c r="R1231" t="str">
        <f t="shared" si="172"/>
        <v>Acceptable</v>
      </c>
      <c r="S1231" t="str">
        <f t="shared" si="174"/>
        <v>Safe</v>
      </c>
      <c r="T1231" t="str">
        <f t="shared" si="175"/>
        <v>Acceptable</v>
      </c>
      <c r="U1231" t="str">
        <f t="shared" si="176"/>
        <v>Acceptable</v>
      </c>
      <c r="V1231" t="str">
        <f t="shared" si="177"/>
        <v>Safe</v>
      </c>
      <c r="W1231" t="str">
        <f t="shared" si="178"/>
        <v>Acceptable</v>
      </c>
      <c r="AA1231" t="str">
        <f t="shared" si="179"/>
        <v>Potable</v>
      </c>
      <c r="AB1231" t="str">
        <f t="shared" si="180"/>
        <v>Potable</v>
      </c>
      <c r="AC1231" t="s">
        <v>35</v>
      </c>
    </row>
    <row r="1232" spans="2:29" x14ac:dyDescent="0.3">
      <c r="B1232">
        <v>7.9438824771547596</v>
      </c>
      <c r="C1232">
        <v>211.816551214405</v>
      </c>
      <c r="D1232">
        <v>320.711793693836</v>
      </c>
      <c r="E1232">
        <v>7.7692147686997304</v>
      </c>
      <c r="F1232">
        <v>290.33739818972498</v>
      </c>
      <c r="G1232">
        <v>353.33648434928102</v>
      </c>
      <c r="H1232">
        <v>17.871949704883701</v>
      </c>
      <c r="I1232">
        <v>78.4927832592561</v>
      </c>
      <c r="J1232">
        <v>4.1116913445328098</v>
      </c>
      <c r="O1232" t="str">
        <f t="shared" si="173"/>
        <v>Neutral</v>
      </c>
      <c r="P1232" t="str" cm="1">
        <f t="array" ref="P1232">_xlfn.IFS(C1231&lt;=60,"Soft",
C1231&lt;120,"Moderately Soft",
C1231&lt;=170,"Desirable",
C1231&lt;=240,"Moderately Hard",
C1231&gt;240,"Hard")</f>
        <v>Moderately Hard</v>
      </c>
      <c r="Q1232" t="str" cm="1">
        <f t="array" ref="Q1232">_xlfn.IFS(D1231&lt;50,"Non-Beneficial",
D1231&lt;=150,"Excellent",
D1231&lt;=250,"Good",
D1231&lt;=350,"Average",
D1231&lt;=500,"Poor",
D1231&lt;=800,"Very Poor",
D1231&gt;800,"Unacceptable")</f>
        <v>Good</v>
      </c>
      <c r="R1232" t="str">
        <f t="shared" si="172"/>
        <v>Needs Boiling</v>
      </c>
      <c r="S1232" t="str">
        <f t="shared" si="174"/>
        <v>Safe</v>
      </c>
      <c r="T1232" t="str">
        <f t="shared" si="175"/>
        <v>Acceptable</v>
      </c>
      <c r="U1232" t="str">
        <f t="shared" si="176"/>
        <v>Acceptable</v>
      </c>
      <c r="V1232" t="str">
        <f t="shared" si="177"/>
        <v>Safe</v>
      </c>
      <c r="W1232" t="str">
        <f t="shared" si="178"/>
        <v>Acceptable</v>
      </c>
      <c r="AA1232" t="str">
        <f t="shared" si="179"/>
        <v>Potable</v>
      </c>
      <c r="AB1232" t="str">
        <f t="shared" si="180"/>
        <v>Potable</v>
      </c>
      <c r="AC1232" t="s">
        <v>35</v>
      </c>
    </row>
    <row r="1233" spans="2:29" x14ac:dyDescent="0.3">
      <c r="B1233">
        <v>2.6908312404088099</v>
      </c>
      <c r="C1233">
        <v>151.78290566959799</v>
      </c>
      <c r="D1233">
        <v>302.04546735065401</v>
      </c>
      <c r="E1233">
        <v>6.05307194454977</v>
      </c>
      <c r="F1233">
        <v>303.70240924515099</v>
      </c>
      <c r="G1233">
        <v>377.198272952683</v>
      </c>
      <c r="H1233">
        <v>14.1210492282137</v>
      </c>
      <c r="I1233">
        <v>45.602992035204302</v>
      </c>
      <c r="J1233">
        <v>4.6500337791625199</v>
      </c>
      <c r="O1233" t="str">
        <f t="shared" si="173"/>
        <v>Neutral</v>
      </c>
      <c r="P1233" t="str" cm="1">
        <f t="array" ref="P1233">_xlfn.IFS(C1232&lt;=60,"Soft",
C1232&lt;120,"Moderately Soft",
C1232&lt;=170,"Desirable",
C1232&lt;=240,"Moderately Hard",
C1232&gt;240,"Hard")</f>
        <v>Moderately Hard</v>
      </c>
      <c r="Q1233" t="str" cm="1">
        <f t="array" ref="Q1233">_xlfn.IFS(D1232&lt;50,"Non-Beneficial",
D1232&lt;=150,"Excellent",
D1232&lt;=250,"Good",
D1232&lt;=350,"Average",
D1232&lt;=500,"Poor",
D1232&lt;=800,"Very Poor",
D1232&gt;800,"Unacceptable")</f>
        <v>Average</v>
      </c>
      <c r="R1233" t="str">
        <f t="shared" si="172"/>
        <v>Unacceptable</v>
      </c>
      <c r="S1233" t="str">
        <f t="shared" si="174"/>
        <v>Safe</v>
      </c>
      <c r="T1233" t="str">
        <f t="shared" si="175"/>
        <v>Acceptable</v>
      </c>
      <c r="U1233" t="str">
        <f t="shared" si="176"/>
        <v>Acceptable</v>
      </c>
      <c r="V1233" t="str">
        <f t="shared" si="177"/>
        <v>Safe</v>
      </c>
      <c r="W1233" t="str">
        <f t="shared" si="178"/>
        <v>Acceptable</v>
      </c>
      <c r="AA1233" t="str">
        <f t="shared" si="179"/>
        <v>Not-Potable</v>
      </c>
      <c r="AB1233" t="str">
        <f t="shared" si="180"/>
        <v>Potable</v>
      </c>
      <c r="AC1233" t="s">
        <v>40</v>
      </c>
    </row>
    <row r="1234" spans="2:29" x14ac:dyDescent="0.3">
      <c r="B1234">
        <v>9.1356942598913093</v>
      </c>
      <c r="C1234">
        <v>194.815618408684</v>
      </c>
      <c r="D1234">
        <v>94.96910353737951</v>
      </c>
      <c r="E1234">
        <v>6.1859251197285703</v>
      </c>
      <c r="F1234">
        <v>345.714205773473</v>
      </c>
      <c r="G1234">
        <v>562.77146705682298</v>
      </c>
      <c r="H1234">
        <v>13.676435423474</v>
      </c>
      <c r="I1234">
        <v>74.424166455166002</v>
      </c>
      <c r="J1234">
        <v>3.2818021957706098</v>
      </c>
      <c r="O1234" t="str">
        <f t="shared" si="173"/>
        <v>Highly Acidic</v>
      </c>
      <c r="P1234" t="str" cm="1">
        <f t="array" ref="P1234">_xlfn.IFS(C1233&lt;=60,"Soft",
C1233&lt;120,"Moderately Soft",
C1233&lt;=170,"Desirable",
C1233&lt;=240,"Moderately Hard",
C1233&gt;240,"Hard")</f>
        <v>Desirable</v>
      </c>
      <c r="Q1234" t="str" cm="1">
        <f t="array" ref="Q1234">_xlfn.IFS(D1233&lt;50,"Non-Beneficial",
D1233&lt;=150,"Excellent",
D1233&lt;=250,"Good",
D1233&lt;=350,"Average",
D1233&lt;=500,"Poor",
D1233&lt;=800,"Very Poor",
D1233&gt;800,"Unacceptable")</f>
        <v>Average</v>
      </c>
      <c r="R1234" t="str">
        <f t="shared" si="172"/>
        <v>Needs Boiling</v>
      </c>
      <c r="S1234" t="str">
        <f t="shared" si="174"/>
        <v>Safe</v>
      </c>
      <c r="T1234" t="str">
        <f t="shared" si="175"/>
        <v>Acceptable</v>
      </c>
      <c r="U1234" t="str">
        <f t="shared" si="176"/>
        <v>Acceptable</v>
      </c>
      <c r="V1234" t="str">
        <f t="shared" si="177"/>
        <v>Safe</v>
      </c>
      <c r="W1234" t="str">
        <f t="shared" si="178"/>
        <v>Acceptable</v>
      </c>
      <c r="AA1234" t="str">
        <f t="shared" si="179"/>
        <v>Not-Potable</v>
      </c>
      <c r="AB1234" t="str">
        <f t="shared" si="180"/>
        <v>Potable</v>
      </c>
      <c r="AC1234" t="s">
        <v>40</v>
      </c>
    </row>
    <row r="1235" spans="2:29" x14ac:dyDescent="0.3">
      <c r="B1235">
        <v>5.2140091940446602</v>
      </c>
      <c r="C1235">
        <v>192.64884626109301</v>
      </c>
      <c r="D1235">
        <v>341.84308401889297</v>
      </c>
      <c r="E1235">
        <v>5.7833573857475997</v>
      </c>
      <c r="F1235">
        <v>282.96987850147298</v>
      </c>
      <c r="G1235">
        <v>380.42841470776898</v>
      </c>
      <c r="H1235">
        <v>15.867750761299799</v>
      </c>
      <c r="I1235">
        <v>80.498497920908605</v>
      </c>
      <c r="J1235">
        <v>4.4535255561965901</v>
      </c>
      <c r="O1235" t="str">
        <f t="shared" si="173"/>
        <v>Alkaline</v>
      </c>
      <c r="P1235" t="str" cm="1">
        <f t="array" ref="P1235">_xlfn.IFS(C1234&lt;=60,"Soft",
C1234&lt;120,"Moderately Soft",
C1234&lt;=170,"Desirable",
C1234&lt;=240,"Moderately Hard",
C1234&gt;240,"Hard")</f>
        <v>Moderately Hard</v>
      </c>
      <c r="Q1235" t="str" cm="1">
        <f t="array" ref="Q1235">_xlfn.IFS(D1234&lt;50,"Non-Beneficial",
D1234&lt;=150,"Excellent",
D1234&lt;=250,"Good",
D1234&lt;=350,"Average",
D1234&lt;=500,"Poor",
D1234&lt;=800,"Very Poor",
D1234&gt;800,"Unacceptable")</f>
        <v>Excellent</v>
      </c>
      <c r="R1235" t="str">
        <f t="shared" si="172"/>
        <v>Needs Boiling</v>
      </c>
      <c r="S1235" t="str">
        <f t="shared" si="174"/>
        <v>Safe</v>
      </c>
      <c r="T1235" t="str">
        <f t="shared" si="175"/>
        <v>Unacceptable</v>
      </c>
      <c r="U1235" t="str">
        <f t="shared" si="176"/>
        <v>Acceptable</v>
      </c>
      <c r="V1235" t="str">
        <f t="shared" si="177"/>
        <v>Safe</v>
      </c>
      <c r="W1235" t="str">
        <f t="shared" si="178"/>
        <v>Acceptable</v>
      </c>
      <c r="AA1235" t="str">
        <f t="shared" si="179"/>
        <v>Not-Potable</v>
      </c>
      <c r="AB1235" t="str">
        <f t="shared" si="180"/>
        <v>Not-Potable</v>
      </c>
      <c r="AC1235" t="s">
        <v>40</v>
      </c>
    </row>
    <row r="1236" spans="2:29" x14ac:dyDescent="0.3">
      <c r="B1236">
        <v>8.64953494696306</v>
      </c>
      <c r="C1236">
        <v>175.42666978686199</v>
      </c>
      <c r="D1236">
        <v>98.980222085649288</v>
      </c>
      <c r="E1236">
        <v>6.0484038247024197</v>
      </c>
      <c r="F1236">
        <v>336.47761602715099</v>
      </c>
      <c r="G1236">
        <v>410.62509800411601</v>
      </c>
      <c r="H1236">
        <v>10.069254220071</v>
      </c>
      <c r="I1236">
        <f>$AI$27</f>
        <v>66.396292946768</v>
      </c>
      <c r="J1236">
        <v>5.2298091925316204</v>
      </c>
      <c r="O1236" t="str">
        <f t="shared" si="173"/>
        <v>Acidic</v>
      </c>
      <c r="P1236" t="str" cm="1">
        <f t="array" ref="P1236">_xlfn.IFS(C1235&lt;=60,"Soft",
C1235&lt;120,"Moderately Soft",
C1235&lt;=170,"Desirable",
C1235&lt;=240,"Moderately Hard",
C1235&gt;240,"Hard")</f>
        <v>Moderately Hard</v>
      </c>
      <c r="Q1236" t="str" cm="1">
        <f t="array" ref="Q1236">_xlfn.IFS(D1235&lt;50,"Non-Beneficial",
D1235&lt;=150,"Excellent",
D1235&lt;=250,"Good",
D1235&lt;=350,"Average",
D1235&lt;=500,"Poor",
D1235&lt;=800,"Very Poor",
D1235&gt;800,"Unacceptable")</f>
        <v>Average</v>
      </c>
      <c r="R1236" t="str">
        <f t="shared" si="172"/>
        <v>Needs Boiling</v>
      </c>
      <c r="S1236" t="str">
        <f t="shared" si="174"/>
        <v>Safe</v>
      </c>
      <c r="T1236" t="str">
        <f t="shared" si="175"/>
        <v>Acceptable</v>
      </c>
      <c r="U1236" t="str">
        <f t="shared" si="176"/>
        <v>Acceptable</v>
      </c>
      <c r="V1236" t="str">
        <f t="shared" si="177"/>
        <v>Unsafe</v>
      </c>
      <c r="W1236" t="str">
        <f t="shared" si="178"/>
        <v>Acceptable</v>
      </c>
      <c r="AA1236" t="str">
        <f t="shared" si="179"/>
        <v>Not-Potable</v>
      </c>
      <c r="AB1236" t="str">
        <f t="shared" si="180"/>
        <v>Not-Potable</v>
      </c>
      <c r="AC1236" t="s">
        <v>40</v>
      </c>
    </row>
    <row r="1237" spans="2:29" x14ac:dyDescent="0.3">
      <c r="B1237">
        <v>7.7566789502524403</v>
      </c>
      <c r="C1237">
        <v>186.68645891773801</v>
      </c>
      <c r="D1237">
        <v>224.40401040626199</v>
      </c>
      <c r="E1237">
        <v>7.4626133323497097</v>
      </c>
      <c r="F1237">
        <v>342.99938281541898</v>
      </c>
      <c r="G1237">
        <v>320.93096625964603</v>
      </c>
      <c r="H1237">
        <v>19.572571833226601</v>
      </c>
      <c r="I1237">
        <f>$AI$27</f>
        <v>66.396292946768</v>
      </c>
      <c r="J1237">
        <v>2.8424707084630199</v>
      </c>
      <c r="O1237" t="str">
        <f t="shared" si="173"/>
        <v>Alkaline</v>
      </c>
      <c r="P1237" t="str" cm="1">
        <f t="array" ref="P1237">_xlfn.IFS(C1236&lt;=60,"Soft",
C1236&lt;120,"Moderately Soft",
C1236&lt;=170,"Desirable",
C1236&lt;=240,"Moderately Hard",
C1236&gt;240,"Hard")</f>
        <v>Moderately Hard</v>
      </c>
      <c r="Q1237" t="str" cm="1">
        <f t="array" ref="Q1237">_xlfn.IFS(D1236&lt;50,"Non-Beneficial",
D1236&lt;=150,"Excellent",
D1236&lt;=250,"Good",
D1236&lt;=350,"Average",
D1236&lt;=500,"Poor",
D1236&lt;=800,"Very Poor",
D1236&gt;800,"Unacceptable")</f>
        <v>Excellent</v>
      </c>
      <c r="R1237" t="str">
        <f t="shared" si="172"/>
        <v>Needs Boiling</v>
      </c>
      <c r="S1237" t="str">
        <f t="shared" si="174"/>
        <v>Safe</v>
      </c>
      <c r="T1237" t="str">
        <f t="shared" si="175"/>
        <v>Acceptable</v>
      </c>
      <c r="U1237" t="str">
        <f t="shared" si="176"/>
        <v>Acceptable</v>
      </c>
      <c r="V1237" t="str">
        <f t="shared" si="177"/>
        <v>Safe</v>
      </c>
      <c r="W1237" t="str">
        <f t="shared" si="178"/>
        <v>Unacceptable</v>
      </c>
      <c r="AA1237" t="str">
        <f t="shared" si="179"/>
        <v>Not-Potable</v>
      </c>
      <c r="AB1237" t="str">
        <f t="shared" si="180"/>
        <v>Not-Potable</v>
      </c>
      <c r="AC1237" t="s">
        <v>40</v>
      </c>
    </row>
    <row r="1238" spans="2:29" x14ac:dyDescent="0.3">
      <c r="B1238">
        <v>7.1042952035253002</v>
      </c>
      <c r="C1238">
        <v>177.571743664053</v>
      </c>
      <c r="D1238">
        <v>126.91515972674901</v>
      </c>
      <c r="E1238">
        <v>7.1709769880066601</v>
      </c>
      <c r="F1238">
        <f>$AH$27</f>
        <v>333.77577661081307</v>
      </c>
      <c r="G1238">
        <v>447.03228859835701</v>
      </c>
      <c r="H1238">
        <v>14.3767642657498</v>
      </c>
      <c r="I1238">
        <v>60.743769892101298</v>
      </c>
      <c r="J1238">
        <v>5.4648568033695</v>
      </c>
      <c r="O1238" t="str">
        <f t="shared" si="173"/>
        <v>Neutral</v>
      </c>
      <c r="P1238" t="str" cm="1">
        <f t="array" ref="P1238">_xlfn.IFS(C1237&lt;=60,"Soft",
C1237&lt;120,"Moderately Soft",
C1237&lt;=170,"Desirable",
C1237&lt;=240,"Moderately Hard",
C1237&gt;240,"Hard")</f>
        <v>Moderately Hard</v>
      </c>
      <c r="Q1238" t="str" cm="1">
        <f t="array" ref="Q1238">_xlfn.IFS(D1237&lt;50,"Non-Beneficial",
D1237&lt;=150,"Excellent",
D1237&lt;=250,"Good",
D1237&lt;=350,"Average",
D1237&lt;=500,"Poor",
D1237&lt;=800,"Very Poor",
D1237&gt;800,"Unacceptable")</f>
        <v>Good</v>
      </c>
      <c r="R1238" t="str">
        <f t="shared" si="172"/>
        <v>Unacceptable</v>
      </c>
      <c r="S1238" t="str">
        <f t="shared" si="174"/>
        <v>Safe</v>
      </c>
      <c r="T1238" t="str">
        <f t="shared" si="175"/>
        <v>Acceptable</v>
      </c>
      <c r="U1238" t="str">
        <f t="shared" si="176"/>
        <v>Acceptable</v>
      </c>
      <c r="V1238" t="str">
        <f t="shared" si="177"/>
        <v>Safe</v>
      </c>
      <c r="W1238" t="str">
        <f t="shared" si="178"/>
        <v>Acceptable</v>
      </c>
      <c r="AA1238" t="str">
        <f t="shared" si="179"/>
        <v>Not-Potable</v>
      </c>
      <c r="AB1238" t="str">
        <f t="shared" si="180"/>
        <v>Potable</v>
      </c>
      <c r="AC1238" t="s">
        <v>40</v>
      </c>
    </row>
    <row r="1239" spans="2:29" x14ac:dyDescent="0.3">
      <c r="B1239">
        <v>5.3633626453697696</v>
      </c>
      <c r="C1239">
        <v>179.911379795225</v>
      </c>
      <c r="D1239">
        <v>270.45929957909601</v>
      </c>
      <c r="E1239">
        <v>6.5208546771007398</v>
      </c>
      <c r="F1239">
        <v>311.46740558000999</v>
      </c>
      <c r="G1239">
        <v>408.92251679068897</v>
      </c>
      <c r="H1239">
        <v>9.7047041134535998</v>
      </c>
      <c r="I1239">
        <v>79.484800505715299</v>
      </c>
      <c r="J1239">
        <v>3.87137248877894</v>
      </c>
      <c r="O1239" t="str">
        <f t="shared" si="173"/>
        <v>Neutral</v>
      </c>
      <c r="P1239" t="str" cm="1">
        <f t="array" ref="P1239">_xlfn.IFS(C1238&lt;=60,"Soft",
C1238&lt;120,"Moderately Soft",
C1238&lt;=170,"Desirable",
C1238&lt;=240,"Moderately Hard",
C1238&gt;240,"Hard")</f>
        <v>Moderately Hard</v>
      </c>
      <c r="Q1239" t="str" cm="1">
        <f t="array" ref="Q1239">_xlfn.IFS(D1238&lt;50,"Non-Beneficial",
D1238&lt;=150,"Excellent",
D1238&lt;=250,"Good",
D1238&lt;=350,"Average",
D1238&lt;=500,"Poor",
D1238&lt;=800,"Very Poor",
D1238&gt;800,"Unacceptable")</f>
        <v>Excellent</v>
      </c>
      <c r="R1239" t="str">
        <f t="shared" si="172"/>
        <v>Unacceptable</v>
      </c>
      <c r="S1239" t="str">
        <f t="shared" si="174"/>
        <v>Safe</v>
      </c>
      <c r="T1239" t="str">
        <f t="shared" si="175"/>
        <v>Acceptable</v>
      </c>
      <c r="U1239" t="str">
        <f t="shared" si="176"/>
        <v>Acceptable</v>
      </c>
      <c r="V1239" t="str">
        <f t="shared" si="177"/>
        <v>Safe</v>
      </c>
      <c r="W1239" t="str">
        <f t="shared" si="178"/>
        <v>Unacceptable</v>
      </c>
      <c r="AA1239" t="str">
        <f t="shared" si="179"/>
        <v>Not-Potable</v>
      </c>
      <c r="AB1239" t="str">
        <f t="shared" si="180"/>
        <v>Not-Potable</v>
      </c>
      <c r="AC1239" t="s">
        <v>40</v>
      </c>
    </row>
    <row r="1240" spans="2:29" x14ac:dyDescent="0.3">
      <c r="B1240">
        <v>6.5824997472016502</v>
      </c>
      <c r="C1240">
        <v>200.73310689806499</v>
      </c>
      <c r="D1240">
        <v>237.20481730479801</v>
      </c>
      <c r="E1240">
        <v>8.5658316054360899</v>
      </c>
      <c r="F1240">
        <v>353.00811508524498</v>
      </c>
      <c r="G1240">
        <v>458.36273291501499</v>
      </c>
      <c r="H1240">
        <v>13.001880639711199</v>
      </c>
      <c r="I1240">
        <v>79.529338179842995</v>
      </c>
      <c r="J1240">
        <v>4.1520141269601503</v>
      </c>
      <c r="O1240" t="str">
        <f t="shared" si="173"/>
        <v>Acidic</v>
      </c>
      <c r="P1240" t="str" cm="1">
        <f t="array" ref="P1240">_xlfn.IFS(C1239&lt;=60,"Soft",
C1239&lt;120,"Moderately Soft",
C1239&lt;=170,"Desirable",
C1239&lt;=240,"Moderately Hard",
C1239&gt;240,"Hard")</f>
        <v>Moderately Hard</v>
      </c>
      <c r="Q1240" t="str" cm="1">
        <f t="array" ref="Q1240">_xlfn.IFS(D1239&lt;50,"Non-Beneficial",
D1239&lt;=150,"Excellent",
D1239&lt;=250,"Good",
D1239&lt;=350,"Average",
D1239&lt;=500,"Poor",
D1239&lt;=800,"Very Poor",
D1239&gt;800,"Unacceptable")</f>
        <v>Average</v>
      </c>
      <c r="R1240" t="str">
        <f t="shared" si="172"/>
        <v>Needs Boiling</v>
      </c>
      <c r="S1240" t="str">
        <f t="shared" si="174"/>
        <v>Safe</v>
      </c>
      <c r="T1240" t="str">
        <f t="shared" si="175"/>
        <v>Acceptable</v>
      </c>
      <c r="U1240" t="str">
        <f t="shared" si="176"/>
        <v>Acceptable</v>
      </c>
      <c r="V1240" t="str">
        <f t="shared" si="177"/>
        <v>Safe</v>
      </c>
      <c r="W1240" t="str">
        <f t="shared" si="178"/>
        <v>Acceptable</v>
      </c>
      <c r="AA1240" t="str">
        <f t="shared" si="179"/>
        <v>Not-Potable</v>
      </c>
      <c r="AB1240" t="str">
        <f t="shared" si="180"/>
        <v>Potable</v>
      </c>
      <c r="AC1240" t="s">
        <v>40</v>
      </c>
    </row>
    <row r="1241" spans="2:29" x14ac:dyDescent="0.3">
      <c r="B1241">
        <v>6.8104665165711804</v>
      </c>
      <c r="C1241">
        <v>209.73555875887601</v>
      </c>
      <c r="D1241">
        <v>326.023400842341</v>
      </c>
      <c r="E1241">
        <v>7.4227810365091198</v>
      </c>
      <c r="F1241">
        <v>341.17426935088997</v>
      </c>
      <c r="G1241">
        <v>340.030088555894</v>
      </c>
      <c r="H1241">
        <v>16.736748594795699</v>
      </c>
      <c r="I1241">
        <v>42.349460822336702</v>
      </c>
      <c r="J1241">
        <v>4.4023395125408999</v>
      </c>
      <c r="O1241" t="str">
        <f t="shared" si="173"/>
        <v>Drinkable</v>
      </c>
      <c r="P1241" t="str" cm="1">
        <f t="array" ref="P1241">_xlfn.IFS(C1240&lt;=60,"Soft",
C1240&lt;120,"Moderately Soft",
C1240&lt;=170,"Desirable",
C1240&lt;=240,"Moderately Hard",
C1240&gt;240,"Hard")</f>
        <v>Moderately Hard</v>
      </c>
      <c r="Q1241" t="str" cm="1">
        <f t="array" ref="Q1241">_xlfn.IFS(D1240&lt;50,"Non-Beneficial",
D1240&lt;=150,"Excellent",
D1240&lt;=250,"Good",
D1240&lt;=350,"Average",
D1240&lt;=500,"Poor",
D1240&lt;=800,"Very Poor",
D1240&gt;800,"Unacceptable")</f>
        <v>Good</v>
      </c>
      <c r="R1241" t="str">
        <f t="shared" si="172"/>
        <v>Unacceptable</v>
      </c>
      <c r="S1241" t="str">
        <f t="shared" si="174"/>
        <v>Safe</v>
      </c>
      <c r="T1241" t="str">
        <f t="shared" si="175"/>
        <v>Acceptable</v>
      </c>
      <c r="U1241" t="str">
        <f t="shared" si="176"/>
        <v>Acceptable</v>
      </c>
      <c r="V1241" t="str">
        <f t="shared" si="177"/>
        <v>Safe</v>
      </c>
      <c r="W1241" t="str">
        <f t="shared" si="178"/>
        <v>Acceptable</v>
      </c>
      <c r="AA1241" t="str">
        <f t="shared" si="179"/>
        <v>Not-Potable</v>
      </c>
      <c r="AB1241" t="str">
        <f t="shared" si="180"/>
        <v>Potable</v>
      </c>
      <c r="AC1241" t="s">
        <v>40</v>
      </c>
    </row>
    <row r="1242" spans="2:29" x14ac:dyDescent="0.3">
      <c r="B1242">
        <f>$AG$27</f>
        <v>7.080794504276815</v>
      </c>
      <c r="C1242">
        <v>191.53163008476901</v>
      </c>
      <c r="D1242">
        <v>128.855169120119</v>
      </c>
      <c r="E1242">
        <v>6.9799546080765396</v>
      </c>
      <c r="F1242">
        <v>328.600220933358</v>
      </c>
      <c r="G1242">
        <v>596.75102591126495</v>
      </c>
      <c r="H1242">
        <v>13.4475131145237</v>
      </c>
      <c r="I1242">
        <v>50.756064317144997</v>
      </c>
      <c r="J1242">
        <v>2.37292472175805</v>
      </c>
      <c r="O1242" t="str">
        <f t="shared" si="173"/>
        <v>Drinkable</v>
      </c>
      <c r="P1242" t="str" cm="1">
        <f t="array" ref="P1242">_xlfn.IFS(C1241&lt;=60,"Soft",
C1241&lt;120,"Moderately Soft",
C1241&lt;=170,"Desirable",
C1241&lt;=240,"Moderately Hard",
C1241&gt;240,"Hard")</f>
        <v>Moderately Hard</v>
      </c>
      <c r="Q1242" t="str" cm="1">
        <f t="array" ref="Q1242">_xlfn.IFS(D1241&lt;50,"Non-Beneficial",
D1241&lt;=150,"Excellent",
D1241&lt;=250,"Good",
D1241&lt;=350,"Average",
D1241&lt;=500,"Poor",
D1241&lt;=800,"Very Poor",
D1241&gt;800,"Unacceptable")</f>
        <v>Average</v>
      </c>
      <c r="R1242" t="str">
        <f t="shared" si="172"/>
        <v>Unacceptable</v>
      </c>
      <c r="S1242" t="str">
        <f t="shared" si="174"/>
        <v>Safe</v>
      </c>
      <c r="T1242" t="str">
        <f t="shared" si="175"/>
        <v>Acceptable</v>
      </c>
      <c r="U1242" t="str">
        <f t="shared" si="176"/>
        <v>Acceptable</v>
      </c>
      <c r="V1242" t="str">
        <f t="shared" si="177"/>
        <v>Safe</v>
      </c>
      <c r="W1242" t="str">
        <f t="shared" si="178"/>
        <v>Acceptable</v>
      </c>
      <c r="AA1242" t="str">
        <f t="shared" si="179"/>
        <v>Not-Potable</v>
      </c>
      <c r="AB1242" t="str">
        <f t="shared" si="180"/>
        <v>Potable</v>
      </c>
      <c r="AC1242" t="s">
        <v>40</v>
      </c>
    </row>
    <row r="1243" spans="2:29" x14ac:dyDescent="0.3">
      <c r="B1243">
        <v>5.5741165945124402</v>
      </c>
      <c r="C1243">
        <v>193.15807637478699</v>
      </c>
      <c r="D1243">
        <v>175.46403255595303</v>
      </c>
      <c r="E1243">
        <v>9.2199732448150709</v>
      </c>
      <c r="F1243">
        <v>366.19741848267302</v>
      </c>
      <c r="G1243">
        <v>538.53251777647699</v>
      </c>
      <c r="H1243">
        <v>13.9513316117029</v>
      </c>
      <c r="I1243">
        <v>67.142032613549702</v>
      </c>
      <c r="J1243">
        <v>5.1525276979428796</v>
      </c>
      <c r="O1243" t="str">
        <f t="shared" si="173"/>
        <v>Neutral</v>
      </c>
      <c r="P1243" t="str" cm="1">
        <f t="array" ref="P1243">_xlfn.IFS(C1242&lt;=60,"Soft",
C1242&lt;120,"Moderately Soft",
C1242&lt;=170,"Desirable",
C1242&lt;=240,"Moderately Hard",
C1242&gt;240,"Hard")</f>
        <v>Moderately Hard</v>
      </c>
      <c r="Q1243" t="str" cm="1">
        <f t="array" ref="Q1243">_xlfn.IFS(D1242&lt;50,"Non-Beneficial",
D1242&lt;=150,"Excellent",
D1242&lt;=250,"Good",
D1242&lt;=350,"Average",
D1242&lt;=500,"Poor",
D1242&lt;=800,"Very Poor",
D1242&gt;800,"Unacceptable")</f>
        <v>Excellent</v>
      </c>
      <c r="R1243" t="str">
        <f t="shared" si="172"/>
        <v>Needs Boiling</v>
      </c>
      <c r="S1243" t="str">
        <f t="shared" si="174"/>
        <v>Safe</v>
      </c>
      <c r="T1243" t="str">
        <f t="shared" si="175"/>
        <v>Unacceptable</v>
      </c>
      <c r="U1243" t="str">
        <f t="shared" si="176"/>
        <v>Acceptable</v>
      </c>
      <c r="V1243" t="str">
        <f t="shared" si="177"/>
        <v>Safe</v>
      </c>
      <c r="W1243" t="str">
        <f t="shared" si="178"/>
        <v>Acceptable</v>
      </c>
      <c r="AA1243" t="str">
        <f t="shared" si="179"/>
        <v>Not-Potable</v>
      </c>
      <c r="AB1243" t="str">
        <f t="shared" si="180"/>
        <v>Potable</v>
      </c>
      <c r="AC1243" t="s">
        <v>40</v>
      </c>
    </row>
    <row r="1244" spans="2:29" x14ac:dyDescent="0.3">
      <c r="B1244">
        <v>8.5552834226070296</v>
      </c>
      <c r="C1244">
        <v>216.65535589859201</v>
      </c>
      <c r="D1244">
        <v>183.37460916309101</v>
      </c>
      <c r="E1244">
        <v>8.2906882249070097</v>
      </c>
      <c r="F1244">
        <v>311.32584501765001</v>
      </c>
      <c r="G1244">
        <v>390.94308867459802</v>
      </c>
      <c r="H1244">
        <v>17.1388310172449</v>
      </c>
      <c r="I1244">
        <v>39.777281789057902</v>
      </c>
      <c r="J1244">
        <v>3.6871520676322902</v>
      </c>
      <c r="O1244" t="str">
        <f t="shared" si="173"/>
        <v>Acidic</v>
      </c>
      <c r="P1244" t="str" cm="1">
        <f t="array" ref="P1244">_xlfn.IFS(C1243&lt;=60,"Soft",
C1243&lt;120,"Moderately Soft",
C1243&lt;=170,"Desirable",
C1243&lt;=240,"Moderately Hard",
C1243&gt;240,"Hard")</f>
        <v>Moderately Hard</v>
      </c>
      <c r="Q1244" t="str" cm="1">
        <f t="array" ref="Q1244">_xlfn.IFS(D1243&lt;50,"Non-Beneficial",
D1243&lt;=150,"Excellent",
D1243&lt;=250,"Good",
D1243&lt;=350,"Average",
D1243&lt;=500,"Poor",
D1243&lt;=800,"Very Poor",
D1243&gt;800,"Unacceptable")</f>
        <v>Good</v>
      </c>
      <c r="R1244" t="str">
        <f t="shared" si="172"/>
        <v>Unacceptable</v>
      </c>
      <c r="S1244" t="str">
        <f t="shared" si="174"/>
        <v>Safe</v>
      </c>
      <c r="T1244" t="str">
        <f t="shared" si="175"/>
        <v>Unacceptable</v>
      </c>
      <c r="U1244" t="str">
        <f t="shared" si="176"/>
        <v>Acceptable</v>
      </c>
      <c r="V1244" t="str">
        <f t="shared" si="177"/>
        <v>Safe</v>
      </c>
      <c r="W1244" t="str">
        <f t="shared" si="178"/>
        <v>Unacceptable</v>
      </c>
      <c r="AA1244" t="str">
        <f t="shared" si="179"/>
        <v>Not-Potable</v>
      </c>
      <c r="AB1244" t="str">
        <f t="shared" si="180"/>
        <v>Not-Potable</v>
      </c>
      <c r="AC1244" t="s">
        <v>40</v>
      </c>
    </row>
    <row r="1245" spans="2:29" x14ac:dyDescent="0.3">
      <c r="B1245">
        <v>4.4834027609353804</v>
      </c>
      <c r="C1245">
        <v>172.38387771727801</v>
      </c>
      <c r="D1245">
        <v>131.22223421559301</v>
      </c>
      <c r="E1245">
        <v>5.2767308577287499</v>
      </c>
      <c r="F1245">
        <v>291.19908822051201</v>
      </c>
      <c r="G1245">
        <v>413.545047267906</v>
      </c>
      <c r="H1245">
        <v>11.871724637260201</v>
      </c>
      <c r="I1245">
        <v>75.504542016348196</v>
      </c>
      <c r="J1245">
        <v>2.2038405235023601</v>
      </c>
      <c r="O1245" t="str">
        <f t="shared" si="173"/>
        <v>Alkaline</v>
      </c>
      <c r="P1245" t="str" cm="1">
        <f t="array" ref="P1245">_xlfn.IFS(C1244&lt;=60,"Soft",
C1244&lt;120,"Moderately Soft",
C1244&lt;=170,"Desirable",
C1244&lt;=240,"Moderately Hard",
C1244&gt;240,"Hard")</f>
        <v>Moderately Hard</v>
      </c>
      <c r="Q1245" t="str" cm="1">
        <f t="array" ref="Q1245">_xlfn.IFS(D1244&lt;50,"Non-Beneficial",
D1244&lt;=150,"Excellent",
D1244&lt;=250,"Good",
D1244&lt;=350,"Average",
D1244&lt;=500,"Poor",
D1244&lt;=800,"Very Poor",
D1244&gt;800,"Unacceptable")</f>
        <v>Good</v>
      </c>
      <c r="R1245" t="str">
        <f t="shared" si="172"/>
        <v>Unacceptable</v>
      </c>
      <c r="S1245" t="str">
        <f t="shared" si="174"/>
        <v>Safe</v>
      </c>
      <c r="T1245" t="str">
        <f t="shared" si="175"/>
        <v>Acceptable</v>
      </c>
      <c r="U1245" t="str">
        <f t="shared" si="176"/>
        <v>Acceptable</v>
      </c>
      <c r="V1245" t="str">
        <f t="shared" si="177"/>
        <v>Safe</v>
      </c>
      <c r="W1245" t="str">
        <f t="shared" si="178"/>
        <v>Acceptable</v>
      </c>
      <c r="AA1245" t="str">
        <f t="shared" si="179"/>
        <v>Not-Potable</v>
      </c>
      <c r="AB1245" t="str">
        <f t="shared" si="180"/>
        <v>Not-Potable</v>
      </c>
      <c r="AC1245" t="s">
        <v>40</v>
      </c>
    </row>
    <row r="1246" spans="2:29" x14ac:dyDescent="0.3">
      <c r="B1246">
        <v>3.7830436384114399</v>
      </c>
      <c r="C1246">
        <v>157.85264488349301</v>
      </c>
      <c r="D1246">
        <v>203.847730963712</v>
      </c>
      <c r="E1246">
        <v>4.6670817440444399</v>
      </c>
      <c r="F1246">
        <v>300.04869121618901</v>
      </c>
      <c r="G1246">
        <v>432.43182233565398</v>
      </c>
      <c r="H1246">
        <v>12.701422330932401</v>
      </c>
      <c r="I1246">
        <f>$AI$27</f>
        <v>66.396292946768</v>
      </c>
      <c r="J1246">
        <v>4.4022441460051596</v>
      </c>
      <c r="O1246" t="str">
        <f t="shared" si="173"/>
        <v>Acidic</v>
      </c>
      <c r="P1246" t="str" cm="1">
        <f t="array" ref="P1246">_xlfn.IFS(C1245&lt;=60,"Soft",
C1245&lt;120,"Moderately Soft",
C1245&lt;=170,"Desirable",
C1245&lt;=240,"Moderately Hard",
C1245&gt;240,"Hard")</f>
        <v>Moderately Hard</v>
      </c>
      <c r="Q1246" t="str" cm="1">
        <f t="array" ref="Q1246">_xlfn.IFS(D1245&lt;50,"Non-Beneficial",
D1245&lt;=150,"Excellent",
D1245&lt;=250,"Good",
D1245&lt;=350,"Average",
D1245&lt;=500,"Poor",
D1245&lt;=800,"Very Poor",
D1245&gt;800,"Unacceptable")</f>
        <v>Excellent</v>
      </c>
      <c r="R1246" t="str">
        <f t="shared" si="172"/>
        <v>Needs Boiling</v>
      </c>
      <c r="S1246" t="str">
        <f t="shared" si="174"/>
        <v>Safe</v>
      </c>
      <c r="T1246" t="str">
        <f t="shared" si="175"/>
        <v>Acceptable</v>
      </c>
      <c r="U1246" t="str">
        <f t="shared" si="176"/>
        <v>Acceptable</v>
      </c>
      <c r="V1246" t="str">
        <f t="shared" si="177"/>
        <v>Safe</v>
      </c>
      <c r="W1246" t="str">
        <f t="shared" si="178"/>
        <v>Acceptable</v>
      </c>
      <c r="AA1246" t="str">
        <f t="shared" si="179"/>
        <v>Not-Potable</v>
      </c>
      <c r="AB1246" t="str">
        <f t="shared" si="180"/>
        <v>Potable</v>
      </c>
      <c r="AC1246" t="s">
        <v>40</v>
      </c>
    </row>
    <row r="1247" spans="2:29" x14ac:dyDescent="0.3">
      <c r="B1247">
        <v>7.1383743168543603</v>
      </c>
      <c r="C1247">
        <v>184.74522877089299</v>
      </c>
      <c r="D1247">
        <v>225.751885769322</v>
      </c>
      <c r="E1247">
        <v>6.9077144976833704</v>
      </c>
      <c r="F1247">
        <f>$AH$27</f>
        <v>333.77577661081307</v>
      </c>
      <c r="G1247">
        <v>504.86569280404802</v>
      </c>
      <c r="H1247">
        <v>18.503761888918699</v>
      </c>
      <c r="I1247">
        <v>66.136988187434497</v>
      </c>
      <c r="J1247">
        <v>4.1448722507002804</v>
      </c>
      <c r="O1247" t="str">
        <f t="shared" si="173"/>
        <v>Acidic</v>
      </c>
      <c r="P1247" t="str" cm="1">
        <f t="array" ref="P1247">_xlfn.IFS(C1246&lt;=60,"Soft",
C1246&lt;120,"Moderately Soft",
C1246&lt;=170,"Desirable",
C1246&lt;=240,"Moderately Hard",
C1246&gt;240,"Hard")</f>
        <v>Desirable</v>
      </c>
      <c r="Q1247" t="str" cm="1">
        <f t="array" ref="Q1247">_xlfn.IFS(D1246&lt;50,"Non-Beneficial",
D1246&lt;=150,"Excellent",
D1246&lt;=250,"Good",
D1246&lt;=350,"Average",
D1246&lt;=500,"Poor",
D1246&lt;=800,"Very Poor",
D1246&gt;800,"Unacceptable")</f>
        <v>Good</v>
      </c>
      <c r="R1247" t="str">
        <f t="shared" si="172"/>
        <v>Acceptable</v>
      </c>
      <c r="S1247" t="str">
        <f t="shared" si="174"/>
        <v>Safe</v>
      </c>
      <c r="T1247" t="str">
        <f t="shared" si="175"/>
        <v>Acceptable</v>
      </c>
      <c r="U1247" t="str">
        <f t="shared" si="176"/>
        <v>Acceptable</v>
      </c>
      <c r="V1247" t="str">
        <f t="shared" si="177"/>
        <v>Safe</v>
      </c>
      <c r="W1247" t="str">
        <f t="shared" si="178"/>
        <v>Acceptable</v>
      </c>
      <c r="AA1247" t="str">
        <f t="shared" si="179"/>
        <v>Not-Potable</v>
      </c>
      <c r="AB1247" t="str">
        <f t="shared" si="180"/>
        <v>Potable</v>
      </c>
      <c r="AC1247" t="s">
        <v>40</v>
      </c>
    </row>
    <row r="1248" spans="2:29" x14ac:dyDescent="0.3">
      <c r="B1248">
        <f>$AG$27</f>
        <v>7.080794504276815</v>
      </c>
      <c r="C1248">
        <v>171.59223653502099</v>
      </c>
      <c r="D1248">
        <v>147.84755660612899</v>
      </c>
      <c r="E1248">
        <v>7.4045825022971403</v>
      </c>
      <c r="F1248">
        <v>351.87550754418697</v>
      </c>
      <c r="G1248">
        <v>366.66951246631299</v>
      </c>
      <c r="H1248">
        <v>10.504303376161401</v>
      </c>
      <c r="I1248">
        <v>57.862156846478399</v>
      </c>
      <c r="J1248">
        <v>3.21016808871985</v>
      </c>
      <c r="O1248" t="str">
        <f t="shared" si="173"/>
        <v>Neutral</v>
      </c>
      <c r="P1248" t="str" cm="1">
        <f t="array" ref="P1248">_xlfn.IFS(C1247&lt;=60,"Soft",
C1247&lt;120,"Moderately Soft",
C1247&lt;=170,"Desirable",
C1247&lt;=240,"Moderately Hard",
C1247&gt;240,"Hard")</f>
        <v>Moderately Hard</v>
      </c>
      <c r="Q1248" t="str" cm="1">
        <f t="array" ref="Q1248">_xlfn.IFS(D1247&lt;50,"Non-Beneficial",
D1247&lt;=150,"Excellent",
D1247&lt;=250,"Good",
D1247&lt;=350,"Average",
D1247&lt;=500,"Poor",
D1247&lt;=800,"Very Poor",
D1247&gt;800,"Unacceptable")</f>
        <v>Good</v>
      </c>
      <c r="R1248" t="str">
        <f t="shared" si="172"/>
        <v>Needs Boiling</v>
      </c>
      <c r="S1248" t="str">
        <f t="shared" si="174"/>
        <v>Safe</v>
      </c>
      <c r="T1248" t="str">
        <f t="shared" si="175"/>
        <v>Unacceptable</v>
      </c>
      <c r="U1248" t="str">
        <f t="shared" si="176"/>
        <v>Acceptable</v>
      </c>
      <c r="V1248" t="str">
        <f t="shared" si="177"/>
        <v>Safe</v>
      </c>
      <c r="W1248" t="str">
        <f t="shared" si="178"/>
        <v>Acceptable</v>
      </c>
      <c r="AA1248" t="str">
        <f t="shared" si="179"/>
        <v>Not-Potable</v>
      </c>
      <c r="AB1248" t="str">
        <f t="shared" si="180"/>
        <v>Potable</v>
      </c>
      <c r="AC1248" t="s">
        <v>40</v>
      </c>
    </row>
    <row r="1249" spans="2:29" x14ac:dyDescent="0.3">
      <c r="B1249">
        <v>7.9123610281138204</v>
      </c>
      <c r="C1249">
        <v>211.37644403195</v>
      </c>
      <c r="D1249">
        <v>348.08442779968101</v>
      </c>
      <c r="E1249">
        <v>8.9133642746331994</v>
      </c>
      <c r="F1249">
        <f>$AH$27</f>
        <v>333.77577661081307</v>
      </c>
      <c r="G1249">
        <v>594.89929012924597</v>
      </c>
      <c r="H1249">
        <v>16.681989927732999</v>
      </c>
      <c r="I1249">
        <v>72.048082582561307</v>
      </c>
      <c r="J1249">
        <v>2.8785156305225401</v>
      </c>
      <c r="O1249" t="str">
        <f t="shared" si="173"/>
        <v>Neutral</v>
      </c>
      <c r="P1249" t="str" cm="1">
        <f t="array" ref="P1249">_xlfn.IFS(C1248&lt;=60,"Soft",
C1248&lt;120,"Moderately Soft",
C1248&lt;=170,"Desirable",
C1248&lt;=240,"Moderately Hard",
C1248&gt;240,"Hard")</f>
        <v>Moderately Hard</v>
      </c>
      <c r="Q1249" t="str" cm="1">
        <f t="array" ref="Q1249">_xlfn.IFS(D1248&lt;50,"Non-Beneficial",
D1248&lt;=150,"Excellent",
D1248&lt;=250,"Good",
D1248&lt;=350,"Average",
D1248&lt;=500,"Poor",
D1248&lt;=800,"Very Poor",
D1248&gt;800,"Unacceptable")</f>
        <v>Excellent</v>
      </c>
      <c r="R1249" t="str">
        <f t="shared" si="172"/>
        <v>Unacceptable</v>
      </c>
      <c r="S1249" t="str">
        <f t="shared" si="174"/>
        <v>Safe</v>
      </c>
      <c r="T1249" t="str">
        <f t="shared" si="175"/>
        <v>Acceptable</v>
      </c>
      <c r="U1249" t="str">
        <f t="shared" si="176"/>
        <v>Acceptable</v>
      </c>
      <c r="V1249" t="str">
        <f t="shared" si="177"/>
        <v>Safe</v>
      </c>
      <c r="W1249" t="str">
        <f t="shared" si="178"/>
        <v>Acceptable</v>
      </c>
      <c r="AA1249" t="str">
        <f t="shared" si="179"/>
        <v>Not-Potable</v>
      </c>
      <c r="AB1249" t="str">
        <f t="shared" si="180"/>
        <v>Potable</v>
      </c>
      <c r="AC1249" t="s">
        <v>40</v>
      </c>
    </row>
    <row r="1250" spans="2:29" x14ac:dyDescent="0.3">
      <c r="B1250">
        <f>$AG$27</f>
        <v>7.080794504276815</v>
      </c>
      <c r="C1250">
        <v>193.11679387301501</v>
      </c>
      <c r="D1250">
        <v>173.88982564899899</v>
      </c>
      <c r="E1250">
        <v>7.7021353542639996</v>
      </c>
      <c r="F1250">
        <v>382.060707150643</v>
      </c>
      <c r="G1250">
        <v>468.93934448248098</v>
      </c>
      <c r="H1250">
        <v>16.233038552975401</v>
      </c>
      <c r="I1250">
        <v>67.873909850586301</v>
      </c>
      <c r="J1250">
        <v>4.2177437449316804</v>
      </c>
      <c r="O1250" t="str">
        <f t="shared" si="173"/>
        <v>Neutral</v>
      </c>
      <c r="P1250" t="str" cm="1">
        <f t="array" ref="P1250">_xlfn.IFS(C1249&lt;=60,"Soft",
C1249&lt;120,"Moderately Soft",
C1249&lt;=170,"Desirable",
C1249&lt;=240,"Moderately Hard",
C1249&gt;240,"Hard")</f>
        <v>Moderately Hard</v>
      </c>
      <c r="Q1250" t="str" cm="1">
        <f t="array" ref="Q1250">_xlfn.IFS(D1249&lt;50,"Non-Beneficial",
D1249&lt;=150,"Excellent",
D1249&lt;=250,"Good",
D1249&lt;=350,"Average",
D1249&lt;=500,"Poor",
D1249&lt;=800,"Very Poor",
D1249&gt;800,"Unacceptable")</f>
        <v>Average</v>
      </c>
      <c r="R1250" t="str">
        <f t="shared" si="172"/>
        <v>Unacceptable</v>
      </c>
      <c r="S1250" t="str">
        <f t="shared" si="174"/>
        <v>Safe</v>
      </c>
      <c r="T1250" t="str">
        <f t="shared" si="175"/>
        <v>Unacceptable</v>
      </c>
      <c r="U1250" t="str">
        <f t="shared" si="176"/>
        <v>Acceptable</v>
      </c>
      <c r="V1250" t="str">
        <f t="shared" si="177"/>
        <v>Safe</v>
      </c>
      <c r="W1250" t="str">
        <f t="shared" si="178"/>
        <v>Acceptable</v>
      </c>
      <c r="AA1250" t="str">
        <f t="shared" si="179"/>
        <v>Not-Potable</v>
      </c>
      <c r="AB1250" t="str">
        <f t="shared" si="180"/>
        <v>Not-Potable</v>
      </c>
      <c r="AC1250" t="s">
        <v>40</v>
      </c>
    </row>
    <row r="1251" spans="2:29" x14ac:dyDescent="0.3">
      <c r="B1251">
        <v>9.1283577576904804</v>
      </c>
      <c r="C1251">
        <v>184.682103878801</v>
      </c>
      <c r="D1251">
        <v>104.18108344794601</v>
      </c>
      <c r="E1251">
        <v>6.8502003891331702</v>
      </c>
      <c r="F1251">
        <v>388.06871079518203</v>
      </c>
      <c r="G1251">
        <v>371.48230764676998</v>
      </c>
      <c r="H1251">
        <v>10.444500912817601</v>
      </c>
      <c r="I1251">
        <v>68.184020059273806</v>
      </c>
      <c r="J1251">
        <v>3.7622226885605801</v>
      </c>
      <c r="O1251" t="str">
        <f t="shared" si="173"/>
        <v>Neutral</v>
      </c>
      <c r="P1251" t="str" cm="1">
        <f t="array" ref="P1251">_xlfn.IFS(C1250&lt;=60,"Soft",
C1250&lt;120,"Moderately Soft",
C1250&lt;=170,"Desirable",
C1250&lt;=240,"Moderately Hard",
C1250&gt;240,"Hard")</f>
        <v>Moderately Hard</v>
      </c>
      <c r="Q1251" t="str" cm="1">
        <f t="array" ref="Q1251">_xlfn.IFS(D1250&lt;50,"Non-Beneficial",
D1250&lt;=150,"Excellent",
D1250&lt;=250,"Good",
D1250&lt;=350,"Average",
D1250&lt;=500,"Poor",
D1250&lt;=800,"Very Poor",
D1250&gt;800,"Unacceptable")</f>
        <v>Good</v>
      </c>
      <c r="R1251" t="str">
        <f t="shared" si="172"/>
        <v>Unacceptable</v>
      </c>
      <c r="S1251" t="str">
        <f t="shared" si="174"/>
        <v>Safe</v>
      </c>
      <c r="T1251" t="str">
        <f t="shared" si="175"/>
        <v>Acceptable</v>
      </c>
      <c r="U1251" t="str">
        <f t="shared" si="176"/>
        <v>Acceptable</v>
      </c>
      <c r="V1251" t="str">
        <f t="shared" si="177"/>
        <v>Safe</v>
      </c>
      <c r="W1251" t="str">
        <f t="shared" si="178"/>
        <v>Acceptable</v>
      </c>
      <c r="AA1251" t="str">
        <f t="shared" si="179"/>
        <v>Not-Potable</v>
      </c>
      <c r="AB1251" t="str">
        <f t="shared" si="180"/>
        <v>Potable</v>
      </c>
      <c r="AC1251" t="s">
        <v>40</v>
      </c>
    </row>
    <row r="1252" spans="2:29" x14ac:dyDescent="0.3">
      <c r="B1252">
        <v>5.2719713777297503</v>
      </c>
      <c r="C1252">
        <v>193.169509487612</v>
      </c>
      <c r="D1252">
        <v>220.05436550006098</v>
      </c>
      <c r="E1252">
        <v>6.1839500321685703</v>
      </c>
      <c r="F1252">
        <v>267.82564786664199</v>
      </c>
      <c r="G1252">
        <v>351.48027964033099</v>
      </c>
      <c r="H1252">
        <v>15.6643818591032</v>
      </c>
      <c r="I1252">
        <v>68.615876293993097</v>
      </c>
      <c r="J1252">
        <v>4.1194364749290404</v>
      </c>
      <c r="O1252" t="str">
        <f t="shared" si="173"/>
        <v>Alkaline</v>
      </c>
      <c r="P1252" t="str" cm="1">
        <f t="array" ref="P1252">_xlfn.IFS(C1251&lt;=60,"Soft",
C1251&lt;120,"Moderately Soft",
C1251&lt;=170,"Desirable",
C1251&lt;=240,"Moderately Hard",
C1251&gt;240,"Hard")</f>
        <v>Moderately Hard</v>
      </c>
      <c r="Q1252" t="str" cm="1">
        <f t="array" ref="Q1252">_xlfn.IFS(D1251&lt;50,"Non-Beneficial",
D1251&lt;=150,"Excellent",
D1251&lt;=250,"Good",
D1251&lt;=350,"Average",
D1251&lt;=500,"Poor",
D1251&lt;=800,"Very Poor",
D1251&gt;800,"Unacceptable")</f>
        <v>Excellent</v>
      </c>
      <c r="R1252" t="str">
        <f t="shared" si="172"/>
        <v>Needs Boiling</v>
      </c>
      <c r="S1252" t="str">
        <f t="shared" si="174"/>
        <v>Safe</v>
      </c>
      <c r="T1252" t="str">
        <f t="shared" si="175"/>
        <v>Acceptable</v>
      </c>
      <c r="U1252" t="str">
        <f t="shared" si="176"/>
        <v>Acceptable</v>
      </c>
      <c r="V1252" t="str">
        <f t="shared" si="177"/>
        <v>Safe</v>
      </c>
      <c r="W1252" t="str">
        <f t="shared" si="178"/>
        <v>Acceptable</v>
      </c>
      <c r="AA1252" t="str">
        <f t="shared" si="179"/>
        <v>Not-Potable</v>
      </c>
      <c r="AB1252" t="str">
        <f t="shared" si="180"/>
        <v>Potable</v>
      </c>
      <c r="AC1252" t="s">
        <v>40</v>
      </c>
    </row>
    <row r="1253" spans="2:29" x14ac:dyDescent="0.3">
      <c r="B1253">
        <v>6.4650935290669196</v>
      </c>
      <c r="C1253">
        <v>241.26813774836901</v>
      </c>
      <c r="D1253">
        <v>439.58678129549003</v>
      </c>
      <c r="E1253">
        <v>7.4201548540342097</v>
      </c>
      <c r="F1253">
        <v>306.020392762043</v>
      </c>
      <c r="G1253">
        <v>544.600566720286</v>
      </c>
      <c r="H1253">
        <v>20.768986391422398</v>
      </c>
      <c r="I1253">
        <v>89.646505924908595</v>
      </c>
      <c r="J1253">
        <v>3.7905236931827799</v>
      </c>
      <c r="O1253" t="str">
        <f t="shared" si="173"/>
        <v>Acidic</v>
      </c>
      <c r="P1253" t="str" cm="1">
        <f t="array" ref="P1253">_xlfn.IFS(C1252&lt;=60,"Soft",
C1252&lt;120,"Moderately Soft",
C1252&lt;=170,"Desirable",
C1252&lt;=240,"Moderately Hard",
C1252&gt;240,"Hard")</f>
        <v>Moderately Hard</v>
      </c>
      <c r="Q1253" t="str" cm="1">
        <f t="array" ref="Q1253">_xlfn.IFS(D1252&lt;50,"Non-Beneficial",
D1252&lt;=150,"Excellent",
D1252&lt;=250,"Good",
D1252&lt;=350,"Average",
D1252&lt;=500,"Poor",
D1252&lt;=800,"Very Poor",
D1252&gt;800,"Unacceptable")</f>
        <v>Good</v>
      </c>
      <c r="R1253" t="str">
        <f t="shared" si="172"/>
        <v>Needs Boiling</v>
      </c>
      <c r="S1253" t="str">
        <f t="shared" si="174"/>
        <v>Safe</v>
      </c>
      <c r="T1253" t="str">
        <f t="shared" si="175"/>
        <v>Acceptable</v>
      </c>
      <c r="U1253" t="str">
        <f t="shared" si="176"/>
        <v>Acceptable</v>
      </c>
      <c r="V1253" t="str">
        <f t="shared" si="177"/>
        <v>Safe</v>
      </c>
      <c r="W1253" t="str">
        <f t="shared" si="178"/>
        <v>Acceptable</v>
      </c>
      <c r="AA1253" t="str">
        <f t="shared" si="179"/>
        <v>Not-Potable</v>
      </c>
      <c r="AB1253" t="str">
        <f t="shared" si="180"/>
        <v>Potable</v>
      </c>
      <c r="AC1253" t="s">
        <v>40</v>
      </c>
    </row>
    <row r="1254" spans="2:29" x14ac:dyDescent="0.3">
      <c r="B1254">
        <v>8.24518659646861</v>
      </c>
      <c r="C1254">
        <v>199.305774205765</v>
      </c>
      <c r="D1254">
        <v>139.09479065439501</v>
      </c>
      <c r="E1254">
        <v>9.3696417885534</v>
      </c>
      <c r="F1254">
        <v>406.04760890095599</v>
      </c>
      <c r="G1254">
        <v>423.73678433827399</v>
      </c>
      <c r="H1254">
        <v>14.8013290073976</v>
      </c>
      <c r="I1254">
        <v>97.2770042514138</v>
      </c>
      <c r="J1254">
        <v>4.1257317940268301</v>
      </c>
      <c r="O1254" t="str">
        <f t="shared" si="173"/>
        <v>Acidic</v>
      </c>
      <c r="P1254" t="str" cm="1">
        <f t="array" ref="P1254">_xlfn.IFS(C1253&lt;=60,"Soft",
C1253&lt;120,"Moderately Soft",
C1253&lt;=170,"Desirable",
C1253&lt;=240,"Moderately Hard",
C1253&gt;240,"Hard")</f>
        <v>Hard</v>
      </c>
      <c r="Q1254" t="str" cm="1">
        <f t="array" ref="Q1254">_xlfn.IFS(D1253&lt;50,"Non-Beneficial",
D1253&lt;=150,"Excellent",
D1253&lt;=250,"Good",
D1253&lt;=350,"Average",
D1253&lt;=500,"Poor",
D1253&lt;=800,"Very Poor",
D1253&gt;800,"Unacceptable")</f>
        <v>Poor</v>
      </c>
      <c r="R1254" t="str">
        <f t="shared" si="172"/>
        <v>Unacceptable</v>
      </c>
      <c r="S1254" t="str">
        <f t="shared" si="174"/>
        <v>Safe</v>
      </c>
      <c r="T1254" t="str">
        <f t="shared" si="175"/>
        <v>Unacceptable</v>
      </c>
      <c r="U1254" t="str">
        <f t="shared" si="176"/>
        <v>Unacceptable</v>
      </c>
      <c r="V1254" t="str">
        <f t="shared" si="177"/>
        <v>Unsafe</v>
      </c>
      <c r="W1254" t="str">
        <f t="shared" si="178"/>
        <v>Acceptable</v>
      </c>
      <c r="AA1254" t="str">
        <f t="shared" si="179"/>
        <v>Not-Potable</v>
      </c>
      <c r="AB1254" t="str">
        <f t="shared" si="180"/>
        <v>Not-Potable</v>
      </c>
      <c r="AC1254" t="s">
        <v>40</v>
      </c>
    </row>
    <row r="1255" spans="2:29" x14ac:dyDescent="0.3">
      <c r="B1255">
        <f>$AG$27</f>
        <v>7.080794504276815</v>
      </c>
      <c r="C1255">
        <v>196.43200667457501</v>
      </c>
      <c r="D1255">
        <v>181.28908291199699</v>
      </c>
      <c r="E1255">
        <v>8.0080769031965495</v>
      </c>
      <c r="F1255">
        <v>323.552138028873</v>
      </c>
      <c r="G1255">
        <v>313.36187025725297</v>
      </c>
      <c r="H1255">
        <v>18.6007278935644</v>
      </c>
      <c r="I1255">
        <v>67.9643764080094</v>
      </c>
      <c r="J1255">
        <v>3.5020815041262301</v>
      </c>
      <c r="O1255" t="str">
        <f t="shared" si="173"/>
        <v>Alkaline</v>
      </c>
      <c r="P1255" t="str" cm="1">
        <f t="array" ref="P1255">_xlfn.IFS(C1254&lt;=60,"Soft",
C1254&lt;120,"Moderately Soft",
C1254&lt;=170,"Desirable",
C1254&lt;=240,"Moderately Hard",
C1254&gt;240,"Hard")</f>
        <v>Moderately Hard</v>
      </c>
      <c r="Q1255" t="str" cm="1">
        <f t="array" ref="Q1255">_xlfn.IFS(D1254&lt;50,"Non-Beneficial",
D1254&lt;=150,"Excellent",
D1254&lt;=250,"Good",
D1254&lt;=350,"Average",
D1254&lt;=500,"Poor",
D1254&lt;=800,"Very Poor",
D1254&gt;800,"Unacceptable")</f>
        <v>Excellent</v>
      </c>
      <c r="R1255" t="str">
        <f t="shared" si="172"/>
        <v>Unacceptable</v>
      </c>
      <c r="S1255" t="str">
        <f t="shared" si="174"/>
        <v>Unsafe</v>
      </c>
      <c r="T1255" t="str">
        <f t="shared" si="175"/>
        <v>Acceptable</v>
      </c>
      <c r="U1255" t="str">
        <f t="shared" si="176"/>
        <v>Acceptable</v>
      </c>
      <c r="V1255" t="str">
        <f t="shared" si="177"/>
        <v>Unsafe</v>
      </c>
      <c r="W1255" t="str">
        <f t="shared" si="178"/>
        <v>Acceptable</v>
      </c>
      <c r="AA1255" t="str">
        <f t="shared" si="179"/>
        <v>Not-Potable</v>
      </c>
      <c r="AB1255" t="str">
        <f t="shared" si="180"/>
        <v>Not-Potable</v>
      </c>
      <c r="AC1255" t="s">
        <v>40</v>
      </c>
    </row>
    <row r="1256" spans="2:29" x14ac:dyDescent="0.3">
      <c r="B1256">
        <v>6.7047918921837004</v>
      </c>
      <c r="C1256">
        <v>176.896032783409</v>
      </c>
      <c r="D1256">
        <v>281.40768154511397</v>
      </c>
      <c r="E1256">
        <v>6.94210675560526</v>
      </c>
      <c r="F1256">
        <f>$AH$27</f>
        <v>333.77577661081307</v>
      </c>
      <c r="G1256">
        <v>455.97262699635297</v>
      </c>
      <c r="H1256">
        <v>16.035979879461301</v>
      </c>
      <c r="I1256">
        <v>40.0761127269637</v>
      </c>
      <c r="J1256">
        <v>3.80659629246348</v>
      </c>
      <c r="O1256" t="str">
        <f t="shared" si="173"/>
        <v>Neutral</v>
      </c>
      <c r="P1256" t="str" cm="1">
        <f t="array" ref="P1256">_xlfn.IFS(C1255&lt;=60,"Soft",
C1255&lt;120,"Moderately Soft",
C1255&lt;=170,"Desirable",
C1255&lt;=240,"Moderately Hard",
C1255&gt;240,"Hard")</f>
        <v>Moderately Hard</v>
      </c>
      <c r="Q1256" t="str" cm="1">
        <f t="array" ref="Q1256">_xlfn.IFS(D1255&lt;50,"Non-Beneficial",
D1255&lt;=150,"Excellent",
D1255&lt;=250,"Good",
D1255&lt;=350,"Average",
D1255&lt;=500,"Poor",
D1255&lt;=800,"Very Poor",
D1255&gt;800,"Unacceptable")</f>
        <v>Good</v>
      </c>
      <c r="R1256" t="str">
        <f t="shared" si="172"/>
        <v>Unacceptable</v>
      </c>
      <c r="S1256" t="str">
        <f t="shared" si="174"/>
        <v>Safe</v>
      </c>
      <c r="T1256" t="str">
        <f t="shared" si="175"/>
        <v>Acceptable</v>
      </c>
      <c r="U1256" t="str">
        <f t="shared" si="176"/>
        <v>Acceptable</v>
      </c>
      <c r="V1256" t="str">
        <f t="shared" si="177"/>
        <v>Safe</v>
      </c>
      <c r="W1256" t="str">
        <f t="shared" si="178"/>
        <v>Acceptable</v>
      </c>
      <c r="AA1256" t="str">
        <f t="shared" si="179"/>
        <v>Not-Potable</v>
      </c>
      <c r="AB1256" t="str">
        <f t="shared" si="180"/>
        <v>Potable</v>
      </c>
      <c r="AC1256" t="s">
        <v>40</v>
      </c>
    </row>
    <row r="1257" spans="2:29" x14ac:dyDescent="0.3">
      <c r="B1257">
        <v>6.4302547859565404</v>
      </c>
      <c r="C1257">
        <v>207.57940234957201</v>
      </c>
      <c r="D1257">
        <v>268.551056106479</v>
      </c>
      <c r="E1257">
        <v>7.0879099630501798</v>
      </c>
      <c r="F1257">
        <v>304.17343399612901</v>
      </c>
      <c r="G1257">
        <v>418.41947149717703</v>
      </c>
      <c r="H1257">
        <v>17.921140943552999</v>
      </c>
      <c r="I1257">
        <v>34.8163977240566</v>
      </c>
      <c r="J1257">
        <v>4.8057915336195096</v>
      </c>
      <c r="O1257" t="str">
        <f t="shared" si="173"/>
        <v>Drinkable</v>
      </c>
      <c r="P1257" t="str" cm="1">
        <f t="array" ref="P1257">_xlfn.IFS(C1256&lt;=60,"Soft",
C1256&lt;120,"Moderately Soft",
C1256&lt;=170,"Desirable",
C1256&lt;=240,"Moderately Hard",
C1256&gt;240,"Hard")</f>
        <v>Moderately Hard</v>
      </c>
      <c r="Q1257" t="str" cm="1">
        <f t="array" ref="Q1257">_xlfn.IFS(D1256&lt;50,"Non-Beneficial",
D1256&lt;=150,"Excellent",
D1256&lt;=250,"Good",
D1256&lt;=350,"Average",
D1256&lt;=500,"Poor",
D1256&lt;=800,"Very Poor",
D1256&gt;800,"Unacceptable")</f>
        <v>Average</v>
      </c>
      <c r="R1257" t="str">
        <f t="shared" si="172"/>
        <v>Needs Boiling</v>
      </c>
      <c r="S1257" t="str">
        <f t="shared" si="174"/>
        <v>Safe</v>
      </c>
      <c r="T1257" t="str">
        <f t="shared" si="175"/>
        <v>Acceptable</v>
      </c>
      <c r="U1257" t="str">
        <f t="shared" si="176"/>
        <v>Acceptable</v>
      </c>
      <c r="V1257" t="str">
        <f t="shared" si="177"/>
        <v>Safe</v>
      </c>
      <c r="W1257" t="str">
        <f t="shared" si="178"/>
        <v>Acceptable</v>
      </c>
      <c r="AA1257" t="str">
        <f t="shared" si="179"/>
        <v>Potable</v>
      </c>
      <c r="AB1257" t="str">
        <f t="shared" si="180"/>
        <v>Potable</v>
      </c>
      <c r="AC1257" t="s">
        <v>40</v>
      </c>
    </row>
    <row r="1258" spans="2:29" x14ac:dyDescent="0.3">
      <c r="B1258">
        <v>7.4827912763506896</v>
      </c>
      <c r="C1258">
        <v>186.093432370633</v>
      </c>
      <c r="D1258">
        <v>196.21325105479099</v>
      </c>
      <c r="E1258">
        <v>8.1718654500664698</v>
      </c>
      <c r="F1258">
        <v>369.19087801529599</v>
      </c>
      <c r="G1258">
        <v>475.21146048306002</v>
      </c>
      <c r="H1258">
        <v>12.1272539172209</v>
      </c>
      <c r="I1258">
        <v>105.165799305283</v>
      </c>
      <c r="J1258">
        <v>4.0947462863733497</v>
      </c>
      <c r="O1258" t="str">
        <f t="shared" si="173"/>
        <v>Acidic</v>
      </c>
      <c r="P1258" t="str" cm="1">
        <f t="array" ref="P1258">_xlfn.IFS(C1257&lt;=60,"Soft",
C1257&lt;120,"Moderately Soft",
C1257&lt;=170,"Desirable",
C1257&lt;=240,"Moderately Hard",
C1257&gt;240,"Hard")</f>
        <v>Moderately Hard</v>
      </c>
      <c r="Q1258" t="str" cm="1">
        <f t="array" ref="Q1258">_xlfn.IFS(D1257&lt;50,"Non-Beneficial",
D1257&lt;=150,"Excellent",
D1257&lt;=250,"Good",
D1257&lt;=350,"Average",
D1257&lt;=500,"Poor",
D1257&lt;=800,"Very Poor",
D1257&gt;800,"Unacceptable")</f>
        <v>Average</v>
      </c>
      <c r="R1258" t="str">
        <f t="shared" si="172"/>
        <v>Unacceptable</v>
      </c>
      <c r="S1258" t="str">
        <f t="shared" si="174"/>
        <v>Safe</v>
      </c>
      <c r="T1258" t="str">
        <f t="shared" si="175"/>
        <v>Acceptable</v>
      </c>
      <c r="U1258" t="str">
        <f t="shared" si="176"/>
        <v>Acceptable</v>
      </c>
      <c r="V1258" t="str">
        <f t="shared" si="177"/>
        <v>Safe</v>
      </c>
      <c r="W1258" t="str">
        <f t="shared" si="178"/>
        <v>Acceptable</v>
      </c>
      <c r="AA1258" t="str">
        <f t="shared" si="179"/>
        <v>Not-Potable</v>
      </c>
      <c r="AB1258" t="str">
        <f t="shared" si="180"/>
        <v>Not-Potable</v>
      </c>
      <c r="AC1258" t="s">
        <v>40</v>
      </c>
    </row>
    <row r="1259" spans="2:29" x14ac:dyDescent="0.3">
      <c r="B1259">
        <v>5.5044523206609002</v>
      </c>
      <c r="C1259">
        <v>164.500984109429</v>
      </c>
      <c r="D1259">
        <v>119.502350310742</v>
      </c>
      <c r="E1259">
        <v>6.8009576688041697</v>
      </c>
      <c r="F1259">
        <v>302.190494453734</v>
      </c>
      <c r="G1259">
        <v>537.53960913720198</v>
      </c>
      <c r="H1259">
        <v>14.393869036597</v>
      </c>
      <c r="I1259">
        <v>69.939822159548498</v>
      </c>
      <c r="J1259">
        <v>4.6573609344648004</v>
      </c>
      <c r="O1259" t="str">
        <f t="shared" si="173"/>
        <v>Neutral</v>
      </c>
      <c r="P1259" t="str" cm="1">
        <f t="array" ref="P1259">_xlfn.IFS(C1258&lt;=60,"Soft",
C1258&lt;120,"Moderately Soft",
C1258&lt;=170,"Desirable",
C1258&lt;=240,"Moderately Hard",
C1258&gt;240,"Hard")</f>
        <v>Moderately Hard</v>
      </c>
      <c r="Q1259" t="str" cm="1">
        <f t="array" ref="Q1259">_xlfn.IFS(D1258&lt;50,"Non-Beneficial",
D1258&lt;=150,"Excellent",
D1258&lt;=250,"Good",
D1258&lt;=350,"Average",
D1258&lt;=500,"Poor",
D1258&lt;=800,"Very Poor",
D1258&gt;800,"Unacceptable")</f>
        <v>Good</v>
      </c>
      <c r="R1259" t="str">
        <f t="shared" si="172"/>
        <v>Unacceptable</v>
      </c>
      <c r="S1259" t="str">
        <f t="shared" si="174"/>
        <v>Safe</v>
      </c>
      <c r="T1259" t="str">
        <f t="shared" si="175"/>
        <v>Acceptable</v>
      </c>
      <c r="U1259" t="str">
        <f t="shared" si="176"/>
        <v>Acceptable</v>
      </c>
      <c r="V1259" t="str">
        <f t="shared" si="177"/>
        <v>Unsafe</v>
      </c>
      <c r="W1259" t="str">
        <f t="shared" si="178"/>
        <v>Acceptable</v>
      </c>
      <c r="AA1259" t="str">
        <f t="shared" si="179"/>
        <v>Not-Potable</v>
      </c>
      <c r="AB1259" t="str">
        <f t="shared" si="180"/>
        <v>Not-Potable</v>
      </c>
      <c r="AC1259" t="s">
        <v>40</v>
      </c>
    </row>
    <row r="1260" spans="2:29" x14ac:dyDescent="0.3">
      <c r="B1260">
        <v>7.5219206364111102</v>
      </c>
      <c r="C1260">
        <v>198.354626371655</v>
      </c>
      <c r="D1260">
        <v>201.39430347085502</v>
      </c>
      <c r="E1260">
        <v>7.1776549893276096</v>
      </c>
      <c r="F1260">
        <f>$AH$27</f>
        <v>333.77577661081307</v>
      </c>
      <c r="G1260">
        <v>603.05495585747497</v>
      </c>
      <c r="H1260">
        <v>13.7736098402632</v>
      </c>
      <c r="I1260">
        <v>84.816771084414199</v>
      </c>
      <c r="J1260">
        <v>3.1109323911398898</v>
      </c>
      <c r="O1260" t="str">
        <f t="shared" si="173"/>
        <v>Acidic</v>
      </c>
      <c r="P1260" t="str" cm="1">
        <f t="array" ref="P1260">_xlfn.IFS(C1259&lt;=60,"Soft",
C1259&lt;120,"Moderately Soft",
C1259&lt;=170,"Desirable",
C1259&lt;=240,"Moderately Hard",
C1259&gt;240,"Hard")</f>
        <v>Desirable</v>
      </c>
      <c r="Q1260" t="str" cm="1">
        <f t="array" ref="Q1260">_xlfn.IFS(D1259&lt;50,"Non-Beneficial",
D1259&lt;=150,"Excellent",
D1259&lt;=250,"Good",
D1259&lt;=350,"Average",
D1259&lt;=500,"Poor",
D1259&lt;=800,"Very Poor",
D1259&gt;800,"Unacceptable")</f>
        <v>Excellent</v>
      </c>
      <c r="R1260" t="str">
        <f t="shared" si="172"/>
        <v>Needs Boiling</v>
      </c>
      <c r="S1260" t="str">
        <f t="shared" si="174"/>
        <v>Safe</v>
      </c>
      <c r="T1260" t="str">
        <f t="shared" si="175"/>
        <v>Unacceptable</v>
      </c>
      <c r="U1260" t="str">
        <f t="shared" si="176"/>
        <v>Acceptable</v>
      </c>
      <c r="V1260" t="str">
        <f t="shared" si="177"/>
        <v>Safe</v>
      </c>
      <c r="W1260" t="str">
        <f t="shared" si="178"/>
        <v>Acceptable</v>
      </c>
      <c r="AA1260" t="str">
        <f t="shared" si="179"/>
        <v>Not-Potable</v>
      </c>
      <c r="AB1260" t="str">
        <f t="shared" si="180"/>
        <v>Not-Potable</v>
      </c>
      <c r="AC1260" t="s">
        <v>40</v>
      </c>
    </row>
    <row r="1261" spans="2:29" x14ac:dyDescent="0.3">
      <c r="B1261">
        <f>$AG$27</f>
        <v>7.080794504276815</v>
      </c>
      <c r="C1261">
        <v>164.09474379608301</v>
      </c>
      <c r="D1261">
        <v>93.446533223075008</v>
      </c>
      <c r="E1261">
        <v>5.9593091576374499</v>
      </c>
      <c r="F1261">
        <v>349.01943350474897</v>
      </c>
      <c r="G1261">
        <v>367.38981116568601</v>
      </c>
      <c r="H1261">
        <v>13.9379678685196</v>
      </c>
      <c r="I1261">
        <v>88.771969322127504</v>
      </c>
      <c r="J1261">
        <v>4.5593366423943102</v>
      </c>
      <c r="O1261" t="str">
        <f t="shared" si="173"/>
        <v>Neutral</v>
      </c>
      <c r="P1261" t="str" cm="1">
        <f t="array" ref="P1261">_xlfn.IFS(C1260&lt;=60,"Soft",
C1260&lt;120,"Moderately Soft",
C1260&lt;=170,"Desirable",
C1260&lt;=240,"Moderately Hard",
C1260&gt;240,"Hard")</f>
        <v>Moderately Hard</v>
      </c>
      <c r="Q1261" t="str" cm="1">
        <f t="array" ref="Q1261">_xlfn.IFS(D1260&lt;50,"Non-Beneficial",
D1260&lt;=150,"Excellent",
D1260&lt;=250,"Good",
D1260&lt;=350,"Average",
D1260&lt;=500,"Poor",
D1260&lt;=800,"Very Poor",
D1260&gt;800,"Unacceptable")</f>
        <v>Good</v>
      </c>
      <c r="R1261" t="str">
        <f t="shared" si="172"/>
        <v>Unacceptable</v>
      </c>
      <c r="S1261" t="str">
        <f t="shared" si="174"/>
        <v>Safe</v>
      </c>
      <c r="T1261" t="str">
        <f t="shared" si="175"/>
        <v>Unacceptable</v>
      </c>
      <c r="U1261" t="str">
        <f t="shared" si="176"/>
        <v>Acceptable</v>
      </c>
      <c r="V1261" t="str">
        <f t="shared" si="177"/>
        <v>Unsafe</v>
      </c>
      <c r="W1261" t="str">
        <f t="shared" si="178"/>
        <v>Acceptable</v>
      </c>
      <c r="AA1261" t="str">
        <f t="shared" si="179"/>
        <v>Not-Potable</v>
      </c>
      <c r="AB1261" t="str">
        <f t="shared" si="180"/>
        <v>Not-Potable</v>
      </c>
      <c r="AC1261" t="s">
        <v>40</v>
      </c>
    </row>
    <row r="1262" spans="2:29" x14ac:dyDescent="0.3">
      <c r="B1262">
        <v>8.5225677327180804</v>
      </c>
      <c r="C1262">
        <v>208.13299968727699</v>
      </c>
      <c r="D1262">
        <v>164.463280502656</v>
      </c>
      <c r="E1262">
        <v>6.7297754686815097</v>
      </c>
      <c r="F1262">
        <v>372.50384274036401</v>
      </c>
      <c r="G1262">
        <v>346.374597637421</v>
      </c>
      <c r="H1262">
        <v>12.0021776792636</v>
      </c>
      <c r="I1262">
        <v>80.758617746865298</v>
      </c>
      <c r="J1262">
        <v>3.3582844048860401</v>
      </c>
      <c r="O1262" t="str">
        <f t="shared" si="173"/>
        <v>Neutral</v>
      </c>
      <c r="P1262" t="str" cm="1">
        <f t="array" ref="P1262">_xlfn.IFS(C1261&lt;=60,"Soft",
C1261&lt;120,"Moderately Soft",
C1261&lt;=170,"Desirable",
C1261&lt;=240,"Moderately Hard",
C1261&gt;240,"Hard")</f>
        <v>Desirable</v>
      </c>
      <c r="Q1262" t="str" cm="1">
        <f t="array" ref="Q1262">_xlfn.IFS(D1261&lt;50,"Non-Beneficial",
D1261&lt;=150,"Excellent",
D1261&lt;=250,"Good",
D1261&lt;=350,"Average",
D1261&lt;=500,"Poor",
D1261&lt;=800,"Very Poor",
D1261&gt;800,"Unacceptable")</f>
        <v>Excellent</v>
      </c>
      <c r="R1262" t="str">
        <f t="shared" si="172"/>
        <v>Needs Boiling</v>
      </c>
      <c r="S1262" t="str">
        <f t="shared" si="174"/>
        <v>Safe</v>
      </c>
      <c r="T1262" t="str">
        <f t="shared" si="175"/>
        <v>Acceptable</v>
      </c>
      <c r="U1262" t="str">
        <f t="shared" si="176"/>
        <v>Acceptable</v>
      </c>
      <c r="V1262" t="str">
        <f t="shared" si="177"/>
        <v>Unsafe</v>
      </c>
      <c r="W1262" t="str">
        <f t="shared" si="178"/>
        <v>Acceptable</v>
      </c>
      <c r="AA1262" t="str">
        <f t="shared" si="179"/>
        <v>Not-Potable</v>
      </c>
      <c r="AB1262" t="str">
        <f t="shared" si="180"/>
        <v>Potable</v>
      </c>
      <c r="AC1262" t="s">
        <v>40</v>
      </c>
    </row>
    <row r="1263" spans="2:29" x14ac:dyDescent="0.3">
      <c r="B1263">
        <v>5.6944755463374497</v>
      </c>
      <c r="C1263">
        <v>193.432130252788</v>
      </c>
      <c r="D1263">
        <v>187.42925222389698</v>
      </c>
      <c r="E1263">
        <v>6.55666844483377</v>
      </c>
      <c r="F1263">
        <v>327.002370631151</v>
      </c>
      <c r="G1263">
        <v>448.75415077959298</v>
      </c>
      <c r="H1263">
        <v>13.6233079951203</v>
      </c>
      <c r="I1263">
        <v>56.326496615847702</v>
      </c>
      <c r="J1263">
        <v>4.10746711929505</v>
      </c>
      <c r="O1263" t="str">
        <f t="shared" si="173"/>
        <v>Alkaline</v>
      </c>
      <c r="P1263" t="str" cm="1">
        <f t="array" ref="P1263">_xlfn.IFS(C1262&lt;=60,"Soft",
C1262&lt;120,"Moderately Soft",
C1262&lt;=170,"Desirable",
C1262&lt;=240,"Moderately Hard",
C1262&gt;240,"Hard")</f>
        <v>Moderately Hard</v>
      </c>
      <c r="Q1263" t="str" cm="1">
        <f t="array" ref="Q1263">_xlfn.IFS(D1262&lt;50,"Non-Beneficial",
D1262&lt;=150,"Excellent",
D1262&lt;=250,"Good",
D1262&lt;=350,"Average",
D1262&lt;=500,"Poor",
D1262&lt;=800,"Very Poor",
D1262&gt;800,"Unacceptable")</f>
        <v>Good</v>
      </c>
      <c r="R1263" t="str">
        <f t="shared" si="172"/>
        <v>Needs Boiling</v>
      </c>
      <c r="S1263" t="str">
        <f t="shared" si="174"/>
        <v>Safe</v>
      </c>
      <c r="T1263" t="str">
        <f t="shared" si="175"/>
        <v>Acceptable</v>
      </c>
      <c r="U1263" t="str">
        <f t="shared" si="176"/>
        <v>Acceptable</v>
      </c>
      <c r="V1263" t="str">
        <f t="shared" si="177"/>
        <v>Unsafe</v>
      </c>
      <c r="W1263" t="str">
        <f t="shared" si="178"/>
        <v>Acceptable</v>
      </c>
      <c r="AA1263" t="str">
        <f t="shared" si="179"/>
        <v>Not-Potable</v>
      </c>
      <c r="AB1263" t="str">
        <f t="shared" si="180"/>
        <v>Not-Potable</v>
      </c>
      <c r="AC1263" t="s">
        <v>40</v>
      </c>
    </row>
    <row r="1264" spans="2:29" x14ac:dyDescent="0.3">
      <c r="B1264">
        <v>6.9345035900608796</v>
      </c>
      <c r="C1264">
        <v>176.96943085029599</v>
      </c>
      <c r="D1264">
        <v>153.23408821888401</v>
      </c>
      <c r="E1264">
        <v>5.6668704224406099</v>
      </c>
      <c r="F1264">
        <v>369.34180307751501</v>
      </c>
      <c r="G1264">
        <v>435.94838605718002</v>
      </c>
      <c r="H1264">
        <v>21.813159700220201</v>
      </c>
      <c r="I1264">
        <v>104.74769954043801</v>
      </c>
      <c r="J1264">
        <v>3.8752380365899599</v>
      </c>
      <c r="O1264" t="str">
        <f t="shared" si="173"/>
        <v>Acidic</v>
      </c>
      <c r="P1264" t="str" cm="1">
        <f t="array" ref="P1264">_xlfn.IFS(C1263&lt;=60,"Soft",
C1263&lt;120,"Moderately Soft",
C1263&lt;=170,"Desirable",
C1263&lt;=240,"Moderately Hard",
C1263&gt;240,"Hard")</f>
        <v>Moderately Hard</v>
      </c>
      <c r="Q1264" t="str" cm="1">
        <f t="array" ref="Q1264">_xlfn.IFS(D1263&lt;50,"Non-Beneficial",
D1263&lt;=150,"Excellent",
D1263&lt;=250,"Good",
D1263&lt;=350,"Average",
D1263&lt;=500,"Poor",
D1263&lt;=800,"Very Poor",
D1263&gt;800,"Unacceptable")</f>
        <v>Good</v>
      </c>
      <c r="R1264" t="str">
        <f t="shared" si="172"/>
        <v>Needs Boiling</v>
      </c>
      <c r="S1264" t="str">
        <f t="shared" si="174"/>
        <v>Safe</v>
      </c>
      <c r="T1264" t="str">
        <f t="shared" si="175"/>
        <v>Acceptable</v>
      </c>
      <c r="U1264" t="str">
        <f t="shared" si="176"/>
        <v>Acceptable</v>
      </c>
      <c r="V1264" t="str">
        <f t="shared" si="177"/>
        <v>Safe</v>
      </c>
      <c r="W1264" t="str">
        <f t="shared" si="178"/>
        <v>Acceptable</v>
      </c>
      <c r="AA1264" t="str">
        <f t="shared" si="179"/>
        <v>Not-Potable</v>
      </c>
      <c r="AB1264" t="str">
        <f t="shared" si="180"/>
        <v>Potable</v>
      </c>
      <c r="AC1264" t="s">
        <v>40</v>
      </c>
    </row>
    <row r="1265" spans="2:29" x14ac:dyDescent="0.3">
      <c r="B1265">
        <v>6.1151800391146098</v>
      </c>
      <c r="C1265">
        <v>226.084429392846</v>
      </c>
      <c r="D1265">
        <v>246.99523902990899</v>
      </c>
      <c r="E1265">
        <v>6.7075232456101803</v>
      </c>
      <c r="F1265">
        <v>298.32933942288099</v>
      </c>
      <c r="G1265">
        <v>429.70668076734103</v>
      </c>
      <c r="H1265">
        <v>14.5360798793099</v>
      </c>
      <c r="I1265">
        <v>71.045480373407798</v>
      </c>
      <c r="J1265">
        <v>3.6908618596006302</v>
      </c>
      <c r="O1265" t="str">
        <f t="shared" si="173"/>
        <v>Neutral</v>
      </c>
      <c r="P1265" t="str" cm="1">
        <f t="array" ref="P1265">_xlfn.IFS(C1264&lt;=60,"Soft",
C1264&lt;120,"Moderately Soft",
C1264&lt;=170,"Desirable",
C1264&lt;=240,"Moderately Hard",
C1264&gt;240,"Hard")</f>
        <v>Moderately Hard</v>
      </c>
      <c r="Q1265" t="str" cm="1">
        <f t="array" ref="Q1265">_xlfn.IFS(D1264&lt;50,"Non-Beneficial",
D1264&lt;=150,"Excellent",
D1264&lt;=250,"Good",
D1264&lt;=350,"Average",
D1264&lt;=500,"Poor",
D1264&lt;=800,"Very Poor",
D1264&gt;800,"Unacceptable")</f>
        <v>Good</v>
      </c>
      <c r="R1265" t="str">
        <f t="shared" si="172"/>
        <v>Needs Boiling</v>
      </c>
      <c r="S1265" t="str">
        <f t="shared" si="174"/>
        <v>Safe</v>
      </c>
      <c r="T1265" t="str">
        <f t="shared" si="175"/>
        <v>Acceptable</v>
      </c>
      <c r="U1265" t="str">
        <f t="shared" si="176"/>
        <v>Unacceptable</v>
      </c>
      <c r="V1265" t="str">
        <f t="shared" si="177"/>
        <v>Unsafe</v>
      </c>
      <c r="W1265" t="str">
        <f t="shared" si="178"/>
        <v>Acceptable</v>
      </c>
      <c r="AA1265" t="str">
        <f t="shared" si="179"/>
        <v>Not-Potable</v>
      </c>
      <c r="AB1265" t="str">
        <f t="shared" si="180"/>
        <v>Not-Potable</v>
      </c>
      <c r="AC1265" t="s">
        <v>40</v>
      </c>
    </row>
    <row r="1266" spans="2:29" x14ac:dyDescent="0.3">
      <c r="B1266">
        <v>8.5756730218279902</v>
      </c>
      <c r="C1266">
        <v>197.56028281048</v>
      </c>
      <c r="D1266">
        <v>158.88625206780901</v>
      </c>
      <c r="E1266">
        <v>4.8654629119882697</v>
      </c>
      <c r="F1266">
        <v>311.55738096097502</v>
      </c>
      <c r="G1266">
        <v>464.72556684048999</v>
      </c>
      <c r="H1266">
        <v>18.736926753865198</v>
      </c>
      <c r="I1266">
        <v>40.224520831208203</v>
      </c>
      <c r="J1266">
        <v>3.5062290642637701</v>
      </c>
      <c r="O1266" t="str">
        <f t="shared" si="173"/>
        <v>Acidic</v>
      </c>
      <c r="P1266" t="str" cm="1">
        <f t="array" ref="P1266">_xlfn.IFS(C1265&lt;=60,"Soft",
C1265&lt;120,"Moderately Soft",
C1265&lt;=170,"Desirable",
C1265&lt;=240,"Moderately Hard",
C1265&gt;240,"Hard")</f>
        <v>Moderately Hard</v>
      </c>
      <c r="Q1266" t="str" cm="1">
        <f t="array" ref="Q1266">_xlfn.IFS(D1265&lt;50,"Non-Beneficial",
D1265&lt;=150,"Excellent",
D1265&lt;=250,"Good",
D1265&lt;=350,"Average",
D1265&lt;=500,"Poor",
D1265&lt;=800,"Very Poor",
D1265&gt;800,"Unacceptable")</f>
        <v>Good</v>
      </c>
      <c r="R1266" t="str">
        <f t="shared" si="172"/>
        <v>Needs Boiling</v>
      </c>
      <c r="S1266" t="str">
        <f t="shared" si="174"/>
        <v>Safe</v>
      </c>
      <c r="T1266" t="str">
        <f t="shared" si="175"/>
        <v>Acceptable</v>
      </c>
      <c r="U1266" t="str">
        <f t="shared" si="176"/>
        <v>Acceptable</v>
      </c>
      <c r="V1266" t="str">
        <f t="shared" si="177"/>
        <v>Safe</v>
      </c>
      <c r="W1266" t="str">
        <f t="shared" si="178"/>
        <v>Acceptable</v>
      </c>
      <c r="AA1266" t="str">
        <f t="shared" si="179"/>
        <v>Not-Potable</v>
      </c>
      <c r="AB1266" t="str">
        <f t="shared" si="180"/>
        <v>Potable</v>
      </c>
      <c r="AC1266" t="s">
        <v>40</v>
      </c>
    </row>
    <row r="1267" spans="2:29" x14ac:dyDescent="0.3">
      <c r="B1267">
        <v>5.6891429876636401</v>
      </c>
      <c r="C1267">
        <v>181.58456516788999</v>
      </c>
      <c r="D1267">
        <v>175.89268989836498</v>
      </c>
      <c r="E1267">
        <v>7.2384703175074003</v>
      </c>
      <c r="F1267">
        <v>350.78208240507001</v>
      </c>
      <c r="G1267">
        <v>345.53636591735898</v>
      </c>
      <c r="H1267">
        <v>16.030293060875401</v>
      </c>
      <c r="I1267">
        <f>$AI$27</f>
        <v>66.396292946768</v>
      </c>
      <c r="J1267">
        <v>4.5929799510912996</v>
      </c>
      <c r="O1267" t="str">
        <f t="shared" si="173"/>
        <v>Alkaline</v>
      </c>
      <c r="P1267" t="str" cm="1">
        <f t="array" ref="P1267">_xlfn.IFS(C1266&lt;=60,"Soft",
C1266&lt;120,"Moderately Soft",
C1266&lt;=170,"Desirable",
C1266&lt;=240,"Moderately Hard",
C1266&gt;240,"Hard")</f>
        <v>Moderately Hard</v>
      </c>
      <c r="Q1267" t="str" cm="1">
        <f t="array" ref="Q1267">_xlfn.IFS(D1266&lt;50,"Non-Beneficial",
D1266&lt;=150,"Excellent",
D1266&lt;=250,"Good",
D1266&lt;=350,"Average",
D1266&lt;=500,"Poor",
D1266&lt;=800,"Very Poor",
D1266&gt;800,"Unacceptable")</f>
        <v>Good</v>
      </c>
      <c r="R1267" t="str">
        <f t="shared" si="172"/>
        <v>Acceptable</v>
      </c>
      <c r="S1267" t="str">
        <f t="shared" si="174"/>
        <v>Safe</v>
      </c>
      <c r="T1267" t="str">
        <f t="shared" si="175"/>
        <v>Acceptable</v>
      </c>
      <c r="U1267" t="str">
        <f t="shared" si="176"/>
        <v>Acceptable</v>
      </c>
      <c r="V1267" t="str">
        <f t="shared" si="177"/>
        <v>Safe</v>
      </c>
      <c r="W1267" t="str">
        <f t="shared" si="178"/>
        <v>Acceptable</v>
      </c>
      <c r="AA1267" t="str">
        <f t="shared" si="179"/>
        <v>Not-Potable</v>
      </c>
      <c r="AB1267" t="str">
        <f t="shared" si="180"/>
        <v>Potable</v>
      </c>
      <c r="AC1267" t="s">
        <v>40</v>
      </c>
    </row>
    <row r="1268" spans="2:29" x14ac:dyDescent="0.3">
      <c r="B1268">
        <f>$AG$27</f>
        <v>7.080794504276815</v>
      </c>
      <c r="C1268">
        <v>199.064671997533</v>
      </c>
      <c r="D1268">
        <v>399.27737044996104</v>
      </c>
      <c r="E1268">
        <v>5.4540509880628099</v>
      </c>
      <c r="F1268">
        <v>259.00994483668001</v>
      </c>
      <c r="G1268">
        <v>257.96315421657602</v>
      </c>
      <c r="H1268">
        <v>14.244719586848699</v>
      </c>
      <c r="I1268">
        <v>52.616386958381</v>
      </c>
      <c r="J1268">
        <v>4.0593774038942199</v>
      </c>
      <c r="O1268" t="str">
        <f t="shared" si="173"/>
        <v>Acidic</v>
      </c>
      <c r="P1268" t="str" cm="1">
        <f t="array" ref="P1268">_xlfn.IFS(C1267&lt;=60,"Soft",
C1267&lt;120,"Moderately Soft",
C1267&lt;=170,"Desirable",
C1267&lt;=240,"Moderately Hard",
C1267&gt;240,"Hard")</f>
        <v>Moderately Hard</v>
      </c>
      <c r="Q1268" t="str" cm="1">
        <f t="array" ref="Q1268">_xlfn.IFS(D1267&lt;50,"Non-Beneficial",
D1267&lt;=150,"Excellent",
D1267&lt;=250,"Good",
D1267&lt;=350,"Average",
D1267&lt;=500,"Poor",
D1267&lt;=800,"Very Poor",
D1267&gt;800,"Unacceptable")</f>
        <v>Good</v>
      </c>
      <c r="R1268" t="str">
        <f t="shared" si="172"/>
        <v>Unacceptable</v>
      </c>
      <c r="S1268" t="str">
        <f t="shared" si="174"/>
        <v>Safe</v>
      </c>
      <c r="T1268" t="str">
        <f t="shared" si="175"/>
        <v>Acceptable</v>
      </c>
      <c r="U1268" t="str">
        <f t="shared" si="176"/>
        <v>Acceptable</v>
      </c>
      <c r="V1268" t="str">
        <f t="shared" si="177"/>
        <v>Safe</v>
      </c>
      <c r="W1268" t="str">
        <f t="shared" si="178"/>
        <v>Acceptable</v>
      </c>
      <c r="AA1268" t="str">
        <f t="shared" si="179"/>
        <v>Not-Potable</v>
      </c>
      <c r="AB1268" t="str">
        <f t="shared" si="180"/>
        <v>Not-Potable</v>
      </c>
      <c r="AC1268" t="s">
        <v>40</v>
      </c>
    </row>
    <row r="1269" spans="2:29" x14ac:dyDescent="0.3">
      <c r="B1269">
        <v>7.2261271998088903</v>
      </c>
      <c r="C1269">
        <v>213.32061590039501</v>
      </c>
      <c r="D1269">
        <v>231.297480555275</v>
      </c>
      <c r="E1269">
        <v>6.1936239397781803</v>
      </c>
      <c r="F1269">
        <v>304.56277627485002</v>
      </c>
      <c r="G1269">
        <v>624.22990064650901</v>
      </c>
      <c r="H1269">
        <v>16.9822556964535</v>
      </c>
      <c r="I1269">
        <v>73.733592879596202</v>
      </c>
      <c r="J1269">
        <v>4.1535589007901699</v>
      </c>
      <c r="O1269" t="str">
        <f t="shared" si="173"/>
        <v>Neutral</v>
      </c>
      <c r="P1269" t="str" cm="1">
        <f t="array" ref="P1269">_xlfn.IFS(C1268&lt;=60,"Soft",
C1268&lt;120,"Moderately Soft",
C1268&lt;=170,"Desirable",
C1268&lt;=240,"Moderately Hard",
C1268&gt;240,"Hard")</f>
        <v>Moderately Hard</v>
      </c>
      <c r="Q1269" t="str" cm="1">
        <f t="array" ref="Q1269">_xlfn.IFS(D1268&lt;50,"Non-Beneficial",
D1268&lt;=150,"Excellent",
D1268&lt;=250,"Good",
D1268&lt;=350,"Average",
D1268&lt;=500,"Poor",
D1268&lt;=800,"Very Poor",
D1268&gt;800,"Unacceptable")</f>
        <v>Poor</v>
      </c>
      <c r="R1269" t="str">
        <f t="shared" si="172"/>
        <v>Needs Boiling</v>
      </c>
      <c r="S1269" t="str">
        <f t="shared" si="174"/>
        <v>Safe</v>
      </c>
      <c r="T1269" t="str">
        <f t="shared" si="175"/>
        <v>Acceptable</v>
      </c>
      <c r="U1269" t="str">
        <f t="shared" si="176"/>
        <v>Acceptable</v>
      </c>
      <c r="V1269" t="str">
        <f t="shared" si="177"/>
        <v>Safe</v>
      </c>
      <c r="W1269" t="str">
        <f t="shared" si="178"/>
        <v>Acceptable</v>
      </c>
      <c r="AA1269" t="str">
        <f t="shared" si="179"/>
        <v>Not-Potable</v>
      </c>
      <c r="AB1269" t="str">
        <f t="shared" si="180"/>
        <v>Potable</v>
      </c>
      <c r="AC1269" t="s">
        <v>40</v>
      </c>
    </row>
    <row r="1270" spans="2:29" x14ac:dyDescent="0.3">
      <c r="B1270">
        <v>7.1977959915433001</v>
      </c>
      <c r="C1270">
        <v>168.64097542167599</v>
      </c>
      <c r="D1270">
        <v>127.632678894227</v>
      </c>
      <c r="E1270">
        <v>6.89759413984702</v>
      </c>
      <c r="F1270">
        <f>$AH$27</f>
        <v>333.77577661081307</v>
      </c>
      <c r="G1270">
        <v>566.25069370954395</v>
      </c>
      <c r="H1270">
        <v>12.4375709674174</v>
      </c>
      <c r="I1270">
        <v>65.746717353841106</v>
      </c>
      <c r="J1270">
        <v>3.8440132867950498</v>
      </c>
      <c r="O1270" t="str">
        <f t="shared" si="173"/>
        <v>Neutral</v>
      </c>
      <c r="P1270" t="str" cm="1">
        <f t="array" ref="P1270">_xlfn.IFS(C1269&lt;=60,"Soft",
C1269&lt;120,"Moderately Soft",
C1269&lt;=170,"Desirable",
C1269&lt;=240,"Moderately Hard",
C1269&gt;240,"Hard")</f>
        <v>Moderately Hard</v>
      </c>
      <c r="Q1270" t="str" cm="1">
        <f t="array" ref="Q1270">_xlfn.IFS(D1269&lt;50,"Non-Beneficial",
D1269&lt;=150,"Excellent",
D1269&lt;=250,"Good",
D1269&lt;=350,"Average",
D1269&lt;=500,"Poor",
D1269&lt;=800,"Very Poor",
D1269&gt;800,"Unacceptable")</f>
        <v>Good</v>
      </c>
      <c r="R1270" t="str">
        <f t="shared" si="172"/>
        <v>Needs Boiling</v>
      </c>
      <c r="S1270" t="str">
        <f t="shared" si="174"/>
        <v>Safe</v>
      </c>
      <c r="T1270" t="str">
        <f t="shared" si="175"/>
        <v>Unacceptable</v>
      </c>
      <c r="U1270" t="str">
        <f t="shared" si="176"/>
        <v>Acceptable</v>
      </c>
      <c r="V1270" t="str">
        <f t="shared" si="177"/>
        <v>Safe</v>
      </c>
      <c r="W1270" t="str">
        <f t="shared" si="178"/>
        <v>Acceptable</v>
      </c>
      <c r="AA1270" t="str">
        <f t="shared" si="179"/>
        <v>Not-Potable</v>
      </c>
      <c r="AB1270" t="str">
        <f t="shared" si="180"/>
        <v>Potable</v>
      </c>
      <c r="AC1270" t="s">
        <v>40</v>
      </c>
    </row>
    <row r="1271" spans="2:29" x14ac:dyDescent="0.3">
      <c r="B1271">
        <v>3.8468143277678202</v>
      </c>
      <c r="C1271">
        <v>190.99287297847599</v>
      </c>
      <c r="D1271">
        <v>268.95257955500603</v>
      </c>
      <c r="E1271">
        <v>5.6295359470444097</v>
      </c>
      <c r="F1271">
        <f>$AH$27</f>
        <v>333.77577661081307</v>
      </c>
      <c r="G1271">
        <v>660.25494629243997</v>
      </c>
      <c r="H1271">
        <v>18.125201899261899</v>
      </c>
      <c r="I1271">
        <v>78.153575155547998</v>
      </c>
      <c r="J1271">
        <v>3.58420191585589</v>
      </c>
      <c r="O1271" t="str">
        <f t="shared" si="173"/>
        <v>Neutral</v>
      </c>
      <c r="P1271" t="str" cm="1">
        <f t="array" ref="P1271">_xlfn.IFS(C1270&lt;=60,"Soft",
C1270&lt;120,"Moderately Soft",
C1270&lt;=170,"Desirable",
C1270&lt;=240,"Moderately Hard",
C1270&gt;240,"Hard")</f>
        <v>Desirable</v>
      </c>
      <c r="Q1271" t="str" cm="1">
        <f t="array" ref="Q1271">_xlfn.IFS(D1270&lt;50,"Non-Beneficial",
D1270&lt;=150,"Excellent",
D1270&lt;=250,"Good",
D1270&lt;=350,"Average",
D1270&lt;=500,"Poor",
D1270&lt;=800,"Very Poor",
D1270&gt;800,"Unacceptable")</f>
        <v>Excellent</v>
      </c>
      <c r="R1271" t="str">
        <f t="shared" si="172"/>
        <v>Needs Boiling</v>
      </c>
      <c r="S1271" t="str">
        <f t="shared" si="174"/>
        <v>Safe</v>
      </c>
      <c r="T1271" t="str">
        <f t="shared" si="175"/>
        <v>Unacceptable</v>
      </c>
      <c r="U1271" t="str">
        <f t="shared" si="176"/>
        <v>Acceptable</v>
      </c>
      <c r="V1271" t="str">
        <f t="shared" si="177"/>
        <v>Safe</v>
      </c>
      <c r="W1271" t="str">
        <f t="shared" si="178"/>
        <v>Acceptable</v>
      </c>
      <c r="AA1271" t="str">
        <f t="shared" si="179"/>
        <v>Not-Potable</v>
      </c>
      <c r="AB1271" t="str">
        <f t="shared" si="180"/>
        <v>Potable</v>
      </c>
      <c r="AC1271" t="s">
        <v>40</v>
      </c>
    </row>
    <row r="1272" spans="2:29" x14ac:dyDescent="0.3">
      <c r="B1272">
        <v>5.8963393459118301</v>
      </c>
      <c r="C1272">
        <v>178.678093692163</v>
      </c>
      <c r="D1272">
        <v>174.200871487303</v>
      </c>
      <c r="E1272">
        <v>5.2921624194223096</v>
      </c>
      <c r="F1272">
        <f>$AH$27</f>
        <v>333.77577661081307</v>
      </c>
      <c r="G1272">
        <v>473.68669331238402</v>
      </c>
      <c r="H1272">
        <v>16.437715183384501</v>
      </c>
      <c r="I1272">
        <v>79.4711772088896</v>
      </c>
      <c r="J1272">
        <v>5.0328549210101698</v>
      </c>
      <c r="O1272" t="str">
        <f t="shared" si="173"/>
        <v>Acidic</v>
      </c>
      <c r="P1272" t="str" cm="1">
        <f t="array" ref="P1272">_xlfn.IFS(C1271&lt;=60,"Soft",
C1271&lt;120,"Moderately Soft",
C1271&lt;=170,"Desirable",
C1271&lt;=240,"Moderately Hard",
C1271&gt;240,"Hard")</f>
        <v>Moderately Hard</v>
      </c>
      <c r="Q1272" t="str" cm="1">
        <f t="array" ref="Q1272">_xlfn.IFS(D1271&lt;50,"Non-Beneficial",
D1271&lt;=150,"Excellent",
D1271&lt;=250,"Good",
D1271&lt;=350,"Average",
D1271&lt;=500,"Poor",
D1271&lt;=800,"Very Poor",
D1271&gt;800,"Unacceptable")</f>
        <v>Average</v>
      </c>
      <c r="R1272" t="str">
        <f t="shared" si="172"/>
        <v>Needs Boiling</v>
      </c>
      <c r="S1272" t="str">
        <f t="shared" si="174"/>
        <v>Safe</v>
      </c>
      <c r="T1272" t="str">
        <f t="shared" si="175"/>
        <v>Unacceptable</v>
      </c>
      <c r="U1272" t="str">
        <f t="shared" si="176"/>
        <v>Acceptable</v>
      </c>
      <c r="V1272" t="str">
        <f t="shared" si="177"/>
        <v>Safe</v>
      </c>
      <c r="W1272" t="str">
        <f t="shared" si="178"/>
        <v>Acceptable</v>
      </c>
      <c r="AA1272" t="str">
        <f t="shared" si="179"/>
        <v>Not-Potable</v>
      </c>
      <c r="AB1272" t="str">
        <f t="shared" si="180"/>
        <v>Not-Potable</v>
      </c>
      <c r="AC1272" t="s">
        <v>40</v>
      </c>
    </row>
    <row r="1273" spans="2:29" x14ac:dyDescent="0.3">
      <c r="B1273">
        <f>$AG$27</f>
        <v>7.080794504276815</v>
      </c>
      <c r="C1273">
        <v>247.45329663049</v>
      </c>
      <c r="D1273">
        <v>438.46025265902796</v>
      </c>
      <c r="E1273">
        <v>7.8657807913946503</v>
      </c>
      <c r="F1273">
        <v>324.243779531163</v>
      </c>
      <c r="G1273">
        <v>334.16606087564099</v>
      </c>
      <c r="H1273">
        <v>16.661153123239899</v>
      </c>
      <c r="I1273">
        <v>54.236592115610598</v>
      </c>
      <c r="J1273">
        <v>3.5723438219479702</v>
      </c>
      <c r="O1273" t="str">
        <f t="shared" si="173"/>
        <v>Acidic</v>
      </c>
      <c r="P1273" t="str" cm="1">
        <f t="array" ref="P1273">_xlfn.IFS(C1272&lt;=60,"Soft",
C1272&lt;120,"Moderately Soft",
C1272&lt;=170,"Desirable",
C1272&lt;=240,"Moderately Hard",
C1272&gt;240,"Hard")</f>
        <v>Moderately Hard</v>
      </c>
      <c r="Q1273" t="str" cm="1">
        <f t="array" ref="Q1273">_xlfn.IFS(D1272&lt;50,"Non-Beneficial",
D1272&lt;=150,"Excellent",
D1272&lt;=250,"Good",
D1272&lt;=350,"Average",
D1272&lt;=500,"Poor",
D1272&lt;=800,"Very Poor",
D1272&gt;800,"Unacceptable")</f>
        <v>Good</v>
      </c>
      <c r="R1273" t="str">
        <f t="shared" si="172"/>
        <v>Needs Boiling</v>
      </c>
      <c r="S1273" t="str">
        <f t="shared" si="174"/>
        <v>Safe</v>
      </c>
      <c r="T1273" t="str">
        <f t="shared" si="175"/>
        <v>Acceptable</v>
      </c>
      <c r="U1273" t="str">
        <f t="shared" si="176"/>
        <v>Acceptable</v>
      </c>
      <c r="V1273" t="str">
        <f t="shared" si="177"/>
        <v>Safe</v>
      </c>
      <c r="W1273" t="str">
        <f t="shared" si="178"/>
        <v>Unacceptable</v>
      </c>
      <c r="AA1273" t="str">
        <f t="shared" si="179"/>
        <v>Not-Potable</v>
      </c>
      <c r="AB1273" t="str">
        <f t="shared" si="180"/>
        <v>Not-Potable</v>
      </c>
      <c r="AC1273" t="s">
        <v>40</v>
      </c>
    </row>
    <row r="1274" spans="2:29" x14ac:dyDescent="0.3">
      <c r="B1274">
        <v>8.3263498544104397</v>
      </c>
      <c r="C1274">
        <v>213.87485791537901</v>
      </c>
      <c r="D1274">
        <v>354.777666434693</v>
      </c>
      <c r="E1274">
        <v>8.3641310202955506</v>
      </c>
      <c r="F1274">
        <v>346.78700252235399</v>
      </c>
      <c r="G1274">
        <v>569.10329449588403</v>
      </c>
      <c r="H1274">
        <v>17.466467299419801</v>
      </c>
      <c r="I1274">
        <v>62.792904836819602</v>
      </c>
      <c r="J1274">
        <v>4.3952848627102199</v>
      </c>
      <c r="O1274" t="str">
        <f t="shared" si="173"/>
        <v>Neutral</v>
      </c>
      <c r="P1274" t="str" cm="1">
        <f t="array" ref="P1274">_xlfn.IFS(C1273&lt;=60,"Soft",
C1273&lt;120,"Moderately Soft",
C1273&lt;=170,"Desirable",
C1273&lt;=240,"Moderately Hard",
C1273&gt;240,"Hard")</f>
        <v>Hard</v>
      </c>
      <c r="Q1274" t="str" cm="1">
        <f t="array" ref="Q1274">_xlfn.IFS(D1273&lt;50,"Non-Beneficial",
D1273&lt;=150,"Excellent",
D1273&lt;=250,"Good",
D1273&lt;=350,"Average",
D1273&lt;=500,"Poor",
D1273&lt;=800,"Very Poor",
D1273&gt;800,"Unacceptable")</f>
        <v>Poor</v>
      </c>
      <c r="R1274" t="str">
        <f t="shared" si="172"/>
        <v>Unacceptable</v>
      </c>
      <c r="S1274" t="str">
        <f t="shared" si="174"/>
        <v>Safe</v>
      </c>
      <c r="T1274" t="str">
        <f t="shared" si="175"/>
        <v>Acceptable</v>
      </c>
      <c r="U1274" t="str">
        <f t="shared" si="176"/>
        <v>Acceptable</v>
      </c>
      <c r="V1274" t="str">
        <f t="shared" si="177"/>
        <v>Safe</v>
      </c>
      <c r="W1274" t="str">
        <f t="shared" si="178"/>
        <v>Acceptable</v>
      </c>
      <c r="AA1274" t="str">
        <f t="shared" si="179"/>
        <v>Not-Potable</v>
      </c>
      <c r="AB1274" t="str">
        <f t="shared" si="180"/>
        <v>Not-Potable</v>
      </c>
      <c r="AC1274" t="s">
        <v>40</v>
      </c>
    </row>
    <row r="1275" spans="2:29" x14ac:dyDescent="0.3">
      <c r="B1275">
        <v>6.8915616547736596</v>
      </c>
      <c r="C1275">
        <v>198.54464116651701</v>
      </c>
      <c r="D1275">
        <v>262.40492981500802</v>
      </c>
      <c r="E1275">
        <v>5.1538695176559299</v>
      </c>
      <c r="F1275">
        <f>$AH$27</f>
        <v>333.77577661081307</v>
      </c>
      <c r="G1275">
        <v>436.92709574339699</v>
      </c>
      <c r="H1275">
        <v>8.6343189391464499</v>
      </c>
      <c r="I1275">
        <v>86.810229239056696</v>
      </c>
      <c r="J1275">
        <v>3.5619625718994801</v>
      </c>
      <c r="O1275" t="str">
        <f t="shared" si="173"/>
        <v>Alkaline</v>
      </c>
      <c r="P1275" t="str" cm="1">
        <f t="array" ref="P1275">_xlfn.IFS(C1274&lt;=60,"Soft",
C1274&lt;120,"Moderately Soft",
C1274&lt;=170,"Desirable",
C1274&lt;=240,"Moderately Hard",
C1274&gt;240,"Hard")</f>
        <v>Moderately Hard</v>
      </c>
      <c r="Q1275" t="str" cm="1">
        <f t="array" ref="Q1275">_xlfn.IFS(D1274&lt;50,"Non-Beneficial",
D1274&lt;=150,"Excellent",
D1274&lt;=250,"Good",
D1274&lt;=350,"Average",
D1274&lt;=500,"Poor",
D1274&lt;=800,"Very Poor",
D1274&gt;800,"Unacceptable")</f>
        <v>Poor</v>
      </c>
      <c r="R1275" t="str">
        <f t="shared" si="172"/>
        <v>Unacceptable</v>
      </c>
      <c r="S1275" t="str">
        <f t="shared" si="174"/>
        <v>Safe</v>
      </c>
      <c r="T1275" t="str">
        <f t="shared" si="175"/>
        <v>Unacceptable</v>
      </c>
      <c r="U1275" t="str">
        <f t="shared" si="176"/>
        <v>Acceptable</v>
      </c>
      <c r="V1275" t="str">
        <f t="shared" si="177"/>
        <v>Safe</v>
      </c>
      <c r="W1275" t="str">
        <f t="shared" si="178"/>
        <v>Acceptable</v>
      </c>
      <c r="AA1275" t="str">
        <f t="shared" si="179"/>
        <v>Not-Potable</v>
      </c>
      <c r="AB1275" t="str">
        <f t="shared" si="180"/>
        <v>Not-Potable</v>
      </c>
      <c r="AC1275" t="s">
        <v>40</v>
      </c>
    </row>
    <row r="1276" spans="2:29" x14ac:dyDescent="0.3">
      <c r="B1276">
        <v>5.5481249469332301</v>
      </c>
      <c r="C1276">
        <v>217.01825948367301</v>
      </c>
      <c r="D1276">
        <v>340.06768745313298</v>
      </c>
      <c r="E1276">
        <v>6.6474252284313602</v>
      </c>
      <c r="F1276">
        <v>331.40294707567699</v>
      </c>
      <c r="G1276">
        <v>430.26966367848098</v>
      </c>
      <c r="H1276">
        <v>15.647036068066701</v>
      </c>
      <c r="I1276">
        <v>64.9806419541802</v>
      </c>
      <c r="J1276">
        <v>4.5992358652332896</v>
      </c>
      <c r="O1276" t="str">
        <f t="shared" si="173"/>
        <v>Neutral</v>
      </c>
      <c r="P1276" t="str" cm="1">
        <f t="array" ref="P1276">_xlfn.IFS(C1275&lt;=60,"Soft",
C1275&lt;120,"Moderately Soft",
C1275&lt;=170,"Desirable",
C1275&lt;=240,"Moderately Hard",
C1275&gt;240,"Hard")</f>
        <v>Moderately Hard</v>
      </c>
      <c r="Q1276" t="str" cm="1">
        <f t="array" ref="Q1276">_xlfn.IFS(D1275&lt;50,"Non-Beneficial",
D1275&lt;=150,"Excellent",
D1275&lt;=250,"Good",
D1275&lt;=350,"Average",
D1275&lt;=500,"Poor",
D1275&lt;=800,"Very Poor",
D1275&gt;800,"Unacceptable")</f>
        <v>Average</v>
      </c>
      <c r="R1276" t="str">
        <f t="shared" si="172"/>
        <v>Needs Boiling</v>
      </c>
      <c r="S1276" t="str">
        <f t="shared" si="174"/>
        <v>Safe</v>
      </c>
      <c r="T1276" t="str">
        <f t="shared" si="175"/>
        <v>Acceptable</v>
      </c>
      <c r="U1276" t="str">
        <f t="shared" si="176"/>
        <v>Acceptable</v>
      </c>
      <c r="V1276" t="str">
        <f t="shared" si="177"/>
        <v>Unsafe</v>
      </c>
      <c r="W1276" t="str">
        <f t="shared" si="178"/>
        <v>Acceptable</v>
      </c>
      <c r="AA1276" t="str">
        <f t="shared" si="179"/>
        <v>Not-Potable</v>
      </c>
      <c r="AB1276" t="str">
        <f t="shared" si="180"/>
        <v>Potable</v>
      </c>
      <c r="AC1276" t="s">
        <v>40</v>
      </c>
    </row>
    <row r="1277" spans="2:29" x14ac:dyDescent="0.3">
      <c r="B1277">
        <f>$AG$27</f>
        <v>7.080794504276815</v>
      </c>
      <c r="C1277">
        <v>175.588145977344</v>
      </c>
      <c r="D1277">
        <v>170.922258265876</v>
      </c>
      <c r="E1277">
        <v>7.3384168469275899</v>
      </c>
      <c r="F1277">
        <v>323.154115243597</v>
      </c>
      <c r="G1277">
        <v>491.72814230358398</v>
      </c>
      <c r="H1277">
        <v>11.705953372941</v>
      </c>
      <c r="I1277">
        <v>52.363441738925403</v>
      </c>
      <c r="J1277">
        <v>4.3160632502182699</v>
      </c>
      <c r="O1277" t="str">
        <f t="shared" si="173"/>
        <v>Acidic</v>
      </c>
      <c r="P1277" t="str" cm="1">
        <f t="array" ref="P1277">_xlfn.IFS(C1276&lt;=60,"Soft",
C1276&lt;120,"Moderately Soft",
C1276&lt;=170,"Desirable",
C1276&lt;=240,"Moderately Hard",
C1276&gt;240,"Hard")</f>
        <v>Moderately Hard</v>
      </c>
      <c r="Q1277" t="str" cm="1">
        <f t="array" ref="Q1277">_xlfn.IFS(D1276&lt;50,"Non-Beneficial",
D1276&lt;=150,"Excellent",
D1276&lt;=250,"Good",
D1276&lt;=350,"Average",
D1276&lt;=500,"Poor",
D1276&lt;=800,"Very Poor",
D1276&gt;800,"Unacceptable")</f>
        <v>Average</v>
      </c>
      <c r="R1277" t="str">
        <f t="shared" si="172"/>
        <v>Needs Boiling</v>
      </c>
      <c r="S1277" t="str">
        <f t="shared" si="174"/>
        <v>Safe</v>
      </c>
      <c r="T1277" t="str">
        <f t="shared" si="175"/>
        <v>Acceptable</v>
      </c>
      <c r="U1277" t="str">
        <f t="shared" si="176"/>
        <v>Acceptable</v>
      </c>
      <c r="V1277" t="str">
        <f t="shared" si="177"/>
        <v>Safe</v>
      </c>
      <c r="W1277" t="str">
        <f t="shared" si="178"/>
        <v>Acceptable</v>
      </c>
      <c r="AA1277" t="str">
        <f t="shared" si="179"/>
        <v>Not-Potable</v>
      </c>
      <c r="AB1277" t="str">
        <f t="shared" si="180"/>
        <v>Potable</v>
      </c>
      <c r="AC1277" t="s">
        <v>40</v>
      </c>
    </row>
    <row r="1278" spans="2:29" x14ac:dyDescent="0.3">
      <c r="B1278">
        <v>5.3866379619568097</v>
      </c>
      <c r="C1278">
        <v>206.896805881251</v>
      </c>
      <c r="D1278">
        <v>204.16651030017499</v>
      </c>
      <c r="E1278">
        <v>7.3127519328332697</v>
      </c>
      <c r="F1278">
        <v>356.384271916643</v>
      </c>
      <c r="G1278">
        <v>525.12347127119403</v>
      </c>
      <c r="H1278">
        <v>10.2181853244791</v>
      </c>
      <c r="I1278">
        <v>70.033119426804703</v>
      </c>
      <c r="J1278">
        <v>4.3209001750647396</v>
      </c>
      <c r="O1278" t="str">
        <f t="shared" si="173"/>
        <v>Neutral</v>
      </c>
      <c r="P1278" t="str" cm="1">
        <f t="array" ref="P1278">_xlfn.IFS(C1277&lt;=60,"Soft",
C1277&lt;120,"Moderately Soft",
C1277&lt;=170,"Desirable",
C1277&lt;=240,"Moderately Hard",
C1277&gt;240,"Hard")</f>
        <v>Moderately Hard</v>
      </c>
      <c r="Q1278" t="str" cm="1">
        <f t="array" ref="Q1278">_xlfn.IFS(D1277&lt;50,"Non-Beneficial",
D1277&lt;=150,"Excellent",
D1277&lt;=250,"Good",
D1277&lt;=350,"Average",
D1277&lt;=500,"Poor",
D1277&lt;=800,"Very Poor",
D1277&gt;800,"Unacceptable")</f>
        <v>Good</v>
      </c>
      <c r="R1278" t="str">
        <f t="shared" si="172"/>
        <v>Unacceptable</v>
      </c>
      <c r="S1278" t="str">
        <f t="shared" si="174"/>
        <v>Safe</v>
      </c>
      <c r="T1278" t="str">
        <f t="shared" si="175"/>
        <v>Acceptable</v>
      </c>
      <c r="U1278" t="str">
        <f t="shared" si="176"/>
        <v>Acceptable</v>
      </c>
      <c r="V1278" t="str">
        <f t="shared" si="177"/>
        <v>Safe</v>
      </c>
      <c r="W1278" t="str">
        <f t="shared" si="178"/>
        <v>Acceptable</v>
      </c>
      <c r="AA1278" t="str">
        <f t="shared" si="179"/>
        <v>Not-Potable</v>
      </c>
      <c r="AB1278" t="str">
        <f t="shared" si="180"/>
        <v>Potable</v>
      </c>
      <c r="AC1278" t="s">
        <v>40</v>
      </c>
    </row>
    <row r="1279" spans="2:29" x14ac:dyDescent="0.3">
      <c r="B1279">
        <v>7.26253465163306</v>
      </c>
      <c r="C1279">
        <v>212.52130786880201</v>
      </c>
      <c r="D1279">
        <v>387.13112692263002</v>
      </c>
      <c r="E1279">
        <v>5.8378072011442503</v>
      </c>
      <c r="F1279">
        <v>262.09502222766702</v>
      </c>
      <c r="G1279">
        <v>332.42522434405299</v>
      </c>
      <c r="H1279">
        <v>14.098785744097</v>
      </c>
      <c r="I1279">
        <v>70.300740880006501</v>
      </c>
      <c r="J1279">
        <v>4.8463593718257796</v>
      </c>
      <c r="O1279" t="str">
        <f t="shared" si="173"/>
        <v>Acidic</v>
      </c>
      <c r="P1279" t="str" cm="1">
        <f t="array" ref="P1279">_xlfn.IFS(C1278&lt;=60,"Soft",
C1278&lt;120,"Moderately Soft",
C1278&lt;=170,"Desirable",
C1278&lt;=240,"Moderately Hard",
C1278&gt;240,"Hard")</f>
        <v>Moderately Hard</v>
      </c>
      <c r="Q1279" t="str" cm="1">
        <f t="array" ref="Q1279">_xlfn.IFS(D1278&lt;50,"Non-Beneficial",
D1278&lt;=150,"Excellent",
D1278&lt;=250,"Good",
D1278&lt;=350,"Average",
D1278&lt;=500,"Poor",
D1278&lt;=800,"Very Poor",
D1278&gt;800,"Unacceptable")</f>
        <v>Good</v>
      </c>
      <c r="R1279" t="str">
        <f t="shared" si="172"/>
        <v>Unacceptable</v>
      </c>
      <c r="S1279" t="str">
        <f t="shared" si="174"/>
        <v>Safe</v>
      </c>
      <c r="T1279" t="str">
        <f t="shared" si="175"/>
        <v>Unacceptable</v>
      </c>
      <c r="U1279" t="str">
        <f t="shared" si="176"/>
        <v>Acceptable</v>
      </c>
      <c r="V1279" t="str">
        <f t="shared" si="177"/>
        <v>Safe</v>
      </c>
      <c r="W1279" t="str">
        <f t="shared" si="178"/>
        <v>Acceptable</v>
      </c>
      <c r="AA1279" t="str">
        <f t="shared" si="179"/>
        <v>Not-Potable</v>
      </c>
      <c r="AB1279" t="str">
        <f t="shared" si="180"/>
        <v>Not-Potable</v>
      </c>
      <c r="AC1279" t="s">
        <v>40</v>
      </c>
    </row>
    <row r="1280" spans="2:29" x14ac:dyDescent="0.3">
      <c r="B1280">
        <v>6.2570857911396596</v>
      </c>
      <c r="C1280">
        <v>180.40621060951599</v>
      </c>
      <c r="D1280">
        <v>138.262579139698</v>
      </c>
      <c r="E1280">
        <v>7.0751306272659296</v>
      </c>
      <c r="F1280">
        <v>346.62746743164399</v>
      </c>
      <c r="G1280">
        <v>422.60037466691</v>
      </c>
      <c r="H1280">
        <v>11.8381056757162</v>
      </c>
      <c r="I1280">
        <v>77.838211850082502</v>
      </c>
      <c r="J1280">
        <v>3.9947136966926302</v>
      </c>
      <c r="O1280" t="str">
        <f t="shared" si="173"/>
        <v>Neutral</v>
      </c>
      <c r="P1280" t="str" cm="1">
        <f t="array" ref="P1280">_xlfn.IFS(C1279&lt;=60,"Soft",
C1279&lt;120,"Moderately Soft",
C1279&lt;=170,"Desirable",
C1279&lt;=240,"Moderately Hard",
C1279&gt;240,"Hard")</f>
        <v>Moderately Hard</v>
      </c>
      <c r="Q1280" t="str" cm="1">
        <f t="array" ref="Q1280">_xlfn.IFS(D1279&lt;50,"Non-Beneficial",
D1279&lt;=150,"Excellent",
D1279&lt;=250,"Good",
D1279&lt;=350,"Average",
D1279&lt;=500,"Poor",
D1279&lt;=800,"Very Poor",
D1279&gt;800,"Unacceptable")</f>
        <v>Poor</v>
      </c>
      <c r="R1280" t="str">
        <f t="shared" si="172"/>
        <v>Needs Boiling</v>
      </c>
      <c r="S1280" t="str">
        <f t="shared" si="174"/>
        <v>Safe</v>
      </c>
      <c r="T1280" t="str">
        <f t="shared" si="175"/>
        <v>Acceptable</v>
      </c>
      <c r="U1280" t="str">
        <f t="shared" si="176"/>
        <v>Acceptable</v>
      </c>
      <c r="V1280" t="str">
        <f t="shared" si="177"/>
        <v>Safe</v>
      </c>
      <c r="W1280" t="str">
        <f t="shared" si="178"/>
        <v>Acceptable</v>
      </c>
      <c r="AA1280" t="str">
        <f t="shared" si="179"/>
        <v>Not-Potable</v>
      </c>
      <c r="AB1280" t="str">
        <f t="shared" si="180"/>
        <v>Potable</v>
      </c>
      <c r="AC1280" t="s">
        <v>40</v>
      </c>
    </row>
    <row r="1281" spans="2:29" x14ac:dyDescent="0.3">
      <c r="B1281">
        <v>7.0255043349930002</v>
      </c>
      <c r="C1281">
        <v>205.400529116473</v>
      </c>
      <c r="D1281">
        <v>218.84538514588502</v>
      </c>
      <c r="E1281">
        <v>7.2760649183434101</v>
      </c>
      <c r="F1281">
        <v>304.73220346979701</v>
      </c>
      <c r="G1281">
        <v>442.40554017169097</v>
      </c>
      <c r="H1281">
        <v>15.8437436503905</v>
      </c>
      <c r="I1281">
        <v>65.580337647809202</v>
      </c>
      <c r="J1281">
        <v>2.94155512281454</v>
      </c>
      <c r="O1281" t="str">
        <f t="shared" si="173"/>
        <v>Acidic</v>
      </c>
      <c r="P1281" t="str" cm="1">
        <f t="array" ref="P1281">_xlfn.IFS(C1280&lt;=60,"Soft",
C1280&lt;120,"Moderately Soft",
C1280&lt;=170,"Desirable",
C1280&lt;=240,"Moderately Hard",
C1280&gt;240,"Hard")</f>
        <v>Moderately Hard</v>
      </c>
      <c r="Q1281" t="str" cm="1">
        <f t="array" ref="Q1281">_xlfn.IFS(D1280&lt;50,"Non-Beneficial",
D1280&lt;=150,"Excellent",
D1280&lt;=250,"Good",
D1280&lt;=350,"Average",
D1280&lt;=500,"Poor",
D1280&lt;=800,"Very Poor",
D1280&gt;800,"Unacceptable")</f>
        <v>Excellent</v>
      </c>
      <c r="R1281" t="str">
        <f t="shared" si="172"/>
        <v>Unacceptable</v>
      </c>
      <c r="S1281" t="str">
        <f t="shared" si="174"/>
        <v>Safe</v>
      </c>
      <c r="T1281" t="str">
        <f t="shared" si="175"/>
        <v>Acceptable</v>
      </c>
      <c r="U1281" t="str">
        <f t="shared" si="176"/>
        <v>Acceptable</v>
      </c>
      <c r="V1281" t="str">
        <f t="shared" si="177"/>
        <v>Safe</v>
      </c>
      <c r="W1281" t="str">
        <f t="shared" si="178"/>
        <v>Acceptable</v>
      </c>
      <c r="AA1281" t="str">
        <f t="shared" si="179"/>
        <v>Not-Potable</v>
      </c>
      <c r="AB1281" t="str">
        <f t="shared" si="180"/>
        <v>Not-Potable</v>
      </c>
      <c r="AC1281" t="s">
        <v>40</v>
      </c>
    </row>
    <row r="1282" spans="2:29" x14ac:dyDescent="0.3">
      <c r="B1282">
        <v>6.5848393332047399</v>
      </c>
      <c r="C1282">
        <v>196.13398500592601</v>
      </c>
      <c r="D1282">
        <v>166.09925489128801</v>
      </c>
      <c r="E1282">
        <v>6.6739774050955303</v>
      </c>
      <c r="F1282">
        <v>323.37235198449298</v>
      </c>
      <c r="G1282">
        <v>304.71366454134602</v>
      </c>
      <c r="H1282">
        <v>12.501553511902101</v>
      </c>
      <c r="I1282">
        <v>85.682145972290698</v>
      </c>
      <c r="J1282">
        <v>3.91995456932657</v>
      </c>
      <c r="O1282" t="str">
        <f t="shared" si="173"/>
        <v>Neutral</v>
      </c>
      <c r="P1282" t="str" cm="1">
        <f t="array" ref="P1282">_xlfn.IFS(C1281&lt;=60,"Soft",
C1281&lt;120,"Moderately Soft",
C1281&lt;=170,"Desirable",
C1281&lt;=240,"Moderately Hard",
C1281&gt;240,"Hard")</f>
        <v>Moderately Hard</v>
      </c>
      <c r="Q1282" t="str" cm="1">
        <f t="array" ref="Q1282">_xlfn.IFS(D1281&lt;50,"Non-Beneficial",
D1281&lt;=150,"Excellent",
D1281&lt;=250,"Good",
D1281&lt;=350,"Average",
D1281&lt;=500,"Poor",
D1281&lt;=800,"Very Poor",
D1281&gt;800,"Unacceptable")</f>
        <v>Good</v>
      </c>
      <c r="R1282" t="str">
        <f t="shared" si="172"/>
        <v>Unacceptable</v>
      </c>
      <c r="S1282" t="str">
        <f t="shared" si="174"/>
        <v>Safe</v>
      </c>
      <c r="T1282" t="str">
        <f t="shared" si="175"/>
        <v>Acceptable</v>
      </c>
      <c r="U1282" t="str">
        <f t="shared" si="176"/>
        <v>Acceptable</v>
      </c>
      <c r="V1282" t="str">
        <f t="shared" si="177"/>
        <v>Safe</v>
      </c>
      <c r="W1282" t="str">
        <f t="shared" si="178"/>
        <v>Acceptable</v>
      </c>
      <c r="AA1282" t="str">
        <f t="shared" si="179"/>
        <v>Not-Potable</v>
      </c>
      <c r="AB1282" t="str">
        <f t="shared" si="180"/>
        <v>Potable</v>
      </c>
      <c r="AC1282" t="s">
        <v>40</v>
      </c>
    </row>
    <row r="1283" spans="2:29" x14ac:dyDescent="0.3">
      <c r="B1283">
        <v>6.5656335471250298</v>
      </c>
      <c r="C1283">
        <v>159.729362698724</v>
      </c>
      <c r="D1283">
        <v>190.44680071212599</v>
      </c>
      <c r="E1283">
        <v>6.6932137812707797</v>
      </c>
      <c r="F1283">
        <v>283.51467184857</v>
      </c>
      <c r="G1283">
        <v>393.62517253953098</v>
      </c>
      <c r="H1283">
        <v>18.207136967175401</v>
      </c>
      <c r="I1283">
        <v>67.054118697382506</v>
      </c>
      <c r="J1283">
        <v>2.7709484970749201</v>
      </c>
      <c r="O1283" t="str">
        <f t="shared" si="173"/>
        <v>Drinkable</v>
      </c>
      <c r="P1283" t="str" cm="1">
        <f t="array" ref="P1283">_xlfn.IFS(C1282&lt;=60,"Soft",
C1282&lt;120,"Moderately Soft",
C1282&lt;=170,"Desirable",
C1282&lt;=240,"Moderately Hard",
C1282&gt;240,"Hard")</f>
        <v>Moderately Hard</v>
      </c>
      <c r="Q1283" t="str" cm="1">
        <f t="array" ref="Q1283">_xlfn.IFS(D1282&lt;50,"Non-Beneficial",
D1282&lt;=150,"Excellent",
D1282&lt;=250,"Good",
D1282&lt;=350,"Average",
D1282&lt;=500,"Poor",
D1282&lt;=800,"Very Poor",
D1282&gt;800,"Unacceptable")</f>
        <v>Good</v>
      </c>
      <c r="R1283" t="str">
        <f t="shared" ref="R1283:R1346" si="181">IF(E1282&lt;=5,"Acceptable",
IF(E1282&lt;=7,"Needs Boiling","Unacceptable"))</f>
        <v>Needs Boiling</v>
      </c>
      <c r="S1283" t="str">
        <f t="shared" si="174"/>
        <v>Safe</v>
      </c>
      <c r="T1283" t="str">
        <f t="shared" si="175"/>
        <v>Acceptable</v>
      </c>
      <c r="U1283" t="str">
        <f t="shared" si="176"/>
        <v>Acceptable</v>
      </c>
      <c r="V1283" t="str">
        <f t="shared" si="177"/>
        <v>Unsafe</v>
      </c>
      <c r="W1283" t="str">
        <f t="shared" si="178"/>
        <v>Acceptable</v>
      </c>
      <c r="AA1283" t="str">
        <f t="shared" si="179"/>
        <v>Not-Potable</v>
      </c>
      <c r="AB1283" t="str">
        <f t="shared" si="180"/>
        <v>Potable</v>
      </c>
      <c r="AC1283" t="s">
        <v>40</v>
      </c>
    </row>
    <row r="1284" spans="2:29" x14ac:dyDescent="0.3">
      <c r="B1284">
        <v>6.6221029364808404</v>
      </c>
      <c r="C1284">
        <v>196.89106122726301</v>
      </c>
      <c r="D1284">
        <v>160.10524152308702</v>
      </c>
      <c r="E1284">
        <v>7.25607119250677</v>
      </c>
      <c r="F1284">
        <f>$AH$27</f>
        <v>333.77577661081307</v>
      </c>
      <c r="G1284">
        <v>264.28393339833701</v>
      </c>
      <c r="H1284">
        <v>14.410952467218801</v>
      </c>
      <c r="I1284">
        <v>45.448776941226001</v>
      </c>
      <c r="J1284">
        <v>5.2909207163820797</v>
      </c>
      <c r="O1284" t="str">
        <f t="shared" ref="O1284:O1347" si="182">IF(B1283&lt;3,"Highly Acidic",
IF(AND(B1283&lt;6.52,B1283&gt;=3),"Acidic",
IF(AND(B1283&gt;=6.52,B1283&lt;=6.83),"Drinkable",
IF(AND(B1283&gt;6.83,B1283&lt;8),"Neutral",
IF(AND(B1283&gt;=8,B1283&lt;11),"Alkaline","Highly Alkaline")
))))</f>
        <v>Drinkable</v>
      </c>
      <c r="P1284" t="str" cm="1">
        <f t="array" ref="P1284">_xlfn.IFS(C1283&lt;=60,"Soft",
C1283&lt;120,"Moderately Soft",
C1283&lt;=170,"Desirable",
C1283&lt;=240,"Moderately Hard",
C1283&gt;240,"Hard")</f>
        <v>Desirable</v>
      </c>
      <c r="Q1284" t="str" cm="1">
        <f t="array" ref="Q1284">_xlfn.IFS(D1283&lt;50,"Non-Beneficial",
D1283&lt;=150,"Excellent",
D1283&lt;=250,"Good",
D1283&lt;=350,"Average",
D1283&lt;=500,"Poor",
D1283&lt;=800,"Very Poor",
D1283&gt;800,"Unacceptable")</f>
        <v>Good</v>
      </c>
      <c r="R1284" t="str">
        <f t="shared" si="181"/>
        <v>Needs Boiling</v>
      </c>
      <c r="S1284" t="str">
        <f t="shared" ref="S1284:S1347" si="183">IF(F1283&lt;=400,"Safe","Unsafe")</f>
        <v>Safe</v>
      </c>
      <c r="T1284" t="str">
        <f t="shared" ref="T1284:T1347" si="184">IF(G1283&lt;=500,"Acceptable","Unacceptable")</f>
        <v>Acceptable</v>
      </c>
      <c r="U1284" t="str">
        <f t="shared" ref="U1284:U1347" si="185">IF(H1283&lt;20,"Acceptable","Unacceptable")</f>
        <v>Acceptable</v>
      </c>
      <c r="V1284" t="str">
        <f t="shared" ref="V1284:V1347" si="186">IF(I1283&lt;=80,"Safe","Unsafe")</f>
        <v>Safe</v>
      </c>
      <c r="W1284" t="str">
        <f t="shared" ref="W1284:W1347" si="187">IF(J1283&lt;5,"Acceptable","Unacceptable")</f>
        <v>Acceptable</v>
      </c>
      <c r="AA1284" t="str">
        <f t="shared" ref="AA1284:AA1347" si="188">IF(
       AND(OR(O1284 = "Drinkable",O1284 = "Neutral"),
                OR(P1284 = "Desirable",P1284 = "Moderately Hard"),
                OR(Q1284 = "Excellent",Q1284 = "Good",Q1284 = "Average"),
                OR(R1284 = "Acceptable",R1284 = "Needs Boiling"),
                S1284 = "Safe",
                T1284 = "Acceptable",
                U1284 = "Acceptable",
                V1284 = "Safe",
                W1284 = "Acceptable"
               ),
     "Potable",
    "Not-Potable"
   )</f>
        <v>Potable</v>
      </c>
      <c r="AB1284" t="str">
        <f t="shared" ref="AB1284:AB1347" si="189">IF(
        SUM(
                   IF(OR(O1284 = "Neutral",O1284 = "Drinkable"),1,0),
                   IF(OR(P1284 = "Desirable",P1284 = "Moderately Hard"),1,0),
                   IF(OR(Q1284 = "Good",Q1284 = "Average",Q1284 ="Excellent"),1,0),
                   IF(OR(R1284 = "Acceptable",R1284 = "Needs Boiling"),1,0),
                   IF(S1284 = "Safe",1,0),
                   IF(T1284 = "Acceptable",1,0),
                   IF(U1284 = "Acceptable",1,0),
                   IF(V1284 = "Safe",1,0),
                   IF(W1284 = "Acceptable",1,0)
               )&gt;7,
      "Potable",
      "Not-Potable"
  )</f>
        <v>Potable</v>
      </c>
      <c r="AC1284" t="s">
        <v>40</v>
      </c>
    </row>
    <row r="1285" spans="2:29" x14ac:dyDescent="0.3">
      <c r="B1285">
        <v>7.2173927805689697</v>
      </c>
      <c r="C1285">
        <v>180.194220771294</v>
      </c>
      <c r="D1285">
        <v>135.795545795859</v>
      </c>
      <c r="E1285">
        <v>5.9931263711238003</v>
      </c>
      <c r="F1285">
        <v>317.96340377881501</v>
      </c>
      <c r="G1285">
        <v>421.96353854688402</v>
      </c>
      <c r="H1285">
        <v>12.3703386143406</v>
      </c>
      <c r="I1285">
        <v>63.446749131850297</v>
      </c>
      <c r="J1285">
        <v>3.74661982366821</v>
      </c>
      <c r="O1285" t="str">
        <f t="shared" si="182"/>
        <v>Drinkable</v>
      </c>
      <c r="P1285" t="str" cm="1">
        <f t="array" ref="P1285">_xlfn.IFS(C1284&lt;=60,"Soft",
C1284&lt;120,"Moderately Soft",
C1284&lt;=170,"Desirable",
C1284&lt;=240,"Moderately Hard",
C1284&gt;240,"Hard")</f>
        <v>Moderately Hard</v>
      </c>
      <c r="Q1285" t="str" cm="1">
        <f t="array" ref="Q1285">_xlfn.IFS(D1284&lt;50,"Non-Beneficial",
D1284&lt;=150,"Excellent",
D1284&lt;=250,"Good",
D1284&lt;=350,"Average",
D1284&lt;=500,"Poor",
D1284&lt;=800,"Very Poor",
D1284&gt;800,"Unacceptable")</f>
        <v>Good</v>
      </c>
      <c r="R1285" t="str">
        <f t="shared" si="181"/>
        <v>Unacceptable</v>
      </c>
      <c r="S1285" t="str">
        <f t="shared" si="183"/>
        <v>Safe</v>
      </c>
      <c r="T1285" t="str">
        <f t="shared" si="184"/>
        <v>Acceptable</v>
      </c>
      <c r="U1285" t="str">
        <f t="shared" si="185"/>
        <v>Acceptable</v>
      </c>
      <c r="V1285" t="str">
        <f t="shared" si="186"/>
        <v>Safe</v>
      </c>
      <c r="W1285" t="str">
        <f t="shared" si="187"/>
        <v>Unacceptable</v>
      </c>
      <c r="AA1285" t="str">
        <f t="shared" si="188"/>
        <v>Not-Potable</v>
      </c>
      <c r="AB1285" t="str">
        <f t="shared" si="189"/>
        <v>Not-Potable</v>
      </c>
      <c r="AC1285" t="s">
        <v>40</v>
      </c>
    </row>
    <row r="1286" spans="2:29" x14ac:dyDescent="0.3">
      <c r="B1286">
        <v>5.2539074294873398</v>
      </c>
      <c r="C1286">
        <v>191.982047107445</v>
      </c>
      <c r="D1286">
        <v>347.93853305919197</v>
      </c>
      <c r="E1286">
        <v>5.8174042957820102</v>
      </c>
      <c r="F1286">
        <f>$AH$27</f>
        <v>333.77577661081307</v>
      </c>
      <c r="G1286">
        <v>395.713258822863</v>
      </c>
      <c r="H1286">
        <v>12.570715176373399</v>
      </c>
      <c r="I1286">
        <v>54.9687343896912</v>
      </c>
      <c r="J1286">
        <v>3.4883725138035002</v>
      </c>
      <c r="O1286" t="str">
        <f t="shared" si="182"/>
        <v>Neutral</v>
      </c>
      <c r="P1286" t="str" cm="1">
        <f t="array" ref="P1286">_xlfn.IFS(C1285&lt;=60,"Soft",
C1285&lt;120,"Moderately Soft",
C1285&lt;=170,"Desirable",
C1285&lt;=240,"Moderately Hard",
C1285&gt;240,"Hard")</f>
        <v>Moderately Hard</v>
      </c>
      <c r="Q1286" t="str" cm="1">
        <f t="array" ref="Q1286">_xlfn.IFS(D1285&lt;50,"Non-Beneficial",
D1285&lt;=150,"Excellent",
D1285&lt;=250,"Good",
D1285&lt;=350,"Average",
D1285&lt;=500,"Poor",
D1285&lt;=800,"Very Poor",
D1285&gt;800,"Unacceptable")</f>
        <v>Excellent</v>
      </c>
      <c r="R1286" t="str">
        <f t="shared" si="181"/>
        <v>Needs Boiling</v>
      </c>
      <c r="S1286" t="str">
        <f t="shared" si="183"/>
        <v>Safe</v>
      </c>
      <c r="T1286" t="str">
        <f t="shared" si="184"/>
        <v>Acceptable</v>
      </c>
      <c r="U1286" t="str">
        <f t="shared" si="185"/>
        <v>Acceptable</v>
      </c>
      <c r="V1286" t="str">
        <f t="shared" si="186"/>
        <v>Safe</v>
      </c>
      <c r="W1286" t="str">
        <f t="shared" si="187"/>
        <v>Acceptable</v>
      </c>
      <c r="AA1286" t="str">
        <f t="shared" si="188"/>
        <v>Potable</v>
      </c>
      <c r="AB1286" t="str">
        <f t="shared" si="189"/>
        <v>Potable</v>
      </c>
      <c r="AC1286" t="s">
        <v>40</v>
      </c>
    </row>
    <row r="1287" spans="2:29" x14ac:dyDescent="0.3">
      <c r="B1287">
        <v>8.1313752335690008</v>
      </c>
      <c r="C1287">
        <v>177.095312491741</v>
      </c>
      <c r="D1287">
        <v>132.38070297753001</v>
      </c>
      <c r="E1287">
        <v>6.6787406155383797</v>
      </c>
      <c r="F1287">
        <f>$AH$27</f>
        <v>333.77577661081307</v>
      </c>
      <c r="G1287">
        <v>450.71833408266099</v>
      </c>
      <c r="H1287">
        <v>20.603574418031901</v>
      </c>
      <c r="I1287">
        <v>85.105892029353996</v>
      </c>
      <c r="J1287">
        <v>3.5428107484612501</v>
      </c>
      <c r="O1287" t="str">
        <f t="shared" si="182"/>
        <v>Acidic</v>
      </c>
      <c r="P1287" t="str" cm="1">
        <f t="array" ref="P1287">_xlfn.IFS(C1286&lt;=60,"Soft",
C1286&lt;120,"Moderately Soft",
C1286&lt;=170,"Desirable",
C1286&lt;=240,"Moderately Hard",
C1286&gt;240,"Hard")</f>
        <v>Moderately Hard</v>
      </c>
      <c r="Q1287" t="str" cm="1">
        <f t="array" ref="Q1287">_xlfn.IFS(D1286&lt;50,"Non-Beneficial",
D1286&lt;=150,"Excellent",
D1286&lt;=250,"Good",
D1286&lt;=350,"Average",
D1286&lt;=500,"Poor",
D1286&lt;=800,"Very Poor",
D1286&gt;800,"Unacceptable")</f>
        <v>Average</v>
      </c>
      <c r="R1287" t="str">
        <f t="shared" si="181"/>
        <v>Needs Boiling</v>
      </c>
      <c r="S1287" t="str">
        <f t="shared" si="183"/>
        <v>Safe</v>
      </c>
      <c r="T1287" t="str">
        <f t="shared" si="184"/>
        <v>Acceptable</v>
      </c>
      <c r="U1287" t="str">
        <f t="shared" si="185"/>
        <v>Acceptable</v>
      </c>
      <c r="V1287" t="str">
        <f t="shared" si="186"/>
        <v>Safe</v>
      </c>
      <c r="W1287" t="str">
        <f t="shared" si="187"/>
        <v>Acceptable</v>
      </c>
      <c r="AA1287" t="str">
        <f t="shared" si="188"/>
        <v>Not-Potable</v>
      </c>
      <c r="AB1287" t="str">
        <f t="shared" si="189"/>
        <v>Potable</v>
      </c>
      <c r="AC1287" t="s">
        <v>40</v>
      </c>
    </row>
    <row r="1288" spans="2:29" x14ac:dyDescent="0.3">
      <c r="B1288">
        <v>6.6197754602282899</v>
      </c>
      <c r="C1288">
        <v>150.71836138506501</v>
      </c>
      <c r="D1288">
        <v>113.88534186913699</v>
      </c>
      <c r="E1288">
        <v>6.8075801343987097</v>
      </c>
      <c r="F1288">
        <v>370.75346887318199</v>
      </c>
      <c r="G1288">
        <v>431.430087004379</v>
      </c>
      <c r="H1288">
        <v>7.7107692876345402</v>
      </c>
      <c r="I1288">
        <v>73.634277631945594</v>
      </c>
      <c r="J1288">
        <v>4.0869205668394804</v>
      </c>
      <c r="O1288" t="str">
        <f t="shared" si="182"/>
        <v>Alkaline</v>
      </c>
      <c r="P1288" t="str" cm="1">
        <f t="array" ref="P1288">_xlfn.IFS(C1287&lt;=60,"Soft",
C1287&lt;120,"Moderately Soft",
C1287&lt;=170,"Desirable",
C1287&lt;=240,"Moderately Hard",
C1287&gt;240,"Hard")</f>
        <v>Moderately Hard</v>
      </c>
      <c r="Q1288" t="str" cm="1">
        <f t="array" ref="Q1288">_xlfn.IFS(D1287&lt;50,"Non-Beneficial",
D1287&lt;=150,"Excellent",
D1287&lt;=250,"Good",
D1287&lt;=350,"Average",
D1287&lt;=500,"Poor",
D1287&lt;=800,"Very Poor",
D1287&gt;800,"Unacceptable")</f>
        <v>Excellent</v>
      </c>
      <c r="R1288" t="str">
        <f t="shared" si="181"/>
        <v>Needs Boiling</v>
      </c>
      <c r="S1288" t="str">
        <f t="shared" si="183"/>
        <v>Safe</v>
      </c>
      <c r="T1288" t="str">
        <f t="shared" si="184"/>
        <v>Acceptable</v>
      </c>
      <c r="U1288" t="str">
        <f t="shared" si="185"/>
        <v>Unacceptable</v>
      </c>
      <c r="V1288" t="str">
        <f t="shared" si="186"/>
        <v>Unsafe</v>
      </c>
      <c r="W1288" t="str">
        <f t="shared" si="187"/>
        <v>Acceptable</v>
      </c>
      <c r="AA1288" t="str">
        <f t="shared" si="188"/>
        <v>Not-Potable</v>
      </c>
      <c r="AB1288" t="str">
        <f t="shared" si="189"/>
        <v>Not-Potable</v>
      </c>
      <c r="AC1288" t="s">
        <v>40</v>
      </c>
    </row>
    <row r="1289" spans="2:29" x14ac:dyDescent="0.3">
      <c r="B1289">
        <f>$AG$27</f>
        <v>7.080794504276815</v>
      </c>
      <c r="C1289">
        <v>206.31834254801799</v>
      </c>
      <c r="D1289">
        <v>187.522696770355</v>
      </c>
      <c r="E1289">
        <v>8.2024530251130194</v>
      </c>
      <c r="F1289">
        <v>344.58962825214599</v>
      </c>
      <c r="G1289">
        <v>510.48787983667199</v>
      </c>
      <c r="H1289">
        <v>5.3623709055001996</v>
      </c>
      <c r="I1289">
        <v>61.911364092863103</v>
      </c>
      <c r="J1289">
        <v>3.2935526305267002</v>
      </c>
      <c r="O1289" t="str">
        <f t="shared" si="182"/>
        <v>Drinkable</v>
      </c>
      <c r="P1289" t="str" cm="1">
        <f t="array" ref="P1289">_xlfn.IFS(C1288&lt;=60,"Soft",
C1288&lt;120,"Moderately Soft",
C1288&lt;=170,"Desirable",
C1288&lt;=240,"Moderately Hard",
C1288&gt;240,"Hard")</f>
        <v>Desirable</v>
      </c>
      <c r="Q1289" t="str" cm="1">
        <f t="array" ref="Q1289">_xlfn.IFS(D1288&lt;50,"Non-Beneficial",
D1288&lt;=150,"Excellent",
D1288&lt;=250,"Good",
D1288&lt;=350,"Average",
D1288&lt;=500,"Poor",
D1288&lt;=800,"Very Poor",
D1288&gt;800,"Unacceptable")</f>
        <v>Excellent</v>
      </c>
      <c r="R1289" t="str">
        <f t="shared" si="181"/>
        <v>Needs Boiling</v>
      </c>
      <c r="S1289" t="str">
        <f t="shared" si="183"/>
        <v>Safe</v>
      </c>
      <c r="T1289" t="str">
        <f t="shared" si="184"/>
        <v>Acceptable</v>
      </c>
      <c r="U1289" t="str">
        <f t="shared" si="185"/>
        <v>Acceptable</v>
      </c>
      <c r="V1289" t="str">
        <f t="shared" si="186"/>
        <v>Safe</v>
      </c>
      <c r="W1289" t="str">
        <f t="shared" si="187"/>
        <v>Acceptable</v>
      </c>
      <c r="AA1289" t="str">
        <f t="shared" si="188"/>
        <v>Potable</v>
      </c>
      <c r="AB1289" t="str">
        <f t="shared" si="189"/>
        <v>Potable</v>
      </c>
      <c r="AC1289" t="s">
        <v>40</v>
      </c>
    </row>
    <row r="1290" spans="2:29" x14ac:dyDescent="0.3">
      <c r="B1290">
        <v>6.2172553069490197</v>
      </c>
      <c r="C1290">
        <v>205.64825148296001</v>
      </c>
      <c r="D1290">
        <v>329.11929716772994</v>
      </c>
      <c r="E1290">
        <v>5.9460736434027499</v>
      </c>
      <c r="F1290">
        <v>298.39049042684798</v>
      </c>
      <c r="G1290">
        <v>414.77101692311902</v>
      </c>
      <c r="H1290">
        <v>12.128365828277399</v>
      </c>
      <c r="I1290">
        <v>79.245033236870498</v>
      </c>
      <c r="J1290">
        <v>2.0814250201904798</v>
      </c>
      <c r="O1290" t="str">
        <f t="shared" si="182"/>
        <v>Neutral</v>
      </c>
      <c r="P1290" t="str" cm="1">
        <f t="array" ref="P1290">_xlfn.IFS(C1289&lt;=60,"Soft",
C1289&lt;120,"Moderately Soft",
C1289&lt;=170,"Desirable",
C1289&lt;=240,"Moderately Hard",
C1289&gt;240,"Hard")</f>
        <v>Moderately Hard</v>
      </c>
      <c r="Q1290" t="str" cm="1">
        <f t="array" ref="Q1290">_xlfn.IFS(D1289&lt;50,"Non-Beneficial",
D1289&lt;=150,"Excellent",
D1289&lt;=250,"Good",
D1289&lt;=350,"Average",
D1289&lt;=500,"Poor",
D1289&lt;=800,"Very Poor",
D1289&gt;800,"Unacceptable")</f>
        <v>Good</v>
      </c>
      <c r="R1290" t="str">
        <f t="shared" si="181"/>
        <v>Unacceptable</v>
      </c>
      <c r="S1290" t="str">
        <f t="shared" si="183"/>
        <v>Safe</v>
      </c>
      <c r="T1290" t="str">
        <f t="shared" si="184"/>
        <v>Unacceptable</v>
      </c>
      <c r="U1290" t="str">
        <f t="shared" si="185"/>
        <v>Acceptable</v>
      </c>
      <c r="V1290" t="str">
        <f t="shared" si="186"/>
        <v>Safe</v>
      </c>
      <c r="W1290" t="str">
        <f t="shared" si="187"/>
        <v>Acceptable</v>
      </c>
      <c r="AA1290" t="str">
        <f t="shared" si="188"/>
        <v>Not-Potable</v>
      </c>
      <c r="AB1290" t="str">
        <f t="shared" si="189"/>
        <v>Not-Potable</v>
      </c>
      <c r="AC1290" t="s">
        <v>40</v>
      </c>
    </row>
    <row r="1291" spans="2:29" x14ac:dyDescent="0.3">
      <c r="B1291">
        <v>5.0199847667892099</v>
      </c>
      <c r="C1291">
        <v>156.970821707098</v>
      </c>
      <c r="D1291">
        <v>192.72704480952802</v>
      </c>
      <c r="E1291">
        <v>6.1847096624572604</v>
      </c>
      <c r="F1291">
        <v>331.55984487257899</v>
      </c>
      <c r="G1291">
        <v>341.35716015447701</v>
      </c>
      <c r="H1291">
        <v>16.1965733243233</v>
      </c>
      <c r="I1291">
        <v>75.302597694285296</v>
      </c>
      <c r="J1291">
        <v>4.0894854280982003</v>
      </c>
      <c r="O1291" t="str">
        <f t="shared" si="182"/>
        <v>Acidic</v>
      </c>
      <c r="P1291" t="str" cm="1">
        <f t="array" ref="P1291">_xlfn.IFS(C1290&lt;=60,"Soft",
C1290&lt;120,"Moderately Soft",
C1290&lt;=170,"Desirable",
C1290&lt;=240,"Moderately Hard",
C1290&gt;240,"Hard")</f>
        <v>Moderately Hard</v>
      </c>
      <c r="Q1291" t="str" cm="1">
        <f t="array" ref="Q1291">_xlfn.IFS(D1290&lt;50,"Non-Beneficial",
D1290&lt;=150,"Excellent",
D1290&lt;=250,"Good",
D1290&lt;=350,"Average",
D1290&lt;=500,"Poor",
D1290&lt;=800,"Very Poor",
D1290&gt;800,"Unacceptable")</f>
        <v>Average</v>
      </c>
      <c r="R1291" t="str">
        <f t="shared" si="181"/>
        <v>Needs Boiling</v>
      </c>
      <c r="S1291" t="str">
        <f t="shared" si="183"/>
        <v>Safe</v>
      </c>
      <c r="T1291" t="str">
        <f t="shared" si="184"/>
        <v>Acceptable</v>
      </c>
      <c r="U1291" t="str">
        <f t="shared" si="185"/>
        <v>Acceptable</v>
      </c>
      <c r="V1291" t="str">
        <f t="shared" si="186"/>
        <v>Safe</v>
      </c>
      <c r="W1291" t="str">
        <f t="shared" si="187"/>
        <v>Acceptable</v>
      </c>
      <c r="AA1291" t="str">
        <f t="shared" si="188"/>
        <v>Not-Potable</v>
      </c>
      <c r="AB1291" t="str">
        <f t="shared" si="189"/>
        <v>Potable</v>
      </c>
      <c r="AC1291" t="s">
        <v>40</v>
      </c>
    </row>
    <row r="1292" spans="2:29" x14ac:dyDescent="0.3">
      <c r="B1292">
        <v>6.9073796149717799</v>
      </c>
      <c r="C1292">
        <v>210.27921023581601</v>
      </c>
      <c r="D1292">
        <v>402.90221636418102</v>
      </c>
      <c r="E1292">
        <v>6.8747024237840897</v>
      </c>
      <c r="F1292">
        <v>294.01519769536299</v>
      </c>
      <c r="G1292">
        <v>340.70497844744</v>
      </c>
      <c r="H1292">
        <v>18.253472186843599</v>
      </c>
      <c r="I1292">
        <v>84.0221189088643</v>
      </c>
      <c r="J1292">
        <v>1.49610094257198</v>
      </c>
      <c r="O1292" t="str">
        <f t="shared" si="182"/>
        <v>Acidic</v>
      </c>
      <c r="P1292" t="str" cm="1">
        <f t="array" ref="P1292">_xlfn.IFS(C1291&lt;=60,"Soft",
C1291&lt;120,"Moderately Soft",
C1291&lt;=170,"Desirable",
C1291&lt;=240,"Moderately Hard",
C1291&gt;240,"Hard")</f>
        <v>Desirable</v>
      </c>
      <c r="Q1292" t="str" cm="1">
        <f t="array" ref="Q1292">_xlfn.IFS(D1291&lt;50,"Non-Beneficial",
D1291&lt;=150,"Excellent",
D1291&lt;=250,"Good",
D1291&lt;=350,"Average",
D1291&lt;=500,"Poor",
D1291&lt;=800,"Very Poor",
D1291&gt;800,"Unacceptable")</f>
        <v>Good</v>
      </c>
      <c r="R1292" t="str">
        <f t="shared" si="181"/>
        <v>Needs Boiling</v>
      </c>
      <c r="S1292" t="str">
        <f t="shared" si="183"/>
        <v>Safe</v>
      </c>
      <c r="T1292" t="str">
        <f t="shared" si="184"/>
        <v>Acceptable</v>
      </c>
      <c r="U1292" t="str">
        <f t="shared" si="185"/>
        <v>Acceptable</v>
      </c>
      <c r="V1292" t="str">
        <f t="shared" si="186"/>
        <v>Safe</v>
      </c>
      <c r="W1292" t="str">
        <f t="shared" si="187"/>
        <v>Acceptable</v>
      </c>
      <c r="AA1292" t="str">
        <f t="shared" si="188"/>
        <v>Not-Potable</v>
      </c>
      <c r="AB1292" t="str">
        <f t="shared" si="189"/>
        <v>Potable</v>
      </c>
      <c r="AC1292" t="s">
        <v>40</v>
      </c>
    </row>
    <row r="1293" spans="2:29" x14ac:dyDescent="0.3">
      <c r="B1293">
        <v>6.3131147318719201</v>
      </c>
      <c r="C1293">
        <v>162.336412066609</v>
      </c>
      <c r="D1293">
        <v>208.49190737376699</v>
      </c>
      <c r="E1293">
        <v>7.08646893759449</v>
      </c>
      <c r="F1293">
        <f>$AH$27</f>
        <v>333.77577661081307</v>
      </c>
      <c r="G1293">
        <v>387.95771617051798</v>
      </c>
      <c r="H1293">
        <v>15.047593274879601</v>
      </c>
      <c r="I1293">
        <v>83.921292117965393</v>
      </c>
      <c r="J1293">
        <v>4.1269645959325301</v>
      </c>
      <c r="O1293" t="str">
        <f t="shared" si="182"/>
        <v>Neutral</v>
      </c>
      <c r="P1293" t="str" cm="1">
        <f t="array" ref="P1293">_xlfn.IFS(C1292&lt;=60,"Soft",
C1292&lt;120,"Moderately Soft",
C1292&lt;=170,"Desirable",
C1292&lt;=240,"Moderately Hard",
C1292&gt;240,"Hard")</f>
        <v>Moderately Hard</v>
      </c>
      <c r="Q1293" t="str" cm="1">
        <f t="array" ref="Q1293">_xlfn.IFS(D1292&lt;50,"Non-Beneficial",
D1292&lt;=150,"Excellent",
D1292&lt;=250,"Good",
D1292&lt;=350,"Average",
D1292&lt;=500,"Poor",
D1292&lt;=800,"Very Poor",
D1292&gt;800,"Unacceptable")</f>
        <v>Poor</v>
      </c>
      <c r="R1293" t="str">
        <f t="shared" si="181"/>
        <v>Needs Boiling</v>
      </c>
      <c r="S1293" t="str">
        <f t="shared" si="183"/>
        <v>Safe</v>
      </c>
      <c r="T1293" t="str">
        <f t="shared" si="184"/>
        <v>Acceptable</v>
      </c>
      <c r="U1293" t="str">
        <f t="shared" si="185"/>
        <v>Acceptable</v>
      </c>
      <c r="V1293" t="str">
        <f t="shared" si="186"/>
        <v>Unsafe</v>
      </c>
      <c r="W1293" t="str">
        <f t="shared" si="187"/>
        <v>Acceptable</v>
      </c>
      <c r="AA1293" t="str">
        <f t="shared" si="188"/>
        <v>Not-Potable</v>
      </c>
      <c r="AB1293" t="str">
        <f t="shared" si="189"/>
        <v>Not-Potable</v>
      </c>
      <c r="AC1293" t="s">
        <v>40</v>
      </c>
    </row>
    <row r="1294" spans="2:29" x14ac:dyDescent="0.3">
      <c r="B1294">
        <f>$AG$27</f>
        <v>7.080794504276815</v>
      </c>
      <c r="C1294">
        <v>179.320122815139</v>
      </c>
      <c r="D1294">
        <v>50.752692018553901</v>
      </c>
      <c r="E1294">
        <v>8.7377829502236803</v>
      </c>
      <c r="F1294">
        <v>455.45123371315202</v>
      </c>
      <c r="G1294">
        <v>392.35373231965201</v>
      </c>
      <c r="H1294">
        <v>16.839330615095001</v>
      </c>
      <c r="I1294">
        <v>76.243622769531498</v>
      </c>
      <c r="J1294">
        <v>4.3975331012122298</v>
      </c>
      <c r="O1294" t="str">
        <f t="shared" si="182"/>
        <v>Acidic</v>
      </c>
      <c r="P1294" t="str" cm="1">
        <f t="array" ref="P1294">_xlfn.IFS(C1293&lt;=60,"Soft",
C1293&lt;120,"Moderately Soft",
C1293&lt;=170,"Desirable",
C1293&lt;=240,"Moderately Hard",
C1293&gt;240,"Hard")</f>
        <v>Desirable</v>
      </c>
      <c r="Q1294" t="str" cm="1">
        <f t="array" ref="Q1294">_xlfn.IFS(D1293&lt;50,"Non-Beneficial",
D1293&lt;=150,"Excellent",
D1293&lt;=250,"Good",
D1293&lt;=350,"Average",
D1293&lt;=500,"Poor",
D1293&lt;=800,"Very Poor",
D1293&gt;800,"Unacceptable")</f>
        <v>Good</v>
      </c>
      <c r="R1294" t="str">
        <f t="shared" si="181"/>
        <v>Unacceptable</v>
      </c>
      <c r="S1294" t="str">
        <f t="shared" si="183"/>
        <v>Safe</v>
      </c>
      <c r="T1294" t="str">
        <f t="shared" si="184"/>
        <v>Acceptable</v>
      </c>
      <c r="U1294" t="str">
        <f t="shared" si="185"/>
        <v>Acceptable</v>
      </c>
      <c r="V1294" t="str">
        <f t="shared" si="186"/>
        <v>Unsafe</v>
      </c>
      <c r="W1294" t="str">
        <f t="shared" si="187"/>
        <v>Acceptable</v>
      </c>
      <c r="AA1294" t="str">
        <f t="shared" si="188"/>
        <v>Not-Potable</v>
      </c>
      <c r="AB1294" t="str">
        <f t="shared" si="189"/>
        <v>Not-Potable</v>
      </c>
      <c r="AC1294" t="s">
        <v>40</v>
      </c>
    </row>
    <row r="1295" spans="2:29" x14ac:dyDescent="0.3">
      <c r="B1295">
        <v>7.2939292501312396</v>
      </c>
      <c r="C1295">
        <v>180.84312475494701</v>
      </c>
      <c r="D1295">
        <v>158.233393744604</v>
      </c>
      <c r="E1295">
        <v>7.7219774291164898</v>
      </c>
      <c r="F1295">
        <f>$AH$27</f>
        <v>333.77577661081307</v>
      </c>
      <c r="G1295">
        <v>457.52044290077299</v>
      </c>
      <c r="H1295">
        <v>8.8575991418299491</v>
      </c>
      <c r="I1295">
        <v>37.734790002896403</v>
      </c>
      <c r="J1295">
        <v>4.4032500645072101</v>
      </c>
      <c r="O1295" t="str">
        <f t="shared" si="182"/>
        <v>Neutral</v>
      </c>
      <c r="P1295" t="str" cm="1">
        <f t="array" ref="P1295">_xlfn.IFS(C1294&lt;=60,"Soft",
C1294&lt;120,"Moderately Soft",
C1294&lt;=170,"Desirable",
C1294&lt;=240,"Moderately Hard",
C1294&gt;240,"Hard")</f>
        <v>Moderately Hard</v>
      </c>
      <c r="Q1295" t="str" cm="1">
        <f t="array" ref="Q1295">_xlfn.IFS(D1294&lt;50,"Non-Beneficial",
D1294&lt;=150,"Excellent",
D1294&lt;=250,"Good",
D1294&lt;=350,"Average",
D1294&lt;=500,"Poor",
D1294&lt;=800,"Very Poor",
D1294&gt;800,"Unacceptable")</f>
        <v>Excellent</v>
      </c>
      <c r="R1295" t="str">
        <f t="shared" si="181"/>
        <v>Unacceptable</v>
      </c>
      <c r="S1295" t="str">
        <f t="shared" si="183"/>
        <v>Unsafe</v>
      </c>
      <c r="T1295" t="str">
        <f t="shared" si="184"/>
        <v>Acceptable</v>
      </c>
      <c r="U1295" t="str">
        <f t="shared" si="185"/>
        <v>Acceptable</v>
      </c>
      <c r="V1295" t="str">
        <f t="shared" si="186"/>
        <v>Safe</v>
      </c>
      <c r="W1295" t="str">
        <f t="shared" si="187"/>
        <v>Acceptable</v>
      </c>
      <c r="AA1295" t="str">
        <f t="shared" si="188"/>
        <v>Not-Potable</v>
      </c>
      <c r="AB1295" t="str">
        <f t="shared" si="189"/>
        <v>Not-Potable</v>
      </c>
      <c r="AC1295" t="s">
        <v>40</v>
      </c>
    </row>
    <row r="1296" spans="2:29" x14ac:dyDescent="0.3">
      <c r="B1296">
        <v>6.6303638203049902</v>
      </c>
      <c r="C1296">
        <v>186.76108783433</v>
      </c>
      <c r="D1296">
        <v>309.39023213783202</v>
      </c>
      <c r="E1296">
        <v>7.7034805849753498</v>
      </c>
      <c r="F1296">
        <f>$AH$27</f>
        <v>333.77577661081307</v>
      </c>
      <c r="G1296">
        <v>330.87608284254799</v>
      </c>
      <c r="H1296">
        <v>13.815756943298</v>
      </c>
      <c r="I1296">
        <v>86.753117495116399</v>
      </c>
      <c r="J1296">
        <v>3.49058757281606</v>
      </c>
      <c r="O1296" t="str">
        <f t="shared" si="182"/>
        <v>Neutral</v>
      </c>
      <c r="P1296" t="str" cm="1">
        <f t="array" ref="P1296">_xlfn.IFS(C1295&lt;=60,"Soft",
C1295&lt;120,"Moderately Soft",
C1295&lt;=170,"Desirable",
C1295&lt;=240,"Moderately Hard",
C1295&gt;240,"Hard")</f>
        <v>Moderately Hard</v>
      </c>
      <c r="Q1296" t="str" cm="1">
        <f t="array" ref="Q1296">_xlfn.IFS(D1295&lt;50,"Non-Beneficial",
D1295&lt;=150,"Excellent",
D1295&lt;=250,"Good",
D1295&lt;=350,"Average",
D1295&lt;=500,"Poor",
D1295&lt;=800,"Very Poor",
D1295&gt;800,"Unacceptable")</f>
        <v>Good</v>
      </c>
      <c r="R1296" t="str">
        <f t="shared" si="181"/>
        <v>Unacceptable</v>
      </c>
      <c r="S1296" t="str">
        <f t="shared" si="183"/>
        <v>Safe</v>
      </c>
      <c r="T1296" t="str">
        <f t="shared" si="184"/>
        <v>Acceptable</v>
      </c>
      <c r="U1296" t="str">
        <f t="shared" si="185"/>
        <v>Acceptable</v>
      </c>
      <c r="V1296" t="str">
        <f t="shared" si="186"/>
        <v>Safe</v>
      </c>
      <c r="W1296" t="str">
        <f t="shared" si="187"/>
        <v>Acceptable</v>
      </c>
      <c r="AA1296" t="str">
        <f t="shared" si="188"/>
        <v>Not-Potable</v>
      </c>
      <c r="AB1296" t="str">
        <f t="shared" si="189"/>
        <v>Potable</v>
      </c>
      <c r="AC1296" t="s">
        <v>40</v>
      </c>
    </row>
    <row r="1297" spans="2:29" x14ac:dyDescent="0.3">
      <c r="B1297">
        <v>8.0157803951527402</v>
      </c>
      <c r="C1297">
        <v>180.06037707309599</v>
      </c>
      <c r="D1297">
        <v>121.35724930312301</v>
      </c>
      <c r="E1297">
        <v>6.2593761439873896</v>
      </c>
      <c r="F1297">
        <v>310.06868096007003</v>
      </c>
      <c r="G1297">
        <v>666.69061833074602</v>
      </c>
      <c r="H1297">
        <v>17.660149200672201</v>
      </c>
      <c r="I1297">
        <v>66.588849063510693</v>
      </c>
      <c r="J1297">
        <v>3.1805801865505599</v>
      </c>
      <c r="O1297" t="str">
        <f t="shared" si="182"/>
        <v>Drinkable</v>
      </c>
      <c r="P1297" t="str" cm="1">
        <f t="array" ref="P1297">_xlfn.IFS(C1296&lt;=60,"Soft",
C1296&lt;120,"Moderately Soft",
C1296&lt;=170,"Desirable",
C1296&lt;=240,"Moderately Hard",
C1296&gt;240,"Hard")</f>
        <v>Moderately Hard</v>
      </c>
      <c r="Q1297" t="str" cm="1">
        <f t="array" ref="Q1297">_xlfn.IFS(D1296&lt;50,"Non-Beneficial",
D1296&lt;=150,"Excellent",
D1296&lt;=250,"Good",
D1296&lt;=350,"Average",
D1296&lt;=500,"Poor",
D1296&lt;=800,"Very Poor",
D1296&gt;800,"Unacceptable")</f>
        <v>Average</v>
      </c>
      <c r="R1297" t="str">
        <f t="shared" si="181"/>
        <v>Unacceptable</v>
      </c>
      <c r="S1297" t="str">
        <f t="shared" si="183"/>
        <v>Safe</v>
      </c>
      <c r="T1297" t="str">
        <f t="shared" si="184"/>
        <v>Acceptable</v>
      </c>
      <c r="U1297" t="str">
        <f t="shared" si="185"/>
        <v>Acceptable</v>
      </c>
      <c r="V1297" t="str">
        <f t="shared" si="186"/>
        <v>Unsafe</v>
      </c>
      <c r="W1297" t="str">
        <f t="shared" si="187"/>
        <v>Acceptable</v>
      </c>
      <c r="AA1297" t="str">
        <f t="shared" si="188"/>
        <v>Not-Potable</v>
      </c>
      <c r="AB1297" t="str">
        <f t="shared" si="189"/>
        <v>Not-Potable</v>
      </c>
      <c r="AC1297" t="s">
        <v>40</v>
      </c>
    </row>
    <row r="1298" spans="2:29" x14ac:dyDescent="0.3">
      <c r="B1298">
        <v>4.2498903794038396</v>
      </c>
      <c r="C1298">
        <v>168.57214611041601</v>
      </c>
      <c r="D1298">
        <v>160.73670619508701</v>
      </c>
      <c r="E1298">
        <v>5.3608955634392599</v>
      </c>
      <c r="F1298">
        <v>261.26770661873502</v>
      </c>
      <c r="G1298">
        <v>449.051515811988</v>
      </c>
      <c r="H1298">
        <v>11.3492102288028</v>
      </c>
      <c r="I1298">
        <v>86.946896863216196</v>
      </c>
      <c r="J1298">
        <v>4.1163476410666</v>
      </c>
      <c r="O1298" t="str">
        <f t="shared" si="182"/>
        <v>Alkaline</v>
      </c>
      <c r="P1298" t="str" cm="1">
        <f t="array" ref="P1298">_xlfn.IFS(C1297&lt;=60,"Soft",
C1297&lt;120,"Moderately Soft",
C1297&lt;=170,"Desirable",
C1297&lt;=240,"Moderately Hard",
C1297&gt;240,"Hard")</f>
        <v>Moderately Hard</v>
      </c>
      <c r="Q1298" t="str" cm="1">
        <f t="array" ref="Q1298">_xlfn.IFS(D1297&lt;50,"Non-Beneficial",
D1297&lt;=150,"Excellent",
D1297&lt;=250,"Good",
D1297&lt;=350,"Average",
D1297&lt;=500,"Poor",
D1297&lt;=800,"Very Poor",
D1297&gt;800,"Unacceptable")</f>
        <v>Excellent</v>
      </c>
      <c r="R1298" t="str">
        <f t="shared" si="181"/>
        <v>Needs Boiling</v>
      </c>
      <c r="S1298" t="str">
        <f t="shared" si="183"/>
        <v>Safe</v>
      </c>
      <c r="T1298" t="str">
        <f t="shared" si="184"/>
        <v>Unacceptable</v>
      </c>
      <c r="U1298" t="str">
        <f t="shared" si="185"/>
        <v>Acceptable</v>
      </c>
      <c r="V1298" t="str">
        <f t="shared" si="186"/>
        <v>Safe</v>
      </c>
      <c r="W1298" t="str">
        <f t="shared" si="187"/>
        <v>Acceptable</v>
      </c>
      <c r="AA1298" t="str">
        <f t="shared" si="188"/>
        <v>Not-Potable</v>
      </c>
      <c r="AB1298" t="str">
        <f t="shared" si="189"/>
        <v>Not-Potable</v>
      </c>
      <c r="AC1298" t="s">
        <v>40</v>
      </c>
    </row>
    <row r="1299" spans="2:29" x14ac:dyDescent="0.3">
      <c r="B1299">
        <v>4.26526963973199</v>
      </c>
      <c r="C1299">
        <v>199.499451489574</v>
      </c>
      <c r="D1299">
        <v>256.34533284034603</v>
      </c>
      <c r="E1299">
        <v>5.9148844380643197</v>
      </c>
      <c r="F1299">
        <v>260.26120564084903</v>
      </c>
      <c r="G1299">
        <v>300.54792878878499</v>
      </c>
      <c r="H1299">
        <v>12.198732498405599</v>
      </c>
      <c r="I1299">
        <v>55.942365829087301</v>
      </c>
      <c r="J1299">
        <v>4.9004460690541398</v>
      </c>
      <c r="O1299" t="str">
        <f t="shared" si="182"/>
        <v>Acidic</v>
      </c>
      <c r="P1299" t="str" cm="1">
        <f t="array" ref="P1299">_xlfn.IFS(C1298&lt;=60,"Soft",
C1298&lt;120,"Moderately Soft",
C1298&lt;=170,"Desirable",
C1298&lt;=240,"Moderately Hard",
C1298&gt;240,"Hard")</f>
        <v>Desirable</v>
      </c>
      <c r="Q1299" t="str" cm="1">
        <f t="array" ref="Q1299">_xlfn.IFS(D1298&lt;50,"Non-Beneficial",
D1298&lt;=150,"Excellent",
D1298&lt;=250,"Good",
D1298&lt;=350,"Average",
D1298&lt;=500,"Poor",
D1298&lt;=800,"Very Poor",
D1298&gt;800,"Unacceptable")</f>
        <v>Good</v>
      </c>
      <c r="R1299" t="str">
        <f t="shared" si="181"/>
        <v>Needs Boiling</v>
      </c>
      <c r="S1299" t="str">
        <f t="shared" si="183"/>
        <v>Safe</v>
      </c>
      <c r="T1299" t="str">
        <f t="shared" si="184"/>
        <v>Acceptable</v>
      </c>
      <c r="U1299" t="str">
        <f t="shared" si="185"/>
        <v>Acceptable</v>
      </c>
      <c r="V1299" t="str">
        <f t="shared" si="186"/>
        <v>Unsafe</v>
      </c>
      <c r="W1299" t="str">
        <f t="shared" si="187"/>
        <v>Acceptable</v>
      </c>
      <c r="AA1299" t="str">
        <f t="shared" si="188"/>
        <v>Not-Potable</v>
      </c>
      <c r="AB1299" t="str">
        <f t="shared" si="189"/>
        <v>Not-Potable</v>
      </c>
      <c r="AC1299" t="s">
        <v>40</v>
      </c>
    </row>
    <row r="1300" spans="2:29" x14ac:dyDescent="0.3">
      <c r="B1300">
        <v>9.2668405950871406</v>
      </c>
      <c r="C1300">
        <v>203.25261346828199</v>
      </c>
      <c r="D1300">
        <v>204.78785956704502</v>
      </c>
      <c r="E1300">
        <v>6.83877882979617</v>
      </c>
      <c r="F1300">
        <v>337.299566858454</v>
      </c>
      <c r="G1300">
        <v>508.28334965083701</v>
      </c>
      <c r="H1300">
        <v>19.164525226729999</v>
      </c>
      <c r="I1300">
        <f>$AI$27</f>
        <v>66.396292946768</v>
      </c>
      <c r="J1300">
        <v>4.3300494687858304</v>
      </c>
      <c r="O1300" t="str">
        <f t="shared" si="182"/>
        <v>Acidic</v>
      </c>
      <c r="P1300" t="str" cm="1">
        <f t="array" ref="P1300">_xlfn.IFS(C1299&lt;=60,"Soft",
C1299&lt;120,"Moderately Soft",
C1299&lt;=170,"Desirable",
C1299&lt;=240,"Moderately Hard",
C1299&gt;240,"Hard")</f>
        <v>Moderately Hard</v>
      </c>
      <c r="Q1300" t="str" cm="1">
        <f t="array" ref="Q1300">_xlfn.IFS(D1299&lt;50,"Non-Beneficial",
D1299&lt;=150,"Excellent",
D1299&lt;=250,"Good",
D1299&lt;=350,"Average",
D1299&lt;=500,"Poor",
D1299&lt;=800,"Very Poor",
D1299&gt;800,"Unacceptable")</f>
        <v>Average</v>
      </c>
      <c r="R1300" t="str">
        <f t="shared" si="181"/>
        <v>Needs Boiling</v>
      </c>
      <c r="S1300" t="str">
        <f t="shared" si="183"/>
        <v>Safe</v>
      </c>
      <c r="T1300" t="str">
        <f t="shared" si="184"/>
        <v>Acceptable</v>
      </c>
      <c r="U1300" t="str">
        <f t="shared" si="185"/>
        <v>Acceptable</v>
      </c>
      <c r="V1300" t="str">
        <f t="shared" si="186"/>
        <v>Safe</v>
      </c>
      <c r="W1300" t="str">
        <f t="shared" si="187"/>
        <v>Acceptable</v>
      </c>
      <c r="AA1300" t="str">
        <f t="shared" si="188"/>
        <v>Not-Potable</v>
      </c>
      <c r="AB1300" t="str">
        <f t="shared" si="189"/>
        <v>Potable</v>
      </c>
      <c r="AC1300" t="s">
        <v>40</v>
      </c>
    </row>
    <row r="1301" spans="2:29" x14ac:dyDescent="0.3">
      <c r="B1301">
        <v>9.6194566256594598</v>
      </c>
      <c r="C1301">
        <v>210.261246634706</v>
      </c>
      <c r="D1301">
        <v>181.85050473402001</v>
      </c>
      <c r="E1301">
        <v>7.9398885751692196</v>
      </c>
      <c r="F1301">
        <f>$AH$27</f>
        <v>333.77577661081307</v>
      </c>
      <c r="G1301">
        <v>387.33021537029202</v>
      </c>
      <c r="H1301">
        <v>17.478161921593401</v>
      </c>
      <c r="I1301">
        <v>65.989507083548602</v>
      </c>
      <c r="J1301">
        <v>3.1731997673199999</v>
      </c>
      <c r="O1301" t="str">
        <f t="shared" si="182"/>
        <v>Alkaline</v>
      </c>
      <c r="P1301" t="str" cm="1">
        <f t="array" ref="P1301">_xlfn.IFS(C1300&lt;=60,"Soft",
C1300&lt;120,"Moderately Soft",
C1300&lt;=170,"Desirable",
C1300&lt;=240,"Moderately Hard",
C1300&gt;240,"Hard")</f>
        <v>Moderately Hard</v>
      </c>
      <c r="Q1301" t="str" cm="1">
        <f t="array" ref="Q1301">_xlfn.IFS(D1300&lt;50,"Non-Beneficial",
D1300&lt;=150,"Excellent",
D1300&lt;=250,"Good",
D1300&lt;=350,"Average",
D1300&lt;=500,"Poor",
D1300&lt;=800,"Very Poor",
D1300&gt;800,"Unacceptable")</f>
        <v>Good</v>
      </c>
      <c r="R1301" t="str">
        <f t="shared" si="181"/>
        <v>Needs Boiling</v>
      </c>
      <c r="S1301" t="str">
        <f t="shared" si="183"/>
        <v>Safe</v>
      </c>
      <c r="T1301" t="str">
        <f t="shared" si="184"/>
        <v>Unacceptable</v>
      </c>
      <c r="U1301" t="str">
        <f t="shared" si="185"/>
        <v>Acceptable</v>
      </c>
      <c r="V1301" t="str">
        <f t="shared" si="186"/>
        <v>Safe</v>
      </c>
      <c r="W1301" t="str">
        <f t="shared" si="187"/>
        <v>Acceptable</v>
      </c>
      <c r="AA1301" t="str">
        <f t="shared" si="188"/>
        <v>Not-Potable</v>
      </c>
      <c r="AB1301" t="str">
        <f t="shared" si="189"/>
        <v>Not-Potable</v>
      </c>
      <c r="AC1301" t="s">
        <v>40</v>
      </c>
    </row>
    <row r="1302" spans="2:29" x14ac:dyDescent="0.3">
      <c r="B1302">
        <v>7.0868773255657604</v>
      </c>
      <c r="C1302">
        <v>192.38736755463401</v>
      </c>
      <c r="D1302">
        <v>255.24823469892399</v>
      </c>
      <c r="E1302">
        <v>7.3540349942026797</v>
      </c>
      <c r="F1302">
        <v>322.74003116506401</v>
      </c>
      <c r="G1302">
        <v>548.91771801231903</v>
      </c>
      <c r="H1302">
        <v>14.524408073755</v>
      </c>
      <c r="I1302">
        <v>64.124390707876998</v>
      </c>
      <c r="J1302">
        <v>3.9928482109344099</v>
      </c>
      <c r="O1302" t="str">
        <f t="shared" si="182"/>
        <v>Alkaline</v>
      </c>
      <c r="P1302" t="str" cm="1">
        <f t="array" ref="P1302">_xlfn.IFS(C1301&lt;=60,"Soft",
C1301&lt;120,"Moderately Soft",
C1301&lt;=170,"Desirable",
C1301&lt;=240,"Moderately Hard",
C1301&gt;240,"Hard")</f>
        <v>Moderately Hard</v>
      </c>
      <c r="Q1302" t="str" cm="1">
        <f t="array" ref="Q1302">_xlfn.IFS(D1301&lt;50,"Non-Beneficial",
D1301&lt;=150,"Excellent",
D1301&lt;=250,"Good",
D1301&lt;=350,"Average",
D1301&lt;=500,"Poor",
D1301&lt;=800,"Very Poor",
D1301&gt;800,"Unacceptable")</f>
        <v>Good</v>
      </c>
      <c r="R1302" t="str">
        <f t="shared" si="181"/>
        <v>Unacceptable</v>
      </c>
      <c r="S1302" t="str">
        <f t="shared" si="183"/>
        <v>Safe</v>
      </c>
      <c r="T1302" t="str">
        <f t="shared" si="184"/>
        <v>Acceptable</v>
      </c>
      <c r="U1302" t="str">
        <f t="shared" si="185"/>
        <v>Acceptable</v>
      </c>
      <c r="V1302" t="str">
        <f t="shared" si="186"/>
        <v>Safe</v>
      </c>
      <c r="W1302" t="str">
        <f t="shared" si="187"/>
        <v>Acceptable</v>
      </c>
      <c r="AA1302" t="str">
        <f t="shared" si="188"/>
        <v>Not-Potable</v>
      </c>
      <c r="AB1302" t="str">
        <f t="shared" si="189"/>
        <v>Not-Potable</v>
      </c>
      <c r="AC1302" t="s">
        <v>40</v>
      </c>
    </row>
    <row r="1303" spans="2:29" x14ac:dyDescent="0.3">
      <c r="B1303">
        <v>3.4338740591450798</v>
      </c>
      <c r="C1303">
        <v>152.48007530960001</v>
      </c>
      <c r="D1303">
        <v>163.18733613509198</v>
      </c>
      <c r="E1303">
        <v>5.9730978273241302</v>
      </c>
      <c r="F1303">
        <v>313.06431649592997</v>
      </c>
      <c r="G1303">
        <v>412.91553856427703</v>
      </c>
      <c r="H1303">
        <v>9.9701444631964993</v>
      </c>
      <c r="I1303">
        <v>68.507542030606203</v>
      </c>
      <c r="J1303">
        <v>4.1049384034539402</v>
      </c>
      <c r="O1303" t="str">
        <f t="shared" si="182"/>
        <v>Neutral</v>
      </c>
      <c r="P1303" t="str" cm="1">
        <f t="array" ref="P1303">_xlfn.IFS(C1302&lt;=60,"Soft",
C1302&lt;120,"Moderately Soft",
C1302&lt;=170,"Desirable",
C1302&lt;=240,"Moderately Hard",
C1302&gt;240,"Hard")</f>
        <v>Moderately Hard</v>
      </c>
      <c r="Q1303" t="str" cm="1">
        <f t="array" ref="Q1303">_xlfn.IFS(D1302&lt;50,"Non-Beneficial",
D1302&lt;=150,"Excellent",
D1302&lt;=250,"Good",
D1302&lt;=350,"Average",
D1302&lt;=500,"Poor",
D1302&lt;=800,"Very Poor",
D1302&gt;800,"Unacceptable")</f>
        <v>Average</v>
      </c>
      <c r="R1303" t="str">
        <f t="shared" si="181"/>
        <v>Unacceptable</v>
      </c>
      <c r="S1303" t="str">
        <f t="shared" si="183"/>
        <v>Safe</v>
      </c>
      <c r="T1303" t="str">
        <f t="shared" si="184"/>
        <v>Unacceptable</v>
      </c>
      <c r="U1303" t="str">
        <f t="shared" si="185"/>
        <v>Acceptable</v>
      </c>
      <c r="V1303" t="str">
        <f t="shared" si="186"/>
        <v>Safe</v>
      </c>
      <c r="W1303" t="str">
        <f t="shared" si="187"/>
        <v>Acceptable</v>
      </c>
      <c r="AA1303" t="str">
        <f t="shared" si="188"/>
        <v>Not-Potable</v>
      </c>
      <c r="AB1303" t="str">
        <f t="shared" si="189"/>
        <v>Not-Potable</v>
      </c>
      <c r="AC1303" t="s">
        <v>40</v>
      </c>
    </row>
    <row r="1304" spans="2:29" x14ac:dyDescent="0.3">
      <c r="B1304">
        <v>8.4367590287889698</v>
      </c>
      <c r="C1304">
        <v>242.488579767696</v>
      </c>
      <c r="D1304">
        <v>448.96984112391902</v>
      </c>
      <c r="E1304">
        <v>7.86308407054341</v>
      </c>
      <c r="F1304">
        <f>$AH$27</f>
        <v>333.77577661081307</v>
      </c>
      <c r="G1304">
        <v>575.93701822279195</v>
      </c>
      <c r="H1304">
        <v>14.5317773869037</v>
      </c>
      <c r="I1304">
        <v>50.774207951305101</v>
      </c>
      <c r="J1304">
        <v>2.4999101346874202</v>
      </c>
      <c r="O1304" t="str">
        <f t="shared" si="182"/>
        <v>Acidic</v>
      </c>
      <c r="P1304" t="str" cm="1">
        <f t="array" ref="P1304">_xlfn.IFS(C1303&lt;=60,"Soft",
C1303&lt;120,"Moderately Soft",
C1303&lt;=170,"Desirable",
C1303&lt;=240,"Moderately Hard",
C1303&gt;240,"Hard")</f>
        <v>Desirable</v>
      </c>
      <c r="Q1304" t="str" cm="1">
        <f t="array" ref="Q1304">_xlfn.IFS(D1303&lt;50,"Non-Beneficial",
D1303&lt;=150,"Excellent",
D1303&lt;=250,"Good",
D1303&lt;=350,"Average",
D1303&lt;=500,"Poor",
D1303&lt;=800,"Very Poor",
D1303&gt;800,"Unacceptable")</f>
        <v>Good</v>
      </c>
      <c r="R1304" t="str">
        <f t="shared" si="181"/>
        <v>Needs Boiling</v>
      </c>
      <c r="S1304" t="str">
        <f t="shared" si="183"/>
        <v>Safe</v>
      </c>
      <c r="T1304" t="str">
        <f t="shared" si="184"/>
        <v>Acceptable</v>
      </c>
      <c r="U1304" t="str">
        <f t="shared" si="185"/>
        <v>Acceptable</v>
      </c>
      <c r="V1304" t="str">
        <f t="shared" si="186"/>
        <v>Safe</v>
      </c>
      <c r="W1304" t="str">
        <f t="shared" si="187"/>
        <v>Acceptable</v>
      </c>
      <c r="AA1304" t="str">
        <f t="shared" si="188"/>
        <v>Not-Potable</v>
      </c>
      <c r="AB1304" t="str">
        <f t="shared" si="189"/>
        <v>Potable</v>
      </c>
      <c r="AC1304" t="s">
        <v>40</v>
      </c>
    </row>
    <row r="1305" spans="2:29" x14ac:dyDescent="0.3">
      <c r="B1305">
        <v>12.246928068519701</v>
      </c>
      <c r="C1305">
        <v>217.368014176777</v>
      </c>
      <c r="D1305">
        <v>113.181405625728</v>
      </c>
      <c r="E1305">
        <v>8.4651603841829708</v>
      </c>
      <c r="F1305">
        <v>375.894758355747</v>
      </c>
      <c r="G1305">
        <v>347.65305379748003</v>
      </c>
      <c r="H1305">
        <v>9.7625045950579707</v>
      </c>
      <c r="I1305">
        <v>73.8324048123078</v>
      </c>
      <c r="J1305">
        <v>3.53324342458972</v>
      </c>
      <c r="O1305" t="str">
        <f t="shared" si="182"/>
        <v>Alkaline</v>
      </c>
      <c r="P1305" t="str" cm="1">
        <f t="array" ref="P1305">_xlfn.IFS(C1304&lt;=60,"Soft",
C1304&lt;120,"Moderately Soft",
C1304&lt;=170,"Desirable",
C1304&lt;=240,"Moderately Hard",
C1304&gt;240,"Hard")</f>
        <v>Hard</v>
      </c>
      <c r="Q1305" t="str" cm="1">
        <f t="array" ref="Q1305">_xlfn.IFS(D1304&lt;50,"Non-Beneficial",
D1304&lt;=150,"Excellent",
D1304&lt;=250,"Good",
D1304&lt;=350,"Average",
D1304&lt;=500,"Poor",
D1304&lt;=800,"Very Poor",
D1304&gt;800,"Unacceptable")</f>
        <v>Poor</v>
      </c>
      <c r="R1305" t="str">
        <f t="shared" si="181"/>
        <v>Unacceptable</v>
      </c>
      <c r="S1305" t="str">
        <f t="shared" si="183"/>
        <v>Safe</v>
      </c>
      <c r="T1305" t="str">
        <f t="shared" si="184"/>
        <v>Unacceptable</v>
      </c>
      <c r="U1305" t="str">
        <f t="shared" si="185"/>
        <v>Acceptable</v>
      </c>
      <c r="V1305" t="str">
        <f t="shared" si="186"/>
        <v>Safe</v>
      </c>
      <c r="W1305" t="str">
        <f t="shared" si="187"/>
        <v>Acceptable</v>
      </c>
      <c r="AA1305" t="str">
        <f t="shared" si="188"/>
        <v>Not-Potable</v>
      </c>
      <c r="AB1305" t="str">
        <f t="shared" si="189"/>
        <v>Not-Potable</v>
      </c>
      <c r="AC1305" t="s">
        <v>40</v>
      </c>
    </row>
    <row r="1306" spans="2:29" x14ac:dyDescent="0.3">
      <c r="B1306">
        <v>7.3430319397731703</v>
      </c>
      <c r="C1306">
        <v>198.530769655227</v>
      </c>
      <c r="D1306">
        <v>140.37039926614099</v>
      </c>
      <c r="E1306">
        <v>5.78834641769624</v>
      </c>
      <c r="F1306">
        <f>$AH$27</f>
        <v>333.77577661081307</v>
      </c>
      <c r="G1306">
        <v>479.24146720329998</v>
      </c>
      <c r="H1306">
        <v>11.0903742138764</v>
      </c>
      <c r="I1306">
        <v>61.100240173184602</v>
      </c>
      <c r="J1306">
        <v>5.2880575538286099</v>
      </c>
      <c r="O1306" t="str">
        <f t="shared" si="182"/>
        <v>Highly Alkaline</v>
      </c>
      <c r="P1306" t="str" cm="1">
        <f t="array" ref="P1306">_xlfn.IFS(C1305&lt;=60,"Soft",
C1305&lt;120,"Moderately Soft",
C1305&lt;=170,"Desirable",
C1305&lt;=240,"Moderately Hard",
C1305&gt;240,"Hard")</f>
        <v>Moderately Hard</v>
      </c>
      <c r="Q1306" t="str" cm="1">
        <f t="array" ref="Q1306">_xlfn.IFS(D1305&lt;50,"Non-Beneficial",
D1305&lt;=150,"Excellent",
D1305&lt;=250,"Good",
D1305&lt;=350,"Average",
D1305&lt;=500,"Poor",
D1305&lt;=800,"Very Poor",
D1305&gt;800,"Unacceptable")</f>
        <v>Excellent</v>
      </c>
      <c r="R1306" t="str">
        <f t="shared" si="181"/>
        <v>Unacceptable</v>
      </c>
      <c r="S1306" t="str">
        <f t="shared" si="183"/>
        <v>Safe</v>
      </c>
      <c r="T1306" t="str">
        <f t="shared" si="184"/>
        <v>Acceptable</v>
      </c>
      <c r="U1306" t="str">
        <f t="shared" si="185"/>
        <v>Acceptable</v>
      </c>
      <c r="V1306" t="str">
        <f t="shared" si="186"/>
        <v>Safe</v>
      </c>
      <c r="W1306" t="str">
        <f t="shared" si="187"/>
        <v>Acceptable</v>
      </c>
      <c r="AA1306" t="str">
        <f t="shared" si="188"/>
        <v>Not-Potable</v>
      </c>
      <c r="AB1306" t="str">
        <f t="shared" si="189"/>
        <v>Not-Potable</v>
      </c>
      <c r="AC1306" t="s">
        <v>40</v>
      </c>
    </row>
    <row r="1307" spans="2:29" x14ac:dyDescent="0.3">
      <c r="B1307">
        <v>4.6164389344492296</v>
      </c>
      <c r="C1307">
        <v>192.57400993430301</v>
      </c>
      <c r="D1307">
        <v>149.823054770304</v>
      </c>
      <c r="E1307">
        <v>6.0800290560030499</v>
      </c>
      <c r="F1307">
        <f>$AH$27</f>
        <v>333.77577661081307</v>
      </c>
      <c r="G1307">
        <v>344.14632123276698</v>
      </c>
      <c r="H1307">
        <v>11.090005751162</v>
      </c>
      <c r="I1307">
        <v>88.483583475617394</v>
      </c>
      <c r="J1307">
        <v>2.6343410214254499</v>
      </c>
      <c r="O1307" t="str">
        <f t="shared" si="182"/>
        <v>Neutral</v>
      </c>
      <c r="P1307" t="str" cm="1">
        <f t="array" ref="P1307">_xlfn.IFS(C1306&lt;=60,"Soft",
C1306&lt;120,"Moderately Soft",
C1306&lt;=170,"Desirable",
C1306&lt;=240,"Moderately Hard",
C1306&gt;240,"Hard")</f>
        <v>Moderately Hard</v>
      </c>
      <c r="Q1307" t="str" cm="1">
        <f t="array" ref="Q1307">_xlfn.IFS(D1306&lt;50,"Non-Beneficial",
D1306&lt;=150,"Excellent",
D1306&lt;=250,"Good",
D1306&lt;=350,"Average",
D1306&lt;=500,"Poor",
D1306&lt;=800,"Very Poor",
D1306&gt;800,"Unacceptable")</f>
        <v>Excellent</v>
      </c>
      <c r="R1307" t="str">
        <f t="shared" si="181"/>
        <v>Needs Boiling</v>
      </c>
      <c r="S1307" t="str">
        <f t="shared" si="183"/>
        <v>Safe</v>
      </c>
      <c r="T1307" t="str">
        <f t="shared" si="184"/>
        <v>Acceptable</v>
      </c>
      <c r="U1307" t="str">
        <f t="shared" si="185"/>
        <v>Acceptable</v>
      </c>
      <c r="V1307" t="str">
        <f t="shared" si="186"/>
        <v>Safe</v>
      </c>
      <c r="W1307" t="str">
        <f t="shared" si="187"/>
        <v>Unacceptable</v>
      </c>
      <c r="AA1307" t="str">
        <f t="shared" si="188"/>
        <v>Not-Potable</v>
      </c>
      <c r="AB1307" t="str">
        <f t="shared" si="189"/>
        <v>Potable</v>
      </c>
      <c r="AC1307" t="s">
        <v>40</v>
      </c>
    </row>
    <row r="1308" spans="2:29" x14ac:dyDescent="0.3">
      <c r="B1308">
        <v>8.3074629690065507</v>
      </c>
      <c r="C1308">
        <v>229.941234316508</v>
      </c>
      <c r="D1308">
        <v>184.52645570928999</v>
      </c>
      <c r="E1308">
        <v>6.8951459472354504</v>
      </c>
      <c r="F1308">
        <v>338.48370277306998</v>
      </c>
      <c r="G1308">
        <v>464.90098483203002</v>
      </c>
      <c r="H1308">
        <v>9.5121025163493798</v>
      </c>
      <c r="I1308">
        <v>84.053414805024204</v>
      </c>
      <c r="J1308">
        <v>4.62572924150773</v>
      </c>
      <c r="O1308" t="str">
        <f t="shared" si="182"/>
        <v>Acidic</v>
      </c>
      <c r="P1308" t="str" cm="1">
        <f t="array" ref="P1308">_xlfn.IFS(C1307&lt;=60,"Soft",
C1307&lt;120,"Moderately Soft",
C1307&lt;=170,"Desirable",
C1307&lt;=240,"Moderately Hard",
C1307&gt;240,"Hard")</f>
        <v>Moderately Hard</v>
      </c>
      <c r="Q1308" t="str" cm="1">
        <f t="array" ref="Q1308">_xlfn.IFS(D1307&lt;50,"Non-Beneficial",
D1307&lt;=150,"Excellent",
D1307&lt;=250,"Good",
D1307&lt;=350,"Average",
D1307&lt;=500,"Poor",
D1307&lt;=800,"Very Poor",
D1307&gt;800,"Unacceptable")</f>
        <v>Excellent</v>
      </c>
      <c r="R1308" t="str">
        <f t="shared" si="181"/>
        <v>Needs Boiling</v>
      </c>
      <c r="S1308" t="str">
        <f t="shared" si="183"/>
        <v>Safe</v>
      </c>
      <c r="T1308" t="str">
        <f t="shared" si="184"/>
        <v>Acceptable</v>
      </c>
      <c r="U1308" t="str">
        <f t="shared" si="185"/>
        <v>Acceptable</v>
      </c>
      <c r="V1308" t="str">
        <f t="shared" si="186"/>
        <v>Unsafe</v>
      </c>
      <c r="W1308" t="str">
        <f t="shared" si="187"/>
        <v>Acceptable</v>
      </c>
      <c r="AA1308" t="str">
        <f t="shared" si="188"/>
        <v>Not-Potable</v>
      </c>
      <c r="AB1308" t="str">
        <f t="shared" si="189"/>
        <v>Not-Potable</v>
      </c>
      <c r="AC1308" t="s">
        <v>40</v>
      </c>
    </row>
    <row r="1309" spans="2:29" x14ac:dyDescent="0.3">
      <c r="B1309">
        <v>4.9096405544372796</v>
      </c>
      <c r="C1309">
        <v>157.240458398887</v>
      </c>
      <c r="D1309">
        <v>104.887709365936</v>
      </c>
      <c r="E1309">
        <v>6.9297931893324201</v>
      </c>
      <c r="F1309">
        <f>$AH$27</f>
        <v>333.77577661081307</v>
      </c>
      <c r="G1309">
        <v>311.74575705391197</v>
      </c>
      <c r="H1309">
        <v>11.0237995544662</v>
      </c>
      <c r="I1309">
        <v>48.525524980257003</v>
      </c>
      <c r="J1309">
        <v>5.3453239400254899</v>
      </c>
      <c r="O1309" t="str">
        <f t="shared" si="182"/>
        <v>Alkaline</v>
      </c>
      <c r="P1309" t="str" cm="1">
        <f t="array" ref="P1309">_xlfn.IFS(C1308&lt;=60,"Soft",
C1308&lt;120,"Moderately Soft",
C1308&lt;=170,"Desirable",
C1308&lt;=240,"Moderately Hard",
C1308&gt;240,"Hard")</f>
        <v>Moderately Hard</v>
      </c>
      <c r="Q1309" t="str" cm="1">
        <f t="array" ref="Q1309">_xlfn.IFS(D1308&lt;50,"Non-Beneficial",
D1308&lt;=150,"Excellent",
D1308&lt;=250,"Good",
D1308&lt;=350,"Average",
D1308&lt;=500,"Poor",
D1308&lt;=800,"Very Poor",
D1308&gt;800,"Unacceptable")</f>
        <v>Good</v>
      </c>
      <c r="R1309" t="str">
        <f t="shared" si="181"/>
        <v>Needs Boiling</v>
      </c>
      <c r="S1309" t="str">
        <f t="shared" si="183"/>
        <v>Safe</v>
      </c>
      <c r="T1309" t="str">
        <f t="shared" si="184"/>
        <v>Acceptable</v>
      </c>
      <c r="U1309" t="str">
        <f t="shared" si="185"/>
        <v>Acceptable</v>
      </c>
      <c r="V1309" t="str">
        <f t="shared" si="186"/>
        <v>Unsafe</v>
      </c>
      <c r="W1309" t="str">
        <f t="shared" si="187"/>
        <v>Acceptable</v>
      </c>
      <c r="AA1309" t="str">
        <f t="shared" si="188"/>
        <v>Not-Potable</v>
      </c>
      <c r="AB1309" t="str">
        <f t="shared" si="189"/>
        <v>Not-Potable</v>
      </c>
      <c r="AC1309" t="s">
        <v>40</v>
      </c>
    </row>
    <row r="1310" spans="2:29" x14ac:dyDescent="0.3">
      <c r="B1310">
        <v>7.7091063598640401</v>
      </c>
      <c r="C1310">
        <v>178.810827641944</v>
      </c>
      <c r="D1310">
        <v>186.10124151836399</v>
      </c>
      <c r="E1310">
        <v>7.7344411964383797</v>
      </c>
      <c r="F1310">
        <f>$AH$27</f>
        <v>333.77577661081307</v>
      </c>
      <c r="G1310">
        <v>462.201162854247</v>
      </c>
      <c r="H1310">
        <v>13.8887038875034</v>
      </c>
      <c r="I1310">
        <v>64.841637255865393</v>
      </c>
      <c r="J1310">
        <v>4.2351081198286904</v>
      </c>
      <c r="O1310" t="str">
        <f t="shared" si="182"/>
        <v>Acidic</v>
      </c>
      <c r="P1310" t="str" cm="1">
        <f t="array" ref="P1310">_xlfn.IFS(C1309&lt;=60,"Soft",
C1309&lt;120,"Moderately Soft",
C1309&lt;=170,"Desirable",
C1309&lt;=240,"Moderately Hard",
C1309&gt;240,"Hard")</f>
        <v>Desirable</v>
      </c>
      <c r="Q1310" t="str" cm="1">
        <f t="array" ref="Q1310">_xlfn.IFS(D1309&lt;50,"Non-Beneficial",
D1309&lt;=150,"Excellent",
D1309&lt;=250,"Good",
D1309&lt;=350,"Average",
D1309&lt;=500,"Poor",
D1309&lt;=800,"Very Poor",
D1309&gt;800,"Unacceptable")</f>
        <v>Excellent</v>
      </c>
      <c r="R1310" t="str">
        <f t="shared" si="181"/>
        <v>Needs Boiling</v>
      </c>
      <c r="S1310" t="str">
        <f t="shared" si="183"/>
        <v>Safe</v>
      </c>
      <c r="T1310" t="str">
        <f t="shared" si="184"/>
        <v>Acceptable</v>
      </c>
      <c r="U1310" t="str">
        <f t="shared" si="185"/>
        <v>Acceptable</v>
      </c>
      <c r="V1310" t="str">
        <f t="shared" si="186"/>
        <v>Safe</v>
      </c>
      <c r="W1310" t="str">
        <f t="shared" si="187"/>
        <v>Unacceptable</v>
      </c>
      <c r="AA1310" t="str">
        <f t="shared" si="188"/>
        <v>Not-Potable</v>
      </c>
      <c r="AB1310" t="str">
        <f t="shared" si="189"/>
        <v>Not-Potable</v>
      </c>
      <c r="AC1310" t="s">
        <v>40</v>
      </c>
    </row>
    <row r="1311" spans="2:29" x14ac:dyDescent="0.3">
      <c r="B1311">
        <f>$AG$27</f>
        <v>7.080794504276815</v>
      </c>
      <c r="C1311">
        <v>173.81671013134201</v>
      </c>
      <c r="D1311">
        <v>265.529744009838</v>
      </c>
      <c r="E1311">
        <v>6.2902792670761896</v>
      </c>
      <c r="F1311">
        <v>293.17027314789499</v>
      </c>
      <c r="G1311">
        <v>366.71870568459298</v>
      </c>
      <c r="H1311">
        <v>13.271499488833699</v>
      </c>
      <c r="I1311">
        <v>72.129839899789403</v>
      </c>
      <c r="J1311">
        <v>3.2069954827474598</v>
      </c>
      <c r="O1311" t="str">
        <f t="shared" si="182"/>
        <v>Neutral</v>
      </c>
      <c r="P1311" t="str" cm="1">
        <f t="array" ref="P1311">_xlfn.IFS(C1310&lt;=60,"Soft",
C1310&lt;120,"Moderately Soft",
C1310&lt;=170,"Desirable",
C1310&lt;=240,"Moderately Hard",
C1310&gt;240,"Hard")</f>
        <v>Moderately Hard</v>
      </c>
      <c r="Q1311" t="str" cm="1">
        <f t="array" ref="Q1311">_xlfn.IFS(D1310&lt;50,"Non-Beneficial",
D1310&lt;=150,"Excellent",
D1310&lt;=250,"Good",
D1310&lt;=350,"Average",
D1310&lt;=500,"Poor",
D1310&lt;=800,"Very Poor",
D1310&gt;800,"Unacceptable")</f>
        <v>Good</v>
      </c>
      <c r="R1311" t="str">
        <f t="shared" si="181"/>
        <v>Unacceptable</v>
      </c>
      <c r="S1311" t="str">
        <f t="shared" si="183"/>
        <v>Safe</v>
      </c>
      <c r="T1311" t="str">
        <f t="shared" si="184"/>
        <v>Acceptable</v>
      </c>
      <c r="U1311" t="str">
        <f t="shared" si="185"/>
        <v>Acceptable</v>
      </c>
      <c r="V1311" t="str">
        <f t="shared" si="186"/>
        <v>Safe</v>
      </c>
      <c r="W1311" t="str">
        <f t="shared" si="187"/>
        <v>Acceptable</v>
      </c>
      <c r="AA1311" t="str">
        <f t="shared" si="188"/>
        <v>Not-Potable</v>
      </c>
      <c r="AB1311" t="str">
        <f t="shared" si="189"/>
        <v>Potable</v>
      </c>
      <c r="AC1311" t="s">
        <v>40</v>
      </c>
    </row>
    <row r="1312" spans="2:29" x14ac:dyDescent="0.3">
      <c r="B1312">
        <v>7.8182748393015</v>
      </c>
      <c r="C1312">
        <v>179.21821727387399</v>
      </c>
      <c r="D1312">
        <v>275.58542532570101</v>
      </c>
      <c r="E1312">
        <v>7.5044528934613801</v>
      </c>
      <c r="F1312">
        <v>315.44749163258098</v>
      </c>
      <c r="G1312">
        <v>359.09918999548302</v>
      </c>
      <c r="H1312">
        <v>12.618666656359</v>
      </c>
      <c r="I1312">
        <v>52.377477319332897</v>
      </c>
      <c r="J1312">
        <v>3.3292431658507202</v>
      </c>
      <c r="O1312" t="str">
        <f t="shared" si="182"/>
        <v>Neutral</v>
      </c>
      <c r="P1312" t="str" cm="1">
        <f t="array" ref="P1312">_xlfn.IFS(C1311&lt;=60,"Soft",
C1311&lt;120,"Moderately Soft",
C1311&lt;=170,"Desirable",
C1311&lt;=240,"Moderately Hard",
C1311&gt;240,"Hard")</f>
        <v>Moderately Hard</v>
      </c>
      <c r="Q1312" t="str" cm="1">
        <f t="array" ref="Q1312">_xlfn.IFS(D1311&lt;50,"Non-Beneficial",
D1311&lt;=150,"Excellent",
D1311&lt;=250,"Good",
D1311&lt;=350,"Average",
D1311&lt;=500,"Poor",
D1311&lt;=800,"Very Poor",
D1311&gt;800,"Unacceptable")</f>
        <v>Average</v>
      </c>
      <c r="R1312" t="str">
        <f t="shared" si="181"/>
        <v>Needs Boiling</v>
      </c>
      <c r="S1312" t="str">
        <f t="shared" si="183"/>
        <v>Safe</v>
      </c>
      <c r="T1312" t="str">
        <f t="shared" si="184"/>
        <v>Acceptable</v>
      </c>
      <c r="U1312" t="str">
        <f t="shared" si="185"/>
        <v>Acceptable</v>
      </c>
      <c r="V1312" t="str">
        <f t="shared" si="186"/>
        <v>Safe</v>
      </c>
      <c r="W1312" t="str">
        <f t="shared" si="187"/>
        <v>Acceptable</v>
      </c>
      <c r="AA1312" t="str">
        <f t="shared" si="188"/>
        <v>Potable</v>
      </c>
      <c r="AB1312" t="str">
        <f t="shared" si="189"/>
        <v>Potable</v>
      </c>
      <c r="AC1312" t="s">
        <v>40</v>
      </c>
    </row>
    <row r="1313" spans="2:29" x14ac:dyDescent="0.3">
      <c r="B1313">
        <v>8.2074589126568203</v>
      </c>
      <c r="C1313">
        <v>189.942157157042</v>
      </c>
      <c r="D1313">
        <v>174.479946719027</v>
      </c>
      <c r="E1313">
        <v>6.7616822961549001</v>
      </c>
      <c r="F1313">
        <f>$AH$27</f>
        <v>333.77577661081307</v>
      </c>
      <c r="G1313">
        <v>449.41260566523403</v>
      </c>
      <c r="H1313">
        <v>15.3357112029917</v>
      </c>
      <c r="I1313">
        <v>54.946344498015698</v>
      </c>
      <c r="J1313">
        <v>4.1518658530058898</v>
      </c>
      <c r="O1313" t="str">
        <f t="shared" si="182"/>
        <v>Neutral</v>
      </c>
      <c r="P1313" t="str" cm="1">
        <f t="array" ref="P1313">_xlfn.IFS(C1312&lt;=60,"Soft",
C1312&lt;120,"Moderately Soft",
C1312&lt;=170,"Desirable",
C1312&lt;=240,"Moderately Hard",
C1312&gt;240,"Hard")</f>
        <v>Moderately Hard</v>
      </c>
      <c r="Q1313" t="str" cm="1">
        <f t="array" ref="Q1313">_xlfn.IFS(D1312&lt;50,"Non-Beneficial",
D1312&lt;=150,"Excellent",
D1312&lt;=250,"Good",
D1312&lt;=350,"Average",
D1312&lt;=500,"Poor",
D1312&lt;=800,"Very Poor",
D1312&gt;800,"Unacceptable")</f>
        <v>Average</v>
      </c>
      <c r="R1313" t="str">
        <f t="shared" si="181"/>
        <v>Unacceptable</v>
      </c>
      <c r="S1313" t="str">
        <f t="shared" si="183"/>
        <v>Safe</v>
      </c>
      <c r="T1313" t="str">
        <f t="shared" si="184"/>
        <v>Acceptable</v>
      </c>
      <c r="U1313" t="str">
        <f t="shared" si="185"/>
        <v>Acceptable</v>
      </c>
      <c r="V1313" t="str">
        <f t="shared" si="186"/>
        <v>Safe</v>
      </c>
      <c r="W1313" t="str">
        <f t="shared" si="187"/>
        <v>Acceptable</v>
      </c>
      <c r="AA1313" t="str">
        <f t="shared" si="188"/>
        <v>Not-Potable</v>
      </c>
      <c r="AB1313" t="str">
        <f t="shared" si="189"/>
        <v>Potable</v>
      </c>
      <c r="AC1313" t="s">
        <v>40</v>
      </c>
    </row>
    <row r="1314" spans="2:29" x14ac:dyDescent="0.3">
      <c r="B1314">
        <v>6.9585341374810001</v>
      </c>
      <c r="C1314">
        <v>187.74884924222999</v>
      </c>
      <c r="D1314">
        <v>134.57211128838699</v>
      </c>
      <c r="E1314">
        <v>7.3635931237865799</v>
      </c>
      <c r="F1314">
        <v>330.75039215794601</v>
      </c>
      <c r="G1314">
        <v>350.60343122456197</v>
      </c>
      <c r="H1314">
        <v>16.719155744030498</v>
      </c>
      <c r="I1314">
        <v>77.671292222448002</v>
      </c>
      <c r="J1314">
        <v>4.1946000001103796</v>
      </c>
      <c r="O1314" t="str">
        <f t="shared" si="182"/>
        <v>Alkaline</v>
      </c>
      <c r="P1314" t="str" cm="1">
        <f t="array" ref="P1314">_xlfn.IFS(C1313&lt;=60,"Soft",
C1313&lt;120,"Moderately Soft",
C1313&lt;=170,"Desirable",
C1313&lt;=240,"Moderately Hard",
C1313&gt;240,"Hard")</f>
        <v>Moderately Hard</v>
      </c>
      <c r="Q1314" t="str" cm="1">
        <f t="array" ref="Q1314">_xlfn.IFS(D1313&lt;50,"Non-Beneficial",
D1313&lt;=150,"Excellent",
D1313&lt;=250,"Good",
D1313&lt;=350,"Average",
D1313&lt;=500,"Poor",
D1313&lt;=800,"Very Poor",
D1313&gt;800,"Unacceptable")</f>
        <v>Good</v>
      </c>
      <c r="R1314" t="str">
        <f t="shared" si="181"/>
        <v>Needs Boiling</v>
      </c>
      <c r="S1314" t="str">
        <f t="shared" si="183"/>
        <v>Safe</v>
      </c>
      <c r="T1314" t="str">
        <f t="shared" si="184"/>
        <v>Acceptable</v>
      </c>
      <c r="U1314" t="str">
        <f t="shared" si="185"/>
        <v>Acceptable</v>
      </c>
      <c r="V1314" t="str">
        <f t="shared" si="186"/>
        <v>Safe</v>
      </c>
      <c r="W1314" t="str">
        <f t="shared" si="187"/>
        <v>Acceptable</v>
      </c>
      <c r="AA1314" t="str">
        <f t="shared" si="188"/>
        <v>Not-Potable</v>
      </c>
      <c r="AB1314" t="str">
        <f t="shared" si="189"/>
        <v>Potable</v>
      </c>
      <c r="AC1314" t="s">
        <v>40</v>
      </c>
    </row>
    <row r="1315" spans="2:29" x14ac:dyDescent="0.3">
      <c r="B1315">
        <f>$AG$27</f>
        <v>7.080794504276815</v>
      </c>
      <c r="C1315">
        <v>193.92618038344401</v>
      </c>
      <c r="D1315">
        <v>149.36503970693201</v>
      </c>
      <c r="E1315">
        <v>7.2034013514191004</v>
      </c>
      <c r="F1315">
        <v>309.447432212362</v>
      </c>
      <c r="G1315">
        <v>447.45010822568997</v>
      </c>
      <c r="H1315">
        <v>12.1806259099064</v>
      </c>
      <c r="I1315">
        <f>$AI$27</f>
        <v>66.396292946768</v>
      </c>
      <c r="J1315">
        <v>4.2979138858240198</v>
      </c>
      <c r="O1315" t="str">
        <f t="shared" si="182"/>
        <v>Neutral</v>
      </c>
      <c r="P1315" t="str" cm="1">
        <f t="array" ref="P1315">_xlfn.IFS(C1314&lt;=60,"Soft",
C1314&lt;120,"Moderately Soft",
C1314&lt;=170,"Desirable",
C1314&lt;=240,"Moderately Hard",
C1314&gt;240,"Hard")</f>
        <v>Moderately Hard</v>
      </c>
      <c r="Q1315" t="str" cm="1">
        <f t="array" ref="Q1315">_xlfn.IFS(D1314&lt;50,"Non-Beneficial",
D1314&lt;=150,"Excellent",
D1314&lt;=250,"Good",
D1314&lt;=350,"Average",
D1314&lt;=500,"Poor",
D1314&lt;=800,"Very Poor",
D1314&gt;800,"Unacceptable")</f>
        <v>Excellent</v>
      </c>
      <c r="R1315" t="str">
        <f t="shared" si="181"/>
        <v>Unacceptable</v>
      </c>
      <c r="S1315" t="str">
        <f t="shared" si="183"/>
        <v>Safe</v>
      </c>
      <c r="T1315" t="str">
        <f t="shared" si="184"/>
        <v>Acceptable</v>
      </c>
      <c r="U1315" t="str">
        <f t="shared" si="185"/>
        <v>Acceptable</v>
      </c>
      <c r="V1315" t="str">
        <f t="shared" si="186"/>
        <v>Safe</v>
      </c>
      <c r="W1315" t="str">
        <f t="shared" si="187"/>
        <v>Acceptable</v>
      </c>
      <c r="AA1315" t="str">
        <f t="shared" si="188"/>
        <v>Not-Potable</v>
      </c>
      <c r="AB1315" t="str">
        <f t="shared" si="189"/>
        <v>Potable</v>
      </c>
      <c r="AC1315" t="s">
        <v>40</v>
      </c>
    </row>
    <row r="1316" spans="2:29" x14ac:dyDescent="0.3">
      <c r="B1316">
        <v>4.3494399993517101</v>
      </c>
      <c r="C1316">
        <v>157.51336086289899</v>
      </c>
      <c r="D1316">
        <v>243.52066099112301</v>
      </c>
      <c r="E1316">
        <v>5.9677223399188497</v>
      </c>
      <c r="F1316">
        <v>287.04511035050803</v>
      </c>
      <c r="G1316">
        <v>432.64230696105898</v>
      </c>
      <c r="H1316">
        <v>10.667254446442699</v>
      </c>
      <c r="I1316">
        <v>44.289012650833399</v>
      </c>
      <c r="J1316">
        <v>4.4427115022597903</v>
      </c>
      <c r="O1316" t="str">
        <f t="shared" si="182"/>
        <v>Neutral</v>
      </c>
      <c r="P1316" t="str" cm="1">
        <f t="array" ref="P1316">_xlfn.IFS(C1315&lt;=60,"Soft",
C1315&lt;120,"Moderately Soft",
C1315&lt;=170,"Desirable",
C1315&lt;=240,"Moderately Hard",
C1315&gt;240,"Hard")</f>
        <v>Moderately Hard</v>
      </c>
      <c r="Q1316" t="str" cm="1">
        <f t="array" ref="Q1316">_xlfn.IFS(D1315&lt;50,"Non-Beneficial",
D1315&lt;=150,"Excellent",
D1315&lt;=250,"Good",
D1315&lt;=350,"Average",
D1315&lt;=500,"Poor",
D1315&lt;=800,"Very Poor",
D1315&gt;800,"Unacceptable")</f>
        <v>Excellent</v>
      </c>
      <c r="R1316" t="str">
        <f t="shared" si="181"/>
        <v>Unacceptable</v>
      </c>
      <c r="S1316" t="str">
        <f t="shared" si="183"/>
        <v>Safe</v>
      </c>
      <c r="T1316" t="str">
        <f t="shared" si="184"/>
        <v>Acceptable</v>
      </c>
      <c r="U1316" t="str">
        <f t="shared" si="185"/>
        <v>Acceptable</v>
      </c>
      <c r="V1316" t="str">
        <f t="shared" si="186"/>
        <v>Safe</v>
      </c>
      <c r="W1316" t="str">
        <f t="shared" si="187"/>
        <v>Acceptable</v>
      </c>
      <c r="AA1316" t="str">
        <f t="shared" si="188"/>
        <v>Not-Potable</v>
      </c>
      <c r="AB1316" t="str">
        <f t="shared" si="189"/>
        <v>Potable</v>
      </c>
      <c r="AC1316" t="s">
        <v>40</v>
      </c>
    </row>
    <row r="1317" spans="2:29" x14ac:dyDescent="0.3">
      <c r="B1317">
        <v>6.6299850357875103</v>
      </c>
      <c r="C1317">
        <v>195.70038011793099</v>
      </c>
      <c r="D1317">
        <v>214.955375576786</v>
      </c>
      <c r="E1317">
        <v>6.5464635363940404</v>
      </c>
      <c r="F1317">
        <v>363.69194908705799</v>
      </c>
      <c r="G1317">
        <v>335.80471023952902</v>
      </c>
      <c r="H1317">
        <v>11.395097663487</v>
      </c>
      <c r="I1317">
        <v>66.165224267509501</v>
      </c>
      <c r="J1317">
        <v>2.5344994779466399</v>
      </c>
      <c r="O1317" t="str">
        <f t="shared" si="182"/>
        <v>Acidic</v>
      </c>
      <c r="P1317" t="str" cm="1">
        <f t="array" ref="P1317">_xlfn.IFS(C1316&lt;=60,"Soft",
C1316&lt;120,"Moderately Soft",
C1316&lt;=170,"Desirable",
C1316&lt;=240,"Moderately Hard",
C1316&gt;240,"Hard")</f>
        <v>Desirable</v>
      </c>
      <c r="Q1317" t="str" cm="1">
        <f t="array" ref="Q1317">_xlfn.IFS(D1316&lt;50,"Non-Beneficial",
D1316&lt;=150,"Excellent",
D1316&lt;=250,"Good",
D1316&lt;=350,"Average",
D1316&lt;=500,"Poor",
D1316&lt;=800,"Very Poor",
D1316&gt;800,"Unacceptable")</f>
        <v>Good</v>
      </c>
      <c r="R1317" t="str">
        <f t="shared" si="181"/>
        <v>Needs Boiling</v>
      </c>
      <c r="S1317" t="str">
        <f t="shared" si="183"/>
        <v>Safe</v>
      </c>
      <c r="T1317" t="str">
        <f t="shared" si="184"/>
        <v>Acceptable</v>
      </c>
      <c r="U1317" t="str">
        <f t="shared" si="185"/>
        <v>Acceptable</v>
      </c>
      <c r="V1317" t="str">
        <f t="shared" si="186"/>
        <v>Safe</v>
      </c>
      <c r="W1317" t="str">
        <f t="shared" si="187"/>
        <v>Acceptable</v>
      </c>
      <c r="AA1317" t="str">
        <f t="shared" si="188"/>
        <v>Not-Potable</v>
      </c>
      <c r="AB1317" t="str">
        <f t="shared" si="189"/>
        <v>Potable</v>
      </c>
      <c r="AC1317" t="s">
        <v>40</v>
      </c>
    </row>
    <row r="1318" spans="2:29" x14ac:dyDescent="0.3">
      <c r="B1318">
        <v>8.9696973895963392</v>
      </c>
      <c r="C1318">
        <v>195.74476483084399</v>
      </c>
      <c r="D1318">
        <v>90.496825946018305</v>
      </c>
      <c r="E1318">
        <v>7.4670680179198801</v>
      </c>
      <c r="F1318">
        <v>396.45356835928197</v>
      </c>
      <c r="G1318">
        <v>378.52851122469798</v>
      </c>
      <c r="H1318">
        <v>17.757696522623299</v>
      </c>
      <c r="I1318">
        <v>114.208671377877</v>
      </c>
      <c r="J1318">
        <v>3.9830988179898599</v>
      </c>
      <c r="O1318" t="str">
        <f t="shared" si="182"/>
        <v>Drinkable</v>
      </c>
      <c r="P1318" t="str" cm="1">
        <f t="array" ref="P1318">_xlfn.IFS(C1317&lt;=60,"Soft",
C1317&lt;120,"Moderately Soft",
C1317&lt;=170,"Desirable",
C1317&lt;=240,"Moderately Hard",
C1317&gt;240,"Hard")</f>
        <v>Moderately Hard</v>
      </c>
      <c r="Q1318" t="str" cm="1">
        <f t="array" ref="Q1318">_xlfn.IFS(D1317&lt;50,"Non-Beneficial",
D1317&lt;=150,"Excellent",
D1317&lt;=250,"Good",
D1317&lt;=350,"Average",
D1317&lt;=500,"Poor",
D1317&lt;=800,"Very Poor",
D1317&gt;800,"Unacceptable")</f>
        <v>Good</v>
      </c>
      <c r="R1318" t="str">
        <f t="shared" si="181"/>
        <v>Needs Boiling</v>
      </c>
      <c r="S1318" t="str">
        <f t="shared" si="183"/>
        <v>Safe</v>
      </c>
      <c r="T1318" t="str">
        <f t="shared" si="184"/>
        <v>Acceptable</v>
      </c>
      <c r="U1318" t="str">
        <f t="shared" si="185"/>
        <v>Acceptable</v>
      </c>
      <c r="V1318" t="str">
        <f t="shared" si="186"/>
        <v>Safe</v>
      </c>
      <c r="W1318" t="str">
        <f t="shared" si="187"/>
        <v>Acceptable</v>
      </c>
      <c r="AA1318" t="str">
        <f t="shared" si="188"/>
        <v>Potable</v>
      </c>
      <c r="AB1318" t="str">
        <f t="shared" si="189"/>
        <v>Potable</v>
      </c>
      <c r="AC1318" t="s">
        <v>40</v>
      </c>
    </row>
    <row r="1319" spans="2:29" x14ac:dyDescent="0.3">
      <c r="B1319">
        <v>6.7710502897320302</v>
      </c>
      <c r="C1319">
        <v>194.635122080401</v>
      </c>
      <c r="D1319">
        <v>157.19493609488399</v>
      </c>
      <c r="E1319">
        <v>6.7463438053848801</v>
      </c>
      <c r="F1319">
        <v>339.00157490835801</v>
      </c>
      <c r="G1319">
        <v>441.73039138365101</v>
      </c>
      <c r="H1319">
        <v>22.891010807614599</v>
      </c>
      <c r="I1319">
        <v>75.472825389126299</v>
      </c>
      <c r="J1319">
        <v>3.2448668321310601</v>
      </c>
      <c r="O1319" t="str">
        <f t="shared" si="182"/>
        <v>Alkaline</v>
      </c>
      <c r="P1319" t="str" cm="1">
        <f t="array" ref="P1319">_xlfn.IFS(C1318&lt;=60,"Soft",
C1318&lt;120,"Moderately Soft",
C1318&lt;=170,"Desirable",
C1318&lt;=240,"Moderately Hard",
C1318&gt;240,"Hard")</f>
        <v>Moderately Hard</v>
      </c>
      <c r="Q1319" t="str" cm="1">
        <f t="array" ref="Q1319">_xlfn.IFS(D1318&lt;50,"Non-Beneficial",
D1318&lt;=150,"Excellent",
D1318&lt;=250,"Good",
D1318&lt;=350,"Average",
D1318&lt;=500,"Poor",
D1318&lt;=800,"Very Poor",
D1318&gt;800,"Unacceptable")</f>
        <v>Excellent</v>
      </c>
      <c r="R1319" t="str">
        <f t="shared" si="181"/>
        <v>Unacceptable</v>
      </c>
      <c r="S1319" t="str">
        <f t="shared" si="183"/>
        <v>Safe</v>
      </c>
      <c r="T1319" t="str">
        <f t="shared" si="184"/>
        <v>Acceptable</v>
      </c>
      <c r="U1319" t="str">
        <f t="shared" si="185"/>
        <v>Acceptable</v>
      </c>
      <c r="V1319" t="str">
        <f t="shared" si="186"/>
        <v>Unsafe</v>
      </c>
      <c r="W1319" t="str">
        <f t="shared" si="187"/>
        <v>Acceptable</v>
      </c>
      <c r="AA1319" t="str">
        <f t="shared" si="188"/>
        <v>Not-Potable</v>
      </c>
      <c r="AB1319" t="str">
        <f t="shared" si="189"/>
        <v>Not-Potable</v>
      </c>
      <c r="AC1319" t="s">
        <v>40</v>
      </c>
    </row>
    <row r="1320" spans="2:29" x14ac:dyDescent="0.3">
      <c r="B1320">
        <v>6.7246393420269301</v>
      </c>
      <c r="C1320">
        <v>223.175415452077</v>
      </c>
      <c r="D1320">
        <v>415.52019664355697</v>
      </c>
      <c r="E1320">
        <v>7.7446998874404001</v>
      </c>
      <c r="F1320">
        <v>271.15711986135398</v>
      </c>
      <c r="G1320">
        <v>463.88521588230901</v>
      </c>
      <c r="H1320">
        <v>13.165034610520999</v>
      </c>
      <c r="I1320">
        <v>61.058795674165303</v>
      </c>
      <c r="J1320">
        <v>2.92141477226183</v>
      </c>
      <c r="O1320" t="str">
        <f t="shared" si="182"/>
        <v>Drinkable</v>
      </c>
      <c r="P1320" t="str" cm="1">
        <f t="array" ref="P1320">_xlfn.IFS(C1319&lt;=60,"Soft",
C1319&lt;120,"Moderately Soft",
C1319&lt;=170,"Desirable",
C1319&lt;=240,"Moderately Hard",
C1319&gt;240,"Hard")</f>
        <v>Moderately Hard</v>
      </c>
      <c r="Q1320" t="str" cm="1">
        <f t="array" ref="Q1320">_xlfn.IFS(D1319&lt;50,"Non-Beneficial",
D1319&lt;=150,"Excellent",
D1319&lt;=250,"Good",
D1319&lt;=350,"Average",
D1319&lt;=500,"Poor",
D1319&lt;=800,"Very Poor",
D1319&gt;800,"Unacceptable")</f>
        <v>Good</v>
      </c>
      <c r="R1320" t="str">
        <f t="shared" si="181"/>
        <v>Needs Boiling</v>
      </c>
      <c r="S1320" t="str">
        <f t="shared" si="183"/>
        <v>Safe</v>
      </c>
      <c r="T1320" t="str">
        <f t="shared" si="184"/>
        <v>Acceptable</v>
      </c>
      <c r="U1320" t="str">
        <f t="shared" si="185"/>
        <v>Unacceptable</v>
      </c>
      <c r="V1320" t="str">
        <f t="shared" si="186"/>
        <v>Safe</v>
      </c>
      <c r="W1320" t="str">
        <f t="shared" si="187"/>
        <v>Acceptable</v>
      </c>
      <c r="AA1320" t="str">
        <f t="shared" si="188"/>
        <v>Not-Potable</v>
      </c>
      <c r="AB1320" t="str">
        <f t="shared" si="189"/>
        <v>Potable</v>
      </c>
      <c r="AC1320" t="s">
        <v>40</v>
      </c>
    </row>
    <row r="1321" spans="2:29" x14ac:dyDescent="0.3">
      <c r="B1321">
        <f>$AG$27</f>
        <v>7.080794504276815</v>
      </c>
      <c r="C1321">
        <v>221.39197444451901</v>
      </c>
      <c r="D1321">
        <v>279.79736222254701</v>
      </c>
      <c r="E1321">
        <v>6.5723902317886802</v>
      </c>
      <c r="F1321">
        <v>349.62455314195898</v>
      </c>
      <c r="G1321">
        <v>355.78198316548099</v>
      </c>
      <c r="H1321">
        <v>9.9863546733099593</v>
      </c>
      <c r="I1321">
        <v>81.963484740844905</v>
      </c>
      <c r="J1321">
        <v>3.4396233538018799</v>
      </c>
      <c r="O1321" t="str">
        <f t="shared" si="182"/>
        <v>Drinkable</v>
      </c>
      <c r="P1321" t="str" cm="1">
        <f t="array" ref="P1321">_xlfn.IFS(C1320&lt;=60,"Soft",
C1320&lt;120,"Moderately Soft",
C1320&lt;=170,"Desirable",
C1320&lt;=240,"Moderately Hard",
C1320&gt;240,"Hard")</f>
        <v>Moderately Hard</v>
      </c>
      <c r="Q1321" t="str" cm="1">
        <f t="array" ref="Q1321">_xlfn.IFS(D1320&lt;50,"Non-Beneficial",
D1320&lt;=150,"Excellent",
D1320&lt;=250,"Good",
D1320&lt;=350,"Average",
D1320&lt;=500,"Poor",
D1320&lt;=800,"Very Poor",
D1320&gt;800,"Unacceptable")</f>
        <v>Poor</v>
      </c>
      <c r="R1321" t="str">
        <f t="shared" si="181"/>
        <v>Unacceptable</v>
      </c>
      <c r="S1321" t="str">
        <f t="shared" si="183"/>
        <v>Safe</v>
      </c>
      <c r="T1321" t="str">
        <f t="shared" si="184"/>
        <v>Acceptable</v>
      </c>
      <c r="U1321" t="str">
        <f t="shared" si="185"/>
        <v>Acceptable</v>
      </c>
      <c r="V1321" t="str">
        <f t="shared" si="186"/>
        <v>Safe</v>
      </c>
      <c r="W1321" t="str">
        <f t="shared" si="187"/>
        <v>Acceptable</v>
      </c>
      <c r="AA1321" t="str">
        <f t="shared" si="188"/>
        <v>Not-Potable</v>
      </c>
      <c r="AB1321" t="str">
        <f t="shared" si="189"/>
        <v>Not-Potable</v>
      </c>
      <c r="AC1321" t="s">
        <v>40</v>
      </c>
    </row>
    <row r="1322" spans="2:29" x14ac:dyDescent="0.3">
      <c r="B1322">
        <v>6.9672707638743301</v>
      </c>
      <c r="C1322">
        <v>218.79279309643201</v>
      </c>
      <c r="D1322">
        <v>339.33709852030205</v>
      </c>
      <c r="E1322">
        <v>8.9771797026538795</v>
      </c>
      <c r="F1322">
        <v>360.99694053823299</v>
      </c>
      <c r="G1322">
        <v>438.80915496371699</v>
      </c>
      <c r="H1322">
        <v>18.633065206522101</v>
      </c>
      <c r="I1322">
        <v>71.919216538104294</v>
      </c>
      <c r="J1322">
        <v>3.2724707390406098</v>
      </c>
      <c r="O1322" t="str">
        <f t="shared" si="182"/>
        <v>Neutral</v>
      </c>
      <c r="P1322" t="str" cm="1">
        <f t="array" ref="P1322">_xlfn.IFS(C1321&lt;=60,"Soft",
C1321&lt;120,"Moderately Soft",
C1321&lt;=170,"Desirable",
C1321&lt;=240,"Moderately Hard",
C1321&gt;240,"Hard")</f>
        <v>Moderately Hard</v>
      </c>
      <c r="Q1322" t="str" cm="1">
        <f t="array" ref="Q1322">_xlfn.IFS(D1321&lt;50,"Non-Beneficial",
D1321&lt;=150,"Excellent",
D1321&lt;=250,"Good",
D1321&lt;=350,"Average",
D1321&lt;=500,"Poor",
D1321&lt;=800,"Very Poor",
D1321&gt;800,"Unacceptable")</f>
        <v>Average</v>
      </c>
      <c r="R1322" t="str">
        <f t="shared" si="181"/>
        <v>Needs Boiling</v>
      </c>
      <c r="S1322" t="str">
        <f t="shared" si="183"/>
        <v>Safe</v>
      </c>
      <c r="T1322" t="str">
        <f t="shared" si="184"/>
        <v>Acceptable</v>
      </c>
      <c r="U1322" t="str">
        <f t="shared" si="185"/>
        <v>Acceptable</v>
      </c>
      <c r="V1322" t="str">
        <f t="shared" si="186"/>
        <v>Unsafe</v>
      </c>
      <c r="W1322" t="str">
        <f t="shared" si="187"/>
        <v>Acceptable</v>
      </c>
      <c r="AA1322" t="str">
        <f t="shared" si="188"/>
        <v>Not-Potable</v>
      </c>
      <c r="AB1322" t="str">
        <f t="shared" si="189"/>
        <v>Potable</v>
      </c>
      <c r="AC1322" t="s">
        <v>40</v>
      </c>
    </row>
    <row r="1323" spans="2:29" x14ac:dyDescent="0.3">
      <c r="B1323">
        <f>$AG$27</f>
        <v>7.080794504276815</v>
      </c>
      <c r="C1323">
        <v>225.972135571568</v>
      </c>
      <c r="D1323">
        <v>326.17124603587501</v>
      </c>
      <c r="E1323">
        <v>7.3806640263062997</v>
      </c>
      <c r="F1323">
        <v>259.20527412426298</v>
      </c>
      <c r="G1323">
        <v>355.87930088255001</v>
      </c>
      <c r="H1323">
        <v>11.1226534443121</v>
      </c>
      <c r="I1323">
        <v>66.359657767232093</v>
      </c>
      <c r="J1323">
        <v>3.2328721157393701</v>
      </c>
      <c r="O1323" t="str">
        <f t="shared" si="182"/>
        <v>Neutral</v>
      </c>
      <c r="P1323" t="str" cm="1">
        <f t="array" ref="P1323">_xlfn.IFS(C1322&lt;=60,"Soft",
C1322&lt;120,"Moderately Soft",
C1322&lt;=170,"Desirable",
C1322&lt;=240,"Moderately Hard",
C1322&gt;240,"Hard")</f>
        <v>Moderately Hard</v>
      </c>
      <c r="Q1323" t="str" cm="1">
        <f t="array" ref="Q1323">_xlfn.IFS(D1322&lt;50,"Non-Beneficial",
D1322&lt;=150,"Excellent",
D1322&lt;=250,"Good",
D1322&lt;=350,"Average",
D1322&lt;=500,"Poor",
D1322&lt;=800,"Very Poor",
D1322&gt;800,"Unacceptable")</f>
        <v>Average</v>
      </c>
      <c r="R1323" t="str">
        <f t="shared" si="181"/>
        <v>Unacceptable</v>
      </c>
      <c r="S1323" t="str">
        <f t="shared" si="183"/>
        <v>Safe</v>
      </c>
      <c r="T1323" t="str">
        <f t="shared" si="184"/>
        <v>Acceptable</v>
      </c>
      <c r="U1323" t="str">
        <f t="shared" si="185"/>
        <v>Acceptable</v>
      </c>
      <c r="V1323" t="str">
        <f t="shared" si="186"/>
        <v>Safe</v>
      </c>
      <c r="W1323" t="str">
        <f t="shared" si="187"/>
        <v>Acceptable</v>
      </c>
      <c r="AA1323" t="str">
        <f t="shared" si="188"/>
        <v>Not-Potable</v>
      </c>
      <c r="AB1323" t="str">
        <f t="shared" si="189"/>
        <v>Potable</v>
      </c>
      <c r="AC1323" t="s">
        <v>40</v>
      </c>
    </row>
    <row r="1324" spans="2:29" x14ac:dyDescent="0.3">
      <c r="B1324">
        <v>7.0531167393032401</v>
      </c>
      <c r="C1324">
        <v>240.85176993682299</v>
      </c>
      <c r="D1324">
        <v>195.003499833592</v>
      </c>
      <c r="E1324">
        <v>8.0511725656898498</v>
      </c>
      <c r="F1324">
        <v>383.66786586020999</v>
      </c>
      <c r="G1324">
        <v>377.188124938101</v>
      </c>
      <c r="H1324">
        <v>12.9555772628054</v>
      </c>
      <c r="I1324">
        <v>55.522195288950002</v>
      </c>
      <c r="J1324">
        <v>5.6719988498601799</v>
      </c>
      <c r="O1324" t="str">
        <f t="shared" si="182"/>
        <v>Neutral</v>
      </c>
      <c r="P1324" t="str" cm="1">
        <f t="array" ref="P1324">_xlfn.IFS(C1323&lt;=60,"Soft",
C1323&lt;120,"Moderately Soft",
C1323&lt;=170,"Desirable",
C1323&lt;=240,"Moderately Hard",
C1323&gt;240,"Hard")</f>
        <v>Moderately Hard</v>
      </c>
      <c r="Q1324" t="str" cm="1">
        <f t="array" ref="Q1324">_xlfn.IFS(D1323&lt;50,"Non-Beneficial",
D1323&lt;=150,"Excellent",
D1323&lt;=250,"Good",
D1323&lt;=350,"Average",
D1323&lt;=500,"Poor",
D1323&lt;=800,"Very Poor",
D1323&gt;800,"Unacceptable")</f>
        <v>Average</v>
      </c>
      <c r="R1324" t="str">
        <f t="shared" si="181"/>
        <v>Unacceptable</v>
      </c>
      <c r="S1324" t="str">
        <f t="shared" si="183"/>
        <v>Safe</v>
      </c>
      <c r="T1324" t="str">
        <f t="shared" si="184"/>
        <v>Acceptable</v>
      </c>
      <c r="U1324" t="str">
        <f t="shared" si="185"/>
        <v>Acceptable</v>
      </c>
      <c r="V1324" t="str">
        <f t="shared" si="186"/>
        <v>Safe</v>
      </c>
      <c r="W1324" t="str">
        <f t="shared" si="187"/>
        <v>Acceptable</v>
      </c>
      <c r="AA1324" t="str">
        <f t="shared" si="188"/>
        <v>Not-Potable</v>
      </c>
      <c r="AB1324" t="str">
        <f t="shared" si="189"/>
        <v>Potable</v>
      </c>
      <c r="AC1324" t="s">
        <v>40</v>
      </c>
    </row>
    <row r="1325" spans="2:29" x14ac:dyDescent="0.3">
      <c r="B1325">
        <v>7.7551542265348097</v>
      </c>
      <c r="C1325">
        <v>196.782783664394</v>
      </c>
      <c r="D1325">
        <v>190.24688670608802</v>
      </c>
      <c r="E1325">
        <v>6.9118675564782501</v>
      </c>
      <c r="F1325">
        <v>392.80008119788198</v>
      </c>
      <c r="G1325">
        <v>338.43062388607598</v>
      </c>
      <c r="H1325">
        <v>10.7728617425759</v>
      </c>
      <c r="I1325">
        <v>76.617599470421197</v>
      </c>
      <c r="J1325">
        <v>2.72879959172423</v>
      </c>
      <c r="O1325" t="str">
        <f t="shared" si="182"/>
        <v>Neutral</v>
      </c>
      <c r="P1325" t="str" cm="1">
        <f t="array" ref="P1325">_xlfn.IFS(C1324&lt;=60,"Soft",
C1324&lt;120,"Moderately Soft",
C1324&lt;=170,"Desirable",
C1324&lt;=240,"Moderately Hard",
C1324&gt;240,"Hard")</f>
        <v>Hard</v>
      </c>
      <c r="Q1325" t="str" cm="1">
        <f t="array" ref="Q1325">_xlfn.IFS(D1324&lt;50,"Non-Beneficial",
D1324&lt;=150,"Excellent",
D1324&lt;=250,"Good",
D1324&lt;=350,"Average",
D1324&lt;=500,"Poor",
D1324&lt;=800,"Very Poor",
D1324&gt;800,"Unacceptable")</f>
        <v>Good</v>
      </c>
      <c r="R1325" t="str">
        <f t="shared" si="181"/>
        <v>Unacceptable</v>
      </c>
      <c r="S1325" t="str">
        <f t="shared" si="183"/>
        <v>Safe</v>
      </c>
      <c r="T1325" t="str">
        <f t="shared" si="184"/>
        <v>Acceptable</v>
      </c>
      <c r="U1325" t="str">
        <f t="shared" si="185"/>
        <v>Acceptable</v>
      </c>
      <c r="V1325" t="str">
        <f t="shared" si="186"/>
        <v>Safe</v>
      </c>
      <c r="W1325" t="str">
        <f t="shared" si="187"/>
        <v>Unacceptable</v>
      </c>
      <c r="AA1325" t="str">
        <f t="shared" si="188"/>
        <v>Not-Potable</v>
      </c>
      <c r="AB1325" t="str">
        <f t="shared" si="189"/>
        <v>Not-Potable</v>
      </c>
      <c r="AC1325" t="s">
        <v>40</v>
      </c>
    </row>
    <row r="1326" spans="2:29" x14ac:dyDescent="0.3">
      <c r="B1326">
        <v>8.5800085592948605</v>
      </c>
      <c r="C1326">
        <v>174.50681953512401</v>
      </c>
      <c r="D1326">
        <v>64.935472563497697</v>
      </c>
      <c r="E1326">
        <v>7.0407274745797004</v>
      </c>
      <c r="F1326">
        <v>409.380908413491</v>
      </c>
      <c r="G1326">
        <v>403.59663138982899</v>
      </c>
      <c r="H1326">
        <v>16.122667861870099</v>
      </c>
      <c r="I1326">
        <v>52.166772797372701</v>
      </c>
      <c r="J1326">
        <v>3.19559105648089</v>
      </c>
      <c r="O1326" t="str">
        <f t="shared" si="182"/>
        <v>Neutral</v>
      </c>
      <c r="P1326" t="str" cm="1">
        <f t="array" ref="P1326">_xlfn.IFS(C1325&lt;=60,"Soft",
C1325&lt;120,"Moderately Soft",
C1325&lt;=170,"Desirable",
C1325&lt;=240,"Moderately Hard",
C1325&gt;240,"Hard")</f>
        <v>Moderately Hard</v>
      </c>
      <c r="Q1326" t="str" cm="1">
        <f t="array" ref="Q1326">_xlfn.IFS(D1325&lt;50,"Non-Beneficial",
D1325&lt;=150,"Excellent",
D1325&lt;=250,"Good",
D1325&lt;=350,"Average",
D1325&lt;=500,"Poor",
D1325&lt;=800,"Very Poor",
D1325&gt;800,"Unacceptable")</f>
        <v>Good</v>
      </c>
      <c r="R1326" t="str">
        <f t="shared" si="181"/>
        <v>Needs Boiling</v>
      </c>
      <c r="S1326" t="str">
        <f t="shared" si="183"/>
        <v>Safe</v>
      </c>
      <c r="T1326" t="str">
        <f t="shared" si="184"/>
        <v>Acceptable</v>
      </c>
      <c r="U1326" t="str">
        <f t="shared" si="185"/>
        <v>Acceptable</v>
      </c>
      <c r="V1326" t="str">
        <f t="shared" si="186"/>
        <v>Safe</v>
      </c>
      <c r="W1326" t="str">
        <f t="shared" si="187"/>
        <v>Acceptable</v>
      </c>
      <c r="AA1326" t="str">
        <f t="shared" si="188"/>
        <v>Potable</v>
      </c>
      <c r="AB1326" t="str">
        <f t="shared" si="189"/>
        <v>Potable</v>
      </c>
      <c r="AC1326" t="s">
        <v>40</v>
      </c>
    </row>
    <row r="1327" spans="2:29" x14ac:dyDescent="0.3">
      <c r="B1327">
        <v>6.9017102025571804</v>
      </c>
      <c r="C1327">
        <v>173.153915057256</v>
      </c>
      <c r="D1327">
        <v>103.23957841371801</v>
      </c>
      <c r="E1327">
        <v>7.4368075557969897</v>
      </c>
      <c r="F1327">
        <v>376.81170797690498</v>
      </c>
      <c r="G1327">
        <v>538.62078696031494</v>
      </c>
      <c r="H1327">
        <v>10.401972967008801</v>
      </c>
      <c r="I1327">
        <v>36.751897672534398</v>
      </c>
      <c r="J1327">
        <v>3.0356705967120101</v>
      </c>
      <c r="O1327" t="str">
        <f t="shared" si="182"/>
        <v>Alkaline</v>
      </c>
      <c r="P1327" t="str" cm="1">
        <f t="array" ref="P1327">_xlfn.IFS(C1326&lt;=60,"Soft",
C1326&lt;120,"Moderately Soft",
C1326&lt;=170,"Desirable",
C1326&lt;=240,"Moderately Hard",
C1326&gt;240,"Hard")</f>
        <v>Moderately Hard</v>
      </c>
      <c r="Q1327" t="str" cm="1">
        <f t="array" ref="Q1327">_xlfn.IFS(D1326&lt;50,"Non-Beneficial",
D1326&lt;=150,"Excellent",
D1326&lt;=250,"Good",
D1326&lt;=350,"Average",
D1326&lt;=500,"Poor",
D1326&lt;=800,"Very Poor",
D1326&gt;800,"Unacceptable")</f>
        <v>Excellent</v>
      </c>
      <c r="R1327" t="str">
        <f t="shared" si="181"/>
        <v>Unacceptable</v>
      </c>
      <c r="S1327" t="str">
        <f t="shared" si="183"/>
        <v>Unsafe</v>
      </c>
      <c r="T1327" t="str">
        <f t="shared" si="184"/>
        <v>Acceptable</v>
      </c>
      <c r="U1327" t="str">
        <f t="shared" si="185"/>
        <v>Acceptable</v>
      </c>
      <c r="V1327" t="str">
        <f t="shared" si="186"/>
        <v>Safe</v>
      </c>
      <c r="W1327" t="str">
        <f t="shared" si="187"/>
        <v>Acceptable</v>
      </c>
      <c r="AA1327" t="str">
        <f t="shared" si="188"/>
        <v>Not-Potable</v>
      </c>
      <c r="AB1327" t="str">
        <f t="shared" si="189"/>
        <v>Not-Potable</v>
      </c>
      <c r="AC1327" t="s">
        <v>40</v>
      </c>
    </row>
    <row r="1328" spans="2:29" x14ac:dyDescent="0.3">
      <c r="B1328">
        <v>7.8142502469652699</v>
      </c>
      <c r="C1328">
        <v>203.38346319871101</v>
      </c>
      <c r="D1328">
        <v>244.70204256335802</v>
      </c>
      <c r="E1328">
        <v>7.6314069852993498</v>
      </c>
      <c r="F1328">
        <v>321.97456967647202</v>
      </c>
      <c r="G1328">
        <v>516.64681665511102</v>
      </c>
      <c r="H1328">
        <v>17.242909120569799</v>
      </c>
      <c r="I1328">
        <v>80.651978137296197</v>
      </c>
      <c r="J1328">
        <v>4.1046619625898799</v>
      </c>
      <c r="O1328" t="str">
        <f t="shared" si="182"/>
        <v>Neutral</v>
      </c>
      <c r="P1328" t="str" cm="1">
        <f t="array" ref="P1328">_xlfn.IFS(C1327&lt;=60,"Soft",
C1327&lt;120,"Moderately Soft",
C1327&lt;=170,"Desirable",
C1327&lt;=240,"Moderately Hard",
C1327&gt;240,"Hard")</f>
        <v>Moderately Hard</v>
      </c>
      <c r="Q1328" t="str" cm="1">
        <f t="array" ref="Q1328">_xlfn.IFS(D1327&lt;50,"Non-Beneficial",
D1327&lt;=150,"Excellent",
D1327&lt;=250,"Good",
D1327&lt;=350,"Average",
D1327&lt;=500,"Poor",
D1327&lt;=800,"Very Poor",
D1327&gt;800,"Unacceptable")</f>
        <v>Excellent</v>
      </c>
      <c r="R1328" t="str">
        <f t="shared" si="181"/>
        <v>Unacceptable</v>
      </c>
      <c r="S1328" t="str">
        <f t="shared" si="183"/>
        <v>Safe</v>
      </c>
      <c r="T1328" t="str">
        <f t="shared" si="184"/>
        <v>Unacceptable</v>
      </c>
      <c r="U1328" t="str">
        <f t="shared" si="185"/>
        <v>Acceptable</v>
      </c>
      <c r="V1328" t="str">
        <f t="shared" si="186"/>
        <v>Safe</v>
      </c>
      <c r="W1328" t="str">
        <f t="shared" si="187"/>
        <v>Acceptable</v>
      </c>
      <c r="AA1328" t="str">
        <f t="shared" si="188"/>
        <v>Not-Potable</v>
      </c>
      <c r="AB1328" t="str">
        <f t="shared" si="189"/>
        <v>Not-Potable</v>
      </c>
      <c r="AC1328" t="s">
        <v>40</v>
      </c>
    </row>
    <row r="1329" spans="2:29" x14ac:dyDescent="0.3">
      <c r="B1329">
        <v>5.9189535464381304</v>
      </c>
      <c r="C1329">
        <v>154.77351651117101</v>
      </c>
      <c r="D1329">
        <v>97.12560663976619</v>
      </c>
      <c r="E1329">
        <v>5.3262719171587802</v>
      </c>
      <c r="F1329">
        <f>$AH$27</f>
        <v>333.77577661081307</v>
      </c>
      <c r="G1329">
        <v>386.21807182960799</v>
      </c>
      <c r="H1329">
        <v>16.579300724791999</v>
      </c>
      <c r="I1329">
        <v>65.882335419222301</v>
      </c>
      <c r="J1329">
        <v>4.2655471385876202</v>
      </c>
      <c r="O1329" t="str">
        <f t="shared" si="182"/>
        <v>Neutral</v>
      </c>
      <c r="P1329" t="str" cm="1">
        <f t="array" ref="P1329">_xlfn.IFS(C1328&lt;=60,"Soft",
C1328&lt;120,"Moderately Soft",
C1328&lt;=170,"Desirable",
C1328&lt;=240,"Moderately Hard",
C1328&gt;240,"Hard")</f>
        <v>Moderately Hard</v>
      </c>
      <c r="Q1329" t="str" cm="1">
        <f t="array" ref="Q1329">_xlfn.IFS(D1328&lt;50,"Non-Beneficial",
D1328&lt;=150,"Excellent",
D1328&lt;=250,"Good",
D1328&lt;=350,"Average",
D1328&lt;=500,"Poor",
D1328&lt;=800,"Very Poor",
D1328&gt;800,"Unacceptable")</f>
        <v>Good</v>
      </c>
      <c r="R1329" t="str">
        <f t="shared" si="181"/>
        <v>Unacceptable</v>
      </c>
      <c r="S1329" t="str">
        <f t="shared" si="183"/>
        <v>Safe</v>
      </c>
      <c r="T1329" t="str">
        <f t="shared" si="184"/>
        <v>Unacceptable</v>
      </c>
      <c r="U1329" t="str">
        <f t="shared" si="185"/>
        <v>Acceptable</v>
      </c>
      <c r="V1329" t="str">
        <f t="shared" si="186"/>
        <v>Unsafe</v>
      </c>
      <c r="W1329" t="str">
        <f t="shared" si="187"/>
        <v>Acceptable</v>
      </c>
      <c r="AA1329" t="str">
        <f t="shared" si="188"/>
        <v>Not-Potable</v>
      </c>
      <c r="AB1329" t="str">
        <f t="shared" si="189"/>
        <v>Not-Potable</v>
      </c>
      <c r="AC1329" t="s">
        <v>40</v>
      </c>
    </row>
    <row r="1330" spans="2:29" x14ac:dyDescent="0.3">
      <c r="B1330">
        <v>7.02129530579393</v>
      </c>
      <c r="C1330">
        <v>225.35049844116301</v>
      </c>
      <c r="D1330">
        <v>231.098542310938</v>
      </c>
      <c r="E1330">
        <v>5.9072727183986</v>
      </c>
      <c r="F1330">
        <v>320.53598901509901</v>
      </c>
      <c r="G1330">
        <v>459.89989002697502</v>
      </c>
      <c r="H1330">
        <v>13.670098904607601</v>
      </c>
      <c r="I1330">
        <v>77.339918204919698</v>
      </c>
      <c r="J1330">
        <v>3.6755579556450502</v>
      </c>
      <c r="O1330" t="str">
        <f t="shared" si="182"/>
        <v>Acidic</v>
      </c>
      <c r="P1330" t="str" cm="1">
        <f t="array" ref="P1330">_xlfn.IFS(C1329&lt;=60,"Soft",
C1329&lt;120,"Moderately Soft",
C1329&lt;=170,"Desirable",
C1329&lt;=240,"Moderately Hard",
C1329&gt;240,"Hard")</f>
        <v>Desirable</v>
      </c>
      <c r="Q1330" t="str" cm="1">
        <f t="array" ref="Q1330">_xlfn.IFS(D1329&lt;50,"Non-Beneficial",
D1329&lt;=150,"Excellent",
D1329&lt;=250,"Good",
D1329&lt;=350,"Average",
D1329&lt;=500,"Poor",
D1329&lt;=800,"Very Poor",
D1329&gt;800,"Unacceptable")</f>
        <v>Excellent</v>
      </c>
      <c r="R1330" t="str">
        <f t="shared" si="181"/>
        <v>Needs Boiling</v>
      </c>
      <c r="S1330" t="str">
        <f t="shared" si="183"/>
        <v>Safe</v>
      </c>
      <c r="T1330" t="str">
        <f t="shared" si="184"/>
        <v>Acceptable</v>
      </c>
      <c r="U1330" t="str">
        <f t="shared" si="185"/>
        <v>Acceptable</v>
      </c>
      <c r="V1330" t="str">
        <f t="shared" si="186"/>
        <v>Safe</v>
      </c>
      <c r="W1330" t="str">
        <f t="shared" si="187"/>
        <v>Acceptable</v>
      </c>
      <c r="AA1330" t="str">
        <f t="shared" si="188"/>
        <v>Not-Potable</v>
      </c>
      <c r="AB1330" t="str">
        <f t="shared" si="189"/>
        <v>Potable</v>
      </c>
      <c r="AC1330" t="s">
        <v>40</v>
      </c>
    </row>
    <row r="1331" spans="2:29" x14ac:dyDescent="0.3">
      <c r="B1331">
        <f>$AG$27</f>
        <v>7.080794504276815</v>
      </c>
      <c r="C1331">
        <v>189.81468195044701</v>
      </c>
      <c r="D1331">
        <v>198.87769825852902</v>
      </c>
      <c r="E1331">
        <v>8.1157678807233093</v>
      </c>
      <c r="F1331">
        <v>415.92789828899998</v>
      </c>
      <c r="G1331">
        <v>547.02676632093596</v>
      </c>
      <c r="H1331">
        <v>12.9589170183547</v>
      </c>
      <c r="I1331">
        <v>70.9374813298856</v>
      </c>
      <c r="J1331">
        <v>4.89375099172155</v>
      </c>
      <c r="O1331" t="str">
        <f t="shared" si="182"/>
        <v>Neutral</v>
      </c>
      <c r="P1331" t="str" cm="1">
        <f t="array" ref="P1331">_xlfn.IFS(C1330&lt;=60,"Soft",
C1330&lt;120,"Moderately Soft",
C1330&lt;=170,"Desirable",
C1330&lt;=240,"Moderately Hard",
C1330&gt;240,"Hard")</f>
        <v>Moderately Hard</v>
      </c>
      <c r="Q1331" t="str" cm="1">
        <f t="array" ref="Q1331">_xlfn.IFS(D1330&lt;50,"Non-Beneficial",
D1330&lt;=150,"Excellent",
D1330&lt;=250,"Good",
D1330&lt;=350,"Average",
D1330&lt;=500,"Poor",
D1330&lt;=800,"Very Poor",
D1330&gt;800,"Unacceptable")</f>
        <v>Good</v>
      </c>
      <c r="R1331" t="str">
        <f t="shared" si="181"/>
        <v>Needs Boiling</v>
      </c>
      <c r="S1331" t="str">
        <f t="shared" si="183"/>
        <v>Safe</v>
      </c>
      <c r="T1331" t="str">
        <f t="shared" si="184"/>
        <v>Acceptable</v>
      </c>
      <c r="U1331" t="str">
        <f t="shared" si="185"/>
        <v>Acceptable</v>
      </c>
      <c r="V1331" t="str">
        <f t="shared" si="186"/>
        <v>Safe</v>
      </c>
      <c r="W1331" t="str">
        <f t="shared" si="187"/>
        <v>Acceptable</v>
      </c>
      <c r="AA1331" t="str">
        <f t="shared" si="188"/>
        <v>Potable</v>
      </c>
      <c r="AB1331" t="str">
        <f t="shared" si="189"/>
        <v>Potable</v>
      </c>
      <c r="AC1331" t="s">
        <v>40</v>
      </c>
    </row>
    <row r="1332" spans="2:29" x14ac:dyDescent="0.3">
      <c r="B1332">
        <v>8.1327369650656696</v>
      </c>
      <c r="C1332">
        <v>206.78644803779201</v>
      </c>
      <c r="D1332">
        <v>258.3812848375</v>
      </c>
      <c r="E1332">
        <v>8.6848325976494305</v>
      </c>
      <c r="F1332">
        <v>346.61184929982801</v>
      </c>
      <c r="G1332">
        <v>472.277025586344</v>
      </c>
      <c r="H1332">
        <v>11.633015233835801</v>
      </c>
      <c r="I1332">
        <f>$AI$27</f>
        <v>66.396292946768</v>
      </c>
      <c r="J1332">
        <v>2.96943392073812</v>
      </c>
      <c r="O1332" t="str">
        <f t="shared" si="182"/>
        <v>Neutral</v>
      </c>
      <c r="P1332" t="str" cm="1">
        <f t="array" ref="P1332">_xlfn.IFS(C1331&lt;=60,"Soft",
C1331&lt;120,"Moderately Soft",
C1331&lt;=170,"Desirable",
C1331&lt;=240,"Moderately Hard",
C1331&gt;240,"Hard")</f>
        <v>Moderately Hard</v>
      </c>
      <c r="Q1332" t="str" cm="1">
        <f t="array" ref="Q1332">_xlfn.IFS(D1331&lt;50,"Non-Beneficial",
D1331&lt;=150,"Excellent",
D1331&lt;=250,"Good",
D1331&lt;=350,"Average",
D1331&lt;=500,"Poor",
D1331&lt;=800,"Very Poor",
D1331&gt;800,"Unacceptable")</f>
        <v>Good</v>
      </c>
      <c r="R1332" t="str">
        <f t="shared" si="181"/>
        <v>Unacceptable</v>
      </c>
      <c r="S1332" t="str">
        <f t="shared" si="183"/>
        <v>Unsafe</v>
      </c>
      <c r="T1332" t="str">
        <f t="shared" si="184"/>
        <v>Unacceptable</v>
      </c>
      <c r="U1332" t="str">
        <f t="shared" si="185"/>
        <v>Acceptable</v>
      </c>
      <c r="V1332" t="str">
        <f t="shared" si="186"/>
        <v>Safe</v>
      </c>
      <c r="W1332" t="str">
        <f t="shared" si="187"/>
        <v>Acceptable</v>
      </c>
      <c r="AA1332" t="str">
        <f t="shared" si="188"/>
        <v>Not-Potable</v>
      </c>
      <c r="AB1332" t="str">
        <f t="shared" si="189"/>
        <v>Not-Potable</v>
      </c>
      <c r="AC1332" t="s">
        <v>40</v>
      </c>
    </row>
    <row r="1333" spans="2:29" x14ac:dyDescent="0.3">
      <c r="B1333">
        <v>6.0570680412535296</v>
      </c>
      <c r="C1333">
        <v>184.37323179806199</v>
      </c>
      <c r="D1333">
        <v>148.07268489964599</v>
      </c>
      <c r="E1333">
        <v>5.7534050518962099</v>
      </c>
      <c r="F1333">
        <v>384.82196652880799</v>
      </c>
      <c r="G1333">
        <v>462.00616957334501</v>
      </c>
      <c r="H1333">
        <v>14.7530553981992</v>
      </c>
      <c r="I1333">
        <v>34.265860256044803</v>
      </c>
      <c r="J1333">
        <v>4.3717478538333499</v>
      </c>
      <c r="O1333" t="str">
        <f t="shared" si="182"/>
        <v>Alkaline</v>
      </c>
      <c r="P1333" t="str" cm="1">
        <f t="array" ref="P1333">_xlfn.IFS(C1332&lt;=60,"Soft",
C1332&lt;120,"Moderately Soft",
C1332&lt;=170,"Desirable",
C1332&lt;=240,"Moderately Hard",
C1332&gt;240,"Hard")</f>
        <v>Moderately Hard</v>
      </c>
      <c r="Q1333" t="str" cm="1">
        <f t="array" ref="Q1333">_xlfn.IFS(D1332&lt;50,"Non-Beneficial",
D1332&lt;=150,"Excellent",
D1332&lt;=250,"Good",
D1332&lt;=350,"Average",
D1332&lt;=500,"Poor",
D1332&lt;=800,"Very Poor",
D1332&gt;800,"Unacceptable")</f>
        <v>Average</v>
      </c>
      <c r="R1333" t="str">
        <f t="shared" si="181"/>
        <v>Unacceptable</v>
      </c>
      <c r="S1333" t="str">
        <f t="shared" si="183"/>
        <v>Safe</v>
      </c>
      <c r="T1333" t="str">
        <f t="shared" si="184"/>
        <v>Acceptable</v>
      </c>
      <c r="U1333" t="str">
        <f t="shared" si="185"/>
        <v>Acceptable</v>
      </c>
      <c r="V1333" t="str">
        <f t="shared" si="186"/>
        <v>Safe</v>
      </c>
      <c r="W1333" t="str">
        <f t="shared" si="187"/>
        <v>Acceptable</v>
      </c>
      <c r="AA1333" t="str">
        <f t="shared" si="188"/>
        <v>Not-Potable</v>
      </c>
      <c r="AB1333" t="str">
        <f t="shared" si="189"/>
        <v>Not-Potable</v>
      </c>
      <c r="AC1333" t="s">
        <v>40</v>
      </c>
    </row>
    <row r="1334" spans="2:29" x14ac:dyDescent="0.3">
      <c r="B1334">
        <v>5.3430751029664796</v>
      </c>
      <c r="C1334">
        <v>211.66209114317601</v>
      </c>
      <c r="D1334">
        <v>451.669121414149</v>
      </c>
      <c r="E1334">
        <v>6.6518012920274803</v>
      </c>
      <c r="F1334">
        <v>279.76749968588899</v>
      </c>
      <c r="G1334">
        <v>485.95971744569601</v>
      </c>
      <c r="H1334">
        <v>19.6823369727827</v>
      </c>
      <c r="I1334">
        <v>70.546862250786006</v>
      </c>
      <c r="J1334">
        <v>4.2400317077175496</v>
      </c>
      <c r="O1334" t="str">
        <f t="shared" si="182"/>
        <v>Acidic</v>
      </c>
      <c r="P1334" t="str" cm="1">
        <f t="array" ref="P1334">_xlfn.IFS(C1333&lt;=60,"Soft",
C1333&lt;120,"Moderately Soft",
C1333&lt;=170,"Desirable",
C1333&lt;=240,"Moderately Hard",
C1333&gt;240,"Hard")</f>
        <v>Moderately Hard</v>
      </c>
      <c r="Q1334" t="str" cm="1">
        <f t="array" ref="Q1334">_xlfn.IFS(D1333&lt;50,"Non-Beneficial",
D1333&lt;=150,"Excellent",
D1333&lt;=250,"Good",
D1333&lt;=350,"Average",
D1333&lt;=500,"Poor",
D1333&lt;=800,"Very Poor",
D1333&gt;800,"Unacceptable")</f>
        <v>Excellent</v>
      </c>
      <c r="R1334" t="str">
        <f t="shared" si="181"/>
        <v>Needs Boiling</v>
      </c>
      <c r="S1334" t="str">
        <f t="shared" si="183"/>
        <v>Safe</v>
      </c>
      <c r="T1334" t="str">
        <f t="shared" si="184"/>
        <v>Acceptable</v>
      </c>
      <c r="U1334" t="str">
        <f t="shared" si="185"/>
        <v>Acceptable</v>
      </c>
      <c r="V1334" t="str">
        <f t="shared" si="186"/>
        <v>Safe</v>
      </c>
      <c r="W1334" t="str">
        <f t="shared" si="187"/>
        <v>Acceptable</v>
      </c>
      <c r="AA1334" t="str">
        <f t="shared" si="188"/>
        <v>Not-Potable</v>
      </c>
      <c r="AB1334" t="str">
        <f t="shared" si="189"/>
        <v>Potable</v>
      </c>
      <c r="AC1334" t="s">
        <v>40</v>
      </c>
    </row>
    <row r="1335" spans="2:29" x14ac:dyDescent="0.3">
      <c r="B1335">
        <f>$AG$27</f>
        <v>7.080794504276815</v>
      </c>
      <c r="C1335">
        <v>152.507679423166</v>
      </c>
      <c r="D1335">
        <v>113.987311047598</v>
      </c>
      <c r="E1335">
        <v>8.7289731478605006</v>
      </c>
      <c r="F1335">
        <v>400.66960147323698</v>
      </c>
      <c r="G1335">
        <v>385.33580420305498</v>
      </c>
      <c r="H1335">
        <v>11.676601343035401</v>
      </c>
      <c r="I1335">
        <v>58.600940118946497</v>
      </c>
      <c r="J1335">
        <v>5.4449272037369001</v>
      </c>
      <c r="O1335" t="str">
        <f t="shared" si="182"/>
        <v>Acidic</v>
      </c>
      <c r="P1335" t="str" cm="1">
        <f t="array" ref="P1335">_xlfn.IFS(C1334&lt;=60,"Soft",
C1334&lt;120,"Moderately Soft",
C1334&lt;=170,"Desirable",
C1334&lt;=240,"Moderately Hard",
C1334&gt;240,"Hard")</f>
        <v>Moderately Hard</v>
      </c>
      <c r="Q1335" t="str" cm="1">
        <f t="array" ref="Q1335">_xlfn.IFS(D1334&lt;50,"Non-Beneficial",
D1334&lt;=150,"Excellent",
D1334&lt;=250,"Good",
D1334&lt;=350,"Average",
D1334&lt;=500,"Poor",
D1334&lt;=800,"Very Poor",
D1334&gt;800,"Unacceptable")</f>
        <v>Poor</v>
      </c>
      <c r="R1335" t="str">
        <f t="shared" si="181"/>
        <v>Needs Boiling</v>
      </c>
      <c r="S1335" t="str">
        <f t="shared" si="183"/>
        <v>Safe</v>
      </c>
      <c r="T1335" t="str">
        <f t="shared" si="184"/>
        <v>Acceptable</v>
      </c>
      <c r="U1335" t="str">
        <f t="shared" si="185"/>
        <v>Acceptable</v>
      </c>
      <c r="V1335" t="str">
        <f t="shared" si="186"/>
        <v>Safe</v>
      </c>
      <c r="W1335" t="str">
        <f t="shared" si="187"/>
        <v>Acceptable</v>
      </c>
      <c r="AA1335" t="str">
        <f t="shared" si="188"/>
        <v>Not-Potable</v>
      </c>
      <c r="AB1335" t="str">
        <f t="shared" si="189"/>
        <v>Not-Potable</v>
      </c>
      <c r="AC1335" t="s">
        <v>40</v>
      </c>
    </row>
    <row r="1336" spans="2:29" x14ac:dyDescent="0.3">
      <c r="B1336">
        <v>5.7425330628820097</v>
      </c>
      <c r="C1336">
        <v>182.941031973957</v>
      </c>
      <c r="D1336">
        <v>212.93889754245799</v>
      </c>
      <c r="E1336">
        <v>6.8264127556351797</v>
      </c>
      <c r="F1336">
        <v>306.54307153839397</v>
      </c>
      <c r="G1336">
        <v>435.23472659633302</v>
      </c>
      <c r="H1336">
        <v>11.1440722382163</v>
      </c>
      <c r="I1336">
        <v>68.612391042769801</v>
      </c>
      <c r="J1336">
        <v>4.2722027581061202</v>
      </c>
      <c r="O1336" t="str">
        <f t="shared" si="182"/>
        <v>Neutral</v>
      </c>
      <c r="P1336" t="str" cm="1">
        <f t="array" ref="P1336">_xlfn.IFS(C1335&lt;=60,"Soft",
C1335&lt;120,"Moderately Soft",
C1335&lt;=170,"Desirable",
C1335&lt;=240,"Moderately Hard",
C1335&gt;240,"Hard")</f>
        <v>Desirable</v>
      </c>
      <c r="Q1336" t="str" cm="1">
        <f t="array" ref="Q1336">_xlfn.IFS(D1335&lt;50,"Non-Beneficial",
D1335&lt;=150,"Excellent",
D1335&lt;=250,"Good",
D1335&lt;=350,"Average",
D1335&lt;=500,"Poor",
D1335&lt;=800,"Very Poor",
D1335&gt;800,"Unacceptable")</f>
        <v>Excellent</v>
      </c>
      <c r="R1336" t="str">
        <f t="shared" si="181"/>
        <v>Unacceptable</v>
      </c>
      <c r="S1336" t="str">
        <f t="shared" si="183"/>
        <v>Unsafe</v>
      </c>
      <c r="T1336" t="str">
        <f t="shared" si="184"/>
        <v>Acceptable</v>
      </c>
      <c r="U1336" t="str">
        <f t="shared" si="185"/>
        <v>Acceptable</v>
      </c>
      <c r="V1336" t="str">
        <f t="shared" si="186"/>
        <v>Safe</v>
      </c>
      <c r="W1336" t="str">
        <f t="shared" si="187"/>
        <v>Unacceptable</v>
      </c>
      <c r="AA1336" t="str">
        <f t="shared" si="188"/>
        <v>Not-Potable</v>
      </c>
      <c r="AB1336" t="str">
        <f t="shared" si="189"/>
        <v>Not-Potable</v>
      </c>
      <c r="AC1336" t="s">
        <v>40</v>
      </c>
    </row>
    <row r="1337" spans="2:29" x14ac:dyDescent="0.3">
      <c r="B1337">
        <v>6.58481311144432</v>
      </c>
      <c r="C1337">
        <v>182.37545579303199</v>
      </c>
      <c r="D1337">
        <v>247.23106295851201</v>
      </c>
      <c r="E1337">
        <v>6.2389197272997601</v>
      </c>
      <c r="F1337">
        <f>$AH$27</f>
        <v>333.77577661081307</v>
      </c>
      <c r="G1337">
        <v>414.350750945529</v>
      </c>
      <c r="H1337">
        <v>17.5826149517221</v>
      </c>
      <c r="I1337">
        <v>78.213737866550204</v>
      </c>
      <c r="J1337">
        <v>4.4041321964027</v>
      </c>
      <c r="O1337" t="str">
        <f t="shared" si="182"/>
        <v>Acidic</v>
      </c>
      <c r="P1337" t="str" cm="1">
        <f t="array" ref="P1337">_xlfn.IFS(C1336&lt;=60,"Soft",
C1336&lt;120,"Moderately Soft",
C1336&lt;=170,"Desirable",
C1336&lt;=240,"Moderately Hard",
C1336&gt;240,"Hard")</f>
        <v>Moderately Hard</v>
      </c>
      <c r="Q1337" t="str" cm="1">
        <f t="array" ref="Q1337">_xlfn.IFS(D1336&lt;50,"Non-Beneficial",
D1336&lt;=150,"Excellent",
D1336&lt;=250,"Good",
D1336&lt;=350,"Average",
D1336&lt;=500,"Poor",
D1336&lt;=800,"Very Poor",
D1336&gt;800,"Unacceptable")</f>
        <v>Good</v>
      </c>
      <c r="R1337" t="str">
        <f t="shared" si="181"/>
        <v>Needs Boiling</v>
      </c>
      <c r="S1337" t="str">
        <f t="shared" si="183"/>
        <v>Safe</v>
      </c>
      <c r="T1337" t="str">
        <f t="shared" si="184"/>
        <v>Acceptable</v>
      </c>
      <c r="U1337" t="str">
        <f t="shared" si="185"/>
        <v>Acceptable</v>
      </c>
      <c r="V1337" t="str">
        <f t="shared" si="186"/>
        <v>Safe</v>
      </c>
      <c r="W1337" t="str">
        <f t="shared" si="187"/>
        <v>Acceptable</v>
      </c>
      <c r="AA1337" t="str">
        <f t="shared" si="188"/>
        <v>Not-Potable</v>
      </c>
      <c r="AB1337" t="str">
        <f t="shared" si="189"/>
        <v>Potable</v>
      </c>
      <c r="AC1337" t="s">
        <v>40</v>
      </c>
    </row>
    <row r="1338" spans="2:29" x14ac:dyDescent="0.3">
      <c r="B1338">
        <v>8.0704771268861002</v>
      </c>
      <c r="C1338">
        <v>198.86594765543799</v>
      </c>
      <c r="D1338">
        <v>182.666177166643</v>
      </c>
      <c r="E1338">
        <v>6.9023698302552496</v>
      </c>
      <c r="F1338">
        <v>396.61950964595599</v>
      </c>
      <c r="G1338">
        <v>376.71030372678598</v>
      </c>
      <c r="H1338">
        <v>10.9244605555616</v>
      </c>
      <c r="I1338">
        <v>87.379560799306105</v>
      </c>
      <c r="J1338">
        <v>3.05579047450667</v>
      </c>
      <c r="O1338" t="str">
        <f t="shared" si="182"/>
        <v>Drinkable</v>
      </c>
      <c r="P1338" t="str" cm="1">
        <f t="array" ref="P1338">_xlfn.IFS(C1337&lt;=60,"Soft",
C1337&lt;120,"Moderately Soft",
C1337&lt;=170,"Desirable",
C1337&lt;=240,"Moderately Hard",
C1337&gt;240,"Hard")</f>
        <v>Moderately Hard</v>
      </c>
      <c r="Q1338" t="str" cm="1">
        <f t="array" ref="Q1338">_xlfn.IFS(D1337&lt;50,"Non-Beneficial",
D1337&lt;=150,"Excellent",
D1337&lt;=250,"Good",
D1337&lt;=350,"Average",
D1337&lt;=500,"Poor",
D1337&lt;=800,"Very Poor",
D1337&gt;800,"Unacceptable")</f>
        <v>Good</v>
      </c>
      <c r="R1338" t="str">
        <f t="shared" si="181"/>
        <v>Needs Boiling</v>
      </c>
      <c r="S1338" t="str">
        <f t="shared" si="183"/>
        <v>Safe</v>
      </c>
      <c r="T1338" t="str">
        <f t="shared" si="184"/>
        <v>Acceptable</v>
      </c>
      <c r="U1338" t="str">
        <f t="shared" si="185"/>
        <v>Acceptable</v>
      </c>
      <c r="V1338" t="str">
        <f t="shared" si="186"/>
        <v>Safe</v>
      </c>
      <c r="W1338" t="str">
        <f t="shared" si="187"/>
        <v>Acceptable</v>
      </c>
      <c r="AA1338" t="str">
        <f t="shared" si="188"/>
        <v>Potable</v>
      </c>
      <c r="AB1338" t="str">
        <f t="shared" si="189"/>
        <v>Potable</v>
      </c>
      <c r="AC1338" t="s">
        <v>40</v>
      </c>
    </row>
    <row r="1339" spans="2:29" x14ac:dyDescent="0.3">
      <c r="B1339">
        <v>6.6528243477267699</v>
      </c>
      <c r="C1339">
        <v>187.94640877340299</v>
      </c>
      <c r="D1339">
        <v>191.55727560817701</v>
      </c>
      <c r="E1339">
        <v>5.9496219526245504</v>
      </c>
      <c r="F1339">
        <v>345.35853280217901</v>
      </c>
      <c r="G1339">
        <v>433.87520914330003</v>
      </c>
      <c r="H1339">
        <v>20.523190584453399</v>
      </c>
      <c r="I1339">
        <v>26.140862695643399</v>
      </c>
      <c r="J1339">
        <v>3.6615292740182599</v>
      </c>
      <c r="O1339" t="str">
        <f t="shared" si="182"/>
        <v>Alkaline</v>
      </c>
      <c r="P1339" t="str" cm="1">
        <f t="array" ref="P1339">_xlfn.IFS(C1338&lt;=60,"Soft",
C1338&lt;120,"Moderately Soft",
C1338&lt;=170,"Desirable",
C1338&lt;=240,"Moderately Hard",
C1338&gt;240,"Hard")</f>
        <v>Moderately Hard</v>
      </c>
      <c r="Q1339" t="str" cm="1">
        <f t="array" ref="Q1339">_xlfn.IFS(D1338&lt;50,"Non-Beneficial",
D1338&lt;=150,"Excellent",
D1338&lt;=250,"Good",
D1338&lt;=350,"Average",
D1338&lt;=500,"Poor",
D1338&lt;=800,"Very Poor",
D1338&gt;800,"Unacceptable")</f>
        <v>Good</v>
      </c>
      <c r="R1339" t="str">
        <f t="shared" si="181"/>
        <v>Needs Boiling</v>
      </c>
      <c r="S1339" t="str">
        <f t="shared" si="183"/>
        <v>Safe</v>
      </c>
      <c r="T1339" t="str">
        <f t="shared" si="184"/>
        <v>Acceptable</v>
      </c>
      <c r="U1339" t="str">
        <f t="shared" si="185"/>
        <v>Acceptable</v>
      </c>
      <c r="V1339" t="str">
        <f t="shared" si="186"/>
        <v>Unsafe</v>
      </c>
      <c r="W1339" t="str">
        <f t="shared" si="187"/>
        <v>Acceptable</v>
      </c>
      <c r="AA1339" t="str">
        <f t="shared" si="188"/>
        <v>Not-Potable</v>
      </c>
      <c r="AB1339" t="str">
        <f t="shared" si="189"/>
        <v>Not-Potable</v>
      </c>
      <c r="AC1339" t="s">
        <v>40</v>
      </c>
    </row>
    <row r="1340" spans="2:29" x14ac:dyDescent="0.3">
      <c r="B1340">
        <v>5.5060615043131298</v>
      </c>
      <c r="C1340">
        <v>164.496172102001</v>
      </c>
      <c r="D1340">
        <v>215.43726601097202</v>
      </c>
      <c r="E1340">
        <v>5.98399640358664</v>
      </c>
      <c r="F1340">
        <f>$AH$27</f>
        <v>333.77577661081307</v>
      </c>
      <c r="G1340">
        <v>453.88334046653</v>
      </c>
      <c r="H1340">
        <v>13.339716108705201</v>
      </c>
      <c r="I1340">
        <v>55.751362021354502</v>
      </c>
      <c r="J1340">
        <v>2.7789059509444698</v>
      </c>
      <c r="O1340" t="str">
        <f t="shared" si="182"/>
        <v>Drinkable</v>
      </c>
      <c r="P1340" t="str" cm="1">
        <f t="array" ref="P1340">_xlfn.IFS(C1339&lt;=60,"Soft",
C1339&lt;120,"Moderately Soft",
C1339&lt;=170,"Desirable",
C1339&lt;=240,"Moderately Hard",
C1339&gt;240,"Hard")</f>
        <v>Moderately Hard</v>
      </c>
      <c r="Q1340" t="str" cm="1">
        <f t="array" ref="Q1340">_xlfn.IFS(D1339&lt;50,"Non-Beneficial",
D1339&lt;=150,"Excellent",
D1339&lt;=250,"Good",
D1339&lt;=350,"Average",
D1339&lt;=500,"Poor",
D1339&lt;=800,"Very Poor",
D1339&gt;800,"Unacceptable")</f>
        <v>Good</v>
      </c>
      <c r="R1340" t="str">
        <f t="shared" si="181"/>
        <v>Needs Boiling</v>
      </c>
      <c r="S1340" t="str">
        <f t="shared" si="183"/>
        <v>Safe</v>
      </c>
      <c r="T1340" t="str">
        <f t="shared" si="184"/>
        <v>Acceptable</v>
      </c>
      <c r="U1340" t="str">
        <f t="shared" si="185"/>
        <v>Unacceptable</v>
      </c>
      <c r="V1340" t="str">
        <f t="shared" si="186"/>
        <v>Safe</v>
      </c>
      <c r="W1340" t="str">
        <f t="shared" si="187"/>
        <v>Acceptable</v>
      </c>
      <c r="AA1340" t="str">
        <f t="shared" si="188"/>
        <v>Not-Potable</v>
      </c>
      <c r="AB1340" t="str">
        <f t="shared" si="189"/>
        <v>Potable</v>
      </c>
      <c r="AC1340" t="s">
        <v>40</v>
      </c>
    </row>
    <row r="1341" spans="2:29" x14ac:dyDescent="0.3">
      <c r="B1341">
        <f>$AG$27</f>
        <v>7.080794504276815</v>
      </c>
      <c r="C1341">
        <v>214.972435102048</v>
      </c>
      <c r="D1341">
        <v>361.12134634324701</v>
      </c>
      <c r="E1341">
        <v>7.0940658657318796</v>
      </c>
      <c r="F1341">
        <f>$AH$27</f>
        <v>333.77577661081307</v>
      </c>
      <c r="G1341">
        <v>414.10156657400199</v>
      </c>
      <c r="H1341">
        <v>15.874563602062899</v>
      </c>
      <c r="I1341">
        <v>71.631817781695105</v>
      </c>
      <c r="J1341">
        <v>2.43250720991229</v>
      </c>
      <c r="O1341" t="str">
        <f t="shared" si="182"/>
        <v>Acidic</v>
      </c>
      <c r="P1341" t="str" cm="1">
        <f t="array" ref="P1341">_xlfn.IFS(C1340&lt;=60,"Soft",
C1340&lt;120,"Moderately Soft",
C1340&lt;=170,"Desirable",
C1340&lt;=240,"Moderately Hard",
C1340&gt;240,"Hard")</f>
        <v>Desirable</v>
      </c>
      <c r="Q1341" t="str" cm="1">
        <f t="array" ref="Q1341">_xlfn.IFS(D1340&lt;50,"Non-Beneficial",
D1340&lt;=150,"Excellent",
D1340&lt;=250,"Good",
D1340&lt;=350,"Average",
D1340&lt;=500,"Poor",
D1340&lt;=800,"Very Poor",
D1340&gt;800,"Unacceptable")</f>
        <v>Good</v>
      </c>
      <c r="R1341" t="str">
        <f t="shared" si="181"/>
        <v>Needs Boiling</v>
      </c>
      <c r="S1341" t="str">
        <f t="shared" si="183"/>
        <v>Safe</v>
      </c>
      <c r="T1341" t="str">
        <f t="shared" si="184"/>
        <v>Acceptable</v>
      </c>
      <c r="U1341" t="str">
        <f t="shared" si="185"/>
        <v>Acceptable</v>
      </c>
      <c r="V1341" t="str">
        <f t="shared" si="186"/>
        <v>Safe</v>
      </c>
      <c r="W1341" t="str">
        <f t="shared" si="187"/>
        <v>Acceptable</v>
      </c>
      <c r="AA1341" t="str">
        <f t="shared" si="188"/>
        <v>Not-Potable</v>
      </c>
      <c r="AB1341" t="str">
        <f t="shared" si="189"/>
        <v>Potable</v>
      </c>
      <c r="AC1341" t="s">
        <v>40</v>
      </c>
    </row>
    <row r="1342" spans="2:29" x14ac:dyDescent="0.3">
      <c r="B1342">
        <v>6.4417664864001001</v>
      </c>
      <c r="C1342">
        <v>174.781849154333</v>
      </c>
      <c r="D1342">
        <v>113.062615053543</v>
      </c>
      <c r="E1342">
        <v>6.6857553477693097</v>
      </c>
      <c r="F1342">
        <f>$AH$27</f>
        <v>333.77577661081307</v>
      </c>
      <c r="G1342">
        <v>544.35418246336997</v>
      </c>
      <c r="H1342">
        <v>17.109829253601699</v>
      </c>
      <c r="I1342">
        <v>89.122025897184798</v>
      </c>
      <c r="J1342">
        <v>3.6821343414160101</v>
      </c>
      <c r="O1342" t="str">
        <f t="shared" si="182"/>
        <v>Neutral</v>
      </c>
      <c r="P1342" t="str" cm="1">
        <f t="array" ref="P1342">_xlfn.IFS(C1341&lt;=60,"Soft",
C1341&lt;120,"Moderately Soft",
C1341&lt;=170,"Desirable",
C1341&lt;=240,"Moderately Hard",
C1341&gt;240,"Hard")</f>
        <v>Moderately Hard</v>
      </c>
      <c r="Q1342" t="str" cm="1">
        <f t="array" ref="Q1342">_xlfn.IFS(D1341&lt;50,"Non-Beneficial",
D1341&lt;=150,"Excellent",
D1341&lt;=250,"Good",
D1341&lt;=350,"Average",
D1341&lt;=500,"Poor",
D1341&lt;=800,"Very Poor",
D1341&gt;800,"Unacceptable")</f>
        <v>Poor</v>
      </c>
      <c r="R1342" t="str">
        <f t="shared" si="181"/>
        <v>Unacceptable</v>
      </c>
      <c r="S1342" t="str">
        <f t="shared" si="183"/>
        <v>Safe</v>
      </c>
      <c r="T1342" t="str">
        <f t="shared" si="184"/>
        <v>Acceptable</v>
      </c>
      <c r="U1342" t="str">
        <f t="shared" si="185"/>
        <v>Acceptable</v>
      </c>
      <c r="V1342" t="str">
        <f t="shared" si="186"/>
        <v>Safe</v>
      </c>
      <c r="W1342" t="str">
        <f t="shared" si="187"/>
        <v>Acceptable</v>
      </c>
      <c r="AA1342" t="str">
        <f t="shared" si="188"/>
        <v>Not-Potable</v>
      </c>
      <c r="AB1342" t="str">
        <f t="shared" si="189"/>
        <v>Not-Potable</v>
      </c>
      <c r="AC1342" t="s">
        <v>40</v>
      </c>
    </row>
    <row r="1343" spans="2:29" x14ac:dyDescent="0.3">
      <c r="B1343">
        <f>$AG$27</f>
        <v>7.080794504276815</v>
      </c>
      <c r="C1343">
        <v>194.445315808207</v>
      </c>
      <c r="D1343">
        <v>414.61316998934899</v>
      </c>
      <c r="E1343">
        <v>6.9516655502926996</v>
      </c>
      <c r="F1343">
        <v>239.91190212066701</v>
      </c>
      <c r="G1343">
        <v>362.50041420474901</v>
      </c>
      <c r="H1343">
        <v>14.110249053184299</v>
      </c>
      <c r="I1343">
        <v>58.751463439484802</v>
      </c>
      <c r="J1343">
        <v>4.8948424627234202</v>
      </c>
      <c r="O1343" t="str">
        <f t="shared" si="182"/>
        <v>Acidic</v>
      </c>
      <c r="P1343" t="str" cm="1">
        <f t="array" ref="P1343">_xlfn.IFS(C1342&lt;=60,"Soft",
C1342&lt;120,"Moderately Soft",
C1342&lt;=170,"Desirable",
C1342&lt;=240,"Moderately Hard",
C1342&gt;240,"Hard")</f>
        <v>Moderately Hard</v>
      </c>
      <c r="Q1343" t="str" cm="1">
        <f t="array" ref="Q1343">_xlfn.IFS(D1342&lt;50,"Non-Beneficial",
D1342&lt;=150,"Excellent",
D1342&lt;=250,"Good",
D1342&lt;=350,"Average",
D1342&lt;=500,"Poor",
D1342&lt;=800,"Very Poor",
D1342&gt;800,"Unacceptable")</f>
        <v>Excellent</v>
      </c>
      <c r="R1343" t="str">
        <f t="shared" si="181"/>
        <v>Needs Boiling</v>
      </c>
      <c r="S1343" t="str">
        <f t="shared" si="183"/>
        <v>Safe</v>
      </c>
      <c r="T1343" t="str">
        <f t="shared" si="184"/>
        <v>Unacceptable</v>
      </c>
      <c r="U1343" t="str">
        <f t="shared" si="185"/>
        <v>Acceptable</v>
      </c>
      <c r="V1343" t="str">
        <f t="shared" si="186"/>
        <v>Unsafe</v>
      </c>
      <c r="W1343" t="str">
        <f t="shared" si="187"/>
        <v>Acceptable</v>
      </c>
      <c r="AA1343" t="str">
        <f t="shared" si="188"/>
        <v>Not-Potable</v>
      </c>
      <c r="AB1343" t="str">
        <f t="shared" si="189"/>
        <v>Not-Potable</v>
      </c>
      <c r="AC1343" t="s">
        <v>40</v>
      </c>
    </row>
    <row r="1344" spans="2:29" x14ac:dyDescent="0.3">
      <c r="B1344">
        <v>8.2487030544108197</v>
      </c>
      <c r="C1344">
        <v>201.338856766427</v>
      </c>
      <c r="D1344">
        <v>249.12879705470402</v>
      </c>
      <c r="E1344">
        <v>7.8776661043609799</v>
      </c>
      <c r="F1344">
        <v>389.08884397044699</v>
      </c>
      <c r="G1344">
        <v>415.683447861177</v>
      </c>
      <c r="H1344">
        <v>12.842048063714</v>
      </c>
      <c r="I1344">
        <v>51.859150542118897</v>
      </c>
      <c r="J1344">
        <v>3.5405320044112201</v>
      </c>
      <c r="O1344" t="str">
        <f t="shared" si="182"/>
        <v>Neutral</v>
      </c>
      <c r="P1344" t="str" cm="1">
        <f t="array" ref="P1344">_xlfn.IFS(C1343&lt;=60,"Soft",
C1343&lt;120,"Moderately Soft",
C1343&lt;=170,"Desirable",
C1343&lt;=240,"Moderately Hard",
C1343&gt;240,"Hard")</f>
        <v>Moderately Hard</v>
      </c>
      <c r="Q1344" t="str" cm="1">
        <f t="array" ref="Q1344">_xlfn.IFS(D1343&lt;50,"Non-Beneficial",
D1343&lt;=150,"Excellent",
D1343&lt;=250,"Good",
D1343&lt;=350,"Average",
D1343&lt;=500,"Poor",
D1343&lt;=800,"Very Poor",
D1343&gt;800,"Unacceptable")</f>
        <v>Poor</v>
      </c>
      <c r="R1344" t="str">
        <f t="shared" si="181"/>
        <v>Needs Boiling</v>
      </c>
      <c r="S1344" t="str">
        <f t="shared" si="183"/>
        <v>Safe</v>
      </c>
      <c r="T1344" t="str">
        <f t="shared" si="184"/>
        <v>Acceptable</v>
      </c>
      <c r="U1344" t="str">
        <f t="shared" si="185"/>
        <v>Acceptable</v>
      </c>
      <c r="V1344" t="str">
        <f t="shared" si="186"/>
        <v>Safe</v>
      </c>
      <c r="W1344" t="str">
        <f t="shared" si="187"/>
        <v>Acceptable</v>
      </c>
      <c r="AA1344" t="str">
        <f t="shared" si="188"/>
        <v>Not-Potable</v>
      </c>
      <c r="AB1344" t="str">
        <f t="shared" si="189"/>
        <v>Potable</v>
      </c>
      <c r="AC1344" t="s">
        <v>40</v>
      </c>
    </row>
    <row r="1345" spans="2:29" x14ac:dyDescent="0.3">
      <c r="B1345">
        <v>2.5692435620279102</v>
      </c>
      <c r="C1345">
        <v>201.603284309711</v>
      </c>
      <c r="D1345">
        <v>482.04172192410294</v>
      </c>
      <c r="E1345">
        <v>6.3806836127133204</v>
      </c>
      <c r="F1345">
        <v>261.71995964511802</v>
      </c>
      <c r="G1345">
        <v>429.74642958279401</v>
      </c>
      <c r="H1345">
        <v>10.784140412248</v>
      </c>
      <c r="I1345">
        <v>79.719666288149398</v>
      </c>
      <c r="J1345">
        <v>5.5069344316909596</v>
      </c>
      <c r="O1345" t="str">
        <f t="shared" si="182"/>
        <v>Alkaline</v>
      </c>
      <c r="P1345" t="str" cm="1">
        <f t="array" ref="P1345">_xlfn.IFS(C1344&lt;=60,"Soft",
C1344&lt;120,"Moderately Soft",
C1344&lt;=170,"Desirable",
C1344&lt;=240,"Moderately Hard",
C1344&gt;240,"Hard")</f>
        <v>Moderately Hard</v>
      </c>
      <c r="Q1345" t="str" cm="1">
        <f t="array" ref="Q1345">_xlfn.IFS(D1344&lt;50,"Non-Beneficial",
D1344&lt;=150,"Excellent",
D1344&lt;=250,"Good",
D1344&lt;=350,"Average",
D1344&lt;=500,"Poor",
D1344&lt;=800,"Very Poor",
D1344&gt;800,"Unacceptable")</f>
        <v>Good</v>
      </c>
      <c r="R1345" t="str">
        <f t="shared" si="181"/>
        <v>Unacceptable</v>
      </c>
      <c r="S1345" t="str">
        <f t="shared" si="183"/>
        <v>Safe</v>
      </c>
      <c r="T1345" t="str">
        <f t="shared" si="184"/>
        <v>Acceptable</v>
      </c>
      <c r="U1345" t="str">
        <f t="shared" si="185"/>
        <v>Acceptable</v>
      </c>
      <c r="V1345" t="str">
        <f t="shared" si="186"/>
        <v>Safe</v>
      </c>
      <c r="W1345" t="str">
        <f t="shared" si="187"/>
        <v>Acceptable</v>
      </c>
      <c r="AA1345" t="str">
        <f t="shared" si="188"/>
        <v>Not-Potable</v>
      </c>
      <c r="AB1345" t="str">
        <f t="shared" si="189"/>
        <v>Not-Potable</v>
      </c>
      <c r="AC1345" t="s">
        <v>40</v>
      </c>
    </row>
    <row r="1346" spans="2:29" x14ac:dyDescent="0.3">
      <c r="B1346">
        <v>5.6648457584300704</v>
      </c>
      <c r="C1346">
        <v>186.648358537831</v>
      </c>
      <c r="D1346">
        <v>186.789508108886</v>
      </c>
      <c r="E1346">
        <v>5.1538728140551502</v>
      </c>
      <c r="F1346">
        <v>313.08348911159601</v>
      </c>
      <c r="G1346">
        <v>335.50552103975701</v>
      </c>
      <c r="H1346">
        <v>17.551569787199</v>
      </c>
      <c r="I1346">
        <v>59.571837284991098</v>
      </c>
      <c r="J1346">
        <v>3.57029045637527</v>
      </c>
      <c r="O1346" t="str">
        <f t="shared" si="182"/>
        <v>Highly Acidic</v>
      </c>
      <c r="P1346" t="str" cm="1">
        <f t="array" ref="P1346">_xlfn.IFS(C1345&lt;=60,"Soft",
C1345&lt;120,"Moderately Soft",
C1345&lt;=170,"Desirable",
C1345&lt;=240,"Moderately Hard",
C1345&gt;240,"Hard")</f>
        <v>Moderately Hard</v>
      </c>
      <c r="Q1346" t="str" cm="1">
        <f t="array" ref="Q1346">_xlfn.IFS(D1345&lt;50,"Non-Beneficial",
D1345&lt;=150,"Excellent",
D1345&lt;=250,"Good",
D1345&lt;=350,"Average",
D1345&lt;=500,"Poor",
D1345&lt;=800,"Very Poor",
D1345&gt;800,"Unacceptable")</f>
        <v>Poor</v>
      </c>
      <c r="R1346" t="str">
        <f t="shared" si="181"/>
        <v>Needs Boiling</v>
      </c>
      <c r="S1346" t="str">
        <f t="shared" si="183"/>
        <v>Safe</v>
      </c>
      <c r="T1346" t="str">
        <f t="shared" si="184"/>
        <v>Acceptable</v>
      </c>
      <c r="U1346" t="str">
        <f t="shared" si="185"/>
        <v>Acceptable</v>
      </c>
      <c r="V1346" t="str">
        <f t="shared" si="186"/>
        <v>Safe</v>
      </c>
      <c r="W1346" t="str">
        <f t="shared" si="187"/>
        <v>Unacceptable</v>
      </c>
      <c r="AA1346" t="str">
        <f t="shared" si="188"/>
        <v>Not-Potable</v>
      </c>
      <c r="AB1346" t="str">
        <f t="shared" si="189"/>
        <v>Not-Potable</v>
      </c>
      <c r="AC1346" t="s">
        <v>40</v>
      </c>
    </row>
    <row r="1347" spans="2:29" x14ac:dyDescent="0.3">
      <c r="B1347">
        <v>8.9994989392071503</v>
      </c>
      <c r="C1347">
        <v>234.835477008369</v>
      </c>
      <c r="D1347">
        <v>209.33512749666102</v>
      </c>
      <c r="E1347">
        <v>7.9804508121156204</v>
      </c>
      <c r="F1347">
        <v>365.06096574459002</v>
      </c>
      <c r="G1347">
        <v>444.07701670503701</v>
      </c>
      <c r="H1347">
        <v>12.1687636769802</v>
      </c>
      <c r="I1347">
        <v>54.4047036399758</v>
      </c>
      <c r="J1347">
        <v>3.6950840554277602</v>
      </c>
      <c r="O1347" t="str">
        <f t="shared" si="182"/>
        <v>Acidic</v>
      </c>
      <c r="P1347" t="str" cm="1">
        <f t="array" ref="P1347">_xlfn.IFS(C1346&lt;=60,"Soft",
C1346&lt;120,"Moderately Soft",
C1346&lt;=170,"Desirable",
C1346&lt;=240,"Moderately Hard",
C1346&gt;240,"Hard")</f>
        <v>Moderately Hard</v>
      </c>
      <c r="Q1347" t="str" cm="1">
        <f t="array" ref="Q1347">_xlfn.IFS(D1346&lt;50,"Non-Beneficial",
D1346&lt;=150,"Excellent",
D1346&lt;=250,"Good",
D1346&lt;=350,"Average",
D1346&lt;=500,"Poor",
D1346&lt;=800,"Very Poor",
D1346&gt;800,"Unacceptable")</f>
        <v>Good</v>
      </c>
      <c r="R1347" t="str">
        <f t="shared" ref="R1347:R1410" si="190">IF(E1346&lt;=5,"Acceptable",
IF(E1346&lt;=7,"Needs Boiling","Unacceptable"))</f>
        <v>Needs Boiling</v>
      </c>
      <c r="S1347" t="str">
        <f t="shared" si="183"/>
        <v>Safe</v>
      </c>
      <c r="T1347" t="str">
        <f t="shared" si="184"/>
        <v>Acceptable</v>
      </c>
      <c r="U1347" t="str">
        <f t="shared" si="185"/>
        <v>Acceptable</v>
      </c>
      <c r="V1347" t="str">
        <f t="shared" si="186"/>
        <v>Safe</v>
      </c>
      <c r="W1347" t="str">
        <f t="shared" si="187"/>
        <v>Acceptable</v>
      </c>
      <c r="AA1347" t="str">
        <f t="shared" si="188"/>
        <v>Not-Potable</v>
      </c>
      <c r="AB1347" t="str">
        <f t="shared" si="189"/>
        <v>Potable</v>
      </c>
      <c r="AC1347" t="s">
        <v>40</v>
      </c>
    </row>
    <row r="1348" spans="2:29" x14ac:dyDescent="0.3">
      <c r="B1348">
        <v>5.5885371907338701</v>
      </c>
      <c r="C1348">
        <v>171.33312343988499</v>
      </c>
      <c r="D1348">
        <v>177.32240668204599</v>
      </c>
      <c r="E1348">
        <v>5.5886144662034596</v>
      </c>
      <c r="F1348">
        <v>343.04157514070801</v>
      </c>
      <c r="G1348">
        <v>466.44542935133802</v>
      </c>
      <c r="H1348">
        <v>13.827755015910199</v>
      </c>
      <c r="I1348">
        <v>59.376451180562697</v>
      </c>
      <c r="J1348">
        <v>4.3739985802066101</v>
      </c>
      <c r="O1348" t="str">
        <f t="shared" ref="O1348:O1411" si="191">IF(B1347&lt;3,"Highly Acidic",
IF(AND(B1347&lt;6.52,B1347&gt;=3),"Acidic",
IF(AND(B1347&gt;=6.52,B1347&lt;=6.83),"Drinkable",
IF(AND(B1347&gt;6.83,B1347&lt;8),"Neutral",
IF(AND(B1347&gt;=8,B1347&lt;11),"Alkaline","Highly Alkaline")
))))</f>
        <v>Alkaline</v>
      </c>
      <c r="P1348" t="str" cm="1">
        <f t="array" ref="P1348">_xlfn.IFS(C1347&lt;=60,"Soft",
C1347&lt;120,"Moderately Soft",
C1347&lt;=170,"Desirable",
C1347&lt;=240,"Moderately Hard",
C1347&gt;240,"Hard")</f>
        <v>Moderately Hard</v>
      </c>
      <c r="Q1348" t="str" cm="1">
        <f t="array" ref="Q1348">_xlfn.IFS(D1347&lt;50,"Non-Beneficial",
D1347&lt;=150,"Excellent",
D1347&lt;=250,"Good",
D1347&lt;=350,"Average",
D1347&lt;=500,"Poor",
D1347&lt;=800,"Very Poor",
D1347&gt;800,"Unacceptable")</f>
        <v>Good</v>
      </c>
      <c r="R1348" t="str">
        <f t="shared" si="190"/>
        <v>Unacceptable</v>
      </c>
      <c r="S1348" t="str">
        <f t="shared" ref="S1348:S1411" si="192">IF(F1347&lt;=400,"Safe","Unsafe")</f>
        <v>Safe</v>
      </c>
      <c r="T1348" t="str">
        <f t="shared" ref="T1348:T1411" si="193">IF(G1347&lt;=500,"Acceptable","Unacceptable")</f>
        <v>Acceptable</v>
      </c>
      <c r="U1348" t="str">
        <f t="shared" ref="U1348:U1411" si="194">IF(H1347&lt;20,"Acceptable","Unacceptable")</f>
        <v>Acceptable</v>
      </c>
      <c r="V1348" t="str">
        <f t="shared" ref="V1348:V1411" si="195">IF(I1347&lt;=80,"Safe","Unsafe")</f>
        <v>Safe</v>
      </c>
      <c r="W1348" t="str">
        <f t="shared" ref="W1348:W1411" si="196">IF(J1347&lt;5,"Acceptable","Unacceptable")</f>
        <v>Acceptable</v>
      </c>
      <c r="AA1348" t="str">
        <f t="shared" ref="AA1348:AA1411" si="197">IF(
       AND(OR(O1348 = "Drinkable",O1348 = "Neutral"),
                OR(P1348 = "Desirable",P1348 = "Moderately Hard"),
                OR(Q1348 = "Excellent",Q1348 = "Good",Q1348 = "Average"),
                OR(R1348 = "Acceptable",R1348 = "Needs Boiling"),
                S1348 = "Safe",
                T1348 = "Acceptable",
                U1348 = "Acceptable",
                V1348 = "Safe",
                W1348 = "Acceptable"
               ),
     "Potable",
    "Not-Potable"
   )</f>
        <v>Not-Potable</v>
      </c>
      <c r="AB1348" t="str">
        <f t="shared" ref="AB1348:AB1411" si="198">IF(
        SUM(
                   IF(OR(O1348 = "Neutral",O1348 = "Drinkable"),1,0),
                   IF(OR(P1348 = "Desirable",P1348 = "Moderately Hard"),1,0),
                   IF(OR(Q1348 = "Good",Q1348 = "Average",Q1348 ="Excellent"),1,0),
                   IF(OR(R1348 = "Acceptable",R1348 = "Needs Boiling"),1,0),
                   IF(S1348 = "Safe",1,0),
                   IF(T1348 = "Acceptable",1,0),
                   IF(U1348 = "Acceptable",1,0),
                   IF(V1348 = "Safe",1,0),
                   IF(W1348 = "Acceptable",1,0)
               )&gt;7,
      "Potable",
      "Not-Potable"
  )</f>
        <v>Not-Potable</v>
      </c>
      <c r="AC1348" t="s">
        <v>40</v>
      </c>
    </row>
    <row r="1349" spans="2:29" x14ac:dyDescent="0.3">
      <c r="B1349">
        <v>6.2656373438366799</v>
      </c>
      <c r="C1349">
        <v>159.29019048746099</v>
      </c>
      <c r="D1349">
        <v>187.11064662136801</v>
      </c>
      <c r="E1349">
        <v>6.8359682266486397</v>
      </c>
      <c r="F1349">
        <v>314.22305259844001</v>
      </c>
      <c r="G1349">
        <v>499.60462901749099</v>
      </c>
      <c r="H1349">
        <v>15.0617140748369</v>
      </c>
      <c r="I1349">
        <v>68.107216489430897</v>
      </c>
      <c r="J1349">
        <v>3.26602866881329</v>
      </c>
      <c r="O1349" t="str">
        <f t="shared" si="191"/>
        <v>Acidic</v>
      </c>
      <c r="P1349" t="str" cm="1">
        <f t="array" ref="P1349">_xlfn.IFS(C1348&lt;=60,"Soft",
C1348&lt;120,"Moderately Soft",
C1348&lt;=170,"Desirable",
C1348&lt;=240,"Moderately Hard",
C1348&gt;240,"Hard")</f>
        <v>Moderately Hard</v>
      </c>
      <c r="Q1349" t="str" cm="1">
        <f t="array" ref="Q1349">_xlfn.IFS(D1348&lt;50,"Non-Beneficial",
D1348&lt;=150,"Excellent",
D1348&lt;=250,"Good",
D1348&lt;=350,"Average",
D1348&lt;=500,"Poor",
D1348&lt;=800,"Very Poor",
D1348&gt;800,"Unacceptable")</f>
        <v>Good</v>
      </c>
      <c r="R1349" t="str">
        <f t="shared" si="190"/>
        <v>Needs Boiling</v>
      </c>
      <c r="S1349" t="str">
        <f t="shared" si="192"/>
        <v>Safe</v>
      </c>
      <c r="T1349" t="str">
        <f t="shared" si="193"/>
        <v>Acceptable</v>
      </c>
      <c r="U1349" t="str">
        <f t="shared" si="194"/>
        <v>Acceptable</v>
      </c>
      <c r="V1349" t="str">
        <f t="shared" si="195"/>
        <v>Safe</v>
      </c>
      <c r="W1349" t="str">
        <f t="shared" si="196"/>
        <v>Acceptable</v>
      </c>
      <c r="AA1349" t="str">
        <f t="shared" si="197"/>
        <v>Not-Potable</v>
      </c>
      <c r="AB1349" t="str">
        <f t="shared" si="198"/>
        <v>Potable</v>
      </c>
      <c r="AC1349" t="s">
        <v>40</v>
      </c>
    </row>
    <row r="1350" spans="2:29" x14ac:dyDescent="0.3">
      <c r="B1350">
        <v>6.9220418280808804</v>
      </c>
      <c r="C1350">
        <v>201.410122733197</v>
      </c>
      <c r="D1350">
        <v>165.15872165863399</v>
      </c>
      <c r="E1350">
        <v>8.4630035139172701</v>
      </c>
      <c r="F1350">
        <v>357.93522229390601</v>
      </c>
      <c r="G1350">
        <v>336.04645148069898</v>
      </c>
      <c r="H1350">
        <v>20.929103235896399</v>
      </c>
      <c r="I1350">
        <v>60.520904264705003</v>
      </c>
      <c r="J1350">
        <v>4.2429472156693704</v>
      </c>
      <c r="O1350" t="str">
        <f t="shared" si="191"/>
        <v>Acidic</v>
      </c>
      <c r="P1350" t="str" cm="1">
        <f t="array" ref="P1350">_xlfn.IFS(C1349&lt;=60,"Soft",
C1349&lt;120,"Moderately Soft",
C1349&lt;=170,"Desirable",
C1349&lt;=240,"Moderately Hard",
C1349&gt;240,"Hard")</f>
        <v>Desirable</v>
      </c>
      <c r="Q1350" t="str" cm="1">
        <f t="array" ref="Q1350">_xlfn.IFS(D1349&lt;50,"Non-Beneficial",
D1349&lt;=150,"Excellent",
D1349&lt;=250,"Good",
D1349&lt;=350,"Average",
D1349&lt;=500,"Poor",
D1349&lt;=800,"Very Poor",
D1349&gt;800,"Unacceptable")</f>
        <v>Good</v>
      </c>
      <c r="R1350" t="str">
        <f t="shared" si="190"/>
        <v>Needs Boiling</v>
      </c>
      <c r="S1350" t="str">
        <f t="shared" si="192"/>
        <v>Safe</v>
      </c>
      <c r="T1350" t="str">
        <f t="shared" si="193"/>
        <v>Acceptable</v>
      </c>
      <c r="U1350" t="str">
        <f t="shared" si="194"/>
        <v>Acceptable</v>
      </c>
      <c r="V1350" t="str">
        <f t="shared" si="195"/>
        <v>Safe</v>
      </c>
      <c r="W1350" t="str">
        <f t="shared" si="196"/>
        <v>Acceptable</v>
      </c>
      <c r="AA1350" t="str">
        <f t="shared" si="197"/>
        <v>Not-Potable</v>
      </c>
      <c r="AB1350" t="str">
        <f t="shared" si="198"/>
        <v>Potable</v>
      </c>
      <c r="AC1350" t="s">
        <v>40</v>
      </c>
    </row>
    <row r="1351" spans="2:29" x14ac:dyDescent="0.3">
      <c r="B1351">
        <v>8.0726124029856905</v>
      </c>
      <c r="C1351">
        <v>210.26977974935301</v>
      </c>
      <c r="D1351">
        <v>168.43363927405898</v>
      </c>
      <c r="E1351">
        <v>8.7934586478293895</v>
      </c>
      <c r="F1351">
        <v>359.51616933030698</v>
      </c>
      <c r="G1351">
        <v>559.16757392313104</v>
      </c>
      <c r="H1351">
        <v>17.263576037622698</v>
      </c>
      <c r="I1351">
        <v>68.738989108122098</v>
      </c>
      <c r="J1351">
        <v>5.0822062467645601</v>
      </c>
      <c r="O1351" t="str">
        <f t="shared" si="191"/>
        <v>Neutral</v>
      </c>
      <c r="P1351" t="str" cm="1">
        <f t="array" ref="P1351">_xlfn.IFS(C1350&lt;=60,"Soft",
C1350&lt;120,"Moderately Soft",
C1350&lt;=170,"Desirable",
C1350&lt;=240,"Moderately Hard",
C1350&gt;240,"Hard")</f>
        <v>Moderately Hard</v>
      </c>
      <c r="Q1351" t="str" cm="1">
        <f t="array" ref="Q1351">_xlfn.IFS(D1350&lt;50,"Non-Beneficial",
D1350&lt;=150,"Excellent",
D1350&lt;=250,"Good",
D1350&lt;=350,"Average",
D1350&lt;=500,"Poor",
D1350&lt;=800,"Very Poor",
D1350&gt;800,"Unacceptable")</f>
        <v>Good</v>
      </c>
      <c r="R1351" t="str">
        <f t="shared" si="190"/>
        <v>Unacceptable</v>
      </c>
      <c r="S1351" t="str">
        <f t="shared" si="192"/>
        <v>Safe</v>
      </c>
      <c r="T1351" t="str">
        <f t="shared" si="193"/>
        <v>Acceptable</v>
      </c>
      <c r="U1351" t="str">
        <f t="shared" si="194"/>
        <v>Unacceptable</v>
      </c>
      <c r="V1351" t="str">
        <f t="shared" si="195"/>
        <v>Safe</v>
      </c>
      <c r="W1351" t="str">
        <f t="shared" si="196"/>
        <v>Acceptable</v>
      </c>
      <c r="AA1351" t="str">
        <f t="shared" si="197"/>
        <v>Not-Potable</v>
      </c>
      <c r="AB1351" t="str">
        <f t="shared" si="198"/>
        <v>Not-Potable</v>
      </c>
      <c r="AC1351" t="s">
        <v>40</v>
      </c>
    </row>
    <row r="1352" spans="2:29" x14ac:dyDescent="0.3">
      <c r="B1352">
        <v>8.8280943748954499</v>
      </c>
      <c r="C1352">
        <v>196.562852686242</v>
      </c>
      <c r="D1352">
        <v>176.996106094352</v>
      </c>
      <c r="E1352">
        <v>8.94038013799541</v>
      </c>
      <c r="F1352">
        <v>379.914285579254</v>
      </c>
      <c r="G1352">
        <v>486.86326693554003</v>
      </c>
      <c r="H1352">
        <v>17.5172828371864</v>
      </c>
      <c r="I1352">
        <v>61.182844347609603</v>
      </c>
      <c r="J1352">
        <v>3.79331768619664</v>
      </c>
      <c r="O1352" t="str">
        <f t="shared" si="191"/>
        <v>Alkaline</v>
      </c>
      <c r="P1352" t="str" cm="1">
        <f t="array" ref="P1352">_xlfn.IFS(C1351&lt;=60,"Soft",
C1351&lt;120,"Moderately Soft",
C1351&lt;=170,"Desirable",
C1351&lt;=240,"Moderately Hard",
C1351&gt;240,"Hard")</f>
        <v>Moderately Hard</v>
      </c>
      <c r="Q1352" t="str" cm="1">
        <f t="array" ref="Q1352">_xlfn.IFS(D1351&lt;50,"Non-Beneficial",
D1351&lt;=150,"Excellent",
D1351&lt;=250,"Good",
D1351&lt;=350,"Average",
D1351&lt;=500,"Poor",
D1351&lt;=800,"Very Poor",
D1351&gt;800,"Unacceptable")</f>
        <v>Good</v>
      </c>
      <c r="R1352" t="str">
        <f t="shared" si="190"/>
        <v>Unacceptable</v>
      </c>
      <c r="S1352" t="str">
        <f t="shared" si="192"/>
        <v>Safe</v>
      </c>
      <c r="T1352" t="str">
        <f t="shared" si="193"/>
        <v>Unacceptable</v>
      </c>
      <c r="U1352" t="str">
        <f t="shared" si="194"/>
        <v>Acceptable</v>
      </c>
      <c r="V1352" t="str">
        <f t="shared" si="195"/>
        <v>Safe</v>
      </c>
      <c r="W1352" t="str">
        <f t="shared" si="196"/>
        <v>Unacceptable</v>
      </c>
      <c r="AA1352" t="str">
        <f t="shared" si="197"/>
        <v>Not-Potable</v>
      </c>
      <c r="AB1352" t="str">
        <f t="shared" si="198"/>
        <v>Not-Potable</v>
      </c>
      <c r="AC1352" t="s">
        <v>40</v>
      </c>
    </row>
    <row r="1353" spans="2:29" x14ac:dyDescent="0.3">
      <c r="B1353">
        <v>8.6474540073669797</v>
      </c>
      <c r="C1353">
        <v>183.59737430000499</v>
      </c>
      <c r="D1353">
        <v>129.95885427478402</v>
      </c>
      <c r="E1353">
        <v>6.1954490794717598</v>
      </c>
      <c r="F1353">
        <v>382.357868798911</v>
      </c>
      <c r="G1353">
        <v>489.76279889158701</v>
      </c>
      <c r="H1353">
        <v>18.076963456216301</v>
      </c>
      <c r="I1353">
        <v>93.409613644793694</v>
      </c>
      <c r="J1353">
        <v>3.6241006590024498</v>
      </c>
      <c r="O1353" t="str">
        <f t="shared" si="191"/>
        <v>Alkaline</v>
      </c>
      <c r="P1353" t="str" cm="1">
        <f t="array" ref="P1353">_xlfn.IFS(C1352&lt;=60,"Soft",
C1352&lt;120,"Moderately Soft",
C1352&lt;=170,"Desirable",
C1352&lt;=240,"Moderately Hard",
C1352&gt;240,"Hard")</f>
        <v>Moderately Hard</v>
      </c>
      <c r="Q1353" t="str" cm="1">
        <f t="array" ref="Q1353">_xlfn.IFS(D1352&lt;50,"Non-Beneficial",
D1352&lt;=150,"Excellent",
D1352&lt;=250,"Good",
D1352&lt;=350,"Average",
D1352&lt;=500,"Poor",
D1352&lt;=800,"Very Poor",
D1352&gt;800,"Unacceptable")</f>
        <v>Good</v>
      </c>
      <c r="R1353" t="str">
        <f t="shared" si="190"/>
        <v>Unacceptable</v>
      </c>
      <c r="S1353" t="str">
        <f t="shared" si="192"/>
        <v>Safe</v>
      </c>
      <c r="T1353" t="str">
        <f t="shared" si="193"/>
        <v>Acceptable</v>
      </c>
      <c r="U1353" t="str">
        <f t="shared" si="194"/>
        <v>Acceptable</v>
      </c>
      <c r="V1353" t="str">
        <f t="shared" si="195"/>
        <v>Safe</v>
      </c>
      <c r="W1353" t="str">
        <f t="shared" si="196"/>
        <v>Acceptable</v>
      </c>
      <c r="AA1353" t="str">
        <f t="shared" si="197"/>
        <v>Not-Potable</v>
      </c>
      <c r="AB1353" t="str">
        <f t="shared" si="198"/>
        <v>Not-Potable</v>
      </c>
      <c r="AC1353" t="s">
        <v>40</v>
      </c>
    </row>
    <row r="1354" spans="2:29" x14ac:dyDescent="0.3">
      <c r="B1354">
        <v>7.4755369016992796</v>
      </c>
      <c r="C1354">
        <v>215.429102370057</v>
      </c>
      <c r="D1354">
        <v>313.593864556634</v>
      </c>
      <c r="E1354">
        <v>7.4984945538890404</v>
      </c>
      <c r="F1354">
        <v>337.46237865194598</v>
      </c>
      <c r="G1354">
        <v>477.23505306415501</v>
      </c>
      <c r="H1354">
        <v>12.1863095119616</v>
      </c>
      <c r="I1354">
        <v>53.908820372619601</v>
      </c>
      <c r="J1354">
        <v>4.01557426229353</v>
      </c>
      <c r="O1354" t="str">
        <f t="shared" si="191"/>
        <v>Alkaline</v>
      </c>
      <c r="P1354" t="str" cm="1">
        <f t="array" ref="P1354">_xlfn.IFS(C1353&lt;=60,"Soft",
C1353&lt;120,"Moderately Soft",
C1353&lt;=170,"Desirable",
C1353&lt;=240,"Moderately Hard",
C1353&gt;240,"Hard")</f>
        <v>Moderately Hard</v>
      </c>
      <c r="Q1354" t="str" cm="1">
        <f t="array" ref="Q1354">_xlfn.IFS(D1353&lt;50,"Non-Beneficial",
D1353&lt;=150,"Excellent",
D1353&lt;=250,"Good",
D1353&lt;=350,"Average",
D1353&lt;=500,"Poor",
D1353&lt;=800,"Very Poor",
D1353&gt;800,"Unacceptable")</f>
        <v>Excellent</v>
      </c>
      <c r="R1354" t="str">
        <f t="shared" si="190"/>
        <v>Needs Boiling</v>
      </c>
      <c r="S1354" t="str">
        <f t="shared" si="192"/>
        <v>Safe</v>
      </c>
      <c r="T1354" t="str">
        <f t="shared" si="193"/>
        <v>Acceptable</v>
      </c>
      <c r="U1354" t="str">
        <f t="shared" si="194"/>
        <v>Acceptable</v>
      </c>
      <c r="V1354" t="str">
        <f t="shared" si="195"/>
        <v>Unsafe</v>
      </c>
      <c r="W1354" t="str">
        <f t="shared" si="196"/>
        <v>Acceptable</v>
      </c>
      <c r="AA1354" t="str">
        <f t="shared" si="197"/>
        <v>Not-Potable</v>
      </c>
      <c r="AB1354" t="str">
        <f t="shared" si="198"/>
        <v>Not-Potable</v>
      </c>
      <c r="AC1354" t="s">
        <v>40</v>
      </c>
    </row>
    <row r="1355" spans="2:29" x14ac:dyDescent="0.3">
      <c r="B1355">
        <v>11.534880491117599</v>
      </c>
      <c r="C1355">
        <v>183.26226144148399</v>
      </c>
      <c r="D1355">
        <v>41.1178543179578</v>
      </c>
      <c r="E1355">
        <v>7.4167726893812604</v>
      </c>
      <c r="F1355">
        <v>398.955344805104</v>
      </c>
      <c r="G1355">
        <v>475.25539472108397</v>
      </c>
      <c r="H1355">
        <v>10.839795526449</v>
      </c>
      <c r="I1355">
        <v>69.420034806782795</v>
      </c>
      <c r="J1355">
        <v>3.0000962391943502</v>
      </c>
      <c r="O1355" t="str">
        <f t="shared" si="191"/>
        <v>Neutral</v>
      </c>
      <c r="P1355" t="str" cm="1">
        <f t="array" ref="P1355">_xlfn.IFS(C1354&lt;=60,"Soft",
C1354&lt;120,"Moderately Soft",
C1354&lt;=170,"Desirable",
C1354&lt;=240,"Moderately Hard",
C1354&gt;240,"Hard")</f>
        <v>Moderately Hard</v>
      </c>
      <c r="Q1355" t="str" cm="1">
        <f t="array" ref="Q1355">_xlfn.IFS(D1354&lt;50,"Non-Beneficial",
D1354&lt;=150,"Excellent",
D1354&lt;=250,"Good",
D1354&lt;=350,"Average",
D1354&lt;=500,"Poor",
D1354&lt;=800,"Very Poor",
D1354&gt;800,"Unacceptable")</f>
        <v>Average</v>
      </c>
      <c r="R1355" t="str">
        <f t="shared" si="190"/>
        <v>Unacceptable</v>
      </c>
      <c r="S1355" t="str">
        <f t="shared" si="192"/>
        <v>Safe</v>
      </c>
      <c r="T1355" t="str">
        <f t="shared" si="193"/>
        <v>Acceptable</v>
      </c>
      <c r="U1355" t="str">
        <f t="shared" si="194"/>
        <v>Acceptable</v>
      </c>
      <c r="V1355" t="str">
        <f t="shared" si="195"/>
        <v>Safe</v>
      </c>
      <c r="W1355" t="str">
        <f t="shared" si="196"/>
        <v>Acceptable</v>
      </c>
      <c r="AA1355" t="str">
        <f t="shared" si="197"/>
        <v>Not-Potable</v>
      </c>
      <c r="AB1355" t="str">
        <f t="shared" si="198"/>
        <v>Potable</v>
      </c>
      <c r="AC1355" t="s">
        <v>40</v>
      </c>
    </row>
    <row r="1356" spans="2:29" x14ac:dyDescent="0.3">
      <c r="B1356">
        <v>6.4530648025769803</v>
      </c>
      <c r="C1356">
        <v>178.998245387563</v>
      </c>
      <c r="D1356">
        <v>231.294601778534</v>
      </c>
      <c r="E1356">
        <v>6.3545081217559103</v>
      </c>
      <c r="F1356">
        <v>326.85318543136401</v>
      </c>
      <c r="G1356">
        <v>371.88276305745597</v>
      </c>
      <c r="H1356">
        <v>13.1783006715775</v>
      </c>
      <c r="I1356">
        <v>41.525863036479301</v>
      </c>
      <c r="J1356">
        <v>3.4408588019322801</v>
      </c>
      <c r="O1356" t="str">
        <f t="shared" si="191"/>
        <v>Highly Alkaline</v>
      </c>
      <c r="P1356" t="str" cm="1">
        <f t="array" ref="P1356">_xlfn.IFS(C1355&lt;=60,"Soft",
C1355&lt;120,"Moderately Soft",
C1355&lt;=170,"Desirable",
C1355&lt;=240,"Moderately Hard",
C1355&gt;240,"Hard")</f>
        <v>Moderately Hard</v>
      </c>
      <c r="Q1356" t="str" cm="1">
        <f t="array" ref="Q1356">_xlfn.IFS(D1355&lt;50,"Non-Beneficial",
D1355&lt;=150,"Excellent",
D1355&lt;=250,"Good",
D1355&lt;=350,"Average",
D1355&lt;=500,"Poor",
D1355&lt;=800,"Very Poor",
D1355&gt;800,"Unacceptable")</f>
        <v>Non-Beneficial</v>
      </c>
      <c r="R1356" t="str">
        <f t="shared" si="190"/>
        <v>Unacceptable</v>
      </c>
      <c r="S1356" t="str">
        <f t="shared" si="192"/>
        <v>Safe</v>
      </c>
      <c r="T1356" t="str">
        <f t="shared" si="193"/>
        <v>Acceptable</v>
      </c>
      <c r="U1356" t="str">
        <f t="shared" si="194"/>
        <v>Acceptable</v>
      </c>
      <c r="V1356" t="str">
        <f t="shared" si="195"/>
        <v>Safe</v>
      </c>
      <c r="W1356" t="str">
        <f t="shared" si="196"/>
        <v>Acceptable</v>
      </c>
      <c r="AA1356" t="str">
        <f t="shared" si="197"/>
        <v>Not-Potable</v>
      </c>
      <c r="AB1356" t="str">
        <f t="shared" si="198"/>
        <v>Not-Potable</v>
      </c>
      <c r="AC1356" t="s">
        <v>40</v>
      </c>
    </row>
    <row r="1357" spans="2:29" x14ac:dyDescent="0.3">
      <c r="B1357">
        <v>8.1922101559104199</v>
      </c>
      <c r="C1357">
        <v>172.292762525569</v>
      </c>
      <c r="D1357">
        <v>135.28549382907801</v>
      </c>
      <c r="E1357">
        <v>7.35468511964622</v>
      </c>
      <c r="F1357">
        <v>377.45571236939497</v>
      </c>
      <c r="G1357">
        <v>455.01531077985101</v>
      </c>
      <c r="H1357">
        <v>7.2427614204911404</v>
      </c>
      <c r="I1357">
        <f>$AI$27</f>
        <v>66.396292946768</v>
      </c>
      <c r="J1357">
        <v>3.48928307842528</v>
      </c>
      <c r="O1357" t="str">
        <f t="shared" si="191"/>
        <v>Acidic</v>
      </c>
      <c r="P1357" t="str" cm="1">
        <f t="array" ref="P1357">_xlfn.IFS(C1356&lt;=60,"Soft",
C1356&lt;120,"Moderately Soft",
C1356&lt;=170,"Desirable",
C1356&lt;=240,"Moderately Hard",
C1356&gt;240,"Hard")</f>
        <v>Moderately Hard</v>
      </c>
      <c r="Q1357" t="str" cm="1">
        <f t="array" ref="Q1357">_xlfn.IFS(D1356&lt;50,"Non-Beneficial",
D1356&lt;=150,"Excellent",
D1356&lt;=250,"Good",
D1356&lt;=350,"Average",
D1356&lt;=500,"Poor",
D1356&lt;=800,"Very Poor",
D1356&gt;800,"Unacceptable")</f>
        <v>Good</v>
      </c>
      <c r="R1357" t="str">
        <f t="shared" si="190"/>
        <v>Needs Boiling</v>
      </c>
      <c r="S1357" t="str">
        <f t="shared" si="192"/>
        <v>Safe</v>
      </c>
      <c r="T1357" t="str">
        <f t="shared" si="193"/>
        <v>Acceptable</v>
      </c>
      <c r="U1357" t="str">
        <f t="shared" si="194"/>
        <v>Acceptable</v>
      </c>
      <c r="V1357" t="str">
        <f t="shared" si="195"/>
        <v>Safe</v>
      </c>
      <c r="W1357" t="str">
        <f t="shared" si="196"/>
        <v>Acceptable</v>
      </c>
      <c r="AA1357" t="str">
        <f t="shared" si="197"/>
        <v>Not-Potable</v>
      </c>
      <c r="AB1357" t="str">
        <f t="shared" si="198"/>
        <v>Potable</v>
      </c>
      <c r="AC1357" t="s">
        <v>40</v>
      </c>
    </row>
    <row r="1358" spans="2:29" x14ac:dyDescent="0.3">
      <c r="B1358">
        <v>7.24770098178392</v>
      </c>
      <c r="C1358">
        <v>210.270805148275</v>
      </c>
      <c r="D1358">
        <v>315.61955530209701</v>
      </c>
      <c r="E1358">
        <v>9.0809057008553697</v>
      </c>
      <c r="F1358">
        <f>$AH$27</f>
        <v>333.77577661081307</v>
      </c>
      <c r="G1358">
        <v>558.52647082537499</v>
      </c>
      <c r="H1358">
        <v>13.4152045675048</v>
      </c>
      <c r="I1358">
        <v>73.629240190180198</v>
      </c>
      <c r="J1358">
        <v>3.31995267848056</v>
      </c>
      <c r="O1358" t="str">
        <f t="shared" si="191"/>
        <v>Alkaline</v>
      </c>
      <c r="P1358" t="str" cm="1">
        <f t="array" ref="P1358">_xlfn.IFS(C1357&lt;=60,"Soft",
C1357&lt;120,"Moderately Soft",
C1357&lt;=170,"Desirable",
C1357&lt;=240,"Moderately Hard",
C1357&gt;240,"Hard")</f>
        <v>Moderately Hard</v>
      </c>
      <c r="Q1358" t="str" cm="1">
        <f t="array" ref="Q1358">_xlfn.IFS(D1357&lt;50,"Non-Beneficial",
D1357&lt;=150,"Excellent",
D1357&lt;=250,"Good",
D1357&lt;=350,"Average",
D1357&lt;=500,"Poor",
D1357&lt;=800,"Very Poor",
D1357&gt;800,"Unacceptable")</f>
        <v>Excellent</v>
      </c>
      <c r="R1358" t="str">
        <f t="shared" si="190"/>
        <v>Unacceptable</v>
      </c>
      <c r="S1358" t="str">
        <f t="shared" si="192"/>
        <v>Safe</v>
      </c>
      <c r="T1358" t="str">
        <f t="shared" si="193"/>
        <v>Acceptable</v>
      </c>
      <c r="U1358" t="str">
        <f t="shared" si="194"/>
        <v>Acceptable</v>
      </c>
      <c r="V1358" t="str">
        <f t="shared" si="195"/>
        <v>Safe</v>
      </c>
      <c r="W1358" t="str">
        <f t="shared" si="196"/>
        <v>Acceptable</v>
      </c>
      <c r="AA1358" t="str">
        <f t="shared" si="197"/>
        <v>Not-Potable</v>
      </c>
      <c r="AB1358" t="str">
        <f t="shared" si="198"/>
        <v>Not-Potable</v>
      </c>
      <c r="AC1358" t="s">
        <v>40</v>
      </c>
    </row>
    <row r="1359" spans="2:29" x14ac:dyDescent="0.3">
      <c r="B1359">
        <v>7.8931319727483897</v>
      </c>
      <c r="C1359">
        <v>201.433249550657</v>
      </c>
      <c r="D1359">
        <v>205.260497054208</v>
      </c>
      <c r="E1359">
        <v>5.6287756920291701</v>
      </c>
      <c r="F1359">
        <v>299.01823575599002</v>
      </c>
      <c r="G1359">
        <v>303.87879335307298</v>
      </c>
      <c r="H1359">
        <v>15.2546530984377</v>
      </c>
      <c r="I1359">
        <v>71.542305860836194</v>
      </c>
      <c r="J1359">
        <v>3.3022117251366399</v>
      </c>
      <c r="O1359" t="str">
        <f t="shared" si="191"/>
        <v>Neutral</v>
      </c>
      <c r="P1359" t="str" cm="1">
        <f t="array" ref="P1359">_xlfn.IFS(C1358&lt;=60,"Soft",
C1358&lt;120,"Moderately Soft",
C1358&lt;=170,"Desirable",
C1358&lt;=240,"Moderately Hard",
C1358&gt;240,"Hard")</f>
        <v>Moderately Hard</v>
      </c>
      <c r="Q1359" t="str" cm="1">
        <f t="array" ref="Q1359">_xlfn.IFS(D1358&lt;50,"Non-Beneficial",
D1358&lt;=150,"Excellent",
D1358&lt;=250,"Good",
D1358&lt;=350,"Average",
D1358&lt;=500,"Poor",
D1358&lt;=800,"Very Poor",
D1358&gt;800,"Unacceptable")</f>
        <v>Average</v>
      </c>
      <c r="R1359" t="str">
        <f t="shared" si="190"/>
        <v>Unacceptable</v>
      </c>
      <c r="S1359" t="str">
        <f t="shared" si="192"/>
        <v>Safe</v>
      </c>
      <c r="T1359" t="str">
        <f t="shared" si="193"/>
        <v>Unacceptable</v>
      </c>
      <c r="U1359" t="str">
        <f t="shared" si="194"/>
        <v>Acceptable</v>
      </c>
      <c r="V1359" t="str">
        <f t="shared" si="195"/>
        <v>Safe</v>
      </c>
      <c r="W1359" t="str">
        <f t="shared" si="196"/>
        <v>Acceptable</v>
      </c>
      <c r="AA1359" t="str">
        <f t="shared" si="197"/>
        <v>Not-Potable</v>
      </c>
      <c r="AB1359" t="str">
        <f t="shared" si="198"/>
        <v>Not-Potable</v>
      </c>
      <c r="AC1359" t="s">
        <v>40</v>
      </c>
    </row>
    <row r="1360" spans="2:29" x14ac:dyDescent="0.3">
      <c r="B1360">
        <v>6.16444953558549</v>
      </c>
      <c r="C1360">
        <v>203.01647365220799</v>
      </c>
      <c r="D1360">
        <v>192.316817492148</v>
      </c>
      <c r="E1360">
        <v>8.5512788075468098</v>
      </c>
      <c r="F1360">
        <f>$AH$27</f>
        <v>333.77577661081307</v>
      </c>
      <c r="G1360">
        <v>371.16750837380698</v>
      </c>
      <c r="H1360">
        <v>8.2342649195240902</v>
      </c>
      <c r="I1360">
        <v>76.6572859580113</v>
      </c>
      <c r="J1360">
        <v>3.4464011943430899</v>
      </c>
      <c r="O1360" t="str">
        <f t="shared" si="191"/>
        <v>Neutral</v>
      </c>
      <c r="P1360" t="str" cm="1">
        <f t="array" ref="P1360">_xlfn.IFS(C1359&lt;=60,"Soft",
C1359&lt;120,"Moderately Soft",
C1359&lt;=170,"Desirable",
C1359&lt;=240,"Moderately Hard",
C1359&gt;240,"Hard")</f>
        <v>Moderately Hard</v>
      </c>
      <c r="Q1360" t="str" cm="1">
        <f t="array" ref="Q1360">_xlfn.IFS(D1359&lt;50,"Non-Beneficial",
D1359&lt;=150,"Excellent",
D1359&lt;=250,"Good",
D1359&lt;=350,"Average",
D1359&lt;=500,"Poor",
D1359&lt;=800,"Very Poor",
D1359&gt;800,"Unacceptable")</f>
        <v>Good</v>
      </c>
      <c r="R1360" t="str">
        <f t="shared" si="190"/>
        <v>Needs Boiling</v>
      </c>
      <c r="S1360" t="str">
        <f t="shared" si="192"/>
        <v>Safe</v>
      </c>
      <c r="T1360" t="str">
        <f t="shared" si="193"/>
        <v>Acceptable</v>
      </c>
      <c r="U1360" t="str">
        <f t="shared" si="194"/>
        <v>Acceptable</v>
      </c>
      <c r="V1360" t="str">
        <f t="shared" si="195"/>
        <v>Safe</v>
      </c>
      <c r="W1360" t="str">
        <f t="shared" si="196"/>
        <v>Acceptable</v>
      </c>
      <c r="AA1360" t="str">
        <f t="shared" si="197"/>
        <v>Potable</v>
      </c>
      <c r="AB1360" t="str">
        <f t="shared" si="198"/>
        <v>Potable</v>
      </c>
      <c r="AC1360" t="s">
        <v>40</v>
      </c>
    </row>
    <row r="1361" spans="2:29" x14ac:dyDescent="0.3">
      <c r="B1361">
        <v>7.9373922001148696</v>
      </c>
      <c r="C1361">
        <v>170.445328366664</v>
      </c>
      <c r="D1361">
        <v>66.263764257131498</v>
      </c>
      <c r="E1361">
        <v>5.1173641660764302</v>
      </c>
      <c r="F1361">
        <v>372.62525728759198</v>
      </c>
      <c r="G1361">
        <v>316.02246611759199</v>
      </c>
      <c r="H1361">
        <v>23.1359521435479</v>
      </c>
      <c r="I1361">
        <v>73.786211485137997</v>
      </c>
      <c r="J1361">
        <v>4.2708511501292001</v>
      </c>
      <c r="O1361" t="str">
        <f t="shared" si="191"/>
        <v>Acidic</v>
      </c>
      <c r="P1361" t="str" cm="1">
        <f t="array" ref="P1361">_xlfn.IFS(C1360&lt;=60,"Soft",
C1360&lt;120,"Moderately Soft",
C1360&lt;=170,"Desirable",
C1360&lt;=240,"Moderately Hard",
C1360&gt;240,"Hard")</f>
        <v>Moderately Hard</v>
      </c>
      <c r="Q1361" t="str" cm="1">
        <f t="array" ref="Q1361">_xlfn.IFS(D1360&lt;50,"Non-Beneficial",
D1360&lt;=150,"Excellent",
D1360&lt;=250,"Good",
D1360&lt;=350,"Average",
D1360&lt;=500,"Poor",
D1360&lt;=800,"Very Poor",
D1360&gt;800,"Unacceptable")</f>
        <v>Good</v>
      </c>
      <c r="R1361" t="str">
        <f t="shared" si="190"/>
        <v>Unacceptable</v>
      </c>
      <c r="S1361" t="str">
        <f t="shared" si="192"/>
        <v>Safe</v>
      </c>
      <c r="T1361" t="str">
        <f t="shared" si="193"/>
        <v>Acceptable</v>
      </c>
      <c r="U1361" t="str">
        <f t="shared" si="194"/>
        <v>Acceptable</v>
      </c>
      <c r="V1361" t="str">
        <f t="shared" si="195"/>
        <v>Safe</v>
      </c>
      <c r="W1361" t="str">
        <f t="shared" si="196"/>
        <v>Acceptable</v>
      </c>
      <c r="AA1361" t="str">
        <f t="shared" si="197"/>
        <v>Not-Potable</v>
      </c>
      <c r="AB1361" t="str">
        <f t="shared" si="198"/>
        <v>Not-Potable</v>
      </c>
      <c r="AC1361" t="s">
        <v>40</v>
      </c>
    </row>
    <row r="1362" spans="2:29" x14ac:dyDescent="0.3">
      <c r="B1362">
        <v>8.2811206551767196</v>
      </c>
      <c r="C1362">
        <v>227.654350599955</v>
      </c>
      <c r="D1362">
        <v>179.95405219186901</v>
      </c>
      <c r="E1362">
        <v>7.4932786547027197</v>
      </c>
      <c r="F1362">
        <v>323.379987344494</v>
      </c>
      <c r="G1362">
        <v>459.865511828298</v>
      </c>
      <c r="H1362">
        <v>14.363661311860101</v>
      </c>
      <c r="I1362">
        <v>16.291504596638902</v>
      </c>
      <c r="J1362">
        <v>3.68799506441683</v>
      </c>
      <c r="O1362" t="str">
        <f t="shared" si="191"/>
        <v>Neutral</v>
      </c>
      <c r="P1362" t="str" cm="1">
        <f t="array" ref="P1362">_xlfn.IFS(C1361&lt;=60,"Soft",
C1361&lt;120,"Moderately Soft",
C1361&lt;=170,"Desirable",
C1361&lt;=240,"Moderately Hard",
C1361&gt;240,"Hard")</f>
        <v>Moderately Hard</v>
      </c>
      <c r="Q1362" t="str" cm="1">
        <f t="array" ref="Q1362">_xlfn.IFS(D1361&lt;50,"Non-Beneficial",
D1361&lt;=150,"Excellent",
D1361&lt;=250,"Good",
D1361&lt;=350,"Average",
D1361&lt;=500,"Poor",
D1361&lt;=800,"Very Poor",
D1361&gt;800,"Unacceptable")</f>
        <v>Excellent</v>
      </c>
      <c r="R1362" t="str">
        <f t="shared" si="190"/>
        <v>Needs Boiling</v>
      </c>
      <c r="S1362" t="str">
        <f t="shared" si="192"/>
        <v>Safe</v>
      </c>
      <c r="T1362" t="str">
        <f t="shared" si="193"/>
        <v>Acceptable</v>
      </c>
      <c r="U1362" t="str">
        <f t="shared" si="194"/>
        <v>Unacceptable</v>
      </c>
      <c r="V1362" t="str">
        <f t="shared" si="195"/>
        <v>Safe</v>
      </c>
      <c r="W1362" t="str">
        <f t="shared" si="196"/>
        <v>Acceptable</v>
      </c>
      <c r="AA1362" t="str">
        <f t="shared" si="197"/>
        <v>Not-Potable</v>
      </c>
      <c r="AB1362" t="str">
        <f t="shared" si="198"/>
        <v>Potable</v>
      </c>
      <c r="AC1362" t="s">
        <v>40</v>
      </c>
    </row>
    <row r="1363" spans="2:29" x14ac:dyDescent="0.3">
      <c r="B1363">
        <v>4.9064915929883703</v>
      </c>
      <c r="C1363">
        <v>173.779159220715</v>
      </c>
      <c r="D1363">
        <v>147.86138900892701</v>
      </c>
      <c r="E1363">
        <v>5.8437568054128297</v>
      </c>
      <c r="F1363">
        <v>267.56114353266901</v>
      </c>
      <c r="G1363">
        <v>620.34683984671801</v>
      </c>
      <c r="H1363">
        <v>7.7758955925822804</v>
      </c>
      <c r="I1363">
        <v>38.7943067326663</v>
      </c>
      <c r="J1363">
        <v>3.1523449050071499</v>
      </c>
      <c r="O1363" t="str">
        <f t="shared" si="191"/>
        <v>Alkaline</v>
      </c>
      <c r="P1363" t="str" cm="1">
        <f t="array" ref="P1363">_xlfn.IFS(C1362&lt;=60,"Soft",
C1362&lt;120,"Moderately Soft",
C1362&lt;=170,"Desirable",
C1362&lt;=240,"Moderately Hard",
C1362&gt;240,"Hard")</f>
        <v>Moderately Hard</v>
      </c>
      <c r="Q1363" t="str" cm="1">
        <f t="array" ref="Q1363">_xlfn.IFS(D1362&lt;50,"Non-Beneficial",
D1362&lt;=150,"Excellent",
D1362&lt;=250,"Good",
D1362&lt;=350,"Average",
D1362&lt;=500,"Poor",
D1362&lt;=800,"Very Poor",
D1362&gt;800,"Unacceptable")</f>
        <v>Good</v>
      </c>
      <c r="R1363" t="str">
        <f t="shared" si="190"/>
        <v>Unacceptable</v>
      </c>
      <c r="S1363" t="str">
        <f t="shared" si="192"/>
        <v>Safe</v>
      </c>
      <c r="T1363" t="str">
        <f t="shared" si="193"/>
        <v>Acceptable</v>
      </c>
      <c r="U1363" t="str">
        <f t="shared" si="194"/>
        <v>Acceptable</v>
      </c>
      <c r="V1363" t="str">
        <f t="shared" si="195"/>
        <v>Safe</v>
      </c>
      <c r="W1363" t="str">
        <f t="shared" si="196"/>
        <v>Acceptable</v>
      </c>
      <c r="AA1363" t="str">
        <f t="shared" si="197"/>
        <v>Not-Potable</v>
      </c>
      <c r="AB1363" t="str">
        <f t="shared" si="198"/>
        <v>Not-Potable</v>
      </c>
      <c r="AC1363" t="s">
        <v>40</v>
      </c>
    </row>
    <row r="1364" spans="2:29" x14ac:dyDescent="0.3">
      <c r="B1364">
        <v>8.1434833763118597</v>
      </c>
      <c r="C1364">
        <v>182.43245720972101</v>
      </c>
      <c r="D1364">
        <v>106.73582673737</v>
      </c>
      <c r="E1364">
        <v>6.6078350385890596</v>
      </c>
      <c r="F1364">
        <f>$AH$27</f>
        <v>333.77577661081307</v>
      </c>
      <c r="G1364">
        <v>427.54521920064099</v>
      </c>
      <c r="H1364">
        <v>13.7193308781873</v>
      </c>
      <c r="I1364">
        <v>77.769334078514902</v>
      </c>
      <c r="J1364">
        <v>2.5728304227045902</v>
      </c>
      <c r="O1364" t="str">
        <f t="shared" si="191"/>
        <v>Acidic</v>
      </c>
      <c r="P1364" t="str" cm="1">
        <f t="array" ref="P1364">_xlfn.IFS(C1363&lt;=60,"Soft",
C1363&lt;120,"Moderately Soft",
C1363&lt;=170,"Desirable",
C1363&lt;=240,"Moderately Hard",
C1363&gt;240,"Hard")</f>
        <v>Moderately Hard</v>
      </c>
      <c r="Q1364" t="str" cm="1">
        <f t="array" ref="Q1364">_xlfn.IFS(D1363&lt;50,"Non-Beneficial",
D1363&lt;=150,"Excellent",
D1363&lt;=250,"Good",
D1363&lt;=350,"Average",
D1363&lt;=500,"Poor",
D1363&lt;=800,"Very Poor",
D1363&gt;800,"Unacceptable")</f>
        <v>Excellent</v>
      </c>
      <c r="R1364" t="str">
        <f t="shared" si="190"/>
        <v>Needs Boiling</v>
      </c>
      <c r="S1364" t="str">
        <f t="shared" si="192"/>
        <v>Safe</v>
      </c>
      <c r="T1364" t="str">
        <f t="shared" si="193"/>
        <v>Unacceptable</v>
      </c>
      <c r="U1364" t="str">
        <f t="shared" si="194"/>
        <v>Acceptable</v>
      </c>
      <c r="V1364" t="str">
        <f t="shared" si="195"/>
        <v>Safe</v>
      </c>
      <c r="W1364" t="str">
        <f t="shared" si="196"/>
        <v>Acceptable</v>
      </c>
      <c r="AA1364" t="str">
        <f t="shared" si="197"/>
        <v>Not-Potable</v>
      </c>
      <c r="AB1364" t="str">
        <f t="shared" si="198"/>
        <v>Not-Potable</v>
      </c>
      <c r="AC1364" t="s">
        <v>40</v>
      </c>
    </row>
    <row r="1365" spans="2:29" x14ac:dyDescent="0.3">
      <c r="B1365">
        <v>5.1179135290146203</v>
      </c>
      <c r="C1365">
        <v>179.70167683757199</v>
      </c>
      <c r="D1365">
        <v>262.15401103150901</v>
      </c>
      <c r="E1365">
        <v>5.5029034695238002</v>
      </c>
      <c r="F1365">
        <v>303.25759211933399</v>
      </c>
      <c r="G1365">
        <v>369.618616491338</v>
      </c>
      <c r="H1365">
        <v>14.7618778428225</v>
      </c>
      <c r="I1365">
        <v>82.831554230527601</v>
      </c>
      <c r="J1365">
        <v>3.80670049221236</v>
      </c>
      <c r="O1365" t="str">
        <f t="shared" si="191"/>
        <v>Alkaline</v>
      </c>
      <c r="P1365" t="str" cm="1">
        <f t="array" ref="P1365">_xlfn.IFS(C1364&lt;=60,"Soft",
C1364&lt;120,"Moderately Soft",
C1364&lt;=170,"Desirable",
C1364&lt;=240,"Moderately Hard",
C1364&gt;240,"Hard")</f>
        <v>Moderately Hard</v>
      </c>
      <c r="Q1365" t="str" cm="1">
        <f t="array" ref="Q1365">_xlfn.IFS(D1364&lt;50,"Non-Beneficial",
D1364&lt;=150,"Excellent",
D1364&lt;=250,"Good",
D1364&lt;=350,"Average",
D1364&lt;=500,"Poor",
D1364&lt;=800,"Very Poor",
D1364&gt;800,"Unacceptable")</f>
        <v>Excellent</v>
      </c>
      <c r="R1365" t="str">
        <f t="shared" si="190"/>
        <v>Needs Boiling</v>
      </c>
      <c r="S1365" t="str">
        <f t="shared" si="192"/>
        <v>Safe</v>
      </c>
      <c r="T1365" t="str">
        <f t="shared" si="193"/>
        <v>Acceptable</v>
      </c>
      <c r="U1365" t="str">
        <f t="shared" si="194"/>
        <v>Acceptable</v>
      </c>
      <c r="V1365" t="str">
        <f t="shared" si="195"/>
        <v>Safe</v>
      </c>
      <c r="W1365" t="str">
        <f t="shared" si="196"/>
        <v>Acceptable</v>
      </c>
      <c r="AA1365" t="str">
        <f t="shared" si="197"/>
        <v>Not-Potable</v>
      </c>
      <c r="AB1365" t="str">
        <f t="shared" si="198"/>
        <v>Potable</v>
      </c>
      <c r="AC1365" t="s">
        <v>40</v>
      </c>
    </row>
    <row r="1366" spans="2:29" x14ac:dyDescent="0.3">
      <c r="B1366">
        <v>6.44907000890547</v>
      </c>
      <c r="C1366">
        <v>163.44764864393699</v>
      </c>
      <c r="D1366">
        <v>169.063312980636</v>
      </c>
      <c r="E1366">
        <v>5.1522256700596696</v>
      </c>
      <c r="F1366">
        <v>283.21732863606297</v>
      </c>
      <c r="G1366">
        <v>397.50705514763803</v>
      </c>
      <c r="H1366">
        <v>16.7872722012136</v>
      </c>
      <c r="I1366">
        <v>82.016058039217995</v>
      </c>
      <c r="J1366">
        <v>3.3315499480559199</v>
      </c>
      <c r="O1366" t="str">
        <f t="shared" si="191"/>
        <v>Acidic</v>
      </c>
      <c r="P1366" t="str" cm="1">
        <f t="array" ref="P1366">_xlfn.IFS(C1365&lt;=60,"Soft",
C1365&lt;120,"Moderately Soft",
C1365&lt;=170,"Desirable",
C1365&lt;=240,"Moderately Hard",
C1365&gt;240,"Hard")</f>
        <v>Moderately Hard</v>
      </c>
      <c r="Q1366" t="str" cm="1">
        <f t="array" ref="Q1366">_xlfn.IFS(D1365&lt;50,"Non-Beneficial",
D1365&lt;=150,"Excellent",
D1365&lt;=250,"Good",
D1365&lt;=350,"Average",
D1365&lt;=500,"Poor",
D1365&lt;=800,"Very Poor",
D1365&gt;800,"Unacceptable")</f>
        <v>Average</v>
      </c>
      <c r="R1366" t="str">
        <f t="shared" si="190"/>
        <v>Needs Boiling</v>
      </c>
      <c r="S1366" t="str">
        <f t="shared" si="192"/>
        <v>Safe</v>
      </c>
      <c r="T1366" t="str">
        <f t="shared" si="193"/>
        <v>Acceptable</v>
      </c>
      <c r="U1366" t="str">
        <f t="shared" si="194"/>
        <v>Acceptable</v>
      </c>
      <c r="V1366" t="str">
        <f t="shared" si="195"/>
        <v>Unsafe</v>
      </c>
      <c r="W1366" t="str">
        <f t="shared" si="196"/>
        <v>Acceptable</v>
      </c>
      <c r="AA1366" t="str">
        <f t="shared" si="197"/>
        <v>Not-Potable</v>
      </c>
      <c r="AB1366" t="str">
        <f t="shared" si="198"/>
        <v>Not-Potable</v>
      </c>
      <c r="AC1366" t="s">
        <v>40</v>
      </c>
    </row>
    <row r="1367" spans="2:29" x14ac:dyDescent="0.3">
      <c r="B1367">
        <v>5.61356264701746</v>
      </c>
      <c r="C1367">
        <v>204.56936580429701</v>
      </c>
      <c r="D1367">
        <v>166.15908152421602</v>
      </c>
      <c r="E1367">
        <v>5.6189490908066997</v>
      </c>
      <c r="F1367">
        <v>316.099824217118</v>
      </c>
      <c r="G1367">
        <v>341.523671551208</v>
      </c>
      <c r="H1367">
        <v>15.173956255809699</v>
      </c>
      <c r="I1367">
        <v>73.450164498110595</v>
      </c>
      <c r="J1367">
        <v>3.4650886757255801</v>
      </c>
      <c r="O1367" t="str">
        <f t="shared" si="191"/>
        <v>Acidic</v>
      </c>
      <c r="P1367" t="str" cm="1">
        <f t="array" ref="P1367">_xlfn.IFS(C1366&lt;=60,"Soft",
C1366&lt;120,"Moderately Soft",
C1366&lt;=170,"Desirable",
C1366&lt;=240,"Moderately Hard",
C1366&gt;240,"Hard")</f>
        <v>Desirable</v>
      </c>
      <c r="Q1367" t="str" cm="1">
        <f t="array" ref="Q1367">_xlfn.IFS(D1366&lt;50,"Non-Beneficial",
D1366&lt;=150,"Excellent",
D1366&lt;=250,"Good",
D1366&lt;=350,"Average",
D1366&lt;=500,"Poor",
D1366&lt;=800,"Very Poor",
D1366&gt;800,"Unacceptable")</f>
        <v>Good</v>
      </c>
      <c r="R1367" t="str">
        <f t="shared" si="190"/>
        <v>Needs Boiling</v>
      </c>
      <c r="S1367" t="str">
        <f t="shared" si="192"/>
        <v>Safe</v>
      </c>
      <c r="T1367" t="str">
        <f t="shared" si="193"/>
        <v>Acceptable</v>
      </c>
      <c r="U1367" t="str">
        <f t="shared" si="194"/>
        <v>Acceptable</v>
      </c>
      <c r="V1367" t="str">
        <f t="shared" si="195"/>
        <v>Unsafe</v>
      </c>
      <c r="W1367" t="str">
        <f t="shared" si="196"/>
        <v>Acceptable</v>
      </c>
      <c r="AA1367" t="str">
        <f t="shared" si="197"/>
        <v>Not-Potable</v>
      </c>
      <c r="AB1367" t="str">
        <f t="shared" si="198"/>
        <v>Not-Potable</v>
      </c>
      <c r="AC1367" t="s">
        <v>40</v>
      </c>
    </row>
    <row r="1368" spans="2:29" x14ac:dyDescent="0.3">
      <c r="B1368">
        <v>5.7542129677350804</v>
      </c>
      <c r="C1368">
        <v>241.60242960289301</v>
      </c>
      <c r="D1368">
        <v>318.712912388375</v>
      </c>
      <c r="E1368">
        <v>7.2993019199132299</v>
      </c>
      <c r="F1368">
        <v>203.44452077415701</v>
      </c>
      <c r="G1368">
        <v>495.94534416225798</v>
      </c>
      <c r="H1368">
        <v>22.763707419363499</v>
      </c>
      <c r="I1368">
        <v>71.428978424793499</v>
      </c>
      <c r="J1368">
        <v>5.9202339147387404</v>
      </c>
      <c r="O1368" t="str">
        <f t="shared" si="191"/>
        <v>Acidic</v>
      </c>
      <c r="P1368" t="str" cm="1">
        <f t="array" ref="P1368">_xlfn.IFS(C1367&lt;=60,"Soft",
C1367&lt;120,"Moderately Soft",
C1367&lt;=170,"Desirable",
C1367&lt;=240,"Moderately Hard",
C1367&gt;240,"Hard")</f>
        <v>Moderately Hard</v>
      </c>
      <c r="Q1368" t="str" cm="1">
        <f t="array" ref="Q1368">_xlfn.IFS(D1367&lt;50,"Non-Beneficial",
D1367&lt;=150,"Excellent",
D1367&lt;=250,"Good",
D1367&lt;=350,"Average",
D1367&lt;=500,"Poor",
D1367&lt;=800,"Very Poor",
D1367&gt;800,"Unacceptable")</f>
        <v>Good</v>
      </c>
      <c r="R1368" t="str">
        <f t="shared" si="190"/>
        <v>Needs Boiling</v>
      </c>
      <c r="S1368" t="str">
        <f t="shared" si="192"/>
        <v>Safe</v>
      </c>
      <c r="T1368" t="str">
        <f t="shared" si="193"/>
        <v>Acceptable</v>
      </c>
      <c r="U1368" t="str">
        <f t="shared" si="194"/>
        <v>Acceptable</v>
      </c>
      <c r="V1368" t="str">
        <f t="shared" si="195"/>
        <v>Safe</v>
      </c>
      <c r="W1368" t="str">
        <f t="shared" si="196"/>
        <v>Acceptable</v>
      </c>
      <c r="AA1368" t="str">
        <f t="shared" si="197"/>
        <v>Not-Potable</v>
      </c>
      <c r="AB1368" t="str">
        <f t="shared" si="198"/>
        <v>Potable</v>
      </c>
      <c r="AC1368" t="s">
        <v>40</v>
      </c>
    </row>
    <row r="1369" spans="2:29" x14ac:dyDescent="0.3">
      <c r="B1369">
        <v>6.90657499842587</v>
      </c>
      <c r="C1369">
        <v>199.63812387225499</v>
      </c>
      <c r="D1369">
        <v>152.01339953843902</v>
      </c>
      <c r="E1369">
        <v>5.1365988301121996</v>
      </c>
      <c r="F1369">
        <f>$AH$27</f>
        <v>333.77577661081307</v>
      </c>
      <c r="G1369">
        <v>306.02397473517402</v>
      </c>
      <c r="H1369">
        <v>15.2127981305606</v>
      </c>
      <c r="I1369">
        <v>90.579019607208195</v>
      </c>
      <c r="J1369">
        <v>3.28274950335783</v>
      </c>
      <c r="O1369" t="str">
        <f t="shared" si="191"/>
        <v>Acidic</v>
      </c>
      <c r="P1369" t="str" cm="1">
        <f t="array" ref="P1369">_xlfn.IFS(C1368&lt;=60,"Soft",
C1368&lt;120,"Moderately Soft",
C1368&lt;=170,"Desirable",
C1368&lt;=240,"Moderately Hard",
C1368&gt;240,"Hard")</f>
        <v>Hard</v>
      </c>
      <c r="Q1369" t="str" cm="1">
        <f t="array" ref="Q1369">_xlfn.IFS(D1368&lt;50,"Non-Beneficial",
D1368&lt;=150,"Excellent",
D1368&lt;=250,"Good",
D1368&lt;=350,"Average",
D1368&lt;=500,"Poor",
D1368&lt;=800,"Very Poor",
D1368&gt;800,"Unacceptable")</f>
        <v>Average</v>
      </c>
      <c r="R1369" t="str">
        <f t="shared" si="190"/>
        <v>Unacceptable</v>
      </c>
      <c r="S1369" t="str">
        <f t="shared" si="192"/>
        <v>Safe</v>
      </c>
      <c r="T1369" t="str">
        <f t="shared" si="193"/>
        <v>Acceptable</v>
      </c>
      <c r="U1369" t="str">
        <f t="shared" si="194"/>
        <v>Unacceptable</v>
      </c>
      <c r="V1369" t="str">
        <f t="shared" si="195"/>
        <v>Safe</v>
      </c>
      <c r="W1369" t="str">
        <f t="shared" si="196"/>
        <v>Unacceptable</v>
      </c>
      <c r="AA1369" t="str">
        <f t="shared" si="197"/>
        <v>Not-Potable</v>
      </c>
      <c r="AB1369" t="str">
        <f t="shared" si="198"/>
        <v>Not-Potable</v>
      </c>
      <c r="AC1369" t="s">
        <v>40</v>
      </c>
    </row>
    <row r="1370" spans="2:29" x14ac:dyDescent="0.3">
      <c r="B1370">
        <v>6.3362670974013797</v>
      </c>
      <c r="C1370">
        <v>228.455028006448</v>
      </c>
      <c r="D1370">
        <v>293.42709755894799</v>
      </c>
      <c r="E1370">
        <v>6.9634776588712004</v>
      </c>
      <c r="F1370">
        <f>$AH$27</f>
        <v>333.77577661081307</v>
      </c>
      <c r="G1370">
        <v>398.181884377497</v>
      </c>
      <c r="H1370">
        <v>15.545029094675201</v>
      </c>
      <c r="I1370">
        <v>92.011256911261398</v>
      </c>
      <c r="J1370">
        <v>3.7457248858316099</v>
      </c>
      <c r="O1370" t="str">
        <f t="shared" si="191"/>
        <v>Neutral</v>
      </c>
      <c r="P1370" t="str" cm="1">
        <f t="array" ref="P1370">_xlfn.IFS(C1369&lt;=60,"Soft",
C1369&lt;120,"Moderately Soft",
C1369&lt;=170,"Desirable",
C1369&lt;=240,"Moderately Hard",
C1369&gt;240,"Hard")</f>
        <v>Moderately Hard</v>
      </c>
      <c r="Q1370" t="str" cm="1">
        <f t="array" ref="Q1370">_xlfn.IFS(D1369&lt;50,"Non-Beneficial",
D1369&lt;=150,"Excellent",
D1369&lt;=250,"Good",
D1369&lt;=350,"Average",
D1369&lt;=500,"Poor",
D1369&lt;=800,"Very Poor",
D1369&gt;800,"Unacceptable")</f>
        <v>Good</v>
      </c>
      <c r="R1370" t="str">
        <f t="shared" si="190"/>
        <v>Needs Boiling</v>
      </c>
      <c r="S1370" t="str">
        <f t="shared" si="192"/>
        <v>Safe</v>
      </c>
      <c r="T1370" t="str">
        <f t="shared" si="193"/>
        <v>Acceptable</v>
      </c>
      <c r="U1370" t="str">
        <f t="shared" si="194"/>
        <v>Acceptable</v>
      </c>
      <c r="V1370" t="str">
        <f t="shared" si="195"/>
        <v>Unsafe</v>
      </c>
      <c r="W1370" t="str">
        <f t="shared" si="196"/>
        <v>Acceptable</v>
      </c>
      <c r="AA1370" t="str">
        <f t="shared" si="197"/>
        <v>Not-Potable</v>
      </c>
      <c r="AB1370" t="str">
        <f t="shared" si="198"/>
        <v>Potable</v>
      </c>
      <c r="AC1370" t="s">
        <v>40</v>
      </c>
    </row>
    <row r="1371" spans="2:29" x14ac:dyDescent="0.3">
      <c r="B1371">
        <v>8.1212536755685001</v>
      </c>
      <c r="C1371">
        <v>200.35369566559001</v>
      </c>
      <c r="D1371">
        <v>254.12709741903799</v>
      </c>
      <c r="E1371">
        <v>6.54764999060317</v>
      </c>
      <c r="F1371">
        <v>314.09073780735002</v>
      </c>
      <c r="G1371">
        <v>411.98698721268102</v>
      </c>
      <c r="H1371">
        <v>12.4193591965849</v>
      </c>
      <c r="I1371">
        <v>59.763193857294901</v>
      </c>
      <c r="J1371">
        <v>4.4283116826713398</v>
      </c>
      <c r="O1371" t="str">
        <f t="shared" si="191"/>
        <v>Acidic</v>
      </c>
      <c r="P1371" t="str" cm="1">
        <f t="array" ref="P1371">_xlfn.IFS(C1370&lt;=60,"Soft",
C1370&lt;120,"Moderately Soft",
C1370&lt;=170,"Desirable",
C1370&lt;=240,"Moderately Hard",
C1370&gt;240,"Hard")</f>
        <v>Moderately Hard</v>
      </c>
      <c r="Q1371" t="str" cm="1">
        <f t="array" ref="Q1371">_xlfn.IFS(D1370&lt;50,"Non-Beneficial",
D1370&lt;=150,"Excellent",
D1370&lt;=250,"Good",
D1370&lt;=350,"Average",
D1370&lt;=500,"Poor",
D1370&lt;=800,"Very Poor",
D1370&gt;800,"Unacceptable")</f>
        <v>Average</v>
      </c>
      <c r="R1371" t="str">
        <f t="shared" si="190"/>
        <v>Needs Boiling</v>
      </c>
      <c r="S1371" t="str">
        <f t="shared" si="192"/>
        <v>Safe</v>
      </c>
      <c r="T1371" t="str">
        <f t="shared" si="193"/>
        <v>Acceptable</v>
      </c>
      <c r="U1371" t="str">
        <f t="shared" si="194"/>
        <v>Acceptable</v>
      </c>
      <c r="V1371" t="str">
        <f t="shared" si="195"/>
        <v>Unsafe</v>
      </c>
      <c r="W1371" t="str">
        <f t="shared" si="196"/>
        <v>Acceptable</v>
      </c>
      <c r="AA1371" t="str">
        <f t="shared" si="197"/>
        <v>Not-Potable</v>
      </c>
      <c r="AB1371" t="str">
        <f t="shared" si="198"/>
        <v>Not-Potable</v>
      </c>
      <c r="AC1371" t="s">
        <v>40</v>
      </c>
    </row>
    <row r="1372" spans="2:29" x14ac:dyDescent="0.3">
      <c r="B1372">
        <f>$AG$27</f>
        <v>7.080794504276815</v>
      </c>
      <c r="C1372">
        <v>194.16662529847801</v>
      </c>
      <c r="D1372">
        <v>112.75872655429001</v>
      </c>
      <c r="E1372">
        <v>7.2665977433602897</v>
      </c>
      <c r="F1372">
        <v>399.28208133817202</v>
      </c>
      <c r="G1372">
        <v>427.89690725010701</v>
      </c>
      <c r="H1372">
        <v>15.213175742008801</v>
      </c>
      <c r="I1372">
        <v>34.471753362322303</v>
      </c>
      <c r="J1372">
        <v>2.9096061619496099</v>
      </c>
      <c r="O1372" t="str">
        <f t="shared" si="191"/>
        <v>Alkaline</v>
      </c>
      <c r="P1372" t="str" cm="1">
        <f t="array" ref="P1372">_xlfn.IFS(C1371&lt;=60,"Soft",
C1371&lt;120,"Moderately Soft",
C1371&lt;=170,"Desirable",
C1371&lt;=240,"Moderately Hard",
C1371&gt;240,"Hard")</f>
        <v>Moderately Hard</v>
      </c>
      <c r="Q1372" t="str" cm="1">
        <f t="array" ref="Q1372">_xlfn.IFS(D1371&lt;50,"Non-Beneficial",
D1371&lt;=150,"Excellent",
D1371&lt;=250,"Good",
D1371&lt;=350,"Average",
D1371&lt;=500,"Poor",
D1371&lt;=800,"Very Poor",
D1371&gt;800,"Unacceptable")</f>
        <v>Average</v>
      </c>
      <c r="R1372" t="str">
        <f t="shared" si="190"/>
        <v>Needs Boiling</v>
      </c>
      <c r="S1372" t="str">
        <f t="shared" si="192"/>
        <v>Safe</v>
      </c>
      <c r="T1372" t="str">
        <f t="shared" si="193"/>
        <v>Acceptable</v>
      </c>
      <c r="U1372" t="str">
        <f t="shared" si="194"/>
        <v>Acceptable</v>
      </c>
      <c r="V1372" t="str">
        <f t="shared" si="195"/>
        <v>Safe</v>
      </c>
      <c r="W1372" t="str">
        <f t="shared" si="196"/>
        <v>Acceptable</v>
      </c>
      <c r="AA1372" t="str">
        <f t="shared" si="197"/>
        <v>Not-Potable</v>
      </c>
      <c r="AB1372" t="str">
        <f t="shared" si="198"/>
        <v>Potable</v>
      </c>
      <c r="AC1372" t="s">
        <v>40</v>
      </c>
    </row>
    <row r="1373" spans="2:29" x14ac:dyDescent="0.3">
      <c r="B1373">
        <v>8.9351159260231601</v>
      </c>
      <c r="C1373">
        <v>218.39405407701301</v>
      </c>
      <c r="D1373">
        <v>237.74258279229201</v>
      </c>
      <c r="E1373">
        <v>6.4148515652824001</v>
      </c>
      <c r="F1373">
        <v>324.84469136010199</v>
      </c>
      <c r="G1373">
        <v>413.00484413386403</v>
      </c>
      <c r="H1373">
        <v>13.450579528472399</v>
      </c>
      <c r="I1373">
        <v>63.579317366801902</v>
      </c>
      <c r="J1373">
        <v>5.1682978079458</v>
      </c>
      <c r="O1373" t="str">
        <f t="shared" si="191"/>
        <v>Neutral</v>
      </c>
      <c r="P1373" t="str" cm="1">
        <f t="array" ref="P1373">_xlfn.IFS(C1372&lt;=60,"Soft",
C1372&lt;120,"Moderately Soft",
C1372&lt;=170,"Desirable",
C1372&lt;=240,"Moderately Hard",
C1372&gt;240,"Hard")</f>
        <v>Moderately Hard</v>
      </c>
      <c r="Q1373" t="str" cm="1">
        <f t="array" ref="Q1373">_xlfn.IFS(D1372&lt;50,"Non-Beneficial",
D1372&lt;=150,"Excellent",
D1372&lt;=250,"Good",
D1372&lt;=350,"Average",
D1372&lt;=500,"Poor",
D1372&lt;=800,"Very Poor",
D1372&gt;800,"Unacceptable")</f>
        <v>Excellent</v>
      </c>
      <c r="R1373" t="str">
        <f t="shared" si="190"/>
        <v>Unacceptable</v>
      </c>
      <c r="S1373" t="str">
        <f t="shared" si="192"/>
        <v>Safe</v>
      </c>
      <c r="T1373" t="str">
        <f t="shared" si="193"/>
        <v>Acceptable</v>
      </c>
      <c r="U1373" t="str">
        <f t="shared" si="194"/>
        <v>Acceptable</v>
      </c>
      <c r="V1373" t="str">
        <f t="shared" si="195"/>
        <v>Safe</v>
      </c>
      <c r="W1373" t="str">
        <f t="shared" si="196"/>
        <v>Acceptable</v>
      </c>
      <c r="AA1373" t="str">
        <f t="shared" si="197"/>
        <v>Not-Potable</v>
      </c>
      <c r="AB1373" t="str">
        <f t="shared" si="198"/>
        <v>Potable</v>
      </c>
      <c r="AC1373" t="s">
        <v>40</v>
      </c>
    </row>
    <row r="1374" spans="2:29" x14ac:dyDescent="0.3">
      <c r="B1374">
        <v>6.4527807502323897</v>
      </c>
      <c r="C1374">
        <v>190.321390753602</v>
      </c>
      <c r="D1374">
        <v>220.34954595638399</v>
      </c>
      <c r="E1374">
        <v>6.9146928352635699</v>
      </c>
      <c r="F1374">
        <f>$AH$27</f>
        <v>333.77577661081307</v>
      </c>
      <c r="G1374">
        <v>353.89767008933899</v>
      </c>
      <c r="H1374">
        <v>12.158055706280701</v>
      </c>
      <c r="I1374">
        <v>67.212405415432698</v>
      </c>
      <c r="J1374">
        <v>3.4250650962734102</v>
      </c>
      <c r="O1374" t="str">
        <f t="shared" si="191"/>
        <v>Alkaline</v>
      </c>
      <c r="P1374" t="str" cm="1">
        <f t="array" ref="P1374">_xlfn.IFS(C1373&lt;=60,"Soft",
C1373&lt;120,"Moderately Soft",
C1373&lt;=170,"Desirable",
C1373&lt;=240,"Moderately Hard",
C1373&gt;240,"Hard")</f>
        <v>Moderately Hard</v>
      </c>
      <c r="Q1374" t="str" cm="1">
        <f t="array" ref="Q1374">_xlfn.IFS(D1373&lt;50,"Non-Beneficial",
D1373&lt;=150,"Excellent",
D1373&lt;=250,"Good",
D1373&lt;=350,"Average",
D1373&lt;=500,"Poor",
D1373&lt;=800,"Very Poor",
D1373&gt;800,"Unacceptable")</f>
        <v>Good</v>
      </c>
      <c r="R1374" t="str">
        <f t="shared" si="190"/>
        <v>Needs Boiling</v>
      </c>
      <c r="S1374" t="str">
        <f t="shared" si="192"/>
        <v>Safe</v>
      </c>
      <c r="T1374" t="str">
        <f t="shared" si="193"/>
        <v>Acceptable</v>
      </c>
      <c r="U1374" t="str">
        <f t="shared" si="194"/>
        <v>Acceptable</v>
      </c>
      <c r="V1374" t="str">
        <f t="shared" si="195"/>
        <v>Safe</v>
      </c>
      <c r="W1374" t="str">
        <f t="shared" si="196"/>
        <v>Unacceptable</v>
      </c>
      <c r="AA1374" t="str">
        <f t="shared" si="197"/>
        <v>Not-Potable</v>
      </c>
      <c r="AB1374" t="str">
        <f t="shared" si="198"/>
        <v>Not-Potable</v>
      </c>
      <c r="AC1374" t="s">
        <v>40</v>
      </c>
    </row>
    <row r="1375" spans="2:29" x14ac:dyDescent="0.3">
      <c r="B1375">
        <v>8.4588146619847802</v>
      </c>
      <c r="C1375">
        <v>225.712358656296</v>
      </c>
      <c r="D1375">
        <v>156.77970686429501</v>
      </c>
      <c r="E1375">
        <v>6.4100431496761399</v>
      </c>
      <c r="F1375">
        <v>314.33140826907601</v>
      </c>
      <c r="G1375">
        <v>636.25775479990398</v>
      </c>
      <c r="H1375">
        <v>10.6137097670033</v>
      </c>
      <c r="I1375">
        <v>71.963389633464899</v>
      </c>
      <c r="J1375">
        <v>3.5077085360435101</v>
      </c>
      <c r="O1375" t="str">
        <f t="shared" si="191"/>
        <v>Acidic</v>
      </c>
      <c r="P1375" t="str" cm="1">
        <f t="array" ref="P1375">_xlfn.IFS(C1374&lt;=60,"Soft",
C1374&lt;120,"Moderately Soft",
C1374&lt;=170,"Desirable",
C1374&lt;=240,"Moderately Hard",
C1374&gt;240,"Hard")</f>
        <v>Moderately Hard</v>
      </c>
      <c r="Q1375" t="str" cm="1">
        <f t="array" ref="Q1375">_xlfn.IFS(D1374&lt;50,"Non-Beneficial",
D1374&lt;=150,"Excellent",
D1374&lt;=250,"Good",
D1374&lt;=350,"Average",
D1374&lt;=500,"Poor",
D1374&lt;=800,"Very Poor",
D1374&gt;800,"Unacceptable")</f>
        <v>Good</v>
      </c>
      <c r="R1375" t="str">
        <f t="shared" si="190"/>
        <v>Needs Boiling</v>
      </c>
      <c r="S1375" t="str">
        <f t="shared" si="192"/>
        <v>Safe</v>
      </c>
      <c r="T1375" t="str">
        <f t="shared" si="193"/>
        <v>Acceptable</v>
      </c>
      <c r="U1375" t="str">
        <f t="shared" si="194"/>
        <v>Acceptable</v>
      </c>
      <c r="V1375" t="str">
        <f t="shared" si="195"/>
        <v>Safe</v>
      </c>
      <c r="W1375" t="str">
        <f t="shared" si="196"/>
        <v>Acceptable</v>
      </c>
      <c r="AA1375" t="str">
        <f t="shared" si="197"/>
        <v>Not-Potable</v>
      </c>
      <c r="AB1375" t="str">
        <f t="shared" si="198"/>
        <v>Potable</v>
      </c>
      <c r="AC1375" t="s">
        <v>40</v>
      </c>
    </row>
    <row r="1376" spans="2:29" x14ac:dyDescent="0.3">
      <c r="B1376">
        <v>6.9300825482006196</v>
      </c>
      <c r="C1376">
        <v>210.42587454794</v>
      </c>
      <c r="D1376">
        <v>228.02039929564199</v>
      </c>
      <c r="E1376">
        <v>5.94530278250327</v>
      </c>
      <c r="F1376">
        <f>$AH$27</f>
        <v>333.77577661081307</v>
      </c>
      <c r="G1376">
        <v>473.79555373683502</v>
      </c>
      <c r="H1376">
        <v>13.900109614714101</v>
      </c>
      <c r="I1376">
        <v>64.042698107296204</v>
      </c>
      <c r="J1376">
        <v>4.1494137096698598</v>
      </c>
      <c r="O1376" t="str">
        <f t="shared" si="191"/>
        <v>Alkaline</v>
      </c>
      <c r="P1376" t="str" cm="1">
        <f t="array" ref="P1376">_xlfn.IFS(C1375&lt;=60,"Soft",
C1375&lt;120,"Moderately Soft",
C1375&lt;=170,"Desirable",
C1375&lt;=240,"Moderately Hard",
C1375&gt;240,"Hard")</f>
        <v>Moderately Hard</v>
      </c>
      <c r="Q1376" t="str" cm="1">
        <f t="array" ref="Q1376">_xlfn.IFS(D1375&lt;50,"Non-Beneficial",
D1375&lt;=150,"Excellent",
D1375&lt;=250,"Good",
D1375&lt;=350,"Average",
D1375&lt;=500,"Poor",
D1375&lt;=800,"Very Poor",
D1375&gt;800,"Unacceptable")</f>
        <v>Good</v>
      </c>
      <c r="R1376" t="str">
        <f t="shared" si="190"/>
        <v>Needs Boiling</v>
      </c>
      <c r="S1376" t="str">
        <f t="shared" si="192"/>
        <v>Safe</v>
      </c>
      <c r="T1376" t="str">
        <f t="shared" si="193"/>
        <v>Unacceptable</v>
      </c>
      <c r="U1376" t="str">
        <f t="shared" si="194"/>
        <v>Acceptable</v>
      </c>
      <c r="V1376" t="str">
        <f t="shared" si="195"/>
        <v>Safe</v>
      </c>
      <c r="W1376" t="str">
        <f t="shared" si="196"/>
        <v>Acceptable</v>
      </c>
      <c r="AA1376" t="str">
        <f t="shared" si="197"/>
        <v>Not-Potable</v>
      </c>
      <c r="AB1376" t="str">
        <f t="shared" si="198"/>
        <v>Not-Potable</v>
      </c>
      <c r="AC1376" t="s">
        <v>40</v>
      </c>
    </row>
    <row r="1377" spans="2:29" x14ac:dyDescent="0.3">
      <c r="B1377">
        <v>6.2550700008176596</v>
      </c>
      <c r="C1377">
        <v>173.840226043961</v>
      </c>
      <c r="D1377">
        <v>254.56274976652301</v>
      </c>
      <c r="E1377">
        <v>6.2331403653636199</v>
      </c>
      <c r="F1377">
        <f>$AH$27</f>
        <v>333.77577661081307</v>
      </c>
      <c r="G1377">
        <v>482.019799218988</v>
      </c>
      <c r="H1377">
        <v>14.2351050337373</v>
      </c>
      <c r="I1377">
        <v>70.704362612447497</v>
      </c>
      <c r="J1377">
        <v>4.1941998735696098</v>
      </c>
      <c r="O1377" t="str">
        <f t="shared" si="191"/>
        <v>Neutral</v>
      </c>
      <c r="P1377" t="str" cm="1">
        <f t="array" ref="P1377">_xlfn.IFS(C1376&lt;=60,"Soft",
C1376&lt;120,"Moderately Soft",
C1376&lt;=170,"Desirable",
C1376&lt;=240,"Moderately Hard",
C1376&gt;240,"Hard")</f>
        <v>Moderately Hard</v>
      </c>
      <c r="Q1377" t="str" cm="1">
        <f t="array" ref="Q1377">_xlfn.IFS(D1376&lt;50,"Non-Beneficial",
D1376&lt;=150,"Excellent",
D1376&lt;=250,"Good",
D1376&lt;=350,"Average",
D1376&lt;=500,"Poor",
D1376&lt;=800,"Very Poor",
D1376&gt;800,"Unacceptable")</f>
        <v>Good</v>
      </c>
      <c r="R1377" t="str">
        <f t="shared" si="190"/>
        <v>Needs Boiling</v>
      </c>
      <c r="S1377" t="str">
        <f t="shared" si="192"/>
        <v>Safe</v>
      </c>
      <c r="T1377" t="str">
        <f t="shared" si="193"/>
        <v>Acceptable</v>
      </c>
      <c r="U1377" t="str">
        <f t="shared" si="194"/>
        <v>Acceptable</v>
      </c>
      <c r="V1377" t="str">
        <f t="shared" si="195"/>
        <v>Safe</v>
      </c>
      <c r="W1377" t="str">
        <f t="shared" si="196"/>
        <v>Acceptable</v>
      </c>
      <c r="AA1377" t="str">
        <f t="shared" si="197"/>
        <v>Potable</v>
      </c>
      <c r="AB1377" t="str">
        <f t="shared" si="198"/>
        <v>Potable</v>
      </c>
      <c r="AC1377" t="s">
        <v>40</v>
      </c>
    </row>
    <row r="1378" spans="2:29" x14ac:dyDescent="0.3">
      <c r="B1378">
        <v>5.6698187738947796</v>
      </c>
      <c r="C1378">
        <v>203.45271543673499</v>
      </c>
      <c r="D1378">
        <v>272.44634469565096</v>
      </c>
      <c r="E1378">
        <v>6.6049495932783202</v>
      </c>
      <c r="F1378">
        <f>$AH$27</f>
        <v>333.77577661081307</v>
      </c>
      <c r="G1378">
        <v>361.23847959589</v>
      </c>
      <c r="H1378">
        <v>11.095059550590401</v>
      </c>
      <c r="I1378">
        <v>68.923127946864</v>
      </c>
      <c r="J1378">
        <v>5.6004585709012398</v>
      </c>
      <c r="O1378" t="str">
        <f t="shared" si="191"/>
        <v>Acidic</v>
      </c>
      <c r="P1378" t="str" cm="1">
        <f t="array" ref="P1378">_xlfn.IFS(C1377&lt;=60,"Soft",
C1377&lt;120,"Moderately Soft",
C1377&lt;=170,"Desirable",
C1377&lt;=240,"Moderately Hard",
C1377&gt;240,"Hard")</f>
        <v>Moderately Hard</v>
      </c>
      <c r="Q1378" t="str" cm="1">
        <f t="array" ref="Q1378">_xlfn.IFS(D1377&lt;50,"Non-Beneficial",
D1377&lt;=150,"Excellent",
D1377&lt;=250,"Good",
D1377&lt;=350,"Average",
D1377&lt;=500,"Poor",
D1377&lt;=800,"Very Poor",
D1377&gt;800,"Unacceptable")</f>
        <v>Average</v>
      </c>
      <c r="R1378" t="str">
        <f t="shared" si="190"/>
        <v>Needs Boiling</v>
      </c>
      <c r="S1378" t="str">
        <f t="shared" si="192"/>
        <v>Safe</v>
      </c>
      <c r="T1378" t="str">
        <f t="shared" si="193"/>
        <v>Acceptable</v>
      </c>
      <c r="U1378" t="str">
        <f t="shared" si="194"/>
        <v>Acceptable</v>
      </c>
      <c r="V1378" t="str">
        <f t="shared" si="195"/>
        <v>Safe</v>
      </c>
      <c r="W1378" t="str">
        <f t="shared" si="196"/>
        <v>Acceptable</v>
      </c>
      <c r="AA1378" t="str">
        <f t="shared" si="197"/>
        <v>Not-Potable</v>
      </c>
      <c r="AB1378" t="str">
        <f t="shared" si="198"/>
        <v>Potable</v>
      </c>
      <c r="AC1378" t="s">
        <v>40</v>
      </c>
    </row>
    <row r="1379" spans="2:29" x14ac:dyDescent="0.3">
      <c r="B1379">
        <v>7.9454074865860802</v>
      </c>
      <c r="C1379">
        <v>211.80008451836801</v>
      </c>
      <c r="D1379">
        <v>159.38286439129001</v>
      </c>
      <c r="E1379">
        <v>6.6364541414504696</v>
      </c>
      <c r="F1379">
        <v>385.65272961273098</v>
      </c>
      <c r="G1379">
        <v>392.16608790476602</v>
      </c>
      <c r="H1379">
        <v>9.6190213130767503</v>
      </c>
      <c r="I1379">
        <v>40.233822977602202</v>
      </c>
      <c r="J1379">
        <v>5.4289167241718896</v>
      </c>
      <c r="O1379" t="str">
        <f t="shared" si="191"/>
        <v>Acidic</v>
      </c>
      <c r="P1379" t="str" cm="1">
        <f t="array" ref="P1379">_xlfn.IFS(C1378&lt;=60,"Soft",
C1378&lt;120,"Moderately Soft",
C1378&lt;=170,"Desirable",
C1378&lt;=240,"Moderately Hard",
C1378&gt;240,"Hard")</f>
        <v>Moderately Hard</v>
      </c>
      <c r="Q1379" t="str" cm="1">
        <f t="array" ref="Q1379">_xlfn.IFS(D1378&lt;50,"Non-Beneficial",
D1378&lt;=150,"Excellent",
D1378&lt;=250,"Good",
D1378&lt;=350,"Average",
D1378&lt;=500,"Poor",
D1378&lt;=800,"Very Poor",
D1378&gt;800,"Unacceptable")</f>
        <v>Average</v>
      </c>
      <c r="R1379" t="str">
        <f t="shared" si="190"/>
        <v>Needs Boiling</v>
      </c>
      <c r="S1379" t="str">
        <f t="shared" si="192"/>
        <v>Safe</v>
      </c>
      <c r="T1379" t="str">
        <f t="shared" si="193"/>
        <v>Acceptable</v>
      </c>
      <c r="U1379" t="str">
        <f t="shared" si="194"/>
        <v>Acceptable</v>
      </c>
      <c r="V1379" t="str">
        <f t="shared" si="195"/>
        <v>Safe</v>
      </c>
      <c r="W1379" t="str">
        <f t="shared" si="196"/>
        <v>Unacceptable</v>
      </c>
      <c r="AA1379" t="str">
        <f t="shared" si="197"/>
        <v>Not-Potable</v>
      </c>
      <c r="AB1379" t="str">
        <f t="shared" si="198"/>
        <v>Not-Potable</v>
      </c>
      <c r="AC1379" t="s">
        <v>40</v>
      </c>
    </row>
    <row r="1380" spans="2:29" x14ac:dyDescent="0.3">
      <c r="B1380">
        <v>7.4998442319528698</v>
      </c>
      <c r="C1380">
        <v>210.985033673293</v>
      </c>
      <c r="D1380">
        <v>237.07465304244602</v>
      </c>
      <c r="E1380">
        <v>7.1485183532154801</v>
      </c>
      <c r="F1380">
        <f>$AH$27</f>
        <v>333.77577661081307</v>
      </c>
      <c r="G1380">
        <v>484.84333981847101</v>
      </c>
      <c r="H1380">
        <v>18.0819565988626</v>
      </c>
      <c r="I1380">
        <v>52.967469030292598</v>
      </c>
      <c r="J1380">
        <v>4.4544766726615501</v>
      </c>
      <c r="O1380" t="str">
        <f t="shared" si="191"/>
        <v>Neutral</v>
      </c>
      <c r="P1380" t="str" cm="1">
        <f t="array" ref="P1380">_xlfn.IFS(C1379&lt;=60,"Soft",
C1379&lt;120,"Moderately Soft",
C1379&lt;=170,"Desirable",
C1379&lt;=240,"Moderately Hard",
C1379&gt;240,"Hard")</f>
        <v>Moderately Hard</v>
      </c>
      <c r="Q1380" t="str" cm="1">
        <f t="array" ref="Q1380">_xlfn.IFS(D1379&lt;50,"Non-Beneficial",
D1379&lt;=150,"Excellent",
D1379&lt;=250,"Good",
D1379&lt;=350,"Average",
D1379&lt;=500,"Poor",
D1379&lt;=800,"Very Poor",
D1379&gt;800,"Unacceptable")</f>
        <v>Good</v>
      </c>
      <c r="R1380" t="str">
        <f t="shared" si="190"/>
        <v>Needs Boiling</v>
      </c>
      <c r="S1380" t="str">
        <f t="shared" si="192"/>
        <v>Safe</v>
      </c>
      <c r="T1380" t="str">
        <f t="shared" si="193"/>
        <v>Acceptable</v>
      </c>
      <c r="U1380" t="str">
        <f t="shared" si="194"/>
        <v>Acceptable</v>
      </c>
      <c r="V1380" t="str">
        <f t="shared" si="195"/>
        <v>Safe</v>
      </c>
      <c r="W1380" t="str">
        <f t="shared" si="196"/>
        <v>Unacceptable</v>
      </c>
      <c r="AA1380" t="str">
        <f t="shared" si="197"/>
        <v>Not-Potable</v>
      </c>
      <c r="AB1380" t="str">
        <f t="shared" si="198"/>
        <v>Potable</v>
      </c>
      <c r="AC1380" t="s">
        <v>40</v>
      </c>
    </row>
    <row r="1381" spans="2:29" x14ac:dyDescent="0.3">
      <c r="B1381">
        <v>4.6955161408056201</v>
      </c>
      <c r="C1381">
        <v>198.91048777024</v>
      </c>
      <c r="D1381">
        <v>247.67167109108902</v>
      </c>
      <c r="E1381">
        <v>7.8797500318727396</v>
      </c>
      <c r="F1381">
        <v>353.48467375945899</v>
      </c>
      <c r="G1381">
        <v>512.84187355408801</v>
      </c>
      <c r="H1381">
        <v>19.957513422012699</v>
      </c>
      <c r="I1381">
        <v>44.345679556232596</v>
      </c>
      <c r="J1381">
        <v>4.6417384906160404</v>
      </c>
      <c r="O1381" t="str">
        <f t="shared" si="191"/>
        <v>Neutral</v>
      </c>
      <c r="P1381" t="str" cm="1">
        <f t="array" ref="P1381">_xlfn.IFS(C1380&lt;=60,"Soft",
C1380&lt;120,"Moderately Soft",
C1380&lt;=170,"Desirable",
C1380&lt;=240,"Moderately Hard",
C1380&gt;240,"Hard")</f>
        <v>Moderately Hard</v>
      </c>
      <c r="Q1381" t="str" cm="1">
        <f t="array" ref="Q1381">_xlfn.IFS(D1380&lt;50,"Non-Beneficial",
D1380&lt;=150,"Excellent",
D1380&lt;=250,"Good",
D1380&lt;=350,"Average",
D1380&lt;=500,"Poor",
D1380&lt;=800,"Very Poor",
D1380&gt;800,"Unacceptable")</f>
        <v>Good</v>
      </c>
      <c r="R1381" t="str">
        <f t="shared" si="190"/>
        <v>Unacceptable</v>
      </c>
      <c r="S1381" t="str">
        <f t="shared" si="192"/>
        <v>Safe</v>
      </c>
      <c r="T1381" t="str">
        <f t="shared" si="193"/>
        <v>Acceptable</v>
      </c>
      <c r="U1381" t="str">
        <f t="shared" si="194"/>
        <v>Acceptable</v>
      </c>
      <c r="V1381" t="str">
        <f t="shared" si="195"/>
        <v>Safe</v>
      </c>
      <c r="W1381" t="str">
        <f t="shared" si="196"/>
        <v>Acceptable</v>
      </c>
      <c r="AA1381" t="str">
        <f t="shared" si="197"/>
        <v>Not-Potable</v>
      </c>
      <c r="AB1381" t="str">
        <f t="shared" si="198"/>
        <v>Potable</v>
      </c>
      <c r="AC1381" t="s">
        <v>40</v>
      </c>
    </row>
    <row r="1382" spans="2:29" x14ac:dyDescent="0.3">
      <c r="B1382">
        <v>6.7106335280148999</v>
      </c>
      <c r="C1382">
        <v>203.642916671878</v>
      </c>
      <c r="D1382">
        <v>237.48183992013699</v>
      </c>
      <c r="E1382">
        <v>6.7266640856596904</v>
      </c>
      <c r="F1382">
        <v>342.44143347364098</v>
      </c>
      <c r="G1382">
        <v>455.96755799449301</v>
      </c>
      <c r="H1382">
        <v>15.879548569804699</v>
      </c>
      <c r="I1382">
        <v>63.676952494889697</v>
      </c>
      <c r="J1382">
        <v>3.8632869089931101</v>
      </c>
      <c r="O1382" t="str">
        <f t="shared" si="191"/>
        <v>Acidic</v>
      </c>
      <c r="P1382" t="str" cm="1">
        <f t="array" ref="P1382">_xlfn.IFS(C1381&lt;=60,"Soft",
C1381&lt;120,"Moderately Soft",
C1381&lt;=170,"Desirable",
C1381&lt;=240,"Moderately Hard",
C1381&gt;240,"Hard")</f>
        <v>Moderately Hard</v>
      </c>
      <c r="Q1382" t="str" cm="1">
        <f t="array" ref="Q1382">_xlfn.IFS(D1381&lt;50,"Non-Beneficial",
D1381&lt;=150,"Excellent",
D1381&lt;=250,"Good",
D1381&lt;=350,"Average",
D1381&lt;=500,"Poor",
D1381&lt;=800,"Very Poor",
D1381&gt;800,"Unacceptable")</f>
        <v>Good</v>
      </c>
      <c r="R1382" t="str">
        <f t="shared" si="190"/>
        <v>Unacceptable</v>
      </c>
      <c r="S1382" t="str">
        <f t="shared" si="192"/>
        <v>Safe</v>
      </c>
      <c r="T1382" t="str">
        <f t="shared" si="193"/>
        <v>Unacceptable</v>
      </c>
      <c r="U1382" t="str">
        <f t="shared" si="194"/>
        <v>Acceptable</v>
      </c>
      <c r="V1382" t="str">
        <f t="shared" si="195"/>
        <v>Safe</v>
      </c>
      <c r="W1382" t="str">
        <f t="shared" si="196"/>
        <v>Acceptable</v>
      </c>
      <c r="AA1382" t="str">
        <f t="shared" si="197"/>
        <v>Not-Potable</v>
      </c>
      <c r="AB1382" t="str">
        <f t="shared" si="198"/>
        <v>Not-Potable</v>
      </c>
      <c r="AC1382" t="s">
        <v>40</v>
      </c>
    </row>
    <row r="1383" spans="2:29" x14ac:dyDescent="0.3">
      <c r="B1383">
        <v>9.5028567462339204</v>
      </c>
      <c r="C1383">
        <v>175.585673094052</v>
      </c>
      <c r="D1383">
        <v>44.662574876805003</v>
      </c>
      <c r="E1383">
        <v>6.4164587080547104</v>
      </c>
      <c r="F1383">
        <v>370.85189291533999</v>
      </c>
      <c r="G1383">
        <v>406.30985418076</v>
      </c>
      <c r="H1383">
        <v>13.7542205178557</v>
      </c>
      <c r="I1383">
        <v>57.438274563514199</v>
      </c>
      <c r="J1383">
        <v>4.2373452517151096</v>
      </c>
      <c r="O1383" t="str">
        <f t="shared" si="191"/>
        <v>Drinkable</v>
      </c>
      <c r="P1383" t="str" cm="1">
        <f t="array" ref="P1383">_xlfn.IFS(C1382&lt;=60,"Soft",
C1382&lt;120,"Moderately Soft",
C1382&lt;=170,"Desirable",
C1382&lt;=240,"Moderately Hard",
C1382&gt;240,"Hard")</f>
        <v>Moderately Hard</v>
      </c>
      <c r="Q1383" t="str" cm="1">
        <f t="array" ref="Q1383">_xlfn.IFS(D1382&lt;50,"Non-Beneficial",
D1382&lt;=150,"Excellent",
D1382&lt;=250,"Good",
D1382&lt;=350,"Average",
D1382&lt;=500,"Poor",
D1382&lt;=800,"Very Poor",
D1382&gt;800,"Unacceptable")</f>
        <v>Good</v>
      </c>
      <c r="R1383" t="str">
        <f t="shared" si="190"/>
        <v>Needs Boiling</v>
      </c>
      <c r="S1383" t="str">
        <f t="shared" si="192"/>
        <v>Safe</v>
      </c>
      <c r="T1383" t="str">
        <f t="shared" si="193"/>
        <v>Acceptable</v>
      </c>
      <c r="U1383" t="str">
        <f t="shared" si="194"/>
        <v>Acceptable</v>
      </c>
      <c r="V1383" t="str">
        <f t="shared" si="195"/>
        <v>Safe</v>
      </c>
      <c r="W1383" t="str">
        <f t="shared" si="196"/>
        <v>Acceptable</v>
      </c>
      <c r="AA1383" t="str">
        <f t="shared" si="197"/>
        <v>Potable</v>
      </c>
      <c r="AB1383" t="str">
        <f t="shared" si="198"/>
        <v>Potable</v>
      </c>
      <c r="AC1383" t="s">
        <v>40</v>
      </c>
    </row>
    <row r="1384" spans="2:29" x14ac:dyDescent="0.3">
      <c r="B1384">
        <v>4.4053271469523496</v>
      </c>
      <c r="C1384">
        <v>169.742537179007</v>
      </c>
      <c r="D1384">
        <v>150.39710405983899</v>
      </c>
      <c r="E1384">
        <v>6.3081983734017397</v>
      </c>
      <c r="F1384">
        <v>352.91773338705701</v>
      </c>
      <c r="G1384">
        <v>424.25116207284299</v>
      </c>
      <c r="H1384">
        <v>14.441753614959699</v>
      </c>
      <c r="I1384">
        <v>79.169597357287103</v>
      </c>
      <c r="J1384">
        <v>4.0868672445251599</v>
      </c>
      <c r="O1384" t="str">
        <f t="shared" si="191"/>
        <v>Alkaline</v>
      </c>
      <c r="P1384" t="str" cm="1">
        <f t="array" ref="P1384">_xlfn.IFS(C1383&lt;=60,"Soft",
C1383&lt;120,"Moderately Soft",
C1383&lt;=170,"Desirable",
C1383&lt;=240,"Moderately Hard",
C1383&gt;240,"Hard")</f>
        <v>Moderately Hard</v>
      </c>
      <c r="Q1384" t="str" cm="1">
        <f t="array" ref="Q1384">_xlfn.IFS(D1383&lt;50,"Non-Beneficial",
D1383&lt;=150,"Excellent",
D1383&lt;=250,"Good",
D1383&lt;=350,"Average",
D1383&lt;=500,"Poor",
D1383&lt;=800,"Very Poor",
D1383&gt;800,"Unacceptable")</f>
        <v>Non-Beneficial</v>
      </c>
      <c r="R1384" t="str">
        <f t="shared" si="190"/>
        <v>Needs Boiling</v>
      </c>
      <c r="S1384" t="str">
        <f t="shared" si="192"/>
        <v>Safe</v>
      </c>
      <c r="T1384" t="str">
        <f t="shared" si="193"/>
        <v>Acceptable</v>
      </c>
      <c r="U1384" t="str">
        <f t="shared" si="194"/>
        <v>Acceptable</v>
      </c>
      <c r="V1384" t="str">
        <f t="shared" si="195"/>
        <v>Safe</v>
      </c>
      <c r="W1384" t="str">
        <f t="shared" si="196"/>
        <v>Acceptable</v>
      </c>
      <c r="AA1384" t="str">
        <f t="shared" si="197"/>
        <v>Not-Potable</v>
      </c>
      <c r="AB1384" t="str">
        <f t="shared" si="198"/>
        <v>Not-Potable</v>
      </c>
      <c r="AC1384" t="s">
        <v>40</v>
      </c>
    </row>
    <row r="1385" spans="2:29" x14ac:dyDescent="0.3">
      <c r="B1385">
        <v>6.8103448491293896</v>
      </c>
      <c r="C1385">
        <v>166.592425243392</v>
      </c>
      <c r="D1385">
        <v>188.52122978796299</v>
      </c>
      <c r="E1385">
        <v>7.8477116693990503</v>
      </c>
      <c r="F1385">
        <f>$AH$27</f>
        <v>333.77577661081307</v>
      </c>
      <c r="G1385">
        <v>294.38391409514998</v>
      </c>
      <c r="H1385">
        <v>13.447314149836201</v>
      </c>
      <c r="I1385">
        <v>54.117664322882298</v>
      </c>
      <c r="J1385">
        <v>4.11569584370935</v>
      </c>
      <c r="O1385" t="str">
        <f t="shared" si="191"/>
        <v>Acidic</v>
      </c>
      <c r="P1385" t="str" cm="1">
        <f t="array" ref="P1385">_xlfn.IFS(C1384&lt;=60,"Soft",
C1384&lt;120,"Moderately Soft",
C1384&lt;=170,"Desirable",
C1384&lt;=240,"Moderately Hard",
C1384&gt;240,"Hard")</f>
        <v>Desirable</v>
      </c>
      <c r="Q1385" t="str" cm="1">
        <f t="array" ref="Q1385">_xlfn.IFS(D1384&lt;50,"Non-Beneficial",
D1384&lt;=150,"Excellent",
D1384&lt;=250,"Good",
D1384&lt;=350,"Average",
D1384&lt;=500,"Poor",
D1384&lt;=800,"Very Poor",
D1384&gt;800,"Unacceptable")</f>
        <v>Good</v>
      </c>
      <c r="R1385" t="str">
        <f t="shared" si="190"/>
        <v>Needs Boiling</v>
      </c>
      <c r="S1385" t="str">
        <f t="shared" si="192"/>
        <v>Safe</v>
      </c>
      <c r="T1385" t="str">
        <f t="shared" si="193"/>
        <v>Acceptable</v>
      </c>
      <c r="U1385" t="str">
        <f t="shared" si="194"/>
        <v>Acceptable</v>
      </c>
      <c r="V1385" t="str">
        <f t="shared" si="195"/>
        <v>Safe</v>
      </c>
      <c r="W1385" t="str">
        <f t="shared" si="196"/>
        <v>Acceptable</v>
      </c>
      <c r="AA1385" t="str">
        <f t="shared" si="197"/>
        <v>Not-Potable</v>
      </c>
      <c r="AB1385" t="str">
        <f t="shared" si="198"/>
        <v>Potable</v>
      </c>
      <c r="AC1385" t="s">
        <v>40</v>
      </c>
    </row>
    <row r="1386" spans="2:29" x14ac:dyDescent="0.3">
      <c r="B1386">
        <v>6.9831331130609602</v>
      </c>
      <c r="C1386">
        <v>181.11952913239099</v>
      </c>
      <c r="D1386">
        <v>175.03312229787502</v>
      </c>
      <c r="E1386">
        <v>6.93162792222292</v>
      </c>
      <c r="F1386">
        <f>$AH$27</f>
        <v>333.77577661081307</v>
      </c>
      <c r="G1386">
        <v>181.483753985146</v>
      </c>
      <c r="H1386">
        <v>11.5983399309915</v>
      </c>
      <c r="I1386">
        <v>72.033900997584695</v>
      </c>
      <c r="J1386">
        <v>4.4269825443719899</v>
      </c>
      <c r="O1386" t="str">
        <f t="shared" si="191"/>
        <v>Drinkable</v>
      </c>
      <c r="P1386" t="str" cm="1">
        <f t="array" ref="P1386">_xlfn.IFS(C1385&lt;=60,"Soft",
C1385&lt;120,"Moderately Soft",
C1385&lt;=170,"Desirable",
C1385&lt;=240,"Moderately Hard",
C1385&gt;240,"Hard")</f>
        <v>Desirable</v>
      </c>
      <c r="Q1386" t="str" cm="1">
        <f t="array" ref="Q1386">_xlfn.IFS(D1385&lt;50,"Non-Beneficial",
D1385&lt;=150,"Excellent",
D1385&lt;=250,"Good",
D1385&lt;=350,"Average",
D1385&lt;=500,"Poor",
D1385&lt;=800,"Very Poor",
D1385&gt;800,"Unacceptable")</f>
        <v>Good</v>
      </c>
      <c r="R1386" t="str">
        <f t="shared" si="190"/>
        <v>Unacceptable</v>
      </c>
      <c r="S1386" t="str">
        <f t="shared" si="192"/>
        <v>Safe</v>
      </c>
      <c r="T1386" t="str">
        <f t="shared" si="193"/>
        <v>Acceptable</v>
      </c>
      <c r="U1386" t="str">
        <f t="shared" si="194"/>
        <v>Acceptable</v>
      </c>
      <c r="V1386" t="str">
        <f t="shared" si="195"/>
        <v>Safe</v>
      </c>
      <c r="W1386" t="str">
        <f t="shared" si="196"/>
        <v>Acceptable</v>
      </c>
      <c r="AA1386" t="str">
        <f t="shared" si="197"/>
        <v>Not-Potable</v>
      </c>
      <c r="AB1386" t="str">
        <f t="shared" si="198"/>
        <v>Potable</v>
      </c>
      <c r="AC1386" t="s">
        <v>40</v>
      </c>
    </row>
    <row r="1387" spans="2:29" x14ac:dyDescent="0.3">
      <c r="B1387">
        <v>6.9681313129261904</v>
      </c>
      <c r="C1387">
        <v>205.982581899601</v>
      </c>
      <c r="D1387">
        <v>192.073117711853</v>
      </c>
      <c r="E1387">
        <v>7.2859976943888398</v>
      </c>
      <c r="F1387">
        <v>283.478555414769</v>
      </c>
      <c r="G1387">
        <v>459.17668233482198</v>
      </c>
      <c r="H1387">
        <v>17.916963728538001</v>
      </c>
      <c r="I1387">
        <v>50.878820358164504</v>
      </c>
      <c r="J1387">
        <v>3.0308235833086701</v>
      </c>
      <c r="O1387" t="str">
        <f t="shared" si="191"/>
        <v>Neutral</v>
      </c>
      <c r="P1387" t="str" cm="1">
        <f t="array" ref="P1387">_xlfn.IFS(C1386&lt;=60,"Soft",
C1386&lt;120,"Moderately Soft",
C1386&lt;=170,"Desirable",
C1386&lt;=240,"Moderately Hard",
C1386&gt;240,"Hard")</f>
        <v>Moderately Hard</v>
      </c>
      <c r="Q1387" t="str" cm="1">
        <f t="array" ref="Q1387">_xlfn.IFS(D1386&lt;50,"Non-Beneficial",
D1386&lt;=150,"Excellent",
D1386&lt;=250,"Good",
D1386&lt;=350,"Average",
D1386&lt;=500,"Poor",
D1386&lt;=800,"Very Poor",
D1386&gt;800,"Unacceptable")</f>
        <v>Good</v>
      </c>
      <c r="R1387" t="str">
        <f t="shared" si="190"/>
        <v>Needs Boiling</v>
      </c>
      <c r="S1387" t="str">
        <f t="shared" si="192"/>
        <v>Safe</v>
      </c>
      <c r="T1387" t="str">
        <f t="shared" si="193"/>
        <v>Acceptable</v>
      </c>
      <c r="U1387" t="str">
        <f t="shared" si="194"/>
        <v>Acceptable</v>
      </c>
      <c r="V1387" t="str">
        <f t="shared" si="195"/>
        <v>Safe</v>
      </c>
      <c r="W1387" t="str">
        <f t="shared" si="196"/>
        <v>Acceptable</v>
      </c>
      <c r="AA1387" t="str">
        <f t="shared" si="197"/>
        <v>Potable</v>
      </c>
      <c r="AB1387" t="str">
        <f t="shared" si="198"/>
        <v>Potable</v>
      </c>
      <c r="AC1387" t="s">
        <v>40</v>
      </c>
    </row>
    <row r="1388" spans="2:29" x14ac:dyDescent="0.3">
      <c r="B1388">
        <v>5.7625522497080501</v>
      </c>
      <c r="C1388">
        <v>184.84748729413201</v>
      </c>
      <c r="D1388">
        <v>221.59018072587003</v>
      </c>
      <c r="E1388">
        <v>6.3022638249574001</v>
      </c>
      <c r="F1388">
        <v>347.775153783348</v>
      </c>
      <c r="G1388">
        <v>449.43537585927299</v>
      </c>
      <c r="H1388">
        <v>12.950544578400599</v>
      </c>
      <c r="I1388">
        <v>65.839741793269198</v>
      </c>
      <c r="J1388">
        <v>2.9065892123963102</v>
      </c>
      <c r="O1388" t="str">
        <f t="shared" si="191"/>
        <v>Neutral</v>
      </c>
      <c r="P1388" t="str" cm="1">
        <f t="array" ref="P1388">_xlfn.IFS(C1387&lt;=60,"Soft",
C1387&lt;120,"Moderately Soft",
C1387&lt;=170,"Desirable",
C1387&lt;=240,"Moderately Hard",
C1387&gt;240,"Hard")</f>
        <v>Moderately Hard</v>
      </c>
      <c r="Q1388" t="str" cm="1">
        <f t="array" ref="Q1388">_xlfn.IFS(D1387&lt;50,"Non-Beneficial",
D1387&lt;=150,"Excellent",
D1387&lt;=250,"Good",
D1387&lt;=350,"Average",
D1387&lt;=500,"Poor",
D1387&lt;=800,"Very Poor",
D1387&gt;800,"Unacceptable")</f>
        <v>Good</v>
      </c>
      <c r="R1388" t="str">
        <f t="shared" si="190"/>
        <v>Unacceptable</v>
      </c>
      <c r="S1388" t="str">
        <f t="shared" si="192"/>
        <v>Safe</v>
      </c>
      <c r="T1388" t="str">
        <f t="shared" si="193"/>
        <v>Acceptable</v>
      </c>
      <c r="U1388" t="str">
        <f t="shared" si="194"/>
        <v>Acceptable</v>
      </c>
      <c r="V1388" t="str">
        <f t="shared" si="195"/>
        <v>Safe</v>
      </c>
      <c r="W1388" t="str">
        <f t="shared" si="196"/>
        <v>Acceptable</v>
      </c>
      <c r="AA1388" t="str">
        <f t="shared" si="197"/>
        <v>Not-Potable</v>
      </c>
      <c r="AB1388" t="str">
        <f t="shared" si="198"/>
        <v>Potable</v>
      </c>
      <c r="AC1388" t="s">
        <v>40</v>
      </c>
    </row>
    <row r="1389" spans="2:29" x14ac:dyDescent="0.3">
      <c r="B1389">
        <v>8.3972480959713707</v>
      </c>
      <c r="C1389">
        <v>199.49581125276501</v>
      </c>
      <c r="D1389">
        <v>167.72226246243298</v>
      </c>
      <c r="E1389">
        <v>8.1172175780334594</v>
      </c>
      <c r="F1389">
        <v>343.40376443527799</v>
      </c>
      <c r="G1389">
        <v>402.46490555321702</v>
      </c>
      <c r="H1389">
        <v>17.236047164549898</v>
      </c>
      <c r="I1389">
        <v>75.853548601520203</v>
      </c>
      <c r="J1389">
        <v>2.8357942842945398</v>
      </c>
      <c r="O1389" t="str">
        <f t="shared" si="191"/>
        <v>Acidic</v>
      </c>
      <c r="P1389" t="str" cm="1">
        <f t="array" ref="P1389">_xlfn.IFS(C1388&lt;=60,"Soft",
C1388&lt;120,"Moderately Soft",
C1388&lt;=170,"Desirable",
C1388&lt;=240,"Moderately Hard",
C1388&gt;240,"Hard")</f>
        <v>Moderately Hard</v>
      </c>
      <c r="Q1389" t="str" cm="1">
        <f t="array" ref="Q1389">_xlfn.IFS(D1388&lt;50,"Non-Beneficial",
D1388&lt;=150,"Excellent",
D1388&lt;=250,"Good",
D1388&lt;=350,"Average",
D1388&lt;=500,"Poor",
D1388&lt;=800,"Very Poor",
D1388&gt;800,"Unacceptable")</f>
        <v>Good</v>
      </c>
      <c r="R1389" t="str">
        <f t="shared" si="190"/>
        <v>Needs Boiling</v>
      </c>
      <c r="S1389" t="str">
        <f t="shared" si="192"/>
        <v>Safe</v>
      </c>
      <c r="T1389" t="str">
        <f t="shared" si="193"/>
        <v>Acceptable</v>
      </c>
      <c r="U1389" t="str">
        <f t="shared" si="194"/>
        <v>Acceptable</v>
      </c>
      <c r="V1389" t="str">
        <f t="shared" si="195"/>
        <v>Safe</v>
      </c>
      <c r="W1389" t="str">
        <f t="shared" si="196"/>
        <v>Acceptable</v>
      </c>
      <c r="AA1389" t="str">
        <f t="shared" si="197"/>
        <v>Not-Potable</v>
      </c>
      <c r="AB1389" t="str">
        <f t="shared" si="198"/>
        <v>Potable</v>
      </c>
      <c r="AC1389" t="s">
        <v>40</v>
      </c>
    </row>
    <row r="1390" spans="2:29" x14ac:dyDescent="0.3">
      <c r="B1390">
        <v>8.8283266575223998</v>
      </c>
      <c r="C1390">
        <v>189.975552652798</v>
      </c>
      <c r="D1390">
        <v>135.27989885696499</v>
      </c>
      <c r="E1390">
        <v>7.1459673913740804</v>
      </c>
      <c r="F1390">
        <v>408.591208428296</v>
      </c>
      <c r="G1390">
        <v>338.51245900048798</v>
      </c>
      <c r="H1390">
        <v>18.543500286509499</v>
      </c>
      <c r="I1390">
        <f>$AI$27</f>
        <v>66.396292946768</v>
      </c>
      <c r="J1390">
        <v>3.0528221479792399</v>
      </c>
      <c r="O1390" t="str">
        <f t="shared" si="191"/>
        <v>Alkaline</v>
      </c>
      <c r="P1390" t="str" cm="1">
        <f t="array" ref="P1390">_xlfn.IFS(C1389&lt;=60,"Soft",
C1389&lt;120,"Moderately Soft",
C1389&lt;=170,"Desirable",
C1389&lt;=240,"Moderately Hard",
C1389&gt;240,"Hard")</f>
        <v>Moderately Hard</v>
      </c>
      <c r="Q1390" t="str" cm="1">
        <f t="array" ref="Q1390">_xlfn.IFS(D1389&lt;50,"Non-Beneficial",
D1389&lt;=150,"Excellent",
D1389&lt;=250,"Good",
D1389&lt;=350,"Average",
D1389&lt;=500,"Poor",
D1389&lt;=800,"Very Poor",
D1389&gt;800,"Unacceptable")</f>
        <v>Good</v>
      </c>
      <c r="R1390" t="str">
        <f t="shared" si="190"/>
        <v>Unacceptable</v>
      </c>
      <c r="S1390" t="str">
        <f t="shared" si="192"/>
        <v>Safe</v>
      </c>
      <c r="T1390" t="str">
        <f t="shared" si="193"/>
        <v>Acceptable</v>
      </c>
      <c r="U1390" t="str">
        <f t="shared" si="194"/>
        <v>Acceptable</v>
      </c>
      <c r="V1390" t="str">
        <f t="shared" si="195"/>
        <v>Safe</v>
      </c>
      <c r="W1390" t="str">
        <f t="shared" si="196"/>
        <v>Acceptable</v>
      </c>
      <c r="AA1390" t="str">
        <f t="shared" si="197"/>
        <v>Not-Potable</v>
      </c>
      <c r="AB1390" t="str">
        <f t="shared" si="198"/>
        <v>Not-Potable</v>
      </c>
      <c r="AC1390" t="s">
        <v>40</v>
      </c>
    </row>
    <row r="1391" spans="2:29" x14ac:dyDescent="0.3">
      <c r="B1391">
        <v>9.3958422021738901</v>
      </c>
      <c r="C1391">
        <v>162.15770036445801</v>
      </c>
      <c r="D1391">
        <v>92.257709107954398</v>
      </c>
      <c r="E1391">
        <v>8.2750348963059608</v>
      </c>
      <c r="F1391">
        <f>$AH$27</f>
        <v>333.77577661081307</v>
      </c>
      <c r="G1391">
        <v>451.52462900629001</v>
      </c>
      <c r="H1391">
        <v>12.632707144221699</v>
      </c>
      <c r="I1391">
        <v>80.249885737392503</v>
      </c>
      <c r="J1391">
        <v>3.5304983249278599</v>
      </c>
      <c r="O1391" t="str">
        <f t="shared" si="191"/>
        <v>Alkaline</v>
      </c>
      <c r="P1391" t="str" cm="1">
        <f t="array" ref="P1391">_xlfn.IFS(C1390&lt;=60,"Soft",
C1390&lt;120,"Moderately Soft",
C1390&lt;=170,"Desirable",
C1390&lt;=240,"Moderately Hard",
C1390&gt;240,"Hard")</f>
        <v>Moderately Hard</v>
      </c>
      <c r="Q1391" t="str" cm="1">
        <f t="array" ref="Q1391">_xlfn.IFS(D1390&lt;50,"Non-Beneficial",
D1390&lt;=150,"Excellent",
D1390&lt;=250,"Good",
D1390&lt;=350,"Average",
D1390&lt;=500,"Poor",
D1390&lt;=800,"Very Poor",
D1390&gt;800,"Unacceptable")</f>
        <v>Excellent</v>
      </c>
      <c r="R1391" t="str">
        <f t="shared" si="190"/>
        <v>Unacceptable</v>
      </c>
      <c r="S1391" t="str">
        <f t="shared" si="192"/>
        <v>Unsafe</v>
      </c>
      <c r="T1391" t="str">
        <f t="shared" si="193"/>
        <v>Acceptable</v>
      </c>
      <c r="U1391" t="str">
        <f t="shared" si="194"/>
        <v>Acceptable</v>
      </c>
      <c r="V1391" t="str">
        <f t="shared" si="195"/>
        <v>Safe</v>
      </c>
      <c r="W1391" t="str">
        <f t="shared" si="196"/>
        <v>Acceptable</v>
      </c>
      <c r="AA1391" t="str">
        <f t="shared" si="197"/>
        <v>Not-Potable</v>
      </c>
      <c r="AB1391" t="str">
        <f t="shared" si="198"/>
        <v>Not-Potable</v>
      </c>
      <c r="AC1391" t="s">
        <v>40</v>
      </c>
    </row>
    <row r="1392" spans="2:29" x14ac:dyDescent="0.3">
      <c r="B1392">
        <v>7.5931769334529102</v>
      </c>
      <c r="C1392">
        <v>201.06873653884199</v>
      </c>
      <c r="D1392">
        <v>192.14186356768602</v>
      </c>
      <c r="E1392">
        <v>7.7101199700748904</v>
      </c>
      <c r="F1392">
        <v>351.38608010790699</v>
      </c>
      <c r="G1392">
        <v>451.21144856106702</v>
      </c>
      <c r="H1392">
        <v>4.37189860844114</v>
      </c>
      <c r="I1392">
        <v>74.673985852975903</v>
      </c>
      <c r="J1392">
        <v>3.5420926437537501</v>
      </c>
      <c r="O1392" t="str">
        <f t="shared" si="191"/>
        <v>Alkaline</v>
      </c>
      <c r="P1392" t="str" cm="1">
        <f t="array" ref="P1392">_xlfn.IFS(C1391&lt;=60,"Soft",
C1391&lt;120,"Moderately Soft",
C1391&lt;=170,"Desirable",
C1391&lt;=240,"Moderately Hard",
C1391&gt;240,"Hard")</f>
        <v>Desirable</v>
      </c>
      <c r="Q1392" t="str" cm="1">
        <f t="array" ref="Q1392">_xlfn.IFS(D1391&lt;50,"Non-Beneficial",
D1391&lt;=150,"Excellent",
D1391&lt;=250,"Good",
D1391&lt;=350,"Average",
D1391&lt;=500,"Poor",
D1391&lt;=800,"Very Poor",
D1391&gt;800,"Unacceptable")</f>
        <v>Excellent</v>
      </c>
      <c r="R1392" t="str">
        <f t="shared" si="190"/>
        <v>Unacceptable</v>
      </c>
      <c r="S1392" t="str">
        <f t="shared" si="192"/>
        <v>Safe</v>
      </c>
      <c r="T1392" t="str">
        <f t="shared" si="193"/>
        <v>Acceptable</v>
      </c>
      <c r="U1392" t="str">
        <f t="shared" si="194"/>
        <v>Acceptable</v>
      </c>
      <c r="V1392" t="str">
        <f t="shared" si="195"/>
        <v>Unsafe</v>
      </c>
      <c r="W1392" t="str">
        <f t="shared" si="196"/>
        <v>Acceptable</v>
      </c>
      <c r="AA1392" t="str">
        <f t="shared" si="197"/>
        <v>Not-Potable</v>
      </c>
      <c r="AB1392" t="str">
        <f t="shared" si="198"/>
        <v>Not-Potable</v>
      </c>
      <c r="AC1392" t="s">
        <v>40</v>
      </c>
    </row>
    <row r="1393" spans="2:29" x14ac:dyDescent="0.3">
      <c r="B1393">
        <v>5.1491332881902396</v>
      </c>
      <c r="C1393">
        <v>198.332440177162</v>
      </c>
      <c r="D1393">
        <v>167.953186743586</v>
      </c>
      <c r="E1393">
        <v>6.7080678106132599</v>
      </c>
      <c r="F1393">
        <v>326.95261694902098</v>
      </c>
      <c r="G1393">
        <v>303.33363237794703</v>
      </c>
      <c r="H1393">
        <v>12.510886657115201</v>
      </c>
      <c r="I1393">
        <v>66.3763739676955</v>
      </c>
      <c r="J1393">
        <v>4.83917615766872</v>
      </c>
      <c r="O1393" t="str">
        <f t="shared" si="191"/>
        <v>Neutral</v>
      </c>
      <c r="P1393" t="str" cm="1">
        <f t="array" ref="P1393">_xlfn.IFS(C1392&lt;=60,"Soft",
C1392&lt;120,"Moderately Soft",
C1392&lt;=170,"Desirable",
C1392&lt;=240,"Moderately Hard",
C1392&gt;240,"Hard")</f>
        <v>Moderately Hard</v>
      </c>
      <c r="Q1393" t="str" cm="1">
        <f t="array" ref="Q1393">_xlfn.IFS(D1392&lt;50,"Non-Beneficial",
D1392&lt;=150,"Excellent",
D1392&lt;=250,"Good",
D1392&lt;=350,"Average",
D1392&lt;=500,"Poor",
D1392&lt;=800,"Very Poor",
D1392&gt;800,"Unacceptable")</f>
        <v>Good</v>
      </c>
      <c r="R1393" t="str">
        <f t="shared" si="190"/>
        <v>Unacceptable</v>
      </c>
      <c r="S1393" t="str">
        <f t="shared" si="192"/>
        <v>Safe</v>
      </c>
      <c r="T1393" t="str">
        <f t="shared" si="193"/>
        <v>Acceptable</v>
      </c>
      <c r="U1393" t="str">
        <f t="shared" si="194"/>
        <v>Acceptable</v>
      </c>
      <c r="V1393" t="str">
        <f t="shared" si="195"/>
        <v>Safe</v>
      </c>
      <c r="W1393" t="str">
        <f t="shared" si="196"/>
        <v>Acceptable</v>
      </c>
      <c r="AA1393" t="str">
        <f t="shared" si="197"/>
        <v>Not-Potable</v>
      </c>
      <c r="AB1393" t="str">
        <f t="shared" si="198"/>
        <v>Potable</v>
      </c>
      <c r="AC1393" t="s">
        <v>40</v>
      </c>
    </row>
    <row r="1394" spans="2:29" x14ac:dyDescent="0.3">
      <c r="B1394">
        <v>4.9167405412607996</v>
      </c>
      <c r="C1394">
        <v>191.46711027690199</v>
      </c>
      <c r="D1394">
        <v>234.25331315980799</v>
      </c>
      <c r="E1394">
        <v>6.8575826433610203</v>
      </c>
      <c r="F1394">
        <f>$AH$27</f>
        <v>333.77577661081307</v>
      </c>
      <c r="G1394">
        <v>316.42225130907201</v>
      </c>
      <c r="H1394">
        <v>18.281754024014301</v>
      </c>
      <c r="I1394">
        <v>43.433240093063901</v>
      </c>
      <c r="J1394">
        <v>3.6132124116061299</v>
      </c>
      <c r="O1394" t="str">
        <f t="shared" si="191"/>
        <v>Acidic</v>
      </c>
      <c r="P1394" t="str" cm="1">
        <f t="array" ref="P1394">_xlfn.IFS(C1393&lt;=60,"Soft",
C1393&lt;120,"Moderately Soft",
C1393&lt;=170,"Desirable",
C1393&lt;=240,"Moderately Hard",
C1393&gt;240,"Hard")</f>
        <v>Moderately Hard</v>
      </c>
      <c r="Q1394" t="str" cm="1">
        <f t="array" ref="Q1394">_xlfn.IFS(D1393&lt;50,"Non-Beneficial",
D1393&lt;=150,"Excellent",
D1393&lt;=250,"Good",
D1393&lt;=350,"Average",
D1393&lt;=500,"Poor",
D1393&lt;=800,"Very Poor",
D1393&gt;800,"Unacceptable")</f>
        <v>Good</v>
      </c>
      <c r="R1394" t="str">
        <f t="shared" si="190"/>
        <v>Needs Boiling</v>
      </c>
      <c r="S1394" t="str">
        <f t="shared" si="192"/>
        <v>Safe</v>
      </c>
      <c r="T1394" t="str">
        <f t="shared" si="193"/>
        <v>Acceptable</v>
      </c>
      <c r="U1394" t="str">
        <f t="shared" si="194"/>
        <v>Acceptable</v>
      </c>
      <c r="V1394" t="str">
        <f t="shared" si="195"/>
        <v>Safe</v>
      </c>
      <c r="W1394" t="str">
        <f t="shared" si="196"/>
        <v>Acceptable</v>
      </c>
      <c r="AA1394" t="str">
        <f t="shared" si="197"/>
        <v>Not-Potable</v>
      </c>
      <c r="AB1394" t="str">
        <f t="shared" si="198"/>
        <v>Potable</v>
      </c>
      <c r="AC1394" t="s">
        <v>40</v>
      </c>
    </row>
    <row r="1395" spans="2:29" x14ac:dyDescent="0.3">
      <c r="B1395">
        <f>$AG$27</f>
        <v>7.080794504276815</v>
      </c>
      <c r="C1395">
        <v>202.886990145542</v>
      </c>
      <c r="D1395">
        <v>245.18574297358998</v>
      </c>
      <c r="E1395">
        <v>7.2174084495979596</v>
      </c>
      <c r="F1395">
        <v>360.15411334226798</v>
      </c>
      <c r="G1395">
        <v>492.352061013374</v>
      </c>
      <c r="H1395">
        <v>16.743288670041601</v>
      </c>
      <c r="I1395">
        <v>72.710126909895806</v>
      </c>
      <c r="J1395">
        <v>4.17456887572349</v>
      </c>
      <c r="O1395" t="str">
        <f t="shared" si="191"/>
        <v>Acidic</v>
      </c>
      <c r="P1395" t="str" cm="1">
        <f t="array" ref="P1395">_xlfn.IFS(C1394&lt;=60,"Soft",
C1394&lt;120,"Moderately Soft",
C1394&lt;=170,"Desirable",
C1394&lt;=240,"Moderately Hard",
C1394&gt;240,"Hard")</f>
        <v>Moderately Hard</v>
      </c>
      <c r="Q1395" t="str" cm="1">
        <f t="array" ref="Q1395">_xlfn.IFS(D1394&lt;50,"Non-Beneficial",
D1394&lt;=150,"Excellent",
D1394&lt;=250,"Good",
D1394&lt;=350,"Average",
D1394&lt;=500,"Poor",
D1394&lt;=800,"Very Poor",
D1394&gt;800,"Unacceptable")</f>
        <v>Good</v>
      </c>
      <c r="R1395" t="str">
        <f t="shared" si="190"/>
        <v>Needs Boiling</v>
      </c>
      <c r="S1395" t="str">
        <f t="shared" si="192"/>
        <v>Safe</v>
      </c>
      <c r="T1395" t="str">
        <f t="shared" si="193"/>
        <v>Acceptable</v>
      </c>
      <c r="U1395" t="str">
        <f t="shared" si="194"/>
        <v>Acceptable</v>
      </c>
      <c r="V1395" t="str">
        <f t="shared" si="195"/>
        <v>Safe</v>
      </c>
      <c r="W1395" t="str">
        <f t="shared" si="196"/>
        <v>Acceptable</v>
      </c>
      <c r="AA1395" t="str">
        <f t="shared" si="197"/>
        <v>Not-Potable</v>
      </c>
      <c r="AB1395" t="str">
        <f t="shared" si="198"/>
        <v>Potable</v>
      </c>
      <c r="AC1395" t="s">
        <v>40</v>
      </c>
    </row>
    <row r="1396" spans="2:29" x14ac:dyDescent="0.3">
      <c r="B1396">
        <v>7.3712898766050596</v>
      </c>
      <c r="C1396">
        <v>180.73652626932301</v>
      </c>
      <c r="D1396">
        <v>256.72311996021102</v>
      </c>
      <c r="E1396">
        <v>7.3774223627400604</v>
      </c>
      <c r="F1396">
        <v>310.56746710632501</v>
      </c>
      <c r="G1396">
        <v>298.05305725399899</v>
      </c>
      <c r="H1396">
        <v>12.671607097853601</v>
      </c>
      <c r="I1396">
        <v>27.559354882738401</v>
      </c>
      <c r="J1396">
        <v>4.0846967751334597</v>
      </c>
      <c r="O1396" t="str">
        <f t="shared" si="191"/>
        <v>Neutral</v>
      </c>
      <c r="P1396" t="str" cm="1">
        <f t="array" ref="P1396">_xlfn.IFS(C1395&lt;=60,"Soft",
C1395&lt;120,"Moderately Soft",
C1395&lt;=170,"Desirable",
C1395&lt;=240,"Moderately Hard",
C1395&gt;240,"Hard")</f>
        <v>Moderately Hard</v>
      </c>
      <c r="Q1396" t="str" cm="1">
        <f t="array" ref="Q1396">_xlfn.IFS(D1395&lt;50,"Non-Beneficial",
D1395&lt;=150,"Excellent",
D1395&lt;=250,"Good",
D1395&lt;=350,"Average",
D1395&lt;=500,"Poor",
D1395&lt;=800,"Very Poor",
D1395&gt;800,"Unacceptable")</f>
        <v>Good</v>
      </c>
      <c r="R1396" t="str">
        <f t="shared" si="190"/>
        <v>Unacceptable</v>
      </c>
      <c r="S1396" t="str">
        <f t="shared" si="192"/>
        <v>Safe</v>
      </c>
      <c r="T1396" t="str">
        <f t="shared" si="193"/>
        <v>Acceptable</v>
      </c>
      <c r="U1396" t="str">
        <f t="shared" si="194"/>
        <v>Acceptable</v>
      </c>
      <c r="V1396" t="str">
        <f t="shared" si="195"/>
        <v>Safe</v>
      </c>
      <c r="W1396" t="str">
        <f t="shared" si="196"/>
        <v>Acceptable</v>
      </c>
      <c r="AA1396" t="str">
        <f t="shared" si="197"/>
        <v>Not-Potable</v>
      </c>
      <c r="AB1396" t="str">
        <f t="shared" si="198"/>
        <v>Potable</v>
      </c>
      <c r="AC1396" t="s">
        <v>40</v>
      </c>
    </row>
    <row r="1397" spans="2:29" x14ac:dyDescent="0.3">
      <c r="B1397">
        <v>8.2787527407552002</v>
      </c>
      <c r="C1397">
        <v>200.16222287284199</v>
      </c>
      <c r="D1397">
        <v>293.81936405108002</v>
      </c>
      <c r="E1397">
        <v>7.24987872768377</v>
      </c>
      <c r="F1397">
        <f>$AH$27</f>
        <v>333.77577661081307</v>
      </c>
      <c r="G1397">
        <v>456.47067281501302</v>
      </c>
      <c r="H1397">
        <v>15.160640701933501</v>
      </c>
      <c r="I1397">
        <v>70.337056755105706</v>
      </c>
      <c r="J1397">
        <v>4.7677223841613197</v>
      </c>
      <c r="O1397" t="str">
        <f t="shared" si="191"/>
        <v>Neutral</v>
      </c>
      <c r="P1397" t="str" cm="1">
        <f t="array" ref="P1397">_xlfn.IFS(C1396&lt;=60,"Soft",
C1396&lt;120,"Moderately Soft",
C1396&lt;=170,"Desirable",
C1396&lt;=240,"Moderately Hard",
C1396&gt;240,"Hard")</f>
        <v>Moderately Hard</v>
      </c>
      <c r="Q1397" t="str" cm="1">
        <f t="array" ref="Q1397">_xlfn.IFS(D1396&lt;50,"Non-Beneficial",
D1396&lt;=150,"Excellent",
D1396&lt;=250,"Good",
D1396&lt;=350,"Average",
D1396&lt;=500,"Poor",
D1396&lt;=800,"Very Poor",
D1396&gt;800,"Unacceptable")</f>
        <v>Average</v>
      </c>
      <c r="R1397" t="str">
        <f t="shared" si="190"/>
        <v>Unacceptable</v>
      </c>
      <c r="S1397" t="str">
        <f t="shared" si="192"/>
        <v>Safe</v>
      </c>
      <c r="T1397" t="str">
        <f t="shared" si="193"/>
        <v>Acceptable</v>
      </c>
      <c r="U1397" t="str">
        <f t="shared" si="194"/>
        <v>Acceptable</v>
      </c>
      <c r="V1397" t="str">
        <f t="shared" si="195"/>
        <v>Safe</v>
      </c>
      <c r="W1397" t="str">
        <f t="shared" si="196"/>
        <v>Acceptable</v>
      </c>
      <c r="AA1397" t="str">
        <f t="shared" si="197"/>
        <v>Not-Potable</v>
      </c>
      <c r="AB1397" t="str">
        <f t="shared" si="198"/>
        <v>Potable</v>
      </c>
      <c r="AC1397" t="s">
        <v>40</v>
      </c>
    </row>
    <row r="1398" spans="2:29" x14ac:dyDescent="0.3">
      <c r="B1398">
        <v>10.202971547604699</v>
      </c>
      <c r="C1398">
        <v>211.963404471454</v>
      </c>
      <c r="D1398">
        <v>217.08949286378501</v>
      </c>
      <c r="E1398">
        <v>7.49189500764989</v>
      </c>
      <c r="F1398">
        <f>$AH$27</f>
        <v>333.77577661081307</v>
      </c>
      <c r="G1398">
        <v>395.14078304214701</v>
      </c>
      <c r="H1398">
        <v>21.5205930332117</v>
      </c>
      <c r="I1398">
        <v>62.659460069982501</v>
      </c>
      <c r="J1398">
        <v>3.2709037528479601</v>
      </c>
      <c r="O1398" t="str">
        <f t="shared" si="191"/>
        <v>Alkaline</v>
      </c>
      <c r="P1398" t="str" cm="1">
        <f t="array" ref="P1398">_xlfn.IFS(C1397&lt;=60,"Soft",
C1397&lt;120,"Moderately Soft",
C1397&lt;=170,"Desirable",
C1397&lt;=240,"Moderately Hard",
C1397&gt;240,"Hard")</f>
        <v>Moderately Hard</v>
      </c>
      <c r="Q1398" t="str" cm="1">
        <f t="array" ref="Q1398">_xlfn.IFS(D1397&lt;50,"Non-Beneficial",
D1397&lt;=150,"Excellent",
D1397&lt;=250,"Good",
D1397&lt;=350,"Average",
D1397&lt;=500,"Poor",
D1397&lt;=800,"Very Poor",
D1397&gt;800,"Unacceptable")</f>
        <v>Average</v>
      </c>
      <c r="R1398" t="str">
        <f t="shared" si="190"/>
        <v>Unacceptable</v>
      </c>
      <c r="S1398" t="str">
        <f t="shared" si="192"/>
        <v>Safe</v>
      </c>
      <c r="T1398" t="str">
        <f t="shared" si="193"/>
        <v>Acceptable</v>
      </c>
      <c r="U1398" t="str">
        <f t="shared" si="194"/>
        <v>Acceptable</v>
      </c>
      <c r="V1398" t="str">
        <f t="shared" si="195"/>
        <v>Safe</v>
      </c>
      <c r="W1398" t="str">
        <f t="shared" si="196"/>
        <v>Acceptable</v>
      </c>
      <c r="AA1398" t="str">
        <f t="shared" si="197"/>
        <v>Not-Potable</v>
      </c>
      <c r="AB1398" t="str">
        <f t="shared" si="198"/>
        <v>Not-Potable</v>
      </c>
      <c r="AC1398" t="s">
        <v>40</v>
      </c>
    </row>
    <row r="1399" spans="2:29" x14ac:dyDescent="0.3">
      <c r="B1399">
        <v>4.5621564826721599</v>
      </c>
      <c r="C1399">
        <v>189.261417606263</v>
      </c>
      <c r="D1399">
        <v>238.29792880433698</v>
      </c>
      <c r="E1399">
        <v>7.81512472057209</v>
      </c>
      <c r="F1399">
        <v>325.16737135090301</v>
      </c>
      <c r="G1399">
        <v>401.551656660905</v>
      </c>
      <c r="H1399">
        <v>13.624148222767699</v>
      </c>
      <c r="I1399">
        <f>$AI$27</f>
        <v>66.396292946768</v>
      </c>
      <c r="J1399">
        <v>4.8228837637168596</v>
      </c>
      <c r="O1399" t="str">
        <f t="shared" si="191"/>
        <v>Alkaline</v>
      </c>
      <c r="P1399" t="str" cm="1">
        <f t="array" ref="P1399">_xlfn.IFS(C1398&lt;=60,"Soft",
C1398&lt;120,"Moderately Soft",
C1398&lt;=170,"Desirable",
C1398&lt;=240,"Moderately Hard",
C1398&gt;240,"Hard")</f>
        <v>Moderately Hard</v>
      </c>
      <c r="Q1399" t="str" cm="1">
        <f t="array" ref="Q1399">_xlfn.IFS(D1398&lt;50,"Non-Beneficial",
D1398&lt;=150,"Excellent",
D1398&lt;=250,"Good",
D1398&lt;=350,"Average",
D1398&lt;=500,"Poor",
D1398&lt;=800,"Very Poor",
D1398&gt;800,"Unacceptable")</f>
        <v>Good</v>
      </c>
      <c r="R1399" t="str">
        <f t="shared" si="190"/>
        <v>Unacceptable</v>
      </c>
      <c r="S1399" t="str">
        <f t="shared" si="192"/>
        <v>Safe</v>
      </c>
      <c r="T1399" t="str">
        <f t="shared" si="193"/>
        <v>Acceptable</v>
      </c>
      <c r="U1399" t="str">
        <f t="shared" si="194"/>
        <v>Unacceptable</v>
      </c>
      <c r="V1399" t="str">
        <f t="shared" si="195"/>
        <v>Safe</v>
      </c>
      <c r="W1399" t="str">
        <f t="shared" si="196"/>
        <v>Acceptable</v>
      </c>
      <c r="AA1399" t="str">
        <f t="shared" si="197"/>
        <v>Not-Potable</v>
      </c>
      <c r="AB1399" t="str">
        <f t="shared" si="198"/>
        <v>Not-Potable</v>
      </c>
      <c r="AC1399" t="s">
        <v>40</v>
      </c>
    </row>
    <row r="1400" spans="2:29" x14ac:dyDescent="0.3">
      <c r="B1400">
        <f>$AG$27</f>
        <v>7.080794504276815</v>
      </c>
      <c r="C1400">
        <v>205.95225013932699</v>
      </c>
      <c r="D1400">
        <v>297.43822595234496</v>
      </c>
      <c r="E1400">
        <v>7.5186920087986904</v>
      </c>
      <c r="F1400">
        <f>$AH$27</f>
        <v>333.77577661081307</v>
      </c>
      <c r="G1400">
        <v>430.24601010708199</v>
      </c>
      <c r="H1400">
        <v>20.720472883612899</v>
      </c>
      <c r="I1400">
        <v>82.396765769051797</v>
      </c>
      <c r="J1400">
        <v>3.8939259908952599</v>
      </c>
      <c r="O1400" t="str">
        <f t="shared" si="191"/>
        <v>Acidic</v>
      </c>
      <c r="P1400" t="str" cm="1">
        <f t="array" ref="P1400">_xlfn.IFS(C1399&lt;=60,"Soft",
C1399&lt;120,"Moderately Soft",
C1399&lt;=170,"Desirable",
C1399&lt;=240,"Moderately Hard",
C1399&gt;240,"Hard")</f>
        <v>Moderately Hard</v>
      </c>
      <c r="Q1400" t="str" cm="1">
        <f t="array" ref="Q1400">_xlfn.IFS(D1399&lt;50,"Non-Beneficial",
D1399&lt;=150,"Excellent",
D1399&lt;=250,"Good",
D1399&lt;=350,"Average",
D1399&lt;=500,"Poor",
D1399&lt;=800,"Very Poor",
D1399&gt;800,"Unacceptable")</f>
        <v>Good</v>
      </c>
      <c r="R1400" t="str">
        <f t="shared" si="190"/>
        <v>Unacceptable</v>
      </c>
      <c r="S1400" t="str">
        <f t="shared" si="192"/>
        <v>Safe</v>
      </c>
      <c r="T1400" t="str">
        <f t="shared" si="193"/>
        <v>Acceptable</v>
      </c>
      <c r="U1400" t="str">
        <f t="shared" si="194"/>
        <v>Acceptable</v>
      </c>
      <c r="V1400" t="str">
        <f t="shared" si="195"/>
        <v>Safe</v>
      </c>
      <c r="W1400" t="str">
        <f t="shared" si="196"/>
        <v>Acceptable</v>
      </c>
      <c r="AA1400" t="str">
        <f t="shared" si="197"/>
        <v>Not-Potable</v>
      </c>
      <c r="AB1400" t="str">
        <f t="shared" si="198"/>
        <v>Not-Potable</v>
      </c>
      <c r="AC1400" t="s">
        <v>40</v>
      </c>
    </row>
    <row r="1401" spans="2:29" x14ac:dyDescent="0.3">
      <c r="B1401">
        <v>5.20267201281598</v>
      </c>
      <c r="C1401">
        <v>195.32968870541399</v>
      </c>
      <c r="D1401">
        <v>230.514418571356</v>
      </c>
      <c r="E1401">
        <v>6.9595672224039999</v>
      </c>
      <c r="F1401">
        <v>245.72894850146599</v>
      </c>
      <c r="G1401">
        <v>473.54848402745603</v>
      </c>
      <c r="H1401">
        <v>11.659196215970701</v>
      </c>
      <c r="I1401">
        <v>49.522330280509898</v>
      </c>
      <c r="J1401">
        <v>3.9279805758489701</v>
      </c>
      <c r="O1401" t="str">
        <f t="shared" si="191"/>
        <v>Neutral</v>
      </c>
      <c r="P1401" t="str" cm="1">
        <f t="array" ref="P1401">_xlfn.IFS(C1400&lt;=60,"Soft",
C1400&lt;120,"Moderately Soft",
C1400&lt;=170,"Desirable",
C1400&lt;=240,"Moderately Hard",
C1400&gt;240,"Hard")</f>
        <v>Moderately Hard</v>
      </c>
      <c r="Q1401" t="str" cm="1">
        <f t="array" ref="Q1401">_xlfn.IFS(D1400&lt;50,"Non-Beneficial",
D1400&lt;=150,"Excellent",
D1400&lt;=250,"Good",
D1400&lt;=350,"Average",
D1400&lt;=500,"Poor",
D1400&lt;=800,"Very Poor",
D1400&gt;800,"Unacceptable")</f>
        <v>Average</v>
      </c>
      <c r="R1401" t="str">
        <f t="shared" si="190"/>
        <v>Unacceptable</v>
      </c>
      <c r="S1401" t="str">
        <f t="shared" si="192"/>
        <v>Safe</v>
      </c>
      <c r="T1401" t="str">
        <f t="shared" si="193"/>
        <v>Acceptable</v>
      </c>
      <c r="U1401" t="str">
        <f t="shared" si="194"/>
        <v>Unacceptable</v>
      </c>
      <c r="V1401" t="str">
        <f t="shared" si="195"/>
        <v>Unsafe</v>
      </c>
      <c r="W1401" t="str">
        <f t="shared" si="196"/>
        <v>Acceptable</v>
      </c>
      <c r="AA1401" t="str">
        <f t="shared" si="197"/>
        <v>Not-Potable</v>
      </c>
      <c r="AB1401" t="str">
        <f t="shared" si="198"/>
        <v>Not-Potable</v>
      </c>
      <c r="AC1401" t="s">
        <v>40</v>
      </c>
    </row>
    <row r="1402" spans="2:29" x14ac:dyDescent="0.3">
      <c r="B1402">
        <v>9.1497339267367206</v>
      </c>
      <c r="C1402">
        <v>230.56189925293299</v>
      </c>
      <c r="D1402">
        <v>304.68641826480604</v>
      </c>
      <c r="E1402">
        <v>7.66765526578709</v>
      </c>
      <c r="F1402">
        <v>337.557971991709</v>
      </c>
      <c r="G1402">
        <v>539.62503708633596</v>
      </c>
      <c r="H1402">
        <v>16.133498946789501</v>
      </c>
      <c r="I1402">
        <v>58.134526700342498</v>
      </c>
      <c r="J1402">
        <v>5.4368193035855503</v>
      </c>
      <c r="O1402" t="str">
        <f t="shared" si="191"/>
        <v>Acidic</v>
      </c>
      <c r="P1402" t="str" cm="1">
        <f t="array" ref="P1402">_xlfn.IFS(C1401&lt;=60,"Soft",
C1401&lt;120,"Moderately Soft",
C1401&lt;=170,"Desirable",
C1401&lt;=240,"Moderately Hard",
C1401&gt;240,"Hard")</f>
        <v>Moderately Hard</v>
      </c>
      <c r="Q1402" t="str" cm="1">
        <f t="array" ref="Q1402">_xlfn.IFS(D1401&lt;50,"Non-Beneficial",
D1401&lt;=150,"Excellent",
D1401&lt;=250,"Good",
D1401&lt;=350,"Average",
D1401&lt;=500,"Poor",
D1401&lt;=800,"Very Poor",
D1401&gt;800,"Unacceptable")</f>
        <v>Good</v>
      </c>
      <c r="R1402" t="str">
        <f t="shared" si="190"/>
        <v>Needs Boiling</v>
      </c>
      <c r="S1402" t="str">
        <f t="shared" si="192"/>
        <v>Safe</v>
      </c>
      <c r="T1402" t="str">
        <f t="shared" si="193"/>
        <v>Acceptable</v>
      </c>
      <c r="U1402" t="str">
        <f t="shared" si="194"/>
        <v>Acceptable</v>
      </c>
      <c r="V1402" t="str">
        <f t="shared" si="195"/>
        <v>Safe</v>
      </c>
      <c r="W1402" t="str">
        <f t="shared" si="196"/>
        <v>Acceptable</v>
      </c>
      <c r="AA1402" t="str">
        <f t="shared" si="197"/>
        <v>Not-Potable</v>
      </c>
      <c r="AB1402" t="str">
        <f t="shared" si="198"/>
        <v>Potable</v>
      </c>
      <c r="AC1402" t="s">
        <v>40</v>
      </c>
    </row>
    <row r="1403" spans="2:29" x14ac:dyDescent="0.3">
      <c r="B1403">
        <v>7.6155569793061204</v>
      </c>
      <c r="C1403">
        <v>204.86997445634</v>
      </c>
      <c r="D1403">
        <v>84.032845522268602</v>
      </c>
      <c r="E1403">
        <v>6.0123155378871198</v>
      </c>
      <c r="F1403">
        <v>418.30943059083302</v>
      </c>
      <c r="G1403">
        <v>311.17895469026399</v>
      </c>
      <c r="H1403">
        <v>12.74232873303</v>
      </c>
      <c r="I1403">
        <v>67.282328457207896</v>
      </c>
      <c r="J1403">
        <v>4.2431337337783903</v>
      </c>
      <c r="O1403" t="str">
        <f t="shared" si="191"/>
        <v>Alkaline</v>
      </c>
      <c r="P1403" t="str" cm="1">
        <f t="array" ref="P1403">_xlfn.IFS(C1402&lt;=60,"Soft",
C1402&lt;120,"Moderately Soft",
C1402&lt;=170,"Desirable",
C1402&lt;=240,"Moderately Hard",
C1402&gt;240,"Hard")</f>
        <v>Moderately Hard</v>
      </c>
      <c r="Q1403" t="str" cm="1">
        <f t="array" ref="Q1403">_xlfn.IFS(D1402&lt;50,"Non-Beneficial",
D1402&lt;=150,"Excellent",
D1402&lt;=250,"Good",
D1402&lt;=350,"Average",
D1402&lt;=500,"Poor",
D1402&lt;=800,"Very Poor",
D1402&gt;800,"Unacceptable")</f>
        <v>Average</v>
      </c>
      <c r="R1403" t="str">
        <f t="shared" si="190"/>
        <v>Unacceptable</v>
      </c>
      <c r="S1403" t="str">
        <f t="shared" si="192"/>
        <v>Safe</v>
      </c>
      <c r="T1403" t="str">
        <f t="shared" si="193"/>
        <v>Unacceptable</v>
      </c>
      <c r="U1403" t="str">
        <f t="shared" si="194"/>
        <v>Acceptable</v>
      </c>
      <c r="V1403" t="str">
        <f t="shared" si="195"/>
        <v>Safe</v>
      </c>
      <c r="W1403" t="str">
        <f t="shared" si="196"/>
        <v>Unacceptable</v>
      </c>
      <c r="AA1403" t="str">
        <f t="shared" si="197"/>
        <v>Not-Potable</v>
      </c>
      <c r="AB1403" t="str">
        <f t="shared" si="198"/>
        <v>Not-Potable</v>
      </c>
      <c r="AC1403" t="s">
        <v>40</v>
      </c>
    </row>
    <row r="1404" spans="2:29" x14ac:dyDescent="0.3">
      <c r="B1404">
        <v>7.8130676249463402</v>
      </c>
      <c r="C1404">
        <v>183.697479594985</v>
      </c>
      <c r="D1404">
        <v>98.121224634672998</v>
      </c>
      <c r="E1404">
        <v>7.6076392717319701</v>
      </c>
      <c r="F1404">
        <v>400.37352628416801</v>
      </c>
      <c r="G1404">
        <v>539.61079748569102</v>
      </c>
      <c r="H1404">
        <v>12.348083326544799</v>
      </c>
      <c r="I1404">
        <v>90.390276604295394</v>
      </c>
      <c r="J1404">
        <v>4.7137194992727798</v>
      </c>
      <c r="O1404" t="str">
        <f t="shared" si="191"/>
        <v>Neutral</v>
      </c>
      <c r="P1404" t="str" cm="1">
        <f t="array" ref="P1404">_xlfn.IFS(C1403&lt;=60,"Soft",
C1403&lt;120,"Moderately Soft",
C1403&lt;=170,"Desirable",
C1403&lt;=240,"Moderately Hard",
C1403&gt;240,"Hard")</f>
        <v>Moderately Hard</v>
      </c>
      <c r="Q1404" t="str" cm="1">
        <f t="array" ref="Q1404">_xlfn.IFS(D1403&lt;50,"Non-Beneficial",
D1403&lt;=150,"Excellent",
D1403&lt;=250,"Good",
D1403&lt;=350,"Average",
D1403&lt;=500,"Poor",
D1403&lt;=800,"Very Poor",
D1403&gt;800,"Unacceptable")</f>
        <v>Excellent</v>
      </c>
      <c r="R1404" t="str">
        <f t="shared" si="190"/>
        <v>Needs Boiling</v>
      </c>
      <c r="S1404" t="str">
        <f t="shared" si="192"/>
        <v>Unsafe</v>
      </c>
      <c r="T1404" t="str">
        <f t="shared" si="193"/>
        <v>Acceptable</v>
      </c>
      <c r="U1404" t="str">
        <f t="shared" si="194"/>
        <v>Acceptable</v>
      </c>
      <c r="V1404" t="str">
        <f t="shared" si="195"/>
        <v>Safe</v>
      </c>
      <c r="W1404" t="str">
        <f t="shared" si="196"/>
        <v>Acceptable</v>
      </c>
      <c r="AA1404" t="str">
        <f t="shared" si="197"/>
        <v>Not-Potable</v>
      </c>
      <c r="AB1404" t="str">
        <f t="shared" si="198"/>
        <v>Potable</v>
      </c>
      <c r="AC1404" t="s">
        <v>40</v>
      </c>
    </row>
    <row r="1405" spans="2:29" x14ac:dyDescent="0.3">
      <c r="B1405">
        <v>7.7210326879678304</v>
      </c>
      <c r="C1405">
        <v>203.35478838214499</v>
      </c>
      <c r="D1405">
        <v>358.00699273176394</v>
      </c>
      <c r="E1405">
        <v>7.6833993758331101</v>
      </c>
      <c r="F1405">
        <v>312.91904442520701</v>
      </c>
      <c r="G1405">
        <v>424.96699474480499</v>
      </c>
      <c r="H1405">
        <v>18.092608300288301</v>
      </c>
      <c r="I1405">
        <v>96.442129319443097</v>
      </c>
      <c r="J1405">
        <v>4.1684871019025103</v>
      </c>
      <c r="O1405" t="str">
        <f t="shared" si="191"/>
        <v>Neutral</v>
      </c>
      <c r="P1405" t="str" cm="1">
        <f t="array" ref="P1405">_xlfn.IFS(C1404&lt;=60,"Soft",
C1404&lt;120,"Moderately Soft",
C1404&lt;=170,"Desirable",
C1404&lt;=240,"Moderately Hard",
C1404&gt;240,"Hard")</f>
        <v>Moderately Hard</v>
      </c>
      <c r="Q1405" t="str" cm="1">
        <f t="array" ref="Q1405">_xlfn.IFS(D1404&lt;50,"Non-Beneficial",
D1404&lt;=150,"Excellent",
D1404&lt;=250,"Good",
D1404&lt;=350,"Average",
D1404&lt;=500,"Poor",
D1404&lt;=800,"Very Poor",
D1404&gt;800,"Unacceptable")</f>
        <v>Excellent</v>
      </c>
      <c r="R1405" t="str">
        <f t="shared" si="190"/>
        <v>Unacceptable</v>
      </c>
      <c r="S1405" t="str">
        <f t="shared" si="192"/>
        <v>Unsafe</v>
      </c>
      <c r="T1405" t="str">
        <f t="shared" si="193"/>
        <v>Unacceptable</v>
      </c>
      <c r="U1405" t="str">
        <f t="shared" si="194"/>
        <v>Acceptable</v>
      </c>
      <c r="V1405" t="str">
        <f t="shared" si="195"/>
        <v>Unsafe</v>
      </c>
      <c r="W1405" t="str">
        <f t="shared" si="196"/>
        <v>Acceptable</v>
      </c>
      <c r="AA1405" t="str">
        <f t="shared" si="197"/>
        <v>Not-Potable</v>
      </c>
      <c r="AB1405" t="str">
        <f t="shared" si="198"/>
        <v>Not-Potable</v>
      </c>
      <c r="AC1405" t="s">
        <v>40</v>
      </c>
    </row>
    <row r="1406" spans="2:29" x14ac:dyDescent="0.3">
      <c r="B1406">
        <v>9.0562447073418593</v>
      </c>
      <c r="C1406">
        <v>197.66630098297199</v>
      </c>
      <c r="D1406">
        <v>174.03532166861299</v>
      </c>
      <c r="E1406">
        <v>7.68891707162744</v>
      </c>
      <c r="F1406">
        <v>337.46017649793203</v>
      </c>
      <c r="G1406">
        <v>414.76663075968099</v>
      </c>
      <c r="H1406">
        <v>15.3498689924416</v>
      </c>
      <c r="I1406">
        <v>63.696745869559301</v>
      </c>
      <c r="J1406">
        <v>3.31935373668514</v>
      </c>
      <c r="O1406" t="str">
        <f t="shared" si="191"/>
        <v>Neutral</v>
      </c>
      <c r="P1406" t="str" cm="1">
        <f t="array" ref="P1406">_xlfn.IFS(C1405&lt;=60,"Soft",
C1405&lt;120,"Moderately Soft",
C1405&lt;=170,"Desirable",
C1405&lt;=240,"Moderately Hard",
C1405&gt;240,"Hard")</f>
        <v>Moderately Hard</v>
      </c>
      <c r="Q1406" t="str" cm="1">
        <f t="array" ref="Q1406">_xlfn.IFS(D1405&lt;50,"Non-Beneficial",
D1405&lt;=150,"Excellent",
D1405&lt;=250,"Good",
D1405&lt;=350,"Average",
D1405&lt;=500,"Poor",
D1405&lt;=800,"Very Poor",
D1405&gt;800,"Unacceptable")</f>
        <v>Poor</v>
      </c>
      <c r="R1406" t="str">
        <f t="shared" si="190"/>
        <v>Unacceptable</v>
      </c>
      <c r="S1406" t="str">
        <f t="shared" si="192"/>
        <v>Safe</v>
      </c>
      <c r="T1406" t="str">
        <f t="shared" si="193"/>
        <v>Acceptable</v>
      </c>
      <c r="U1406" t="str">
        <f t="shared" si="194"/>
        <v>Acceptable</v>
      </c>
      <c r="V1406" t="str">
        <f t="shared" si="195"/>
        <v>Unsafe</v>
      </c>
      <c r="W1406" t="str">
        <f t="shared" si="196"/>
        <v>Acceptable</v>
      </c>
      <c r="AA1406" t="str">
        <f t="shared" si="197"/>
        <v>Not-Potable</v>
      </c>
      <c r="AB1406" t="str">
        <f t="shared" si="198"/>
        <v>Not-Potable</v>
      </c>
      <c r="AC1406" t="s">
        <v>40</v>
      </c>
    </row>
    <row r="1407" spans="2:29" x14ac:dyDescent="0.3">
      <c r="B1407">
        <v>8.0826571254914299</v>
      </c>
      <c r="C1407">
        <v>213.755176931466</v>
      </c>
      <c r="D1407">
        <v>216.896342972431</v>
      </c>
      <c r="E1407">
        <v>8.77178409229181</v>
      </c>
      <c r="F1407">
        <v>325.03426465103598</v>
      </c>
      <c r="G1407">
        <v>508.11647266318602</v>
      </c>
      <c r="H1407">
        <v>17.038212200059998</v>
      </c>
      <c r="I1407">
        <f>$AI$27</f>
        <v>66.396292946768</v>
      </c>
      <c r="J1407">
        <v>5.2471301485472397</v>
      </c>
      <c r="O1407" t="str">
        <f t="shared" si="191"/>
        <v>Alkaline</v>
      </c>
      <c r="P1407" t="str" cm="1">
        <f t="array" ref="P1407">_xlfn.IFS(C1406&lt;=60,"Soft",
C1406&lt;120,"Moderately Soft",
C1406&lt;=170,"Desirable",
C1406&lt;=240,"Moderately Hard",
C1406&gt;240,"Hard")</f>
        <v>Moderately Hard</v>
      </c>
      <c r="Q1407" t="str" cm="1">
        <f t="array" ref="Q1407">_xlfn.IFS(D1406&lt;50,"Non-Beneficial",
D1406&lt;=150,"Excellent",
D1406&lt;=250,"Good",
D1406&lt;=350,"Average",
D1406&lt;=500,"Poor",
D1406&lt;=800,"Very Poor",
D1406&gt;800,"Unacceptable")</f>
        <v>Good</v>
      </c>
      <c r="R1407" t="str">
        <f t="shared" si="190"/>
        <v>Unacceptable</v>
      </c>
      <c r="S1407" t="str">
        <f t="shared" si="192"/>
        <v>Safe</v>
      </c>
      <c r="T1407" t="str">
        <f t="shared" si="193"/>
        <v>Acceptable</v>
      </c>
      <c r="U1407" t="str">
        <f t="shared" si="194"/>
        <v>Acceptable</v>
      </c>
      <c r="V1407" t="str">
        <f t="shared" si="195"/>
        <v>Safe</v>
      </c>
      <c r="W1407" t="str">
        <f t="shared" si="196"/>
        <v>Acceptable</v>
      </c>
      <c r="AA1407" t="str">
        <f t="shared" si="197"/>
        <v>Not-Potable</v>
      </c>
      <c r="AB1407" t="str">
        <f t="shared" si="198"/>
        <v>Not-Potable</v>
      </c>
      <c r="AC1407" t="s">
        <v>40</v>
      </c>
    </row>
    <row r="1408" spans="2:29" x14ac:dyDescent="0.3">
      <c r="B1408">
        <v>5.8486670702479602</v>
      </c>
      <c r="C1408">
        <v>210.44120540579701</v>
      </c>
      <c r="D1408">
        <v>330.95389596753199</v>
      </c>
      <c r="E1408">
        <v>6.0958838174883798</v>
      </c>
      <c r="F1408">
        <v>312.37578575744499</v>
      </c>
      <c r="G1408">
        <v>482.45193291360999</v>
      </c>
      <c r="H1408">
        <v>11.813337689645699</v>
      </c>
      <c r="I1408">
        <v>61.935078086158697</v>
      </c>
      <c r="J1408">
        <v>4.8745342459851004</v>
      </c>
      <c r="O1408" t="str">
        <f t="shared" si="191"/>
        <v>Alkaline</v>
      </c>
      <c r="P1408" t="str" cm="1">
        <f t="array" ref="P1408">_xlfn.IFS(C1407&lt;=60,"Soft",
C1407&lt;120,"Moderately Soft",
C1407&lt;=170,"Desirable",
C1407&lt;=240,"Moderately Hard",
C1407&gt;240,"Hard")</f>
        <v>Moderately Hard</v>
      </c>
      <c r="Q1408" t="str" cm="1">
        <f t="array" ref="Q1408">_xlfn.IFS(D1407&lt;50,"Non-Beneficial",
D1407&lt;=150,"Excellent",
D1407&lt;=250,"Good",
D1407&lt;=350,"Average",
D1407&lt;=500,"Poor",
D1407&lt;=800,"Very Poor",
D1407&gt;800,"Unacceptable")</f>
        <v>Good</v>
      </c>
      <c r="R1408" t="str">
        <f t="shared" si="190"/>
        <v>Unacceptable</v>
      </c>
      <c r="S1408" t="str">
        <f t="shared" si="192"/>
        <v>Safe</v>
      </c>
      <c r="T1408" t="str">
        <f t="shared" si="193"/>
        <v>Unacceptable</v>
      </c>
      <c r="U1408" t="str">
        <f t="shared" si="194"/>
        <v>Acceptable</v>
      </c>
      <c r="V1408" t="str">
        <f t="shared" si="195"/>
        <v>Safe</v>
      </c>
      <c r="W1408" t="str">
        <f t="shared" si="196"/>
        <v>Unacceptable</v>
      </c>
      <c r="AA1408" t="str">
        <f t="shared" si="197"/>
        <v>Not-Potable</v>
      </c>
      <c r="AB1408" t="str">
        <f t="shared" si="198"/>
        <v>Not-Potable</v>
      </c>
      <c r="AC1408" t="s">
        <v>40</v>
      </c>
    </row>
    <row r="1409" spans="2:29" x14ac:dyDescent="0.3">
      <c r="B1409">
        <v>8.4705459986920992</v>
      </c>
      <c r="C1409">
        <v>199.48971647950401</v>
      </c>
      <c r="D1409">
        <v>265.593804055742</v>
      </c>
      <c r="E1409">
        <v>7.9043812663480599</v>
      </c>
      <c r="F1409">
        <v>351.738924632465</v>
      </c>
      <c r="G1409">
        <v>491.51970529133501</v>
      </c>
      <c r="H1409">
        <v>9.5048796683283197</v>
      </c>
      <c r="I1409">
        <v>66.146355114041398</v>
      </c>
      <c r="J1409">
        <v>2.9358019953242702</v>
      </c>
      <c r="O1409" t="str">
        <f t="shared" si="191"/>
        <v>Acidic</v>
      </c>
      <c r="P1409" t="str" cm="1">
        <f t="array" ref="P1409">_xlfn.IFS(C1408&lt;=60,"Soft",
C1408&lt;120,"Moderately Soft",
C1408&lt;=170,"Desirable",
C1408&lt;=240,"Moderately Hard",
C1408&gt;240,"Hard")</f>
        <v>Moderately Hard</v>
      </c>
      <c r="Q1409" t="str" cm="1">
        <f t="array" ref="Q1409">_xlfn.IFS(D1408&lt;50,"Non-Beneficial",
D1408&lt;=150,"Excellent",
D1408&lt;=250,"Good",
D1408&lt;=350,"Average",
D1408&lt;=500,"Poor",
D1408&lt;=800,"Very Poor",
D1408&gt;800,"Unacceptable")</f>
        <v>Average</v>
      </c>
      <c r="R1409" t="str">
        <f t="shared" si="190"/>
        <v>Needs Boiling</v>
      </c>
      <c r="S1409" t="str">
        <f t="shared" si="192"/>
        <v>Safe</v>
      </c>
      <c r="T1409" t="str">
        <f t="shared" si="193"/>
        <v>Acceptable</v>
      </c>
      <c r="U1409" t="str">
        <f t="shared" si="194"/>
        <v>Acceptable</v>
      </c>
      <c r="V1409" t="str">
        <f t="shared" si="195"/>
        <v>Safe</v>
      </c>
      <c r="W1409" t="str">
        <f t="shared" si="196"/>
        <v>Acceptable</v>
      </c>
      <c r="AA1409" t="str">
        <f t="shared" si="197"/>
        <v>Not-Potable</v>
      </c>
      <c r="AB1409" t="str">
        <f t="shared" si="198"/>
        <v>Potable</v>
      </c>
      <c r="AC1409" t="s">
        <v>40</v>
      </c>
    </row>
    <row r="1410" spans="2:29" x14ac:dyDescent="0.3">
      <c r="B1410">
        <v>9.2285816298533305</v>
      </c>
      <c r="C1410">
        <v>180.94469653861299</v>
      </c>
      <c r="D1410">
        <v>103.45399314574101</v>
      </c>
      <c r="E1410">
        <v>6.0569891429693099</v>
      </c>
      <c r="F1410">
        <f>$AH$27</f>
        <v>333.77577661081307</v>
      </c>
      <c r="G1410">
        <v>397.04312971906103</v>
      </c>
      <c r="H1410">
        <v>18.215464432871102</v>
      </c>
      <c r="I1410">
        <v>53.976733727770899</v>
      </c>
      <c r="J1410">
        <v>3.8391854004736601</v>
      </c>
      <c r="O1410" t="str">
        <f t="shared" si="191"/>
        <v>Alkaline</v>
      </c>
      <c r="P1410" t="str" cm="1">
        <f t="array" ref="P1410">_xlfn.IFS(C1409&lt;=60,"Soft",
C1409&lt;120,"Moderately Soft",
C1409&lt;=170,"Desirable",
C1409&lt;=240,"Moderately Hard",
C1409&gt;240,"Hard")</f>
        <v>Moderately Hard</v>
      </c>
      <c r="Q1410" t="str" cm="1">
        <f t="array" ref="Q1410">_xlfn.IFS(D1409&lt;50,"Non-Beneficial",
D1409&lt;=150,"Excellent",
D1409&lt;=250,"Good",
D1409&lt;=350,"Average",
D1409&lt;=500,"Poor",
D1409&lt;=800,"Very Poor",
D1409&gt;800,"Unacceptable")</f>
        <v>Average</v>
      </c>
      <c r="R1410" t="str">
        <f t="shared" si="190"/>
        <v>Unacceptable</v>
      </c>
      <c r="S1410" t="str">
        <f t="shared" si="192"/>
        <v>Safe</v>
      </c>
      <c r="T1410" t="str">
        <f t="shared" si="193"/>
        <v>Acceptable</v>
      </c>
      <c r="U1410" t="str">
        <f t="shared" si="194"/>
        <v>Acceptable</v>
      </c>
      <c r="V1410" t="str">
        <f t="shared" si="195"/>
        <v>Safe</v>
      </c>
      <c r="W1410" t="str">
        <f t="shared" si="196"/>
        <v>Acceptable</v>
      </c>
      <c r="AA1410" t="str">
        <f t="shared" si="197"/>
        <v>Not-Potable</v>
      </c>
      <c r="AB1410" t="str">
        <f t="shared" si="198"/>
        <v>Not-Potable</v>
      </c>
      <c r="AC1410" t="s">
        <v>40</v>
      </c>
    </row>
    <row r="1411" spans="2:29" x14ac:dyDescent="0.3">
      <c r="B1411">
        <v>8.17058804476153</v>
      </c>
      <c r="C1411">
        <v>208.27918131736001</v>
      </c>
      <c r="D1411">
        <v>128.068323265299</v>
      </c>
      <c r="E1411">
        <v>5.4892586905023997</v>
      </c>
      <c r="F1411">
        <v>322.923997702836</v>
      </c>
      <c r="G1411">
        <v>472.02828571168698</v>
      </c>
      <c r="H1411">
        <v>13.3895487597739</v>
      </c>
      <c r="I1411">
        <v>28.5663643716798</v>
      </c>
      <c r="J1411">
        <v>3.9958570491966698</v>
      </c>
      <c r="O1411" t="str">
        <f t="shared" si="191"/>
        <v>Alkaline</v>
      </c>
      <c r="P1411" t="str" cm="1">
        <f t="array" ref="P1411">_xlfn.IFS(C1410&lt;=60,"Soft",
C1410&lt;120,"Moderately Soft",
C1410&lt;=170,"Desirable",
C1410&lt;=240,"Moderately Hard",
C1410&gt;240,"Hard")</f>
        <v>Moderately Hard</v>
      </c>
      <c r="Q1411" t="str" cm="1">
        <f t="array" ref="Q1411">_xlfn.IFS(D1410&lt;50,"Non-Beneficial",
D1410&lt;=150,"Excellent",
D1410&lt;=250,"Good",
D1410&lt;=350,"Average",
D1410&lt;=500,"Poor",
D1410&lt;=800,"Very Poor",
D1410&gt;800,"Unacceptable")</f>
        <v>Excellent</v>
      </c>
      <c r="R1411" t="str">
        <f t="shared" ref="R1411:R1474" si="199">IF(E1410&lt;=5,"Acceptable",
IF(E1410&lt;=7,"Needs Boiling","Unacceptable"))</f>
        <v>Needs Boiling</v>
      </c>
      <c r="S1411" t="str">
        <f t="shared" si="192"/>
        <v>Safe</v>
      </c>
      <c r="T1411" t="str">
        <f t="shared" si="193"/>
        <v>Acceptable</v>
      </c>
      <c r="U1411" t="str">
        <f t="shared" si="194"/>
        <v>Acceptable</v>
      </c>
      <c r="V1411" t="str">
        <f t="shared" si="195"/>
        <v>Safe</v>
      </c>
      <c r="W1411" t="str">
        <f t="shared" si="196"/>
        <v>Acceptable</v>
      </c>
      <c r="AA1411" t="str">
        <f t="shared" si="197"/>
        <v>Not-Potable</v>
      </c>
      <c r="AB1411" t="str">
        <f t="shared" si="198"/>
        <v>Potable</v>
      </c>
      <c r="AC1411" t="s">
        <v>40</v>
      </c>
    </row>
    <row r="1412" spans="2:29" x14ac:dyDescent="0.3">
      <c r="B1412">
        <v>6.3819771050964196</v>
      </c>
      <c r="C1412">
        <v>211.917276498435</v>
      </c>
      <c r="D1412">
        <v>207.092797621545</v>
      </c>
      <c r="E1412">
        <v>6.1711620048400597</v>
      </c>
      <c r="F1412">
        <v>278.94927297600901</v>
      </c>
      <c r="G1412">
        <v>525.07547793103299</v>
      </c>
      <c r="H1412">
        <v>16.684074144953399</v>
      </c>
      <c r="I1412">
        <v>74.529805880654294</v>
      </c>
      <c r="J1412">
        <v>4.9918959900638002</v>
      </c>
      <c r="O1412" t="str">
        <f t="shared" ref="O1412:O1475" si="200">IF(B1411&lt;3,"Highly Acidic",
IF(AND(B1411&lt;6.52,B1411&gt;=3),"Acidic",
IF(AND(B1411&gt;=6.52,B1411&lt;=6.83),"Drinkable",
IF(AND(B1411&gt;6.83,B1411&lt;8),"Neutral",
IF(AND(B1411&gt;=8,B1411&lt;11),"Alkaline","Highly Alkaline")
))))</f>
        <v>Alkaline</v>
      </c>
      <c r="P1412" t="str" cm="1">
        <f t="array" ref="P1412">_xlfn.IFS(C1411&lt;=60,"Soft",
C1411&lt;120,"Moderately Soft",
C1411&lt;=170,"Desirable",
C1411&lt;=240,"Moderately Hard",
C1411&gt;240,"Hard")</f>
        <v>Moderately Hard</v>
      </c>
      <c r="Q1412" t="str" cm="1">
        <f t="array" ref="Q1412">_xlfn.IFS(D1411&lt;50,"Non-Beneficial",
D1411&lt;=150,"Excellent",
D1411&lt;=250,"Good",
D1411&lt;=350,"Average",
D1411&lt;=500,"Poor",
D1411&lt;=800,"Very Poor",
D1411&gt;800,"Unacceptable")</f>
        <v>Excellent</v>
      </c>
      <c r="R1412" t="str">
        <f t="shared" si="199"/>
        <v>Needs Boiling</v>
      </c>
      <c r="S1412" t="str">
        <f t="shared" ref="S1412:S1475" si="201">IF(F1411&lt;=400,"Safe","Unsafe")</f>
        <v>Safe</v>
      </c>
      <c r="T1412" t="str">
        <f t="shared" ref="T1412:T1475" si="202">IF(G1411&lt;=500,"Acceptable","Unacceptable")</f>
        <v>Acceptable</v>
      </c>
      <c r="U1412" t="str">
        <f t="shared" ref="U1412:U1475" si="203">IF(H1411&lt;20,"Acceptable","Unacceptable")</f>
        <v>Acceptable</v>
      </c>
      <c r="V1412" t="str">
        <f t="shared" ref="V1412:V1475" si="204">IF(I1411&lt;=80,"Safe","Unsafe")</f>
        <v>Safe</v>
      </c>
      <c r="W1412" t="str">
        <f t="shared" ref="W1412:W1475" si="205">IF(J1411&lt;5,"Acceptable","Unacceptable")</f>
        <v>Acceptable</v>
      </c>
      <c r="AA1412" t="str">
        <f t="shared" ref="AA1412:AA1475" si="206">IF(
       AND(OR(O1412 = "Drinkable",O1412 = "Neutral"),
                OR(P1412 = "Desirable",P1412 = "Moderately Hard"),
                OR(Q1412 = "Excellent",Q1412 = "Good",Q1412 = "Average"),
                OR(R1412 = "Acceptable",R1412 = "Needs Boiling"),
                S1412 = "Safe",
                T1412 = "Acceptable",
                U1412 = "Acceptable",
                V1412 = "Safe",
                W1412 = "Acceptable"
               ),
     "Potable",
    "Not-Potable"
   )</f>
        <v>Not-Potable</v>
      </c>
      <c r="AB1412" t="str">
        <f t="shared" ref="AB1412:AB1475" si="207">IF(
        SUM(
                   IF(OR(O1412 = "Neutral",O1412 = "Drinkable"),1,0),
                   IF(OR(P1412 = "Desirable",P1412 = "Moderately Hard"),1,0),
                   IF(OR(Q1412 = "Good",Q1412 = "Average",Q1412 ="Excellent"),1,0),
                   IF(OR(R1412 = "Acceptable",R1412 = "Needs Boiling"),1,0),
                   IF(S1412 = "Safe",1,0),
                   IF(T1412 = "Acceptable",1,0),
                   IF(U1412 = "Acceptable",1,0),
                   IF(V1412 = "Safe",1,0),
                   IF(W1412 = "Acceptable",1,0)
               )&gt;7,
      "Potable",
      "Not-Potable"
  )</f>
        <v>Potable</v>
      </c>
      <c r="AC1412" t="s">
        <v>40</v>
      </c>
    </row>
    <row r="1413" spans="2:29" x14ac:dyDescent="0.3">
      <c r="B1413">
        <v>6.9898137702949699</v>
      </c>
      <c r="C1413">
        <v>221.00023527034</v>
      </c>
      <c r="D1413">
        <v>207.695196358647</v>
      </c>
      <c r="E1413">
        <v>8.3610186604922703</v>
      </c>
      <c r="F1413">
        <v>307.52315882358403</v>
      </c>
      <c r="G1413">
        <v>326.586359820442</v>
      </c>
      <c r="H1413">
        <v>12.2862369326691</v>
      </c>
      <c r="I1413">
        <v>62.768615404554197</v>
      </c>
      <c r="J1413">
        <v>4.8085826910985299</v>
      </c>
      <c r="O1413" t="str">
        <f t="shared" si="200"/>
        <v>Acidic</v>
      </c>
      <c r="P1413" t="str" cm="1">
        <f t="array" ref="P1413">_xlfn.IFS(C1412&lt;=60,"Soft",
C1412&lt;120,"Moderately Soft",
C1412&lt;=170,"Desirable",
C1412&lt;=240,"Moderately Hard",
C1412&gt;240,"Hard")</f>
        <v>Moderately Hard</v>
      </c>
      <c r="Q1413" t="str" cm="1">
        <f t="array" ref="Q1413">_xlfn.IFS(D1412&lt;50,"Non-Beneficial",
D1412&lt;=150,"Excellent",
D1412&lt;=250,"Good",
D1412&lt;=350,"Average",
D1412&lt;=500,"Poor",
D1412&lt;=800,"Very Poor",
D1412&gt;800,"Unacceptable")</f>
        <v>Good</v>
      </c>
      <c r="R1413" t="str">
        <f t="shared" si="199"/>
        <v>Needs Boiling</v>
      </c>
      <c r="S1413" t="str">
        <f t="shared" si="201"/>
        <v>Safe</v>
      </c>
      <c r="T1413" t="str">
        <f t="shared" si="202"/>
        <v>Unacceptable</v>
      </c>
      <c r="U1413" t="str">
        <f t="shared" si="203"/>
        <v>Acceptable</v>
      </c>
      <c r="V1413" t="str">
        <f t="shared" si="204"/>
        <v>Safe</v>
      </c>
      <c r="W1413" t="str">
        <f t="shared" si="205"/>
        <v>Acceptable</v>
      </c>
      <c r="AA1413" t="str">
        <f t="shared" si="206"/>
        <v>Not-Potable</v>
      </c>
      <c r="AB1413" t="str">
        <f t="shared" si="207"/>
        <v>Not-Potable</v>
      </c>
      <c r="AC1413" t="s">
        <v>40</v>
      </c>
    </row>
    <row r="1414" spans="2:29" x14ac:dyDescent="0.3">
      <c r="B1414">
        <v>10.378108203556501</v>
      </c>
      <c r="C1414">
        <v>200.00412122429299</v>
      </c>
      <c r="D1414">
        <v>86.448310468384491</v>
      </c>
      <c r="E1414">
        <v>9.8235071514332208</v>
      </c>
      <c r="F1414">
        <v>442.76142836904501</v>
      </c>
      <c r="G1414">
        <v>473.81419141248801</v>
      </c>
      <c r="H1414">
        <v>14.1562413689763</v>
      </c>
      <c r="I1414">
        <v>64.164408965637193</v>
      </c>
      <c r="J1414">
        <v>3.5774474596499801</v>
      </c>
      <c r="O1414" t="str">
        <f t="shared" si="200"/>
        <v>Neutral</v>
      </c>
      <c r="P1414" t="str" cm="1">
        <f t="array" ref="P1414">_xlfn.IFS(C1413&lt;=60,"Soft",
C1413&lt;120,"Moderately Soft",
C1413&lt;=170,"Desirable",
C1413&lt;=240,"Moderately Hard",
C1413&gt;240,"Hard")</f>
        <v>Moderately Hard</v>
      </c>
      <c r="Q1414" t="str" cm="1">
        <f t="array" ref="Q1414">_xlfn.IFS(D1413&lt;50,"Non-Beneficial",
D1413&lt;=150,"Excellent",
D1413&lt;=250,"Good",
D1413&lt;=350,"Average",
D1413&lt;=500,"Poor",
D1413&lt;=800,"Very Poor",
D1413&gt;800,"Unacceptable")</f>
        <v>Good</v>
      </c>
      <c r="R1414" t="str">
        <f t="shared" si="199"/>
        <v>Unacceptable</v>
      </c>
      <c r="S1414" t="str">
        <f t="shared" si="201"/>
        <v>Safe</v>
      </c>
      <c r="T1414" t="str">
        <f t="shared" si="202"/>
        <v>Acceptable</v>
      </c>
      <c r="U1414" t="str">
        <f t="shared" si="203"/>
        <v>Acceptable</v>
      </c>
      <c r="V1414" t="str">
        <f t="shared" si="204"/>
        <v>Safe</v>
      </c>
      <c r="W1414" t="str">
        <f t="shared" si="205"/>
        <v>Acceptable</v>
      </c>
      <c r="AA1414" t="str">
        <f t="shared" si="206"/>
        <v>Not-Potable</v>
      </c>
      <c r="AB1414" t="str">
        <f t="shared" si="207"/>
        <v>Potable</v>
      </c>
      <c r="AC1414" t="s">
        <v>40</v>
      </c>
    </row>
    <row r="1415" spans="2:29" x14ac:dyDescent="0.3">
      <c r="B1415">
        <f>$AG$27</f>
        <v>7.080794504276815</v>
      </c>
      <c r="C1415">
        <v>182.10057280095199</v>
      </c>
      <c r="D1415">
        <v>174.23407988916699</v>
      </c>
      <c r="E1415">
        <v>6.8157187223051503</v>
      </c>
      <c r="F1415">
        <f>$AH$27</f>
        <v>333.77577661081307</v>
      </c>
      <c r="G1415">
        <v>495.51312794627597</v>
      </c>
      <c r="H1415">
        <v>11.5583718946903</v>
      </c>
      <c r="I1415">
        <v>85.864118730672402</v>
      </c>
      <c r="J1415">
        <v>3.5681965996986502</v>
      </c>
      <c r="O1415" t="str">
        <f t="shared" si="200"/>
        <v>Alkaline</v>
      </c>
      <c r="P1415" t="str" cm="1">
        <f t="array" ref="P1415">_xlfn.IFS(C1414&lt;=60,"Soft",
C1414&lt;120,"Moderately Soft",
C1414&lt;=170,"Desirable",
C1414&lt;=240,"Moderately Hard",
C1414&gt;240,"Hard")</f>
        <v>Moderately Hard</v>
      </c>
      <c r="Q1415" t="str" cm="1">
        <f t="array" ref="Q1415">_xlfn.IFS(D1414&lt;50,"Non-Beneficial",
D1414&lt;=150,"Excellent",
D1414&lt;=250,"Good",
D1414&lt;=350,"Average",
D1414&lt;=500,"Poor",
D1414&lt;=800,"Very Poor",
D1414&gt;800,"Unacceptable")</f>
        <v>Excellent</v>
      </c>
      <c r="R1415" t="str">
        <f t="shared" si="199"/>
        <v>Unacceptable</v>
      </c>
      <c r="S1415" t="str">
        <f t="shared" si="201"/>
        <v>Unsafe</v>
      </c>
      <c r="T1415" t="str">
        <f t="shared" si="202"/>
        <v>Acceptable</v>
      </c>
      <c r="U1415" t="str">
        <f t="shared" si="203"/>
        <v>Acceptable</v>
      </c>
      <c r="V1415" t="str">
        <f t="shared" si="204"/>
        <v>Safe</v>
      </c>
      <c r="W1415" t="str">
        <f t="shared" si="205"/>
        <v>Acceptable</v>
      </c>
      <c r="AA1415" t="str">
        <f t="shared" si="206"/>
        <v>Not-Potable</v>
      </c>
      <c r="AB1415" t="str">
        <f t="shared" si="207"/>
        <v>Not-Potable</v>
      </c>
      <c r="AC1415" t="s">
        <v>40</v>
      </c>
    </row>
    <row r="1416" spans="2:29" x14ac:dyDescent="0.3">
      <c r="B1416">
        <v>3.59082236400599</v>
      </c>
      <c r="C1416">
        <v>213.702298996172</v>
      </c>
      <c r="D1416">
        <v>334.31671122053399</v>
      </c>
      <c r="E1416">
        <v>5.5423636438996198</v>
      </c>
      <c r="F1416">
        <v>308.38061213338102</v>
      </c>
      <c r="G1416">
        <v>465.63011944987801</v>
      </c>
      <c r="H1416">
        <v>18.1269236895353</v>
      </c>
      <c r="I1416">
        <v>50.081053960597899</v>
      </c>
      <c r="J1416">
        <v>4.1447808727097302</v>
      </c>
      <c r="O1416" t="str">
        <f t="shared" si="200"/>
        <v>Neutral</v>
      </c>
      <c r="P1416" t="str" cm="1">
        <f t="array" ref="P1416">_xlfn.IFS(C1415&lt;=60,"Soft",
C1415&lt;120,"Moderately Soft",
C1415&lt;=170,"Desirable",
C1415&lt;=240,"Moderately Hard",
C1415&gt;240,"Hard")</f>
        <v>Moderately Hard</v>
      </c>
      <c r="Q1416" t="str" cm="1">
        <f t="array" ref="Q1416">_xlfn.IFS(D1415&lt;50,"Non-Beneficial",
D1415&lt;=150,"Excellent",
D1415&lt;=250,"Good",
D1415&lt;=350,"Average",
D1415&lt;=500,"Poor",
D1415&lt;=800,"Very Poor",
D1415&gt;800,"Unacceptable")</f>
        <v>Good</v>
      </c>
      <c r="R1416" t="str">
        <f t="shared" si="199"/>
        <v>Needs Boiling</v>
      </c>
      <c r="S1416" t="str">
        <f t="shared" si="201"/>
        <v>Safe</v>
      </c>
      <c r="T1416" t="str">
        <f t="shared" si="202"/>
        <v>Acceptable</v>
      </c>
      <c r="U1416" t="str">
        <f t="shared" si="203"/>
        <v>Acceptable</v>
      </c>
      <c r="V1416" t="str">
        <f t="shared" si="204"/>
        <v>Unsafe</v>
      </c>
      <c r="W1416" t="str">
        <f t="shared" si="205"/>
        <v>Acceptable</v>
      </c>
      <c r="AA1416" t="str">
        <f t="shared" si="206"/>
        <v>Not-Potable</v>
      </c>
      <c r="AB1416" t="str">
        <f t="shared" si="207"/>
        <v>Potable</v>
      </c>
      <c r="AC1416" t="s">
        <v>40</v>
      </c>
    </row>
    <row r="1417" spans="2:29" x14ac:dyDescent="0.3">
      <c r="B1417">
        <v>7.3885185027919498</v>
      </c>
      <c r="C1417">
        <v>201.057714440908</v>
      </c>
      <c r="D1417">
        <v>139.21146216729801</v>
      </c>
      <c r="E1417">
        <v>7.76649466934348</v>
      </c>
      <c r="F1417">
        <f>$AH$27</f>
        <v>333.77577661081307</v>
      </c>
      <c r="G1417">
        <v>560.77472904512399</v>
      </c>
      <c r="H1417">
        <v>14.467094899865099</v>
      </c>
      <c r="I1417">
        <v>74.374017670038498</v>
      </c>
      <c r="J1417">
        <v>4.40905352824036</v>
      </c>
      <c r="O1417" t="str">
        <f t="shared" si="200"/>
        <v>Acidic</v>
      </c>
      <c r="P1417" t="str" cm="1">
        <f t="array" ref="P1417">_xlfn.IFS(C1416&lt;=60,"Soft",
C1416&lt;120,"Moderately Soft",
C1416&lt;=170,"Desirable",
C1416&lt;=240,"Moderately Hard",
C1416&gt;240,"Hard")</f>
        <v>Moderately Hard</v>
      </c>
      <c r="Q1417" t="str" cm="1">
        <f t="array" ref="Q1417">_xlfn.IFS(D1416&lt;50,"Non-Beneficial",
D1416&lt;=150,"Excellent",
D1416&lt;=250,"Good",
D1416&lt;=350,"Average",
D1416&lt;=500,"Poor",
D1416&lt;=800,"Very Poor",
D1416&gt;800,"Unacceptable")</f>
        <v>Average</v>
      </c>
      <c r="R1417" t="str">
        <f t="shared" si="199"/>
        <v>Needs Boiling</v>
      </c>
      <c r="S1417" t="str">
        <f t="shared" si="201"/>
        <v>Safe</v>
      </c>
      <c r="T1417" t="str">
        <f t="shared" si="202"/>
        <v>Acceptable</v>
      </c>
      <c r="U1417" t="str">
        <f t="shared" si="203"/>
        <v>Acceptable</v>
      </c>
      <c r="V1417" t="str">
        <f t="shared" si="204"/>
        <v>Safe</v>
      </c>
      <c r="W1417" t="str">
        <f t="shared" si="205"/>
        <v>Acceptable</v>
      </c>
      <c r="AA1417" t="str">
        <f t="shared" si="206"/>
        <v>Not-Potable</v>
      </c>
      <c r="AB1417" t="str">
        <f t="shared" si="207"/>
        <v>Potable</v>
      </c>
      <c r="AC1417" t="s">
        <v>40</v>
      </c>
    </row>
    <row r="1418" spans="2:29" x14ac:dyDescent="0.3">
      <c r="B1418">
        <v>6.9668351678796299</v>
      </c>
      <c r="C1418">
        <v>158.04306530443299</v>
      </c>
      <c r="D1418">
        <v>122.566782865097</v>
      </c>
      <c r="E1418">
        <v>7.1056190571186004</v>
      </c>
      <c r="F1418">
        <v>371.51743510288998</v>
      </c>
      <c r="G1418">
        <v>382.443862718351</v>
      </c>
      <c r="H1418">
        <v>14.408080469994999</v>
      </c>
      <c r="I1418">
        <v>78.100735317215097</v>
      </c>
      <c r="J1418">
        <v>2.9574410713545598</v>
      </c>
      <c r="O1418" t="str">
        <f t="shared" si="200"/>
        <v>Neutral</v>
      </c>
      <c r="P1418" t="str" cm="1">
        <f t="array" ref="P1418">_xlfn.IFS(C1417&lt;=60,"Soft",
C1417&lt;120,"Moderately Soft",
C1417&lt;=170,"Desirable",
C1417&lt;=240,"Moderately Hard",
C1417&gt;240,"Hard")</f>
        <v>Moderately Hard</v>
      </c>
      <c r="Q1418" t="str" cm="1">
        <f t="array" ref="Q1418">_xlfn.IFS(D1417&lt;50,"Non-Beneficial",
D1417&lt;=150,"Excellent",
D1417&lt;=250,"Good",
D1417&lt;=350,"Average",
D1417&lt;=500,"Poor",
D1417&lt;=800,"Very Poor",
D1417&gt;800,"Unacceptable")</f>
        <v>Excellent</v>
      </c>
      <c r="R1418" t="str">
        <f t="shared" si="199"/>
        <v>Unacceptable</v>
      </c>
      <c r="S1418" t="str">
        <f t="shared" si="201"/>
        <v>Safe</v>
      </c>
      <c r="T1418" t="str">
        <f t="shared" si="202"/>
        <v>Unacceptable</v>
      </c>
      <c r="U1418" t="str">
        <f t="shared" si="203"/>
        <v>Acceptable</v>
      </c>
      <c r="V1418" t="str">
        <f t="shared" si="204"/>
        <v>Safe</v>
      </c>
      <c r="W1418" t="str">
        <f t="shared" si="205"/>
        <v>Acceptable</v>
      </c>
      <c r="AA1418" t="str">
        <f t="shared" si="206"/>
        <v>Not-Potable</v>
      </c>
      <c r="AB1418" t="str">
        <f t="shared" si="207"/>
        <v>Not-Potable</v>
      </c>
      <c r="AC1418" t="s">
        <v>40</v>
      </c>
    </row>
    <row r="1419" spans="2:29" x14ac:dyDescent="0.3">
      <c r="B1419">
        <v>6.7034868537845602</v>
      </c>
      <c r="C1419">
        <v>182.129514313935</v>
      </c>
      <c r="D1419">
        <v>243.16875145809499</v>
      </c>
      <c r="E1419">
        <v>7.0098058092260898</v>
      </c>
      <c r="F1419">
        <v>341.33395170270597</v>
      </c>
      <c r="G1419">
        <v>479.53749686692203</v>
      </c>
      <c r="H1419">
        <v>20.0886433812653</v>
      </c>
      <c r="I1419">
        <v>53.925045336548003</v>
      </c>
      <c r="J1419">
        <v>4.2238837108350902</v>
      </c>
      <c r="O1419" t="str">
        <f t="shared" si="200"/>
        <v>Neutral</v>
      </c>
      <c r="P1419" t="str" cm="1">
        <f t="array" ref="P1419">_xlfn.IFS(C1418&lt;=60,"Soft",
C1418&lt;120,"Moderately Soft",
C1418&lt;=170,"Desirable",
C1418&lt;=240,"Moderately Hard",
C1418&gt;240,"Hard")</f>
        <v>Desirable</v>
      </c>
      <c r="Q1419" t="str" cm="1">
        <f t="array" ref="Q1419">_xlfn.IFS(D1418&lt;50,"Non-Beneficial",
D1418&lt;=150,"Excellent",
D1418&lt;=250,"Good",
D1418&lt;=350,"Average",
D1418&lt;=500,"Poor",
D1418&lt;=800,"Very Poor",
D1418&gt;800,"Unacceptable")</f>
        <v>Excellent</v>
      </c>
      <c r="R1419" t="str">
        <f t="shared" si="199"/>
        <v>Unacceptable</v>
      </c>
      <c r="S1419" t="str">
        <f t="shared" si="201"/>
        <v>Safe</v>
      </c>
      <c r="T1419" t="str">
        <f t="shared" si="202"/>
        <v>Acceptable</v>
      </c>
      <c r="U1419" t="str">
        <f t="shared" si="203"/>
        <v>Acceptable</v>
      </c>
      <c r="V1419" t="str">
        <f t="shared" si="204"/>
        <v>Safe</v>
      </c>
      <c r="W1419" t="str">
        <f t="shared" si="205"/>
        <v>Acceptable</v>
      </c>
      <c r="AA1419" t="str">
        <f t="shared" si="206"/>
        <v>Not-Potable</v>
      </c>
      <c r="AB1419" t="str">
        <f t="shared" si="207"/>
        <v>Potable</v>
      </c>
      <c r="AC1419" t="s">
        <v>40</v>
      </c>
    </row>
    <row r="1420" spans="2:29" x14ac:dyDescent="0.3">
      <c r="B1420">
        <v>7.1396712562776097</v>
      </c>
      <c r="C1420">
        <v>183.427974757231</v>
      </c>
      <c r="D1420">
        <v>169.16413537349501</v>
      </c>
      <c r="E1420">
        <v>6.5394158909420597</v>
      </c>
      <c r="F1420">
        <f>$AH$27</f>
        <v>333.77577661081307</v>
      </c>
      <c r="G1420">
        <v>363.767713837548</v>
      </c>
      <c r="H1420">
        <v>10.144442744407501</v>
      </c>
      <c r="I1420">
        <v>42.315473273750101</v>
      </c>
      <c r="J1420">
        <v>3.15138859508339</v>
      </c>
      <c r="O1420" t="str">
        <f t="shared" si="200"/>
        <v>Drinkable</v>
      </c>
      <c r="P1420" t="str" cm="1">
        <f t="array" ref="P1420">_xlfn.IFS(C1419&lt;=60,"Soft",
C1419&lt;120,"Moderately Soft",
C1419&lt;=170,"Desirable",
C1419&lt;=240,"Moderately Hard",
C1419&gt;240,"Hard")</f>
        <v>Moderately Hard</v>
      </c>
      <c r="Q1420" t="str" cm="1">
        <f t="array" ref="Q1420">_xlfn.IFS(D1419&lt;50,"Non-Beneficial",
D1419&lt;=150,"Excellent",
D1419&lt;=250,"Good",
D1419&lt;=350,"Average",
D1419&lt;=500,"Poor",
D1419&lt;=800,"Very Poor",
D1419&gt;800,"Unacceptable")</f>
        <v>Good</v>
      </c>
      <c r="R1420" t="str">
        <f t="shared" si="199"/>
        <v>Unacceptable</v>
      </c>
      <c r="S1420" t="str">
        <f t="shared" si="201"/>
        <v>Safe</v>
      </c>
      <c r="T1420" t="str">
        <f t="shared" si="202"/>
        <v>Acceptable</v>
      </c>
      <c r="U1420" t="str">
        <f t="shared" si="203"/>
        <v>Unacceptable</v>
      </c>
      <c r="V1420" t="str">
        <f t="shared" si="204"/>
        <v>Safe</v>
      </c>
      <c r="W1420" t="str">
        <f t="shared" si="205"/>
        <v>Acceptable</v>
      </c>
      <c r="AA1420" t="str">
        <f t="shared" si="206"/>
        <v>Not-Potable</v>
      </c>
      <c r="AB1420" t="str">
        <f t="shared" si="207"/>
        <v>Not-Potable</v>
      </c>
      <c r="AC1420" t="s">
        <v>40</v>
      </c>
    </row>
    <row r="1421" spans="2:29" x14ac:dyDescent="0.3">
      <c r="B1421">
        <v>6.6487930100199497</v>
      </c>
      <c r="C1421">
        <v>213.95998785016999</v>
      </c>
      <c r="D1421">
        <v>163.88405264965601</v>
      </c>
      <c r="E1421">
        <v>7.6565062294296702</v>
      </c>
      <c r="F1421">
        <v>357.72813129269701</v>
      </c>
      <c r="G1421">
        <v>372.68699538561702</v>
      </c>
      <c r="H1421">
        <v>15.379518621419701</v>
      </c>
      <c r="I1421">
        <v>31.895507379008698</v>
      </c>
      <c r="J1421">
        <v>5.1380478281848303</v>
      </c>
      <c r="O1421" t="str">
        <f t="shared" si="200"/>
        <v>Neutral</v>
      </c>
      <c r="P1421" t="str" cm="1">
        <f t="array" ref="P1421">_xlfn.IFS(C1420&lt;=60,"Soft",
C1420&lt;120,"Moderately Soft",
C1420&lt;=170,"Desirable",
C1420&lt;=240,"Moderately Hard",
C1420&gt;240,"Hard")</f>
        <v>Moderately Hard</v>
      </c>
      <c r="Q1421" t="str" cm="1">
        <f t="array" ref="Q1421">_xlfn.IFS(D1420&lt;50,"Non-Beneficial",
D1420&lt;=150,"Excellent",
D1420&lt;=250,"Good",
D1420&lt;=350,"Average",
D1420&lt;=500,"Poor",
D1420&lt;=800,"Very Poor",
D1420&gt;800,"Unacceptable")</f>
        <v>Good</v>
      </c>
      <c r="R1421" t="str">
        <f t="shared" si="199"/>
        <v>Needs Boiling</v>
      </c>
      <c r="S1421" t="str">
        <f t="shared" si="201"/>
        <v>Safe</v>
      </c>
      <c r="T1421" t="str">
        <f t="shared" si="202"/>
        <v>Acceptable</v>
      </c>
      <c r="U1421" t="str">
        <f t="shared" si="203"/>
        <v>Acceptable</v>
      </c>
      <c r="V1421" t="str">
        <f t="shared" si="204"/>
        <v>Safe</v>
      </c>
      <c r="W1421" t="str">
        <f t="shared" si="205"/>
        <v>Acceptable</v>
      </c>
      <c r="AA1421" t="str">
        <f t="shared" si="206"/>
        <v>Potable</v>
      </c>
      <c r="AB1421" t="str">
        <f t="shared" si="207"/>
        <v>Potable</v>
      </c>
      <c r="AC1421" t="s">
        <v>40</v>
      </c>
    </row>
    <row r="1422" spans="2:29" x14ac:dyDescent="0.3">
      <c r="B1422">
        <f>$AG$27</f>
        <v>7.080794504276815</v>
      </c>
      <c r="C1422">
        <v>182.05953422393901</v>
      </c>
      <c r="D1422">
        <v>178.69455441116799</v>
      </c>
      <c r="E1422">
        <v>9.8329111927374093</v>
      </c>
      <c r="F1422">
        <v>361.53773576128401</v>
      </c>
      <c r="G1422">
        <v>359.449420333305</v>
      </c>
      <c r="H1422">
        <v>20.2093304703589</v>
      </c>
      <c r="I1422">
        <v>49.1566395539325</v>
      </c>
      <c r="J1422">
        <v>4.1700755902622397</v>
      </c>
      <c r="O1422" t="str">
        <f t="shared" si="200"/>
        <v>Drinkable</v>
      </c>
      <c r="P1422" t="str" cm="1">
        <f t="array" ref="P1422">_xlfn.IFS(C1421&lt;=60,"Soft",
C1421&lt;120,"Moderately Soft",
C1421&lt;=170,"Desirable",
C1421&lt;=240,"Moderately Hard",
C1421&gt;240,"Hard")</f>
        <v>Moderately Hard</v>
      </c>
      <c r="Q1422" t="str" cm="1">
        <f t="array" ref="Q1422">_xlfn.IFS(D1421&lt;50,"Non-Beneficial",
D1421&lt;=150,"Excellent",
D1421&lt;=250,"Good",
D1421&lt;=350,"Average",
D1421&lt;=500,"Poor",
D1421&lt;=800,"Very Poor",
D1421&gt;800,"Unacceptable")</f>
        <v>Good</v>
      </c>
      <c r="R1422" t="str">
        <f t="shared" si="199"/>
        <v>Unacceptable</v>
      </c>
      <c r="S1422" t="str">
        <f t="shared" si="201"/>
        <v>Safe</v>
      </c>
      <c r="T1422" t="str">
        <f t="shared" si="202"/>
        <v>Acceptable</v>
      </c>
      <c r="U1422" t="str">
        <f t="shared" si="203"/>
        <v>Acceptable</v>
      </c>
      <c r="V1422" t="str">
        <f t="shared" si="204"/>
        <v>Safe</v>
      </c>
      <c r="W1422" t="str">
        <f t="shared" si="205"/>
        <v>Unacceptable</v>
      </c>
      <c r="AA1422" t="str">
        <f t="shared" si="206"/>
        <v>Not-Potable</v>
      </c>
      <c r="AB1422" t="str">
        <f t="shared" si="207"/>
        <v>Not-Potable</v>
      </c>
      <c r="AC1422" t="s">
        <v>40</v>
      </c>
    </row>
    <row r="1423" spans="2:29" x14ac:dyDescent="0.3">
      <c r="B1423">
        <v>7.9407132244535097</v>
      </c>
      <c r="C1423">
        <v>197.049965313721</v>
      </c>
      <c r="D1423">
        <v>107.62938632419301</v>
      </c>
      <c r="E1423">
        <v>7.5158146243612096</v>
      </c>
      <c r="F1423">
        <v>384.79113406973102</v>
      </c>
      <c r="G1423">
        <v>406.11678396616099</v>
      </c>
      <c r="H1423">
        <v>16.237265347286399</v>
      </c>
      <c r="I1423">
        <v>74.611653499780402</v>
      </c>
      <c r="J1423">
        <v>2.9901508910892098</v>
      </c>
      <c r="O1423" t="str">
        <f t="shared" si="200"/>
        <v>Neutral</v>
      </c>
      <c r="P1423" t="str" cm="1">
        <f t="array" ref="P1423">_xlfn.IFS(C1422&lt;=60,"Soft",
C1422&lt;120,"Moderately Soft",
C1422&lt;=170,"Desirable",
C1422&lt;=240,"Moderately Hard",
C1422&gt;240,"Hard")</f>
        <v>Moderately Hard</v>
      </c>
      <c r="Q1423" t="str" cm="1">
        <f t="array" ref="Q1423">_xlfn.IFS(D1422&lt;50,"Non-Beneficial",
D1422&lt;=150,"Excellent",
D1422&lt;=250,"Good",
D1422&lt;=350,"Average",
D1422&lt;=500,"Poor",
D1422&lt;=800,"Very Poor",
D1422&gt;800,"Unacceptable")</f>
        <v>Good</v>
      </c>
      <c r="R1423" t="str">
        <f t="shared" si="199"/>
        <v>Unacceptable</v>
      </c>
      <c r="S1423" t="str">
        <f t="shared" si="201"/>
        <v>Safe</v>
      </c>
      <c r="T1423" t="str">
        <f t="shared" si="202"/>
        <v>Acceptable</v>
      </c>
      <c r="U1423" t="str">
        <f t="shared" si="203"/>
        <v>Unacceptable</v>
      </c>
      <c r="V1423" t="str">
        <f t="shared" si="204"/>
        <v>Safe</v>
      </c>
      <c r="W1423" t="str">
        <f t="shared" si="205"/>
        <v>Acceptable</v>
      </c>
      <c r="AA1423" t="str">
        <f t="shared" si="206"/>
        <v>Not-Potable</v>
      </c>
      <c r="AB1423" t="str">
        <f t="shared" si="207"/>
        <v>Not-Potable</v>
      </c>
      <c r="AC1423" t="s">
        <v>40</v>
      </c>
    </row>
    <row r="1424" spans="2:29" x14ac:dyDescent="0.3">
      <c r="B1424">
        <v>8.2285638246124897</v>
      </c>
      <c r="C1424">
        <v>182.19690543881299</v>
      </c>
      <c r="D1424">
        <v>181.32094400699398</v>
      </c>
      <c r="E1424">
        <v>6.7120069739140504</v>
      </c>
      <c r="F1424">
        <v>335.78051825506998</v>
      </c>
      <c r="G1424">
        <v>569.93488778334302</v>
      </c>
      <c r="H1424">
        <v>15.119347519287601</v>
      </c>
      <c r="I1424">
        <v>63.359705533222602</v>
      </c>
      <c r="J1424">
        <v>2.7819441082828602</v>
      </c>
      <c r="O1424" t="str">
        <f t="shared" si="200"/>
        <v>Neutral</v>
      </c>
      <c r="P1424" t="str" cm="1">
        <f t="array" ref="P1424">_xlfn.IFS(C1423&lt;=60,"Soft",
C1423&lt;120,"Moderately Soft",
C1423&lt;=170,"Desirable",
C1423&lt;=240,"Moderately Hard",
C1423&gt;240,"Hard")</f>
        <v>Moderately Hard</v>
      </c>
      <c r="Q1424" t="str" cm="1">
        <f t="array" ref="Q1424">_xlfn.IFS(D1423&lt;50,"Non-Beneficial",
D1423&lt;=150,"Excellent",
D1423&lt;=250,"Good",
D1423&lt;=350,"Average",
D1423&lt;=500,"Poor",
D1423&lt;=800,"Very Poor",
D1423&gt;800,"Unacceptable")</f>
        <v>Excellent</v>
      </c>
      <c r="R1424" t="str">
        <f t="shared" si="199"/>
        <v>Unacceptable</v>
      </c>
      <c r="S1424" t="str">
        <f t="shared" si="201"/>
        <v>Safe</v>
      </c>
      <c r="T1424" t="str">
        <f t="shared" si="202"/>
        <v>Acceptable</v>
      </c>
      <c r="U1424" t="str">
        <f t="shared" si="203"/>
        <v>Acceptable</v>
      </c>
      <c r="V1424" t="str">
        <f t="shared" si="204"/>
        <v>Safe</v>
      </c>
      <c r="W1424" t="str">
        <f t="shared" si="205"/>
        <v>Acceptable</v>
      </c>
      <c r="AA1424" t="str">
        <f t="shared" si="206"/>
        <v>Not-Potable</v>
      </c>
      <c r="AB1424" t="str">
        <f t="shared" si="207"/>
        <v>Potable</v>
      </c>
      <c r="AC1424" t="s">
        <v>40</v>
      </c>
    </row>
    <row r="1425" spans="2:29" x14ac:dyDescent="0.3">
      <c r="B1425">
        <v>8.6656920828707698</v>
      </c>
      <c r="C1425">
        <v>162.359686766761</v>
      </c>
      <c r="D1425">
        <v>38.0241168101672</v>
      </c>
      <c r="E1425">
        <v>6.2815529587790797</v>
      </c>
      <c r="F1425">
        <f>$AH$27</f>
        <v>333.77577661081307</v>
      </c>
      <c r="G1425">
        <v>337.97282283225098</v>
      </c>
      <c r="H1425">
        <v>19.270708731293801</v>
      </c>
      <c r="I1425">
        <v>84.192580575658496</v>
      </c>
      <c r="J1425">
        <v>3.4940321844774598</v>
      </c>
      <c r="O1425" t="str">
        <f t="shared" si="200"/>
        <v>Alkaline</v>
      </c>
      <c r="P1425" t="str" cm="1">
        <f t="array" ref="P1425">_xlfn.IFS(C1424&lt;=60,"Soft",
C1424&lt;120,"Moderately Soft",
C1424&lt;=170,"Desirable",
C1424&lt;=240,"Moderately Hard",
C1424&gt;240,"Hard")</f>
        <v>Moderately Hard</v>
      </c>
      <c r="Q1425" t="str" cm="1">
        <f t="array" ref="Q1425">_xlfn.IFS(D1424&lt;50,"Non-Beneficial",
D1424&lt;=150,"Excellent",
D1424&lt;=250,"Good",
D1424&lt;=350,"Average",
D1424&lt;=500,"Poor",
D1424&lt;=800,"Very Poor",
D1424&gt;800,"Unacceptable")</f>
        <v>Good</v>
      </c>
      <c r="R1425" t="str">
        <f t="shared" si="199"/>
        <v>Needs Boiling</v>
      </c>
      <c r="S1425" t="str">
        <f t="shared" si="201"/>
        <v>Safe</v>
      </c>
      <c r="T1425" t="str">
        <f t="shared" si="202"/>
        <v>Unacceptable</v>
      </c>
      <c r="U1425" t="str">
        <f t="shared" si="203"/>
        <v>Acceptable</v>
      </c>
      <c r="V1425" t="str">
        <f t="shared" si="204"/>
        <v>Safe</v>
      </c>
      <c r="W1425" t="str">
        <f t="shared" si="205"/>
        <v>Acceptable</v>
      </c>
      <c r="AA1425" t="str">
        <f t="shared" si="206"/>
        <v>Not-Potable</v>
      </c>
      <c r="AB1425" t="str">
        <f t="shared" si="207"/>
        <v>Not-Potable</v>
      </c>
      <c r="AC1425" t="s">
        <v>40</v>
      </c>
    </row>
    <row r="1426" spans="2:29" x14ac:dyDescent="0.3">
      <c r="B1426">
        <v>5.0640424595749902</v>
      </c>
      <c r="C1426">
        <v>214.529328292911</v>
      </c>
      <c r="D1426">
        <v>210.35106855215798</v>
      </c>
      <c r="E1426">
        <v>9.1348126169766193</v>
      </c>
      <c r="F1426">
        <f>$AH$27</f>
        <v>333.77577661081307</v>
      </c>
      <c r="G1426">
        <v>471.17810877435699</v>
      </c>
      <c r="H1426">
        <v>13.3335175750289</v>
      </c>
      <c r="I1426">
        <v>58.194222340013098</v>
      </c>
      <c r="J1426">
        <v>5.1227025687342298</v>
      </c>
      <c r="O1426" t="str">
        <f t="shared" si="200"/>
        <v>Alkaline</v>
      </c>
      <c r="P1426" t="str" cm="1">
        <f t="array" ref="P1426">_xlfn.IFS(C1425&lt;=60,"Soft",
C1425&lt;120,"Moderately Soft",
C1425&lt;=170,"Desirable",
C1425&lt;=240,"Moderately Hard",
C1425&gt;240,"Hard")</f>
        <v>Desirable</v>
      </c>
      <c r="Q1426" t="str" cm="1">
        <f t="array" ref="Q1426">_xlfn.IFS(D1425&lt;50,"Non-Beneficial",
D1425&lt;=150,"Excellent",
D1425&lt;=250,"Good",
D1425&lt;=350,"Average",
D1425&lt;=500,"Poor",
D1425&lt;=800,"Very Poor",
D1425&gt;800,"Unacceptable")</f>
        <v>Non-Beneficial</v>
      </c>
      <c r="R1426" t="str">
        <f t="shared" si="199"/>
        <v>Needs Boiling</v>
      </c>
      <c r="S1426" t="str">
        <f t="shared" si="201"/>
        <v>Safe</v>
      </c>
      <c r="T1426" t="str">
        <f t="shared" si="202"/>
        <v>Acceptable</v>
      </c>
      <c r="U1426" t="str">
        <f t="shared" si="203"/>
        <v>Acceptable</v>
      </c>
      <c r="V1426" t="str">
        <f t="shared" si="204"/>
        <v>Unsafe</v>
      </c>
      <c r="W1426" t="str">
        <f t="shared" si="205"/>
        <v>Acceptable</v>
      </c>
      <c r="AA1426" t="str">
        <f t="shared" si="206"/>
        <v>Not-Potable</v>
      </c>
      <c r="AB1426" t="str">
        <f t="shared" si="207"/>
        <v>Not-Potable</v>
      </c>
      <c r="AC1426" t="s">
        <v>40</v>
      </c>
    </row>
    <row r="1427" spans="2:29" x14ac:dyDescent="0.3">
      <c r="B1427">
        <v>7.89432278252273</v>
      </c>
      <c r="C1427">
        <v>176.31930398359799</v>
      </c>
      <c r="D1427">
        <v>116.976069722698</v>
      </c>
      <c r="E1427">
        <v>8.1981057099315002</v>
      </c>
      <c r="F1427">
        <v>376.78398906463298</v>
      </c>
      <c r="G1427">
        <v>383.019101338658</v>
      </c>
      <c r="H1427">
        <v>12.6774879437188</v>
      </c>
      <c r="I1427">
        <v>57.2802654948987</v>
      </c>
      <c r="J1427">
        <v>2.8650314429856198</v>
      </c>
      <c r="O1427" t="str">
        <f t="shared" si="200"/>
        <v>Acidic</v>
      </c>
      <c r="P1427" t="str" cm="1">
        <f t="array" ref="P1427">_xlfn.IFS(C1426&lt;=60,"Soft",
C1426&lt;120,"Moderately Soft",
C1426&lt;=170,"Desirable",
C1426&lt;=240,"Moderately Hard",
C1426&gt;240,"Hard")</f>
        <v>Moderately Hard</v>
      </c>
      <c r="Q1427" t="str" cm="1">
        <f t="array" ref="Q1427">_xlfn.IFS(D1426&lt;50,"Non-Beneficial",
D1426&lt;=150,"Excellent",
D1426&lt;=250,"Good",
D1426&lt;=350,"Average",
D1426&lt;=500,"Poor",
D1426&lt;=800,"Very Poor",
D1426&gt;800,"Unacceptable")</f>
        <v>Good</v>
      </c>
      <c r="R1427" t="str">
        <f t="shared" si="199"/>
        <v>Unacceptable</v>
      </c>
      <c r="S1427" t="str">
        <f t="shared" si="201"/>
        <v>Safe</v>
      </c>
      <c r="T1427" t="str">
        <f t="shared" si="202"/>
        <v>Acceptable</v>
      </c>
      <c r="U1427" t="str">
        <f t="shared" si="203"/>
        <v>Acceptable</v>
      </c>
      <c r="V1427" t="str">
        <f t="shared" si="204"/>
        <v>Safe</v>
      </c>
      <c r="W1427" t="str">
        <f t="shared" si="205"/>
        <v>Unacceptable</v>
      </c>
      <c r="AA1427" t="str">
        <f t="shared" si="206"/>
        <v>Not-Potable</v>
      </c>
      <c r="AB1427" t="str">
        <f t="shared" si="207"/>
        <v>Not-Potable</v>
      </c>
      <c r="AC1427" t="s">
        <v>40</v>
      </c>
    </row>
    <row r="1428" spans="2:29" x14ac:dyDescent="0.3">
      <c r="B1428">
        <v>7.04279387747588</v>
      </c>
      <c r="C1428">
        <v>194.046718846521</v>
      </c>
      <c r="D1428">
        <v>167.33124102663001</v>
      </c>
      <c r="E1428">
        <v>7.7019264888408001</v>
      </c>
      <c r="F1428">
        <v>350.24396604252303</v>
      </c>
      <c r="G1428">
        <v>504.92546605099898</v>
      </c>
      <c r="H1428">
        <v>19.703421527726</v>
      </c>
      <c r="I1428">
        <v>82.253453546234795</v>
      </c>
      <c r="J1428">
        <v>3.9656470666058499</v>
      </c>
      <c r="O1428" t="str">
        <f t="shared" si="200"/>
        <v>Neutral</v>
      </c>
      <c r="P1428" t="str" cm="1">
        <f t="array" ref="P1428">_xlfn.IFS(C1427&lt;=60,"Soft",
C1427&lt;120,"Moderately Soft",
C1427&lt;=170,"Desirable",
C1427&lt;=240,"Moderately Hard",
C1427&gt;240,"Hard")</f>
        <v>Moderately Hard</v>
      </c>
      <c r="Q1428" t="str" cm="1">
        <f t="array" ref="Q1428">_xlfn.IFS(D1427&lt;50,"Non-Beneficial",
D1427&lt;=150,"Excellent",
D1427&lt;=250,"Good",
D1427&lt;=350,"Average",
D1427&lt;=500,"Poor",
D1427&lt;=800,"Very Poor",
D1427&gt;800,"Unacceptable")</f>
        <v>Excellent</v>
      </c>
      <c r="R1428" t="str">
        <f t="shared" si="199"/>
        <v>Unacceptable</v>
      </c>
      <c r="S1428" t="str">
        <f t="shared" si="201"/>
        <v>Safe</v>
      </c>
      <c r="T1428" t="str">
        <f t="shared" si="202"/>
        <v>Acceptable</v>
      </c>
      <c r="U1428" t="str">
        <f t="shared" si="203"/>
        <v>Acceptable</v>
      </c>
      <c r="V1428" t="str">
        <f t="shared" si="204"/>
        <v>Safe</v>
      </c>
      <c r="W1428" t="str">
        <f t="shared" si="205"/>
        <v>Acceptable</v>
      </c>
      <c r="AA1428" t="str">
        <f t="shared" si="206"/>
        <v>Not-Potable</v>
      </c>
      <c r="AB1428" t="str">
        <f t="shared" si="207"/>
        <v>Potable</v>
      </c>
      <c r="AC1428" t="s">
        <v>40</v>
      </c>
    </row>
    <row r="1429" spans="2:29" x14ac:dyDescent="0.3">
      <c r="B1429">
        <v>8.3050639842347298</v>
      </c>
      <c r="C1429">
        <v>177.174393551023</v>
      </c>
      <c r="D1429">
        <v>84.513191109089604</v>
      </c>
      <c r="E1429">
        <v>5.8071217077356296</v>
      </c>
      <c r="F1429">
        <v>335.871718499395</v>
      </c>
      <c r="G1429">
        <v>361.69143675502102</v>
      </c>
      <c r="H1429">
        <v>14.359351178497199</v>
      </c>
      <c r="I1429">
        <v>50.926670570168497</v>
      </c>
      <c r="J1429">
        <v>4.4612107320476699</v>
      </c>
      <c r="O1429" t="str">
        <f t="shared" si="200"/>
        <v>Neutral</v>
      </c>
      <c r="P1429" t="str" cm="1">
        <f t="array" ref="P1429">_xlfn.IFS(C1428&lt;=60,"Soft",
C1428&lt;120,"Moderately Soft",
C1428&lt;=170,"Desirable",
C1428&lt;=240,"Moderately Hard",
C1428&gt;240,"Hard")</f>
        <v>Moderately Hard</v>
      </c>
      <c r="Q1429" t="str" cm="1">
        <f t="array" ref="Q1429">_xlfn.IFS(D1428&lt;50,"Non-Beneficial",
D1428&lt;=150,"Excellent",
D1428&lt;=250,"Good",
D1428&lt;=350,"Average",
D1428&lt;=500,"Poor",
D1428&lt;=800,"Very Poor",
D1428&gt;800,"Unacceptable")</f>
        <v>Good</v>
      </c>
      <c r="R1429" t="str">
        <f t="shared" si="199"/>
        <v>Unacceptable</v>
      </c>
      <c r="S1429" t="str">
        <f t="shared" si="201"/>
        <v>Safe</v>
      </c>
      <c r="T1429" t="str">
        <f t="shared" si="202"/>
        <v>Unacceptable</v>
      </c>
      <c r="U1429" t="str">
        <f t="shared" si="203"/>
        <v>Acceptable</v>
      </c>
      <c r="V1429" t="str">
        <f t="shared" si="204"/>
        <v>Unsafe</v>
      </c>
      <c r="W1429" t="str">
        <f t="shared" si="205"/>
        <v>Acceptable</v>
      </c>
      <c r="AA1429" t="str">
        <f t="shared" si="206"/>
        <v>Not-Potable</v>
      </c>
      <c r="AB1429" t="str">
        <f t="shared" si="207"/>
        <v>Not-Potable</v>
      </c>
      <c r="AC1429" t="s">
        <v>40</v>
      </c>
    </row>
    <row r="1430" spans="2:29" x14ac:dyDescent="0.3">
      <c r="B1430">
        <v>8.2683075920393705</v>
      </c>
      <c r="C1430">
        <v>168.68789027191701</v>
      </c>
      <c r="D1430">
        <v>131.81673516106801</v>
      </c>
      <c r="E1430">
        <v>6.3832261379291797</v>
      </c>
      <c r="F1430">
        <v>298.30709307704899</v>
      </c>
      <c r="G1430">
        <v>294.29806473619902</v>
      </c>
      <c r="H1430">
        <v>12.3664243572891</v>
      </c>
      <c r="I1430">
        <v>79.206473262839495</v>
      </c>
      <c r="J1430">
        <v>4.4054081984452802</v>
      </c>
      <c r="O1430" t="str">
        <f t="shared" si="200"/>
        <v>Alkaline</v>
      </c>
      <c r="P1430" t="str" cm="1">
        <f t="array" ref="P1430">_xlfn.IFS(C1429&lt;=60,"Soft",
C1429&lt;120,"Moderately Soft",
C1429&lt;=170,"Desirable",
C1429&lt;=240,"Moderately Hard",
C1429&gt;240,"Hard")</f>
        <v>Moderately Hard</v>
      </c>
      <c r="Q1430" t="str" cm="1">
        <f t="array" ref="Q1430">_xlfn.IFS(D1429&lt;50,"Non-Beneficial",
D1429&lt;=150,"Excellent",
D1429&lt;=250,"Good",
D1429&lt;=350,"Average",
D1429&lt;=500,"Poor",
D1429&lt;=800,"Very Poor",
D1429&gt;800,"Unacceptable")</f>
        <v>Excellent</v>
      </c>
      <c r="R1430" t="str">
        <f t="shared" si="199"/>
        <v>Needs Boiling</v>
      </c>
      <c r="S1430" t="str">
        <f t="shared" si="201"/>
        <v>Safe</v>
      </c>
      <c r="T1430" t="str">
        <f t="shared" si="202"/>
        <v>Acceptable</v>
      </c>
      <c r="U1430" t="str">
        <f t="shared" si="203"/>
        <v>Acceptable</v>
      </c>
      <c r="V1430" t="str">
        <f t="shared" si="204"/>
        <v>Safe</v>
      </c>
      <c r="W1430" t="str">
        <f t="shared" si="205"/>
        <v>Acceptable</v>
      </c>
      <c r="AA1430" t="str">
        <f t="shared" si="206"/>
        <v>Not-Potable</v>
      </c>
      <c r="AB1430" t="str">
        <f t="shared" si="207"/>
        <v>Potable</v>
      </c>
      <c r="AC1430" t="s">
        <v>40</v>
      </c>
    </row>
    <row r="1431" spans="2:29" x14ac:dyDescent="0.3">
      <c r="B1431">
        <f>$AG$27</f>
        <v>7.080794504276815</v>
      </c>
      <c r="C1431">
        <v>199.57052513598001</v>
      </c>
      <c r="D1431">
        <v>253.05102930175599</v>
      </c>
      <c r="E1431">
        <v>5.9567922257067503</v>
      </c>
      <c r="F1431">
        <v>329.13325487354803</v>
      </c>
      <c r="G1431">
        <v>287.59606247482202</v>
      </c>
      <c r="H1431">
        <v>13.786141492621899</v>
      </c>
      <c r="I1431">
        <v>33.781557316713197</v>
      </c>
      <c r="J1431">
        <v>4.1330693385738</v>
      </c>
      <c r="O1431" t="str">
        <f t="shared" si="200"/>
        <v>Alkaline</v>
      </c>
      <c r="P1431" t="str" cm="1">
        <f t="array" ref="P1431">_xlfn.IFS(C1430&lt;=60,"Soft",
C1430&lt;120,"Moderately Soft",
C1430&lt;=170,"Desirable",
C1430&lt;=240,"Moderately Hard",
C1430&gt;240,"Hard")</f>
        <v>Desirable</v>
      </c>
      <c r="Q1431" t="str" cm="1">
        <f t="array" ref="Q1431">_xlfn.IFS(D1430&lt;50,"Non-Beneficial",
D1430&lt;=150,"Excellent",
D1430&lt;=250,"Good",
D1430&lt;=350,"Average",
D1430&lt;=500,"Poor",
D1430&lt;=800,"Very Poor",
D1430&gt;800,"Unacceptable")</f>
        <v>Excellent</v>
      </c>
      <c r="R1431" t="str">
        <f t="shared" si="199"/>
        <v>Needs Boiling</v>
      </c>
      <c r="S1431" t="str">
        <f t="shared" si="201"/>
        <v>Safe</v>
      </c>
      <c r="T1431" t="str">
        <f t="shared" si="202"/>
        <v>Acceptable</v>
      </c>
      <c r="U1431" t="str">
        <f t="shared" si="203"/>
        <v>Acceptable</v>
      </c>
      <c r="V1431" t="str">
        <f t="shared" si="204"/>
        <v>Safe</v>
      </c>
      <c r="W1431" t="str">
        <f t="shared" si="205"/>
        <v>Acceptable</v>
      </c>
      <c r="AA1431" t="str">
        <f t="shared" si="206"/>
        <v>Not-Potable</v>
      </c>
      <c r="AB1431" t="str">
        <f t="shared" si="207"/>
        <v>Potable</v>
      </c>
      <c r="AC1431" t="s">
        <v>40</v>
      </c>
    </row>
    <row r="1432" spans="2:29" x14ac:dyDescent="0.3">
      <c r="B1432">
        <v>7.3975624177538704</v>
      </c>
      <c r="C1432">
        <v>217.93679889944499</v>
      </c>
      <c r="D1432">
        <v>245.02155146145898</v>
      </c>
      <c r="E1432">
        <v>5.9190990723324104</v>
      </c>
      <c r="F1432">
        <f>$AH$27</f>
        <v>333.77577661081307</v>
      </c>
      <c r="G1432">
        <v>426.00300360360802</v>
      </c>
      <c r="H1432">
        <v>12.2631501261741</v>
      </c>
      <c r="I1432">
        <v>49.502513243973901</v>
      </c>
      <c r="J1432">
        <v>2.45933684072453</v>
      </c>
      <c r="O1432" t="str">
        <f t="shared" si="200"/>
        <v>Neutral</v>
      </c>
      <c r="P1432" t="str" cm="1">
        <f t="array" ref="P1432">_xlfn.IFS(C1431&lt;=60,"Soft",
C1431&lt;120,"Moderately Soft",
C1431&lt;=170,"Desirable",
C1431&lt;=240,"Moderately Hard",
C1431&gt;240,"Hard")</f>
        <v>Moderately Hard</v>
      </c>
      <c r="Q1432" t="str" cm="1">
        <f t="array" ref="Q1432">_xlfn.IFS(D1431&lt;50,"Non-Beneficial",
D1431&lt;=150,"Excellent",
D1431&lt;=250,"Good",
D1431&lt;=350,"Average",
D1431&lt;=500,"Poor",
D1431&lt;=800,"Very Poor",
D1431&gt;800,"Unacceptable")</f>
        <v>Average</v>
      </c>
      <c r="R1432" t="str">
        <f t="shared" si="199"/>
        <v>Needs Boiling</v>
      </c>
      <c r="S1432" t="str">
        <f t="shared" si="201"/>
        <v>Safe</v>
      </c>
      <c r="T1432" t="str">
        <f t="shared" si="202"/>
        <v>Acceptable</v>
      </c>
      <c r="U1432" t="str">
        <f t="shared" si="203"/>
        <v>Acceptable</v>
      </c>
      <c r="V1432" t="str">
        <f t="shared" si="204"/>
        <v>Safe</v>
      </c>
      <c r="W1432" t="str">
        <f t="shared" si="205"/>
        <v>Acceptable</v>
      </c>
      <c r="AA1432" t="str">
        <f t="shared" si="206"/>
        <v>Potable</v>
      </c>
      <c r="AB1432" t="str">
        <f t="shared" si="207"/>
        <v>Potable</v>
      </c>
      <c r="AC1432" t="s">
        <v>40</v>
      </c>
    </row>
    <row r="1433" spans="2:29" x14ac:dyDescent="0.3">
      <c r="B1433">
        <v>6.3672985304322696</v>
      </c>
      <c r="C1433">
        <v>183.78949102754501</v>
      </c>
      <c r="D1433">
        <v>116.19709696795</v>
      </c>
      <c r="E1433">
        <v>6.0352213273283004</v>
      </c>
      <c r="F1433">
        <v>343.82801532210601</v>
      </c>
      <c r="G1433">
        <v>362.775439201886</v>
      </c>
      <c r="H1433">
        <v>16.643696042478901</v>
      </c>
      <c r="I1433">
        <v>73.259220774498303</v>
      </c>
      <c r="J1433">
        <v>2.6147660596382001</v>
      </c>
      <c r="O1433" t="str">
        <f t="shared" si="200"/>
        <v>Neutral</v>
      </c>
      <c r="P1433" t="str" cm="1">
        <f t="array" ref="P1433">_xlfn.IFS(C1432&lt;=60,"Soft",
C1432&lt;120,"Moderately Soft",
C1432&lt;=170,"Desirable",
C1432&lt;=240,"Moderately Hard",
C1432&gt;240,"Hard")</f>
        <v>Moderately Hard</v>
      </c>
      <c r="Q1433" t="str" cm="1">
        <f t="array" ref="Q1433">_xlfn.IFS(D1432&lt;50,"Non-Beneficial",
D1432&lt;=150,"Excellent",
D1432&lt;=250,"Good",
D1432&lt;=350,"Average",
D1432&lt;=500,"Poor",
D1432&lt;=800,"Very Poor",
D1432&gt;800,"Unacceptable")</f>
        <v>Good</v>
      </c>
      <c r="R1433" t="str">
        <f t="shared" si="199"/>
        <v>Needs Boiling</v>
      </c>
      <c r="S1433" t="str">
        <f t="shared" si="201"/>
        <v>Safe</v>
      </c>
      <c r="T1433" t="str">
        <f t="shared" si="202"/>
        <v>Acceptable</v>
      </c>
      <c r="U1433" t="str">
        <f t="shared" si="203"/>
        <v>Acceptable</v>
      </c>
      <c r="V1433" t="str">
        <f t="shared" si="204"/>
        <v>Safe</v>
      </c>
      <c r="W1433" t="str">
        <f t="shared" si="205"/>
        <v>Acceptable</v>
      </c>
      <c r="AA1433" t="str">
        <f t="shared" si="206"/>
        <v>Potable</v>
      </c>
      <c r="AB1433" t="str">
        <f t="shared" si="207"/>
        <v>Potable</v>
      </c>
      <c r="AC1433" t="s">
        <v>40</v>
      </c>
    </row>
    <row r="1434" spans="2:29" x14ac:dyDescent="0.3">
      <c r="B1434">
        <v>8.4106255651204602</v>
      </c>
      <c r="C1434">
        <v>185.18373916448701</v>
      </c>
      <c r="D1434">
        <v>299.85249880596598</v>
      </c>
      <c r="E1434">
        <v>8.1780079902239802</v>
      </c>
      <c r="F1434">
        <f>$AH$27</f>
        <v>333.77577661081307</v>
      </c>
      <c r="G1434">
        <v>489.90434671572399</v>
      </c>
      <c r="H1434">
        <v>17.6977654677579</v>
      </c>
      <c r="I1434">
        <v>74.230076437227495</v>
      </c>
      <c r="J1434">
        <v>4.3522957788197596</v>
      </c>
      <c r="O1434" t="str">
        <f t="shared" si="200"/>
        <v>Acidic</v>
      </c>
      <c r="P1434" t="str" cm="1">
        <f t="array" ref="P1434">_xlfn.IFS(C1433&lt;=60,"Soft",
C1433&lt;120,"Moderately Soft",
C1433&lt;=170,"Desirable",
C1433&lt;=240,"Moderately Hard",
C1433&gt;240,"Hard")</f>
        <v>Moderately Hard</v>
      </c>
      <c r="Q1434" t="str" cm="1">
        <f t="array" ref="Q1434">_xlfn.IFS(D1433&lt;50,"Non-Beneficial",
D1433&lt;=150,"Excellent",
D1433&lt;=250,"Good",
D1433&lt;=350,"Average",
D1433&lt;=500,"Poor",
D1433&lt;=800,"Very Poor",
D1433&gt;800,"Unacceptable")</f>
        <v>Excellent</v>
      </c>
      <c r="R1434" t="str">
        <f t="shared" si="199"/>
        <v>Needs Boiling</v>
      </c>
      <c r="S1434" t="str">
        <f t="shared" si="201"/>
        <v>Safe</v>
      </c>
      <c r="T1434" t="str">
        <f t="shared" si="202"/>
        <v>Acceptable</v>
      </c>
      <c r="U1434" t="str">
        <f t="shared" si="203"/>
        <v>Acceptable</v>
      </c>
      <c r="V1434" t="str">
        <f t="shared" si="204"/>
        <v>Safe</v>
      </c>
      <c r="W1434" t="str">
        <f t="shared" si="205"/>
        <v>Acceptable</v>
      </c>
      <c r="AA1434" t="str">
        <f t="shared" si="206"/>
        <v>Not-Potable</v>
      </c>
      <c r="AB1434" t="str">
        <f t="shared" si="207"/>
        <v>Potable</v>
      </c>
      <c r="AC1434" t="s">
        <v>40</v>
      </c>
    </row>
    <row r="1435" spans="2:29" x14ac:dyDescent="0.3">
      <c r="B1435">
        <v>7.09824554416147</v>
      </c>
      <c r="C1435">
        <v>207.535380903359</v>
      </c>
      <c r="D1435">
        <v>226.71479761229099</v>
      </c>
      <c r="E1435">
        <v>6.2845821099742496</v>
      </c>
      <c r="F1435">
        <v>295.58568565997098</v>
      </c>
      <c r="G1435">
        <v>297.10649439357297</v>
      </c>
      <c r="H1435">
        <v>17.105327736425401</v>
      </c>
      <c r="I1435">
        <v>71.020825429301297</v>
      </c>
      <c r="J1435">
        <v>4.9095714752869304</v>
      </c>
      <c r="O1435" t="str">
        <f t="shared" si="200"/>
        <v>Alkaline</v>
      </c>
      <c r="P1435" t="str" cm="1">
        <f t="array" ref="P1435">_xlfn.IFS(C1434&lt;=60,"Soft",
C1434&lt;120,"Moderately Soft",
C1434&lt;=170,"Desirable",
C1434&lt;=240,"Moderately Hard",
C1434&gt;240,"Hard")</f>
        <v>Moderately Hard</v>
      </c>
      <c r="Q1435" t="str" cm="1">
        <f t="array" ref="Q1435">_xlfn.IFS(D1434&lt;50,"Non-Beneficial",
D1434&lt;=150,"Excellent",
D1434&lt;=250,"Good",
D1434&lt;=350,"Average",
D1434&lt;=500,"Poor",
D1434&lt;=800,"Very Poor",
D1434&gt;800,"Unacceptable")</f>
        <v>Average</v>
      </c>
      <c r="R1435" t="str">
        <f t="shared" si="199"/>
        <v>Unacceptable</v>
      </c>
      <c r="S1435" t="str">
        <f t="shared" si="201"/>
        <v>Safe</v>
      </c>
      <c r="T1435" t="str">
        <f t="shared" si="202"/>
        <v>Acceptable</v>
      </c>
      <c r="U1435" t="str">
        <f t="shared" si="203"/>
        <v>Acceptable</v>
      </c>
      <c r="V1435" t="str">
        <f t="shared" si="204"/>
        <v>Safe</v>
      </c>
      <c r="W1435" t="str">
        <f t="shared" si="205"/>
        <v>Acceptable</v>
      </c>
      <c r="AA1435" t="str">
        <f t="shared" si="206"/>
        <v>Not-Potable</v>
      </c>
      <c r="AB1435" t="str">
        <f t="shared" si="207"/>
        <v>Not-Potable</v>
      </c>
      <c r="AC1435" t="s">
        <v>40</v>
      </c>
    </row>
    <row r="1436" spans="2:29" x14ac:dyDescent="0.3">
      <c r="B1436">
        <v>7.3225020504596596</v>
      </c>
      <c r="C1436">
        <v>196.10429767213299</v>
      </c>
      <c r="D1436">
        <v>195.344216484996</v>
      </c>
      <c r="E1436">
        <v>6.6611574312720201</v>
      </c>
      <c r="F1436">
        <v>297.841381251847</v>
      </c>
      <c r="G1436">
        <v>418.07551053196499</v>
      </c>
      <c r="H1436">
        <v>17.161767683773</v>
      </c>
      <c r="I1436">
        <v>69.4673590843841</v>
      </c>
      <c r="J1436">
        <v>2.9816491924370099</v>
      </c>
      <c r="O1436" t="str">
        <f t="shared" si="200"/>
        <v>Neutral</v>
      </c>
      <c r="P1436" t="str" cm="1">
        <f t="array" ref="P1436">_xlfn.IFS(C1435&lt;=60,"Soft",
C1435&lt;120,"Moderately Soft",
C1435&lt;=170,"Desirable",
C1435&lt;=240,"Moderately Hard",
C1435&gt;240,"Hard")</f>
        <v>Moderately Hard</v>
      </c>
      <c r="Q1436" t="str" cm="1">
        <f t="array" ref="Q1436">_xlfn.IFS(D1435&lt;50,"Non-Beneficial",
D1435&lt;=150,"Excellent",
D1435&lt;=250,"Good",
D1435&lt;=350,"Average",
D1435&lt;=500,"Poor",
D1435&lt;=800,"Very Poor",
D1435&gt;800,"Unacceptable")</f>
        <v>Good</v>
      </c>
      <c r="R1436" t="str">
        <f t="shared" si="199"/>
        <v>Needs Boiling</v>
      </c>
      <c r="S1436" t="str">
        <f t="shared" si="201"/>
        <v>Safe</v>
      </c>
      <c r="T1436" t="str">
        <f t="shared" si="202"/>
        <v>Acceptable</v>
      </c>
      <c r="U1436" t="str">
        <f t="shared" si="203"/>
        <v>Acceptable</v>
      </c>
      <c r="V1436" t="str">
        <f t="shared" si="204"/>
        <v>Safe</v>
      </c>
      <c r="W1436" t="str">
        <f t="shared" si="205"/>
        <v>Acceptable</v>
      </c>
      <c r="AA1436" t="str">
        <f t="shared" si="206"/>
        <v>Potable</v>
      </c>
      <c r="AB1436" t="str">
        <f t="shared" si="207"/>
        <v>Potable</v>
      </c>
      <c r="AC1436" t="s">
        <v>40</v>
      </c>
    </row>
    <row r="1437" spans="2:29" x14ac:dyDescent="0.3">
      <c r="B1437">
        <v>5.1982249712942101</v>
      </c>
      <c r="C1437">
        <v>173.11982132608799</v>
      </c>
      <c r="D1437">
        <v>111.784035437949</v>
      </c>
      <c r="E1437">
        <v>5.8934583517805903</v>
      </c>
      <c r="F1437">
        <v>343.20987644891102</v>
      </c>
      <c r="G1437">
        <v>390.06561604361099</v>
      </c>
      <c r="H1437">
        <v>14.1608994924231</v>
      </c>
      <c r="I1437">
        <v>65.433007839473802</v>
      </c>
      <c r="J1437">
        <v>3.8073181028199201</v>
      </c>
      <c r="O1437" t="str">
        <f t="shared" si="200"/>
        <v>Neutral</v>
      </c>
      <c r="P1437" t="str" cm="1">
        <f t="array" ref="P1437">_xlfn.IFS(C1436&lt;=60,"Soft",
C1436&lt;120,"Moderately Soft",
C1436&lt;=170,"Desirable",
C1436&lt;=240,"Moderately Hard",
C1436&gt;240,"Hard")</f>
        <v>Moderately Hard</v>
      </c>
      <c r="Q1437" t="str" cm="1">
        <f t="array" ref="Q1437">_xlfn.IFS(D1436&lt;50,"Non-Beneficial",
D1436&lt;=150,"Excellent",
D1436&lt;=250,"Good",
D1436&lt;=350,"Average",
D1436&lt;=500,"Poor",
D1436&lt;=800,"Very Poor",
D1436&gt;800,"Unacceptable")</f>
        <v>Good</v>
      </c>
      <c r="R1437" t="str">
        <f t="shared" si="199"/>
        <v>Needs Boiling</v>
      </c>
      <c r="S1437" t="str">
        <f t="shared" si="201"/>
        <v>Safe</v>
      </c>
      <c r="T1437" t="str">
        <f t="shared" si="202"/>
        <v>Acceptable</v>
      </c>
      <c r="U1437" t="str">
        <f t="shared" si="203"/>
        <v>Acceptable</v>
      </c>
      <c r="V1437" t="str">
        <f t="shared" si="204"/>
        <v>Safe</v>
      </c>
      <c r="W1437" t="str">
        <f t="shared" si="205"/>
        <v>Acceptable</v>
      </c>
      <c r="AA1437" t="str">
        <f t="shared" si="206"/>
        <v>Potable</v>
      </c>
      <c r="AB1437" t="str">
        <f t="shared" si="207"/>
        <v>Potable</v>
      </c>
      <c r="AC1437" t="s">
        <v>40</v>
      </c>
    </row>
    <row r="1438" spans="2:29" x14ac:dyDescent="0.3">
      <c r="B1438">
        <f>$AG$27</f>
        <v>7.080794504276815</v>
      </c>
      <c r="C1438">
        <v>213.47470635990001</v>
      </c>
      <c r="D1438">
        <v>206.2651593731</v>
      </c>
      <c r="E1438">
        <v>8.4420565052191598</v>
      </c>
      <c r="F1438">
        <v>318.73877391814</v>
      </c>
      <c r="G1438">
        <v>337.89540547426401</v>
      </c>
      <c r="H1438">
        <v>7.6892944072037599</v>
      </c>
      <c r="I1438">
        <v>77.003120534253597</v>
      </c>
      <c r="J1438">
        <v>3.2365700434139901</v>
      </c>
      <c r="O1438" t="str">
        <f t="shared" si="200"/>
        <v>Acidic</v>
      </c>
      <c r="P1438" t="str" cm="1">
        <f t="array" ref="P1438">_xlfn.IFS(C1437&lt;=60,"Soft",
C1437&lt;120,"Moderately Soft",
C1437&lt;=170,"Desirable",
C1437&lt;=240,"Moderately Hard",
C1437&gt;240,"Hard")</f>
        <v>Moderately Hard</v>
      </c>
      <c r="Q1438" t="str" cm="1">
        <f t="array" ref="Q1438">_xlfn.IFS(D1437&lt;50,"Non-Beneficial",
D1437&lt;=150,"Excellent",
D1437&lt;=250,"Good",
D1437&lt;=350,"Average",
D1437&lt;=500,"Poor",
D1437&lt;=800,"Very Poor",
D1437&gt;800,"Unacceptable")</f>
        <v>Excellent</v>
      </c>
      <c r="R1438" t="str">
        <f t="shared" si="199"/>
        <v>Needs Boiling</v>
      </c>
      <c r="S1438" t="str">
        <f t="shared" si="201"/>
        <v>Safe</v>
      </c>
      <c r="T1438" t="str">
        <f t="shared" si="202"/>
        <v>Acceptable</v>
      </c>
      <c r="U1438" t="str">
        <f t="shared" si="203"/>
        <v>Acceptable</v>
      </c>
      <c r="V1438" t="str">
        <f t="shared" si="204"/>
        <v>Safe</v>
      </c>
      <c r="W1438" t="str">
        <f t="shared" si="205"/>
        <v>Acceptable</v>
      </c>
      <c r="AA1438" t="str">
        <f t="shared" si="206"/>
        <v>Not-Potable</v>
      </c>
      <c r="AB1438" t="str">
        <f t="shared" si="207"/>
        <v>Potable</v>
      </c>
      <c r="AC1438" t="s">
        <v>40</v>
      </c>
    </row>
    <row r="1439" spans="2:29" x14ac:dyDescent="0.3">
      <c r="B1439">
        <f>$AG$27</f>
        <v>7.080794504276815</v>
      </c>
      <c r="C1439">
        <v>215.75022070163601</v>
      </c>
      <c r="D1439">
        <v>367.761374988694</v>
      </c>
      <c r="E1439">
        <v>6.6690566004520004</v>
      </c>
      <c r="F1439">
        <v>294.11104373676301</v>
      </c>
      <c r="G1439">
        <v>489.885871349946</v>
      </c>
      <c r="H1439">
        <v>11.180349601666499</v>
      </c>
      <c r="I1439">
        <f>$AI$27</f>
        <v>66.396292946768</v>
      </c>
      <c r="J1439">
        <v>4.7543131237791698</v>
      </c>
      <c r="O1439" t="str">
        <f t="shared" si="200"/>
        <v>Neutral</v>
      </c>
      <c r="P1439" t="str" cm="1">
        <f t="array" ref="P1439">_xlfn.IFS(C1438&lt;=60,"Soft",
C1438&lt;120,"Moderately Soft",
C1438&lt;=170,"Desirable",
C1438&lt;=240,"Moderately Hard",
C1438&gt;240,"Hard")</f>
        <v>Moderately Hard</v>
      </c>
      <c r="Q1439" t="str" cm="1">
        <f t="array" ref="Q1439">_xlfn.IFS(D1438&lt;50,"Non-Beneficial",
D1438&lt;=150,"Excellent",
D1438&lt;=250,"Good",
D1438&lt;=350,"Average",
D1438&lt;=500,"Poor",
D1438&lt;=800,"Very Poor",
D1438&gt;800,"Unacceptable")</f>
        <v>Good</v>
      </c>
      <c r="R1439" t="str">
        <f t="shared" si="199"/>
        <v>Unacceptable</v>
      </c>
      <c r="S1439" t="str">
        <f t="shared" si="201"/>
        <v>Safe</v>
      </c>
      <c r="T1439" t="str">
        <f t="shared" si="202"/>
        <v>Acceptable</v>
      </c>
      <c r="U1439" t="str">
        <f t="shared" si="203"/>
        <v>Acceptable</v>
      </c>
      <c r="V1439" t="str">
        <f t="shared" si="204"/>
        <v>Safe</v>
      </c>
      <c r="W1439" t="str">
        <f t="shared" si="205"/>
        <v>Acceptable</v>
      </c>
      <c r="AA1439" t="str">
        <f t="shared" si="206"/>
        <v>Not-Potable</v>
      </c>
      <c r="AB1439" t="str">
        <f t="shared" si="207"/>
        <v>Potable</v>
      </c>
      <c r="AC1439" t="s">
        <v>40</v>
      </c>
    </row>
    <row r="1440" spans="2:29" x14ac:dyDescent="0.3">
      <c r="B1440">
        <v>6.28090511278796</v>
      </c>
      <c r="C1440">
        <v>178.70720011619699</v>
      </c>
      <c r="D1440">
        <v>169.50015906994199</v>
      </c>
      <c r="E1440">
        <v>7.8661352085458001</v>
      </c>
      <c r="F1440">
        <v>370.326349763824</v>
      </c>
      <c r="G1440">
        <v>388.552620694231</v>
      </c>
      <c r="H1440">
        <v>10.9714318711448</v>
      </c>
      <c r="I1440">
        <v>74.608023454562698</v>
      </c>
      <c r="J1440">
        <v>3.0212889092957398</v>
      </c>
      <c r="O1440" t="str">
        <f t="shared" si="200"/>
        <v>Neutral</v>
      </c>
      <c r="P1440" t="str" cm="1">
        <f t="array" ref="P1440">_xlfn.IFS(C1439&lt;=60,"Soft",
C1439&lt;120,"Moderately Soft",
C1439&lt;=170,"Desirable",
C1439&lt;=240,"Moderately Hard",
C1439&gt;240,"Hard")</f>
        <v>Moderately Hard</v>
      </c>
      <c r="Q1440" t="str" cm="1">
        <f t="array" ref="Q1440">_xlfn.IFS(D1439&lt;50,"Non-Beneficial",
D1439&lt;=150,"Excellent",
D1439&lt;=250,"Good",
D1439&lt;=350,"Average",
D1439&lt;=500,"Poor",
D1439&lt;=800,"Very Poor",
D1439&gt;800,"Unacceptable")</f>
        <v>Poor</v>
      </c>
      <c r="R1440" t="str">
        <f t="shared" si="199"/>
        <v>Needs Boiling</v>
      </c>
      <c r="S1440" t="str">
        <f t="shared" si="201"/>
        <v>Safe</v>
      </c>
      <c r="T1440" t="str">
        <f t="shared" si="202"/>
        <v>Acceptable</v>
      </c>
      <c r="U1440" t="str">
        <f t="shared" si="203"/>
        <v>Acceptable</v>
      </c>
      <c r="V1440" t="str">
        <f t="shared" si="204"/>
        <v>Safe</v>
      </c>
      <c r="W1440" t="str">
        <f t="shared" si="205"/>
        <v>Acceptable</v>
      </c>
      <c r="AA1440" t="str">
        <f t="shared" si="206"/>
        <v>Not-Potable</v>
      </c>
      <c r="AB1440" t="str">
        <f t="shared" si="207"/>
        <v>Potable</v>
      </c>
      <c r="AC1440" t="s">
        <v>40</v>
      </c>
    </row>
    <row r="1441" spans="2:29" x14ac:dyDescent="0.3">
      <c r="B1441">
        <v>6.82393013703701</v>
      </c>
      <c r="C1441">
        <v>146.13059937086399</v>
      </c>
      <c r="D1441">
        <v>134.6787978042</v>
      </c>
      <c r="E1441">
        <v>6.4232243687939796</v>
      </c>
      <c r="F1441">
        <v>289.57645971631803</v>
      </c>
      <c r="G1441">
        <v>412.84050644309798</v>
      </c>
      <c r="H1441">
        <v>14.307686682629701</v>
      </c>
      <c r="I1441">
        <v>81.529533662028001</v>
      </c>
      <c r="J1441">
        <v>4.0161440755447799</v>
      </c>
      <c r="O1441" t="str">
        <f t="shared" si="200"/>
        <v>Acidic</v>
      </c>
      <c r="P1441" t="str" cm="1">
        <f t="array" ref="P1441">_xlfn.IFS(C1440&lt;=60,"Soft",
C1440&lt;120,"Moderately Soft",
C1440&lt;=170,"Desirable",
C1440&lt;=240,"Moderately Hard",
C1440&gt;240,"Hard")</f>
        <v>Moderately Hard</v>
      </c>
      <c r="Q1441" t="str" cm="1">
        <f t="array" ref="Q1441">_xlfn.IFS(D1440&lt;50,"Non-Beneficial",
D1440&lt;=150,"Excellent",
D1440&lt;=250,"Good",
D1440&lt;=350,"Average",
D1440&lt;=500,"Poor",
D1440&lt;=800,"Very Poor",
D1440&gt;800,"Unacceptable")</f>
        <v>Good</v>
      </c>
      <c r="R1441" t="str">
        <f t="shared" si="199"/>
        <v>Unacceptable</v>
      </c>
      <c r="S1441" t="str">
        <f t="shared" si="201"/>
        <v>Safe</v>
      </c>
      <c r="T1441" t="str">
        <f t="shared" si="202"/>
        <v>Acceptable</v>
      </c>
      <c r="U1441" t="str">
        <f t="shared" si="203"/>
        <v>Acceptable</v>
      </c>
      <c r="V1441" t="str">
        <f t="shared" si="204"/>
        <v>Safe</v>
      </c>
      <c r="W1441" t="str">
        <f t="shared" si="205"/>
        <v>Acceptable</v>
      </c>
      <c r="AA1441" t="str">
        <f t="shared" si="206"/>
        <v>Not-Potable</v>
      </c>
      <c r="AB1441" t="str">
        <f t="shared" si="207"/>
        <v>Not-Potable</v>
      </c>
      <c r="AC1441" t="s">
        <v>40</v>
      </c>
    </row>
    <row r="1442" spans="2:29" x14ac:dyDescent="0.3">
      <c r="B1442">
        <v>6.6299935183569003</v>
      </c>
      <c r="C1442">
        <v>209.157021887409</v>
      </c>
      <c r="D1442">
        <v>204.879238254066</v>
      </c>
      <c r="E1442">
        <v>7.2789116188577303</v>
      </c>
      <c r="F1442">
        <v>332.87757365430701</v>
      </c>
      <c r="G1442">
        <v>524.88332937241603</v>
      </c>
      <c r="H1442">
        <v>20.751751310026499</v>
      </c>
      <c r="I1442">
        <v>60.236843537040002</v>
      </c>
      <c r="J1442">
        <v>3.15521365250319</v>
      </c>
      <c r="O1442" t="str">
        <f t="shared" si="200"/>
        <v>Drinkable</v>
      </c>
      <c r="P1442" t="str" cm="1">
        <f t="array" ref="P1442">_xlfn.IFS(C1441&lt;=60,"Soft",
C1441&lt;120,"Moderately Soft",
C1441&lt;=170,"Desirable",
C1441&lt;=240,"Moderately Hard",
C1441&gt;240,"Hard")</f>
        <v>Desirable</v>
      </c>
      <c r="Q1442" t="str" cm="1">
        <f t="array" ref="Q1442">_xlfn.IFS(D1441&lt;50,"Non-Beneficial",
D1441&lt;=150,"Excellent",
D1441&lt;=250,"Good",
D1441&lt;=350,"Average",
D1441&lt;=500,"Poor",
D1441&lt;=800,"Very Poor",
D1441&gt;800,"Unacceptable")</f>
        <v>Excellent</v>
      </c>
      <c r="R1442" t="str">
        <f t="shared" si="199"/>
        <v>Needs Boiling</v>
      </c>
      <c r="S1442" t="str">
        <f t="shared" si="201"/>
        <v>Safe</v>
      </c>
      <c r="T1442" t="str">
        <f t="shared" si="202"/>
        <v>Acceptable</v>
      </c>
      <c r="U1442" t="str">
        <f t="shared" si="203"/>
        <v>Acceptable</v>
      </c>
      <c r="V1442" t="str">
        <f t="shared" si="204"/>
        <v>Unsafe</v>
      </c>
      <c r="W1442" t="str">
        <f t="shared" si="205"/>
        <v>Acceptable</v>
      </c>
      <c r="AA1442" t="str">
        <f t="shared" si="206"/>
        <v>Not-Potable</v>
      </c>
      <c r="AB1442" t="str">
        <f t="shared" si="207"/>
        <v>Potable</v>
      </c>
      <c r="AC1442" t="s">
        <v>40</v>
      </c>
    </row>
    <row r="1443" spans="2:29" x14ac:dyDescent="0.3">
      <c r="B1443">
        <v>10.301571270693699</v>
      </c>
      <c r="C1443">
        <v>199.609363597281</v>
      </c>
      <c r="D1443">
        <v>112.78829678470601</v>
      </c>
      <c r="E1443">
        <v>7.46489314313399</v>
      </c>
      <c r="F1443">
        <v>433.44816811018001</v>
      </c>
      <c r="G1443">
        <v>461.97928577438398</v>
      </c>
      <c r="H1443">
        <v>17.0990963562936</v>
      </c>
      <c r="I1443">
        <v>63.190835474815202</v>
      </c>
      <c r="J1443">
        <v>3.8578519748426898</v>
      </c>
      <c r="O1443" t="str">
        <f t="shared" si="200"/>
        <v>Drinkable</v>
      </c>
      <c r="P1443" t="str" cm="1">
        <f t="array" ref="P1443">_xlfn.IFS(C1442&lt;=60,"Soft",
C1442&lt;120,"Moderately Soft",
C1442&lt;=170,"Desirable",
C1442&lt;=240,"Moderately Hard",
C1442&gt;240,"Hard")</f>
        <v>Moderately Hard</v>
      </c>
      <c r="Q1443" t="str" cm="1">
        <f t="array" ref="Q1443">_xlfn.IFS(D1442&lt;50,"Non-Beneficial",
D1442&lt;=150,"Excellent",
D1442&lt;=250,"Good",
D1442&lt;=350,"Average",
D1442&lt;=500,"Poor",
D1442&lt;=800,"Very Poor",
D1442&gt;800,"Unacceptable")</f>
        <v>Good</v>
      </c>
      <c r="R1443" t="str">
        <f t="shared" si="199"/>
        <v>Unacceptable</v>
      </c>
      <c r="S1443" t="str">
        <f t="shared" si="201"/>
        <v>Safe</v>
      </c>
      <c r="T1443" t="str">
        <f t="shared" si="202"/>
        <v>Unacceptable</v>
      </c>
      <c r="U1443" t="str">
        <f t="shared" si="203"/>
        <v>Unacceptable</v>
      </c>
      <c r="V1443" t="str">
        <f t="shared" si="204"/>
        <v>Safe</v>
      </c>
      <c r="W1443" t="str">
        <f t="shared" si="205"/>
        <v>Acceptable</v>
      </c>
      <c r="AA1443" t="str">
        <f t="shared" si="206"/>
        <v>Not-Potable</v>
      </c>
      <c r="AB1443" t="str">
        <f t="shared" si="207"/>
        <v>Not-Potable</v>
      </c>
      <c r="AC1443" t="s">
        <v>40</v>
      </c>
    </row>
    <row r="1444" spans="2:29" x14ac:dyDescent="0.3">
      <c r="B1444">
        <v>6.1231939353921598</v>
      </c>
      <c r="C1444">
        <v>181.31241822476599</v>
      </c>
      <c r="D1444">
        <v>151.35127235774499</v>
      </c>
      <c r="E1444">
        <v>5.8240418841695796</v>
      </c>
      <c r="F1444">
        <v>293.84070271899299</v>
      </c>
      <c r="G1444">
        <v>391.610321926788</v>
      </c>
      <c r="H1444">
        <v>11.591794786544799</v>
      </c>
      <c r="I1444">
        <v>61.946683077418797</v>
      </c>
      <c r="J1444">
        <v>5.4578309512499796</v>
      </c>
      <c r="O1444" t="str">
        <f t="shared" si="200"/>
        <v>Alkaline</v>
      </c>
      <c r="P1444" t="str" cm="1">
        <f t="array" ref="P1444">_xlfn.IFS(C1443&lt;=60,"Soft",
C1443&lt;120,"Moderately Soft",
C1443&lt;=170,"Desirable",
C1443&lt;=240,"Moderately Hard",
C1443&gt;240,"Hard")</f>
        <v>Moderately Hard</v>
      </c>
      <c r="Q1444" t="str" cm="1">
        <f t="array" ref="Q1444">_xlfn.IFS(D1443&lt;50,"Non-Beneficial",
D1443&lt;=150,"Excellent",
D1443&lt;=250,"Good",
D1443&lt;=350,"Average",
D1443&lt;=500,"Poor",
D1443&lt;=800,"Very Poor",
D1443&gt;800,"Unacceptable")</f>
        <v>Excellent</v>
      </c>
      <c r="R1444" t="str">
        <f t="shared" si="199"/>
        <v>Unacceptable</v>
      </c>
      <c r="S1444" t="str">
        <f t="shared" si="201"/>
        <v>Unsafe</v>
      </c>
      <c r="T1444" t="str">
        <f t="shared" si="202"/>
        <v>Acceptable</v>
      </c>
      <c r="U1444" t="str">
        <f t="shared" si="203"/>
        <v>Acceptable</v>
      </c>
      <c r="V1444" t="str">
        <f t="shared" si="204"/>
        <v>Safe</v>
      </c>
      <c r="W1444" t="str">
        <f t="shared" si="205"/>
        <v>Acceptable</v>
      </c>
      <c r="AA1444" t="str">
        <f t="shared" si="206"/>
        <v>Not-Potable</v>
      </c>
      <c r="AB1444" t="str">
        <f t="shared" si="207"/>
        <v>Not-Potable</v>
      </c>
      <c r="AC1444" t="s">
        <v>40</v>
      </c>
    </row>
    <row r="1445" spans="2:29" x14ac:dyDescent="0.3">
      <c r="B1445">
        <f>$AG$27</f>
        <v>7.080794504276815</v>
      </c>
      <c r="C1445">
        <v>196.13931182715999</v>
      </c>
      <c r="D1445">
        <v>105.403422778074</v>
      </c>
      <c r="E1445">
        <v>6.4594597211409903</v>
      </c>
      <c r="F1445">
        <v>359.16872164108298</v>
      </c>
      <c r="G1445">
        <v>400.67960209642598</v>
      </c>
      <c r="H1445">
        <v>13.583559306589301</v>
      </c>
      <c r="I1445">
        <v>45.900705795836203</v>
      </c>
      <c r="J1445">
        <v>4.1494832647896098</v>
      </c>
      <c r="O1445" t="str">
        <f t="shared" si="200"/>
        <v>Acidic</v>
      </c>
      <c r="P1445" t="str" cm="1">
        <f t="array" ref="P1445">_xlfn.IFS(C1444&lt;=60,"Soft",
C1444&lt;120,"Moderately Soft",
C1444&lt;=170,"Desirable",
C1444&lt;=240,"Moderately Hard",
C1444&gt;240,"Hard")</f>
        <v>Moderately Hard</v>
      </c>
      <c r="Q1445" t="str" cm="1">
        <f t="array" ref="Q1445">_xlfn.IFS(D1444&lt;50,"Non-Beneficial",
D1444&lt;=150,"Excellent",
D1444&lt;=250,"Good",
D1444&lt;=350,"Average",
D1444&lt;=500,"Poor",
D1444&lt;=800,"Very Poor",
D1444&gt;800,"Unacceptable")</f>
        <v>Good</v>
      </c>
      <c r="R1445" t="str">
        <f t="shared" si="199"/>
        <v>Needs Boiling</v>
      </c>
      <c r="S1445" t="str">
        <f t="shared" si="201"/>
        <v>Safe</v>
      </c>
      <c r="T1445" t="str">
        <f t="shared" si="202"/>
        <v>Acceptable</v>
      </c>
      <c r="U1445" t="str">
        <f t="shared" si="203"/>
        <v>Acceptable</v>
      </c>
      <c r="V1445" t="str">
        <f t="shared" si="204"/>
        <v>Safe</v>
      </c>
      <c r="W1445" t="str">
        <f t="shared" si="205"/>
        <v>Unacceptable</v>
      </c>
      <c r="AA1445" t="str">
        <f t="shared" si="206"/>
        <v>Not-Potable</v>
      </c>
      <c r="AB1445" t="str">
        <f t="shared" si="207"/>
        <v>Not-Potable</v>
      </c>
      <c r="AC1445" t="s">
        <v>40</v>
      </c>
    </row>
    <row r="1446" spans="2:29" x14ac:dyDescent="0.3">
      <c r="B1446">
        <v>6.8480334691747196</v>
      </c>
      <c r="C1446">
        <v>165.81532563767101</v>
      </c>
      <c r="D1446">
        <v>60.684548849480699</v>
      </c>
      <c r="E1446">
        <v>6.1321315036436204</v>
      </c>
      <c r="F1446">
        <v>373.20683366422998</v>
      </c>
      <c r="G1446">
        <v>442.78626670901099</v>
      </c>
      <c r="H1446">
        <v>11.1181714617927</v>
      </c>
      <c r="I1446">
        <v>64.027599506017594</v>
      </c>
      <c r="J1446">
        <v>4.2570375426982103</v>
      </c>
      <c r="O1446" t="str">
        <f t="shared" si="200"/>
        <v>Neutral</v>
      </c>
      <c r="P1446" t="str" cm="1">
        <f t="array" ref="P1446">_xlfn.IFS(C1445&lt;=60,"Soft",
C1445&lt;120,"Moderately Soft",
C1445&lt;=170,"Desirable",
C1445&lt;=240,"Moderately Hard",
C1445&gt;240,"Hard")</f>
        <v>Moderately Hard</v>
      </c>
      <c r="Q1446" t="str" cm="1">
        <f t="array" ref="Q1446">_xlfn.IFS(D1445&lt;50,"Non-Beneficial",
D1445&lt;=150,"Excellent",
D1445&lt;=250,"Good",
D1445&lt;=350,"Average",
D1445&lt;=500,"Poor",
D1445&lt;=800,"Very Poor",
D1445&gt;800,"Unacceptable")</f>
        <v>Excellent</v>
      </c>
      <c r="R1446" t="str">
        <f t="shared" si="199"/>
        <v>Needs Boiling</v>
      </c>
      <c r="S1446" t="str">
        <f t="shared" si="201"/>
        <v>Safe</v>
      </c>
      <c r="T1446" t="str">
        <f t="shared" si="202"/>
        <v>Acceptable</v>
      </c>
      <c r="U1446" t="str">
        <f t="shared" si="203"/>
        <v>Acceptable</v>
      </c>
      <c r="V1446" t="str">
        <f t="shared" si="204"/>
        <v>Safe</v>
      </c>
      <c r="W1446" t="str">
        <f t="shared" si="205"/>
        <v>Acceptable</v>
      </c>
      <c r="AA1446" t="str">
        <f t="shared" si="206"/>
        <v>Potable</v>
      </c>
      <c r="AB1446" t="str">
        <f t="shared" si="207"/>
        <v>Potable</v>
      </c>
      <c r="AC1446" t="s">
        <v>40</v>
      </c>
    </row>
    <row r="1447" spans="2:29" x14ac:dyDescent="0.3">
      <c r="B1447">
        <f>$AG$27</f>
        <v>7.080794504276815</v>
      </c>
      <c r="C1447">
        <v>227.082693589082</v>
      </c>
      <c r="D1447">
        <v>451.66639389374404</v>
      </c>
      <c r="E1447">
        <v>8.0759674718556091</v>
      </c>
      <c r="F1447">
        <v>279.75806963542902</v>
      </c>
      <c r="G1447">
        <v>472.245937523782</v>
      </c>
      <c r="H1447">
        <v>17.013801093726801</v>
      </c>
      <c r="I1447">
        <v>72.6063319069832</v>
      </c>
      <c r="J1447">
        <v>3.1447897258866799</v>
      </c>
      <c r="O1447" t="str">
        <f t="shared" si="200"/>
        <v>Neutral</v>
      </c>
      <c r="P1447" t="str" cm="1">
        <f t="array" ref="P1447">_xlfn.IFS(C1446&lt;=60,"Soft",
C1446&lt;120,"Moderately Soft",
C1446&lt;=170,"Desirable",
C1446&lt;=240,"Moderately Hard",
C1446&gt;240,"Hard")</f>
        <v>Desirable</v>
      </c>
      <c r="Q1447" t="str" cm="1">
        <f t="array" ref="Q1447">_xlfn.IFS(D1446&lt;50,"Non-Beneficial",
D1446&lt;=150,"Excellent",
D1446&lt;=250,"Good",
D1446&lt;=350,"Average",
D1446&lt;=500,"Poor",
D1446&lt;=800,"Very Poor",
D1446&gt;800,"Unacceptable")</f>
        <v>Excellent</v>
      </c>
      <c r="R1447" t="str">
        <f t="shared" si="199"/>
        <v>Needs Boiling</v>
      </c>
      <c r="S1447" t="str">
        <f t="shared" si="201"/>
        <v>Safe</v>
      </c>
      <c r="T1447" t="str">
        <f t="shared" si="202"/>
        <v>Acceptable</v>
      </c>
      <c r="U1447" t="str">
        <f t="shared" si="203"/>
        <v>Acceptable</v>
      </c>
      <c r="V1447" t="str">
        <f t="shared" si="204"/>
        <v>Safe</v>
      </c>
      <c r="W1447" t="str">
        <f t="shared" si="205"/>
        <v>Acceptable</v>
      </c>
      <c r="AA1447" t="str">
        <f t="shared" si="206"/>
        <v>Potable</v>
      </c>
      <c r="AB1447" t="str">
        <f t="shared" si="207"/>
        <v>Potable</v>
      </c>
      <c r="AC1447" t="s">
        <v>40</v>
      </c>
    </row>
    <row r="1448" spans="2:29" x14ac:dyDescent="0.3">
      <c r="B1448">
        <v>6.4115258359166498</v>
      </c>
      <c r="C1448">
        <v>197.68487912832799</v>
      </c>
      <c r="D1448">
        <v>195.052969447506</v>
      </c>
      <c r="E1448">
        <v>8.2623979463526194</v>
      </c>
      <c r="F1448">
        <f>$AH$27</f>
        <v>333.77577661081307</v>
      </c>
      <c r="G1448">
        <v>436.05648525454399</v>
      </c>
      <c r="H1448">
        <v>12.9021086088453</v>
      </c>
      <c r="I1448">
        <f>$AI$27</f>
        <v>66.396292946768</v>
      </c>
      <c r="J1448">
        <v>2.2006782017544602</v>
      </c>
      <c r="O1448" t="str">
        <f t="shared" si="200"/>
        <v>Neutral</v>
      </c>
      <c r="P1448" t="str" cm="1">
        <f t="array" ref="P1448">_xlfn.IFS(C1447&lt;=60,"Soft",
C1447&lt;120,"Moderately Soft",
C1447&lt;=170,"Desirable",
C1447&lt;=240,"Moderately Hard",
C1447&gt;240,"Hard")</f>
        <v>Moderately Hard</v>
      </c>
      <c r="Q1448" t="str" cm="1">
        <f t="array" ref="Q1448">_xlfn.IFS(D1447&lt;50,"Non-Beneficial",
D1447&lt;=150,"Excellent",
D1447&lt;=250,"Good",
D1447&lt;=350,"Average",
D1447&lt;=500,"Poor",
D1447&lt;=800,"Very Poor",
D1447&gt;800,"Unacceptable")</f>
        <v>Poor</v>
      </c>
      <c r="R1448" t="str">
        <f t="shared" si="199"/>
        <v>Unacceptable</v>
      </c>
      <c r="S1448" t="str">
        <f t="shared" si="201"/>
        <v>Safe</v>
      </c>
      <c r="T1448" t="str">
        <f t="shared" si="202"/>
        <v>Acceptable</v>
      </c>
      <c r="U1448" t="str">
        <f t="shared" si="203"/>
        <v>Acceptable</v>
      </c>
      <c r="V1448" t="str">
        <f t="shared" si="204"/>
        <v>Safe</v>
      </c>
      <c r="W1448" t="str">
        <f t="shared" si="205"/>
        <v>Acceptable</v>
      </c>
      <c r="AA1448" t="str">
        <f t="shared" si="206"/>
        <v>Not-Potable</v>
      </c>
      <c r="AB1448" t="str">
        <f t="shared" si="207"/>
        <v>Not-Potable</v>
      </c>
      <c r="AC1448" t="s">
        <v>40</v>
      </c>
    </row>
    <row r="1449" spans="2:29" x14ac:dyDescent="0.3">
      <c r="B1449">
        <v>5.1226484549500899</v>
      </c>
      <c r="C1449">
        <v>195.01888778841101</v>
      </c>
      <c r="D1449">
        <v>172.79513749412598</v>
      </c>
      <c r="E1449">
        <v>7.0274412952672503</v>
      </c>
      <c r="F1449">
        <v>336.46604197360602</v>
      </c>
      <c r="G1449">
        <v>446.71221913474301</v>
      </c>
      <c r="H1449">
        <v>4.8616314984757301</v>
      </c>
      <c r="I1449">
        <v>72.837539673748793</v>
      </c>
      <c r="J1449">
        <v>3.50452453379186</v>
      </c>
      <c r="O1449" t="str">
        <f t="shared" si="200"/>
        <v>Acidic</v>
      </c>
      <c r="P1449" t="str" cm="1">
        <f t="array" ref="P1449">_xlfn.IFS(C1448&lt;=60,"Soft",
C1448&lt;120,"Moderately Soft",
C1448&lt;=170,"Desirable",
C1448&lt;=240,"Moderately Hard",
C1448&gt;240,"Hard")</f>
        <v>Moderately Hard</v>
      </c>
      <c r="Q1449" t="str" cm="1">
        <f t="array" ref="Q1449">_xlfn.IFS(D1448&lt;50,"Non-Beneficial",
D1448&lt;=150,"Excellent",
D1448&lt;=250,"Good",
D1448&lt;=350,"Average",
D1448&lt;=500,"Poor",
D1448&lt;=800,"Very Poor",
D1448&gt;800,"Unacceptable")</f>
        <v>Good</v>
      </c>
      <c r="R1449" t="str">
        <f t="shared" si="199"/>
        <v>Unacceptable</v>
      </c>
      <c r="S1449" t="str">
        <f t="shared" si="201"/>
        <v>Safe</v>
      </c>
      <c r="T1449" t="str">
        <f t="shared" si="202"/>
        <v>Acceptable</v>
      </c>
      <c r="U1449" t="str">
        <f t="shared" si="203"/>
        <v>Acceptable</v>
      </c>
      <c r="V1449" t="str">
        <f t="shared" si="204"/>
        <v>Safe</v>
      </c>
      <c r="W1449" t="str">
        <f t="shared" si="205"/>
        <v>Acceptable</v>
      </c>
      <c r="AA1449" t="str">
        <f t="shared" si="206"/>
        <v>Not-Potable</v>
      </c>
      <c r="AB1449" t="str">
        <f t="shared" si="207"/>
        <v>Not-Potable</v>
      </c>
      <c r="AC1449" t="s">
        <v>40</v>
      </c>
    </row>
    <row r="1450" spans="2:29" x14ac:dyDescent="0.3">
      <c r="B1450">
        <v>3.43485575997865</v>
      </c>
      <c r="C1450">
        <v>185.342961494505</v>
      </c>
      <c r="D1450">
        <v>226.902444040701</v>
      </c>
      <c r="E1450">
        <v>8.1509543676083798</v>
      </c>
      <c r="F1450">
        <v>309.21765069415801</v>
      </c>
      <c r="G1450">
        <v>398.37013045040197</v>
      </c>
      <c r="H1450">
        <v>10.0349502514481</v>
      </c>
      <c r="I1450">
        <v>55.947322172423199</v>
      </c>
      <c r="J1450">
        <v>5.3895102460791096</v>
      </c>
      <c r="O1450" t="str">
        <f t="shared" si="200"/>
        <v>Acidic</v>
      </c>
      <c r="P1450" t="str" cm="1">
        <f t="array" ref="P1450">_xlfn.IFS(C1449&lt;=60,"Soft",
C1449&lt;120,"Moderately Soft",
C1449&lt;=170,"Desirable",
C1449&lt;=240,"Moderately Hard",
C1449&gt;240,"Hard")</f>
        <v>Moderately Hard</v>
      </c>
      <c r="Q1450" t="str" cm="1">
        <f t="array" ref="Q1450">_xlfn.IFS(D1449&lt;50,"Non-Beneficial",
D1449&lt;=150,"Excellent",
D1449&lt;=250,"Good",
D1449&lt;=350,"Average",
D1449&lt;=500,"Poor",
D1449&lt;=800,"Very Poor",
D1449&gt;800,"Unacceptable")</f>
        <v>Good</v>
      </c>
      <c r="R1450" t="str">
        <f t="shared" si="199"/>
        <v>Unacceptable</v>
      </c>
      <c r="S1450" t="str">
        <f t="shared" si="201"/>
        <v>Safe</v>
      </c>
      <c r="T1450" t="str">
        <f t="shared" si="202"/>
        <v>Acceptable</v>
      </c>
      <c r="U1450" t="str">
        <f t="shared" si="203"/>
        <v>Acceptable</v>
      </c>
      <c r="V1450" t="str">
        <f t="shared" si="204"/>
        <v>Safe</v>
      </c>
      <c r="W1450" t="str">
        <f t="shared" si="205"/>
        <v>Acceptable</v>
      </c>
      <c r="AA1450" t="str">
        <f t="shared" si="206"/>
        <v>Not-Potable</v>
      </c>
      <c r="AB1450" t="str">
        <f t="shared" si="207"/>
        <v>Not-Potable</v>
      </c>
      <c r="AC1450" t="s">
        <v>40</v>
      </c>
    </row>
    <row r="1451" spans="2:29" x14ac:dyDescent="0.3">
      <c r="B1451">
        <v>10.848130421433201</v>
      </c>
      <c r="C1451">
        <v>236.725048726529</v>
      </c>
      <c r="D1451">
        <v>140.36163655600001</v>
      </c>
      <c r="E1451">
        <v>9.0028849930241392</v>
      </c>
      <c r="F1451">
        <f>$AH$27</f>
        <v>333.77577661081307</v>
      </c>
      <c r="G1451">
        <v>564.90281284541902</v>
      </c>
      <c r="H1451">
        <v>17.4058177153507</v>
      </c>
      <c r="I1451">
        <f>$AI$27</f>
        <v>66.396292946768</v>
      </c>
      <c r="J1451">
        <v>3.1338387016970599</v>
      </c>
      <c r="O1451" t="str">
        <f t="shared" si="200"/>
        <v>Acidic</v>
      </c>
      <c r="P1451" t="str" cm="1">
        <f t="array" ref="P1451">_xlfn.IFS(C1450&lt;=60,"Soft",
C1450&lt;120,"Moderately Soft",
C1450&lt;=170,"Desirable",
C1450&lt;=240,"Moderately Hard",
C1450&gt;240,"Hard")</f>
        <v>Moderately Hard</v>
      </c>
      <c r="Q1451" t="str" cm="1">
        <f t="array" ref="Q1451">_xlfn.IFS(D1450&lt;50,"Non-Beneficial",
D1450&lt;=150,"Excellent",
D1450&lt;=250,"Good",
D1450&lt;=350,"Average",
D1450&lt;=500,"Poor",
D1450&lt;=800,"Very Poor",
D1450&gt;800,"Unacceptable")</f>
        <v>Good</v>
      </c>
      <c r="R1451" t="str">
        <f t="shared" si="199"/>
        <v>Unacceptable</v>
      </c>
      <c r="S1451" t="str">
        <f t="shared" si="201"/>
        <v>Safe</v>
      </c>
      <c r="T1451" t="str">
        <f t="shared" si="202"/>
        <v>Acceptable</v>
      </c>
      <c r="U1451" t="str">
        <f t="shared" si="203"/>
        <v>Acceptable</v>
      </c>
      <c r="V1451" t="str">
        <f t="shared" si="204"/>
        <v>Safe</v>
      </c>
      <c r="W1451" t="str">
        <f t="shared" si="205"/>
        <v>Unacceptable</v>
      </c>
      <c r="AA1451" t="str">
        <f t="shared" si="206"/>
        <v>Not-Potable</v>
      </c>
      <c r="AB1451" t="str">
        <f t="shared" si="207"/>
        <v>Not-Potable</v>
      </c>
      <c r="AC1451" t="s">
        <v>40</v>
      </c>
    </row>
    <row r="1452" spans="2:29" x14ac:dyDescent="0.3">
      <c r="B1452">
        <v>8.7253934121540802</v>
      </c>
      <c r="C1452">
        <v>213.61037181832799</v>
      </c>
      <c r="D1452">
        <v>188.62673054356802</v>
      </c>
      <c r="E1452">
        <v>8.6701266670775894</v>
      </c>
      <c r="F1452">
        <v>324.02710551049802</v>
      </c>
      <c r="G1452">
        <v>396.22901020212402</v>
      </c>
      <c r="H1452">
        <v>20.055737207225601</v>
      </c>
      <c r="I1452">
        <v>96.5914599123888</v>
      </c>
      <c r="J1452">
        <v>4.5655421540494396</v>
      </c>
      <c r="O1452" t="str">
        <f t="shared" si="200"/>
        <v>Alkaline</v>
      </c>
      <c r="P1452" t="str" cm="1">
        <f t="array" ref="P1452">_xlfn.IFS(C1451&lt;=60,"Soft",
C1451&lt;120,"Moderately Soft",
C1451&lt;=170,"Desirable",
C1451&lt;=240,"Moderately Hard",
C1451&gt;240,"Hard")</f>
        <v>Moderately Hard</v>
      </c>
      <c r="Q1452" t="str" cm="1">
        <f t="array" ref="Q1452">_xlfn.IFS(D1451&lt;50,"Non-Beneficial",
D1451&lt;=150,"Excellent",
D1451&lt;=250,"Good",
D1451&lt;=350,"Average",
D1451&lt;=500,"Poor",
D1451&lt;=800,"Very Poor",
D1451&gt;800,"Unacceptable")</f>
        <v>Excellent</v>
      </c>
      <c r="R1452" t="str">
        <f t="shared" si="199"/>
        <v>Unacceptable</v>
      </c>
      <c r="S1452" t="str">
        <f t="shared" si="201"/>
        <v>Safe</v>
      </c>
      <c r="T1452" t="str">
        <f t="shared" si="202"/>
        <v>Unacceptable</v>
      </c>
      <c r="U1452" t="str">
        <f t="shared" si="203"/>
        <v>Acceptable</v>
      </c>
      <c r="V1452" t="str">
        <f t="shared" si="204"/>
        <v>Safe</v>
      </c>
      <c r="W1452" t="str">
        <f t="shared" si="205"/>
        <v>Acceptable</v>
      </c>
      <c r="AA1452" t="str">
        <f t="shared" si="206"/>
        <v>Not-Potable</v>
      </c>
      <c r="AB1452" t="str">
        <f t="shared" si="207"/>
        <v>Not-Potable</v>
      </c>
      <c r="AC1452" t="s">
        <v>40</v>
      </c>
    </row>
    <row r="1453" spans="2:29" x14ac:dyDescent="0.3">
      <c r="B1453">
        <v>10.3517425283788</v>
      </c>
      <c r="C1453">
        <v>241.671799772767</v>
      </c>
      <c r="D1453">
        <v>185.88303325817799</v>
      </c>
      <c r="E1453">
        <v>8.7843781789777093</v>
      </c>
      <c r="F1453">
        <f>$AH$27</f>
        <v>333.77577661081307</v>
      </c>
      <c r="G1453">
        <v>303.68810651675301</v>
      </c>
      <c r="H1453">
        <v>13.615947275381</v>
      </c>
      <c r="I1453">
        <v>75.129896086072506</v>
      </c>
      <c r="J1453">
        <v>5.2276093972006796</v>
      </c>
      <c r="O1453" t="str">
        <f t="shared" si="200"/>
        <v>Alkaline</v>
      </c>
      <c r="P1453" t="str" cm="1">
        <f t="array" ref="P1453">_xlfn.IFS(C1452&lt;=60,"Soft",
C1452&lt;120,"Moderately Soft",
C1452&lt;=170,"Desirable",
C1452&lt;=240,"Moderately Hard",
C1452&gt;240,"Hard")</f>
        <v>Moderately Hard</v>
      </c>
      <c r="Q1453" t="str" cm="1">
        <f t="array" ref="Q1453">_xlfn.IFS(D1452&lt;50,"Non-Beneficial",
D1452&lt;=150,"Excellent",
D1452&lt;=250,"Good",
D1452&lt;=350,"Average",
D1452&lt;=500,"Poor",
D1452&lt;=800,"Very Poor",
D1452&gt;800,"Unacceptable")</f>
        <v>Good</v>
      </c>
      <c r="R1453" t="str">
        <f t="shared" si="199"/>
        <v>Unacceptable</v>
      </c>
      <c r="S1453" t="str">
        <f t="shared" si="201"/>
        <v>Safe</v>
      </c>
      <c r="T1453" t="str">
        <f t="shared" si="202"/>
        <v>Acceptable</v>
      </c>
      <c r="U1453" t="str">
        <f t="shared" si="203"/>
        <v>Unacceptable</v>
      </c>
      <c r="V1453" t="str">
        <f t="shared" si="204"/>
        <v>Unsafe</v>
      </c>
      <c r="W1453" t="str">
        <f t="shared" si="205"/>
        <v>Acceptable</v>
      </c>
      <c r="AA1453" t="str">
        <f t="shared" si="206"/>
        <v>Not-Potable</v>
      </c>
      <c r="AB1453" t="str">
        <f t="shared" si="207"/>
        <v>Not-Potable</v>
      </c>
      <c r="AC1453" t="s">
        <v>40</v>
      </c>
    </row>
    <row r="1454" spans="2:29" x14ac:dyDescent="0.3">
      <c r="B1454">
        <v>8.1740281305755502</v>
      </c>
      <c r="C1454">
        <v>192.39042979239699</v>
      </c>
      <c r="D1454">
        <v>198.08537766302402</v>
      </c>
      <c r="E1454">
        <v>6.9558213112425298</v>
      </c>
      <c r="F1454">
        <v>377.70018853940797</v>
      </c>
      <c r="G1454">
        <v>503.52217244233299</v>
      </c>
      <c r="H1454">
        <v>13.780973004500799</v>
      </c>
      <c r="I1454">
        <v>59.542768697160703</v>
      </c>
      <c r="J1454">
        <v>3.9867807040941901</v>
      </c>
      <c r="O1454" t="str">
        <f t="shared" si="200"/>
        <v>Alkaline</v>
      </c>
      <c r="P1454" t="str" cm="1">
        <f t="array" ref="P1454">_xlfn.IFS(C1453&lt;=60,"Soft",
C1453&lt;120,"Moderately Soft",
C1453&lt;=170,"Desirable",
C1453&lt;=240,"Moderately Hard",
C1453&gt;240,"Hard")</f>
        <v>Hard</v>
      </c>
      <c r="Q1454" t="str" cm="1">
        <f t="array" ref="Q1454">_xlfn.IFS(D1453&lt;50,"Non-Beneficial",
D1453&lt;=150,"Excellent",
D1453&lt;=250,"Good",
D1453&lt;=350,"Average",
D1453&lt;=500,"Poor",
D1453&lt;=800,"Very Poor",
D1453&gt;800,"Unacceptable")</f>
        <v>Good</v>
      </c>
      <c r="R1454" t="str">
        <f t="shared" si="199"/>
        <v>Unacceptable</v>
      </c>
      <c r="S1454" t="str">
        <f t="shared" si="201"/>
        <v>Safe</v>
      </c>
      <c r="T1454" t="str">
        <f t="shared" si="202"/>
        <v>Acceptable</v>
      </c>
      <c r="U1454" t="str">
        <f t="shared" si="203"/>
        <v>Acceptable</v>
      </c>
      <c r="V1454" t="str">
        <f t="shared" si="204"/>
        <v>Safe</v>
      </c>
      <c r="W1454" t="str">
        <f t="shared" si="205"/>
        <v>Unacceptable</v>
      </c>
      <c r="AA1454" t="str">
        <f t="shared" si="206"/>
        <v>Not-Potable</v>
      </c>
      <c r="AB1454" t="str">
        <f t="shared" si="207"/>
        <v>Not-Potable</v>
      </c>
      <c r="AC1454" t="s">
        <v>40</v>
      </c>
    </row>
    <row r="1455" spans="2:29" x14ac:dyDescent="0.3">
      <c r="B1455">
        <v>8.0340119166542596</v>
      </c>
      <c r="C1455">
        <v>197.60939240215899</v>
      </c>
      <c r="D1455">
        <v>252.046740817038</v>
      </c>
      <c r="E1455">
        <v>6.5010969004458303</v>
      </c>
      <c r="F1455">
        <v>330.55217292392399</v>
      </c>
      <c r="G1455">
        <v>490.82150012055098</v>
      </c>
      <c r="H1455">
        <v>15.1072886539454</v>
      </c>
      <c r="I1455">
        <v>89.800947405922898</v>
      </c>
      <c r="J1455">
        <v>2.45212080647305</v>
      </c>
      <c r="O1455" t="str">
        <f t="shared" si="200"/>
        <v>Alkaline</v>
      </c>
      <c r="P1455" t="str" cm="1">
        <f t="array" ref="P1455">_xlfn.IFS(C1454&lt;=60,"Soft",
C1454&lt;120,"Moderately Soft",
C1454&lt;=170,"Desirable",
C1454&lt;=240,"Moderately Hard",
C1454&gt;240,"Hard")</f>
        <v>Moderately Hard</v>
      </c>
      <c r="Q1455" t="str" cm="1">
        <f t="array" ref="Q1455">_xlfn.IFS(D1454&lt;50,"Non-Beneficial",
D1454&lt;=150,"Excellent",
D1454&lt;=250,"Good",
D1454&lt;=350,"Average",
D1454&lt;=500,"Poor",
D1454&lt;=800,"Very Poor",
D1454&gt;800,"Unacceptable")</f>
        <v>Good</v>
      </c>
      <c r="R1455" t="str">
        <f t="shared" si="199"/>
        <v>Needs Boiling</v>
      </c>
      <c r="S1455" t="str">
        <f t="shared" si="201"/>
        <v>Safe</v>
      </c>
      <c r="T1455" t="str">
        <f t="shared" si="202"/>
        <v>Unacceptable</v>
      </c>
      <c r="U1455" t="str">
        <f t="shared" si="203"/>
        <v>Acceptable</v>
      </c>
      <c r="V1455" t="str">
        <f t="shared" si="204"/>
        <v>Safe</v>
      </c>
      <c r="W1455" t="str">
        <f t="shared" si="205"/>
        <v>Acceptable</v>
      </c>
      <c r="AA1455" t="str">
        <f t="shared" si="206"/>
        <v>Not-Potable</v>
      </c>
      <c r="AB1455" t="str">
        <f t="shared" si="207"/>
        <v>Not-Potable</v>
      </c>
      <c r="AC1455" t="s">
        <v>40</v>
      </c>
    </row>
    <row r="1456" spans="2:29" x14ac:dyDescent="0.3">
      <c r="B1456">
        <v>8.20554181465398</v>
      </c>
      <c r="C1456">
        <v>188.277187762994</v>
      </c>
      <c r="D1456">
        <v>199.02823823816499</v>
      </c>
      <c r="E1456">
        <v>5.0027919119303901</v>
      </c>
      <c r="F1456">
        <f>$AH$27</f>
        <v>333.77577661081307</v>
      </c>
      <c r="G1456">
        <v>331.34556930168498</v>
      </c>
      <c r="H1456">
        <v>15.0628408640718</v>
      </c>
      <c r="I1456">
        <v>57.8143353341965</v>
      </c>
      <c r="J1456">
        <v>3.6340306684709498</v>
      </c>
      <c r="O1456" t="str">
        <f t="shared" si="200"/>
        <v>Alkaline</v>
      </c>
      <c r="P1456" t="str" cm="1">
        <f t="array" ref="P1456">_xlfn.IFS(C1455&lt;=60,"Soft",
C1455&lt;120,"Moderately Soft",
C1455&lt;=170,"Desirable",
C1455&lt;=240,"Moderately Hard",
C1455&gt;240,"Hard")</f>
        <v>Moderately Hard</v>
      </c>
      <c r="Q1456" t="str" cm="1">
        <f t="array" ref="Q1456">_xlfn.IFS(D1455&lt;50,"Non-Beneficial",
D1455&lt;=150,"Excellent",
D1455&lt;=250,"Good",
D1455&lt;=350,"Average",
D1455&lt;=500,"Poor",
D1455&lt;=800,"Very Poor",
D1455&gt;800,"Unacceptable")</f>
        <v>Average</v>
      </c>
      <c r="R1456" t="str">
        <f t="shared" si="199"/>
        <v>Needs Boiling</v>
      </c>
      <c r="S1456" t="str">
        <f t="shared" si="201"/>
        <v>Safe</v>
      </c>
      <c r="T1456" t="str">
        <f t="shared" si="202"/>
        <v>Acceptable</v>
      </c>
      <c r="U1456" t="str">
        <f t="shared" si="203"/>
        <v>Acceptable</v>
      </c>
      <c r="V1456" t="str">
        <f t="shared" si="204"/>
        <v>Unsafe</v>
      </c>
      <c r="W1456" t="str">
        <f t="shared" si="205"/>
        <v>Acceptable</v>
      </c>
      <c r="AA1456" t="str">
        <f t="shared" si="206"/>
        <v>Not-Potable</v>
      </c>
      <c r="AB1456" t="str">
        <f t="shared" si="207"/>
        <v>Not-Potable</v>
      </c>
      <c r="AC1456" t="s">
        <v>40</v>
      </c>
    </row>
    <row r="1457" spans="2:29" x14ac:dyDescent="0.3">
      <c r="B1457">
        <v>7.8938184594583696</v>
      </c>
      <c r="C1457">
        <v>203.29662106004901</v>
      </c>
      <c r="D1457">
        <v>168.53676327633798</v>
      </c>
      <c r="E1457">
        <v>7.3344282476695897</v>
      </c>
      <c r="F1457">
        <v>339.76757892478503</v>
      </c>
      <c r="G1457">
        <v>398.98950036504499</v>
      </c>
      <c r="H1457">
        <v>19.318759819050999</v>
      </c>
      <c r="I1457">
        <v>58.574609733927197</v>
      </c>
      <c r="J1457">
        <v>3.50850371272929</v>
      </c>
      <c r="O1457" t="str">
        <f t="shared" si="200"/>
        <v>Alkaline</v>
      </c>
      <c r="P1457" t="str" cm="1">
        <f t="array" ref="P1457">_xlfn.IFS(C1456&lt;=60,"Soft",
C1456&lt;120,"Moderately Soft",
C1456&lt;=170,"Desirable",
C1456&lt;=240,"Moderately Hard",
C1456&gt;240,"Hard")</f>
        <v>Moderately Hard</v>
      </c>
      <c r="Q1457" t="str" cm="1">
        <f t="array" ref="Q1457">_xlfn.IFS(D1456&lt;50,"Non-Beneficial",
D1456&lt;=150,"Excellent",
D1456&lt;=250,"Good",
D1456&lt;=350,"Average",
D1456&lt;=500,"Poor",
D1456&lt;=800,"Very Poor",
D1456&gt;800,"Unacceptable")</f>
        <v>Good</v>
      </c>
      <c r="R1457" t="str">
        <f t="shared" si="199"/>
        <v>Needs Boiling</v>
      </c>
      <c r="S1457" t="str">
        <f t="shared" si="201"/>
        <v>Safe</v>
      </c>
      <c r="T1457" t="str">
        <f t="shared" si="202"/>
        <v>Acceptable</v>
      </c>
      <c r="U1457" t="str">
        <f t="shared" si="203"/>
        <v>Acceptable</v>
      </c>
      <c r="V1457" t="str">
        <f t="shared" si="204"/>
        <v>Safe</v>
      </c>
      <c r="W1457" t="str">
        <f t="shared" si="205"/>
        <v>Acceptable</v>
      </c>
      <c r="AA1457" t="str">
        <f t="shared" si="206"/>
        <v>Not-Potable</v>
      </c>
      <c r="AB1457" t="str">
        <f t="shared" si="207"/>
        <v>Potable</v>
      </c>
      <c r="AC1457" t="s">
        <v>40</v>
      </c>
    </row>
    <row r="1458" spans="2:29" x14ac:dyDescent="0.3">
      <c r="B1458">
        <f>$AG$27</f>
        <v>7.080794504276815</v>
      </c>
      <c r="C1458">
        <v>218.405544719457</v>
      </c>
      <c r="D1458">
        <v>113.70649169374299</v>
      </c>
      <c r="E1458">
        <v>6.8668263418516204</v>
      </c>
      <c r="F1458">
        <v>392.84190678945902</v>
      </c>
      <c r="G1458">
        <v>284.55117312242601</v>
      </c>
      <c r="H1458">
        <v>16.095520225918001</v>
      </c>
      <c r="I1458">
        <f>$AI$27</f>
        <v>66.396292946768</v>
      </c>
      <c r="J1458">
        <v>3.2665624030220202</v>
      </c>
      <c r="O1458" t="str">
        <f t="shared" si="200"/>
        <v>Neutral</v>
      </c>
      <c r="P1458" t="str" cm="1">
        <f t="array" ref="P1458">_xlfn.IFS(C1457&lt;=60,"Soft",
C1457&lt;120,"Moderately Soft",
C1457&lt;=170,"Desirable",
C1457&lt;=240,"Moderately Hard",
C1457&gt;240,"Hard")</f>
        <v>Moderately Hard</v>
      </c>
      <c r="Q1458" t="str" cm="1">
        <f t="array" ref="Q1458">_xlfn.IFS(D1457&lt;50,"Non-Beneficial",
D1457&lt;=150,"Excellent",
D1457&lt;=250,"Good",
D1457&lt;=350,"Average",
D1457&lt;=500,"Poor",
D1457&lt;=800,"Very Poor",
D1457&gt;800,"Unacceptable")</f>
        <v>Good</v>
      </c>
      <c r="R1458" t="str">
        <f t="shared" si="199"/>
        <v>Unacceptable</v>
      </c>
      <c r="S1458" t="str">
        <f t="shared" si="201"/>
        <v>Safe</v>
      </c>
      <c r="T1458" t="str">
        <f t="shared" si="202"/>
        <v>Acceptable</v>
      </c>
      <c r="U1458" t="str">
        <f t="shared" si="203"/>
        <v>Acceptable</v>
      </c>
      <c r="V1458" t="str">
        <f t="shared" si="204"/>
        <v>Safe</v>
      </c>
      <c r="W1458" t="str">
        <f t="shared" si="205"/>
        <v>Acceptable</v>
      </c>
      <c r="AA1458" t="str">
        <f t="shared" si="206"/>
        <v>Not-Potable</v>
      </c>
      <c r="AB1458" t="str">
        <f t="shared" si="207"/>
        <v>Potable</v>
      </c>
      <c r="AC1458" t="s">
        <v>40</v>
      </c>
    </row>
    <row r="1459" spans="2:29" x14ac:dyDescent="0.3">
      <c r="B1459">
        <v>5.4881354688390198</v>
      </c>
      <c r="C1459">
        <v>192.50798361422099</v>
      </c>
      <c r="D1459">
        <v>217.15774408674798</v>
      </c>
      <c r="E1459">
        <v>5.4540634280486104</v>
      </c>
      <c r="F1459">
        <f>$AH$27</f>
        <v>333.77577661081307</v>
      </c>
      <c r="G1459">
        <v>553.28724063596303</v>
      </c>
      <c r="H1459">
        <v>13.0815241783428</v>
      </c>
      <c r="I1459">
        <v>87.279537478178199</v>
      </c>
      <c r="J1459">
        <v>3.6529914223306701</v>
      </c>
      <c r="O1459" t="str">
        <f t="shared" si="200"/>
        <v>Neutral</v>
      </c>
      <c r="P1459" t="str" cm="1">
        <f t="array" ref="P1459">_xlfn.IFS(C1458&lt;=60,"Soft",
C1458&lt;120,"Moderately Soft",
C1458&lt;=170,"Desirable",
C1458&lt;=240,"Moderately Hard",
C1458&gt;240,"Hard")</f>
        <v>Moderately Hard</v>
      </c>
      <c r="Q1459" t="str" cm="1">
        <f t="array" ref="Q1459">_xlfn.IFS(D1458&lt;50,"Non-Beneficial",
D1458&lt;=150,"Excellent",
D1458&lt;=250,"Good",
D1458&lt;=350,"Average",
D1458&lt;=500,"Poor",
D1458&lt;=800,"Very Poor",
D1458&gt;800,"Unacceptable")</f>
        <v>Excellent</v>
      </c>
      <c r="R1459" t="str">
        <f t="shared" si="199"/>
        <v>Needs Boiling</v>
      </c>
      <c r="S1459" t="str">
        <f t="shared" si="201"/>
        <v>Safe</v>
      </c>
      <c r="T1459" t="str">
        <f t="shared" si="202"/>
        <v>Acceptable</v>
      </c>
      <c r="U1459" t="str">
        <f t="shared" si="203"/>
        <v>Acceptable</v>
      </c>
      <c r="V1459" t="str">
        <f t="shared" si="204"/>
        <v>Safe</v>
      </c>
      <c r="W1459" t="str">
        <f t="shared" si="205"/>
        <v>Acceptable</v>
      </c>
      <c r="AA1459" t="str">
        <f t="shared" si="206"/>
        <v>Potable</v>
      </c>
      <c r="AB1459" t="str">
        <f t="shared" si="207"/>
        <v>Potable</v>
      </c>
      <c r="AC1459" t="s">
        <v>40</v>
      </c>
    </row>
    <row r="1460" spans="2:29" x14ac:dyDescent="0.3">
      <c r="B1460">
        <v>8.1630740306142204</v>
      </c>
      <c r="C1460">
        <v>162.231845706456</v>
      </c>
      <c r="D1460">
        <v>104.94573368799</v>
      </c>
      <c r="E1460">
        <v>8.0874957536886001</v>
      </c>
      <c r="F1460">
        <v>423.95202833474002</v>
      </c>
      <c r="G1460">
        <v>487.31834567421402</v>
      </c>
      <c r="H1460">
        <v>16.011608200391901</v>
      </c>
      <c r="I1460">
        <v>69.976719246129306</v>
      </c>
      <c r="J1460">
        <v>4.1281931372479104</v>
      </c>
      <c r="O1460" t="str">
        <f t="shared" si="200"/>
        <v>Acidic</v>
      </c>
      <c r="P1460" t="str" cm="1">
        <f t="array" ref="P1460">_xlfn.IFS(C1459&lt;=60,"Soft",
C1459&lt;120,"Moderately Soft",
C1459&lt;=170,"Desirable",
C1459&lt;=240,"Moderately Hard",
C1459&gt;240,"Hard")</f>
        <v>Moderately Hard</v>
      </c>
      <c r="Q1460" t="str" cm="1">
        <f t="array" ref="Q1460">_xlfn.IFS(D1459&lt;50,"Non-Beneficial",
D1459&lt;=150,"Excellent",
D1459&lt;=250,"Good",
D1459&lt;=350,"Average",
D1459&lt;=500,"Poor",
D1459&lt;=800,"Very Poor",
D1459&gt;800,"Unacceptable")</f>
        <v>Good</v>
      </c>
      <c r="R1460" t="str">
        <f t="shared" si="199"/>
        <v>Needs Boiling</v>
      </c>
      <c r="S1460" t="str">
        <f t="shared" si="201"/>
        <v>Safe</v>
      </c>
      <c r="T1460" t="str">
        <f t="shared" si="202"/>
        <v>Unacceptable</v>
      </c>
      <c r="U1460" t="str">
        <f t="shared" si="203"/>
        <v>Acceptable</v>
      </c>
      <c r="V1460" t="str">
        <f t="shared" si="204"/>
        <v>Unsafe</v>
      </c>
      <c r="W1460" t="str">
        <f t="shared" si="205"/>
        <v>Acceptable</v>
      </c>
      <c r="AA1460" t="str">
        <f t="shared" si="206"/>
        <v>Not-Potable</v>
      </c>
      <c r="AB1460" t="str">
        <f t="shared" si="207"/>
        <v>Not-Potable</v>
      </c>
      <c r="AC1460" t="s">
        <v>40</v>
      </c>
    </row>
    <row r="1461" spans="2:29" x14ac:dyDescent="0.3">
      <c r="B1461">
        <v>6.8670006912457104</v>
      </c>
      <c r="C1461">
        <v>184.24849598665901</v>
      </c>
      <c r="D1461">
        <v>144.64115547287699</v>
      </c>
      <c r="E1461">
        <v>6.7593522120783698</v>
      </c>
      <c r="F1461">
        <v>371.28381936300599</v>
      </c>
      <c r="G1461">
        <v>497.70377509209601</v>
      </c>
      <c r="H1461">
        <v>14.782860509212</v>
      </c>
      <c r="I1461">
        <v>73.433478504809798</v>
      </c>
      <c r="J1461">
        <v>3.4841205736312402</v>
      </c>
      <c r="O1461" t="str">
        <f t="shared" si="200"/>
        <v>Alkaline</v>
      </c>
      <c r="P1461" t="str" cm="1">
        <f t="array" ref="P1461">_xlfn.IFS(C1460&lt;=60,"Soft",
C1460&lt;120,"Moderately Soft",
C1460&lt;=170,"Desirable",
C1460&lt;=240,"Moderately Hard",
C1460&gt;240,"Hard")</f>
        <v>Desirable</v>
      </c>
      <c r="Q1461" t="str" cm="1">
        <f t="array" ref="Q1461">_xlfn.IFS(D1460&lt;50,"Non-Beneficial",
D1460&lt;=150,"Excellent",
D1460&lt;=250,"Good",
D1460&lt;=350,"Average",
D1460&lt;=500,"Poor",
D1460&lt;=800,"Very Poor",
D1460&gt;800,"Unacceptable")</f>
        <v>Excellent</v>
      </c>
      <c r="R1461" t="str">
        <f t="shared" si="199"/>
        <v>Unacceptable</v>
      </c>
      <c r="S1461" t="str">
        <f t="shared" si="201"/>
        <v>Unsafe</v>
      </c>
      <c r="T1461" t="str">
        <f t="shared" si="202"/>
        <v>Acceptable</v>
      </c>
      <c r="U1461" t="str">
        <f t="shared" si="203"/>
        <v>Acceptable</v>
      </c>
      <c r="V1461" t="str">
        <f t="shared" si="204"/>
        <v>Safe</v>
      </c>
      <c r="W1461" t="str">
        <f t="shared" si="205"/>
        <v>Acceptable</v>
      </c>
      <c r="AA1461" t="str">
        <f t="shared" si="206"/>
        <v>Not-Potable</v>
      </c>
      <c r="AB1461" t="str">
        <f t="shared" si="207"/>
        <v>Not-Potable</v>
      </c>
      <c r="AC1461" t="s">
        <v>40</v>
      </c>
    </row>
    <row r="1462" spans="2:29" x14ac:dyDescent="0.3">
      <c r="B1462">
        <v>5.8217069136202504</v>
      </c>
      <c r="C1462">
        <v>220.12542255179801</v>
      </c>
      <c r="D1462">
        <v>400.09723610030801</v>
      </c>
      <c r="E1462">
        <v>6.6318359918211804</v>
      </c>
      <c r="F1462">
        <f>$AH$27</f>
        <v>333.77577661081307</v>
      </c>
      <c r="G1462">
        <v>493.11834556830098</v>
      </c>
      <c r="H1462">
        <v>12.420833844653799</v>
      </c>
      <c r="I1462">
        <v>49.129301471943101</v>
      </c>
      <c r="J1462">
        <v>3.9081988464086002</v>
      </c>
      <c r="O1462" t="str">
        <f t="shared" si="200"/>
        <v>Neutral</v>
      </c>
      <c r="P1462" t="str" cm="1">
        <f t="array" ref="P1462">_xlfn.IFS(C1461&lt;=60,"Soft",
C1461&lt;120,"Moderately Soft",
C1461&lt;=170,"Desirable",
C1461&lt;=240,"Moderately Hard",
C1461&gt;240,"Hard")</f>
        <v>Moderately Hard</v>
      </c>
      <c r="Q1462" t="str" cm="1">
        <f t="array" ref="Q1462">_xlfn.IFS(D1461&lt;50,"Non-Beneficial",
D1461&lt;=150,"Excellent",
D1461&lt;=250,"Good",
D1461&lt;=350,"Average",
D1461&lt;=500,"Poor",
D1461&lt;=800,"Very Poor",
D1461&gt;800,"Unacceptable")</f>
        <v>Excellent</v>
      </c>
      <c r="R1462" t="str">
        <f t="shared" si="199"/>
        <v>Needs Boiling</v>
      </c>
      <c r="S1462" t="str">
        <f t="shared" si="201"/>
        <v>Safe</v>
      </c>
      <c r="T1462" t="str">
        <f t="shared" si="202"/>
        <v>Acceptable</v>
      </c>
      <c r="U1462" t="str">
        <f t="shared" si="203"/>
        <v>Acceptable</v>
      </c>
      <c r="V1462" t="str">
        <f t="shared" si="204"/>
        <v>Safe</v>
      </c>
      <c r="W1462" t="str">
        <f t="shared" si="205"/>
        <v>Acceptable</v>
      </c>
      <c r="AA1462" t="str">
        <f t="shared" si="206"/>
        <v>Potable</v>
      </c>
      <c r="AB1462" t="str">
        <f t="shared" si="207"/>
        <v>Potable</v>
      </c>
      <c r="AC1462" t="s">
        <v>40</v>
      </c>
    </row>
    <row r="1463" spans="2:29" x14ac:dyDescent="0.3">
      <c r="B1463">
        <v>7.4518887792117496</v>
      </c>
      <c r="C1463">
        <v>203.20028561130599</v>
      </c>
      <c r="D1463">
        <v>158.25182571013701</v>
      </c>
      <c r="E1463">
        <v>6.7542424970073203</v>
      </c>
      <c r="F1463">
        <f>$AH$27</f>
        <v>333.77577661081307</v>
      </c>
      <c r="G1463">
        <v>348.95290335240497</v>
      </c>
      <c r="H1463">
        <v>11.0948984924299</v>
      </c>
      <c r="I1463">
        <v>91.493087163926404</v>
      </c>
      <c r="J1463">
        <v>3.93008076101931</v>
      </c>
      <c r="O1463" t="str">
        <f t="shared" si="200"/>
        <v>Acidic</v>
      </c>
      <c r="P1463" t="str" cm="1">
        <f t="array" ref="P1463">_xlfn.IFS(C1462&lt;=60,"Soft",
C1462&lt;120,"Moderately Soft",
C1462&lt;=170,"Desirable",
C1462&lt;=240,"Moderately Hard",
C1462&gt;240,"Hard")</f>
        <v>Moderately Hard</v>
      </c>
      <c r="Q1463" t="str" cm="1">
        <f t="array" ref="Q1463">_xlfn.IFS(D1462&lt;50,"Non-Beneficial",
D1462&lt;=150,"Excellent",
D1462&lt;=250,"Good",
D1462&lt;=350,"Average",
D1462&lt;=500,"Poor",
D1462&lt;=800,"Very Poor",
D1462&gt;800,"Unacceptable")</f>
        <v>Poor</v>
      </c>
      <c r="R1463" t="str">
        <f t="shared" si="199"/>
        <v>Needs Boiling</v>
      </c>
      <c r="S1463" t="str">
        <f t="shared" si="201"/>
        <v>Safe</v>
      </c>
      <c r="T1463" t="str">
        <f t="shared" si="202"/>
        <v>Acceptable</v>
      </c>
      <c r="U1463" t="str">
        <f t="shared" si="203"/>
        <v>Acceptable</v>
      </c>
      <c r="V1463" t="str">
        <f t="shared" si="204"/>
        <v>Safe</v>
      </c>
      <c r="W1463" t="str">
        <f t="shared" si="205"/>
        <v>Acceptable</v>
      </c>
      <c r="AA1463" t="str">
        <f t="shared" si="206"/>
        <v>Not-Potable</v>
      </c>
      <c r="AB1463" t="str">
        <f t="shared" si="207"/>
        <v>Not-Potable</v>
      </c>
      <c r="AC1463" t="s">
        <v>40</v>
      </c>
    </row>
    <row r="1464" spans="2:29" x14ac:dyDescent="0.3">
      <c r="B1464">
        <v>6.8983150407289298</v>
      </c>
      <c r="C1464">
        <v>228.802803640202</v>
      </c>
      <c r="D1464">
        <v>459.39689157983599</v>
      </c>
      <c r="E1464">
        <v>9.5640266604157897</v>
      </c>
      <c r="F1464">
        <v>377.81350538248699</v>
      </c>
      <c r="G1464">
        <v>392.38232568293802</v>
      </c>
      <c r="H1464">
        <v>13.872994262085699</v>
      </c>
      <c r="I1464">
        <v>66.983588631876898</v>
      </c>
      <c r="J1464">
        <v>3.8223071393659498</v>
      </c>
      <c r="O1464" t="str">
        <f t="shared" si="200"/>
        <v>Neutral</v>
      </c>
      <c r="P1464" t="str" cm="1">
        <f t="array" ref="P1464">_xlfn.IFS(C1463&lt;=60,"Soft",
C1463&lt;120,"Moderately Soft",
C1463&lt;=170,"Desirable",
C1463&lt;=240,"Moderately Hard",
C1463&gt;240,"Hard")</f>
        <v>Moderately Hard</v>
      </c>
      <c r="Q1464" t="str" cm="1">
        <f t="array" ref="Q1464">_xlfn.IFS(D1463&lt;50,"Non-Beneficial",
D1463&lt;=150,"Excellent",
D1463&lt;=250,"Good",
D1463&lt;=350,"Average",
D1463&lt;=500,"Poor",
D1463&lt;=800,"Very Poor",
D1463&gt;800,"Unacceptable")</f>
        <v>Good</v>
      </c>
      <c r="R1464" t="str">
        <f t="shared" si="199"/>
        <v>Needs Boiling</v>
      </c>
      <c r="S1464" t="str">
        <f t="shared" si="201"/>
        <v>Safe</v>
      </c>
      <c r="T1464" t="str">
        <f t="shared" si="202"/>
        <v>Acceptable</v>
      </c>
      <c r="U1464" t="str">
        <f t="shared" si="203"/>
        <v>Acceptable</v>
      </c>
      <c r="V1464" t="str">
        <f t="shared" si="204"/>
        <v>Unsafe</v>
      </c>
      <c r="W1464" t="str">
        <f t="shared" si="205"/>
        <v>Acceptable</v>
      </c>
      <c r="AA1464" t="str">
        <f t="shared" si="206"/>
        <v>Not-Potable</v>
      </c>
      <c r="AB1464" t="str">
        <f t="shared" si="207"/>
        <v>Potable</v>
      </c>
      <c r="AC1464" t="s">
        <v>40</v>
      </c>
    </row>
    <row r="1465" spans="2:29" x14ac:dyDescent="0.3">
      <c r="B1465">
        <v>7.5443401140376301</v>
      </c>
      <c r="C1465">
        <v>180.11972793924301</v>
      </c>
      <c r="D1465">
        <v>172.53336739558799</v>
      </c>
      <c r="E1465">
        <v>5.7412538142121798</v>
      </c>
      <c r="F1465">
        <f>$AH$27</f>
        <v>333.77577661081307</v>
      </c>
      <c r="G1465">
        <v>575.92217168076695</v>
      </c>
      <c r="H1465">
        <v>14.8619062082327</v>
      </c>
      <c r="I1465">
        <v>58.754980692179998</v>
      </c>
      <c r="J1465">
        <v>4.4355141091960997</v>
      </c>
      <c r="O1465" t="str">
        <f t="shared" si="200"/>
        <v>Neutral</v>
      </c>
      <c r="P1465" t="str" cm="1">
        <f t="array" ref="P1465">_xlfn.IFS(C1464&lt;=60,"Soft",
C1464&lt;120,"Moderately Soft",
C1464&lt;=170,"Desirable",
C1464&lt;=240,"Moderately Hard",
C1464&gt;240,"Hard")</f>
        <v>Moderately Hard</v>
      </c>
      <c r="Q1465" t="str" cm="1">
        <f t="array" ref="Q1465">_xlfn.IFS(D1464&lt;50,"Non-Beneficial",
D1464&lt;=150,"Excellent",
D1464&lt;=250,"Good",
D1464&lt;=350,"Average",
D1464&lt;=500,"Poor",
D1464&lt;=800,"Very Poor",
D1464&gt;800,"Unacceptable")</f>
        <v>Poor</v>
      </c>
      <c r="R1465" t="str">
        <f t="shared" si="199"/>
        <v>Unacceptable</v>
      </c>
      <c r="S1465" t="str">
        <f t="shared" si="201"/>
        <v>Safe</v>
      </c>
      <c r="T1465" t="str">
        <f t="shared" si="202"/>
        <v>Acceptable</v>
      </c>
      <c r="U1465" t="str">
        <f t="shared" si="203"/>
        <v>Acceptable</v>
      </c>
      <c r="V1465" t="str">
        <f t="shared" si="204"/>
        <v>Safe</v>
      </c>
      <c r="W1465" t="str">
        <f t="shared" si="205"/>
        <v>Acceptable</v>
      </c>
      <c r="AA1465" t="str">
        <f t="shared" si="206"/>
        <v>Not-Potable</v>
      </c>
      <c r="AB1465" t="str">
        <f t="shared" si="207"/>
        <v>Not-Potable</v>
      </c>
      <c r="AC1465" t="s">
        <v>40</v>
      </c>
    </row>
    <row r="1466" spans="2:29" x14ac:dyDescent="0.3">
      <c r="B1466">
        <v>4.1038678552308303</v>
      </c>
      <c r="C1466">
        <v>168.28365132507</v>
      </c>
      <c r="D1466">
        <v>222.074702322234</v>
      </c>
      <c r="E1466">
        <v>5.8500799450965504</v>
      </c>
      <c r="F1466">
        <f>$AH$27</f>
        <v>333.77577661081307</v>
      </c>
      <c r="G1466">
        <v>344.86950640572599</v>
      </c>
      <c r="H1466">
        <v>15.4664551021633</v>
      </c>
      <c r="I1466">
        <v>34.7196230047157</v>
      </c>
      <c r="J1466">
        <v>3.8088506940726301</v>
      </c>
      <c r="O1466" t="str">
        <f t="shared" si="200"/>
        <v>Neutral</v>
      </c>
      <c r="P1466" t="str" cm="1">
        <f t="array" ref="P1466">_xlfn.IFS(C1465&lt;=60,"Soft",
C1465&lt;120,"Moderately Soft",
C1465&lt;=170,"Desirable",
C1465&lt;=240,"Moderately Hard",
C1465&gt;240,"Hard")</f>
        <v>Moderately Hard</v>
      </c>
      <c r="Q1466" t="str" cm="1">
        <f t="array" ref="Q1466">_xlfn.IFS(D1465&lt;50,"Non-Beneficial",
D1465&lt;=150,"Excellent",
D1465&lt;=250,"Good",
D1465&lt;=350,"Average",
D1465&lt;=500,"Poor",
D1465&lt;=800,"Very Poor",
D1465&gt;800,"Unacceptable")</f>
        <v>Good</v>
      </c>
      <c r="R1466" t="str">
        <f t="shared" si="199"/>
        <v>Needs Boiling</v>
      </c>
      <c r="S1466" t="str">
        <f t="shared" si="201"/>
        <v>Safe</v>
      </c>
      <c r="T1466" t="str">
        <f t="shared" si="202"/>
        <v>Unacceptable</v>
      </c>
      <c r="U1466" t="str">
        <f t="shared" si="203"/>
        <v>Acceptable</v>
      </c>
      <c r="V1466" t="str">
        <f t="shared" si="204"/>
        <v>Safe</v>
      </c>
      <c r="W1466" t="str">
        <f t="shared" si="205"/>
        <v>Acceptable</v>
      </c>
      <c r="AA1466" t="str">
        <f t="shared" si="206"/>
        <v>Not-Potable</v>
      </c>
      <c r="AB1466" t="str">
        <f t="shared" si="207"/>
        <v>Potable</v>
      </c>
      <c r="AC1466" t="s">
        <v>40</v>
      </c>
    </row>
    <row r="1467" spans="2:29" x14ac:dyDescent="0.3">
      <c r="B1467">
        <v>5.3299388152492702</v>
      </c>
      <c r="C1467">
        <v>196.034623052039</v>
      </c>
      <c r="D1467">
        <v>240.00523143797199</v>
      </c>
      <c r="E1467">
        <v>5.72957489850487</v>
      </c>
      <c r="F1467">
        <v>335.092321844992</v>
      </c>
      <c r="G1467">
        <v>511.70518730839802</v>
      </c>
      <c r="H1467">
        <v>18.5880906268399</v>
      </c>
      <c r="I1467">
        <v>68.458037448062797</v>
      </c>
      <c r="J1467">
        <v>5.79932235032887</v>
      </c>
      <c r="O1467" t="str">
        <f t="shared" si="200"/>
        <v>Acidic</v>
      </c>
      <c r="P1467" t="str" cm="1">
        <f t="array" ref="P1467">_xlfn.IFS(C1466&lt;=60,"Soft",
C1466&lt;120,"Moderately Soft",
C1466&lt;=170,"Desirable",
C1466&lt;=240,"Moderately Hard",
C1466&gt;240,"Hard")</f>
        <v>Desirable</v>
      </c>
      <c r="Q1467" t="str" cm="1">
        <f t="array" ref="Q1467">_xlfn.IFS(D1466&lt;50,"Non-Beneficial",
D1466&lt;=150,"Excellent",
D1466&lt;=250,"Good",
D1466&lt;=350,"Average",
D1466&lt;=500,"Poor",
D1466&lt;=800,"Very Poor",
D1466&gt;800,"Unacceptable")</f>
        <v>Good</v>
      </c>
      <c r="R1467" t="str">
        <f t="shared" si="199"/>
        <v>Needs Boiling</v>
      </c>
      <c r="S1467" t="str">
        <f t="shared" si="201"/>
        <v>Safe</v>
      </c>
      <c r="T1467" t="str">
        <f t="shared" si="202"/>
        <v>Acceptable</v>
      </c>
      <c r="U1467" t="str">
        <f t="shared" si="203"/>
        <v>Acceptable</v>
      </c>
      <c r="V1467" t="str">
        <f t="shared" si="204"/>
        <v>Safe</v>
      </c>
      <c r="W1467" t="str">
        <f t="shared" si="205"/>
        <v>Acceptable</v>
      </c>
      <c r="AA1467" t="str">
        <f t="shared" si="206"/>
        <v>Not-Potable</v>
      </c>
      <c r="AB1467" t="str">
        <f t="shared" si="207"/>
        <v>Potable</v>
      </c>
      <c r="AC1467" t="s">
        <v>40</v>
      </c>
    </row>
    <row r="1468" spans="2:29" x14ac:dyDescent="0.3">
      <c r="B1468">
        <v>6.9629935450416598</v>
      </c>
      <c r="C1468">
        <v>206.81788714499299</v>
      </c>
      <c r="D1468">
        <v>240.36593826793799</v>
      </c>
      <c r="E1468">
        <v>7.6914541991738998</v>
      </c>
      <c r="F1468">
        <v>356.63256146213399</v>
      </c>
      <c r="G1468">
        <v>552.27305526976795</v>
      </c>
      <c r="H1468">
        <v>8.5746909652763694</v>
      </c>
      <c r="I1468">
        <v>88.620138925533496</v>
      </c>
      <c r="J1468">
        <v>4.7603817549605596</v>
      </c>
      <c r="O1468" t="str">
        <f t="shared" si="200"/>
        <v>Acidic</v>
      </c>
      <c r="P1468" t="str" cm="1">
        <f t="array" ref="P1468">_xlfn.IFS(C1467&lt;=60,"Soft",
C1467&lt;120,"Moderately Soft",
C1467&lt;=170,"Desirable",
C1467&lt;=240,"Moderately Hard",
C1467&gt;240,"Hard")</f>
        <v>Moderately Hard</v>
      </c>
      <c r="Q1468" t="str" cm="1">
        <f t="array" ref="Q1468">_xlfn.IFS(D1467&lt;50,"Non-Beneficial",
D1467&lt;=150,"Excellent",
D1467&lt;=250,"Good",
D1467&lt;=350,"Average",
D1467&lt;=500,"Poor",
D1467&lt;=800,"Very Poor",
D1467&gt;800,"Unacceptable")</f>
        <v>Good</v>
      </c>
      <c r="R1468" t="str">
        <f t="shared" si="199"/>
        <v>Needs Boiling</v>
      </c>
      <c r="S1468" t="str">
        <f t="shared" si="201"/>
        <v>Safe</v>
      </c>
      <c r="T1468" t="str">
        <f t="shared" si="202"/>
        <v>Unacceptable</v>
      </c>
      <c r="U1468" t="str">
        <f t="shared" si="203"/>
        <v>Acceptable</v>
      </c>
      <c r="V1468" t="str">
        <f t="shared" si="204"/>
        <v>Safe</v>
      </c>
      <c r="W1468" t="str">
        <f t="shared" si="205"/>
        <v>Unacceptable</v>
      </c>
      <c r="AA1468" t="str">
        <f t="shared" si="206"/>
        <v>Not-Potable</v>
      </c>
      <c r="AB1468" t="str">
        <f t="shared" si="207"/>
        <v>Not-Potable</v>
      </c>
      <c r="AC1468" t="s">
        <v>40</v>
      </c>
    </row>
    <row r="1469" spans="2:29" x14ac:dyDescent="0.3">
      <c r="B1469">
        <v>6.8460599417988899</v>
      </c>
      <c r="C1469">
        <v>177.829127090589</v>
      </c>
      <c r="D1469">
        <v>165.156703910244</v>
      </c>
      <c r="E1469">
        <v>6.1472099369344404</v>
      </c>
      <c r="F1469">
        <v>308.90169589583297</v>
      </c>
      <c r="G1469">
        <v>542.99709938196804</v>
      </c>
      <c r="H1469">
        <v>12.626473770813501</v>
      </c>
      <c r="I1469">
        <v>60.900254247964497</v>
      </c>
      <c r="J1469">
        <v>4.7093741282917598</v>
      </c>
      <c r="O1469" t="str">
        <f t="shared" si="200"/>
        <v>Neutral</v>
      </c>
      <c r="P1469" t="str" cm="1">
        <f t="array" ref="P1469">_xlfn.IFS(C1468&lt;=60,"Soft",
C1468&lt;120,"Moderately Soft",
C1468&lt;=170,"Desirable",
C1468&lt;=240,"Moderately Hard",
C1468&gt;240,"Hard")</f>
        <v>Moderately Hard</v>
      </c>
      <c r="Q1469" t="str" cm="1">
        <f t="array" ref="Q1469">_xlfn.IFS(D1468&lt;50,"Non-Beneficial",
D1468&lt;=150,"Excellent",
D1468&lt;=250,"Good",
D1468&lt;=350,"Average",
D1468&lt;=500,"Poor",
D1468&lt;=800,"Very Poor",
D1468&gt;800,"Unacceptable")</f>
        <v>Good</v>
      </c>
      <c r="R1469" t="str">
        <f t="shared" si="199"/>
        <v>Unacceptable</v>
      </c>
      <c r="S1469" t="str">
        <f t="shared" si="201"/>
        <v>Safe</v>
      </c>
      <c r="T1469" t="str">
        <f t="shared" si="202"/>
        <v>Unacceptable</v>
      </c>
      <c r="U1469" t="str">
        <f t="shared" si="203"/>
        <v>Acceptable</v>
      </c>
      <c r="V1469" t="str">
        <f t="shared" si="204"/>
        <v>Unsafe</v>
      </c>
      <c r="W1469" t="str">
        <f t="shared" si="205"/>
        <v>Acceptable</v>
      </c>
      <c r="AA1469" t="str">
        <f t="shared" si="206"/>
        <v>Not-Potable</v>
      </c>
      <c r="AB1469" t="str">
        <f t="shared" si="207"/>
        <v>Not-Potable</v>
      </c>
      <c r="AC1469" t="s">
        <v>40</v>
      </c>
    </row>
    <row r="1470" spans="2:29" x14ac:dyDescent="0.3">
      <c r="B1470">
        <v>6.2798421834965099</v>
      </c>
      <c r="C1470">
        <v>175.89063968887899</v>
      </c>
      <c r="D1470">
        <v>115.82505248963</v>
      </c>
      <c r="E1470">
        <v>7.0599851150350501</v>
      </c>
      <c r="F1470">
        <f>$AH$27</f>
        <v>333.77577661081307</v>
      </c>
      <c r="G1470">
        <v>430.32209189286402</v>
      </c>
      <c r="H1470">
        <v>15.674785167250599</v>
      </c>
      <c r="I1470">
        <v>86.760257202930205</v>
      </c>
      <c r="J1470">
        <v>3.2785844104332198</v>
      </c>
      <c r="O1470" t="str">
        <f t="shared" si="200"/>
        <v>Neutral</v>
      </c>
      <c r="P1470" t="str" cm="1">
        <f t="array" ref="P1470">_xlfn.IFS(C1469&lt;=60,"Soft",
C1469&lt;120,"Moderately Soft",
C1469&lt;=170,"Desirable",
C1469&lt;=240,"Moderately Hard",
C1469&gt;240,"Hard")</f>
        <v>Moderately Hard</v>
      </c>
      <c r="Q1470" t="str" cm="1">
        <f t="array" ref="Q1470">_xlfn.IFS(D1469&lt;50,"Non-Beneficial",
D1469&lt;=150,"Excellent",
D1469&lt;=250,"Good",
D1469&lt;=350,"Average",
D1469&lt;=500,"Poor",
D1469&lt;=800,"Very Poor",
D1469&gt;800,"Unacceptable")</f>
        <v>Good</v>
      </c>
      <c r="R1470" t="str">
        <f t="shared" si="199"/>
        <v>Needs Boiling</v>
      </c>
      <c r="S1470" t="str">
        <f t="shared" si="201"/>
        <v>Safe</v>
      </c>
      <c r="T1470" t="str">
        <f t="shared" si="202"/>
        <v>Unacceptable</v>
      </c>
      <c r="U1470" t="str">
        <f t="shared" si="203"/>
        <v>Acceptable</v>
      </c>
      <c r="V1470" t="str">
        <f t="shared" si="204"/>
        <v>Safe</v>
      </c>
      <c r="W1470" t="str">
        <f t="shared" si="205"/>
        <v>Acceptable</v>
      </c>
      <c r="AA1470" t="str">
        <f t="shared" si="206"/>
        <v>Not-Potable</v>
      </c>
      <c r="AB1470" t="str">
        <f t="shared" si="207"/>
        <v>Potable</v>
      </c>
      <c r="AC1470" t="s">
        <v>40</v>
      </c>
    </row>
    <row r="1471" spans="2:29" x14ac:dyDescent="0.3">
      <c r="B1471">
        <v>6.7398497279992897</v>
      </c>
      <c r="C1471">
        <v>197.37448180265599</v>
      </c>
      <c r="D1471">
        <v>347.024178480442</v>
      </c>
      <c r="E1471">
        <v>5.8696846834982104</v>
      </c>
      <c r="F1471">
        <v>261.06800576180001</v>
      </c>
      <c r="G1471">
        <v>390.04657255787203</v>
      </c>
      <c r="H1471">
        <v>17.7579167934345</v>
      </c>
      <c r="I1471">
        <v>91.384605240766604</v>
      </c>
      <c r="J1471">
        <v>4.3796304394525096</v>
      </c>
      <c r="O1471" t="str">
        <f t="shared" si="200"/>
        <v>Acidic</v>
      </c>
      <c r="P1471" t="str" cm="1">
        <f t="array" ref="P1471">_xlfn.IFS(C1470&lt;=60,"Soft",
C1470&lt;120,"Moderately Soft",
C1470&lt;=170,"Desirable",
C1470&lt;=240,"Moderately Hard",
C1470&gt;240,"Hard")</f>
        <v>Moderately Hard</v>
      </c>
      <c r="Q1471" t="str" cm="1">
        <f t="array" ref="Q1471">_xlfn.IFS(D1470&lt;50,"Non-Beneficial",
D1470&lt;=150,"Excellent",
D1470&lt;=250,"Good",
D1470&lt;=350,"Average",
D1470&lt;=500,"Poor",
D1470&lt;=800,"Very Poor",
D1470&gt;800,"Unacceptable")</f>
        <v>Excellent</v>
      </c>
      <c r="R1471" t="str">
        <f t="shared" si="199"/>
        <v>Unacceptable</v>
      </c>
      <c r="S1471" t="str">
        <f t="shared" si="201"/>
        <v>Safe</v>
      </c>
      <c r="T1471" t="str">
        <f t="shared" si="202"/>
        <v>Acceptable</v>
      </c>
      <c r="U1471" t="str">
        <f t="shared" si="203"/>
        <v>Acceptable</v>
      </c>
      <c r="V1471" t="str">
        <f t="shared" si="204"/>
        <v>Unsafe</v>
      </c>
      <c r="W1471" t="str">
        <f t="shared" si="205"/>
        <v>Acceptable</v>
      </c>
      <c r="AA1471" t="str">
        <f t="shared" si="206"/>
        <v>Not-Potable</v>
      </c>
      <c r="AB1471" t="str">
        <f t="shared" si="207"/>
        <v>Not-Potable</v>
      </c>
      <c r="AC1471" t="s">
        <v>40</v>
      </c>
    </row>
    <row r="1472" spans="2:29" x14ac:dyDescent="0.3">
      <c r="B1472">
        <v>5.4950354460341098</v>
      </c>
      <c r="C1472">
        <v>184.434836248404</v>
      </c>
      <c r="D1472">
        <v>267.44301741742601</v>
      </c>
      <c r="E1472">
        <v>7.3565170929991197</v>
      </c>
      <c r="F1472">
        <v>332.03028478519099</v>
      </c>
      <c r="G1472">
        <v>459.642171620829</v>
      </c>
      <c r="H1472">
        <v>18.4179239921883</v>
      </c>
      <c r="I1472">
        <v>71.875573650830404</v>
      </c>
      <c r="J1472">
        <v>4.1154280523617697</v>
      </c>
      <c r="O1472" t="str">
        <f t="shared" si="200"/>
        <v>Drinkable</v>
      </c>
      <c r="P1472" t="str" cm="1">
        <f t="array" ref="P1472">_xlfn.IFS(C1471&lt;=60,"Soft",
C1471&lt;120,"Moderately Soft",
C1471&lt;=170,"Desirable",
C1471&lt;=240,"Moderately Hard",
C1471&gt;240,"Hard")</f>
        <v>Moderately Hard</v>
      </c>
      <c r="Q1472" t="str" cm="1">
        <f t="array" ref="Q1472">_xlfn.IFS(D1471&lt;50,"Non-Beneficial",
D1471&lt;=150,"Excellent",
D1471&lt;=250,"Good",
D1471&lt;=350,"Average",
D1471&lt;=500,"Poor",
D1471&lt;=800,"Very Poor",
D1471&gt;800,"Unacceptable")</f>
        <v>Average</v>
      </c>
      <c r="R1472" t="str">
        <f t="shared" si="199"/>
        <v>Needs Boiling</v>
      </c>
      <c r="S1472" t="str">
        <f t="shared" si="201"/>
        <v>Safe</v>
      </c>
      <c r="T1472" t="str">
        <f t="shared" si="202"/>
        <v>Acceptable</v>
      </c>
      <c r="U1472" t="str">
        <f t="shared" si="203"/>
        <v>Acceptable</v>
      </c>
      <c r="V1472" t="str">
        <f t="shared" si="204"/>
        <v>Unsafe</v>
      </c>
      <c r="W1472" t="str">
        <f t="shared" si="205"/>
        <v>Acceptable</v>
      </c>
      <c r="AA1472" t="str">
        <f t="shared" si="206"/>
        <v>Not-Potable</v>
      </c>
      <c r="AB1472" t="str">
        <f t="shared" si="207"/>
        <v>Potable</v>
      </c>
      <c r="AC1472" t="s">
        <v>40</v>
      </c>
    </row>
    <row r="1473" spans="2:29" x14ac:dyDescent="0.3">
      <c r="B1473">
        <v>7.5837702990430804</v>
      </c>
      <c r="C1473">
        <v>217.28326240966999</v>
      </c>
      <c r="D1473">
        <v>363.43407055140398</v>
      </c>
      <c r="E1473">
        <v>8.5327257726987291</v>
      </c>
      <c r="F1473">
        <v>375.96439122205101</v>
      </c>
      <c r="G1473">
        <v>393.87768299357202</v>
      </c>
      <c r="H1473">
        <v>17.442301311156399</v>
      </c>
      <c r="I1473">
        <v>77.722256790703895</v>
      </c>
      <c r="J1473">
        <v>3.64228921393196</v>
      </c>
      <c r="O1473" t="str">
        <f t="shared" si="200"/>
        <v>Acidic</v>
      </c>
      <c r="P1473" t="str" cm="1">
        <f t="array" ref="P1473">_xlfn.IFS(C1472&lt;=60,"Soft",
C1472&lt;120,"Moderately Soft",
C1472&lt;=170,"Desirable",
C1472&lt;=240,"Moderately Hard",
C1472&gt;240,"Hard")</f>
        <v>Moderately Hard</v>
      </c>
      <c r="Q1473" t="str" cm="1">
        <f t="array" ref="Q1473">_xlfn.IFS(D1472&lt;50,"Non-Beneficial",
D1472&lt;=150,"Excellent",
D1472&lt;=250,"Good",
D1472&lt;=350,"Average",
D1472&lt;=500,"Poor",
D1472&lt;=800,"Very Poor",
D1472&gt;800,"Unacceptable")</f>
        <v>Average</v>
      </c>
      <c r="R1473" t="str">
        <f t="shared" si="199"/>
        <v>Unacceptable</v>
      </c>
      <c r="S1473" t="str">
        <f t="shared" si="201"/>
        <v>Safe</v>
      </c>
      <c r="T1473" t="str">
        <f t="shared" si="202"/>
        <v>Acceptable</v>
      </c>
      <c r="U1473" t="str">
        <f t="shared" si="203"/>
        <v>Acceptable</v>
      </c>
      <c r="V1473" t="str">
        <f t="shared" si="204"/>
        <v>Safe</v>
      </c>
      <c r="W1473" t="str">
        <f t="shared" si="205"/>
        <v>Acceptable</v>
      </c>
      <c r="AA1473" t="str">
        <f t="shared" si="206"/>
        <v>Not-Potable</v>
      </c>
      <c r="AB1473" t="str">
        <f t="shared" si="207"/>
        <v>Not-Potable</v>
      </c>
      <c r="AC1473" t="s">
        <v>40</v>
      </c>
    </row>
    <row r="1474" spans="2:29" x14ac:dyDescent="0.3">
      <c r="B1474">
        <v>5.8667027341373004</v>
      </c>
      <c r="C1474">
        <v>159.43317519861</v>
      </c>
      <c r="D1474">
        <v>162.98001346770599</v>
      </c>
      <c r="E1474">
        <v>5.7847085400948401</v>
      </c>
      <c r="F1474">
        <f>$AH$27</f>
        <v>333.77577661081307</v>
      </c>
      <c r="G1474">
        <v>525.21379069661498</v>
      </c>
      <c r="H1474">
        <v>11.055445949057701</v>
      </c>
      <c r="I1474">
        <v>79.288739611215803</v>
      </c>
      <c r="J1474">
        <v>5.3029727313642097</v>
      </c>
      <c r="O1474" t="str">
        <f t="shared" si="200"/>
        <v>Neutral</v>
      </c>
      <c r="P1474" t="str" cm="1">
        <f t="array" ref="P1474">_xlfn.IFS(C1473&lt;=60,"Soft",
C1473&lt;120,"Moderately Soft",
C1473&lt;=170,"Desirable",
C1473&lt;=240,"Moderately Hard",
C1473&gt;240,"Hard")</f>
        <v>Moderately Hard</v>
      </c>
      <c r="Q1474" t="str" cm="1">
        <f t="array" ref="Q1474">_xlfn.IFS(D1473&lt;50,"Non-Beneficial",
D1473&lt;=150,"Excellent",
D1473&lt;=250,"Good",
D1473&lt;=350,"Average",
D1473&lt;=500,"Poor",
D1473&lt;=800,"Very Poor",
D1473&gt;800,"Unacceptable")</f>
        <v>Poor</v>
      </c>
      <c r="R1474" t="str">
        <f t="shared" si="199"/>
        <v>Unacceptable</v>
      </c>
      <c r="S1474" t="str">
        <f t="shared" si="201"/>
        <v>Safe</v>
      </c>
      <c r="T1474" t="str">
        <f t="shared" si="202"/>
        <v>Acceptable</v>
      </c>
      <c r="U1474" t="str">
        <f t="shared" si="203"/>
        <v>Acceptable</v>
      </c>
      <c r="V1474" t="str">
        <f t="shared" si="204"/>
        <v>Safe</v>
      </c>
      <c r="W1474" t="str">
        <f t="shared" si="205"/>
        <v>Acceptable</v>
      </c>
      <c r="AA1474" t="str">
        <f t="shared" si="206"/>
        <v>Not-Potable</v>
      </c>
      <c r="AB1474" t="str">
        <f t="shared" si="207"/>
        <v>Not-Potable</v>
      </c>
      <c r="AC1474" t="s">
        <v>40</v>
      </c>
    </row>
    <row r="1475" spans="2:29" x14ac:dyDescent="0.3">
      <c r="B1475">
        <v>6.3949804613317003</v>
      </c>
      <c r="C1475">
        <v>220.42238914797699</v>
      </c>
      <c r="D1475">
        <v>210.512569066547</v>
      </c>
      <c r="E1475">
        <v>8.7395051283663001</v>
      </c>
      <c r="F1475">
        <v>348.04776048348498</v>
      </c>
      <c r="G1475">
        <v>353.365418393261</v>
      </c>
      <c r="H1475">
        <v>19.6370416245447</v>
      </c>
      <c r="I1475">
        <v>48.7099886852914</v>
      </c>
      <c r="J1475">
        <v>4.7320027272897098</v>
      </c>
      <c r="O1475" t="str">
        <f t="shared" si="200"/>
        <v>Acidic</v>
      </c>
      <c r="P1475" t="str" cm="1">
        <f t="array" ref="P1475">_xlfn.IFS(C1474&lt;=60,"Soft",
C1474&lt;120,"Moderately Soft",
C1474&lt;=170,"Desirable",
C1474&lt;=240,"Moderately Hard",
C1474&gt;240,"Hard")</f>
        <v>Desirable</v>
      </c>
      <c r="Q1475" t="str" cm="1">
        <f t="array" ref="Q1475">_xlfn.IFS(D1474&lt;50,"Non-Beneficial",
D1474&lt;=150,"Excellent",
D1474&lt;=250,"Good",
D1474&lt;=350,"Average",
D1474&lt;=500,"Poor",
D1474&lt;=800,"Very Poor",
D1474&gt;800,"Unacceptable")</f>
        <v>Good</v>
      </c>
      <c r="R1475" t="str">
        <f t="shared" ref="R1475:R1538" si="208">IF(E1474&lt;=5,"Acceptable",
IF(E1474&lt;=7,"Needs Boiling","Unacceptable"))</f>
        <v>Needs Boiling</v>
      </c>
      <c r="S1475" t="str">
        <f t="shared" si="201"/>
        <v>Safe</v>
      </c>
      <c r="T1475" t="str">
        <f t="shared" si="202"/>
        <v>Unacceptable</v>
      </c>
      <c r="U1475" t="str">
        <f t="shared" si="203"/>
        <v>Acceptable</v>
      </c>
      <c r="V1475" t="str">
        <f t="shared" si="204"/>
        <v>Safe</v>
      </c>
      <c r="W1475" t="str">
        <f t="shared" si="205"/>
        <v>Unacceptable</v>
      </c>
      <c r="AA1475" t="str">
        <f t="shared" si="206"/>
        <v>Not-Potable</v>
      </c>
      <c r="AB1475" t="str">
        <f t="shared" si="207"/>
        <v>Not-Potable</v>
      </c>
      <c r="AC1475" t="s">
        <v>40</v>
      </c>
    </row>
    <row r="1476" spans="2:29" x14ac:dyDescent="0.3">
      <c r="B1476">
        <v>5.8212616296560302</v>
      </c>
      <c r="C1476">
        <v>204.04888998473999</v>
      </c>
      <c r="D1476">
        <v>371.74005413550805</v>
      </c>
      <c r="E1476">
        <v>7.8678152417801401</v>
      </c>
      <c r="F1476">
        <v>329.01955416820999</v>
      </c>
      <c r="G1476">
        <v>466.783264012149</v>
      </c>
      <c r="H1476">
        <v>13.9887066582017</v>
      </c>
      <c r="I1476">
        <v>96.826961364277494</v>
      </c>
      <c r="J1476">
        <v>4.3710787852002797</v>
      </c>
      <c r="O1476" t="str">
        <f t="shared" ref="O1476:O1539" si="209">IF(B1475&lt;3,"Highly Acidic",
IF(AND(B1475&lt;6.52,B1475&gt;=3),"Acidic",
IF(AND(B1475&gt;=6.52,B1475&lt;=6.83),"Drinkable",
IF(AND(B1475&gt;6.83,B1475&lt;8),"Neutral",
IF(AND(B1475&gt;=8,B1475&lt;11),"Alkaline","Highly Alkaline")
))))</f>
        <v>Acidic</v>
      </c>
      <c r="P1476" t="str" cm="1">
        <f t="array" ref="P1476">_xlfn.IFS(C1475&lt;=60,"Soft",
C1475&lt;120,"Moderately Soft",
C1475&lt;=170,"Desirable",
C1475&lt;=240,"Moderately Hard",
C1475&gt;240,"Hard")</f>
        <v>Moderately Hard</v>
      </c>
      <c r="Q1476" t="str" cm="1">
        <f t="array" ref="Q1476">_xlfn.IFS(D1475&lt;50,"Non-Beneficial",
D1475&lt;=150,"Excellent",
D1475&lt;=250,"Good",
D1475&lt;=350,"Average",
D1475&lt;=500,"Poor",
D1475&lt;=800,"Very Poor",
D1475&gt;800,"Unacceptable")</f>
        <v>Good</v>
      </c>
      <c r="R1476" t="str">
        <f t="shared" si="208"/>
        <v>Unacceptable</v>
      </c>
      <c r="S1476" t="str">
        <f t="shared" ref="S1476:S1539" si="210">IF(F1475&lt;=400,"Safe","Unsafe")</f>
        <v>Safe</v>
      </c>
      <c r="T1476" t="str">
        <f t="shared" ref="T1476:T1539" si="211">IF(G1475&lt;=500,"Acceptable","Unacceptable")</f>
        <v>Acceptable</v>
      </c>
      <c r="U1476" t="str">
        <f t="shared" ref="U1476:U1539" si="212">IF(H1475&lt;20,"Acceptable","Unacceptable")</f>
        <v>Acceptable</v>
      </c>
      <c r="V1476" t="str">
        <f t="shared" ref="V1476:V1539" si="213">IF(I1475&lt;=80,"Safe","Unsafe")</f>
        <v>Safe</v>
      </c>
      <c r="W1476" t="str">
        <f t="shared" ref="W1476:W1539" si="214">IF(J1475&lt;5,"Acceptable","Unacceptable")</f>
        <v>Acceptable</v>
      </c>
      <c r="AA1476" t="str">
        <f t="shared" ref="AA1476:AA1539" si="215">IF(
       AND(OR(O1476 = "Drinkable",O1476 = "Neutral"),
                OR(P1476 = "Desirable",P1476 = "Moderately Hard"),
                OR(Q1476 = "Excellent",Q1476 = "Good",Q1476 = "Average"),
                OR(R1476 = "Acceptable",R1476 = "Needs Boiling"),
                S1476 = "Safe",
                T1476 = "Acceptable",
                U1476 = "Acceptable",
                V1476 = "Safe",
                W1476 = "Acceptable"
               ),
     "Potable",
    "Not-Potable"
   )</f>
        <v>Not-Potable</v>
      </c>
      <c r="AB1476" t="str">
        <f t="shared" ref="AB1476:AB1539" si="216">IF(
        SUM(
                   IF(OR(O1476 = "Neutral",O1476 = "Drinkable"),1,0),
                   IF(OR(P1476 = "Desirable",P1476 = "Moderately Hard"),1,0),
                   IF(OR(Q1476 = "Good",Q1476 = "Average",Q1476 ="Excellent"),1,0),
                   IF(OR(R1476 = "Acceptable",R1476 = "Needs Boiling"),1,0),
                   IF(S1476 = "Safe",1,0),
                   IF(T1476 = "Acceptable",1,0),
                   IF(U1476 = "Acceptable",1,0),
                   IF(V1476 = "Safe",1,0),
                   IF(W1476 = "Acceptable",1,0)
               )&gt;7,
      "Potable",
      "Not-Potable"
  )</f>
        <v>Not-Potable</v>
      </c>
      <c r="AC1476" t="s">
        <v>40</v>
      </c>
    </row>
    <row r="1477" spans="2:29" x14ac:dyDescent="0.3">
      <c r="B1477">
        <v>5.5140621851991698</v>
      </c>
      <c r="C1477">
        <v>212.55506627599499</v>
      </c>
      <c r="D1477">
        <v>278.59748306363201</v>
      </c>
      <c r="E1477">
        <v>6.6463556295468296</v>
      </c>
      <c r="F1477">
        <v>286.47480648586497</v>
      </c>
      <c r="G1477">
        <v>524.54797489189104</v>
      </c>
      <c r="H1477">
        <v>13.0678030614535</v>
      </c>
      <c r="I1477">
        <v>99.918386568389096</v>
      </c>
      <c r="J1477">
        <v>4.4603629382524099</v>
      </c>
      <c r="O1477" t="str">
        <f t="shared" si="209"/>
        <v>Acidic</v>
      </c>
      <c r="P1477" t="str" cm="1">
        <f t="array" ref="P1477">_xlfn.IFS(C1476&lt;=60,"Soft",
C1476&lt;120,"Moderately Soft",
C1476&lt;=170,"Desirable",
C1476&lt;=240,"Moderately Hard",
C1476&gt;240,"Hard")</f>
        <v>Moderately Hard</v>
      </c>
      <c r="Q1477" t="str" cm="1">
        <f t="array" ref="Q1477">_xlfn.IFS(D1476&lt;50,"Non-Beneficial",
D1476&lt;=150,"Excellent",
D1476&lt;=250,"Good",
D1476&lt;=350,"Average",
D1476&lt;=500,"Poor",
D1476&lt;=800,"Very Poor",
D1476&gt;800,"Unacceptable")</f>
        <v>Poor</v>
      </c>
      <c r="R1477" t="str">
        <f t="shared" si="208"/>
        <v>Unacceptable</v>
      </c>
      <c r="S1477" t="str">
        <f t="shared" si="210"/>
        <v>Safe</v>
      </c>
      <c r="T1477" t="str">
        <f t="shared" si="211"/>
        <v>Acceptable</v>
      </c>
      <c r="U1477" t="str">
        <f t="shared" si="212"/>
        <v>Acceptable</v>
      </c>
      <c r="V1477" t="str">
        <f t="shared" si="213"/>
        <v>Unsafe</v>
      </c>
      <c r="W1477" t="str">
        <f t="shared" si="214"/>
        <v>Acceptable</v>
      </c>
      <c r="AA1477" t="str">
        <f t="shared" si="215"/>
        <v>Not-Potable</v>
      </c>
      <c r="AB1477" t="str">
        <f t="shared" si="216"/>
        <v>Not-Potable</v>
      </c>
      <c r="AC1477" t="s">
        <v>40</v>
      </c>
    </row>
    <row r="1478" spans="2:29" x14ac:dyDescent="0.3">
      <c r="B1478">
        <v>6.7308836015771698</v>
      </c>
      <c r="C1478">
        <v>192.43607640573299</v>
      </c>
      <c r="D1478">
        <v>222.96059652394399</v>
      </c>
      <c r="E1478">
        <v>7.4505412372637396</v>
      </c>
      <c r="F1478">
        <f>$AH$27</f>
        <v>333.77577661081307</v>
      </c>
      <c r="G1478">
        <v>326.35074520277402</v>
      </c>
      <c r="H1478">
        <v>11.8274011733091</v>
      </c>
      <c r="I1478">
        <f>$AI$27</f>
        <v>66.396292946768</v>
      </c>
      <c r="J1478">
        <v>4.35913736371496</v>
      </c>
      <c r="O1478" t="str">
        <f t="shared" si="209"/>
        <v>Acidic</v>
      </c>
      <c r="P1478" t="str" cm="1">
        <f t="array" ref="P1478">_xlfn.IFS(C1477&lt;=60,"Soft",
C1477&lt;120,"Moderately Soft",
C1477&lt;=170,"Desirable",
C1477&lt;=240,"Moderately Hard",
C1477&gt;240,"Hard")</f>
        <v>Moderately Hard</v>
      </c>
      <c r="Q1478" t="str" cm="1">
        <f t="array" ref="Q1478">_xlfn.IFS(D1477&lt;50,"Non-Beneficial",
D1477&lt;=150,"Excellent",
D1477&lt;=250,"Good",
D1477&lt;=350,"Average",
D1477&lt;=500,"Poor",
D1477&lt;=800,"Very Poor",
D1477&gt;800,"Unacceptable")</f>
        <v>Average</v>
      </c>
      <c r="R1478" t="str">
        <f t="shared" si="208"/>
        <v>Needs Boiling</v>
      </c>
      <c r="S1478" t="str">
        <f t="shared" si="210"/>
        <v>Safe</v>
      </c>
      <c r="T1478" t="str">
        <f t="shared" si="211"/>
        <v>Unacceptable</v>
      </c>
      <c r="U1478" t="str">
        <f t="shared" si="212"/>
        <v>Acceptable</v>
      </c>
      <c r="V1478" t="str">
        <f t="shared" si="213"/>
        <v>Unsafe</v>
      </c>
      <c r="W1478" t="str">
        <f t="shared" si="214"/>
        <v>Acceptable</v>
      </c>
      <c r="AA1478" t="str">
        <f t="shared" si="215"/>
        <v>Not-Potable</v>
      </c>
      <c r="AB1478" t="str">
        <f t="shared" si="216"/>
        <v>Not-Potable</v>
      </c>
      <c r="AC1478" t="s">
        <v>40</v>
      </c>
    </row>
    <row r="1479" spans="2:29" x14ac:dyDescent="0.3">
      <c r="B1479">
        <v>5.1980676429051904</v>
      </c>
      <c r="C1479">
        <v>200.46444487775301</v>
      </c>
      <c r="D1479">
        <v>372.002420647657</v>
      </c>
      <c r="E1479">
        <v>7.4010994006676496</v>
      </c>
      <c r="F1479">
        <v>311.79488664288698</v>
      </c>
      <c r="G1479">
        <v>573.13553235792995</v>
      </c>
      <c r="H1479">
        <v>17.238655914774998</v>
      </c>
      <c r="I1479">
        <v>74.948216965160597</v>
      </c>
      <c r="J1479">
        <v>3.2950338593586199</v>
      </c>
      <c r="O1479" t="str">
        <f t="shared" si="209"/>
        <v>Drinkable</v>
      </c>
      <c r="P1479" t="str" cm="1">
        <f t="array" ref="P1479">_xlfn.IFS(C1478&lt;=60,"Soft",
C1478&lt;120,"Moderately Soft",
C1478&lt;=170,"Desirable",
C1478&lt;=240,"Moderately Hard",
C1478&gt;240,"Hard")</f>
        <v>Moderately Hard</v>
      </c>
      <c r="Q1479" t="str" cm="1">
        <f t="array" ref="Q1479">_xlfn.IFS(D1478&lt;50,"Non-Beneficial",
D1478&lt;=150,"Excellent",
D1478&lt;=250,"Good",
D1478&lt;=350,"Average",
D1478&lt;=500,"Poor",
D1478&lt;=800,"Very Poor",
D1478&gt;800,"Unacceptable")</f>
        <v>Good</v>
      </c>
      <c r="R1479" t="str">
        <f t="shared" si="208"/>
        <v>Unacceptable</v>
      </c>
      <c r="S1479" t="str">
        <f t="shared" si="210"/>
        <v>Safe</v>
      </c>
      <c r="T1479" t="str">
        <f t="shared" si="211"/>
        <v>Acceptable</v>
      </c>
      <c r="U1479" t="str">
        <f t="shared" si="212"/>
        <v>Acceptable</v>
      </c>
      <c r="V1479" t="str">
        <f t="shared" si="213"/>
        <v>Safe</v>
      </c>
      <c r="W1479" t="str">
        <f t="shared" si="214"/>
        <v>Acceptable</v>
      </c>
      <c r="AA1479" t="str">
        <f t="shared" si="215"/>
        <v>Not-Potable</v>
      </c>
      <c r="AB1479" t="str">
        <f t="shared" si="216"/>
        <v>Potable</v>
      </c>
      <c r="AC1479" t="s">
        <v>40</v>
      </c>
    </row>
    <row r="1480" spans="2:29" x14ac:dyDescent="0.3">
      <c r="B1480">
        <f>$AG$27</f>
        <v>7.080794504276815</v>
      </c>
      <c r="C1480">
        <v>191.012308603035</v>
      </c>
      <c r="D1480">
        <v>96.268932060459704</v>
      </c>
      <c r="E1480">
        <v>6.1793768738616199</v>
      </c>
      <c r="F1480">
        <v>353.05589050551299</v>
      </c>
      <c r="G1480">
        <v>271.36843749705099</v>
      </c>
      <c r="H1480">
        <v>13.441175369206301</v>
      </c>
      <c r="I1480">
        <v>92.4861397962719</v>
      </c>
      <c r="J1480">
        <v>4.6541773347188702</v>
      </c>
      <c r="O1480" t="str">
        <f t="shared" si="209"/>
        <v>Acidic</v>
      </c>
      <c r="P1480" t="str" cm="1">
        <f t="array" ref="P1480">_xlfn.IFS(C1479&lt;=60,"Soft",
C1479&lt;120,"Moderately Soft",
C1479&lt;=170,"Desirable",
C1479&lt;=240,"Moderately Hard",
C1479&gt;240,"Hard")</f>
        <v>Moderately Hard</v>
      </c>
      <c r="Q1480" t="str" cm="1">
        <f t="array" ref="Q1480">_xlfn.IFS(D1479&lt;50,"Non-Beneficial",
D1479&lt;=150,"Excellent",
D1479&lt;=250,"Good",
D1479&lt;=350,"Average",
D1479&lt;=500,"Poor",
D1479&lt;=800,"Very Poor",
D1479&gt;800,"Unacceptable")</f>
        <v>Poor</v>
      </c>
      <c r="R1480" t="str">
        <f t="shared" si="208"/>
        <v>Unacceptable</v>
      </c>
      <c r="S1480" t="str">
        <f t="shared" si="210"/>
        <v>Safe</v>
      </c>
      <c r="T1480" t="str">
        <f t="shared" si="211"/>
        <v>Unacceptable</v>
      </c>
      <c r="U1480" t="str">
        <f t="shared" si="212"/>
        <v>Acceptable</v>
      </c>
      <c r="V1480" t="str">
        <f t="shared" si="213"/>
        <v>Safe</v>
      </c>
      <c r="W1480" t="str">
        <f t="shared" si="214"/>
        <v>Acceptable</v>
      </c>
      <c r="AA1480" t="str">
        <f t="shared" si="215"/>
        <v>Not-Potable</v>
      </c>
      <c r="AB1480" t="str">
        <f t="shared" si="216"/>
        <v>Not-Potable</v>
      </c>
      <c r="AC1480" t="s">
        <v>40</v>
      </c>
    </row>
    <row r="1481" spans="2:29" x14ac:dyDescent="0.3">
      <c r="B1481">
        <v>7.3623311867060801</v>
      </c>
      <c r="C1481">
        <v>215.63725524898101</v>
      </c>
      <c r="D1481">
        <v>282.63310638065701</v>
      </c>
      <c r="E1481">
        <v>6.4789484764066501</v>
      </c>
      <c r="F1481">
        <f>$AH$27</f>
        <v>333.77577661081307</v>
      </c>
      <c r="G1481">
        <v>417.60821443242702</v>
      </c>
      <c r="H1481">
        <v>16.5525430687258</v>
      </c>
      <c r="I1481">
        <v>56.399346412311601</v>
      </c>
      <c r="J1481">
        <v>3.9335649697367501</v>
      </c>
      <c r="O1481" t="str">
        <f t="shared" si="209"/>
        <v>Neutral</v>
      </c>
      <c r="P1481" t="str" cm="1">
        <f t="array" ref="P1481">_xlfn.IFS(C1480&lt;=60,"Soft",
C1480&lt;120,"Moderately Soft",
C1480&lt;=170,"Desirable",
C1480&lt;=240,"Moderately Hard",
C1480&gt;240,"Hard")</f>
        <v>Moderately Hard</v>
      </c>
      <c r="Q1481" t="str" cm="1">
        <f t="array" ref="Q1481">_xlfn.IFS(D1480&lt;50,"Non-Beneficial",
D1480&lt;=150,"Excellent",
D1480&lt;=250,"Good",
D1480&lt;=350,"Average",
D1480&lt;=500,"Poor",
D1480&lt;=800,"Very Poor",
D1480&gt;800,"Unacceptable")</f>
        <v>Excellent</v>
      </c>
      <c r="R1481" t="str">
        <f t="shared" si="208"/>
        <v>Needs Boiling</v>
      </c>
      <c r="S1481" t="str">
        <f t="shared" si="210"/>
        <v>Safe</v>
      </c>
      <c r="T1481" t="str">
        <f t="shared" si="211"/>
        <v>Acceptable</v>
      </c>
      <c r="U1481" t="str">
        <f t="shared" si="212"/>
        <v>Acceptable</v>
      </c>
      <c r="V1481" t="str">
        <f t="shared" si="213"/>
        <v>Unsafe</v>
      </c>
      <c r="W1481" t="str">
        <f t="shared" si="214"/>
        <v>Acceptable</v>
      </c>
      <c r="AA1481" t="str">
        <f t="shared" si="215"/>
        <v>Not-Potable</v>
      </c>
      <c r="AB1481" t="str">
        <f t="shared" si="216"/>
        <v>Potable</v>
      </c>
      <c r="AC1481" t="s">
        <v>40</v>
      </c>
    </row>
    <row r="1482" spans="2:29" x14ac:dyDescent="0.3">
      <c r="B1482">
        <v>7.0661418403253</v>
      </c>
      <c r="C1482">
        <v>207.36142944113399</v>
      </c>
      <c r="D1482">
        <v>225.23433569966298</v>
      </c>
      <c r="E1482">
        <v>8.0646930723272803</v>
      </c>
      <c r="F1482">
        <v>343.29387640356703</v>
      </c>
      <c r="G1482">
        <v>503.25331710894301</v>
      </c>
      <c r="H1482">
        <v>12.168333719046</v>
      </c>
      <c r="I1482">
        <v>83.656614959249694</v>
      </c>
      <c r="J1482">
        <v>4.1275990729329903</v>
      </c>
      <c r="O1482" t="str">
        <f t="shared" si="209"/>
        <v>Neutral</v>
      </c>
      <c r="P1482" t="str" cm="1">
        <f t="array" ref="P1482">_xlfn.IFS(C1481&lt;=60,"Soft",
C1481&lt;120,"Moderately Soft",
C1481&lt;=170,"Desirable",
C1481&lt;=240,"Moderately Hard",
C1481&gt;240,"Hard")</f>
        <v>Moderately Hard</v>
      </c>
      <c r="Q1482" t="str" cm="1">
        <f t="array" ref="Q1482">_xlfn.IFS(D1481&lt;50,"Non-Beneficial",
D1481&lt;=150,"Excellent",
D1481&lt;=250,"Good",
D1481&lt;=350,"Average",
D1481&lt;=500,"Poor",
D1481&lt;=800,"Very Poor",
D1481&gt;800,"Unacceptable")</f>
        <v>Average</v>
      </c>
      <c r="R1482" t="str">
        <f t="shared" si="208"/>
        <v>Needs Boiling</v>
      </c>
      <c r="S1482" t="str">
        <f t="shared" si="210"/>
        <v>Safe</v>
      </c>
      <c r="T1482" t="str">
        <f t="shared" si="211"/>
        <v>Acceptable</v>
      </c>
      <c r="U1482" t="str">
        <f t="shared" si="212"/>
        <v>Acceptable</v>
      </c>
      <c r="V1482" t="str">
        <f t="shared" si="213"/>
        <v>Safe</v>
      </c>
      <c r="W1482" t="str">
        <f t="shared" si="214"/>
        <v>Acceptable</v>
      </c>
      <c r="AA1482" t="str">
        <f t="shared" si="215"/>
        <v>Potable</v>
      </c>
      <c r="AB1482" t="str">
        <f t="shared" si="216"/>
        <v>Potable</v>
      </c>
      <c r="AC1482" t="s">
        <v>40</v>
      </c>
    </row>
    <row r="1483" spans="2:29" x14ac:dyDescent="0.3">
      <c r="B1483">
        <v>5.42034774695792</v>
      </c>
      <c r="C1483">
        <v>232.38682737740399</v>
      </c>
      <c r="D1483">
        <v>251.07208629798299</v>
      </c>
      <c r="E1483">
        <v>6.5366798022861499</v>
      </c>
      <c r="F1483">
        <f>$AH$27</f>
        <v>333.77577661081307</v>
      </c>
      <c r="G1483">
        <v>473.268096400871</v>
      </c>
      <c r="H1483">
        <v>10.8171225158766</v>
      </c>
      <c r="I1483">
        <v>81.224982702715195</v>
      </c>
      <c r="J1483">
        <v>3.7567201703855302</v>
      </c>
      <c r="O1483" t="str">
        <f t="shared" si="209"/>
        <v>Neutral</v>
      </c>
      <c r="P1483" t="str" cm="1">
        <f t="array" ref="P1483">_xlfn.IFS(C1482&lt;=60,"Soft",
C1482&lt;120,"Moderately Soft",
C1482&lt;=170,"Desirable",
C1482&lt;=240,"Moderately Hard",
C1482&gt;240,"Hard")</f>
        <v>Moderately Hard</v>
      </c>
      <c r="Q1483" t="str" cm="1">
        <f t="array" ref="Q1483">_xlfn.IFS(D1482&lt;50,"Non-Beneficial",
D1482&lt;=150,"Excellent",
D1482&lt;=250,"Good",
D1482&lt;=350,"Average",
D1482&lt;=500,"Poor",
D1482&lt;=800,"Very Poor",
D1482&gt;800,"Unacceptable")</f>
        <v>Good</v>
      </c>
      <c r="R1483" t="str">
        <f t="shared" si="208"/>
        <v>Unacceptable</v>
      </c>
      <c r="S1483" t="str">
        <f t="shared" si="210"/>
        <v>Safe</v>
      </c>
      <c r="T1483" t="str">
        <f t="shared" si="211"/>
        <v>Unacceptable</v>
      </c>
      <c r="U1483" t="str">
        <f t="shared" si="212"/>
        <v>Acceptable</v>
      </c>
      <c r="V1483" t="str">
        <f t="shared" si="213"/>
        <v>Unsafe</v>
      </c>
      <c r="W1483" t="str">
        <f t="shared" si="214"/>
        <v>Acceptable</v>
      </c>
      <c r="AA1483" t="str">
        <f t="shared" si="215"/>
        <v>Not-Potable</v>
      </c>
      <c r="AB1483" t="str">
        <f t="shared" si="216"/>
        <v>Not-Potable</v>
      </c>
      <c r="AC1483" t="s">
        <v>35</v>
      </c>
    </row>
    <row r="1484" spans="2:29" x14ac:dyDescent="0.3">
      <c r="B1484">
        <v>7.0153325827468596</v>
      </c>
      <c r="C1484">
        <v>222.113004202459</v>
      </c>
      <c r="D1484">
        <v>163.51226286675998</v>
      </c>
      <c r="E1484">
        <v>7.8388841736354697</v>
      </c>
      <c r="F1484">
        <v>353.18980566659297</v>
      </c>
      <c r="G1484">
        <v>420.13687311322701</v>
      </c>
      <c r="H1484">
        <v>8.8405144509279694</v>
      </c>
      <c r="I1484">
        <v>66.543935164068102</v>
      </c>
      <c r="J1484">
        <v>5.2512231043193296</v>
      </c>
      <c r="O1484" t="str">
        <f t="shared" si="209"/>
        <v>Acidic</v>
      </c>
      <c r="P1484" t="str" cm="1">
        <f t="array" ref="P1484">_xlfn.IFS(C1483&lt;=60,"Soft",
C1483&lt;120,"Moderately Soft",
C1483&lt;=170,"Desirable",
C1483&lt;=240,"Moderately Hard",
C1483&gt;240,"Hard")</f>
        <v>Moderately Hard</v>
      </c>
      <c r="Q1484" t="str" cm="1">
        <f t="array" ref="Q1484">_xlfn.IFS(D1483&lt;50,"Non-Beneficial",
D1483&lt;=150,"Excellent",
D1483&lt;=250,"Good",
D1483&lt;=350,"Average",
D1483&lt;=500,"Poor",
D1483&lt;=800,"Very Poor",
D1483&gt;800,"Unacceptable")</f>
        <v>Average</v>
      </c>
      <c r="R1484" t="str">
        <f t="shared" si="208"/>
        <v>Needs Boiling</v>
      </c>
      <c r="S1484" t="str">
        <f t="shared" si="210"/>
        <v>Safe</v>
      </c>
      <c r="T1484" t="str">
        <f t="shared" si="211"/>
        <v>Acceptable</v>
      </c>
      <c r="U1484" t="str">
        <f t="shared" si="212"/>
        <v>Acceptable</v>
      </c>
      <c r="V1484" t="str">
        <f t="shared" si="213"/>
        <v>Unsafe</v>
      </c>
      <c r="W1484" t="str">
        <f t="shared" si="214"/>
        <v>Acceptable</v>
      </c>
      <c r="AA1484" t="str">
        <f t="shared" si="215"/>
        <v>Not-Potable</v>
      </c>
      <c r="AB1484" t="str">
        <f t="shared" si="216"/>
        <v>Not-Potable</v>
      </c>
      <c r="AC1484" t="s">
        <v>35</v>
      </c>
    </row>
    <row r="1485" spans="2:29" x14ac:dyDescent="0.3">
      <c r="B1485">
        <f>$AG$27</f>
        <v>7.080794504276815</v>
      </c>
      <c r="C1485">
        <v>246.239763169329</v>
      </c>
      <c r="D1485">
        <v>69.742251348339892</v>
      </c>
      <c r="E1485">
        <v>9.8124684189528093</v>
      </c>
      <c r="F1485">
        <v>417.91183693162799</v>
      </c>
      <c r="G1485">
        <v>355.53246958810797</v>
      </c>
      <c r="H1485">
        <v>13.3300905513816</v>
      </c>
      <c r="I1485">
        <v>68.388378177090104</v>
      </c>
      <c r="J1485">
        <v>4.13869656729283</v>
      </c>
      <c r="O1485" t="str">
        <f t="shared" si="209"/>
        <v>Neutral</v>
      </c>
      <c r="P1485" t="str" cm="1">
        <f t="array" ref="P1485">_xlfn.IFS(C1484&lt;=60,"Soft",
C1484&lt;120,"Moderately Soft",
C1484&lt;=170,"Desirable",
C1484&lt;=240,"Moderately Hard",
C1484&gt;240,"Hard")</f>
        <v>Moderately Hard</v>
      </c>
      <c r="Q1485" t="str" cm="1">
        <f t="array" ref="Q1485">_xlfn.IFS(D1484&lt;50,"Non-Beneficial",
D1484&lt;=150,"Excellent",
D1484&lt;=250,"Good",
D1484&lt;=350,"Average",
D1484&lt;=500,"Poor",
D1484&lt;=800,"Very Poor",
D1484&gt;800,"Unacceptable")</f>
        <v>Good</v>
      </c>
      <c r="R1485" t="str">
        <f t="shared" si="208"/>
        <v>Unacceptable</v>
      </c>
      <c r="S1485" t="str">
        <f t="shared" si="210"/>
        <v>Safe</v>
      </c>
      <c r="T1485" t="str">
        <f t="shared" si="211"/>
        <v>Acceptable</v>
      </c>
      <c r="U1485" t="str">
        <f t="shared" si="212"/>
        <v>Acceptable</v>
      </c>
      <c r="V1485" t="str">
        <f t="shared" si="213"/>
        <v>Safe</v>
      </c>
      <c r="W1485" t="str">
        <f t="shared" si="214"/>
        <v>Unacceptable</v>
      </c>
      <c r="AA1485" t="str">
        <f t="shared" si="215"/>
        <v>Not-Potable</v>
      </c>
      <c r="AB1485" t="str">
        <f t="shared" si="216"/>
        <v>Not-Potable</v>
      </c>
      <c r="AC1485" t="s">
        <v>35</v>
      </c>
    </row>
    <row r="1486" spans="2:29" x14ac:dyDescent="0.3">
      <c r="B1486">
        <v>6.0446717533290801</v>
      </c>
      <c r="C1486">
        <v>150.67102108930499</v>
      </c>
      <c r="D1486">
        <v>135.93600017916199</v>
      </c>
      <c r="E1486">
        <v>6.4562384769053196</v>
      </c>
      <c r="F1486">
        <v>401.73739204707903</v>
      </c>
      <c r="G1486">
        <v>392.20674143207401</v>
      </c>
      <c r="H1486">
        <v>19.8273918152161</v>
      </c>
      <c r="I1486">
        <v>43.564292606672602</v>
      </c>
      <c r="J1486">
        <v>4.9148837555350804</v>
      </c>
      <c r="O1486" t="str">
        <f t="shared" si="209"/>
        <v>Neutral</v>
      </c>
      <c r="P1486" t="str" cm="1">
        <f t="array" ref="P1486">_xlfn.IFS(C1485&lt;=60,"Soft",
C1485&lt;120,"Moderately Soft",
C1485&lt;=170,"Desirable",
C1485&lt;=240,"Moderately Hard",
C1485&gt;240,"Hard")</f>
        <v>Hard</v>
      </c>
      <c r="Q1486" t="str" cm="1">
        <f t="array" ref="Q1486">_xlfn.IFS(D1485&lt;50,"Non-Beneficial",
D1485&lt;=150,"Excellent",
D1485&lt;=250,"Good",
D1485&lt;=350,"Average",
D1485&lt;=500,"Poor",
D1485&lt;=800,"Very Poor",
D1485&gt;800,"Unacceptable")</f>
        <v>Excellent</v>
      </c>
      <c r="R1486" t="str">
        <f t="shared" si="208"/>
        <v>Unacceptable</v>
      </c>
      <c r="S1486" t="str">
        <f t="shared" si="210"/>
        <v>Unsafe</v>
      </c>
      <c r="T1486" t="str">
        <f t="shared" si="211"/>
        <v>Acceptable</v>
      </c>
      <c r="U1486" t="str">
        <f t="shared" si="212"/>
        <v>Acceptable</v>
      </c>
      <c r="V1486" t="str">
        <f t="shared" si="213"/>
        <v>Safe</v>
      </c>
      <c r="W1486" t="str">
        <f t="shared" si="214"/>
        <v>Acceptable</v>
      </c>
      <c r="AA1486" t="str">
        <f t="shared" si="215"/>
        <v>Not-Potable</v>
      </c>
      <c r="AB1486" t="str">
        <f t="shared" si="216"/>
        <v>Not-Potable</v>
      </c>
      <c r="AC1486" t="s">
        <v>35</v>
      </c>
    </row>
    <row r="1487" spans="2:29" x14ac:dyDescent="0.3">
      <c r="B1487">
        <v>6.1986503364476704</v>
      </c>
      <c r="C1487">
        <v>246.476962461944</v>
      </c>
      <c r="D1487">
        <v>313.69541640783098</v>
      </c>
      <c r="E1487">
        <v>6.21894845390133</v>
      </c>
      <c r="F1487">
        <f>$AH$27</f>
        <v>333.77577661081307</v>
      </c>
      <c r="G1487">
        <v>527.00079556475498</v>
      </c>
      <c r="H1487">
        <v>10.5229346319471</v>
      </c>
      <c r="I1487">
        <v>62.125468979770297</v>
      </c>
      <c r="J1487">
        <v>3.5741720224410298</v>
      </c>
      <c r="O1487" t="str">
        <f t="shared" si="209"/>
        <v>Acidic</v>
      </c>
      <c r="P1487" t="str" cm="1">
        <f t="array" ref="P1487">_xlfn.IFS(C1486&lt;=60,"Soft",
C1486&lt;120,"Moderately Soft",
C1486&lt;=170,"Desirable",
C1486&lt;=240,"Moderately Hard",
C1486&gt;240,"Hard")</f>
        <v>Desirable</v>
      </c>
      <c r="Q1487" t="str" cm="1">
        <f t="array" ref="Q1487">_xlfn.IFS(D1486&lt;50,"Non-Beneficial",
D1486&lt;=150,"Excellent",
D1486&lt;=250,"Good",
D1486&lt;=350,"Average",
D1486&lt;=500,"Poor",
D1486&lt;=800,"Very Poor",
D1486&gt;800,"Unacceptable")</f>
        <v>Excellent</v>
      </c>
      <c r="R1487" t="str">
        <f t="shared" si="208"/>
        <v>Needs Boiling</v>
      </c>
      <c r="S1487" t="str">
        <f t="shared" si="210"/>
        <v>Unsafe</v>
      </c>
      <c r="T1487" t="str">
        <f t="shared" si="211"/>
        <v>Acceptable</v>
      </c>
      <c r="U1487" t="str">
        <f t="shared" si="212"/>
        <v>Acceptable</v>
      </c>
      <c r="V1487" t="str">
        <f t="shared" si="213"/>
        <v>Safe</v>
      </c>
      <c r="W1487" t="str">
        <f t="shared" si="214"/>
        <v>Acceptable</v>
      </c>
      <c r="AA1487" t="str">
        <f t="shared" si="215"/>
        <v>Not-Potable</v>
      </c>
      <c r="AB1487" t="str">
        <f t="shared" si="216"/>
        <v>Not-Potable</v>
      </c>
      <c r="AC1487" t="s">
        <v>35</v>
      </c>
    </row>
    <row r="1488" spans="2:29" x14ac:dyDescent="0.3">
      <c r="B1488">
        <v>7.6789450672193498</v>
      </c>
      <c r="C1488">
        <v>178.200541543432</v>
      </c>
      <c r="D1488">
        <v>202.43088195111199</v>
      </c>
      <c r="E1488">
        <v>7.0994743783364296</v>
      </c>
      <c r="F1488">
        <f>$AH$27</f>
        <v>333.77577661081307</v>
      </c>
      <c r="G1488">
        <v>363.97405972579298</v>
      </c>
      <c r="H1488">
        <v>11.913203931459799</v>
      </c>
      <c r="I1488">
        <v>58.273700113133899</v>
      </c>
      <c r="J1488">
        <v>3.08954964758435</v>
      </c>
      <c r="O1488" t="str">
        <f t="shared" si="209"/>
        <v>Acidic</v>
      </c>
      <c r="P1488" t="str" cm="1">
        <f t="array" ref="P1488">_xlfn.IFS(C1487&lt;=60,"Soft",
C1487&lt;120,"Moderately Soft",
C1487&lt;=170,"Desirable",
C1487&lt;=240,"Moderately Hard",
C1487&gt;240,"Hard")</f>
        <v>Hard</v>
      </c>
      <c r="Q1488" t="str" cm="1">
        <f t="array" ref="Q1488">_xlfn.IFS(D1487&lt;50,"Non-Beneficial",
D1487&lt;=150,"Excellent",
D1487&lt;=250,"Good",
D1487&lt;=350,"Average",
D1487&lt;=500,"Poor",
D1487&lt;=800,"Very Poor",
D1487&gt;800,"Unacceptable")</f>
        <v>Average</v>
      </c>
      <c r="R1488" t="str">
        <f t="shared" si="208"/>
        <v>Needs Boiling</v>
      </c>
      <c r="S1488" t="str">
        <f t="shared" si="210"/>
        <v>Safe</v>
      </c>
      <c r="T1488" t="str">
        <f t="shared" si="211"/>
        <v>Unacceptable</v>
      </c>
      <c r="U1488" t="str">
        <f t="shared" si="212"/>
        <v>Acceptable</v>
      </c>
      <c r="V1488" t="str">
        <f t="shared" si="213"/>
        <v>Safe</v>
      </c>
      <c r="W1488" t="str">
        <f t="shared" si="214"/>
        <v>Acceptable</v>
      </c>
      <c r="AA1488" t="str">
        <f t="shared" si="215"/>
        <v>Not-Potable</v>
      </c>
      <c r="AB1488" t="str">
        <f t="shared" si="216"/>
        <v>Not-Potable</v>
      </c>
      <c r="AC1488" t="s">
        <v>35</v>
      </c>
    </row>
    <row r="1489" spans="2:29" x14ac:dyDescent="0.3">
      <c r="B1489">
        <v>8.0620661231484707</v>
      </c>
      <c r="C1489">
        <v>125.705329000574</v>
      </c>
      <c r="D1489">
        <v>353.816707587248</v>
      </c>
      <c r="E1489">
        <v>4.7401107429385796</v>
      </c>
      <c r="F1489">
        <f>$AH$27</f>
        <v>333.77577661081307</v>
      </c>
      <c r="G1489">
        <v>463.46164010252198</v>
      </c>
      <c r="H1489">
        <v>7.0912289574613903</v>
      </c>
      <c r="I1489">
        <v>98.594560460831701</v>
      </c>
      <c r="J1489">
        <v>3.0400314978062699</v>
      </c>
      <c r="O1489" t="str">
        <f t="shared" si="209"/>
        <v>Neutral</v>
      </c>
      <c r="P1489" t="str" cm="1">
        <f t="array" ref="P1489">_xlfn.IFS(C1488&lt;=60,"Soft",
C1488&lt;120,"Moderately Soft",
C1488&lt;=170,"Desirable",
C1488&lt;=240,"Moderately Hard",
C1488&gt;240,"Hard")</f>
        <v>Moderately Hard</v>
      </c>
      <c r="Q1489" t="str" cm="1">
        <f t="array" ref="Q1489">_xlfn.IFS(D1488&lt;50,"Non-Beneficial",
D1488&lt;=150,"Excellent",
D1488&lt;=250,"Good",
D1488&lt;=350,"Average",
D1488&lt;=500,"Poor",
D1488&lt;=800,"Very Poor",
D1488&gt;800,"Unacceptable")</f>
        <v>Good</v>
      </c>
      <c r="R1489" t="str">
        <f t="shared" si="208"/>
        <v>Unacceptable</v>
      </c>
      <c r="S1489" t="str">
        <f t="shared" si="210"/>
        <v>Safe</v>
      </c>
      <c r="T1489" t="str">
        <f t="shared" si="211"/>
        <v>Acceptable</v>
      </c>
      <c r="U1489" t="str">
        <f t="shared" si="212"/>
        <v>Acceptable</v>
      </c>
      <c r="V1489" t="str">
        <f t="shared" si="213"/>
        <v>Safe</v>
      </c>
      <c r="W1489" t="str">
        <f t="shared" si="214"/>
        <v>Acceptable</v>
      </c>
      <c r="AA1489" t="str">
        <f t="shared" si="215"/>
        <v>Not-Potable</v>
      </c>
      <c r="AB1489" t="str">
        <f t="shared" si="216"/>
        <v>Potable</v>
      </c>
      <c r="AC1489" t="s">
        <v>35</v>
      </c>
    </row>
    <row r="1490" spans="2:29" x14ac:dyDescent="0.3">
      <c r="B1490">
        <v>7.2557985974933601</v>
      </c>
      <c r="C1490">
        <v>200.16379461606701</v>
      </c>
      <c r="D1490">
        <v>325.95120243522098</v>
      </c>
      <c r="E1490">
        <v>7.5724354712978901</v>
      </c>
      <c r="F1490">
        <v>324.55151350734701</v>
      </c>
      <c r="G1490">
        <v>489.27216016523101</v>
      </c>
      <c r="H1490">
        <v>12.3056344119945</v>
      </c>
      <c r="I1490">
        <v>45.6874214547598</v>
      </c>
      <c r="J1490">
        <v>3.9681770825392699</v>
      </c>
      <c r="O1490" t="str">
        <f t="shared" si="209"/>
        <v>Alkaline</v>
      </c>
      <c r="P1490" t="str" cm="1">
        <f t="array" ref="P1490">_xlfn.IFS(C1489&lt;=60,"Soft",
C1489&lt;120,"Moderately Soft",
C1489&lt;=170,"Desirable",
C1489&lt;=240,"Moderately Hard",
C1489&gt;240,"Hard")</f>
        <v>Desirable</v>
      </c>
      <c r="Q1490" t="str" cm="1">
        <f t="array" ref="Q1490">_xlfn.IFS(D1489&lt;50,"Non-Beneficial",
D1489&lt;=150,"Excellent",
D1489&lt;=250,"Good",
D1489&lt;=350,"Average",
D1489&lt;=500,"Poor",
D1489&lt;=800,"Very Poor",
D1489&gt;800,"Unacceptable")</f>
        <v>Poor</v>
      </c>
      <c r="R1490" t="str">
        <f t="shared" si="208"/>
        <v>Acceptable</v>
      </c>
      <c r="S1490" t="str">
        <f t="shared" si="210"/>
        <v>Safe</v>
      </c>
      <c r="T1490" t="str">
        <f t="shared" si="211"/>
        <v>Acceptable</v>
      </c>
      <c r="U1490" t="str">
        <f t="shared" si="212"/>
        <v>Acceptable</v>
      </c>
      <c r="V1490" t="str">
        <f t="shared" si="213"/>
        <v>Unsafe</v>
      </c>
      <c r="W1490" t="str">
        <f t="shared" si="214"/>
        <v>Acceptable</v>
      </c>
      <c r="AA1490" t="str">
        <f t="shared" si="215"/>
        <v>Not-Potable</v>
      </c>
      <c r="AB1490" t="str">
        <f t="shared" si="216"/>
        <v>Not-Potable</v>
      </c>
      <c r="AC1490" t="s">
        <v>35</v>
      </c>
    </row>
    <row r="1491" spans="2:29" x14ac:dyDescent="0.3">
      <c r="B1491">
        <f>$AG$27</f>
        <v>7.080794504276815</v>
      </c>
      <c r="C1491">
        <v>239.439953062797</v>
      </c>
      <c r="D1491">
        <v>154.269150787672</v>
      </c>
      <c r="E1491">
        <v>8.7317511828840892</v>
      </c>
      <c r="F1491">
        <v>392.31217341333701</v>
      </c>
      <c r="G1491">
        <v>364.95649125347302</v>
      </c>
      <c r="H1491">
        <v>14.162010466213699</v>
      </c>
      <c r="I1491">
        <v>70.765991590138498</v>
      </c>
      <c r="J1491">
        <v>3.4301673233947301</v>
      </c>
      <c r="O1491" t="str">
        <f t="shared" si="209"/>
        <v>Neutral</v>
      </c>
      <c r="P1491" t="str" cm="1">
        <f t="array" ref="P1491">_xlfn.IFS(C1490&lt;=60,"Soft",
C1490&lt;120,"Moderately Soft",
C1490&lt;=170,"Desirable",
C1490&lt;=240,"Moderately Hard",
C1490&gt;240,"Hard")</f>
        <v>Moderately Hard</v>
      </c>
      <c r="Q1491" t="str" cm="1">
        <f t="array" ref="Q1491">_xlfn.IFS(D1490&lt;50,"Non-Beneficial",
D1490&lt;=150,"Excellent",
D1490&lt;=250,"Good",
D1490&lt;=350,"Average",
D1490&lt;=500,"Poor",
D1490&lt;=800,"Very Poor",
D1490&gt;800,"Unacceptable")</f>
        <v>Average</v>
      </c>
      <c r="R1491" t="str">
        <f t="shared" si="208"/>
        <v>Unacceptable</v>
      </c>
      <c r="S1491" t="str">
        <f t="shared" si="210"/>
        <v>Safe</v>
      </c>
      <c r="T1491" t="str">
        <f t="shared" si="211"/>
        <v>Acceptable</v>
      </c>
      <c r="U1491" t="str">
        <f t="shared" si="212"/>
        <v>Acceptable</v>
      </c>
      <c r="V1491" t="str">
        <f t="shared" si="213"/>
        <v>Safe</v>
      </c>
      <c r="W1491" t="str">
        <f t="shared" si="214"/>
        <v>Acceptable</v>
      </c>
      <c r="AA1491" t="str">
        <f t="shared" si="215"/>
        <v>Not-Potable</v>
      </c>
      <c r="AB1491" t="str">
        <f t="shared" si="216"/>
        <v>Potable</v>
      </c>
      <c r="AC1491" t="s">
        <v>35</v>
      </c>
    </row>
    <row r="1492" spans="2:29" x14ac:dyDescent="0.3">
      <c r="B1492">
        <v>6.7924074685523799</v>
      </c>
      <c r="C1492">
        <v>306.62748142008002</v>
      </c>
      <c r="D1492">
        <v>285.08216928612802</v>
      </c>
      <c r="E1492">
        <v>6.8114155249544703</v>
      </c>
      <c r="F1492">
        <v>293.07830483229202</v>
      </c>
      <c r="G1492">
        <v>306.11553927090301</v>
      </c>
      <c r="H1492">
        <v>9.0061426138971097</v>
      </c>
      <c r="I1492">
        <v>60.912033528075703</v>
      </c>
      <c r="J1492">
        <v>2.5056504406363902</v>
      </c>
      <c r="O1492" t="str">
        <f t="shared" si="209"/>
        <v>Neutral</v>
      </c>
      <c r="P1492" t="str" cm="1">
        <f t="array" ref="P1492">_xlfn.IFS(C1491&lt;=60,"Soft",
C1491&lt;120,"Moderately Soft",
C1491&lt;=170,"Desirable",
C1491&lt;=240,"Moderately Hard",
C1491&gt;240,"Hard")</f>
        <v>Moderately Hard</v>
      </c>
      <c r="Q1492" t="str" cm="1">
        <f t="array" ref="Q1492">_xlfn.IFS(D1491&lt;50,"Non-Beneficial",
D1491&lt;=150,"Excellent",
D1491&lt;=250,"Good",
D1491&lt;=350,"Average",
D1491&lt;=500,"Poor",
D1491&lt;=800,"Very Poor",
D1491&gt;800,"Unacceptable")</f>
        <v>Good</v>
      </c>
      <c r="R1492" t="str">
        <f t="shared" si="208"/>
        <v>Unacceptable</v>
      </c>
      <c r="S1492" t="str">
        <f t="shared" si="210"/>
        <v>Safe</v>
      </c>
      <c r="T1492" t="str">
        <f t="shared" si="211"/>
        <v>Acceptable</v>
      </c>
      <c r="U1492" t="str">
        <f t="shared" si="212"/>
        <v>Acceptable</v>
      </c>
      <c r="V1492" t="str">
        <f t="shared" si="213"/>
        <v>Safe</v>
      </c>
      <c r="W1492" t="str">
        <f t="shared" si="214"/>
        <v>Acceptable</v>
      </c>
      <c r="AA1492" t="str">
        <f t="shared" si="215"/>
        <v>Not-Potable</v>
      </c>
      <c r="AB1492" t="str">
        <f t="shared" si="216"/>
        <v>Potable</v>
      </c>
      <c r="AC1492" t="s">
        <v>35</v>
      </c>
    </row>
    <row r="1493" spans="2:29" x14ac:dyDescent="0.3">
      <c r="B1493">
        <v>7.3681655765318803</v>
      </c>
      <c r="C1493">
        <v>204.04145121663399</v>
      </c>
      <c r="D1493">
        <v>85.248746455716997</v>
      </c>
      <c r="E1493">
        <v>9.4697634967247293</v>
      </c>
      <c r="F1493">
        <v>429.81432215178501</v>
      </c>
      <c r="G1493">
        <v>328.56528776349001</v>
      </c>
      <c r="H1493">
        <v>11.173154976335899</v>
      </c>
      <c r="I1493">
        <v>88.888819427936696</v>
      </c>
      <c r="J1493">
        <v>3.6842633826061002</v>
      </c>
      <c r="O1493" t="str">
        <f t="shared" si="209"/>
        <v>Drinkable</v>
      </c>
      <c r="P1493" t="str" cm="1">
        <f t="array" ref="P1493">_xlfn.IFS(C1492&lt;=60,"Soft",
C1492&lt;120,"Moderately Soft",
C1492&lt;=170,"Desirable",
C1492&lt;=240,"Moderately Hard",
C1492&gt;240,"Hard")</f>
        <v>Hard</v>
      </c>
      <c r="Q1493" t="str" cm="1">
        <f t="array" ref="Q1493">_xlfn.IFS(D1492&lt;50,"Non-Beneficial",
D1492&lt;=150,"Excellent",
D1492&lt;=250,"Good",
D1492&lt;=350,"Average",
D1492&lt;=500,"Poor",
D1492&lt;=800,"Very Poor",
D1492&gt;800,"Unacceptable")</f>
        <v>Average</v>
      </c>
      <c r="R1493" t="str">
        <f t="shared" si="208"/>
        <v>Needs Boiling</v>
      </c>
      <c r="S1493" t="str">
        <f t="shared" si="210"/>
        <v>Safe</v>
      </c>
      <c r="T1493" t="str">
        <f t="shared" si="211"/>
        <v>Acceptable</v>
      </c>
      <c r="U1493" t="str">
        <f t="shared" si="212"/>
        <v>Acceptable</v>
      </c>
      <c r="V1493" t="str">
        <f t="shared" si="213"/>
        <v>Safe</v>
      </c>
      <c r="W1493" t="str">
        <f t="shared" si="214"/>
        <v>Acceptable</v>
      </c>
      <c r="AA1493" t="str">
        <f t="shared" si="215"/>
        <v>Not-Potable</v>
      </c>
      <c r="AB1493" t="str">
        <f t="shared" si="216"/>
        <v>Potable</v>
      </c>
      <c r="AC1493" t="s">
        <v>35</v>
      </c>
    </row>
    <row r="1494" spans="2:29" x14ac:dyDescent="0.3">
      <c r="B1494">
        <v>8.8377869154794304</v>
      </c>
      <c r="C1494">
        <v>195.827212702254</v>
      </c>
      <c r="D1494">
        <v>116.10207948694901</v>
      </c>
      <c r="E1494">
        <v>7.8700615413288002</v>
      </c>
      <c r="F1494">
        <v>332.75902862870902</v>
      </c>
      <c r="G1494">
        <v>514.925996924164</v>
      </c>
      <c r="H1494">
        <v>12.2916155118804</v>
      </c>
      <c r="I1494">
        <v>87.429077838211597</v>
      </c>
      <c r="J1494">
        <v>2.0870802171798299</v>
      </c>
      <c r="O1494" t="str">
        <f t="shared" si="209"/>
        <v>Neutral</v>
      </c>
      <c r="P1494" t="str" cm="1">
        <f t="array" ref="P1494">_xlfn.IFS(C1493&lt;=60,"Soft",
C1493&lt;120,"Moderately Soft",
C1493&lt;=170,"Desirable",
C1493&lt;=240,"Moderately Hard",
C1493&gt;240,"Hard")</f>
        <v>Moderately Hard</v>
      </c>
      <c r="Q1494" t="str" cm="1">
        <f t="array" ref="Q1494">_xlfn.IFS(D1493&lt;50,"Non-Beneficial",
D1493&lt;=150,"Excellent",
D1493&lt;=250,"Good",
D1493&lt;=350,"Average",
D1493&lt;=500,"Poor",
D1493&lt;=800,"Very Poor",
D1493&gt;800,"Unacceptable")</f>
        <v>Excellent</v>
      </c>
      <c r="R1494" t="str">
        <f t="shared" si="208"/>
        <v>Unacceptable</v>
      </c>
      <c r="S1494" t="str">
        <f t="shared" si="210"/>
        <v>Unsafe</v>
      </c>
      <c r="T1494" t="str">
        <f t="shared" si="211"/>
        <v>Acceptable</v>
      </c>
      <c r="U1494" t="str">
        <f t="shared" si="212"/>
        <v>Acceptable</v>
      </c>
      <c r="V1494" t="str">
        <f t="shared" si="213"/>
        <v>Unsafe</v>
      </c>
      <c r="W1494" t="str">
        <f t="shared" si="214"/>
        <v>Acceptable</v>
      </c>
      <c r="AA1494" t="str">
        <f t="shared" si="215"/>
        <v>Not-Potable</v>
      </c>
      <c r="AB1494" t="str">
        <f t="shared" si="216"/>
        <v>Not-Potable</v>
      </c>
      <c r="AC1494" t="s">
        <v>35</v>
      </c>
    </row>
    <row r="1495" spans="2:29" x14ac:dyDescent="0.3">
      <c r="B1495">
        <v>7.1081407110779402</v>
      </c>
      <c r="C1495">
        <v>148.6246064696</v>
      </c>
      <c r="D1495">
        <v>236.88205223313099</v>
      </c>
      <c r="E1495">
        <v>7.0034876670655004</v>
      </c>
      <c r="F1495">
        <v>339.11267301548497</v>
      </c>
      <c r="G1495">
        <v>259.96376259205999</v>
      </c>
      <c r="H1495">
        <v>17.218575425251601</v>
      </c>
      <c r="I1495">
        <v>56.044934364098602</v>
      </c>
      <c r="J1495">
        <v>4.0152464443211899</v>
      </c>
      <c r="O1495" t="str">
        <f t="shared" si="209"/>
        <v>Alkaline</v>
      </c>
      <c r="P1495" t="str" cm="1">
        <f t="array" ref="P1495">_xlfn.IFS(C1494&lt;=60,"Soft",
C1494&lt;120,"Moderately Soft",
C1494&lt;=170,"Desirable",
C1494&lt;=240,"Moderately Hard",
C1494&gt;240,"Hard")</f>
        <v>Moderately Hard</v>
      </c>
      <c r="Q1495" t="str" cm="1">
        <f t="array" ref="Q1495">_xlfn.IFS(D1494&lt;50,"Non-Beneficial",
D1494&lt;=150,"Excellent",
D1494&lt;=250,"Good",
D1494&lt;=350,"Average",
D1494&lt;=500,"Poor",
D1494&lt;=800,"Very Poor",
D1494&gt;800,"Unacceptable")</f>
        <v>Excellent</v>
      </c>
      <c r="R1495" t="str">
        <f t="shared" si="208"/>
        <v>Unacceptable</v>
      </c>
      <c r="S1495" t="str">
        <f t="shared" si="210"/>
        <v>Safe</v>
      </c>
      <c r="T1495" t="str">
        <f t="shared" si="211"/>
        <v>Unacceptable</v>
      </c>
      <c r="U1495" t="str">
        <f t="shared" si="212"/>
        <v>Acceptable</v>
      </c>
      <c r="V1495" t="str">
        <f t="shared" si="213"/>
        <v>Unsafe</v>
      </c>
      <c r="W1495" t="str">
        <f t="shared" si="214"/>
        <v>Acceptable</v>
      </c>
      <c r="AA1495" t="str">
        <f t="shared" si="215"/>
        <v>Not-Potable</v>
      </c>
      <c r="AB1495" t="str">
        <f t="shared" si="216"/>
        <v>Not-Potable</v>
      </c>
      <c r="AC1495" t="s">
        <v>35</v>
      </c>
    </row>
    <row r="1496" spans="2:29" x14ac:dyDescent="0.3">
      <c r="B1496">
        <v>5.2896184372323303</v>
      </c>
      <c r="C1496">
        <v>194.056392895171</v>
      </c>
      <c r="D1496">
        <v>217.761701744936</v>
      </c>
      <c r="E1496">
        <v>6.2782926994500698</v>
      </c>
      <c r="F1496">
        <v>359.09973299379197</v>
      </c>
      <c r="G1496">
        <v>353.772929607989</v>
      </c>
      <c r="H1496">
        <v>14.1814706348753</v>
      </c>
      <c r="I1496">
        <v>33.592030767693799</v>
      </c>
      <c r="J1496">
        <v>4.5481003496821</v>
      </c>
      <c r="O1496" t="str">
        <f t="shared" si="209"/>
        <v>Neutral</v>
      </c>
      <c r="P1496" t="str" cm="1">
        <f t="array" ref="P1496">_xlfn.IFS(C1495&lt;=60,"Soft",
C1495&lt;120,"Moderately Soft",
C1495&lt;=170,"Desirable",
C1495&lt;=240,"Moderately Hard",
C1495&gt;240,"Hard")</f>
        <v>Desirable</v>
      </c>
      <c r="Q1496" t="str" cm="1">
        <f t="array" ref="Q1496">_xlfn.IFS(D1495&lt;50,"Non-Beneficial",
D1495&lt;=150,"Excellent",
D1495&lt;=250,"Good",
D1495&lt;=350,"Average",
D1495&lt;=500,"Poor",
D1495&lt;=800,"Very Poor",
D1495&gt;800,"Unacceptable")</f>
        <v>Good</v>
      </c>
      <c r="R1496" t="str">
        <f t="shared" si="208"/>
        <v>Unacceptable</v>
      </c>
      <c r="S1496" t="str">
        <f t="shared" si="210"/>
        <v>Safe</v>
      </c>
      <c r="T1496" t="str">
        <f t="shared" si="211"/>
        <v>Acceptable</v>
      </c>
      <c r="U1496" t="str">
        <f t="shared" si="212"/>
        <v>Acceptable</v>
      </c>
      <c r="V1496" t="str">
        <f t="shared" si="213"/>
        <v>Safe</v>
      </c>
      <c r="W1496" t="str">
        <f t="shared" si="214"/>
        <v>Acceptable</v>
      </c>
      <c r="AA1496" t="str">
        <f t="shared" si="215"/>
        <v>Not-Potable</v>
      </c>
      <c r="AB1496" t="str">
        <f t="shared" si="216"/>
        <v>Potable</v>
      </c>
      <c r="AC1496" t="s">
        <v>35</v>
      </c>
    </row>
    <row r="1497" spans="2:29" x14ac:dyDescent="0.3">
      <c r="B1497">
        <v>7.1692510383199801</v>
      </c>
      <c r="C1497">
        <v>162.478226346573</v>
      </c>
      <c r="D1497">
        <v>396.24087179066004</v>
      </c>
      <c r="E1497">
        <v>5.4083539516291097</v>
      </c>
      <c r="F1497">
        <v>300.69512981801199</v>
      </c>
      <c r="G1497">
        <v>507.02700599859099</v>
      </c>
      <c r="H1497">
        <v>16.559228592883802</v>
      </c>
      <c r="I1497">
        <f>$AI$27</f>
        <v>66.396292946768</v>
      </c>
      <c r="J1497">
        <v>4.53317415466491</v>
      </c>
      <c r="O1497" t="str">
        <f t="shared" si="209"/>
        <v>Acidic</v>
      </c>
      <c r="P1497" t="str" cm="1">
        <f t="array" ref="P1497">_xlfn.IFS(C1496&lt;=60,"Soft",
C1496&lt;120,"Moderately Soft",
C1496&lt;=170,"Desirable",
C1496&lt;=240,"Moderately Hard",
C1496&gt;240,"Hard")</f>
        <v>Moderately Hard</v>
      </c>
      <c r="Q1497" t="str" cm="1">
        <f t="array" ref="Q1497">_xlfn.IFS(D1496&lt;50,"Non-Beneficial",
D1496&lt;=150,"Excellent",
D1496&lt;=250,"Good",
D1496&lt;=350,"Average",
D1496&lt;=500,"Poor",
D1496&lt;=800,"Very Poor",
D1496&gt;800,"Unacceptable")</f>
        <v>Good</v>
      </c>
      <c r="R1497" t="str">
        <f t="shared" si="208"/>
        <v>Needs Boiling</v>
      </c>
      <c r="S1497" t="str">
        <f t="shared" si="210"/>
        <v>Safe</v>
      </c>
      <c r="T1497" t="str">
        <f t="shared" si="211"/>
        <v>Acceptable</v>
      </c>
      <c r="U1497" t="str">
        <f t="shared" si="212"/>
        <v>Acceptable</v>
      </c>
      <c r="V1497" t="str">
        <f t="shared" si="213"/>
        <v>Safe</v>
      </c>
      <c r="W1497" t="str">
        <f t="shared" si="214"/>
        <v>Acceptable</v>
      </c>
      <c r="AA1497" t="str">
        <f t="shared" si="215"/>
        <v>Not-Potable</v>
      </c>
      <c r="AB1497" t="str">
        <f t="shared" si="216"/>
        <v>Potable</v>
      </c>
      <c r="AC1497" t="s">
        <v>35</v>
      </c>
    </row>
    <row r="1498" spans="2:29" x14ac:dyDescent="0.3">
      <c r="B1498">
        <v>7.6950494371560598</v>
      </c>
      <c r="C1498">
        <v>153.809782692873</v>
      </c>
      <c r="D1498">
        <v>115.98682367072901</v>
      </c>
      <c r="E1498">
        <v>8.0536420081915896</v>
      </c>
      <c r="F1498">
        <f>$AH$27</f>
        <v>333.77577661081307</v>
      </c>
      <c r="G1498">
        <v>297.675876578481</v>
      </c>
      <c r="H1498">
        <v>12.9073509098268</v>
      </c>
      <c r="I1498">
        <v>73.688742403157306</v>
      </c>
      <c r="J1498">
        <v>3.1988790053910301</v>
      </c>
      <c r="O1498" t="str">
        <f t="shared" si="209"/>
        <v>Neutral</v>
      </c>
      <c r="P1498" t="str" cm="1">
        <f t="array" ref="P1498">_xlfn.IFS(C1497&lt;=60,"Soft",
C1497&lt;120,"Moderately Soft",
C1497&lt;=170,"Desirable",
C1497&lt;=240,"Moderately Hard",
C1497&gt;240,"Hard")</f>
        <v>Desirable</v>
      </c>
      <c r="Q1498" t="str" cm="1">
        <f t="array" ref="Q1498">_xlfn.IFS(D1497&lt;50,"Non-Beneficial",
D1497&lt;=150,"Excellent",
D1497&lt;=250,"Good",
D1497&lt;=350,"Average",
D1497&lt;=500,"Poor",
D1497&lt;=800,"Very Poor",
D1497&gt;800,"Unacceptable")</f>
        <v>Poor</v>
      </c>
      <c r="R1498" t="str">
        <f t="shared" si="208"/>
        <v>Needs Boiling</v>
      </c>
      <c r="S1498" t="str">
        <f t="shared" si="210"/>
        <v>Safe</v>
      </c>
      <c r="T1498" t="str">
        <f t="shared" si="211"/>
        <v>Unacceptable</v>
      </c>
      <c r="U1498" t="str">
        <f t="shared" si="212"/>
        <v>Acceptable</v>
      </c>
      <c r="V1498" t="str">
        <f t="shared" si="213"/>
        <v>Safe</v>
      </c>
      <c r="W1498" t="str">
        <f t="shared" si="214"/>
        <v>Acceptable</v>
      </c>
      <c r="AA1498" t="str">
        <f t="shared" si="215"/>
        <v>Not-Potable</v>
      </c>
      <c r="AB1498" t="str">
        <f t="shared" si="216"/>
        <v>Not-Potable</v>
      </c>
      <c r="AC1498" t="s">
        <v>35</v>
      </c>
    </row>
    <row r="1499" spans="2:29" x14ac:dyDescent="0.3">
      <c r="B1499">
        <v>8.6931499005690291</v>
      </c>
      <c r="C1499">
        <v>219.17829659993399</v>
      </c>
      <c r="D1499">
        <v>165.59877262204299</v>
      </c>
      <c r="E1499">
        <v>8.8770105931157293</v>
      </c>
      <c r="F1499">
        <v>355.30498040498298</v>
      </c>
      <c r="G1499">
        <v>545.22866797398103</v>
      </c>
      <c r="H1499">
        <v>7.2830129959359597</v>
      </c>
      <c r="I1499">
        <v>73.331529129668894</v>
      </c>
      <c r="J1499">
        <v>4.6878467983291801</v>
      </c>
      <c r="O1499" t="str">
        <f t="shared" si="209"/>
        <v>Neutral</v>
      </c>
      <c r="P1499" t="str" cm="1">
        <f t="array" ref="P1499">_xlfn.IFS(C1498&lt;=60,"Soft",
C1498&lt;120,"Moderately Soft",
C1498&lt;=170,"Desirable",
C1498&lt;=240,"Moderately Hard",
C1498&gt;240,"Hard")</f>
        <v>Desirable</v>
      </c>
      <c r="Q1499" t="str" cm="1">
        <f t="array" ref="Q1499">_xlfn.IFS(D1498&lt;50,"Non-Beneficial",
D1498&lt;=150,"Excellent",
D1498&lt;=250,"Good",
D1498&lt;=350,"Average",
D1498&lt;=500,"Poor",
D1498&lt;=800,"Very Poor",
D1498&gt;800,"Unacceptable")</f>
        <v>Excellent</v>
      </c>
      <c r="R1499" t="str">
        <f t="shared" si="208"/>
        <v>Unacceptable</v>
      </c>
      <c r="S1499" t="str">
        <f t="shared" si="210"/>
        <v>Safe</v>
      </c>
      <c r="T1499" t="str">
        <f t="shared" si="211"/>
        <v>Acceptable</v>
      </c>
      <c r="U1499" t="str">
        <f t="shared" si="212"/>
        <v>Acceptable</v>
      </c>
      <c r="V1499" t="str">
        <f t="shared" si="213"/>
        <v>Safe</v>
      </c>
      <c r="W1499" t="str">
        <f t="shared" si="214"/>
        <v>Acceptable</v>
      </c>
      <c r="AA1499" t="str">
        <f t="shared" si="215"/>
        <v>Not-Potable</v>
      </c>
      <c r="AB1499" t="str">
        <f t="shared" si="216"/>
        <v>Potable</v>
      </c>
      <c r="AC1499" t="s">
        <v>35</v>
      </c>
    </row>
    <row r="1500" spans="2:29" x14ac:dyDescent="0.3">
      <c r="B1500">
        <f>$AG$27</f>
        <v>7.080794504276815</v>
      </c>
      <c r="C1500">
        <v>184.78603790248499</v>
      </c>
      <c r="D1500">
        <v>181.13017302373399</v>
      </c>
      <c r="E1500">
        <v>8.3190798877253602</v>
      </c>
      <c r="F1500">
        <v>381.51321192817602</v>
      </c>
      <c r="G1500">
        <v>530.24838722023605</v>
      </c>
      <c r="H1500">
        <v>19.385941008014498</v>
      </c>
      <c r="I1500">
        <v>70.957565403894193</v>
      </c>
      <c r="J1500">
        <v>3.0770348929711901</v>
      </c>
      <c r="O1500" t="str">
        <f t="shared" si="209"/>
        <v>Alkaline</v>
      </c>
      <c r="P1500" t="str" cm="1">
        <f t="array" ref="P1500">_xlfn.IFS(C1499&lt;=60,"Soft",
C1499&lt;120,"Moderately Soft",
C1499&lt;=170,"Desirable",
C1499&lt;=240,"Moderately Hard",
C1499&gt;240,"Hard")</f>
        <v>Moderately Hard</v>
      </c>
      <c r="Q1500" t="str" cm="1">
        <f t="array" ref="Q1500">_xlfn.IFS(D1499&lt;50,"Non-Beneficial",
D1499&lt;=150,"Excellent",
D1499&lt;=250,"Good",
D1499&lt;=350,"Average",
D1499&lt;=500,"Poor",
D1499&lt;=800,"Very Poor",
D1499&gt;800,"Unacceptable")</f>
        <v>Good</v>
      </c>
      <c r="R1500" t="str">
        <f t="shared" si="208"/>
        <v>Unacceptable</v>
      </c>
      <c r="S1500" t="str">
        <f t="shared" si="210"/>
        <v>Safe</v>
      </c>
      <c r="T1500" t="str">
        <f t="shared" si="211"/>
        <v>Unacceptable</v>
      </c>
      <c r="U1500" t="str">
        <f t="shared" si="212"/>
        <v>Acceptable</v>
      </c>
      <c r="V1500" t="str">
        <f t="shared" si="213"/>
        <v>Safe</v>
      </c>
      <c r="W1500" t="str">
        <f t="shared" si="214"/>
        <v>Acceptable</v>
      </c>
      <c r="AA1500" t="str">
        <f t="shared" si="215"/>
        <v>Not-Potable</v>
      </c>
      <c r="AB1500" t="str">
        <f t="shared" si="216"/>
        <v>Not-Potable</v>
      </c>
      <c r="AC1500" t="s">
        <v>35</v>
      </c>
    </row>
    <row r="1501" spans="2:29" x14ac:dyDescent="0.3">
      <c r="B1501">
        <v>6.9997645107739803</v>
      </c>
      <c r="C1501">
        <v>219.14337264435599</v>
      </c>
      <c r="D1501">
        <v>160.78459386211901</v>
      </c>
      <c r="E1501">
        <v>7.6521351320798603</v>
      </c>
      <c r="F1501">
        <v>355.68889228743598</v>
      </c>
      <c r="G1501">
        <v>282.50233812908698</v>
      </c>
      <c r="H1501">
        <v>17.297555516412999</v>
      </c>
      <c r="I1501">
        <v>65.0650690730251</v>
      </c>
      <c r="J1501">
        <v>3.3601306777489</v>
      </c>
      <c r="O1501" t="str">
        <f t="shared" si="209"/>
        <v>Neutral</v>
      </c>
      <c r="P1501" t="str" cm="1">
        <f t="array" ref="P1501">_xlfn.IFS(C1500&lt;=60,"Soft",
C1500&lt;120,"Moderately Soft",
C1500&lt;=170,"Desirable",
C1500&lt;=240,"Moderately Hard",
C1500&gt;240,"Hard")</f>
        <v>Moderately Hard</v>
      </c>
      <c r="Q1501" t="str" cm="1">
        <f t="array" ref="Q1501">_xlfn.IFS(D1500&lt;50,"Non-Beneficial",
D1500&lt;=150,"Excellent",
D1500&lt;=250,"Good",
D1500&lt;=350,"Average",
D1500&lt;=500,"Poor",
D1500&lt;=800,"Very Poor",
D1500&gt;800,"Unacceptable")</f>
        <v>Good</v>
      </c>
      <c r="R1501" t="str">
        <f t="shared" si="208"/>
        <v>Unacceptable</v>
      </c>
      <c r="S1501" t="str">
        <f t="shared" si="210"/>
        <v>Safe</v>
      </c>
      <c r="T1501" t="str">
        <f t="shared" si="211"/>
        <v>Unacceptable</v>
      </c>
      <c r="U1501" t="str">
        <f t="shared" si="212"/>
        <v>Acceptable</v>
      </c>
      <c r="V1501" t="str">
        <f t="shared" si="213"/>
        <v>Safe</v>
      </c>
      <c r="W1501" t="str">
        <f t="shared" si="214"/>
        <v>Acceptable</v>
      </c>
      <c r="AA1501" t="str">
        <f t="shared" si="215"/>
        <v>Not-Potable</v>
      </c>
      <c r="AB1501" t="str">
        <f t="shared" si="216"/>
        <v>Not-Potable</v>
      </c>
      <c r="AC1501" t="s">
        <v>35</v>
      </c>
    </row>
    <row r="1502" spans="2:29" x14ac:dyDescent="0.3">
      <c r="B1502">
        <v>6.8979227165894503</v>
      </c>
      <c r="C1502">
        <v>173.39092815255901</v>
      </c>
      <c r="D1502">
        <v>166.165166165382</v>
      </c>
      <c r="E1502">
        <v>6.3529335310596604</v>
      </c>
      <c r="F1502">
        <v>329.33976761622603</v>
      </c>
      <c r="G1502">
        <v>337.43608771129902</v>
      </c>
      <c r="H1502">
        <v>12.4469756305177</v>
      </c>
      <c r="I1502">
        <v>60.159412765922902</v>
      </c>
      <c r="J1502">
        <v>4.4901052794411198</v>
      </c>
      <c r="O1502" t="str">
        <f t="shared" si="209"/>
        <v>Neutral</v>
      </c>
      <c r="P1502" t="str" cm="1">
        <f t="array" ref="P1502">_xlfn.IFS(C1501&lt;=60,"Soft",
C1501&lt;120,"Moderately Soft",
C1501&lt;=170,"Desirable",
C1501&lt;=240,"Moderately Hard",
C1501&gt;240,"Hard")</f>
        <v>Moderately Hard</v>
      </c>
      <c r="Q1502" t="str" cm="1">
        <f t="array" ref="Q1502">_xlfn.IFS(D1501&lt;50,"Non-Beneficial",
D1501&lt;=150,"Excellent",
D1501&lt;=250,"Good",
D1501&lt;=350,"Average",
D1501&lt;=500,"Poor",
D1501&lt;=800,"Very Poor",
D1501&gt;800,"Unacceptable")</f>
        <v>Good</v>
      </c>
      <c r="R1502" t="str">
        <f t="shared" si="208"/>
        <v>Unacceptable</v>
      </c>
      <c r="S1502" t="str">
        <f t="shared" si="210"/>
        <v>Safe</v>
      </c>
      <c r="T1502" t="str">
        <f t="shared" si="211"/>
        <v>Acceptable</v>
      </c>
      <c r="U1502" t="str">
        <f t="shared" si="212"/>
        <v>Acceptable</v>
      </c>
      <c r="V1502" t="str">
        <f t="shared" si="213"/>
        <v>Safe</v>
      </c>
      <c r="W1502" t="str">
        <f t="shared" si="214"/>
        <v>Acceptable</v>
      </c>
      <c r="AA1502" t="str">
        <f t="shared" si="215"/>
        <v>Not-Potable</v>
      </c>
      <c r="AB1502" t="str">
        <f t="shared" si="216"/>
        <v>Potable</v>
      </c>
      <c r="AC1502" t="s">
        <v>35</v>
      </c>
    </row>
    <row r="1503" spans="2:29" x14ac:dyDescent="0.3">
      <c r="B1503">
        <v>6.3823146042602898</v>
      </c>
      <c r="C1503">
        <v>212.838514285863</v>
      </c>
      <c r="D1503">
        <v>242.597516694738</v>
      </c>
      <c r="E1503">
        <v>7.3605044748527897</v>
      </c>
      <c r="F1503">
        <f>$AH$27</f>
        <v>333.77577661081307</v>
      </c>
      <c r="G1503">
        <v>342.58144361480697</v>
      </c>
      <c r="H1503">
        <v>12.332979143567499</v>
      </c>
      <c r="I1503">
        <v>67.748991379546098</v>
      </c>
      <c r="J1503">
        <v>2.8813700554499801</v>
      </c>
      <c r="O1503" t="str">
        <f t="shared" si="209"/>
        <v>Neutral</v>
      </c>
      <c r="P1503" t="str" cm="1">
        <f t="array" ref="P1503">_xlfn.IFS(C1502&lt;=60,"Soft",
C1502&lt;120,"Moderately Soft",
C1502&lt;=170,"Desirable",
C1502&lt;=240,"Moderately Hard",
C1502&gt;240,"Hard")</f>
        <v>Moderately Hard</v>
      </c>
      <c r="Q1503" t="str" cm="1">
        <f t="array" ref="Q1503">_xlfn.IFS(D1502&lt;50,"Non-Beneficial",
D1502&lt;=150,"Excellent",
D1502&lt;=250,"Good",
D1502&lt;=350,"Average",
D1502&lt;=500,"Poor",
D1502&lt;=800,"Very Poor",
D1502&gt;800,"Unacceptable")</f>
        <v>Good</v>
      </c>
      <c r="R1503" t="str">
        <f t="shared" si="208"/>
        <v>Needs Boiling</v>
      </c>
      <c r="S1503" t="str">
        <f t="shared" si="210"/>
        <v>Safe</v>
      </c>
      <c r="T1503" t="str">
        <f t="shared" si="211"/>
        <v>Acceptable</v>
      </c>
      <c r="U1503" t="str">
        <f t="shared" si="212"/>
        <v>Acceptable</v>
      </c>
      <c r="V1503" t="str">
        <f t="shared" si="213"/>
        <v>Safe</v>
      </c>
      <c r="W1503" t="str">
        <f t="shared" si="214"/>
        <v>Acceptable</v>
      </c>
      <c r="AA1503" t="str">
        <f t="shared" si="215"/>
        <v>Potable</v>
      </c>
      <c r="AB1503" t="str">
        <f t="shared" si="216"/>
        <v>Potable</v>
      </c>
      <c r="AC1503" t="s">
        <v>35</v>
      </c>
    </row>
    <row r="1504" spans="2:29" x14ac:dyDescent="0.3">
      <c r="B1504">
        <v>9.91709205694149</v>
      </c>
      <c r="C1504">
        <v>196.60374614181001</v>
      </c>
      <c r="D1504">
        <v>372.15226835191805</v>
      </c>
      <c r="E1504">
        <v>7.4080175374241701</v>
      </c>
      <c r="F1504">
        <v>247.93485527260299</v>
      </c>
      <c r="G1504">
        <v>522.54855307288096</v>
      </c>
      <c r="H1504">
        <v>5.5120397179495004</v>
      </c>
      <c r="I1504">
        <v>77.830816035937502</v>
      </c>
      <c r="J1504">
        <v>3.3933253802234198</v>
      </c>
      <c r="O1504" t="str">
        <f t="shared" si="209"/>
        <v>Acidic</v>
      </c>
      <c r="P1504" t="str" cm="1">
        <f t="array" ref="P1504">_xlfn.IFS(C1503&lt;=60,"Soft",
C1503&lt;120,"Moderately Soft",
C1503&lt;=170,"Desirable",
C1503&lt;=240,"Moderately Hard",
C1503&gt;240,"Hard")</f>
        <v>Moderately Hard</v>
      </c>
      <c r="Q1504" t="str" cm="1">
        <f t="array" ref="Q1504">_xlfn.IFS(D1503&lt;50,"Non-Beneficial",
D1503&lt;=150,"Excellent",
D1503&lt;=250,"Good",
D1503&lt;=350,"Average",
D1503&lt;=500,"Poor",
D1503&lt;=800,"Very Poor",
D1503&gt;800,"Unacceptable")</f>
        <v>Good</v>
      </c>
      <c r="R1504" t="str">
        <f t="shared" si="208"/>
        <v>Unacceptable</v>
      </c>
      <c r="S1504" t="str">
        <f t="shared" si="210"/>
        <v>Safe</v>
      </c>
      <c r="T1504" t="str">
        <f t="shared" si="211"/>
        <v>Acceptable</v>
      </c>
      <c r="U1504" t="str">
        <f t="shared" si="212"/>
        <v>Acceptable</v>
      </c>
      <c r="V1504" t="str">
        <f t="shared" si="213"/>
        <v>Safe</v>
      </c>
      <c r="W1504" t="str">
        <f t="shared" si="214"/>
        <v>Acceptable</v>
      </c>
      <c r="AA1504" t="str">
        <f t="shared" si="215"/>
        <v>Not-Potable</v>
      </c>
      <c r="AB1504" t="str">
        <f t="shared" si="216"/>
        <v>Not-Potable</v>
      </c>
      <c r="AC1504" t="s">
        <v>35</v>
      </c>
    </row>
    <row r="1505" spans="2:29" x14ac:dyDescent="0.3">
      <c r="B1505">
        <v>5.6090253537454098</v>
      </c>
      <c r="C1505">
        <v>271.63082379199398</v>
      </c>
      <c r="D1505">
        <v>269.55330182706399</v>
      </c>
      <c r="E1505">
        <v>6.7727533832505902</v>
      </c>
      <c r="F1505">
        <v>296.65156436337799</v>
      </c>
      <c r="G1505">
        <v>443.87255828625803</v>
      </c>
      <c r="H1505">
        <v>17.048683318924098</v>
      </c>
      <c r="I1505">
        <v>72.827392371355899</v>
      </c>
      <c r="J1505">
        <v>3.3548901479615698</v>
      </c>
      <c r="O1505" t="str">
        <f t="shared" si="209"/>
        <v>Alkaline</v>
      </c>
      <c r="P1505" t="str" cm="1">
        <f t="array" ref="P1505">_xlfn.IFS(C1504&lt;=60,"Soft",
C1504&lt;120,"Moderately Soft",
C1504&lt;=170,"Desirable",
C1504&lt;=240,"Moderately Hard",
C1504&gt;240,"Hard")</f>
        <v>Moderately Hard</v>
      </c>
      <c r="Q1505" t="str" cm="1">
        <f t="array" ref="Q1505">_xlfn.IFS(D1504&lt;50,"Non-Beneficial",
D1504&lt;=150,"Excellent",
D1504&lt;=250,"Good",
D1504&lt;=350,"Average",
D1504&lt;=500,"Poor",
D1504&lt;=800,"Very Poor",
D1504&gt;800,"Unacceptable")</f>
        <v>Poor</v>
      </c>
      <c r="R1505" t="str">
        <f t="shared" si="208"/>
        <v>Unacceptable</v>
      </c>
      <c r="S1505" t="str">
        <f t="shared" si="210"/>
        <v>Safe</v>
      </c>
      <c r="T1505" t="str">
        <f t="shared" si="211"/>
        <v>Unacceptable</v>
      </c>
      <c r="U1505" t="str">
        <f t="shared" si="212"/>
        <v>Acceptable</v>
      </c>
      <c r="V1505" t="str">
        <f t="shared" si="213"/>
        <v>Safe</v>
      </c>
      <c r="W1505" t="str">
        <f t="shared" si="214"/>
        <v>Acceptable</v>
      </c>
      <c r="AA1505" t="str">
        <f t="shared" si="215"/>
        <v>Not-Potable</v>
      </c>
      <c r="AB1505" t="str">
        <f t="shared" si="216"/>
        <v>Not-Potable</v>
      </c>
      <c r="AC1505" t="s">
        <v>35</v>
      </c>
    </row>
    <row r="1506" spans="2:29" x14ac:dyDescent="0.3">
      <c r="B1506">
        <v>6.2774630933656796</v>
      </c>
      <c r="C1506">
        <v>225.94193462003901</v>
      </c>
      <c r="D1506">
        <v>228.07338851454199</v>
      </c>
      <c r="E1506">
        <v>7.3892596115341096</v>
      </c>
      <c r="F1506">
        <f>$AH$27</f>
        <v>333.77577661081307</v>
      </c>
      <c r="G1506">
        <v>328.684419615004</v>
      </c>
      <c r="H1506">
        <v>13.225665858588499</v>
      </c>
      <c r="I1506">
        <v>50.8033529472876</v>
      </c>
      <c r="J1506">
        <v>3.12316615927887</v>
      </c>
      <c r="O1506" t="str">
        <f t="shared" si="209"/>
        <v>Acidic</v>
      </c>
      <c r="P1506" t="str" cm="1">
        <f t="array" ref="P1506">_xlfn.IFS(C1505&lt;=60,"Soft",
C1505&lt;120,"Moderately Soft",
C1505&lt;=170,"Desirable",
C1505&lt;=240,"Moderately Hard",
C1505&gt;240,"Hard")</f>
        <v>Hard</v>
      </c>
      <c r="Q1506" t="str" cm="1">
        <f t="array" ref="Q1506">_xlfn.IFS(D1505&lt;50,"Non-Beneficial",
D1505&lt;=150,"Excellent",
D1505&lt;=250,"Good",
D1505&lt;=350,"Average",
D1505&lt;=500,"Poor",
D1505&lt;=800,"Very Poor",
D1505&gt;800,"Unacceptable")</f>
        <v>Average</v>
      </c>
      <c r="R1506" t="str">
        <f t="shared" si="208"/>
        <v>Needs Boiling</v>
      </c>
      <c r="S1506" t="str">
        <f t="shared" si="210"/>
        <v>Safe</v>
      </c>
      <c r="T1506" t="str">
        <f t="shared" si="211"/>
        <v>Acceptable</v>
      </c>
      <c r="U1506" t="str">
        <f t="shared" si="212"/>
        <v>Acceptable</v>
      </c>
      <c r="V1506" t="str">
        <f t="shared" si="213"/>
        <v>Safe</v>
      </c>
      <c r="W1506" t="str">
        <f t="shared" si="214"/>
        <v>Acceptable</v>
      </c>
      <c r="AA1506" t="str">
        <f t="shared" si="215"/>
        <v>Not-Potable</v>
      </c>
      <c r="AB1506" t="str">
        <f t="shared" si="216"/>
        <v>Not-Potable</v>
      </c>
      <c r="AC1506" t="s">
        <v>35</v>
      </c>
    </row>
    <row r="1507" spans="2:29" x14ac:dyDescent="0.3">
      <c r="B1507">
        <f>$AG$27</f>
        <v>7.080794504276815</v>
      </c>
      <c r="C1507">
        <v>190.267367424659</v>
      </c>
      <c r="D1507">
        <v>152.55115257959699</v>
      </c>
      <c r="E1507">
        <v>7.5976875737379403</v>
      </c>
      <c r="F1507">
        <v>366.192326733551</v>
      </c>
      <c r="G1507">
        <v>418.47674153387499</v>
      </c>
      <c r="H1507">
        <v>13.3127227400109</v>
      </c>
      <c r="I1507">
        <v>68.944888484909995</v>
      </c>
      <c r="J1507">
        <v>3.7967374860573502</v>
      </c>
      <c r="O1507" t="str">
        <f t="shared" si="209"/>
        <v>Acidic</v>
      </c>
      <c r="P1507" t="str" cm="1">
        <f t="array" ref="P1507">_xlfn.IFS(C1506&lt;=60,"Soft",
C1506&lt;120,"Moderately Soft",
C1506&lt;=170,"Desirable",
C1506&lt;=240,"Moderately Hard",
C1506&gt;240,"Hard")</f>
        <v>Moderately Hard</v>
      </c>
      <c r="Q1507" t="str" cm="1">
        <f t="array" ref="Q1507">_xlfn.IFS(D1506&lt;50,"Non-Beneficial",
D1506&lt;=150,"Excellent",
D1506&lt;=250,"Good",
D1506&lt;=350,"Average",
D1506&lt;=500,"Poor",
D1506&lt;=800,"Very Poor",
D1506&gt;800,"Unacceptable")</f>
        <v>Good</v>
      </c>
      <c r="R1507" t="str">
        <f t="shared" si="208"/>
        <v>Unacceptable</v>
      </c>
      <c r="S1507" t="str">
        <f t="shared" si="210"/>
        <v>Safe</v>
      </c>
      <c r="T1507" t="str">
        <f t="shared" si="211"/>
        <v>Acceptable</v>
      </c>
      <c r="U1507" t="str">
        <f t="shared" si="212"/>
        <v>Acceptable</v>
      </c>
      <c r="V1507" t="str">
        <f t="shared" si="213"/>
        <v>Safe</v>
      </c>
      <c r="W1507" t="str">
        <f t="shared" si="214"/>
        <v>Acceptable</v>
      </c>
      <c r="AA1507" t="str">
        <f t="shared" si="215"/>
        <v>Not-Potable</v>
      </c>
      <c r="AB1507" t="str">
        <f t="shared" si="216"/>
        <v>Not-Potable</v>
      </c>
      <c r="AC1507" t="s">
        <v>35</v>
      </c>
    </row>
    <row r="1508" spans="2:29" x14ac:dyDescent="0.3">
      <c r="B1508">
        <v>7.7143126716313999</v>
      </c>
      <c r="C1508">
        <v>191.692639716511</v>
      </c>
      <c r="D1508">
        <v>197.896360799782</v>
      </c>
      <c r="E1508">
        <v>7.8565569021178403</v>
      </c>
      <c r="F1508">
        <v>340.32631439323302</v>
      </c>
      <c r="G1508">
        <v>377.926368312855</v>
      </c>
      <c r="H1508">
        <v>18.917026715796201</v>
      </c>
      <c r="I1508">
        <v>58.692204112700601</v>
      </c>
      <c r="J1508">
        <v>4.4251339704601698</v>
      </c>
      <c r="O1508" t="str">
        <f t="shared" si="209"/>
        <v>Neutral</v>
      </c>
      <c r="P1508" t="str" cm="1">
        <f t="array" ref="P1508">_xlfn.IFS(C1507&lt;=60,"Soft",
C1507&lt;120,"Moderately Soft",
C1507&lt;=170,"Desirable",
C1507&lt;=240,"Moderately Hard",
C1507&gt;240,"Hard")</f>
        <v>Moderately Hard</v>
      </c>
      <c r="Q1508" t="str" cm="1">
        <f t="array" ref="Q1508">_xlfn.IFS(D1507&lt;50,"Non-Beneficial",
D1507&lt;=150,"Excellent",
D1507&lt;=250,"Good",
D1507&lt;=350,"Average",
D1507&lt;=500,"Poor",
D1507&lt;=800,"Very Poor",
D1507&gt;800,"Unacceptable")</f>
        <v>Good</v>
      </c>
      <c r="R1508" t="str">
        <f t="shared" si="208"/>
        <v>Unacceptable</v>
      </c>
      <c r="S1508" t="str">
        <f t="shared" si="210"/>
        <v>Safe</v>
      </c>
      <c r="T1508" t="str">
        <f t="shared" si="211"/>
        <v>Acceptable</v>
      </c>
      <c r="U1508" t="str">
        <f t="shared" si="212"/>
        <v>Acceptable</v>
      </c>
      <c r="V1508" t="str">
        <f t="shared" si="213"/>
        <v>Safe</v>
      </c>
      <c r="W1508" t="str">
        <f t="shared" si="214"/>
        <v>Acceptable</v>
      </c>
      <c r="AA1508" t="str">
        <f t="shared" si="215"/>
        <v>Not-Potable</v>
      </c>
      <c r="AB1508" t="str">
        <f t="shared" si="216"/>
        <v>Potable</v>
      </c>
      <c r="AC1508" t="s">
        <v>35</v>
      </c>
    </row>
    <row r="1509" spans="2:29" x14ac:dyDescent="0.3">
      <c r="B1509">
        <v>6.3512865493707897</v>
      </c>
      <c r="C1509">
        <v>162.213345244408</v>
      </c>
      <c r="D1509">
        <v>223.37448392967198</v>
      </c>
      <c r="E1509">
        <v>6.8679636320379602</v>
      </c>
      <c r="F1509">
        <v>379.61380313705803</v>
      </c>
      <c r="G1509">
        <v>337.07734853812701</v>
      </c>
      <c r="H1509">
        <v>11.712149246165399</v>
      </c>
      <c r="I1509">
        <v>65.967813715138405</v>
      </c>
      <c r="J1509">
        <v>3.7070539676627399</v>
      </c>
      <c r="O1509" t="str">
        <f t="shared" si="209"/>
        <v>Neutral</v>
      </c>
      <c r="P1509" t="str" cm="1">
        <f t="array" ref="P1509">_xlfn.IFS(C1508&lt;=60,"Soft",
C1508&lt;120,"Moderately Soft",
C1508&lt;=170,"Desirable",
C1508&lt;=240,"Moderately Hard",
C1508&gt;240,"Hard")</f>
        <v>Moderately Hard</v>
      </c>
      <c r="Q1509" t="str" cm="1">
        <f t="array" ref="Q1509">_xlfn.IFS(D1508&lt;50,"Non-Beneficial",
D1508&lt;=150,"Excellent",
D1508&lt;=250,"Good",
D1508&lt;=350,"Average",
D1508&lt;=500,"Poor",
D1508&lt;=800,"Very Poor",
D1508&gt;800,"Unacceptable")</f>
        <v>Good</v>
      </c>
      <c r="R1509" t="str">
        <f t="shared" si="208"/>
        <v>Unacceptable</v>
      </c>
      <c r="S1509" t="str">
        <f t="shared" si="210"/>
        <v>Safe</v>
      </c>
      <c r="T1509" t="str">
        <f t="shared" si="211"/>
        <v>Acceptable</v>
      </c>
      <c r="U1509" t="str">
        <f t="shared" si="212"/>
        <v>Acceptable</v>
      </c>
      <c r="V1509" t="str">
        <f t="shared" si="213"/>
        <v>Safe</v>
      </c>
      <c r="W1509" t="str">
        <f t="shared" si="214"/>
        <v>Acceptable</v>
      </c>
      <c r="AA1509" t="str">
        <f t="shared" si="215"/>
        <v>Not-Potable</v>
      </c>
      <c r="AB1509" t="str">
        <f t="shared" si="216"/>
        <v>Potable</v>
      </c>
      <c r="AC1509" t="s">
        <v>35</v>
      </c>
    </row>
    <row r="1510" spans="2:29" x14ac:dyDescent="0.3">
      <c r="B1510">
        <v>7.9588714460464702</v>
      </c>
      <c r="C1510">
        <v>184.82855705086601</v>
      </c>
      <c r="D1510">
        <v>268.45661013475097</v>
      </c>
      <c r="E1510">
        <v>7.67371902458392</v>
      </c>
      <c r="F1510">
        <v>327.23910879775298</v>
      </c>
      <c r="G1510">
        <v>389.264215739294</v>
      </c>
      <c r="H1510">
        <v>11.032867169120401</v>
      </c>
      <c r="I1510">
        <v>52.510519524768597</v>
      </c>
      <c r="J1510">
        <v>4.0079026125091097</v>
      </c>
      <c r="O1510" t="str">
        <f t="shared" si="209"/>
        <v>Acidic</v>
      </c>
      <c r="P1510" t="str" cm="1">
        <f t="array" ref="P1510">_xlfn.IFS(C1509&lt;=60,"Soft",
C1509&lt;120,"Moderately Soft",
C1509&lt;=170,"Desirable",
C1509&lt;=240,"Moderately Hard",
C1509&gt;240,"Hard")</f>
        <v>Desirable</v>
      </c>
      <c r="Q1510" t="str" cm="1">
        <f t="array" ref="Q1510">_xlfn.IFS(D1509&lt;50,"Non-Beneficial",
D1509&lt;=150,"Excellent",
D1509&lt;=250,"Good",
D1509&lt;=350,"Average",
D1509&lt;=500,"Poor",
D1509&lt;=800,"Very Poor",
D1509&gt;800,"Unacceptable")</f>
        <v>Good</v>
      </c>
      <c r="R1510" t="str">
        <f t="shared" si="208"/>
        <v>Needs Boiling</v>
      </c>
      <c r="S1510" t="str">
        <f t="shared" si="210"/>
        <v>Safe</v>
      </c>
      <c r="T1510" t="str">
        <f t="shared" si="211"/>
        <v>Acceptable</v>
      </c>
      <c r="U1510" t="str">
        <f t="shared" si="212"/>
        <v>Acceptable</v>
      </c>
      <c r="V1510" t="str">
        <f t="shared" si="213"/>
        <v>Safe</v>
      </c>
      <c r="W1510" t="str">
        <f t="shared" si="214"/>
        <v>Acceptable</v>
      </c>
      <c r="AA1510" t="str">
        <f t="shared" si="215"/>
        <v>Not-Potable</v>
      </c>
      <c r="AB1510" t="str">
        <f t="shared" si="216"/>
        <v>Potable</v>
      </c>
      <c r="AC1510" t="s">
        <v>35</v>
      </c>
    </row>
    <row r="1511" spans="2:29" x14ac:dyDescent="0.3">
      <c r="B1511">
        <v>6.6181865666929101</v>
      </c>
      <c r="C1511">
        <v>164.254564841648</v>
      </c>
      <c r="D1511">
        <v>137.76621791773999</v>
      </c>
      <c r="E1511">
        <v>5.9254623234513</v>
      </c>
      <c r="F1511">
        <f>$AH$27</f>
        <v>333.77577661081307</v>
      </c>
      <c r="G1511">
        <v>315.19939324461302</v>
      </c>
      <c r="H1511">
        <v>12.0821687139664</v>
      </c>
      <c r="I1511">
        <v>61.474422868387101</v>
      </c>
      <c r="J1511">
        <v>3.7970678611500301</v>
      </c>
      <c r="O1511" t="str">
        <f t="shared" si="209"/>
        <v>Neutral</v>
      </c>
      <c r="P1511" t="str" cm="1">
        <f t="array" ref="P1511">_xlfn.IFS(C1510&lt;=60,"Soft",
C1510&lt;120,"Moderately Soft",
C1510&lt;=170,"Desirable",
C1510&lt;=240,"Moderately Hard",
C1510&gt;240,"Hard")</f>
        <v>Moderately Hard</v>
      </c>
      <c r="Q1511" t="str" cm="1">
        <f t="array" ref="Q1511">_xlfn.IFS(D1510&lt;50,"Non-Beneficial",
D1510&lt;=150,"Excellent",
D1510&lt;=250,"Good",
D1510&lt;=350,"Average",
D1510&lt;=500,"Poor",
D1510&lt;=800,"Very Poor",
D1510&gt;800,"Unacceptable")</f>
        <v>Average</v>
      </c>
      <c r="R1511" t="str">
        <f t="shared" si="208"/>
        <v>Unacceptable</v>
      </c>
      <c r="S1511" t="str">
        <f t="shared" si="210"/>
        <v>Safe</v>
      </c>
      <c r="T1511" t="str">
        <f t="shared" si="211"/>
        <v>Acceptable</v>
      </c>
      <c r="U1511" t="str">
        <f t="shared" si="212"/>
        <v>Acceptable</v>
      </c>
      <c r="V1511" t="str">
        <f t="shared" si="213"/>
        <v>Safe</v>
      </c>
      <c r="W1511" t="str">
        <f t="shared" si="214"/>
        <v>Acceptable</v>
      </c>
      <c r="AA1511" t="str">
        <f t="shared" si="215"/>
        <v>Not-Potable</v>
      </c>
      <c r="AB1511" t="str">
        <f t="shared" si="216"/>
        <v>Potable</v>
      </c>
      <c r="AC1511" t="s">
        <v>35</v>
      </c>
    </row>
    <row r="1512" spans="2:29" x14ac:dyDescent="0.3">
      <c r="B1512">
        <v>6.0007233359955103</v>
      </c>
      <c r="C1512">
        <v>161.00230529791401</v>
      </c>
      <c r="D1512">
        <v>211.116641041208</v>
      </c>
      <c r="E1512">
        <v>4.3391259990556499</v>
      </c>
      <c r="F1512">
        <v>301.30717291566401</v>
      </c>
      <c r="G1512">
        <v>384.75329758346197</v>
      </c>
      <c r="H1512">
        <v>9.2619653256903103</v>
      </c>
      <c r="I1512">
        <v>71.002217249901904</v>
      </c>
      <c r="J1512">
        <v>4.1762187427919999</v>
      </c>
      <c r="O1512" t="str">
        <f t="shared" si="209"/>
        <v>Drinkable</v>
      </c>
      <c r="P1512" t="str" cm="1">
        <f t="array" ref="P1512">_xlfn.IFS(C1511&lt;=60,"Soft",
C1511&lt;120,"Moderately Soft",
C1511&lt;=170,"Desirable",
C1511&lt;=240,"Moderately Hard",
C1511&gt;240,"Hard")</f>
        <v>Desirable</v>
      </c>
      <c r="Q1512" t="str" cm="1">
        <f t="array" ref="Q1512">_xlfn.IFS(D1511&lt;50,"Non-Beneficial",
D1511&lt;=150,"Excellent",
D1511&lt;=250,"Good",
D1511&lt;=350,"Average",
D1511&lt;=500,"Poor",
D1511&lt;=800,"Very Poor",
D1511&gt;800,"Unacceptable")</f>
        <v>Excellent</v>
      </c>
      <c r="R1512" t="str">
        <f t="shared" si="208"/>
        <v>Needs Boiling</v>
      </c>
      <c r="S1512" t="str">
        <f t="shared" si="210"/>
        <v>Safe</v>
      </c>
      <c r="T1512" t="str">
        <f t="shared" si="211"/>
        <v>Acceptable</v>
      </c>
      <c r="U1512" t="str">
        <f t="shared" si="212"/>
        <v>Acceptable</v>
      </c>
      <c r="V1512" t="str">
        <f t="shared" si="213"/>
        <v>Safe</v>
      </c>
      <c r="W1512" t="str">
        <f t="shared" si="214"/>
        <v>Acceptable</v>
      </c>
      <c r="AA1512" t="str">
        <f t="shared" si="215"/>
        <v>Potable</v>
      </c>
      <c r="AB1512" t="str">
        <f t="shared" si="216"/>
        <v>Potable</v>
      </c>
      <c r="AC1512" t="s">
        <v>35</v>
      </c>
    </row>
    <row r="1513" spans="2:29" x14ac:dyDescent="0.3">
      <c r="B1513">
        <v>6.3929278401143703</v>
      </c>
      <c r="C1513">
        <v>159.16892594184301</v>
      </c>
      <c r="D1513">
        <v>212.17158595568398</v>
      </c>
      <c r="E1513">
        <v>5.2988772618769104</v>
      </c>
      <c r="F1513">
        <v>317.25678831069501</v>
      </c>
      <c r="G1513">
        <v>305.24360041366299</v>
      </c>
      <c r="H1513">
        <v>16.865452985372599</v>
      </c>
      <c r="I1513">
        <v>62.1543794564029</v>
      </c>
      <c r="J1513">
        <v>3.2713388593703101</v>
      </c>
      <c r="O1513" t="str">
        <f t="shared" si="209"/>
        <v>Acidic</v>
      </c>
      <c r="P1513" t="str" cm="1">
        <f t="array" ref="P1513">_xlfn.IFS(C1512&lt;=60,"Soft",
C1512&lt;120,"Moderately Soft",
C1512&lt;=170,"Desirable",
C1512&lt;=240,"Moderately Hard",
C1512&gt;240,"Hard")</f>
        <v>Desirable</v>
      </c>
      <c r="Q1513" t="str" cm="1">
        <f t="array" ref="Q1513">_xlfn.IFS(D1512&lt;50,"Non-Beneficial",
D1512&lt;=150,"Excellent",
D1512&lt;=250,"Good",
D1512&lt;=350,"Average",
D1512&lt;=500,"Poor",
D1512&lt;=800,"Very Poor",
D1512&gt;800,"Unacceptable")</f>
        <v>Good</v>
      </c>
      <c r="R1513" t="str">
        <f t="shared" si="208"/>
        <v>Acceptable</v>
      </c>
      <c r="S1513" t="str">
        <f t="shared" si="210"/>
        <v>Safe</v>
      </c>
      <c r="T1513" t="str">
        <f t="shared" si="211"/>
        <v>Acceptable</v>
      </c>
      <c r="U1513" t="str">
        <f t="shared" si="212"/>
        <v>Acceptable</v>
      </c>
      <c r="V1513" t="str">
        <f t="shared" si="213"/>
        <v>Safe</v>
      </c>
      <c r="W1513" t="str">
        <f t="shared" si="214"/>
        <v>Acceptable</v>
      </c>
      <c r="AA1513" t="str">
        <f t="shared" si="215"/>
        <v>Not-Potable</v>
      </c>
      <c r="AB1513" t="str">
        <f t="shared" si="216"/>
        <v>Potable</v>
      </c>
      <c r="AC1513" t="s">
        <v>35</v>
      </c>
    </row>
    <row r="1514" spans="2:29" x14ac:dyDescent="0.3">
      <c r="B1514">
        <v>6.9772678516389002</v>
      </c>
      <c r="C1514">
        <v>223.27889127950701</v>
      </c>
      <c r="D1514">
        <v>202.87359770416597</v>
      </c>
      <c r="E1514">
        <v>5.2747446586511497</v>
      </c>
      <c r="F1514">
        <v>282.085719273704</v>
      </c>
      <c r="G1514">
        <v>377.00039202666602</v>
      </c>
      <c r="H1514">
        <v>14.046277504321299</v>
      </c>
      <c r="I1514">
        <v>67.627241055373105</v>
      </c>
      <c r="J1514">
        <v>2.3670413093414902</v>
      </c>
      <c r="O1514" t="str">
        <f t="shared" si="209"/>
        <v>Acidic</v>
      </c>
      <c r="P1514" t="str" cm="1">
        <f t="array" ref="P1514">_xlfn.IFS(C1513&lt;=60,"Soft",
C1513&lt;120,"Moderately Soft",
C1513&lt;=170,"Desirable",
C1513&lt;=240,"Moderately Hard",
C1513&gt;240,"Hard")</f>
        <v>Desirable</v>
      </c>
      <c r="Q1514" t="str" cm="1">
        <f t="array" ref="Q1514">_xlfn.IFS(D1513&lt;50,"Non-Beneficial",
D1513&lt;=150,"Excellent",
D1513&lt;=250,"Good",
D1513&lt;=350,"Average",
D1513&lt;=500,"Poor",
D1513&lt;=800,"Very Poor",
D1513&gt;800,"Unacceptable")</f>
        <v>Good</v>
      </c>
      <c r="R1514" t="str">
        <f t="shared" si="208"/>
        <v>Needs Boiling</v>
      </c>
      <c r="S1514" t="str">
        <f t="shared" si="210"/>
        <v>Safe</v>
      </c>
      <c r="T1514" t="str">
        <f t="shared" si="211"/>
        <v>Acceptable</v>
      </c>
      <c r="U1514" t="str">
        <f t="shared" si="212"/>
        <v>Acceptable</v>
      </c>
      <c r="V1514" t="str">
        <f t="shared" si="213"/>
        <v>Safe</v>
      </c>
      <c r="W1514" t="str">
        <f t="shared" si="214"/>
        <v>Acceptable</v>
      </c>
      <c r="AA1514" t="str">
        <f t="shared" si="215"/>
        <v>Not-Potable</v>
      </c>
      <c r="AB1514" t="str">
        <f t="shared" si="216"/>
        <v>Potable</v>
      </c>
      <c r="AC1514" t="s">
        <v>35</v>
      </c>
    </row>
    <row r="1515" spans="2:29" x14ac:dyDescent="0.3">
      <c r="B1515">
        <v>6.3534368437173301</v>
      </c>
      <c r="C1515">
        <v>218.549362727714</v>
      </c>
      <c r="D1515">
        <v>186.64844296975198</v>
      </c>
      <c r="E1515">
        <v>6.6903937452523898</v>
      </c>
      <c r="F1515">
        <v>312.39301924216898</v>
      </c>
      <c r="G1515">
        <v>503.41489700402298</v>
      </c>
      <c r="H1515">
        <v>15.4224592399502</v>
      </c>
      <c r="I1515">
        <v>94.386932282477702</v>
      </c>
      <c r="J1515">
        <v>3.8611092023417499</v>
      </c>
      <c r="O1515" t="str">
        <f t="shared" si="209"/>
        <v>Neutral</v>
      </c>
      <c r="P1515" t="str" cm="1">
        <f t="array" ref="P1515">_xlfn.IFS(C1514&lt;=60,"Soft",
C1514&lt;120,"Moderately Soft",
C1514&lt;=170,"Desirable",
C1514&lt;=240,"Moderately Hard",
C1514&gt;240,"Hard")</f>
        <v>Moderately Hard</v>
      </c>
      <c r="Q1515" t="str" cm="1">
        <f t="array" ref="Q1515">_xlfn.IFS(D1514&lt;50,"Non-Beneficial",
D1514&lt;=150,"Excellent",
D1514&lt;=250,"Good",
D1514&lt;=350,"Average",
D1514&lt;=500,"Poor",
D1514&lt;=800,"Very Poor",
D1514&gt;800,"Unacceptable")</f>
        <v>Good</v>
      </c>
      <c r="R1515" t="str">
        <f t="shared" si="208"/>
        <v>Needs Boiling</v>
      </c>
      <c r="S1515" t="str">
        <f t="shared" si="210"/>
        <v>Safe</v>
      </c>
      <c r="T1515" t="str">
        <f t="shared" si="211"/>
        <v>Acceptable</v>
      </c>
      <c r="U1515" t="str">
        <f t="shared" si="212"/>
        <v>Acceptable</v>
      </c>
      <c r="V1515" t="str">
        <f t="shared" si="213"/>
        <v>Safe</v>
      </c>
      <c r="W1515" t="str">
        <f t="shared" si="214"/>
        <v>Acceptable</v>
      </c>
      <c r="AA1515" t="str">
        <f t="shared" si="215"/>
        <v>Potable</v>
      </c>
      <c r="AB1515" t="str">
        <f t="shared" si="216"/>
        <v>Potable</v>
      </c>
      <c r="AC1515" t="s">
        <v>35</v>
      </c>
    </row>
    <row r="1516" spans="2:29" x14ac:dyDescent="0.3">
      <c r="B1516">
        <v>6.0199399948716401</v>
      </c>
      <c r="C1516">
        <v>140.86789831151799</v>
      </c>
      <c r="D1516">
        <v>206.66410142053101</v>
      </c>
      <c r="E1516">
        <v>6.9035246380891797</v>
      </c>
      <c r="F1516">
        <f>$AH$27</f>
        <v>333.77577661081307</v>
      </c>
      <c r="G1516">
        <v>428.69533075275899</v>
      </c>
      <c r="H1516">
        <v>8.3982373106116395</v>
      </c>
      <c r="I1516">
        <v>67.290955845444898</v>
      </c>
      <c r="J1516">
        <v>2.74702711228929</v>
      </c>
      <c r="O1516" t="str">
        <f t="shared" si="209"/>
        <v>Acidic</v>
      </c>
      <c r="P1516" t="str" cm="1">
        <f t="array" ref="P1516">_xlfn.IFS(C1515&lt;=60,"Soft",
C1515&lt;120,"Moderately Soft",
C1515&lt;=170,"Desirable",
C1515&lt;=240,"Moderately Hard",
C1515&gt;240,"Hard")</f>
        <v>Moderately Hard</v>
      </c>
      <c r="Q1516" t="str" cm="1">
        <f t="array" ref="Q1516">_xlfn.IFS(D1515&lt;50,"Non-Beneficial",
D1515&lt;=150,"Excellent",
D1515&lt;=250,"Good",
D1515&lt;=350,"Average",
D1515&lt;=500,"Poor",
D1515&lt;=800,"Very Poor",
D1515&gt;800,"Unacceptable")</f>
        <v>Good</v>
      </c>
      <c r="R1516" t="str">
        <f t="shared" si="208"/>
        <v>Needs Boiling</v>
      </c>
      <c r="S1516" t="str">
        <f t="shared" si="210"/>
        <v>Safe</v>
      </c>
      <c r="T1516" t="str">
        <f t="shared" si="211"/>
        <v>Unacceptable</v>
      </c>
      <c r="U1516" t="str">
        <f t="shared" si="212"/>
        <v>Acceptable</v>
      </c>
      <c r="V1516" t="str">
        <f t="shared" si="213"/>
        <v>Unsafe</v>
      </c>
      <c r="W1516" t="str">
        <f t="shared" si="214"/>
        <v>Acceptable</v>
      </c>
      <c r="AA1516" t="str">
        <f t="shared" si="215"/>
        <v>Not-Potable</v>
      </c>
      <c r="AB1516" t="str">
        <f t="shared" si="216"/>
        <v>Not-Potable</v>
      </c>
      <c r="AC1516" t="s">
        <v>35</v>
      </c>
    </row>
    <row r="1517" spans="2:29" x14ac:dyDescent="0.3">
      <c r="B1517">
        <v>7.3301968767673298</v>
      </c>
      <c r="C1517">
        <v>159.80372018647901</v>
      </c>
      <c r="D1517">
        <v>148.84339958152498</v>
      </c>
      <c r="E1517">
        <v>9.1945748401222396</v>
      </c>
      <c r="F1517">
        <v>411.10069167979998</v>
      </c>
      <c r="G1517">
        <v>404.19591208077202</v>
      </c>
      <c r="H1517">
        <v>17.375739346932299</v>
      </c>
      <c r="I1517">
        <v>51.1539722092012</v>
      </c>
      <c r="J1517">
        <v>2.8847150979192402</v>
      </c>
      <c r="O1517" t="str">
        <f t="shared" si="209"/>
        <v>Acidic</v>
      </c>
      <c r="P1517" t="str" cm="1">
        <f t="array" ref="P1517">_xlfn.IFS(C1516&lt;=60,"Soft",
C1516&lt;120,"Moderately Soft",
C1516&lt;=170,"Desirable",
C1516&lt;=240,"Moderately Hard",
C1516&gt;240,"Hard")</f>
        <v>Desirable</v>
      </c>
      <c r="Q1517" t="str" cm="1">
        <f t="array" ref="Q1517">_xlfn.IFS(D1516&lt;50,"Non-Beneficial",
D1516&lt;=150,"Excellent",
D1516&lt;=250,"Good",
D1516&lt;=350,"Average",
D1516&lt;=500,"Poor",
D1516&lt;=800,"Very Poor",
D1516&gt;800,"Unacceptable")</f>
        <v>Good</v>
      </c>
      <c r="R1517" t="str">
        <f t="shared" si="208"/>
        <v>Needs Boiling</v>
      </c>
      <c r="S1517" t="str">
        <f t="shared" si="210"/>
        <v>Safe</v>
      </c>
      <c r="T1517" t="str">
        <f t="shared" si="211"/>
        <v>Acceptable</v>
      </c>
      <c r="U1517" t="str">
        <f t="shared" si="212"/>
        <v>Acceptable</v>
      </c>
      <c r="V1517" t="str">
        <f t="shared" si="213"/>
        <v>Safe</v>
      </c>
      <c r="W1517" t="str">
        <f t="shared" si="214"/>
        <v>Acceptable</v>
      </c>
      <c r="AA1517" t="str">
        <f t="shared" si="215"/>
        <v>Not-Potable</v>
      </c>
      <c r="AB1517" t="str">
        <f t="shared" si="216"/>
        <v>Potable</v>
      </c>
      <c r="AC1517" t="s">
        <v>35</v>
      </c>
    </row>
    <row r="1518" spans="2:29" x14ac:dyDescent="0.3">
      <c r="B1518">
        <v>9.2413387669599008</v>
      </c>
      <c r="C1518">
        <v>157.92749243628799</v>
      </c>
      <c r="D1518">
        <v>315.98536376742703</v>
      </c>
      <c r="E1518">
        <v>6.7780541039899402</v>
      </c>
      <c r="F1518">
        <f>$AH$27</f>
        <v>333.77577661081307</v>
      </c>
      <c r="G1518">
        <v>464.02548282268702</v>
      </c>
      <c r="H1518">
        <v>12.0536272054379</v>
      </c>
      <c r="I1518">
        <v>93.871692239611306</v>
      </c>
      <c r="J1518">
        <v>3.8425776038663901</v>
      </c>
      <c r="O1518" t="str">
        <f t="shared" si="209"/>
        <v>Neutral</v>
      </c>
      <c r="P1518" t="str" cm="1">
        <f t="array" ref="P1518">_xlfn.IFS(C1517&lt;=60,"Soft",
C1517&lt;120,"Moderately Soft",
C1517&lt;=170,"Desirable",
C1517&lt;=240,"Moderately Hard",
C1517&gt;240,"Hard")</f>
        <v>Desirable</v>
      </c>
      <c r="Q1518" t="str" cm="1">
        <f t="array" ref="Q1518">_xlfn.IFS(D1517&lt;50,"Non-Beneficial",
D1517&lt;=150,"Excellent",
D1517&lt;=250,"Good",
D1517&lt;=350,"Average",
D1517&lt;=500,"Poor",
D1517&lt;=800,"Very Poor",
D1517&gt;800,"Unacceptable")</f>
        <v>Excellent</v>
      </c>
      <c r="R1518" t="str">
        <f t="shared" si="208"/>
        <v>Unacceptable</v>
      </c>
      <c r="S1518" t="str">
        <f t="shared" si="210"/>
        <v>Unsafe</v>
      </c>
      <c r="T1518" t="str">
        <f t="shared" si="211"/>
        <v>Acceptable</v>
      </c>
      <c r="U1518" t="str">
        <f t="shared" si="212"/>
        <v>Acceptable</v>
      </c>
      <c r="V1518" t="str">
        <f t="shared" si="213"/>
        <v>Safe</v>
      </c>
      <c r="W1518" t="str">
        <f t="shared" si="214"/>
        <v>Acceptable</v>
      </c>
      <c r="AA1518" t="str">
        <f t="shared" si="215"/>
        <v>Not-Potable</v>
      </c>
      <c r="AB1518" t="str">
        <f t="shared" si="216"/>
        <v>Not-Potable</v>
      </c>
      <c r="AC1518" t="s">
        <v>35</v>
      </c>
    </row>
    <row r="1519" spans="2:29" x14ac:dyDescent="0.3">
      <c r="B1519">
        <v>6.5931744566192902</v>
      </c>
      <c r="C1519">
        <v>176.612828804467</v>
      </c>
      <c r="D1519">
        <v>218.57838889341301</v>
      </c>
      <c r="E1519">
        <v>4.7090442751033503</v>
      </c>
      <c r="F1519">
        <f>$AH$27</f>
        <v>333.77577661081307</v>
      </c>
      <c r="G1519">
        <v>310.43597926184998</v>
      </c>
      <c r="H1519">
        <v>14.314281814719401</v>
      </c>
      <c r="I1519">
        <v>52.697958437170399</v>
      </c>
      <c r="J1519">
        <v>3.9316531712540899</v>
      </c>
      <c r="O1519" t="str">
        <f t="shared" si="209"/>
        <v>Alkaline</v>
      </c>
      <c r="P1519" t="str" cm="1">
        <f t="array" ref="P1519">_xlfn.IFS(C1518&lt;=60,"Soft",
C1518&lt;120,"Moderately Soft",
C1518&lt;=170,"Desirable",
C1518&lt;=240,"Moderately Hard",
C1518&gt;240,"Hard")</f>
        <v>Desirable</v>
      </c>
      <c r="Q1519" t="str" cm="1">
        <f t="array" ref="Q1519">_xlfn.IFS(D1518&lt;50,"Non-Beneficial",
D1518&lt;=150,"Excellent",
D1518&lt;=250,"Good",
D1518&lt;=350,"Average",
D1518&lt;=500,"Poor",
D1518&lt;=800,"Very Poor",
D1518&gt;800,"Unacceptable")</f>
        <v>Average</v>
      </c>
      <c r="R1519" t="str">
        <f t="shared" si="208"/>
        <v>Needs Boiling</v>
      </c>
      <c r="S1519" t="str">
        <f t="shared" si="210"/>
        <v>Safe</v>
      </c>
      <c r="T1519" t="str">
        <f t="shared" si="211"/>
        <v>Acceptable</v>
      </c>
      <c r="U1519" t="str">
        <f t="shared" si="212"/>
        <v>Acceptable</v>
      </c>
      <c r="V1519" t="str">
        <f t="shared" si="213"/>
        <v>Unsafe</v>
      </c>
      <c r="W1519" t="str">
        <f t="shared" si="214"/>
        <v>Acceptable</v>
      </c>
      <c r="AA1519" t="str">
        <f t="shared" si="215"/>
        <v>Not-Potable</v>
      </c>
      <c r="AB1519" t="str">
        <f t="shared" si="216"/>
        <v>Not-Potable</v>
      </c>
      <c r="AC1519" t="s">
        <v>35</v>
      </c>
    </row>
    <row r="1520" spans="2:29" x14ac:dyDescent="0.3">
      <c r="B1520">
        <v>6.9482654493838396</v>
      </c>
      <c r="C1520">
        <v>225.23175998572901</v>
      </c>
      <c r="D1520">
        <v>68.745860163917399</v>
      </c>
      <c r="E1520">
        <v>10.116984176644801</v>
      </c>
      <c r="F1520">
        <v>429.045619740051</v>
      </c>
      <c r="G1520">
        <v>386.58208316390699</v>
      </c>
      <c r="H1520">
        <v>15.845192725826699</v>
      </c>
      <c r="I1520">
        <v>59.474012721158502</v>
      </c>
      <c r="J1520">
        <v>4.0956118132563297</v>
      </c>
      <c r="O1520" t="str">
        <f t="shared" si="209"/>
        <v>Drinkable</v>
      </c>
      <c r="P1520" t="str" cm="1">
        <f t="array" ref="P1520">_xlfn.IFS(C1519&lt;=60,"Soft",
C1519&lt;120,"Moderately Soft",
C1519&lt;=170,"Desirable",
C1519&lt;=240,"Moderately Hard",
C1519&gt;240,"Hard")</f>
        <v>Moderately Hard</v>
      </c>
      <c r="Q1520" t="str" cm="1">
        <f t="array" ref="Q1520">_xlfn.IFS(D1519&lt;50,"Non-Beneficial",
D1519&lt;=150,"Excellent",
D1519&lt;=250,"Good",
D1519&lt;=350,"Average",
D1519&lt;=500,"Poor",
D1519&lt;=800,"Very Poor",
D1519&gt;800,"Unacceptable")</f>
        <v>Good</v>
      </c>
      <c r="R1520" t="str">
        <f t="shared" si="208"/>
        <v>Acceptable</v>
      </c>
      <c r="S1520" t="str">
        <f t="shared" si="210"/>
        <v>Safe</v>
      </c>
      <c r="T1520" t="str">
        <f t="shared" si="211"/>
        <v>Acceptable</v>
      </c>
      <c r="U1520" t="str">
        <f t="shared" si="212"/>
        <v>Acceptable</v>
      </c>
      <c r="V1520" t="str">
        <f t="shared" si="213"/>
        <v>Safe</v>
      </c>
      <c r="W1520" t="str">
        <f t="shared" si="214"/>
        <v>Acceptable</v>
      </c>
      <c r="AA1520" t="str">
        <f t="shared" si="215"/>
        <v>Potable</v>
      </c>
      <c r="AB1520" t="str">
        <f t="shared" si="216"/>
        <v>Potable</v>
      </c>
      <c r="AC1520" t="s">
        <v>35</v>
      </c>
    </row>
    <row r="1521" spans="2:29" x14ac:dyDescent="0.3">
      <c r="B1521">
        <f>$AG$27</f>
        <v>7.080794504276815</v>
      </c>
      <c r="C1521">
        <v>210.732853591854</v>
      </c>
      <c r="D1521">
        <v>136.71416030421901</v>
      </c>
      <c r="E1521">
        <v>8.5461870010067607</v>
      </c>
      <c r="F1521">
        <v>418.47055130250499</v>
      </c>
      <c r="G1521">
        <v>352.25232765136099</v>
      </c>
      <c r="H1521">
        <v>10.3536587408357</v>
      </c>
      <c r="I1521">
        <v>45.304006983321898</v>
      </c>
      <c r="J1521">
        <v>3.3648908816171699</v>
      </c>
      <c r="O1521" t="str">
        <f t="shared" si="209"/>
        <v>Neutral</v>
      </c>
      <c r="P1521" t="str" cm="1">
        <f t="array" ref="P1521">_xlfn.IFS(C1520&lt;=60,"Soft",
C1520&lt;120,"Moderately Soft",
C1520&lt;=170,"Desirable",
C1520&lt;=240,"Moderately Hard",
C1520&gt;240,"Hard")</f>
        <v>Moderately Hard</v>
      </c>
      <c r="Q1521" t="str" cm="1">
        <f t="array" ref="Q1521">_xlfn.IFS(D1520&lt;50,"Non-Beneficial",
D1520&lt;=150,"Excellent",
D1520&lt;=250,"Good",
D1520&lt;=350,"Average",
D1520&lt;=500,"Poor",
D1520&lt;=800,"Very Poor",
D1520&gt;800,"Unacceptable")</f>
        <v>Excellent</v>
      </c>
      <c r="R1521" t="str">
        <f t="shared" si="208"/>
        <v>Unacceptable</v>
      </c>
      <c r="S1521" t="str">
        <f t="shared" si="210"/>
        <v>Unsafe</v>
      </c>
      <c r="T1521" t="str">
        <f t="shared" si="211"/>
        <v>Acceptable</v>
      </c>
      <c r="U1521" t="str">
        <f t="shared" si="212"/>
        <v>Acceptable</v>
      </c>
      <c r="V1521" t="str">
        <f t="shared" si="213"/>
        <v>Safe</v>
      </c>
      <c r="W1521" t="str">
        <f t="shared" si="214"/>
        <v>Acceptable</v>
      </c>
      <c r="AA1521" t="str">
        <f t="shared" si="215"/>
        <v>Not-Potable</v>
      </c>
      <c r="AB1521" t="str">
        <f t="shared" si="216"/>
        <v>Not-Potable</v>
      </c>
      <c r="AC1521" t="s">
        <v>35</v>
      </c>
    </row>
    <row r="1522" spans="2:29" x14ac:dyDescent="0.3">
      <c r="B1522">
        <f>$AG$27</f>
        <v>7.080794504276815</v>
      </c>
      <c r="C1522">
        <v>214.72570415665999</v>
      </c>
      <c r="D1522">
        <v>210.932174086641</v>
      </c>
      <c r="E1522">
        <v>7.3664972021573396</v>
      </c>
      <c r="F1522">
        <v>291.28327159928398</v>
      </c>
      <c r="G1522">
        <v>539.00652065230599</v>
      </c>
      <c r="H1522">
        <v>14.6702456005376</v>
      </c>
      <c r="I1522">
        <v>62.259623232585803</v>
      </c>
      <c r="J1522">
        <v>3.5892516337235998</v>
      </c>
      <c r="O1522" t="str">
        <f t="shared" si="209"/>
        <v>Neutral</v>
      </c>
      <c r="P1522" t="str" cm="1">
        <f t="array" ref="P1522">_xlfn.IFS(C1521&lt;=60,"Soft",
C1521&lt;120,"Moderately Soft",
C1521&lt;=170,"Desirable",
C1521&lt;=240,"Moderately Hard",
C1521&gt;240,"Hard")</f>
        <v>Moderately Hard</v>
      </c>
      <c r="Q1522" t="str" cm="1">
        <f t="array" ref="Q1522">_xlfn.IFS(D1521&lt;50,"Non-Beneficial",
D1521&lt;=150,"Excellent",
D1521&lt;=250,"Good",
D1521&lt;=350,"Average",
D1521&lt;=500,"Poor",
D1521&lt;=800,"Very Poor",
D1521&gt;800,"Unacceptable")</f>
        <v>Excellent</v>
      </c>
      <c r="R1522" t="str">
        <f t="shared" si="208"/>
        <v>Unacceptable</v>
      </c>
      <c r="S1522" t="str">
        <f t="shared" si="210"/>
        <v>Unsafe</v>
      </c>
      <c r="T1522" t="str">
        <f t="shared" si="211"/>
        <v>Acceptable</v>
      </c>
      <c r="U1522" t="str">
        <f t="shared" si="212"/>
        <v>Acceptable</v>
      </c>
      <c r="V1522" t="str">
        <f t="shared" si="213"/>
        <v>Safe</v>
      </c>
      <c r="W1522" t="str">
        <f t="shared" si="214"/>
        <v>Acceptable</v>
      </c>
      <c r="AA1522" t="str">
        <f t="shared" si="215"/>
        <v>Not-Potable</v>
      </c>
      <c r="AB1522" t="str">
        <f t="shared" si="216"/>
        <v>Not-Potable</v>
      </c>
      <c r="AC1522" t="s">
        <v>35</v>
      </c>
    </row>
    <row r="1523" spans="2:29" x14ac:dyDescent="0.3">
      <c r="B1523">
        <v>5.9383211787793604</v>
      </c>
      <c r="C1523">
        <v>214.46957479332099</v>
      </c>
      <c r="D1523">
        <v>108.15399442205501</v>
      </c>
      <c r="E1523">
        <v>7.7955427144046698</v>
      </c>
      <c r="F1523">
        <f>$AH$27</f>
        <v>333.77577661081307</v>
      </c>
      <c r="G1523">
        <v>626.12873705995003</v>
      </c>
      <c r="H1523">
        <v>17.477597986636201</v>
      </c>
      <c r="I1523">
        <v>59.9897373110391</v>
      </c>
      <c r="J1523">
        <v>3.8895000398614101</v>
      </c>
      <c r="O1523" t="str">
        <f t="shared" si="209"/>
        <v>Neutral</v>
      </c>
      <c r="P1523" t="str" cm="1">
        <f t="array" ref="P1523">_xlfn.IFS(C1522&lt;=60,"Soft",
C1522&lt;120,"Moderately Soft",
C1522&lt;=170,"Desirable",
C1522&lt;=240,"Moderately Hard",
C1522&gt;240,"Hard")</f>
        <v>Moderately Hard</v>
      </c>
      <c r="Q1523" t="str" cm="1">
        <f t="array" ref="Q1523">_xlfn.IFS(D1522&lt;50,"Non-Beneficial",
D1522&lt;=150,"Excellent",
D1522&lt;=250,"Good",
D1522&lt;=350,"Average",
D1522&lt;=500,"Poor",
D1522&lt;=800,"Very Poor",
D1522&gt;800,"Unacceptable")</f>
        <v>Good</v>
      </c>
      <c r="R1523" t="str">
        <f t="shared" si="208"/>
        <v>Unacceptable</v>
      </c>
      <c r="S1523" t="str">
        <f t="shared" si="210"/>
        <v>Safe</v>
      </c>
      <c r="T1523" t="str">
        <f t="shared" si="211"/>
        <v>Unacceptable</v>
      </c>
      <c r="U1523" t="str">
        <f t="shared" si="212"/>
        <v>Acceptable</v>
      </c>
      <c r="V1523" t="str">
        <f t="shared" si="213"/>
        <v>Safe</v>
      </c>
      <c r="W1523" t="str">
        <f t="shared" si="214"/>
        <v>Acceptable</v>
      </c>
      <c r="AA1523" t="str">
        <f t="shared" si="215"/>
        <v>Not-Potable</v>
      </c>
      <c r="AB1523" t="str">
        <f t="shared" si="216"/>
        <v>Not-Potable</v>
      </c>
      <c r="AC1523" t="s">
        <v>35</v>
      </c>
    </row>
    <row r="1524" spans="2:29" x14ac:dyDescent="0.3">
      <c r="B1524">
        <v>8.2495505089513301</v>
      </c>
      <c r="C1524">
        <v>230.93283212129001</v>
      </c>
      <c r="D1524">
        <v>328.98749367735201</v>
      </c>
      <c r="E1524">
        <v>7.0199710748416004</v>
      </c>
      <c r="F1524">
        <v>280.67498362294702</v>
      </c>
      <c r="G1524">
        <v>364.93112814216801</v>
      </c>
      <c r="H1524">
        <v>17.051184733261302</v>
      </c>
      <c r="I1524">
        <v>69.781641168012996</v>
      </c>
      <c r="J1524">
        <v>4.2848311193701401</v>
      </c>
      <c r="O1524" t="str">
        <f t="shared" si="209"/>
        <v>Acidic</v>
      </c>
      <c r="P1524" t="str" cm="1">
        <f t="array" ref="P1524">_xlfn.IFS(C1523&lt;=60,"Soft",
C1523&lt;120,"Moderately Soft",
C1523&lt;=170,"Desirable",
C1523&lt;=240,"Moderately Hard",
C1523&gt;240,"Hard")</f>
        <v>Moderately Hard</v>
      </c>
      <c r="Q1524" t="str" cm="1">
        <f t="array" ref="Q1524">_xlfn.IFS(D1523&lt;50,"Non-Beneficial",
D1523&lt;=150,"Excellent",
D1523&lt;=250,"Good",
D1523&lt;=350,"Average",
D1523&lt;=500,"Poor",
D1523&lt;=800,"Very Poor",
D1523&gt;800,"Unacceptable")</f>
        <v>Excellent</v>
      </c>
      <c r="R1524" t="str">
        <f t="shared" si="208"/>
        <v>Unacceptable</v>
      </c>
      <c r="S1524" t="str">
        <f t="shared" si="210"/>
        <v>Safe</v>
      </c>
      <c r="T1524" t="str">
        <f t="shared" si="211"/>
        <v>Unacceptable</v>
      </c>
      <c r="U1524" t="str">
        <f t="shared" si="212"/>
        <v>Acceptable</v>
      </c>
      <c r="V1524" t="str">
        <f t="shared" si="213"/>
        <v>Safe</v>
      </c>
      <c r="W1524" t="str">
        <f t="shared" si="214"/>
        <v>Acceptable</v>
      </c>
      <c r="AA1524" t="str">
        <f t="shared" si="215"/>
        <v>Not-Potable</v>
      </c>
      <c r="AB1524" t="str">
        <f t="shared" si="216"/>
        <v>Not-Potable</v>
      </c>
      <c r="AC1524" t="s">
        <v>35</v>
      </c>
    </row>
    <row r="1525" spans="2:29" x14ac:dyDescent="0.3">
      <c r="B1525">
        <v>6.9038169777866196</v>
      </c>
      <c r="C1525">
        <v>258.52684170149399</v>
      </c>
      <c r="D1525">
        <v>354.55709612153902</v>
      </c>
      <c r="E1525">
        <v>4.8813766482139904</v>
      </c>
      <c r="F1525">
        <v>206.247229446338</v>
      </c>
      <c r="G1525">
        <v>318.622622321314</v>
      </c>
      <c r="H1525">
        <v>13.961739610716601</v>
      </c>
      <c r="I1525">
        <v>65.8666791941952</v>
      </c>
      <c r="J1525">
        <v>3.8678433026408201</v>
      </c>
      <c r="O1525" t="str">
        <f t="shared" si="209"/>
        <v>Alkaline</v>
      </c>
      <c r="P1525" t="str" cm="1">
        <f t="array" ref="P1525">_xlfn.IFS(C1524&lt;=60,"Soft",
C1524&lt;120,"Moderately Soft",
C1524&lt;=170,"Desirable",
C1524&lt;=240,"Moderately Hard",
C1524&gt;240,"Hard")</f>
        <v>Moderately Hard</v>
      </c>
      <c r="Q1525" t="str" cm="1">
        <f t="array" ref="Q1525">_xlfn.IFS(D1524&lt;50,"Non-Beneficial",
D1524&lt;=150,"Excellent",
D1524&lt;=250,"Good",
D1524&lt;=350,"Average",
D1524&lt;=500,"Poor",
D1524&lt;=800,"Very Poor",
D1524&gt;800,"Unacceptable")</f>
        <v>Average</v>
      </c>
      <c r="R1525" t="str">
        <f t="shared" si="208"/>
        <v>Unacceptable</v>
      </c>
      <c r="S1525" t="str">
        <f t="shared" si="210"/>
        <v>Safe</v>
      </c>
      <c r="T1525" t="str">
        <f t="shared" si="211"/>
        <v>Acceptable</v>
      </c>
      <c r="U1525" t="str">
        <f t="shared" si="212"/>
        <v>Acceptable</v>
      </c>
      <c r="V1525" t="str">
        <f t="shared" si="213"/>
        <v>Safe</v>
      </c>
      <c r="W1525" t="str">
        <f t="shared" si="214"/>
        <v>Acceptable</v>
      </c>
      <c r="AA1525" t="str">
        <f t="shared" si="215"/>
        <v>Not-Potable</v>
      </c>
      <c r="AB1525" t="str">
        <f t="shared" si="216"/>
        <v>Not-Potable</v>
      </c>
      <c r="AC1525" t="s">
        <v>35</v>
      </c>
    </row>
    <row r="1526" spans="2:29" x14ac:dyDescent="0.3">
      <c r="B1526">
        <v>7.6056748206508296</v>
      </c>
      <c r="C1526">
        <v>210.37143561242999</v>
      </c>
      <c r="D1526">
        <v>95.837104413075593</v>
      </c>
      <c r="E1526">
        <v>8.5094033392546606</v>
      </c>
      <c r="F1526">
        <v>371.47169047479298</v>
      </c>
      <c r="G1526">
        <v>325.68369121664898</v>
      </c>
      <c r="H1526">
        <v>11.7812650150412</v>
      </c>
      <c r="I1526">
        <v>86.5134743861137</v>
      </c>
      <c r="J1526">
        <v>5.5540745263320899</v>
      </c>
      <c r="O1526" t="str">
        <f t="shared" si="209"/>
        <v>Neutral</v>
      </c>
      <c r="P1526" t="str" cm="1">
        <f t="array" ref="P1526">_xlfn.IFS(C1525&lt;=60,"Soft",
C1525&lt;120,"Moderately Soft",
C1525&lt;=170,"Desirable",
C1525&lt;=240,"Moderately Hard",
C1525&gt;240,"Hard")</f>
        <v>Hard</v>
      </c>
      <c r="Q1526" t="str" cm="1">
        <f t="array" ref="Q1526">_xlfn.IFS(D1525&lt;50,"Non-Beneficial",
D1525&lt;=150,"Excellent",
D1525&lt;=250,"Good",
D1525&lt;=350,"Average",
D1525&lt;=500,"Poor",
D1525&lt;=800,"Very Poor",
D1525&gt;800,"Unacceptable")</f>
        <v>Poor</v>
      </c>
      <c r="R1526" t="str">
        <f t="shared" si="208"/>
        <v>Acceptable</v>
      </c>
      <c r="S1526" t="str">
        <f t="shared" si="210"/>
        <v>Safe</v>
      </c>
      <c r="T1526" t="str">
        <f t="shared" si="211"/>
        <v>Acceptable</v>
      </c>
      <c r="U1526" t="str">
        <f t="shared" si="212"/>
        <v>Acceptable</v>
      </c>
      <c r="V1526" t="str">
        <f t="shared" si="213"/>
        <v>Safe</v>
      </c>
      <c r="W1526" t="str">
        <f t="shared" si="214"/>
        <v>Acceptable</v>
      </c>
      <c r="AA1526" t="str">
        <f t="shared" si="215"/>
        <v>Not-Potable</v>
      </c>
      <c r="AB1526" t="str">
        <f t="shared" si="216"/>
        <v>Not-Potable</v>
      </c>
      <c r="AC1526" t="s">
        <v>35</v>
      </c>
    </row>
    <row r="1527" spans="2:29" x14ac:dyDescent="0.3">
      <c r="B1527">
        <v>6.5892905009635099</v>
      </c>
      <c r="C1527">
        <v>108.699076814696</v>
      </c>
      <c r="D1527">
        <v>342.98152941490997</v>
      </c>
      <c r="E1527">
        <v>4.9494097642357504</v>
      </c>
      <c r="F1527">
        <v>317.61018232396401</v>
      </c>
      <c r="G1527">
        <v>324.59027345963398</v>
      </c>
      <c r="H1527">
        <v>19.4953931564052</v>
      </c>
      <c r="I1527">
        <f>$AI$27</f>
        <v>66.396292946768</v>
      </c>
      <c r="J1527">
        <v>3.18111206334566</v>
      </c>
      <c r="O1527" t="str">
        <f t="shared" si="209"/>
        <v>Neutral</v>
      </c>
      <c r="P1527" t="str" cm="1">
        <f t="array" ref="P1527">_xlfn.IFS(C1526&lt;=60,"Soft",
C1526&lt;120,"Moderately Soft",
C1526&lt;=170,"Desirable",
C1526&lt;=240,"Moderately Hard",
C1526&gt;240,"Hard")</f>
        <v>Moderately Hard</v>
      </c>
      <c r="Q1527" t="str" cm="1">
        <f t="array" ref="Q1527">_xlfn.IFS(D1526&lt;50,"Non-Beneficial",
D1526&lt;=150,"Excellent",
D1526&lt;=250,"Good",
D1526&lt;=350,"Average",
D1526&lt;=500,"Poor",
D1526&lt;=800,"Very Poor",
D1526&gt;800,"Unacceptable")</f>
        <v>Excellent</v>
      </c>
      <c r="R1527" t="str">
        <f t="shared" si="208"/>
        <v>Unacceptable</v>
      </c>
      <c r="S1527" t="str">
        <f t="shared" si="210"/>
        <v>Safe</v>
      </c>
      <c r="T1527" t="str">
        <f t="shared" si="211"/>
        <v>Acceptable</v>
      </c>
      <c r="U1527" t="str">
        <f t="shared" si="212"/>
        <v>Acceptable</v>
      </c>
      <c r="V1527" t="str">
        <f t="shared" si="213"/>
        <v>Unsafe</v>
      </c>
      <c r="W1527" t="str">
        <f t="shared" si="214"/>
        <v>Unacceptable</v>
      </c>
      <c r="AA1527" t="str">
        <f t="shared" si="215"/>
        <v>Not-Potable</v>
      </c>
      <c r="AB1527" t="str">
        <f t="shared" si="216"/>
        <v>Not-Potable</v>
      </c>
      <c r="AC1527" t="s">
        <v>35</v>
      </c>
    </row>
    <row r="1528" spans="2:29" x14ac:dyDescent="0.3">
      <c r="B1528">
        <v>7.5118166414119703</v>
      </c>
      <c r="C1528">
        <v>174.61413360258501</v>
      </c>
      <c r="D1528">
        <v>157.36893958506099</v>
      </c>
      <c r="E1528">
        <v>8.0342838912589407</v>
      </c>
      <c r="F1528">
        <f>$AH$27</f>
        <v>333.77577661081307</v>
      </c>
      <c r="G1528">
        <v>303.108145857875</v>
      </c>
      <c r="H1528">
        <v>17.425460208514998</v>
      </c>
      <c r="I1528">
        <v>90.662336691645095</v>
      </c>
      <c r="J1528">
        <v>2.2855199288822101</v>
      </c>
      <c r="O1528" t="str">
        <f t="shared" si="209"/>
        <v>Drinkable</v>
      </c>
      <c r="P1528" t="str" cm="1">
        <f t="array" ref="P1528">_xlfn.IFS(C1527&lt;=60,"Soft",
C1527&lt;120,"Moderately Soft",
C1527&lt;=170,"Desirable",
C1527&lt;=240,"Moderately Hard",
C1527&gt;240,"Hard")</f>
        <v>Moderately Soft</v>
      </c>
      <c r="Q1528" t="str" cm="1">
        <f t="array" ref="Q1528">_xlfn.IFS(D1527&lt;50,"Non-Beneficial",
D1527&lt;=150,"Excellent",
D1527&lt;=250,"Good",
D1527&lt;=350,"Average",
D1527&lt;=500,"Poor",
D1527&lt;=800,"Very Poor",
D1527&gt;800,"Unacceptable")</f>
        <v>Average</v>
      </c>
      <c r="R1528" t="str">
        <f t="shared" si="208"/>
        <v>Acceptable</v>
      </c>
      <c r="S1528" t="str">
        <f t="shared" si="210"/>
        <v>Safe</v>
      </c>
      <c r="T1528" t="str">
        <f t="shared" si="211"/>
        <v>Acceptable</v>
      </c>
      <c r="U1528" t="str">
        <f t="shared" si="212"/>
        <v>Acceptable</v>
      </c>
      <c r="V1528" t="str">
        <f t="shared" si="213"/>
        <v>Safe</v>
      </c>
      <c r="W1528" t="str">
        <f t="shared" si="214"/>
        <v>Acceptable</v>
      </c>
      <c r="AA1528" t="str">
        <f t="shared" si="215"/>
        <v>Not-Potable</v>
      </c>
      <c r="AB1528" t="str">
        <f t="shared" si="216"/>
        <v>Potable</v>
      </c>
      <c r="AC1528" t="s">
        <v>35</v>
      </c>
    </row>
    <row r="1529" spans="2:29" x14ac:dyDescent="0.3">
      <c r="B1529">
        <v>7.3014446542877298</v>
      </c>
      <c r="C1529">
        <v>143.43135025761001</v>
      </c>
      <c r="D1529">
        <v>467.18555965348003</v>
      </c>
      <c r="E1529">
        <v>4.7687808009648096</v>
      </c>
      <c r="F1529">
        <v>252.466484727759</v>
      </c>
      <c r="G1529">
        <v>446.83967260296799</v>
      </c>
      <c r="H1529">
        <v>12.575416892102099</v>
      </c>
      <c r="I1529">
        <v>60.648403899380099</v>
      </c>
      <c r="J1529">
        <v>3.1600748401135998</v>
      </c>
      <c r="O1529" t="str">
        <f t="shared" si="209"/>
        <v>Neutral</v>
      </c>
      <c r="P1529" t="str" cm="1">
        <f t="array" ref="P1529">_xlfn.IFS(C1528&lt;=60,"Soft",
C1528&lt;120,"Moderately Soft",
C1528&lt;=170,"Desirable",
C1528&lt;=240,"Moderately Hard",
C1528&gt;240,"Hard")</f>
        <v>Moderately Hard</v>
      </c>
      <c r="Q1529" t="str" cm="1">
        <f t="array" ref="Q1529">_xlfn.IFS(D1528&lt;50,"Non-Beneficial",
D1528&lt;=150,"Excellent",
D1528&lt;=250,"Good",
D1528&lt;=350,"Average",
D1528&lt;=500,"Poor",
D1528&lt;=800,"Very Poor",
D1528&gt;800,"Unacceptable")</f>
        <v>Good</v>
      </c>
      <c r="R1529" t="str">
        <f t="shared" si="208"/>
        <v>Unacceptable</v>
      </c>
      <c r="S1529" t="str">
        <f t="shared" si="210"/>
        <v>Safe</v>
      </c>
      <c r="T1529" t="str">
        <f t="shared" si="211"/>
        <v>Acceptable</v>
      </c>
      <c r="U1529" t="str">
        <f t="shared" si="212"/>
        <v>Acceptable</v>
      </c>
      <c r="V1529" t="str">
        <f t="shared" si="213"/>
        <v>Unsafe</v>
      </c>
      <c r="W1529" t="str">
        <f t="shared" si="214"/>
        <v>Acceptable</v>
      </c>
      <c r="AA1529" t="str">
        <f t="shared" si="215"/>
        <v>Not-Potable</v>
      </c>
      <c r="AB1529" t="str">
        <f t="shared" si="216"/>
        <v>Not-Potable</v>
      </c>
      <c r="AC1529" t="s">
        <v>35</v>
      </c>
    </row>
    <row r="1530" spans="2:29" x14ac:dyDescent="0.3">
      <c r="B1530">
        <v>6.78829158317855</v>
      </c>
      <c r="C1530">
        <v>182.03689538627199</v>
      </c>
      <c r="D1530">
        <v>256.61360539469001</v>
      </c>
      <c r="E1530">
        <v>6.93985322518028</v>
      </c>
      <c r="F1530">
        <v>352.34492925276402</v>
      </c>
      <c r="G1530">
        <v>419.89588845378103</v>
      </c>
      <c r="H1530">
        <v>11.835382178148199</v>
      </c>
      <c r="I1530">
        <v>71.436038368615996</v>
      </c>
      <c r="J1530">
        <v>4.25594831662342</v>
      </c>
      <c r="O1530" t="str">
        <f t="shared" si="209"/>
        <v>Neutral</v>
      </c>
      <c r="P1530" t="str" cm="1">
        <f t="array" ref="P1530">_xlfn.IFS(C1529&lt;=60,"Soft",
C1529&lt;120,"Moderately Soft",
C1529&lt;=170,"Desirable",
C1529&lt;=240,"Moderately Hard",
C1529&gt;240,"Hard")</f>
        <v>Desirable</v>
      </c>
      <c r="Q1530" t="str" cm="1">
        <f t="array" ref="Q1530">_xlfn.IFS(D1529&lt;50,"Non-Beneficial",
D1529&lt;=150,"Excellent",
D1529&lt;=250,"Good",
D1529&lt;=350,"Average",
D1529&lt;=500,"Poor",
D1529&lt;=800,"Very Poor",
D1529&gt;800,"Unacceptable")</f>
        <v>Poor</v>
      </c>
      <c r="R1530" t="str">
        <f t="shared" si="208"/>
        <v>Acceptable</v>
      </c>
      <c r="S1530" t="str">
        <f t="shared" si="210"/>
        <v>Safe</v>
      </c>
      <c r="T1530" t="str">
        <f t="shared" si="211"/>
        <v>Acceptable</v>
      </c>
      <c r="U1530" t="str">
        <f t="shared" si="212"/>
        <v>Acceptable</v>
      </c>
      <c r="V1530" t="str">
        <f t="shared" si="213"/>
        <v>Safe</v>
      </c>
      <c r="W1530" t="str">
        <f t="shared" si="214"/>
        <v>Acceptable</v>
      </c>
      <c r="AA1530" t="str">
        <f t="shared" si="215"/>
        <v>Not-Potable</v>
      </c>
      <c r="AB1530" t="str">
        <f t="shared" si="216"/>
        <v>Potable</v>
      </c>
      <c r="AC1530" t="s">
        <v>35</v>
      </c>
    </row>
    <row r="1531" spans="2:29" x14ac:dyDescent="0.3">
      <c r="B1531">
        <f>$AG$27</f>
        <v>7.080794504276815</v>
      </c>
      <c r="C1531">
        <v>184.04098830579599</v>
      </c>
      <c r="D1531">
        <v>237.27094105198802</v>
      </c>
      <c r="E1531">
        <v>4.9644489476476004</v>
      </c>
      <c r="F1531">
        <v>277.68083722240402</v>
      </c>
      <c r="G1531">
        <v>382.84774092831998</v>
      </c>
      <c r="H1531">
        <v>10.2136225756859</v>
      </c>
      <c r="I1531">
        <v>75.561049563561397</v>
      </c>
      <c r="J1531">
        <v>3.7144692525768601</v>
      </c>
      <c r="O1531" t="str">
        <f t="shared" si="209"/>
        <v>Drinkable</v>
      </c>
      <c r="P1531" t="str" cm="1">
        <f t="array" ref="P1531">_xlfn.IFS(C1530&lt;=60,"Soft",
C1530&lt;120,"Moderately Soft",
C1530&lt;=170,"Desirable",
C1530&lt;=240,"Moderately Hard",
C1530&gt;240,"Hard")</f>
        <v>Moderately Hard</v>
      </c>
      <c r="Q1531" t="str" cm="1">
        <f t="array" ref="Q1531">_xlfn.IFS(D1530&lt;50,"Non-Beneficial",
D1530&lt;=150,"Excellent",
D1530&lt;=250,"Good",
D1530&lt;=350,"Average",
D1530&lt;=500,"Poor",
D1530&lt;=800,"Very Poor",
D1530&gt;800,"Unacceptable")</f>
        <v>Average</v>
      </c>
      <c r="R1531" t="str">
        <f t="shared" si="208"/>
        <v>Needs Boiling</v>
      </c>
      <c r="S1531" t="str">
        <f t="shared" si="210"/>
        <v>Safe</v>
      </c>
      <c r="T1531" t="str">
        <f t="shared" si="211"/>
        <v>Acceptable</v>
      </c>
      <c r="U1531" t="str">
        <f t="shared" si="212"/>
        <v>Acceptable</v>
      </c>
      <c r="V1531" t="str">
        <f t="shared" si="213"/>
        <v>Safe</v>
      </c>
      <c r="W1531" t="str">
        <f t="shared" si="214"/>
        <v>Acceptable</v>
      </c>
      <c r="AA1531" t="str">
        <f t="shared" si="215"/>
        <v>Potable</v>
      </c>
      <c r="AB1531" t="str">
        <f t="shared" si="216"/>
        <v>Potable</v>
      </c>
      <c r="AC1531" t="s">
        <v>35</v>
      </c>
    </row>
    <row r="1532" spans="2:29" x14ac:dyDescent="0.3">
      <c r="B1532">
        <f>$AG$27</f>
        <v>7.080794504276815</v>
      </c>
      <c r="C1532">
        <v>194.76121497258899</v>
      </c>
      <c r="D1532">
        <v>381.191855684811</v>
      </c>
      <c r="E1532">
        <v>6.9981578423762301</v>
      </c>
      <c r="F1532">
        <v>333.28921619649202</v>
      </c>
      <c r="G1532">
        <v>436.92741710897599</v>
      </c>
      <c r="H1532">
        <v>13.746597926652299</v>
      </c>
      <c r="I1532">
        <v>60.4905810398703</v>
      </c>
      <c r="J1532">
        <v>3.3569779816134102</v>
      </c>
      <c r="O1532" t="str">
        <f t="shared" si="209"/>
        <v>Neutral</v>
      </c>
      <c r="P1532" t="str" cm="1">
        <f t="array" ref="P1532">_xlfn.IFS(C1531&lt;=60,"Soft",
C1531&lt;120,"Moderately Soft",
C1531&lt;=170,"Desirable",
C1531&lt;=240,"Moderately Hard",
C1531&gt;240,"Hard")</f>
        <v>Moderately Hard</v>
      </c>
      <c r="Q1532" t="str" cm="1">
        <f t="array" ref="Q1532">_xlfn.IFS(D1531&lt;50,"Non-Beneficial",
D1531&lt;=150,"Excellent",
D1531&lt;=250,"Good",
D1531&lt;=350,"Average",
D1531&lt;=500,"Poor",
D1531&lt;=800,"Very Poor",
D1531&gt;800,"Unacceptable")</f>
        <v>Good</v>
      </c>
      <c r="R1532" t="str">
        <f t="shared" si="208"/>
        <v>Acceptable</v>
      </c>
      <c r="S1532" t="str">
        <f t="shared" si="210"/>
        <v>Safe</v>
      </c>
      <c r="T1532" t="str">
        <f t="shared" si="211"/>
        <v>Acceptable</v>
      </c>
      <c r="U1532" t="str">
        <f t="shared" si="212"/>
        <v>Acceptable</v>
      </c>
      <c r="V1532" t="str">
        <f t="shared" si="213"/>
        <v>Safe</v>
      </c>
      <c r="W1532" t="str">
        <f t="shared" si="214"/>
        <v>Acceptable</v>
      </c>
      <c r="AA1532" t="str">
        <f t="shared" si="215"/>
        <v>Potable</v>
      </c>
      <c r="AB1532" t="str">
        <f t="shared" si="216"/>
        <v>Potable</v>
      </c>
      <c r="AC1532" t="s">
        <v>35</v>
      </c>
    </row>
    <row r="1533" spans="2:29" x14ac:dyDescent="0.3">
      <c r="B1533">
        <v>6.6925316690598597</v>
      </c>
      <c r="C1533">
        <v>200.40435093805601</v>
      </c>
      <c r="D1533">
        <v>370.33152091371704</v>
      </c>
      <c r="E1533">
        <v>4.7270723230968796</v>
      </c>
      <c r="F1533">
        <v>280.844916211716</v>
      </c>
      <c r="G1533">
        <v>376.672794215642</v>
      </c>
      <c r="H1533">
        <v>12.4852569899166</v>
      </c>
      <c r="I1533">
        <v>57.818483710670897</v>
      </c>
      <c r="J1533">
        <v>2.9421153671384102</v>
      </c>
      <c r="O1533" t="str">
        <f t="shared" si="209"/>
        <v>Neutral</v>
      </c>
      <c r="P1533" t="str" cm="1">
        <f t="array" ref="P1533">_xlfn.IFS(C1532&lt;=60,"Soft",
C1532&lt;120,"Moderately Soft",
C1532&lt;=170,"Desirable",
C1532&lt;=240,"Moderately Hard",
C1532&gt;240,"Hard")</f>
        <v>Moderately Hard</v>
      </c>
      <c r="Q1533" t="str" cm="1">
        <f t="array" ref="Q1533">_xlfn.IFS(D1532&lt;50,"Non-Beneficial",
D1532&lt;=150,"Excellent",
D1532&lt;=250,"Good",
D1532&lt;=350,"Average",
D1532&lt;=500,"Poor",
D1532&lt;=800,"Very Poor",
D1532&gt;800,"Unacceptable")</f>
        <v>Poor</v>
      </c>
      <c r="R1533" t="str">
        <f t="shared" si="208"/>
        <v>Needs Boiling</v>
      </c>
      <c r="S1533" t="str">
        <f t="shared" si="210"/>
        <v>Safe</v>
      </c>
      <c r="T1533" t="str">
        <f t="shared" si="211"/>
        <v>Acceptable</v>
      </c>
      <c r="U1533" t="str">
        <f t="shared" si="212"/>
        <v>Acceptable</v>
      </c>
      <c r="V1533" t="str">
        <f t="shared" si="213"/>
        <v>Safe</v>
      </c>
      <c r="W1533" t="str">
        <f t="shared" si="214"/>
        <v>Acceptable</v>
      </c>
      <c r="AA1533" t="str">
        <f t="shared" si="215"/>
        <v>Not-Potable</v>
      </c>
      <c r="AB1533" t="str">
        <f t="shared" si="216"/>
        <v>Potable</v>
      </c>
      <c r="AC1533" t="s">
        <v>35</v>
      </c>
    </row>
    <row r="1534" spans="2:29" x14ac:dyDescent="0.3">
      <c r="B1534">
        <v>6.0281011182664397</v>
      </c>
      <c r="C1534">
        <v>262.80847774427099</v>
      </c>
      <c r="D1534">
        <v>171.50100549989997</v>
      </c>
      <c r="E1534">
        <v>9.3783900922038193</v>
      </c>
      <c r="F1534">
        <v>380.30135015969699</v>
      </c>
      <c r="G1534">
        <v>514.54567209949903</v>
      </c>
      <c r="H1534">
        <v>20.637598734129298</v>
      </c>
      <c r="I1534">
        <v>76.529077008616596</v>
      </c>
      <c r="J1534">
        <v>4.0807862713481198</v>
      </c>
      <c r="O1534" t="str">
        <f t="shared" si="209"/>
        <v>Drinkable</v>
      </c>
      <c r="P1534" t="str" cm="1">
        <f t="array" ref="P1534">_xlfn.IFS(C1533&lt;=60,"Soft",
C1533&lt;120,"Moderately Soft",
C1533&lt;=170,"Desirable",
C1533&lt;=240,"Moderately Hard",
C1533&gt;240,"Hard")</f>
        <v>Moderately Hard</v>
      </c>
      <c r="Q1534" t="str" cm="1">
        <f t="array" ref="Q1534">_xlfn.IFS(D1533&lt;50,"Non-Beneficial",
D1533&lt;=150,"Excellent",
D1533&lt;=250,"Good",
D1533&lt;=350,"Average",
D1533&lt;=500,"Poor",
D1533&lt;=800,"Very Poor",
D1533&gt;800,"Unacceptable")</f>
        <v>Poor</v>
      </c>
      <c r="R1534" t="str">
        <f t="shared" si="208"/>
        <v>Acceptable</v>
      </c>
      <c r="S1534" t="str">
        <f t="shared" si="210"/>
        <v>Safe</v>
      </c>
      <c r="T1534" t="str">
        <f t="shared" si="211"/>
        <v>Acceptable</v>
      </c>
      <c r="U1534" t="str">
        <f t="shared" si="212"/>
        <v>Acceptable</v>
      </c>
      <c r="V1534" t="str">
        <f t="shared" si="213"/>
        <v>Safe</v>
      </c>
      <c r="W1534" t="str">
        <f t="shared" si="214"/>
        <v>Acceptable</v>
      </c>
      <c r="AA1534" t="str">
        <f t="shared" si="215"/>
        <v>Not-Potable</v>
      </c>
      <c r="AB1534" t="str">
        <f t="shared" si="216"/>
        <v>Potable</v>
      </c>
      <c r="AC1534" t="s">
        <v>35</v>
      </c>
    </row>
    <row r="1535" spans="2:29" x14ac:dyDescent="0.3">
      <c r="B1535">
        <v>6.7159405639392702</v>
      </c>
      <c r="C1535">
        <v>218.06238354730399</v>
      </c>
      <c r="D1535">
        <v>171.80188184343598</v>
      </c>
      <c r="E1535">
        <v>8.9159709375600897</v>
      </c>
      <c r="F1535">
        <v>393.27577183260502</v>
      </c>
      <c r="G1535">
        <v>349.00306995012801</v>
      </c>
      <c r="H1535">
        <v>14.3545950845532</v>
      </c>
      <c r="I1535">
        <v>57.247082376940703</v>
      </c>
      <c r="J1535">
        <v>2.4047292060079899</v>
      </c>
      <c r="O1535" t="str">
        <f t="shared" si="209"/>
        <v>Acidic</v>
      </c>
      <c r="P1535" t="str" cm="1">
        <f t="array" ref="P1535">_xlfn.IFS(C1534&lt;=60,"Soft",
C1534&lt;120,"Moderately Soft",
C1534&lt;=170,"Desirable",
C1534&lt;=240,"Moderately Hard",
C1534&gt;240,"Hard")</f>
        <v>Hard</v>
      </c>
      <c r="Q1535" t="str" cm="1">
        <f t="array" ref="Q1535">_xlfn.IFS(D1534&lt;50,"Non-Beneficial",
D1534&lt;=150,"Excellent",
D1534&lt;=250,"Good",
D1534&lt;=350,"Average",
D1534&lt;=500,"Poor",
D1534&lt;=800,"Very Poor",
D1534&gt;800,"Unacceptable")</f>
        <v>Good</v>
      </c>
      <c r="R1535" t="str">
        <f t="shared" si="208"/>
        <v>Unacceptable</v>
      </c>
      <c r="S1535" t="str">
        <f t="shared" si="210"/>
        <v>Safe</v>
      </c>
      <c r="T1535" t="str">
        <f t="shared" si="211"/>
        <v>Unacceptable</v>
      </c>
      <c r="U1535" t="str">
        <f t="shared" si="212"/>
        <v>Unacceptable</v>
      </c>
      <c r="V1535" t="str">
        <f t="shared" si="213"/>
        <v>Safe</v>
      </c>
      <c r="W1535" t="str">
        <f t="shared" si="214"/>
        <v>Acceptable</v>
      </c>
      <c r="AA1535" t="str">
        <f t="shared" si="215"/>
        <v>Not-Potable</v>
      </c>
      <c r="AB1535" t="str">
        <f t="shared" si="216"/>
        <v>Not-Potable</v>
      </c>
      <c r="AC1535" t="s">
        <v>35</v>
      </c>
    </row>
    <row r="1536" spans="2:29" x14ac:dyDescent="0.3">
      <c r="B1536">
        <v>7.4907866757349097</v>
      </c>
      <c r="C1536">
        <v>202.45806075548299</v>
      </c>
      <c r="D1536">
        <v>265.51370104695502</v>
      </c>
      <c r="E1536">
        <v>7.1207723028616199</v>
      </c>
      <c r="F1536">
        <v>312.93402480008302</v>
      </c>
      <c r="G1536">
        <v>306.34556250687899</v>
      </c>
      <c r="H1536">
        <v>17.998160099863</v>
      </c>
      <c r="I1536">
        <v>67.356078679415603</v>
      </c>
      <c r="J1536">
        <v>4.3545354906348797</v>
      </c>
      <c r="O1536" t="str">
        <f t="shared" si="209"/>
        <v>Drinkable</v>
      </c>
      <c r="P1536" t="str" cm="1">
        <f t="array" ref="P1536">_xlfn.IFS(C1535&lt;=60,"Soft",
C1535&lt;120,"Moderately Soft",
C1535&lt;=170,"Desirable",
C1535&lt;=240,"Moderately Hard",
C1535&gt;240,"Hard")</f>
        <v>Moderately Hard</v>
      </c>
      <c r="Q1536" t="str" cm="1">
        <f t="array" ref="Q1536">_xlfn.IFS(D1535&lt;50,"Non-Beneficial",
D1535&lt;=150,"Excellent",
D1535&lt;=250,"Good",
D1535&lt;=350,"Average",
D1535&lt;=500,"Poor",
D1535&lt;=800,"Very Poor",
D1535&gt;800,"Unacceptable")</f>
        <v>Good</v>
      </c>
      <c r="R1536" t="str">
        <f t="shared" si="208"/>
        <v>Unacceptable</v>
      </c>
      <c r="S1536" t="str">
        <f t="shared" si="210"/>
        <v>Safe</v>
      </c>
      <c r="T1536" t="str">
        <f t="shared" si="211"/>
        <v>Acceptable</v>
      </c>
      <c r="U1536" t="str">
        <f t="shared" si="212"/>
        <v>Acceptable</v>
      </c>
      <c r="V1536" t="str">
        <f t="shared" si="213"/>
        <v>Safe</v>
      </c>
      <c r="W1536" t="str">
        <f t="shared" si="214"/>
        <v>Acceptable</v>
      </c>
      <c r="AA1536" t="str">
        <f t="shared" si="215"/>
        <v>Not-Potable</v>
      </c>
      <c r="AB1536" t="str">
        <f t="shared" si="216"/>
        <v>Potable</v>
      </c>
      <c r="AC1536" t="s">
        <v>35</v>
      </c>
    </row>
    <row r="1537" spans="2:29" x14ac:dyDescent="0.3">
      <c r="B1537">
        <f>$AG$27</f>
        <v>7.080794504276815</v>
      </c>
      <c r="C1537">
        <v>287.37020818852102</v>
      </c>
      <c r="D1537">
        <v>413.25443547673399</v>
      </c>
      <c r="E1537">
        <v>5.5172797179661801</v>
      </c>
      <c r="F1537">
        <f>$AH$27</f>
        <v>333.77577661081307</v>
      </c>
      <c r="G1537">
        <v>375.72451853303801</v>
      </c>
      <c r="H1537">
        <v>13.977337544485099</v>
      </c>
      <c r="I1537">
        <v>97.859774686974404</v>
      </c>
      <c r="J1537">
        <v>4.3223253369776602</v>
      </c>
      <c r="O1537" t="str">
        <f t="shared" si="209"/>
        <v>Neutral</v>
      </c>
      <c r="P1537" t="str" cm="1">
        <f t="array" ref="P1537">_xlfn.IFS(C1536&lt;=60,"Soft",
C1536&lt;120,"Moderately Soft",
C1536&lt;=170,"Desirable",
C1536&lt;=240,"Moderately Hard",
C1536&gt;240,"Hard")</f>
        <v>Moderately Hard</v>
      </c>
      <c r="Q1537" t="str" cm="1">
        <f t="array" ref="Q1537">_xlfn.IFS(D1536&lt;50,"Non-Beneficial",
D1536&lt;=150,"Excellent",
D1536&lt;=250,"Good",
D1536&lt;=350,"Average",
D1536&lt;=500,"Poor",
D1536&lt;=800,"Very Poor",
D1536&gt;800,"Unacceptable")</f>
        <v>Average</v>
      </c>
      <c r="R1537" t="str">
        <f t="shared" si="208"/>
        <v>Unacceptable</v>
      </c>
      <c r="S1537" t="str">
        <f t="shared" si="210"/>
        <v>Safe</v>
      </c>
      <c r="T1537" t="str">
        <f t="shared" si="211"/>
        <v>Acceptable</v>
      </c>
      <c r="U1537" t="str">
        <f t="shared" si="212"/>
        <v>Acceptable</v>
      </c>
      <c r="V1537" t="str">
        <f t="shared" si="213"/>
        <v>Safe</v>
      </c>
      <c r="W1537" t="str">
        <f t="shared" si="214"/>
        <v>Acceptable</v>
      </c>
      <c r="AA1537" t="str">
        <f t="shared" si="215"/>
        <v>Not-Potable</v>
      </c>
      <c r="AB1537" t="str">
        <f t="shared" si="216"/>
        <v>Potable</v>
      </c>
      <c r="AC1537" t="s">
        <v>35</v>
      </c>
    </row>
    <row r="1538" spans="2:29" x14ac:dyDescent="0.3">
      <c r="B1538">
        <v>6.3365886821611301</v>
      </c>
      <c r="C1538">
        <v>106.38011254146301</v>
      </c>
      <c r="D1538">
        <v>155.70142322087599</v>
      </c>
      <c r="E1538">
        <v>6.8514048823606402</v>
      </c>
      <c r="F1538">
        <v>441.58765378237001</v>
      </c>
      <c r="G1538">
        <v>380.43301938734299</v>
      </c>
      <c r="H1538">
        <v>5.2182329271321901</v>
      </c>
      <c r="I1538">
        <v>48.735513963940598</v>
      </c>
      <c r="J1538">
        <v>4.3565938562281197</v>
      </c>
      <c r="O1538" t="str">
        <f t="shared" si="209"/>
        <v>Neutral</v>
      </c>
      <c r="P1538" t="str" cm="1">
        <f t="array" ref="P1538">_xlfn.IFS(C1537&lt;=60,"Soft",
C1537&lt;120,"Moderately Soft",
C1537&lt;=170,"Desirable",
C1537&lt;=240,"Moderately Hard",
C1537&gt;240,"Hard")</f>
        <v>Hard</v>
      </c>
      <c r="Q1538" t="str" cm="1">
        <f t="array" ref="Q1538">_xlfn.IFS(D1537&lt;50,"Non-Beneficial",
D1537&lt;=150,"Excellent",
D1537&lt;=250,"Good",
D1537&lt;=350,"Average",
D1537&lt;=500,"Poor",
D1537&lt;=800,"Very Poor",
D1537&gt;800,"Unacceptable")</f>
        <v>Poor</v>
      </c>
      <c r="R1538" t="str">
        <f t="shared" si="208"/>
        <v>Needs Boiling</v>
      </c>
      <c r="S1538" t="str">
        <f t="shared" si="210"/>
        <v>Safe</v>
      </c>
      <c r="T1538" t="str">
        <f t="shared" si="211"/>
        <v>Acceptable</v>
      </c>
      <c r="U1538" t="str">
        <f t="shared" si="212"/>
        <v>Acceptable</v>
      </c>
      <c r="V1538" t="str">
        <f t="shared" si="213"/>
        <v>Unsafe</v>
      </c>
      <c r="W1538" t="str">
        <f t="shared" si="214"/>
        <v>Acceptable</v>
      </c>
      <c r="AA1538" t="str">
        <f t="shared" si="215"/>
        <v>Not-Potable</v>
      </c>
      <c r="AB1538" t="str">
        <f t="shared" si="216"/>
        <v>Not-Potable</v>
      </c>
      <c r="AC1538" t="s">
        <v>35</v>
      </c>
    </row>
    <row r="1539" spans="2:29" x14ac:dyDescent="0.3">
      <c r="B1539">
        <v>7.3817575574067904</v>
      </c>
      <c r="C1539">
        <v>203.46030160970699</v>
      </c>
      <c r="D1539">
        <v>13.7209104349222</v>
      </c>
      <c r="E1539">
        <v>11.129153658303901</v>
      </c>
      <c r="F1539">
        <v>475.73746015313299</v>
      </c>
      <c r="G1539">
        <v>361.34249562314699</v>
      </c>
      <c r="H1539">
        <v>16.548438388766101</v>
      </c>
      <c r="I1539">
        <v>55.132546193094399</v>
      </c>
      <c r="J1539">
        <v>3.3380217586877401</v>
      </c>
      <c r="O1539" t="str">
        <f t="shared" si="209"/>
        <v>Acidic</v>
      </c>
      <c r="P1539" t="str" cm="1">
        <f t="array" ref="P1539">_xlfn.IFS(C1538&lt;=60,"Soft",
C1538&lt;120,"Moderately Soft",
C1538&lt;=170,"Desirable",
C1538&lt;=240,"Moderately Hard",
C1538&gt;240,"Hard")</f>
        <v>Moderately Soft</v>
      </c>
      <c r="Q1539" t="str" cm="1">
        <f t="array" ref="Q1539">_xlfn.IFS(D1538&lt;50,"Non-Beneficial",
D1538&lt;=150,"Excellent",
D1538&lt;=250,"Good",
D1538&lt;=350,"Average",
D1538&lt;=500,"Poor",
D1538&lt;=800,"Very Poor",
D1538&gt;800,"Unacceptable")</f>
        <v>Good</v>
      </c>
      <c r="R1539" t="str">
        <f t="shared" ref="R1539:R1602" si="217">IF(E1538&lt;=5,"Acceptable",
IF(E1538&lt;=7,"Needs Boiling","Unacceptable"))</f>
        <v>Needs Boiling</v>
      </c>
      <c r="S1539" t="str">
        <f t="shared" si="210"/>
        <v>Unsafe</v>
      </c>
      <c r="T1539" t="str">
        <f t="shared" si="211"/>
        <v>Acceptable</v>
      </c>
      <c r="U1539" t="str">
        <f t="shared" si="212"/>
        <v>Acceptable</v>
      </c>
      <c r="V1539" t="str">
        <f t="shared" si="213"/>
        <v>Safe</v>
      </c>
      <c r="W1539" t="str">
        <f t="shared" si="214"/>
        <v>Acceptable</v>
      </c>
      <c r="AA1539" t="str">
        <f t="shared" si="215"/>
        <v>Not-Potable</v>
      </c>
      <c r="AB1539" t="str">
        <f t="shared" si="216"/>
        <v>Not-Potable</v>
      </c>
      <c r="AC1539" t="s">
        <v>35</v>
      </c>
    </row>
    <row r="1540" spans="2:29" x14ac:dyDescent="0.3">
      <c r="B1540">
        <v>7.2560150385339002</v>
      </c>
      <c r="C1540">
        <v>196.649822554042</v>
      </c>
      <c r="D1540">
        <v>441.84230459502498</v>
      </c>
      <c r="E1540">
        <v>5.26555758624764</v>
      </c>
      <c r="F1540">
        <v>260.425604648454</v>
      </c>
      <c r="G1540">
        <v>324.250147590334</v>
      </c>
      <c r="H1540">
        <v>8.1489290546656399</v>
      </c>
      <c r="I1540">
        <v>69.375044084764795</v>
      </c>
      <c r="J1540">
        <v>4.5349602725385898</v>
      </c>
      <c r="O1540" t="str">
        <f t="shared" ref="O1540:O1603" si="218">IF(B1539&lt;3,"Highly Acidic",
IF(AND(B1539&lt;6.52,B1539&gt;=3),"Acidic",
IF(AND(B1539&gt;=6.52,B1539&lt;=6.83),"Drinkable",
IF(AND(B1539&gt;6.83,B1539&lt;8),"Neutral",
IF(AND(B1539&gt;=8,B1539&lt;11),"Alkaline","Highly Alkaline")
))))</f>
        <v>Neutral</v>
      </c>
      <c r="P1540" t="str" cm="1">
        <f t="array" ref="P1540">_xlfn.IFS(C1539&lt;=60,"Soft",
C1539&lt;120,"Moderately Soft",
C1539&lt;=170,"Desirable",
C1539&lt;=240,"Moderately Hard",
C1539&gt;240,"Hard")</f>
        <v>Moderately Hard</v>
      </c>
      <c r="Q1540" t="str" cm="1">
        <f t="array" ref="Q1540">_xlfn.IFS(D1539&lt;50,"Non-Beneficial",
D1539&lt;=150,"Excellent",
D1539&lt;=250,"Good",
D1539&lt;=350,"Average",
D1539&lt;=500,"Poor",
D1539&lt;=800,"Very Poor",
D1539&gt;800,"Unacceptable")</f>
        <v>Non-Beneficial</v>
      </c>
      <c r="R1540" t="str">
        <f t="shared" si="217"/>
        <v>Unacceptable</v>
      </c>
      <c r="S1540" t="str">
        <f t="shared" ref="S1540:S1603" si="219">IF(F1539&lt;=400,"Safe","Unsafe")</f>
        <v>Unsafe</v>
      </c>
      <c r="T1540" t="str">
        <f t="shared" ref="T1540:T1603" si="220">IF(G1539&lt;=500,"Acceptable","Unacceptable")</f>
        <v>Acceptable</v>
      </c>
      <c r="U1540" t="str">
        <f t="shared" ref="U1540:U1603" si="221">IF(H1539&lt;20,"Acceptable","Unacceptable")</f>
        <v>Acceptable</v>
      </c>
      <c r="V1540" t="str">
        <f t="shared" ref="V1540:V1603" si="222">IF(I1539&lt;=80,"Safe","Unsafe")</f>
        <v>Safe</v>
      </c>
      <c r="W1540" t="str">
        <f t="shared" ref="W1540:W1603" si="223">IF(J1539&lt;5,"Acceptable","Unacceptable")</f>
        <v>Acceptable</v>
      </c>
      <c r="AA1540" t="str">
        <f t="shared" ref="AA1540:AA1603" si="224">IF(
       AND(OR(O1540 = "Drinkable",O1540 = "Neutral"),
                OR(P1540 = "Desirable",P1540 = "Moderately Hard"),
                OR(Q1540 = "Excellent",Q1540 = "Good",Q1540 = "Average"),
                OR(R1540 = "Acceptable",R1540 = "Needs Boiling"),
                S1540 = "Safe",
                T1540 = "Acceptable",
                U1540 = "Acceptable",
                V1540 = "Safe",
                W1540 = "Acceptable"
               ),
     "Potable",
    "Not-Potable"
   )</f>
        <v>Not-Potable</v>
      </c>
      <c r="AB1540" t="str">
        <f t="shared" ref="AB1540:AB1603" si="225">IF(
        SUM(
                   IF(OR(O1540 = "Neutral",O1540 = "Drinkable"),1,0),
                   IF(OR(P1540 = "Desirable",P1540 = "Moderately Hard"),1,0),
                   IF(OR(Q1540 = "Good",Q1540 = "Average",Q1540 ="Excellent"),1,0),
                   IF(OR(R1540 = "Acceptable",R1540 = "Needs Boiling"),1,0),
                   IF(S1540 = "Safe",1,0),
                   IF(T1540 = "Acceptable",1,0),
                   IF(U1540 = "Acceptable",1,0),
                   IF(V1540 = "Safe",1,0),
                   IF(W1540 = "Acceptable",1,0)
               )&gt;7,
      "Potable",
      "Not-Potable"
  )</f>
        <v>Not-Potable</v>
      </c>
      <c r="AC1540" t="s">
        <v>35</v>
      </c>
    </row>
    <row r="1541" spans="2:29" x14ac:dyDescent="0.3">
      <c r="B1541">
        <v>7.0258217707497597</v>
      </c>
      <c r="C1541">
        <v>147.96806029838399</v>
      </c>
      <c r="D1541">
        <v>212.26665548084799</v>
      </c>
      <c r="E1541">
        <v>7.3423806385991304</v>
      </c>
      <c r="F1541">
        <v>387.402856686051</v>
      </c>
      <c r="G1541">
        <v>421.09991689715503</v>
      </c>
      <c r="H1541">
        <v>13.996100554431701</v>
      </c>
      <c r="I1541">
        <v>51.174058021202399</v>
      </c>
      <c r="J1541">
        <v>4.7460919485591102</v>
      </c>
      <c r="O1541" t="str">
        <f t="shared" si="218"/>
        <v>Neutral</v>
      </c>
      <c r="P1541" t="str" cm="1">
        <f t="array" ref="P1541">_xlfn.IFS(C1540&lt;=60,"Soft",
C1540&lt;120,"Moderately Soft",
C1540&lt;=170,"Desirable",
C1540&lt;=240,"Moderately Hard",
C1540&gt;240,"Hard")</f>
        <v>Moderately Hard</v>
      </c>
      <c r="Q1541" t="str" cm="1">
        <f t="array" ref="Q1541">_xlfn.IFS(D1540&lt;50,"Non-Beneficial",
D1540&lt;=150,"Excellent",
D1540&lt;=250,"Good",
D1540&lt;=350,"Average",
D1540&lt;=500,"Poor",
D1540&lt;=800,"Very Poor",
D1540&gt;800,"Unacceptable")</f>
        <v>Poor</v>
      </c>
      <c r="R1541" t="str">
        <f t="shared" si="217"/>
        <v>Needs Boiling</v>
      </c>
      <c r="S1541" t="str">
        <f t="shared" si="219"/>
        <v>Safe</v>
      </c>
      <c r="T1541" t="str">
        <f t="shared" si="220"/>
        <v>Acceptable</v>
      </c>
      <c r="U1541" t="str">
        <f t="shared" si="221"/>
        <v>Acceptable</v>
      </c>
      <c r="V1541" t="str">
        <f t="shared" si="222"/>
        <v>Safe</v>
      </c>
      <c r="W1541" t="str">
        <f t="shared" si="223"/>
        <v>Acceptable</v>
      </c>
      <c r="AA1541" t="str">
        <f t="shared" si="224"/>
        <v>Not-Potable</v>
      </c>
      <c r="AB1541" t="str">
        <f t="shared" si="225"/>
        <v>Potable</v>
      </c>
      <c r="AC1541" t="s">
        <v>35</v>
      </c>
    </row>
    <row r="1542" spans="2:29" x14ac:dyDescent="0.3">
      <c r="B1542">
        <v>7.6068804753747701</v>
      </c>
      <c r="C1542">
        <v>183.84009969220801</v>
      </c>
      <c r="D1542">
        <v>293.39929268453898</v>
      </c>
      <c r="E1542">
        <v>5.70361713367621</v>
      </c>
      <c r="F1542">
        <v>259.53471900074697</v>
      </c>
      <c r="G1542">
        <v>426.98594167424898</v>
      </c>
      <c r="H1542">
        <v>14.0069832303267</v>
      </c>
      <c r="I1542">
        <v>91.590703431350093</v>
      </c>
      <c r="J1542">
        <v>4.56446039198915</v>
      </c>
      <c r="O1542" t="str">
        <f t="shared" si="218"/>
        <v>Neutral</v>
      </c>
      <c r="P1542" t="str" cm="1">
        <f t="array" ref="P1542">_xlfn.IFS(C1541&lt;=60,"Soft",
C1541&lt;120,"Moderately Soft",
C1541&lt;=170,"Desirable",
C1541&lt;=240,"Moderately Hard",
C1541&gt;240,"Hard")</f>
        <v>Desirable</v>
      </c>
      <c r="Q1542" t="str" cm="1">
        <f t="array" ref="Q1542">_xlfn.IFS(D1541&lt;50,"Non-Beneficial",
D1541&lt;=150,"Excellent",
D1541&lt;=250,"Good",
D1541&lt;=350,"Average",
D1541&lt;=500,"Poor",
D1541&lt;=800,"Very Poor",
D1541&gt;800,"Unacceptable")</f>
        <v>Good</v>
      </c>
      <c r="R1542" t="str">
        <f t="shared" si="217"/>
        <v>Unacceptable</v>
      </c>
      <c r="S1542" t="str">
        <f t="shared" si="219"/>
        <v>Safe</v>
      </c>
      <c r="T1542" t="str">
        <f t="shared" si="220"/>
        <v>Acceptable</v>
      </c>
      <c r="U1542" t="str">
        <f t="shared" si="221"/>
        <v>Acceptable</v>
      </c>
      <c r="V1542" t="str">
        <f t="shared" si="222"/>
        <v>Safe</v>
      </c>
      <c r="W1542" t="str">
        <f t="shared" si="223"/>
        <v>Acceptable</v>
      </c>
      <c r="AA1542" t="str">
        <f t="shared" si="224"/>
        <v>Not-Potable</v>
      </c>
      <c r="AB1542" t="str">
        <f t="shared" si="225"/>
        <v>Potable</v>
      </c>
      <c r="AC1542" t="s">
        <v>35</v>
      </c>
    </row>
    <row r="1543" spans="2:29" x14ac:dyDescent="0.3">
      <c r="B1543">
        <v>6.9838604389794599</v>
      </c>
      <c r="C1543">
        <v>202.256281545587</v>
      </c>
      <c r="D1543">
        <v>118.487697290951</v>
      </c>
      <c r="E1543">
        <v>7.6575341133876202</v>
      </c>
      <c r="F1543">
        <f>$AH$27</f>
        <v>333.77577661081307</v>
      </c>
      <c r="G1543">
        <v>486.97054256998001</v>
      </c>
      <c r="H1543">
        <v>16.061439779000601</v>
      </c>
      <c r="I1543">
        <v>61.851357719173997</v>
      </c>
      <c r="J1543">
        <v>4.1595665091495704</v>
      </c>
      <c r="O1543" t="str">
        <f t="shared" si="218"/>
        <v>Neutral</v>
      </c>
      <c r="P1543" t="str" cm="1">
        <f t="array" ref="P1543">_xlfn.IFS(C1542&lt;=60,"Soft",
C1542&lt;120,"Moderately Soft",
C1542&lt;=170,"Desirable",
C1542&lt;=240,"Moderately Hard",
C1542&gt;240,"Hard")</f>
        <v>Moderately Hard</v>
      </c>
      <c r="Q1543" t="str" cm="1">
        <f t="array" ref="Q1543">_xlfn.IFS(D1542&lt;50,"Non-Beneficial",
D1542&lt;=150,"Excellent",
D1542&lt;=250,"Good",
D1542&lt;=350,"Average",
D1542&lt;=500,"Poor",
D1542&lt;=800,"Very Poor",
D1542&gt;800,"Unacceptable")</f>
        <v>Average</v>
      </c>
      <c r="R1543" t="str">
        <f t="shared" si="217"/>
        <v>Needs Boiling</v>
      </c>
      <c r="S1543" t="str">
        <f t="shared" si="219"/>
        <v>Safe</v>
      </c>
      <c r="T1543" t="str">
        <f t="shared" si="220"/>
        <v>Acceptable</v>
      </c>
      <c r="U1543" t="str">
        <f t="shared" si="221"/>
        <v>Acceptable</v>
      </c>
      <c r="V1543" t="str">
        <f t="shared" si="222"/>
        <v>Unsafe</v>
      </c>
      <c r="W1543" t="str">
        <f t="shared" si="223"/>
        <v>Acceptable</v>
      </c>
      <c r="AA1543" t="str">
        <f t="shared" si="224"/>
        <v>Not-Potable</v>
      </c>
      <c r="AB1543" t="str">
        <f t="shared" si="225"/>
        <v>Potable</v>
      </c>
      <c r="AC1543" t="s">
        <v>35</v>
      </c>
    </row>
    <row r="1544" spans="2:29" x14ac:dyDescent="0.3">
      <c r="B1544">
        <v>6.3470200178986804</v>
      </c>
      <c r="C1544">
        <v>97.280908597807397</v>
      </c>
      <c r="D1544">
        <v>197.431484164945</v>
      </c>
      <c r="E1544">
        <v>3.40268158996198</v>
      </c>
      <c r="F1544">
        <v>305.43123624624201</v>
      </c>
      <c r="G1544">
        <v>502.919013229565</v>
      </c>
      <c r="H1544">
        <v>15.0940911518662</v>
      </c>
      <c r="I1544">
        <v>86.554168243341095</v>
      </c>
      <c r="J1544">
        <v>4.5263509388203298</v>
      </c>
      <c r="O1544" t="str">
        <f t="shared" si="218"/>
        <v>Neutral</v>
      </c>
      <c r="P1544" t="str" cm="1">
        <f t="array" ref="P1544">_xlfn.IFS(C1543&lt;=60,"Soft",
C1543&lt;120,"Moderately Soft",
C1543&lt;=170,"Desirable",
C1543&lt;=240,"Moderately Hard",
C1543&gt;240,"Hard")</f>
        <v>Moderately Hard</v>
      </c>
      <c r="Q1544" t="str" cm="1">
        <f t="array" ref="Q1544">_xlfn.IFS(D1543&lt;50,"Non-Beneficial",
D1543&lt;=150,"Excellent",
D1543&lt;=250,"Good",
D1543&lt;=350,"Average",
D1543&lt;=500,"Poor",
D1543&lt;=800,"Very Poor",
D1543&gt;800,"Unacceptable")</f>
        <v>Excellent</v>
      </c>
      <c r="R1544" t="str">
        <f t="shared" si="217"/>
        <v>Unacceptable</v>
      </c>
      <c r="S1544" t="str">
        <f t="shared" si="219"/>
        <v>Safe</v>
      </c>
      <c r="T1544" t="str">
        <f t="shared" si="220"/>
        <v>Acceptable</v>
      </c>
      <c r="U1544" t="str">
        <f t="shared" si="221"/>
        <v>Acceptable</v>
      </c>
      <c r="V1544" t="str">
        <f t="shared" si="222"/>
        <v>Safe</v>
      </c>
      <c r="W1544" t="str">
        <f t="shared" si="223"/>
        <v>Acceptable</v>
      </c>
      <c r="AA1544" t="str">
        <f t="shared" si="224"/>
        <v>Not-Potable</v>
      </c>
      <c r="AB1544" t="str">
        <f t="shared" si="225"/>
        <v>Potable</v>
      </c>
      <c r="AC1544" t="s">
        <v>35</v>
      </c>
    </row>
    <row r="1545" spans="2:29" x14ac:dyDescent="0.3">
      <c r="B1545">
        <v>7.3228284166165203</v>
      </c>
      <c r="C1545">
        <v>230.34290080685199</v>
      </c>
      <c r="D1545">
        <v>246.82124546316001</v>
      </c>
      <c r="E1545">
        <v>7.4255804969809702</v>
      </c>
      <c r="F1545">
        <v>323.83273741263201</v>
      </c>
      <c r="G1545">
        <v>349.31321274182199</v>
      </c>
      <c r="H1545">
        <v>9.4979370732389103</v>
      </c>
      <c r="I1545">
        <v>50.660145497161103</v>
      </c>
      <c r="J1545">
        <v>3.9819688318389699</v>
      </c>
      <c r="O1545" t="str">
        <f t="shared" si="218"/>
        <v>Acidic</v>
      </c>
      <c r="P1545" t="str" cm="1">
        <f t="array" ref="P1545">_xlfn.IFS(C1544&lt;=60,"Soft",
C1544&lt;120,"Moderately Soft",
C1544&lt;=170,"Desirable",
C1544&lt;=240,"Moderately Hard",
C1544&gt;240,"Hard")</f>
        <v>Moderately Soft</v>
      </c>
      <c r="Q1545" t="str" cm="1">
        <f t="array" ref="Q1545">_xlfn.IFS(D1544&lt;50,"Non-Beneficial",
D1544&lt;=150,"Excellent",
D1544&lt;=250,"Good",
D1544&lt;=350,"Average",
D1544&lt;=500,"Poor",
D1544&lt;=800,"Very Poor",
D1544&gt;800,"Unacceptable")</f>
        <v>Good</v>
      </c>
      <c r="R1545" t="str">
        <f t="shared" si="217"/>
        <v>Acceptable</v>
      </c>
      <c r="S1545" t="str">
        <f t="shared" si="219"/>
        <v>Safe</v>
      </c>
      <c r="T1545" t="str">
        <f t="shared" si="220"/>
        <v>Unacceptable</v>
      </c>
      <c r="U1545" t="str">
        <f t="shared" si="221"/>
        <v>Acceptable</v>
      </c>
      <c r="V1545" t="str">
        <f t="shared" si="222"/>
        <v>Unsafe</v>
      </c>
      <c r="W1545" t="str">
        <f t="shared" si="223"/>
        <v>Acceptable</v>
      </c>
      <c r="AA1545" t="str">
        <f t="shared" si="224"/>
        <v>Not-Potable</v>
      </c>
      <c r="AB1545" t="str">
        <f t="shared" si="225"/>
        <v>Not-Potable</v>
      </c>
      <c r="AC1545" t="s">
        <v>35</v>
      </c>
    </row>
    <row r="1546" spans="2:29" x14ac:dyDescent="0.3">
      <c r="B1546">
        <v>6.7775063594359404</v>
      </c>
      <c r="C1546">
        <v>207.050748290668</v>
      </c>
      <c r="D1546">
        <v>152.28912908891499</v>
      </c>
      <c r="E1546">
        <v>6.1824094819897102</v>
      </c>
      <c r="F1546">
        <v>321.39940357304198</v>
      </c>
      <c r="G1546">
        <v>523.24173197018501</v>
      </c>
      <c r="H1546">
        <v>12.683724393666701</v>
      </c>
      <c r="I1546">
        <v>86.1659706075325</v>
      </c>
      <c r="J1546">
        <v>4.26318026769657</v>
      </c>
      <c r="O1546" t="str">
        <f t="shared" si="218"/>
        <v>Neutral</v>
      </c>
      <c r="P1546" t="str" cm="1">
        <f t="array" ref="P1546">_xlfn.IFS(C1545&lt;=60,"Soft",
C1545&lt;120,"Moderately Soft",
C1545&lt;=170,"Desirable",
C1545&lt;=240,"Moderately Hard",
C1545&gt;240,"Hard")</f>
        <v>Moderately Hard</v>
      </c>
      <c r="Q1546" t="str" cm="1">
        <f t="array" ref="Q1546">_xlfn.IFS(D1545&lt;50,"Non-Beneficial",
D1545&lt;=150,"Excellent",
D1545&lt;=250,"Good",
D1545&lt;=350,"Average",
D1545&lt;=500,"Poor",
D1545&lt;=800,"Very Poor",
D1545&gt;800,"Unacceptable")</f>
        <v>Good</v>
      </c>
      <c r="R1546" t="str">
        <f t="shared" si="217"/>
        <v>Unacceptable</v>
      </c>
      <c r="S1546" t="str">
        <f t="shared" si="219"/>
        <v>Safe</v>
      </c>
      <c r="T1546" t="str">
        <f t="shared" si="220"/>
        <v>Acceptable</v>
      </c>
      <c r="U1546" t="str">
        <f t="shared" si="221"/>
        <v>Acceptable</v>
      </c>
      <c r="V1546" t="str">
        <f t="shared" si="222"/>
        <v>Safe</v>
      </c>
      <c r="W1546" t="str">
        <f t="shared" si="223"/>
        <v>Acceptable</v>
      </c>
      <c r="AA1546" t="str">
        <f t="shared" si="224"/>
        <v>Not-Potable</v>
      </c>
      <c r="AB1546" t="str">
        <f t="shared" si="225"/>
        <v>Potable</v>
      </c>
      <c r="AC1546" t="s">
        <v>35</v>
      </c>
    </row>
    <row r="1547" spans="2:29" x14ac:dyDescent="0.3">
      <c r="B1547">
        <v>8.3703649646193501</v>
      </c>
      <c r="C1547">
        <v>155.55356541145099</v>
      </c>
      <c r="D1547">
        <v>271.93317377530099</v>
      </c>
      <c r="E1547">
        <v>5.7914525090835696</v>
      </c>
      <c r="F1547">
        <f>$AH$27</f>
        <v>333.77577661081307</v>
      </c>
      <c r="G1547">
        <v>356.51986547756002</v>
      </c>
      <c r="H1547">
        <v>7.8321081464018203</v>
      </c>
      <c r="I1547">
        <v>69.419664672981298</v>
      </c>
      <c r="J1547">
        <v>2.74664983383086</v>
      </c>
      <c r="O1547" t="str">
        <f t="shared" si="218"/>
        <v>Drinkable</v>
      </c>
      <c r="P1547" t="str" cm="1">
        <f t="array" ref="P1547">_xlfn.IFS(C1546&lt;=60,"Soft",
C1546&lt;120,"Moderately Soft",
C1546&lt;=170,"Desirable",
C1546&lt;=240,"Moderately Hard",
C1546&gt;240,"Hard")</f>
        <v>Moderately Hard</v>
      </c>
      <c r="Q1547" t="str" cm="1">
        <f t="array" ref="Q1547">_xlfn.IFS(D1546&lt;50,"Non-Beneficial",
D1546&lt;=150,"Excellent",
D1546&lt;=250,"Good",
D1546&lt;=350,"Average",
D1546&lt;=500,"Poor",
D1546&lt;=800,"Very Poor",
D1546&gt;800,"Unacceptable")</f>
        <v>Good</v>
      </c>
      <c r="R1547" t="str">
        <f t="shared" si="217"/>
        <v>Needs Boiling</v>
      </c>
      <c r="S1547" t="str">
        <f t="shared" si="219"/>
        <v>Safe</v>
      </c>
      <c r="T1547" t="str">
        <f t="shared" si="220"/>
        <v>Unacceptable</v>
      </c>
      <c r="U1547" t="str">
        <f t="shared" si="221"/>
        <v>Acceptable</v>
      </c>
      <c r="V1547" t="str">
        <f t="shared" si="222"/>
        <v>Unsafe</v>
      </c>
      <c r="W1547" t="str">
        <f t="shared" si="223"/>
        <v>Acceptable</v>
      </c>
      <c r="AA1547" t="str">
        <f t="shared" si="224"/>
        <v>Not-Potable</v>
      </c>
      <c r="AB1547" t="str">
        <f t="shared" si="225"/>
        <v>Not-Potable</v>
      </c>
      <c r="AC1547" t="s">
        <v>35</v>
      </c>
    </row>
    <row r="1548" spans="2:29" x14ac:dyDescent="0.3">
      <c r="B1548">
        <v>6.6427556952627604</v>
      </c>
      <c r="C1548">
        <v>168.896421688375</v>
      </c>
      <c r="D1548">
        <v>365.05524257633203</v>
      </c>
      <c r="E1548">
        <v>6.0625610866212796</v>
      </c>
      <c r="F1548">
        <v>298.55247993899798</v>
      </c>
      <c r="G1548">
        <v>474.05749017326002</v>
      </c>
      <c r="H1548">
        <v>14.299241868727201</v>
      </c>
      <c r="I1548">
        <v>71.706891132324898</v>
      </c>
      <c r="J1548">
        <v>4.2992092811023399</v>
      </c>
      <c r="O1548" t="str">
        <f t="shared" si="218"/>
        <v>Alkaline</v>
      </c>
      <c r="P1548" t="str" cm="1">
        <f t="array" ref="P1548">_xlfn.IFS(C1547&lt;=60,"Soft",
C1547&lt;120,"Moderately Soft",
C1547&lt;=170,"Desirable",
C1547&lt;=240,"Moderately Hard",
C1547&gt;240,"Hard")</f>
        <v>Desirable</v>
      </c>
      <c r="Q1548" t="str" cm="1">
        <f t="array" ref="Q1548">_xlfn.IFS(D1547&lt;50,"Non-Beneficial",
D1547&lt;=150,"Excellent",
D1547&lt;=250,"Good",
D1547&lt;=350,"Average",
D1547&lt;=500,"Poor",
D1547&lt;=800,"Very Poor",
D1547&gt;800,"Unacceptable")</f>
        <v>Average</v>
      </c>
      <c r="R1548" t="str">
        <f t="shared" si="217"/>
        <v>Needs Boiling</v>
      </c>
      <c r="S1548" t="str">
        <f t="shared" si="219"/>
        <v>Safe</v>
      </c>
      <c r="T1548" t="str">
        <f t="shared" si="220"/>
        <v>Acceptable</v>
      </c>
      <c r="U1548" t="str">
        <f t="shared" si="221"/>
        <v>Acceptable</v>
      </c>
      <c r="V1548" t="str">
        <f t="shared" si="222"/>
        <v>Safe</v>
      </c>
      <c r="W1548" t="str">
        <f t="shared" si="223"/>
        <v>Acceptable</v>
      </c>
      <c r="AA1548" t="str">
        <f t="shared" si="224"/>
        <v>Not-Potable</v>
      </c>
      <c r="AB1548" t="str">
        <f t="shared" si="225"/>
        <v>Potable</v>
      </c>
      <c r="AC1548" t="s">
        <v>35</v>
      </c>
    </row>
    <row r="1549" spans="2:29" x14ac:dyDescent="0.3">
      <c r="B1549">
        <v>6.21758491448443</v>
      </c>
      <c r="C1549">
        <v>203.70722161850699</v>
      </c>
      <c r="D1549">
        <v>155.97640883064298</v>
      </c>
      <c r="E1549">
        <v>7.7514611859108502</v>
      </c>
      <c r="F1549">
        <v>361.24780968656199</v>
      </c>
      <c r="G1549">
        <v>452.92202490599198</v>
      </c>
      <c r="H1549">
        <v>14.597144517440199</v>
      </c>
      <c r="I1549">
        <v>70.850976500243206</v>
      </c>
      <c r="J1549">
        <v>4.1501669097538603</v>
      </c>
      <c r="O1549" t="str">
        <f t="shared" si="218"/>
        <v>Drinkable</v>
      </c>
      <c r="P1549" t="str" cm="1">
        <f t="array" ref="P1549">_xlfn.IFS(C1548&lt;=60,"Soft",
C1548&lt;120,"Moderately Soft",
C1548&lt;=170,"Desirable",
C1548&lt;=240,"Moderately Hard",
C1548&gt;240,"Hard")</f>
        <v>Desirable</v>
      </c>
      <c r="Q1549" t="str" cm="1">
        <f t="array" ref="Q1549">_xlfn.IFS(D1548&lt;50,"Non-Beneficial",
D1548&lt;=150,"Excellent",
D1548&lt;=250,"Good",
D1548&lt;=350,"Average",
D1548&lt;=500,"Poor",
D1548&lt;=800,"Very Poor",
D1548&gt;800,"Unacceptable")</f>
        <v>Poor</v>
      </c>
      <c r="R1549" t="str">
        <f t="shared" si="217"/>
        <v>Needs Boiling</v>
      </c>
      <c r="S1549" t="str">
        <f t="shared" si="219"/>
        <v>Safe</v>
      </c>
      <c r="T1549" t="str">
        <f t="shared" si="220"/>
        <v>Acceptable</v>
      </c>
      <c r="U1549" t="str">
        <f t="shared" si="221"/>
        <v>Acceptable</v>
      </c>
      <c r="V1549" t="str">
        <f t="shared" si="222"/>
        <v>Safe</v>
      </c>
      <c r="W1549" t="str">
        <f t="shared" si="223"/>
        <v>Acceptable</v>
      </c>
      <c r="AA1549" t="str">
        <f t="shared" si="224"/>
        <v>Not-Potable</v>
      </c>
      <c r="AB1549" t="str">
        <f t="shared" si="225"/>
        <v>Potable</v>
      </c>
      <c r="AC1549" t="s">
        <v>35</v>
      </c>
    </row>
    <row r="1550" spans="2:29" x14ac:dyDescent="0.3">
      <c r="B1550">
        <v>6.6301221558286798</v>
      </c>
      <c r="C1550">
        <v>192.52170324831701</v>
      </c>
      <c r="D1550">
        <v>362.69701316662105</v>
      </c>
      <c r="E1550">
        <v>4.97386633207541</v>
      </c>
      <c r="F1550">
        <v>277.49929709671</v>
      </c>
      <c r="G1550">
        <v>320.47085296320398</v>
      </c>
      <c r="H1550">
        <v>14.7863473624523</v>
      </c>
      <c r="I1550">
        <v>80.980212782923601</v>
      </c>
      <c r="J1550">
        <v>3.3527646058454699</v>
      </c>
      <c r="O1550" t="str">
        <f t="shared" si="218"/>
        <v>Acidic</v>
      </c>
      <c r="P1550" t="str" cm="1">
        <f t="array" ref="P1550">_xlfn.IFS(C1549&lt;=60,"Soft",
C1549&lt;120,"Moderately Soft",
C1549&lt;=170,"Desirable",
C1549&lt;=240,"Moderately Hard",
C1549&gt;240,"Hard")</f>
        <v>Moderately Hard</v>
      </c>
      <c r="Q1550" t="str" cm="1">
        <f t="array" ref="Q1550">_xlfn.IFS(D1549&lt;50,"Non-Beneficial",
D1549&lt;=150,"Excellent",
D1549&lt;=250,"Good",
D1549&lt;=350,"Average",
D1549&lt;=500,"Poor",
D1549&lt;=800,"Very Poor",
D1549&gt;800,"Unacceptable")</f>
        <v>Good</v>
      </c>
      <c r="R1550" t="str">
        <f t="shared" si="217"/>
        <v>Unacceptable</v>
      </c>
      <c r="S1550" t="str">
        <f t="shared" si="219"/>
        <v>Safe</v>
      </c>
      <c r="T1550" t="str">
        <f t="shared" si="220"/>
        <v>Acceptable</v>
      </c>
      <c r="U1550" t="str">
        <f t="shared" si="221"/>
        <v>Acceptable</v>
      </c>
      <c r="V1550" t="str">
        <f t="shared" si="222"/>
        <v>Safe</v>
      </c>
      <c r="W1550" t="str">
        <f t="shared" si="223"/>
        <v>Acceptable</v>
      </c>
      <c r="AA1550" t="str">
        <f t="shared" si="224"/>
        <v>Not-Potable</v>
      </c>
      <c r="AB1550" t="str">
        <f t="shared" si="225"/>
        <v>Not-Potable</v>
      </c>
      <c r="AC1550" t="s">
        <v>35</v>
      </c>
    </row>
    <row r="1551" spans="2:29" x14ac:dyDescent="0.3">
      <c r="B1551">
        <v>8.0510222030269301</v>
      </c>
      <c r="C1551">
        <v>171.75175403691</v>
      </c>
      <c r="D1551">
        <v>283.38664040029903</v>
      </c>
      <c r="E1551">
        <v>6.3921207309864903</v>
      </c>
      <c r="F1551">
        <v>319.00507105995302</v>
      </c>
      <c r="G1551">
        <v>496.90626618165101</v>
      </c>
      <c r="H1551">
        <v>16.192870149305001</v>
      </c>
      <c r="I1551">
        <v>91.123219317490495</v>
      </c>
      <c r="J1551">
        <v>3.7674431256759</v>
      </c>
      <c r="O1551" t="str">
        <f t="shared" si="218"/>
        <v>Drinkable</v>
      </c>
      <c r="P1551" t="str" cm="1">
        <f t="array" ref="P1551">_xlfn.IFS(C1550&lt;=60,"Soft",
C1550&lt;120,"Moderately Soft",
C1550&lt;=170,"Desirable",
C1550&lt;=240,"Moderately Hard",
C1550&gt;240,"Hard")</f>
        <v>Moderately Hard</v>
      </c>
      <c r="Q1551" t="str" cm="1">
        <f t="array" ref="Q1551">_xlfn.IFS(D1550&lt;50,"Non-Beneficial",
D1550&lt;=150,"Excellent",
D1550&lt;=250,"Good",
D1550&lt;=350,"Average",
D1550&lt;=500,"Poor",
D1550&lt;=800,"Very Poor",
D1550&gt;800,"Unacceptable")</f>
        <v>Poor</v>
      </c>
      <c r="R1551" t="str">
        <f t="shared" si="217"/>
        <v>Acceptable</v>
      </c>
      <c r="S1551" t="str">
        <f t="shared" si="219"/>
        <v>Safe</v>
      </c>
      <c r="T1551" t="str">
        <f t="shared" si="220"/>
        <v>Acceptable</v>
      </c>
      <c r="U1551" t="str">
        <f t="shared" si="221"/>
        <v>Acceptable</v>
      </c>
      <c r="V1551" t="str">
        <f t="shared" si="222"/>
        <v>Unsafe</v>
      </c>
      <c r="W1551" t="str">
        <f t="shared" si="223"/>
        <v>Acceptable</v>
      </c>
      <c r="AA1551" t="str">
        <f t="shared" si="224"/>
        <v>Not-Potable</v>
      </c>
      <c r="AB1551" t="str">
        <f t="shared" si="225"/>
        <v>Not-Potable</v>
      </c>
      <c r="AC1551" t="s">
        <v>35</v>
      </c>
    </row>
    <row r="1552" spans="2:29" x14ac:dyDescent="0.3">
      <c r="B1552">
        <v>8.4160868170465406</v>
      </c>
      <c r="C1552">
        <v>208.326021772095</v>
      </c>
      <c r="D1552">
        <v>282.34906857156102</v>
      </c>
      <c r="E1552">
        <v>7.7841230485530097</v>
      </c>
      <c r="F1552">
        <v>297.330528086198</v>
      </c>
      <c r="G1552">
        <v>444.56010847647298</v>
      </c>
      <c r="H1552">
        <v>12.6451757781774</v>
      </c>
      <c r="I1552">
        <v>78.756532835860497</v>
      </c>
      <c r="J1552">
        <v>4.9300838102540396</v>
      </c>
      <c r="O1552" t="str">
        <f t="shared" si="218"/>
        <v>Alkaline</v>
      </c>
      <c r="P1552" t="str" cm="1">
        <f t="array" ref="P1552">_xlfn.IFS(C1551&lt;=60,"Soft",
C1551&lt;120,"Moderately Soft",
C1551&lt;=170,"Desirable",
C1551&lt;=240,"Moderately Hard",
C1551&gt;240,"Hard")</f>
        <v>Moderately Hard</v>
      </c>
      <c r="Q1552" t="str" cm="1">
        <f t="array" ref="Q1552">_xlfn.IFS(D1551&lt;50,"Non-Beneficial",
D1551&lt;=150,"Excellent",
D1551&lt;=250,"Good",
D1551&lt;=350,"Average",
D1551&lt;=500,"Poor",
D1551&lt;=800,"Very Poor",
D1551&gt;800,"Unacceptable")</f>
        <v>Average</v>
      </c>
      <c r="R1552" t="str">
        <f t="shared" si="217"/>
        <v>Needs Boiling</v>
      </c>
      <c r="S1552" t="str">
        <f t="shared" si="219"/>
        <v>Safe</v>
      </c>
      <c r="T1552" t="str">
        <f t="shared" si="220"/>
        <v>Acceptable</v>
      </c>
      <c r="U1552" t="str">
        <f t="shared" si="221"/>
        <v>Acceptable</v>
      </c>
      <c r="V1552" t="str">
        <f t="shared" si="222"/>
        <v>Unsafe</v>
      </c>
      <c r="W1552" t="str">
        <f t="shared" si="223"/>
        <v>Acceptable</v>
      </c>
      <c r="AA1552" t="str">
        <f t="shared" si="224"/>
        <v>Not-Potable</v>
      </c>
      <c r="AB1552" t="str">
        <f t="shared" si="225"/>
        <v>Not-Potable</v>
      </c>
      <c r="AC1552" t="s">
        <v>35</v>
      </c>
    </row>
    <row r="1553" spans="2:29" x14ac:dyDescent="0.3">
      <c r="B1553">
        <f>$AG$27</f>
        <v>7.080794504276815</v>
      </c>
      <c r="C1553">
        <v>166.91399143546499</v>
      </c>
      <c r="D1553">
        <v>240.375104900373</v>
      </c>
      <c r="E1553">
        <v>7.1367126114854997</v>
      </c>
      <c r="F1553">
        <v>349.88527610338002</v>
      </c>
      <c r="G1553">
        <v>411.47846097100597</v>
      </c>
      <c r="H1553">
        <v>9.4564731700310105</v>
      </c>
      <c r="I1553">
        <v>94.901122266200204</v>
      </c>
      <c r="J1553">
        <v>3.74370373518162</v>
      </c>
      <c r="O1553" t="str">
        <f t="shared" si="218"/>
        <v>Alkaline</v>
      </c>
      <c r="P1553" t="str" cm="1">
        <f t="array" ref="P1553">_xlfn.IFS(C1552&lt;=60,"Soft",
C1552&lt;120,"Moderately Soft",
C1552&lt;=170,"Desirable",
C1552&lt;=240,"Moderately Hard",
C1552&gt;240,"Hard")</f>
        <v>Moderately Hard</v>
      </c>
      <c r="Q1553" t="str" cm="1">
        <f t="array" ref="Q1553">_xlfn.IFS(D1552&lt;50,"Non-Beneficial",
D1552&lt;=150,"Excellent",
D1552&lt;=250,"Good",
D1552&lt;=350,"Average",
D1552&lt;=500,"Poor",
D1552&lt;=800,"Very Poor",
D1552&gt;800,"Unacceptable")</f>
        <v>Average</v>
      </c>
      <c r="R1553" t="str">
        <f t="shared" si="217"/>
        <v>Unacceptable</v>
      </c>
      <c r="S1553" t="str">
        <f t="shared" si="219"/>
        <v>Safe</v>
      </c>
      <c r="T1553" t="str">
        <f t="shared" si="220"/>
        <v>Acceptable</v>
      </c>
      <c r="U1553" t="str">
        <f t="shared" si="221"/>
        <v>Acceptable</v>
      </c>
      <c r="V1553" t="str">
        <f t="shared" si="222"/>
        <v>Safe</v>
      </c>
      <c r="W1553" t="str">
        <f t="shared" si="223"/>
        <v>Acceptable</v>
      </c>
      <c r="AA1553" t="str">
        <f t="shared" si="224"/>
        <v>Not-Potable</v>
      </c>
      <c r="AB1553" t="str">
        <f t="shared" si="225"/>
        <v>Not-Potable</v>
      </c>
      <c r="AC1553" t="s">
        <v>35</v>
      </c>
    </row>
    <row r="1554" spans="2:29" x14ac:dyDescent="0.3">
      <c r="B1554">
        <v>7.9330676915139202</v>
      </c>
      <c r="C1554">
        <v>204.72428140123799</v>
      </c>
      <c r="D1554">
        <v>127.328882432474</v>
      </c>
      <c r="E1554">
        <v>7.7171867421324496</v>
      </c>
      <c r="F1554">
        <v>331.08717703417102</v>
      </c>
      <c r="G1554">
        <v>449.685602431142</v>
      </c>
      <c r="H1554">
        <v>15.669628241379099</v>
      </c>
      <c r="I1554">
        <v>55.404079655911502</v>
      </c>
      <c r="J1554">
        <v>4.5342330430238302</v>
      </c>
      <c r="O1554" t="str">
        <f t="shared" si="218"/>
        <v>Neutral</v>
      </c>
      <c r="P1554" t="str" cm="1">
        <f t="array" ref="P1554">_xlfn.IFS(C1553&lt;=60,"Soft",
C1553&lt;120,"Moderately Soft",
C1553&lt;=170,"Desirable",
C1553&lt;=240,"Moderately Hard",
C1553&gt;240,"Hard")</f>
        <v>Desirable</v>
      </c>
      <c r="Q1554" t="str" cm="1">
        <f t="array" ref="Q1554">_xlfn.IFS(D1553&lt;50,"Non-Beneficial",
D1553&lt;=150,"Excellent",
D1553&lt;=250,"Good",
D1553&lt;=350,"Average",
D1553&lt;=500,"Poor",
D1553&lt;=800,"Very Poor",
D1553&gt;800,"Unacceptable")</f>
        <v>Good</v>
      </c>
      <c r="R1554" t="str">
        <f t="shared" si="217"/>
        <v>Unacceptable</v>
      </c>
      <c r="S1554" t="str">
        <f t="shared" si="219"/>
        <v>Safe</v>
      </c>
      <c r="T1554" t="str">
        <f t="shared" si="220"/>
        <v>Acceptable</v>
      </c>
      <c r="U1554" t="str">
        <f t="shared" si="221"/>
        <v>Acceptable</v>
      </c>
      <c r="V1554" t="str">
        <f t="shared" si="222"/>
        <v>Unsafe</v>
      </c>
      <c r="W1554" t="str">
        <f t="shared" si="223"/>
        <v>Acceptable</v>
      </c>
      <c r="AA1554" t="str">
        <f t="shared" si="224"/>
        <v>Not-Potable</v>
      </c>
      <c r="AB1554" t="str">
        <f t="shared" si="225"/>
        <v>Not-Potable</v>
      </c>
      <c r="AC1554" t="s">
        <v>35</v>
      </c>
    </row>
    <row r="1555" spans="2:29" x14ac:dyDescent="0.3">
      <c r="B1555">
        <v>7.9176085954610196</v>
      </c>
      <c r="C1555">
        <v>181.525389789336</v>
      </c>
      <c r="D1555">
        <v>158.05650152983199</v>
      </c>
      <c r="E1555">
        <v>7.2630179711878204</v>
      </c>
      <c r="F1555">
        <f>$AH$27</f>
        <v>333.77577661081307</v>
      </c>
      <c r="G1555">
        <v>291.79606717662102</v>
      </c>
      <c r="H1555">
        <v>13.0436168001707</v>
      </c>
      <c r="I1555">
        <v>77.1310511600756</v>
      </c>
      <c r="J1555">
        <v>3.78408538126412</v>
      </c>
      <c r="O1555" t="str">
        <f t="shared" si="218"/>
        <v>Neutral</v>
      </c>
      <c r="P1555" t="str" cm="1">
        <f t="array" ref="P1555">_xlfn.IFS(C1554&lt;=60,"Soft",
C1554&lt;120,"Moderately Soft",
C1554&lt;=170,"Desirable",
C1554&lt;=240,"Moderately Hard",
C1554&gt;240,"Hard")</f>
        <v>Moderately Hard</v>
      </c>
      <c r="Q1555" t="str" cm="1">
        <f t="array" ref="Q1555">_xlfn.IFS(D1554&lt;50,"Non-Beneficial",
D1554&lt;=150,"Excellent",
D1554&lt;=250,"Good",
D1554&lt;=350,"Average",
D1554&lt;=500,"Poor",
D1554&lt;=800,"Very Poor",
D1554&gt;800,"Unacceptable")</f>
        <v>Excellent</v>
      </c>
      <c r="R1555" t="str">
        <f t="shared" si="217"/>
        <v>Unacceptable</v>
      </c>
      <c r="S1555" t="str">
        <f t="shared" si="219"/>
        <v>Safe</v>
      </c>
      <c r="T1555" t="str">
        <f t="shared" si="220"/>
        <v>Acceptable</v>
      </c>
      <c r="U1555" t="str">
        <f t="shared" si="221"/>
        <v>Acceptable</v>
      </c>
      <c r="V1555" t="str">
        <f t="shared" si="222"/>
        <v>Safe</v>
      </c>
      <c r="W1555" t="str">
        <f t="shared" si="223"/>
        <v>Acceptable</v>
      </c>
      <c r="AA1555" t="str">
        <f t="shared" si="224"/>
        <v>Not-Potable</v>
      </c>
      <c r="AB1555" t="str">
        <f t="shared" si="225"/>
        <v>Potable</v>
      </c>
      <c r="AC1555" t="s">
        <v>35</v>
      </c>
    </row>
    <row r="1556" spans="2:29" x14ac:dyDescent="0.3">
      <c r="B1556">
        <v>8.9420459914869994</v>
      </c>
      <c r="C1556">
        <v>215.67378607051899</v>
      </c>
      <c r="D1556">
        <v>564.88672412739095</v>
      </c>
      <c r="E1556">
        <v>3.23143840137883</v>
      </c>
      <c r="F1556">
        <v>129</v>
      </c>
      <c r="G1556">
        <v>541.91546767545503</v>
      </c>
      <c r="H1556">
        <v>9.3137706796862201</v>
      </c>
      <c r="I1556">
        <v>70.828373834477006</v>
      </c>
      <c r="J1556">
        <v>4.3542876411895302</v>
      </c>
      <c r="O1556" t="str">
        <f t="shared" si="218"/>
        <v>Neutral</v>
      </c>
      <c r="P1556" t="str" cm="1">
        <f t="array" ref="P1556">_xlfn.IFS(C1555&lt;=60,"Soft",
C1555&lt;120,"Moderately Soft",
C1555&lt;=170,"Desirable",
C1555&lt;=240,"Moderately Hard",
C1555&gt;240,"Hard")</f>
        <v>Moderately Hard</v>
      </c>
      <c r="Q1556" t="str" cm="1">
        <f t="array" ref="Q1556">_xlfn.IFS(D1555&lt;50,"Non-Beneficial",
D1555&lt;=150,"Excellent",
D1555&lt;=250,"Good",
D1555&lt;=350,"Average",
D1555&lt;=500,"Poor",
D1555&lt;=800,"Very Poor",
D1555&gt;800,"Unacceptable")</f>
        <v>Good</v>
      </c>
      <c r="R1556" t="str">
        <f t="shared" si="217"/>
        <v>Unacceptable</v>
      </c>
      <c r="S1556" t="str">
        <f t="shared" si="219"/>
        <v>Safe</v>
      </c>
      <c r="T1556" t="str">
        <f t="shared" si="220"/>
        <v>Acceptable</v>
      </c>
      <c r="U1556" t="str">
        <f t="shared" si="221"/>
        <v>Acceptable</v>
      </c>
      <c r="V1556" t="str">
        <f t="shared" si="222"/>
        <v>Safe</v>
      </c>
      <c r="W1556" t="str">
        <f t="shared" si="223"/>
        <v>Acceptable</v>
      </c>
      <c r="AA1556" t="str">
        <f t="shared" si="224"/>
        <v>Not-Potable</v>
      </c>
      <c r="AB1556" t="str">
        <f t="shared" si="225"/>
        <v>Potable</v>
      </c>
      <c r="AC1556" t="s">
        <v>35</v>
      </c>
    </row>
    <row r="1557" spans="2:29" x14ac:dyDescent="0.3">
      <c r="B1557">
        <v>7.0339453585367098</v>
      </c>
      <c r="C1557">
        <v>246.62287104900599</v>
      </c>
      <c r="D1557">
        <v>154.284509157082</v>
      </c>
      <c r="E1557">
        <v>7.5707685963593701</v>
      </c>
      <c r="F1557">
        <v>305.61642248861398</v>
      </c>
      <c r="G1557">
        <v>516.21784724330303</v>
      </c>
      <c r="H1557">
        <v>17.526819340684501</v>
      </c>
      <c r="I1557">
        <v>91.602793753185694</v>
      </c>
      <c r="J1557">
        <v>3.9317308627302099</v>
      </c>
      <c r="O1557" t="str">
        <f t="shared" si="218"/>
        <v>Alkaline</v>
      </c>
      <c r="P1557" t="str" cm="1">
        <f t="array" ref="P1557">_xlfn.IFS(C1556&lt;=60,"Soft",
C1556&lt;120,"Moderately Soft",
C1556&lt;=170,"Desirable",
C1556&lt;=240,"Moderately Hard",
C1556&gt;240,"Hard")</f>
        <v>Moderately Hard</v>
      </c>
      <c r="Q1557" t="str" cm="1">
        <f t="array" ref="Q1557">_xlfn.IFS(D1556&lt;50,"Non-Beneficial",
D1556&lt;=150,"Excellent",
D1556&lt;=250,"Good",
D1556&lt;=350,"Average",
D1556&lt;=500,"Poor",
D1556&lt;=800,"Very Poor",
D1556&gt;800,"Unacceptable")</f>
        <v>Very Poor</v>
      </c>
      <c r="R1557" t="str">
        <f t="shared" si="217"/>
        <v>Acceptable</v>
      </c>
      <c r="S1557" t="str">
        <f t="shared" si="219"/>
        <v>Safe</v>
      </c>
      <c r="T1557" t="str">
        <f t="shared" si="220"/>
        <v>Unacceptable</v>
      </c>
      <c r="U1557" t="str">
        <f t="shared" si="221"/>
        <v>Acceptable</v>
      </c>
      <c r="V1557" t="str">
        <f t="shared" si="222"/>
        <v>Safe</v>
      </c>
      <c r="W1557" t="str">
        <f t="shared" si="223"/>
        <v>Acceptable</v>
      </c>
      <c r="AA1557" t="str">
        <f t="shared" si="224"/>
        <v>Not-Potable</v>
      </c>
      <c r="AB1557" t="str">
        <f t="shared" si="225"/>
        <v>Not-Potable</v>
      </c>
      <c r="AC1557" t="s">
        <v>35</v>
      </c>
    </row>
    <row r="1558" spans="2:29" x14ac:dyDescent="0.3">
      <c r="B1558">
        <f>$AG$27</f>
        <v>7.080794504276815</v>
      </c>
      <c r="C1558">
        <v>158.20764744104901</v>
      </c>
      <c r="D1558">
        <v>452.430289529302</v>
      </c>
      <c r="E1558">
        <v>4.0648778870058697</v>
      </c>
      <c r="F1558">
        <v>247.18003812878101</v>
      </c>
      <c r="G1558">
        <v>399.76696482112101</v>
      </c>
      <c r="H1558">
        <v>16.086232449405301</v>
      </c>
      <c r="I1558">
        <v>53.502085762742901</v>
      </c>
      <c r="J1558">
        <v>4.1088567033191303</v>
      </c>
      <c r="O1558" t="str">
        <f t="shared" si="218"/>
        <v>Neutral</v>
      </c>
      <c r="P1558" t="str" cm="1">
        <f t="array" ref="P1558">_xlfn.IFS(C1557&lt;=60,"Soft",
C1557&lt;120,"Moderately Soft",
C1557&lt;=170,"Desirable",
C1557&lt;=240,"Moderately Hard",
C1557&gt;240,"Hard")</f>
        <v>Hard</v>
      </c>
      <c r="Q1558" t="str" cm="1">
        <f t="array" ref="Q1558">_xlfn.IFS(D1557&lt;50,"Non-Beneficial",
D1557&lt;=150,"Excellent",
D1557&lt;=250,"Good",
D1557&lt;=350,"Average",
D1557&lt;=500,"Poor",
D1557&lt;=800,"Very Poor",
D1557&gt;800,"Unacceptable")</f>
        <v>Good</v>
      </c>
      <c r="R1558" t="str">
        <f t="shared" si="217"/>
        <v>Unacceptable</v>
      </c>
      <c r="S1558" t="str">
        <f t="shared" si="219"/>
        <v>Safe</v>
      </c>
      <c r="T1558" t="str">
        <f t="shared" si="220"/>
        <v>Unacceptable</v>
      </c>
      <c r="U1558" t="str">
        <f t="shared" si="221"/>
        <v>Acceptable</v>
      </c>
      <c r="V1558" t="str">
        <f t="shared" si="222"/>
        <v>Unsafe</v>
      </c>
      <c r="W1558" t="str">
        <f t="shared" si="223"/>
        <v>Acceptable</v>
      </c>
      <c r="AA1558" t="str">
        <f t="shared" si="224"/>
        <v>Not-Potable</v>
      </c>
      <c r="AB1558" t="str">
        <f t="shared" si="225"/>
        <v>Not-Potable</v>
      </c>
      <c r="AC1558" t="s">
        <v>35</v>
      </c>
    </row>
    <row r="1559" spans="2:29" x14ac:dyDescent="0.3">
      <c r="B1559">
        <v>7.5800488080737898</v>
      </c>
      <c r="C1559">
        <v>225.08855450869399</v>
      </c>
      <c r="D1559">
        <v>317.49924396203699</v>
      </c>
      <c r="E1559">
        <v>5.8847951156277496</v>
      </c>
      <c r="F1559">
        <f>$AH$27</f>
        <v>333.77577661081307</v>
      </c>
      <c r="G1559">
        <v>503.90873305853899</v>
      </c>
      <c r="H1559">
        <v>18.502406101828001</v>
      </c>
      <c r="I1559">
        <v>78.354340699355404</v>
      </c>
      <c r="J1559">
        <v>3.9596365237435101</v>
      </c>
      <c r="O1559" t="str">
        <f t="shared" si="218"/>
        <v>Neutral</v>
      </c>
      <c r="P1559" t="str" cm="1">
        <f t="array" ref="P1559">_xlfn.IFS(C1558&lt;=60,"Soft",
C1558&lt;120,"Moderately Soft",
C1558&lt;=170,"Desirable",
C1558&lt;=240,"Moderately Hard",
C1558&gt;240,"Hard")</f>
        <v>Desirable</v>
      </c>
      <c r="Q1559" t="str" cm="1">
        <f t="array" ref="Q1559">_xlfn.IFS(D1558&lt;50,"Non-Beneficial",
D1558&lt;=150,"Excellent",
D1558&lt;=250,"Good",
D1558&lt;=350,"Average",
D1558&lt;=500,"Poor",
D1558&lt;=800,"Very Poor",
D1558&gt;800,"Unacceptable")</f>
        <v>Poor</v>
      </c>
      <c r="R1559" t="str">
        <f t="shared" si="217"/>
        <v>Acceptable</v>
      </c>
      <c r="S1559" t="str">
        <f t="shared" si="219"/>
        <v>Safe</v>
      </c>
      <c r="T1559" t="str">
        <f t="shared" si="220"/>
        <v>Acceptable</v>
      </c>
      <c r="U1559" t="str">
        <f t="shared" si="221"/>
        <v>Acceptable</v>
      </c>
      <c r="V1559" t="str">
        <f t="shared" si="222"/>
        <v>Safe</v>
      </c>
      <c r="W1559" t="str">
        <f t="shared" si="223"/>
        <v>Acceptable</v>
      </c>
      <c r="AA1559" t="str">
        <f t="shared" si="224"/>
        <v>Not-Potable</v>
      </c>
      <c r="AB1559" t="str">
        <f t="shared" si="225"/>
        <v>Potable</v>
      </c>
      <c r="AC1559" t="s">
        <v>35</v>
      </c>
    </row>
    <row r="1560" spans="2:29" x14ac:dyDescent="0.3">
      <c r="B1560">
        <v>8.4732490641669198</v>
      </c>
      <c r="C1560">
        <v>129.240080621575</v>
      </c>
      <c r="D1560">
        <v>204.65588609162401</v>
      </c>
      <c r="E1560">
        <v>7.2129166808926</v>
      </c>
      <c r="F1560">
        <f>$AH$27</f>
        <v>333.77577661081307</v>
      </c>
      <c r="G1560">
        <v>590.90657358304099</v>
      </c>
      <c r="H1560">
        <v>15.2927057228883</v>
      </c>
      <c r="I1560">
        <v>63.939820688927902</v>
      </c>
      <c r="J1560">
        <v>4.8101854302409999</v>
      </c>
      <c r="O1560" t="str">
        <f t="shared" si="218"/>
        <v>Neutral</v>
      </c>
      <c r="P1560" t="str" cm="1">
        <f t="array" ref="P1560">_xlfn.IFS(C1559&lt;=60,"Soft",
C1559&lt;120,"Moderately Soft",
C1559&lt;=170,"Desirable",
C1559&lt;=240,"Moderately Hard",
C1559&gt;240,"Hard")</f>
        <v>Moderately Hard</v>
      </c>
      <c r="Q1560" t="str" cm="1">
        <f t="array" ref="Q1560">_xlfn.IFS(D1559&lt;50,"Non-Beneficial",
D1559&lt;=150,"Excellent",
D1559&lt;=250,"Good",
D1559&lt;=350,"Average",
D1559&lt;=500,"Poor",
D1559&lt;=800,"Very Poor",
D1559&gt;800,"Unacceptable")</f>
        <v>Average</v>
      </c>
      <c r="R1560" t="str">
        <f t="shared" si="217"/>
        <v>Needs Boiling</v>
      </c>
      <c r="S1560" t="str">
        <f t="shared" si="219"/>
        <v>Safe</v>
      </c>
      <c r="T1560" t="str">
        <f t="shared" si="220"/>
        <v>Unacceptable</v>
      </c>
      <c r="U1560" t="str">
        <f t="shared" si="221"/>
        <v>Acceptable</v>
      </c>
      <c r="V1560" t="str">
        <f t="shared" si="222"/>
        <v>Safe</v>
      </c>
      <c r="W1560" t="str">
        <f t="shared" si="223"/>
        <v>Acceptable</v>
      </c>
      <c r="AA1560" t="str">
        <f t="shared" si="224"/>
        <v>Not-Potable</v>
      </c>
      <c r="AB1560" t="str">
        <f t="shared" si="225"/>
        <v>Potable</v>
      </c>
      <c r="AC1560" t="s">
        <v>35</v>
      </c>
    </row>
    <row r="1561" spans="2:29" x14ac:dyDescent="0.3">
      <c r="B1561">
        <v>6.8164169252957203</v>
      </c>
      <c r="C1561">
        <v>237.26950481139701</v>
      </c>
      <c r="D1561">
        <v>241.702748944749</v>
      </c>
      <c r="E1561">
        <v>8.7060124374700205</v>
      </c>
      <c r="F1561">
        <v>349.77217596158602</v>
      </c>
      <c r="G1561">
        <v>477.02396513074098</v>
      </c>
      <c r="H1561">
        <v>16.574059831350201</v>
      </c>
      <c r="I1561">
        <v>92.945757202861898</v>
      </c>
      <c r="J1561">
        <v>4.2747382136105996</v>
      </c>
      <c r="O1561" t="str">
        <f t="shared" si="218"/>
        <v>Alkaline</v>
      </c>
      <c r="P1561" t="str" cm="1">
        <f t="array" ref="P1561">_xlfn.IFS(C1560&lt;=60,"Soft",
C1560&lt;120,"Moderately Soft",
C1560&lt;=170,"Desirable",
C1560&lt;=240,"Moderately Hard",
C1560&gt;240,"Hard")</f>
        <v>Desirable</v>
      </c>
      <c r="Q1561" t="str" cm="1">
        <f t="array" ref="Q1561">_xlfn.IFS(D1560&lt;50,"Non-Beneficial",
D1560&lt;=150,"Excellent",
D1560&lt;=250,"Good",
D1560&lt;=350,"Average",
D1560&lt;=500,"Poor",
D1560&lt;=800,"Very Poor",
D1560&gt;800,"Unacceptable")</f>
        <v>Good</v>
      </c>
      <c r="R1561" t="str">
        <f t="shared" si="217"/>
        <v>Unacceptable</v>
      </c>
      <c r="S1561" t="str">
        <f t="shared" si="219"/>
        <v>Safe</v>
      </c>
      <c r="T1561" t="str">
        <f t="shared" si="220"/>
        <v>Unacceptable</v>
      </c>
      <c r="U1561" t="str">
        <f t="shared" si="221"/>
        <v>Acceptable</v>
      </c>
      <c r="V1561" t="str">
        <f t="shared" si="222"/>
        <v>Safe</v>
      </c>
      <c r="W1561" t="str">
        <f t="shared" si="223"/>
        <v>Acceptable</v>
      </c>
      <c r="AA1561" t="str">
        <f t="shared" si="224"/>
        <v>Not-Potable</v>
      </c>
      <c r="AB1561" t="str">
        <f t="shared" si="225"/>
        <v>Not-Potable</v>
      </c>
      <c r="AC1561" t="s">
        <v>35</v>
      </c>
    </row>
    <row r="1562" spans="2:29" x14ac:dyDescent="0.3">
      <c r="B1562">
        <v>6.4600335221006198</v>
      </c>
      <c r="C1562">
        <v>215.44064130199899</v>
      </c>
      <c r="D1562">
        <v>357.75793395721797</v>
      </c>
      <c r="E1562">
        <v>6.5025441373266704</v>
      </c>
      <c r="F1562">
        <v>307.563454895814</v>
      </c>
      <c r="G1562">
        <v>365.09414345117801</v>
      </c>
      <c r="H1562">
        <v>8.1275428684677404</v>
      </c>
      <c r="I1562">
        <v>77.554953281876806</v>
      </c>
      <c r="J1562">
        <v>3.5355977786922801</v>
      </c>
      <c r="O1562" t="str">
        <f t="shared" si="218"/>
        <v>Drinkable</v>
      </c>
      <c r="P1562" t="str" cm="1">
        <f t="array" ref="P1562">_xlfn.IFS(C1561&lt;=60,"Soft",
C1561&lt;120,"Moderately Soft",
C1561&lt;=170,"Desirable",
C1561&lt;=240,"Moderately Hard",
C1561&gt;240,"Hard")</f>
        <v>Moderately Hard</v>
      </c>
      <c r="Q1562" t="str" cm="1">
        <f t="array" ref="Q1562">_xlfn.IFS(D1561&lt;50,"Non-Beneficial",
D1561&lt;=150,"Excellent",
D1561&lt;=250,"Good",
D1561&lt;=350,"Average",
D1561&lt;=500,"Poor",
D1561&lt;=800,"Very Poor",
D1561&gt;800,"Unacceptable")</f>
        <v>Good</v>
      </c>
      <c r="R1562" t="str">
        <f t="shared" si="217"/>
        <v>Unacceptable</v>
      </c>
      <c r="S1562" t="str">
        <f t="shared" si="219"/>
        <v>Safe</v>
      </c>
      <c r="T1562" t="str">
        <f t="shared" si="220"/>
        <v>Acceptable</v>
      </c>
      <c r="U1562" t="str">
        <f t="shared" si="221"/>
        <v>Acceptable</v>
      </c>
      <c r="V1562" t="str">
        <f t="shared" si="222"/>
        <v>Unsafe</v>
      </c>
      <c r="W1562" t="str">
        <f t="shared" si="223"/>
        <v>Acceptable</v>
      </c>
      <c r="AA1562" t="str">
        <f t="shared" si="224"/>
        <v>Not-Potable</v>
      </c>
      <c r="AB1562" t="str">
        <f t="shared" si="225"/>
        <v>Not-Potable</v>
      </c>
      <c r="AC1562" t="s">
        <v>35</v>
      </c>
    </row>
    <row r="1563" spans="2:29" x14ac:dyDescent="0.3">
      <c r="B1563">
        <v>6.2278267948158996</v>
      </c>
      <c r="C1563">
        <v>169.926221613216</v>
      </c>
      <c r="D1563">
        <v>225.50492264225102</v>
      </c>
      <c r="E1563">
        <v>4.9735927062220204</v>
      </c>
      <c r="F1563">
        <v>297.40449741812199</v>
      </c>
      <c r="G1563">
        <v>460.41538640818698</v>
      </c>
      <c r="H1563">
        <v>20.789591712522299</v>
      </c>
      <c r="I1563">
        <v>93.300732900851898</v>
      </c>
      <c r="J1563">
        <v>4.0073474851871298</v>
      </c>
      <c r="O1563" t="str">
        <f t="shared" si="218"/>
        <v>Acidic</v>
      </c>
      <c r="P1563" t="str" cm="1">
        <f t="array" ref="P1563">_xlfn.IFS(C1562&lt;=60,"Soft",
C1562&lt;120,"Moderately Soft",
C1562&lt;=170,"Desirable",
C1562&lt;=240,"Moderately Hard",
C1562&gt;240,"Hard")</f>
        <v>Moderately Hard</v>
      </c>
      <c r="Q1563" t="str" cm="1">
        <f t="array" ref="Q1563">_xlfn.IFS(D1562&lt;50,"Non-Beneficial",
D1562&lt;=150,"Excellent",
D1562&lt;=250,"Good",
D1562&lt;=350,"Average",
D1562&lt;=500,"Poor",
D1562&lt;=800,"Very Poor",
D1562&gt;800,"Unacceptable")</f>
        <v>Poor</v>
      </c>
      <c r="R1563" t="str">
        <f t="shared" si="217"/>
        <v>Needs Boiling</v>
      </c>
      <c r="S1563" t="str">
        <f t="shared" si="219"/>
        <v>Safe</v>
      </c>
      <c r="T1563" t="str">
        <f t="shared" si="220"/>
        <v>Acceptable</v>
      </c>
      <c r="U1563" t="str">
        <f t="shared" si="221"/>
        <v>Acceptable</v>
      </c>
      <c r="V1563" t="str">
        <f t="shared" si="222"/>
        <v>Safe</v>
      </c>
      <c r="W1563" t="str">
        <f t="shared" si="223"/>
        <v>Acceptable</v>
      </c>
      <c r="AA1563" t="str">
        <f t="shared" si="224"/>
        <v>Not-Potable</v>
      </c>
      <c r="AB1563" t="str">
        <f t="shared" si="225"/>
        <v>Not-Potable</v>
      </c>
      <c r="AC1563" t="s">
        <v>35</v>
      </c>
    </row>
    <row r="1564" spans="2:29" x14ac:dyDescent="0.3">
      <c r="B1564">
        <f>$AG$27</f>
        <v>7.080794504276815</v>
      </c>
      <c r="C1564">
        <v>190.56752124948699</v>
      </c>
      <c r="D1564">
        <v>185.89031159737101</v>
      </c>
      <c r="E1564">
        <v>7.4703525228792103</v>
      </c>
      <c r="F1564">
        <v>362.14697731948598</v>
      </c>
      <c r="G1564">
        <v>471.44476872688801</v>
      </c>
      <c r="H1564">
        <v>13.760230940081801</v>
      </c>
      <c r="I1564">
        <v>90.306309743807304</v>
      </c>
      <c r="J1564">
        <v>4.4002034688050999</v>
      </c>
      <c r="O1564" t="str">
        <f t="shared" si="218"/>
        <v>Acidic</v>
      </c>
      <c r="P1564" t="str" cm="1">
        <f t="array" ref="P1564">_xlfn.IFS(C1563&lt;=60,"Soft",
C1563&lt;120,"Moderately Soft",
C1563&lt;=170,"Desirable",
C1563&lt;=240,"Moderately Hard",
C1563&gt;240,"Hard")</f>
        <v>Desirable</v>
      </c>
      <c r="Q1564" t="str" cm="1">
        <f t="array" ref="Q1564">_xlfn.IFS(D1563&lt;50,"Non-Beneficial",
D1563&lt;=150,"Excellent",
D1563&lt;=250,"Good",
D1563&lt;=350,"Average",
D1563&lt;=500,"Poor",
D1563&lt;=800,"Very Poor",
D1563&gt;800,"Unacceptable")</f>
        <v>Good</v>
      </c>
      <c r="R1564" t="str">
        <f t="shared" si="217"/>
        <v>Acceptable</v>
      </c>
      <c r="S1564" t="str">
        <f t="shared" si="219"/>
        <v>Safe</v>
      </c>
      <c r="T1564" t="str">
        <f t="shared" si="220"/>
        <v>Acceptable</v>
      </c>
      <c r="U1564" t="str">
        <f t="shared" si="221"/>
        <v>Unacceptable</v>
      </c>
      <c r="V1564" t="str">
        <f t="shared" si="222"/>
        <v>Unsafe</v>
      </c>
      <c r="W1564" t="str">
        <f t="shared" si="223"/>
        <v>Acceptable</v>
      </c>
      <c r="AA1564" t="str">
        <f t="shared" si="224"/>
        <v>Not-Potable</v>
      </c>
      <c r="AB1564" t="str">
        <f t="shared" si="225"/>
        <v>Not-Potable</v>
      </c>
      <c r="AC1564" t="s">
        <v>35</v>
      </c>
    </row>
    <row r="1565" spans="2:29" x14ac:dyDescent="0.3">
      <c r="B1565">
        <f>$AG$27</f>
        <v>7.080794504276815</v>
      </c>
      <c r="C1565">
        <v>195.54096692399699</v>
      </c>
      <c r="D1565">
        <v>41.424990006204297</v>
      </c>
      <c r="E1565">
        <v>9.8927034396425508</v>
      </c>
      <c r="F1565">
        <v>462.47421504041301</v>
      </c>
      <c r="G1565">
        <v>435.41824496527101</v>
      </c>
      <c r="H1565">
        <v>15.846047606080999</v>
      </c>
      <c r="I1565">
        <f>$AI$27</f>
        <v>66.396292946768</v>
      </c>
      <c r="J1565">
        <v>3.6129187634853599</v>
      </c>
      <c r="O1565" t="str">
        <f t="shared" si="218"/>
        <v>Neutral</v>
      </c>
      <c r="P1565" t="str" cm="1">
        <f t="array" ref="P1565">_xlfn.IFS(C1564&lt;=60,"Soft",
C1564&lt;120,"Moderately Soft",
C1564&lt;=170,"Desirable",
C1564&lt;=240,"Moderately Hard",
C1564&gt;240,"Hard")</f>
        <v>Moderately Hard</v>
      </c>
      <c r="Q1565" t="str" cm="1">
        <f t="array" ref="Q1565">_xlfn.IFS(D1564&lt;50,"Non-Beneficial",
D1564&lt;=150,"Excellent",
D1564&lt;=250,"Good",
D1564&lt;=350,"Average",
D1564&lt;=500,"Poor",
D1564&lt;=800,"Very Poor",
D1564&gt;800,"Unacceptable")</f>
        <v>Good</v>
      </c>
      <c r="R1565" t="str">
        <f t="shared" si="217"/>
        <v>Unacceptable</v>
      </c>
      <c r="S1565" t="str">
        <f t="shared" si="219"/>
        <v>Safe</v>
      </c>
      <c r="T1565" t="str">
        <f t="shared" si="220"/>
        <v>Acceptable</v>
      </c>
      <c r="U1565" t="str">
        <f t="shared" si="221"/>
        <v>Acceptable</v>
      </c>
      <c r="V1565" t="str">
        <f t="shared" si="222"/>
        <v>Unsafe</v>
      </c>
      <c r="W1565" t="str">
        <f t="shared" si="223"/>
        <v>Acceptable</v>
      </c>
      <c r="AA1565" t="str">
        <f t="shared" si="224"/>
        <v>Not-Potable</v>
      </c>
      <c r="AB1565" t="str">
        <f t="shared" si="225"/>
        <v>Not-Potable</v>
      </c>
      <c r="AC1565" t="s">
        <v>35</v>
      </c>
    </row>
    <row r="1566" spans="2:29" x14ac:dyDescent="0.3">
      <c r="B1566">
        <v>5.6327316466645998</v>
      </c>
      <c r="C1566">
        <v>283.99728407725399</v>
      </c>
      <c r="D1566">
        <v>283.154377769419</v>
      </c>
      <c r="E1566">
        <v>7.1446550747707702</v>
      </c>
      <c r="F1566">
        <v>318.46514597882998</v>
      </c>
      <c r="G1566">
        <v>425.98421267900102</v>
      </c>
      <c r="H1566">
        <v>11.8132311718932</v>
      </c>
      <c r="I1566">
        <v>67.651024591550296</v>
      </c>
      <c r="J1566">
        <v>5.1146070510161898</v>
      </c>
      <c r="O1566" t="str">
        <f t="shared" si="218"/>
        <v>Neutral</v>
      </c>
      <c r="P1566" t="str" cm="1">
        <f t="array" ref="P1566">_xlfn.IFS(C1565&lt;=60,"Soft",
C1565&lt;120,"Moderately Soft",
C1565&lt;=170,"Desirable",
C1565&lt;=240,"Moderately Hard",
C1565&gt;240,"Hard")</f>
        <v>Moderately Hard</v>
      </c>
      <c r="Q1566" t="str" cm="1">
        <f t="array" ref="Q1566">_xlfn.IFS(D1565&lt;50,"Non-Beneficial",
D1565&lt;=150,"Excellent",
D1565&lt;=250,"Good",
D1565&lt;=350,"Average",
D1565&lt;=500,"Poor",
D1565&lt;=800,"Very Poor",
D1565&gt;800,"Unacceptable")</f>
        <v>Non-Beneficial</v>
      </c>
      <c r="R1566" t="str">
        <f t="shared" si="217"/>
        <v>Unacceptable</v>
      </c>
      <c r="S1566" t="str">
        <f t="shared" si="219"/>
        <v>Unsafe</v>
      </c>
      <c r="T1566" t="str">
        <f t="shared" si="220"/>
        <v>Acceptable</v>
      </c>
      <c r="U1566" t="str">
        <f t="shared" si="221"/>
        <v>Acceptable</v>
      </c>
      <c r="V1566" t="str">
        <f t="shared" si="222"/>
        <v>Safe</v>
      </c>
      <c r="W1566" t="str">
        <f t="shared" si="223"/>
        <v>Acceptable</v>
      </c>
      <c r="AA1566" t="str">
        <f t="shared" si="224"/>
        <v>Not-Potable</v>
      </c>
      <c r="AB1566" t="str">
        <f t="shared" si="225"/>
        <v>Not-Potable</v>
      </c>
      <c r="AC1566" t="s">
        <v>35</v>
      </c>
    </row>
    <row r="1567" spans="2:29" x14ac:dyDescent="0.3">
      <c r="B1567">
        <v>6.1912414425744702</v>
      </c>
      <c r="C1567">
        <v>231.32279667925499</v>
      </c>
      <c r="D1567">
        <v>297.783578769543</v>
      </c>
      <c r="E1567">
        <v>4.3810967201174602</v>
      </c>
      <c r="F1567">
        <v>248.304390917684</v>
      </c>
      <c r="G1567">
        <v>488.954164436741</v>
      </c>
      <c r="H1567">
        <v>13.022135124285599</v>
      </c>
      <c r="I1567">
        <v>54.060851102817502</v>
      </c>
      <c r="J1567">
        <v>3.3150705928492901</v>
      </c>
      <c r="O1567" t="str">
        <f t="shared" si="218"/>
        <v>Acidic</v>
      </c>
      <c r="P1567" t="str" cm="1">
        <f t="array" ref="P1567">_xlfn.IFS(C1566&lt;=60,"Soft",
C1566&lt;120,"Moderately Soft",
C1566&lt;=170,"Desirable",
C1566&lt;=240,"Moderately Hard",
C1566&gt;240,"Hard")</f>
        <v>Hard</v>
      </c>
      <c r="Q1567" t="str" cm="1">
        <f t="array" ref="Q1567">_xlfn.IFS(D1566&lt;50,"Non-Beneficial",
D1566&lt;=150,"Excellent",
D1566&lt;=250,"Good",
D1566&lt;=350,"Average",
D1566&lt;=500,"Poor",
D1566&lt;=800,"Very Poor",
D1566&gt;800,"Unacceptable")</f>
        <v>Average</v>
      </c>
      <c r="R1567" t="str">
        <f t="shared" si="217"/>
        <v>Unacceptable</v>
      </c>
      <c r="S1567" t="str">
        <f t="shared" si="219"/>
        <v>Safe</v>
      </c>
      <c r="T1567" t="str">
        <f t="shared" si="220"/>
        <v>Acceptable</v>
      </c>
      <c r="U1567" t="str">
        <f t="shared" si="221"/>
        <v>Acceptable</v>
      </c>
      <c r="V1567" t="str">
        <f t="shared" si="222"/>
        <v>Safe</v>
      </c>
      <c r="W1567" t="str">
        <f t="shared" si="223"/>
        <v>Unacceptable</v>
      </c>
      <c r="AA1567" t="str">
        <f t="shared" si="224"/>
        <v>Not-Potable</v>
      </c>
      <c r="AB1567" t="str">
        <f t="shared" si="225"/>
        <v>Not-Potable</v>
      </c>
      <c r="AC1567" t="s">
        <v>35</v>
      </c>
    </row>
    <row r="1568" spans="2:29" x14ac:dyDescent="0.3">
      <c r="B1568">
        <v>7.7010327970056096</v>
      </c>
      <c r="C1568">
        <v>121.57513923031701</v>
      </c>
      <c r="D1568">
        <v>169.78926829044499</v>
      </c>
      <c r="E1568">
        <v>6.8124156403364102</v>
      </c>
      <c r="F1568">
        <v>354.25025177160001</v>
      </c>
      <c r="G1568">
        <v>368.22457499711197</v>
      </c>
      <c r="H1568">
        <v>12.997263261412</v>
      </c>
      <c r="I1568">
        <v>69.2602092263662</v>
      </c>
      <c r="J1568">
        <v>3.3954826092425701</v>
      </c>
      <c r="O1568" t="str">
        <f t="shared" si="218"/>
        <v>Acidic</v>
      </c>
      <c r="P1568" t="str" cm="1">
        <f t="array" ref="P1568">_xlfn.IFS(C1567&lt;=60,"Soft",
C1567&lt;120,"Moderately Soft",
C1567&lt;=170,"Desirable",
C1567&lt;=240,"Moderately Hard",
C1567&gt;240,"Hard")</f>
        <v>Moderately Hard</v>
      </c>
      <c r="Q1568" t="str" cm="1">
        <f t="array" ref="Q1568">_xlfn.IFS(D1567&lt;50,"Non-Beneficial",
D1567&lt;=150,"Excellent",
D1567&lt;=250,"Good",
D1567&lt;=350,"Average",
D1567&lt;=500,"Poor",
D1567&lt;=800,"Very Poor",
D1567&gt;800,"Unacceptable")</f>
        <v>Average</v>
      </c>
      <c r="R1568" t="str">
        <f t="shared" si="217"/>
        <v>Acceptable</v>
      </c>
      <c r="S1568" t="str">
        <f t="shared" si="219"/>
        <v>Safe</v>
      </c>
      <c r="T1568" t="str">
        <f t="shared" si="220"/>
        <v>Acceptable</v>
      </c>
      <c r="U1568" t="str">
        <f t="shared" si="221"/>
        <v>Acceptable</v>
      </c>
      <c r="V1568" t="str">
        <f t="shared" si="222"/>
        <v>Safe</v>
      </c>
      <c r="W1568" t="str">
        <f t="shared" si="223"/>
        <v>Acceptable</v>
      </c>
      <c r="AA1568" t="str">
        <f t="shared" si="224"/>
        <v>Not-Potable</v>
      </c>
      <c r="AB1568" t="str">
        <f t="shared" si="225"/>
        <v>Potable</v>
      </c>
      <c r="AC1568" t="s">
        <v>35</v>
      </c>
    </row>
    <row r="1569" spans="2:29" x14ac:dyDescent="0.3">
      <c r="B1569">
        <f>$AG$27</f>
        <v>7.080794504276815</v>
      </c>
      <c r="C1569">
        <v>187.043283403575</v>
      </c>
      <c r="D1569">
        <v>246.34552442871299</v>
      </c>
      <c r="E1569">
        <v>9.0818804728152305</v>
      </c>
      <c r="F1569">
        <f>$AH$27</f>
        <v>333.77577661081307</v>
      </c>
      <c r="G1569">
        <v>443.84339941714302</v>
      </c>
      <c r="H1569">
        <v>11.0539246026648</v>
      </c>
      <c r="I1569">
        <v>74.108180323172405</v>
      </c>
      <c r="J1569">
        <v>3.4987168189804598</v>
      </c>
      <c r="O1569" t="str">
        <f t="shared" si="218"/>
        <v>Neutral</v>
      </c>
      <c r="P1569" t="str" cm="1">
        <f t="array" ref="P1569">_xlfn.IFS(C1568&lt;=60,"Soft",
C1568&lt;120,"Moderately Soft",
C1568&lt;=170,"Desirable",
C1568&lt;=240,"Moderately Hard",
C1568&gt;240,"Hard")</f>
        <v>Desirable</v>
      </c>
      <c r="Q1569" t="str" cm="1">
        <f t="array" ref="Q1569">_xlfn.IFS(D1568&lt;50,"Non-Beneficial",
D1568&lt;=150,"Excellent",
D1568&lt;=250,"Good",
D1568&lt;=350,"Average",
D1568&lt;=500,"Poor",
D1568&lt;=800,"Very Poor",
D1568&gt;800,"Unacceptable")</f>
        <v>Good</v>
      </c>
      <c r="R1569" t="str">
        <f t="shared" si="217"/>
        <v>Needs Boiling</v>
      </c>
      <c r="S1569" t="str">
        <f t="shared" si="219"/>
        <v>Safe</v>
      </c>
      <c r="T1569" t="str">
        <f t="shared" si="220"/>
        <v>Acceptable</v>
      </c>
      <c r="U1569" t="str">
        <f t="shared" si="221"/>
        <v>Acceptable</v>
      </c>
      <c r="V1569" t="str">
        <f t="shared" si="222"/>
        <v>Safe</v>
      </c>
      <c r="W1569" t="str">
        <f t="shared" si="223"/>
        <v>Acceptable</v>
      </c>
      <c r="AA1569" t="str">
        <f t="shared" si="224"/>
        <v>Potable</v>
      </c>
      <c r="AB1569" t="str">
        <f t="shared" si="225"/>
        <v>Potable</v>
      </c>
      <c r="AC1569" t="s">
        <v>35</v>
      </c>
    </row>
    <row r="1570" spans="2:29" x14ac:dyDescent="0.3">
      <c r="B1570">
        <v>8.8326411156223905</v>
      </c>
      <c r="C1570">
        <v>199.42503765327899</v>
      </c>
      <c r="D1570">
        <v>251.00131404504398</v>
      </c>
      <c r="E1570">
        <v>6.8176602380425502</v>
      </c>
      <c r="F1570">
        <f>$AH$27</f>
        <v>333.77577661081307</v>
      </c>
      <c r="G1570">
        <v>453.75797223649499</v>
      </c>
      <c r="H1570">
        <v>14.6324382823204</v>
      </c>
      <c r="I1570">
        <v>82.650634821377295</v>
      </c>
      <c r="J1570">
        <v>3.4521497364245302</v>
      </c>
      <c r="O1570" t="str">
        <f t="shared" si="218"/>
        <v>Neutral</v>
      </c>
      <c r="P1570" t="str" cm="1">
        <f t="array" ref="P1570">_xlfn.IFS(C1569&lt;=60,"Soft",
C1569&lt;120,"Moderately Soft",
C1569&lt;=170,"Desirable",
C1569&lt;=240,"Moderately Hard",
C1569&gt;240,"Hard")</f>
        <v>Moderately Hard</v>
      </c>
      <c r="Q1570" t="str" cm="1">
        <f t="array" ref="Q1570">_xlfn.IFS(D1569&lt;50,"Non-Beneficial",
D1569&lt;=150,"Excellent",
D1569&lt;=250,"Good",
D1569&lt;=350,"Average",
D1569&lt;=500,"Poor",
D1569&lt;=800,"Very Poor",
D1569&gt;800,"Unacceptable")</f>
        <v>Good</v>
      </c>
      <c r="R1570" t="str">
        <f t="shared" si="217"/>
        <v>Unacceptable</v>
      </c>
      <c r="S1570" t="str">
        <f t="shared" si="219"/>
        <v>Safe</v>
      </c>
      <c r="T1570" t="str">
        <f t="shared" si="220"/>
        <v>Acceptable</v>
      </c>
      <c r="U1570" t="str">
        <f t="shared" si="221"/>
        <v>Acceptable</v>
      </c>
      <c r="V1570" t="str">
        <f t="shared" si="222"/>
        <v>Safe</v>
      </c>
      <c r="W1570" t="str">
        <f t="shared" si="223"/>
        <v>Acceptable</v>
      </c>
      <c r="AA1570" t="str">
        <f t="shared" si="224"/>
        <v>Not-Potable</v>
      </c>
      <c r="AB1570" t="str">
        <f t="shared" si="225"/>
        <v>Potable</v>
      </c>
      <c r="AC1570" t="s">
        <v>35</v>
      </c>
    </row>
    <row r="1571" spans="2:29" x14ac:dyDescent="0.3">
      <c r="B1571">
        <v>5.6460833118619398</v>
      </c>
      <c r="C1571">
        <v>219.34293247231901</v>
      </c>
      <c r="D1571">
        <v>224.55695011751101</v>
      </c>
      <c r="E1571">
        <v>8.2837576947783091</v>
      </c>
      <c r="F1571">
        <v>386.03879022877902</v>
      </c>
      <c r="G1571">
        <v>401.25629228452902</v>
      </c>
      <c r="H1571">
        <v>16.650114369808101</v>
      </c>
      <c r="I1571">
        <v>31.174039374468801</v>
      </c>
      <c r="J1571">
        <v>3.93850562743649</v>
      </c>
      <c r="O1571" t="str">
        <f t="shared" si="218"/>
        <v>Alkaline</v>
      </c>
      <c r="P1571" t="str" cm="1">
        <f t="array" ref="P1571">_xlfn.IFS(C1570&lt;=60,"Soft",
C1570&lt;120,"Moderately Soft",
C1570&lt;=170,"Desirable",
C1570&lt;=240,"Moderately Hard",
C1570&gt;240,"Hard")</f>
        <v>Moderately Hard</v>
      </c>
      <c r="Q1571" t="str" cm="1">
        <f t="array" ref="Q1571">_xlfn.IFS(D1570&lt;50,"Non-Beneficial",
D1570&lt;=150,"Excellent",
D1570&lt;=250,"Good",
D1570&lt;=350,"Average",
D1570&lt;=500,"Poor",
D1570&lt;=800,"Very Poor",
D1570&gt;800,"Unacceptable")</f>
        <v>Average</v>
      </c>
      <c r="R1571" t="str">
        <f t="shared" si="217"/>
        <v>Needs Boiling</v>
      </c>
      <c r="S1571" t="str">
        <f t="shared" si="219"/>
        <v>Safe</v>
      </c>
      <c r="T1571" t="str">
        <f t="shared" si="220"/>
        <v>Acceptable</v>
      </c>
      <c r="U1571" t="str">
        <f t="shared" si="221"/>
        <v>Acceptable</v>
      </c>
      <c r="V1571" t="str">
        <f t="shared" si="222"/>
        <v>Unsafe</v>
      </c>
      <c r="W1571" t="str">
        <f t="shared" si="223"/>
        <v>Acceptable</v>
      </c>
      <c r="AA1571" t="str">
        <f t="shared" si="224"/>
        <v>Not-Potable</v>
      </c>
      <c r="AB1571" t="str">
        <f t="shared" si="225"/>
        <v>Not-Potable</v>
      </c>
      <c r="AC1571" t="s">
        <v>35</v>
      </c>
    </row>
    <row r="1572" spans="2:29" x14ac:dyDescent="0.3">
      <c r="B1572">
        <v>7.3321039631814298</v>
      </c>
      <c r="C1572">
        <v>185.41507665781899</v>
      </c>
      <c r="D1572">
        <v>244.12503536919402</v>
      </c>
      <c r="E1572">
        <v>7.2538518580519904</v>
      </c>
      <c r="F1572">
        <f>$AH$27</f>
        <v>333.77577661081307</v>
      </c>
      <c r="G1572">
        <v>310.26197419112401</v>
      </c>
      <c r="H1572">
        <v>14.9422173072109</v>
      </c>
      <c r="I1572">
        <f>$AI$27</f>
        <v>66.396292946768</v>
      </c>
      <c r="J1572">
        <v>3.9010968662093699</v>
      </c>
      <c r="O1572" t="str">
        <f t="shared" si="218"/>
        <v>Acidic</v>
      </c>
      <c r="P1572" t="str" cm="1">
        <f t="array" ref="P1572">_xlfn.IFS(C1571&lt;=60,"Soft",
C1571&lt;120,"Moderately Soft",
C1571&lt;=170,"Desirable",
C1571&lt;=240,"Moderately Hard",
C1571&gt;240,"Hard")</f>
        <v>Moderately Hard</v>
      </c>
      <c r="Q1572" t="str" cm="1">
        <f t="array" ref="Q1572">_xlfn.IFS(D1571&lt;50,"Non-Beneficial",
D1571&lt;=150,"Excellent",
D1571&lt;=250,"Good",
D1571&lt;=350,"Average",
D1571&lt;=500,"Poor",
D1571&lt;=800,"Very Poor",
D1571&gt;800,"Unacceptable")</f>
        <v>Good</v>
      </c>
      <c r="R1572" t="str">
        <f t="shared" si="217"/>
        <v>Unacceptable</v>
      </c>
      <c r="S1572" t="str">
        <f t="shared" si="219"/>
        <v>Safe</v>
      </c>
      <c r="T1572" t="str">
        <f t="shared" si="220"/>
        <v>Acceptable</v>
      </c>
      <c r="U1572" t="str">
        <f t="shared" si="221"/>
        <v>Acceptable</v>
      </c>
      <c r="V1572" t="str">
        <f t="shared" si="222"/>
        <v>Safe</v>
      </c>
      <c r="W1572" t="str">
        <f t="shared" si="223"/>
        <v>Acceptable</v>
      </c>
      <c r="AA1572" t="str">
        <f t="shared" si="224"/>
        <v>Not-Potable</v>
      </c>
      <c r="AB1572" t="str">
        <f t="shared" si="225"/>
        <v>Not-Potable</v>
      </c>
      <c r="AC1572" t="s">
        <v>35</v>
      </c>
    </row>
    <row r="1573" spans="2:29" x14ac:dyDescent="0.3">
      <c r="B1573">
        <v>7.8967439222582296</v>
      </c>
      <c r="C1573">
        <v>197.602077708542</v>
      </c>
      <c r="D1573">
        <v>94.076640387205501</v>
      </c>
      <c r="E1573">
        <v>9.6100558855504197</v>
      </c>
      <c r="F1573">
        <v>400.274579215318</v>
      </c>
      <c r="G1573">
        <v>270.794058781986</v>
      </c>
      <c r="H1573">
        <v>11.3005873142588</v>
      </c>
      <c r="I1573">
        <v>53.2018483570819</v>
      </c>
      <c r="J1573">
        <v>4.8894581660192697</v>
      </c>
      <c r="O1573" t="str">
        <f t="shared" si="218"/>
        <v>Neutral</v>
      </c>
      <c r="P1573" t="str" cm="1">
        <f t="array" ref="P1573">_xlfn.IFS(C1572&lt;=60,"Soft",
C1572&lt;120,"Moderately Soft",
C1572&lt;=170,"Desirable",
C1572&lt;=240,"Moderately Hard",
C1572&gt;240,"Hard")</f>
        <v>Moderately Hard</v>
      </c>
      <c r="Q1573" t="str" cm="1">
        <f t="array" ref="Q1573">_xlfn.IFS(D1572&lt;50,"Non-Beneficial",
D1572&lt;=150,"Excellent",
D1572&lt;=250,"Good",
D1572&lt;=350,"Average",
D1572&lt;=500,"Poor",
D1572&lt;=800,"Very Poor",
D1572&gt;800,"Unacceptable")</f>
        <v>Good</v>
      </c>
      <c r="R1573" t="str">
        <f t="shared" si="217"/>
        <v>Unacceptable</v>
      </c>
      <c r="S1573" t="str">
        <f t="shared" si="219"/>
        <v>Safe</v>
      </c>
      <c r="T1573" t="str">
        <f t="shared" si="220"/>
        <v>Acceptable</v>
      </c>
      <c r="U1573" t="str">
        <f t="shared" si="221"/>
        <v>Acceptable</v>
      </c>
      <c r="V1573" t="str">
        <f t="shared" si="222"/>
        <v>Safe</v>
      </c>
      <c r="W1573" t="str">
        <f t="shared" si="223"/>
        <v>Acceptable</v>
      </c>
      <c r="AA1573" t="str">
        <f t="shared" si="224"/>
        <v>Not-Potable</v>
      </c>
      <c r="AB1573" t="str">
        <f t="shared" si="225"/>
        <v>Potable</v>
      </c>
      <c r="AC1573" t="s">
        <v>35</v>
      </c>
    </row>
    <row r="1574" spans="2:29" x14ac:dyDescent="0.3">
      <c r="B1574">
        <v>5.6752947151901401</v>
      </c>
      <c r="C1574">
        <v>228.59039232873801</v>
      </c>
      <c r="D1574">
        <v>391.72389642929704</v>
      </c>
      <c r="E1574">
        <v>6.0147377589382298</v>
      </c>
      <c r="F1574">
        <f>$AH$27</f>
        <v>333.77577661081307</v>
      </c>
      <c r="G1574">
        <v>330.07861279144498</v>
      </c>
      <c r="H1574">
        <v>11.4233770246563</v>
      </c>
      <c r="I1574">
        <v>59.267099212481703</v>
      </c>
      <c r="J1574">
        <v>5.0214646324116599</v>
      </c>
      <c r="O1574" t="str">
        <f t="shared" si="218"/>
        <v>Neutral</v>
      </c>
      <c r="P1574" t="str" cm="1">
        <f t="array" ref="P1574">_xlfn.IFS(C1573&lt;=60,"Soft",
C1573&lt;120,"Moderately Soft",
C1573&lt;=170,"Desirable",
C1573&lt;=240,"Moderately Hard",
C1573&gt;240,"Hard")</f>
        <v>Moderately Hard</v>
      </c>
      <c r="Q1574" t="str" cm="1">
        <f t="array" ref="Q1574">_xlfn.IFS(D1573&lt;50,"Non-Beneficial",
D1573&lt;=150,"Excellent",
D1573&lt;=250,"Good",
D1573&lt;=350,"Average",
D1573&lt;=500,"Poor",
D1573&lt;=800,"Very Poor",
D1573&gt;800,"Unacceptable")</f>
        <v>Excellent</v>
      </c>
      <c r="R1574" t="str">
        <f t="shared" si="217"/>
        <v>Unacceptable</v>
      </c>
      <c r="S1574" t="str">
        <f t="shared" si="219"/>
        <v>Unsafe</v>
      </c>
      <c r="T1574" t="str">
        <f t="shared" si="220"/>
        <v>Acceptable</v>
      </c>
      <c r="U1574" t="str">
        <f t="shared" si="221"/>
        <v>Acceptable</v>
      </c>
      <c r="V1574" t="str">
        <f t="shared" si="222"/>
        <v>Safe</v>
      </c>
      <c r="W1574" t="str">
        <f t="shared" si="223"/>
        <v>Acceptable</v>
      </c>
      <c r="AA1574" t="str">
        <f t="shared" si="224"/>
        <v>Not-Potable</v>
      </c>
      <c r="AB1574" t="str">
        <f t="shared" si="225"/>
        <v>Not-Potable</v>
      </c>
      <c r="AC1574" t="s">
        <v>35</v>
      </c>
    </row>
    <row r="1575" spans="2:29" x14ac:dyDescent="0.3">
      <c r="B1575">
        <v>6.0106175765335799</v>
      </c>
      <c r="C1575">
        <v>184.558581742445</v>
      </c>
      <c r="D1575">
        <v>159.405732705384</v>
      </c>
      <c r="E1575">
        <v>8.1652220408423108</v>
      </c>
      <c r="F1575">
        <v>421.48608916713101</v>
      </c>
      <c r="G1575">
        <v>314.52981338996398</v>
      </c>
      <c r="H1575">
        <v>20.314616737804499</v>
      </c>
      <c r="I1575">
        <v>83.707937792989298</v>
      </c>
      <c r="J1575">
        <v>4.8672874043312602</v>
      </c>
      <c r="O1575" t="str">
        <f t="shared" si="218"/>
        <v>Acidic</v>
      </c>
      <c r="P1575" t="str" cm="1">
        <f t="array" ref="P1575">_xlfn.IFS(C1574&lt;=60,"Soft",
C1574&lt;120,"Moderately Soft",
C1574&lt;=170,"Desirable",
C1574&lt;=240,"Moderately Hard",
C1574&gt;240,"Hard")</f>
        <v>Moderately Hard</v>
      </c>
      <c r="Q1575" t="str" cm="1">
        <f t="array" ref="Q1575">_xlfn.IFS(D1574&lt;50,"Non-Beneficial",
D1574&lt;=150,"Excellent",
D1574&lt;=250,"Good",
D1574&lt;=350,"Average",
D1574&lt;=500,"Poor",
D1574&lt;=800,"Very Poor",
D1574&gt;800,"Unacceptable")</f>
        <v>Poor</v>
      </c>
      <c r="R1575" t="str">
        <f t="shared" si="217"/>
        <v>Needs Boiling</v>
      </c>
      <c r="S1575" t="str">
        <f t="shared" si="219"/>
        <v>Safe</v>
      </c>
      <c r="T1575" t="str">
        <f t="shared" si="220"/>
        <v>Acceptable</v>
      </c>
      <c r="U1575" t="str">
        <f t="shared" si="221"/>
        <v>Acceptable</v>
      </c>
      <c r="V1575" t="str">
        <f t="shared" si="222"/>
        <v>Safe</v>
      </c>
      <c r="W1575" t="str">
        <f t="shared" si="223"/>
        <v>Unacceptable</v>
      </c>
      <c r="AA1575" t="str">
        <f t="shared" si="224"/>
        <v>Not-Potable</v>
      </c>
      <c r="AB1575" t="str">
        <f t="shared" si="225"/>
        <v>Not-Potable</v>
      </c>
      <c r="AC1575" t="s">
        <v>35</v>
      </c>
    </row>
    <row r="1576" spans="2:29" x14ac:dyDescent="0.3">
      <c r="B1576">
        <v>7.9860184990695</v>
      </c>
      <c r="C1576">
        <v>180.79555812792401</v>
      </c>
      <c r="D1576">
        <v>247.12993431931099</v>
      </c>
      <c r="E1576">
        <v>5.6878654453436104</v>
      </c>
      <c r="F1576">
        <v>287.57088393241798</v>
      </c>
      <c r="G1576">
        <v>434.95451886543799</v>
      </c>
      <c r="H1576">
        <v>8.6424944104650692</v>
      </c>
      <c r="I1576">
        <v>84.581962670452199</v>
      </c>
      <c r="J1576">
        <v>3.1530047275571498</v>
      </c>
      <c r="O1576" t="str">
        <f t="shared" si="218"/>
        <v>Acidic</v>
      </c>
      <c r="P1576" t="str" cm="1">
        <f t="array" ref="P1576">_xlfn.IFS(C1575&lt;=60,"Soft",
C1575&lt;120,"Moderately Soft",
C1575&lt;=170,"Desirable",
C1575&lt;=240,"Moderately Hard",
C1575&gt;240,"Hard")</f>
        <v>Moderately Hard</v>
      </c>
      <c r="Q1576" t="str" cm="1">
        <f t="array" ref="Q1576">_xlfn.IFS(D1575&lt;50,"Non-Beneficial",
D1575&lt;=150,"Excellent",
D1575&lt;=250,"Good",
D1575&lt;=350,"Average",
D1575&lt;=500,"Poor",
D1575&lt;=800,"Very Poor",
D1575&gt;800,"Unacceptable")</f>
        <v>Good</v>
      </c>
      <c r="R1576" t="str">
        <f t="shared" si="217"/>
        <v>Unacceptable</v>
      </c>
      <c r="S1576" t="str">
        <f t="shared" si="219"/>
        <v>Unsafe</v>
      </c>
      <c r="T1576" t="str">
        <f t="shared" si="220"/>
        <v>Acceptable</v>
      </c>
      <c r="U1576" t="str">
        <f t="shared" si="221"/>
        <v>Unacceptable</v>
      </c>
      <c r="V1576" t="str">
        <f t="shared" si="222"/>
        <v>Unsafe</v>
      </c>
      <c r="W1576" t="str">
        <f t="shared" si="223"/>
        <v>Acceptable</v>
      </c>
      <c r="AA1576" t="str">
        <f t="shared" si="224"/>
        <v>Not-Potable</v>
      </c>
      <c r="AB1576" t="str">
        <f t="shared" si="225"/>
        <v>Not-Potable</v>
      </c>
      <c r="AC1576" t="s">
        <v>35</v>
      </c>
    </row>
    <row r="1577" spans="2:29" x14ac:dyDescent="0.3">
      <c r="B1577">
        <f>$AG$27</f>
        <v>7.080794504276815</v>
      </c>
      <c r="C1577">
        <v>263.85767541301698</v>
      </c>
      <c r="D1577">
        <v>166.70996013234398</v>
      </c>
      <c r="E1577">
        <v>7.7582370069514299</v>
      </c>
      <c r="F1577">
        <f>$AH$27</f>
        <v>333.77577661081307</v>
      </c>
      <c r="G1577">
        <v>427.81145630181197</v>
      </c>
      <c r="H1577">
        <v>17.1519689842136</v>
      </c>
      <c r="I1577">
        <v>77.810699487070806</v>
      </c>
      <c r="J1577">
        <v>4.30405163167599</v>
      </c>
      <c r="O1577" t="str">
        <f t="shared" si="218"/>
        <v>Neutral</v>
      </c>
      <c r="P1577" t="str" cm="1">
        <f t="array" ref="P1577">_xlfn.IFS(C1576&lt;=60,"Soft",
C1576&lt;120,"Moderately Soft",
C1576&lt;=170,"Desirable",
C1576&lt;=240,"Moderately Hard",
C1576&gt;240,"Hard")</f>
        <v>Moderately Hard</v>
      </c>
      <c r="Q1577" t="str" cm="1">
        <f t="array" ref="Q1577">_xlfn.IFS(D1576&lt;50,"Non-Beneficial",
D1576&lt;=150,"Excellent",
D1576&lt;=250,"Good",
D1576&lt;=350,"Average",
D1576&lt;=500,"Poor",
D1576&lt;=800,"Very Poor",
D1576&gt;800,"Unacceptable")</f>
        <v>Good</v>
      </c>
      <c r="R1577" t="str">
        <f t="shared" si="217"/>
        <v>Needs Boiling</v>
      </c>
      <c r="S1577" t="str">
        <f t="shared" si="219"/>
        <v>Safe</v>
      </c>
      <c r="T1577" t="str">
        <f t="shared" si="220"/>
        <v>Acceptable</v>
      </c>
      <c r="U1577" t="str">
        <f t="shared" si="221"/>
        <v>Acceptable</v>
      </c>
      <c r="V1577" t="str">
        <f t="shared" si="222"/>
        <v>Unsafe</v>
      </c>
      <c r="W1577" t="str">
        <f t="shared" si="223"/>
        <v>Acceptable</v>
      </c>
      <c r="AA1577" t="str">
        <f t="shared" si="224"/>
        <v>Not-Potable</v>
      </c>
      <c r="AB1577" t="str">
        <f t="shared" si="225"/>
        <v>Potable</v>
      </c>
      <c r="AC1577" t="s">
        <v>35</v>
      </c>
    </row>
    <row r="1578" spans="2:29" x14ac:dyDescent="0.3">
      <c r="B1578">
        <v>7.1596139119599798</v>
      </c>
      <c r="C1578">
        <v>167.823315321324</v>
      </c>
      <c r="D1578">
        <v>308.97990039257701</v>
      </c>
      <c r="E1578">
        <v>5.4849204099282103</v>
      </c>
      <c r="F1578">
        <f>$AH$27</f>
        <v>333.77577661081307</v>
      </c>
      <c r="G1578">
        <v>437.34858492202699</v>
      </c>
      <c r="H1578">
        <v>15.5819027363753</v>
      </c>
      <c r="I1578">
        <v>61.853527954611401</v>
      </c>
      <c r="J1578">
        <v>4.9438426006660503</v>
      </c>
      <c r="O1578" t="str">
        <f t="shared" si="218"/>
        <v>Neutral</v>
      </c>
      <c r="P1578" t="str" cm="1">
        <f t="array" ref="P1578">_xlfn.IFS(C1577&lt;=60,"Soft",
C1577&lt;120,"Moderately Soft",
C1577&lt;=170,"Desirable",
C1577&lt;=240,"Moderately Hard",
C1577&gt;240,"Hard")</f>
        <v>Hard</v>
      </c>
      <c r="Q1578" t="str" cm="1">
        <f t="array" ref="Q1578">_xlfn.IFS(D1577&lt;50,"Non-Beneficial",
D1577&lt;=150,"Excellent",
D1577&lt;=250,"Good",
D1577&lt;=350,"Average",
D1577&lt;=500,"Poor",
D1577&lt;=800,"Very Poor",
D1577&gt;800,"Unacceptable")</f>
        <v>Good</v>
      </c>
      <c r="R1578" t="str">
        <f t="shared" si="217"/>
        <v>Unacceptable</v>
      </c>
      <c r="S1578" t="str">
        <f t="shared" si="219"/>
        <v>Safe</v>
      </c>
      <c r="T1578" t="str">
        <f t="shared" si="220"/>
        <v>Acceptable</v>
      </c>
      <c r="U1578" t="str">
        <f t="shared" si="221"/>
        <v>Acceptable</v>
      </c>
      <c r="V1578" t="str">
        <f t="shared" si="222"/>
        <v>Safe</v>
      </c>
      <c r="W1578" t="str">
        <f t="shared" si="223"/>
        <v>Acceptable</v>
      </c>
      <c r="AA1578" t="str">
        <f t="shared" si="224"/>
        <v>Not-Potable</v>
      </c>
      <c r="AB1578" t="str">
        <f t="shared" si="225"/>
        <v>Not-Potable</v>
      </c>
      <c r="AC1578" t="s">
        <v>35</v>
      </c>
    </row>
    <row r="1579" spans="2:29" x14ac:dyDescent="0.3">
      <c r="B1579">
        <v>7.5651980731602402</v>
      </c>
      <c r="C1579">
        <v>213.42826944028599</v>
      </c>
      <c r="D1579">
        <v>112.46426645933799</v>
      </c>
      <c r="E1579">
        <v>8.2086778073524993</v>
      </c>
      <c r="F1579">
        <v>377.22167226853298</v>
      </c>
      <c r="G1579">
        <v>341.716458641077</v>
      </c>
      <c r="H1579">
        <v>15.669955291483101</v>
      </c>
      <c r="I1579">
        <v>67.230056720198604</v>
      </c>
      <c r="J1579">
        <v>5.1850000235970102</v>
      </c>
      <c r="O1579" t="str">
        <f t="shared" si="218"/>
        <v>Neutral</v>
      </c>
      <c r="P1579" t="str" cm="1">
        <f t="array" ref="P1579">_xlfn.IFS(C1578&lt;=60,"Soft",
C1578&lt;120,"Moderately Soft",
C1578&lt;=170,"Desirable",
C1578&lt;=240,"Moderately Hard",
C1578&gt;240,"Hard")</f>
        <v>Desirable</v>
      </c>
      <c r="Q1579" t="str" cm="1">
        <f t="array" ref="Q1579">_xlfn.IFS(D1578&lt;50,"Non-Beneficial",
D1578&lt;=150,"Excellent",
D1578&lt;=250,"Good",
D1578&lt;=350,"Average",
D1578&lt;=500,"Poor",
D1578&lt;=800,"Very Poor",
D1578&gt;800,"Unacceptable")</f>
        <v>Average</v>
      </c>
      <c r="R1579" t="str">
        <f t="shared" si="217"/>
        <v>Needs Boiling</v>
      </c>
      <c r="S1579" t="str">
        <f t="shared" si="219"/>
        <v>Safe</v>
      </c>
      <c r="T1579" t="str">
        <f t="shared" si="220"/>
        <v>Acceptable</v>
      </c>
      <c r="U1579" t="str">
        <f t="shared" si="221"/>
        <v>Acceptable</v>
      </c>
      <c r="V1579" t="str">
        <f t="shared" si="222"/>
        <v>Safe</v>
      </c>
      <c r="W1579" t="str">
        <f t="shared" si="223"/>
        <v>Acceptable</v>
      </c>
      <c r="AA1579" t="str">
        <f t="shared" si="224"/>
        <v>Potable</v>
      </c>
      <c r="AB1579" t="str">
        <f t="shared" si="225"/>
        <v>Potable</v>
      </c>
      <c r="AC1579" t="s">
        <v>35</v>
      </c>
    </row>
    <row r="1580" spans="2:29" x14ac:dyDescent="0.3">
      <c r="B1580">
        <v>6.8655685150278298</v>
      </c>
      <c r="C1580">
        <v>231.445054277097</v>
      </c>
      <c r="D1580">
        <v>225.85788809109701</v>
      </c>
      <c r="E1580">
        <v>5.6763872348727498</v>
      </c>
      <c r="F1580">
        <f>$AH$27</f>
        <v>333.77577661081307</v>
      </c>
      <c r="G1580">
        <v>496.60342475972698</v>
      </c>
      <c r="H1580">
        <v>16.154963807086101</v>
      </c>
      <c r="I1580">
        <v>91.461708784448007</v>
      </c>
      <c r="J1580">
        <v>4.9162182461610699</v>
      </c>
      <c r="O1580" t="str">
        <f t="shared" si="218"/>
        <v>Neutral</v>
      </c>
      <c r="P1580" t="str" cm="1">
        <f t="array" ref="P1580">_xlfn.IFS(C1579&lt;=60,"Soft",
C1579&lt;120,"Moderately Soft",
C1579&lt;=170,"Desirable",
C1579&lt;=240,"Moderately Hard",
C1579&gt;240,"Hard")</f>
        <v>Moderately Hard</v>
      </c>
      <c r="Q1580" t="str" cm="1">
        <f t="array" ref="Q1580">_xlfn.IFS(D1579&lt;50,"Non-Beneficial",
D1579&lt;=150,"Excellent",
D1579&lt;=250,"Good",
D1579&lt;=350,"Average",
D1579&lt;=500,"Poor",
D1579&lt;=800,"Very Poor",
D1579&gt;800,"Unacceptable")</f>
        <v>Excellent</v>
      </c>
      <c r="R1580" t="str">
        <f t="shared" si="217"/>
        <v>Unacceptable</v>
      </c>
      <c r="S1580" t="str">
        <f t="shared" si="219"/>
        <v>Safe</v>
      </c>
      <c r="T1580" t="str">
        <f t="shared" si="220"/>
        <v>Acceptable</v>
      </c>
      <c r="U1580" t="str">
        <f t="shared" si="221"/>
        <v>Acceptable</v>
      </c>
      <c r="V1580" t="str">
        <f t="shared" si="222"/>
        <v>Safe</v>
      </c>
      <c r="W1580" t="str">
        <f t="shared" si="223"/>
        <v>Unacceptable</v>
      </c>
      <c r="AA1580" t="str">
        <f t="shared" si="224"/>
        <v>Not-Potable</v>
      </c>
      <c r="AB1580" t="str">
        <f t="shared" si="225"/>
        <v>Not-Potable</v>
      </c>
      <c r="AC1580" t="s">
        <v>35</v>
      </c>
    </row>
    <row r="1581" spans="2:29" x14ac:dyDescent="0.3">
      <c r="B1581">
        <v>5.7366757089425997</v>
      </c>
      <c r="C1581">
        <v>180.29090762022301</v>
      </c>
      <c r="D1581">
        <v>126.83483292055899</v>
      </c>
      <c r="E1581">
        <v>7.9078766945843402</v>
      </c>
      <c r="F1581">
        <v>423.876296989114</v>
      </c>
      <c r="G1581">
        <v>415.00657557037999</v>
      </c>
      <c r="H1581">
        <v>12.3928694044839</v>
      </c>
      <c r="I1581">
        <v>83.707045356215602</v>
      </c>
      <c r="J1581">
        <v>2.74179130834542</v>
      </c>
      <c r="O1581" t="str">
        <f t="shared" si="218"/>
        <v>Neutral</v>
      </c>
      <c r="P1581" t="str" cm="1">
        <f t="array" ref="P1581">_xlfn.IFS(C1580&lt;=60,"Soft",
C1580&lt;120,"Moderately Soft",
C1580&lt;=170,"Desirable",
C1580&lt;=240,"Moderately Hard",
C1580&gt;240,"Hard")</f>
        <v>Moderately Hard</v>
      </c>
      <c r="Q1581" t="str" cm="1">
        <f t="array" ref="Q1581">_xlfn.IFS(D1580&lt;50,"Non-Beneficial",
D1580&lt;=150,"Excellent",
D1580&lt;=250,"Good",
D1580&lt;=350,"Average",
D1580&lt;=500,"Poor",
D1580&lt;=800,"Very Poor",
D1580&gt;800,"Unacceptable")</f>
        <v>Good</v>
      </c>
      <c r="R1581" t="str">
        <f t="shared" si="217"/>
        <v>Needs Boiling</v>
      </c>
      <c r="S1581" t="str">
        <f t="shared" si="219"/>
        <v>Safe</v>
      </c>
      <c r="T1581" t="str">
        <f t="shared" si="220"/>
        <v>Acceptable</v>
      </c>
      <c r="U1581" t="str">
        <f t="shared" si="221"/>
        <v>Acceptable</v>
      </c>
      <c r="V1581" t="str">
        <f t="shared" si="222"/>
        <v>Unsafe</v>
      </c>
      <c r="W1581" t="str">
        <f t="shared" si="223"/>
        <v>Acceptable</v>
      </c>
      <c r="AA1581" t="str">
        <f t="shared" si="224"/>
        <v>Not-Potable</v>
      </c>
      <c r="AB1581" t="str">
        <f t="shared" si="225"/>
        <v>Potable</v>
      </c>
      <c r="AC1581" t="s">
        <v>35</v>
      </c>
    </row>
    <row r="1582" spans="2:29" x14ac:dyDescent="0.3">
      <c r="B1582">
        <v>6.12906962215511</v>
      </c>
      <c r="C1582">
        <v>198.021095076769</v>
      </c>
      <c r="D1582">
        <v>222.074828654697</v>
      </c>
      <c r="E1582">
        <v>7.3874512326281199</v>
      </c>
      <c r="F1582">
        <f>$AH$27</f>
        <v>333.77577661081307</v>
      </c>
      <c r="G1582">
        <v>464.85132190168002</v>
      </c>
      <c r="H1582">
        <v>14.0286021628415</v>
      </c>
      <c r="I1582">
        <v>61.446944731409801</v>
      </c>
      <c r="J1582">
        <v>3.8376390895045298</v>
      </c>
      <c r="O1582" t="str">
        <f t="shared" si="218"/>
        <v>Acidic</v>
      </c>
      <c r="P1582" t="str" cm="1">
        <f t="array" ref="P1582">_xlfn.IFS(C1581&lt;=60,"Soft",
C1581&lt;120,"Moderately Soft",
C1581&lt;=170,"Desirable",
C1581&lt;=240,"Moderately Hard",
C1581&gt;240,"Hard")</f>
        <v>Moderately Hard</v>
      </c>
      <c r="Q1582" t="str" cm="1">
        <f t="array" ref="Q1582">_xlfn.IFS(D1581&lt;50,"Non-Beneficial",
D1581&lt;=150,"Excellent",
D1581&lt;=250,"Good",
D1581&lt;=350,"Average",
D1581&lt;=500,"Poor",
D1581&lt;=800,"Very Poor",
D1581&gt;800,"Unacceptable")</f>
        <v>Excellent</v>
      </c>
      <c r="R1582" t="str">
        <f t="shared" si="217"/>
        <v>Unacceptable</v>
      </c>
      <c r="S1582" t="str">
        <f t="shared" si="219"/>
        <v>Unsafe</v>
      </c>
      <c r="T1582" t="str">
        <f t="shared" si="220"/>
        <v>Acceptable</v>
      </c>
      <c r="U1582" t="str">
        <f t="shared" si="221"/>
        <v>Acceptable</v>
      </c>
      <c r="V1582" t="str">
        <f t="shared" si="222"/>
        <v>Unsafe</v>
      </c>
      <c r="W1582" t="str">
        <f t="shared" si="223"/>
        <v>Acceptable</v>
      </c>
      <c r="AA1582" t="str">
        <f t="shared" si="224"/>
        <v>Not-Potable</v>
      </c>
      <c r="AB1582" t="str">
        <f t="shared" si="225"/>
        <v>Not-Potable</v>
      </c>
      <c r="AC1582" t="s">
        <v>35</v>
      </c>
    </row>
    <row r="1583" spans="2:29" x14ac:dyDescent="0.3">
      <c r="B1583">
        <v>5.9913710815426997</v>
      </c>
      <c r="C1583">
        <v>186.72263122890101</v>
      </c>
      <c r="D1583">
        <v>287.02952380225003</v>
      </c>
      <c r="E1583">
        <v>5.9222929487923803</v>
      </c>
      <c r="F1583">
        <v>338.027598707913</v>
      </c>
      <c r="G1583">
        <v>430.18516177264797</v>
      </c>
      <c r="H1583">
        <v>17.664554979739599</v>
      </c>
      <c r="I1583">
        <v>68.573197740580198</v>
      </c>
      <c r="J1583">
        <v>4.5393711497384004</v>
      </c>
      <c r="O1583" t="str">
        <f t="shared" si="218"/>
        <v>Acidic</v>
      </c>
      <c r="P1583" t="str" cm="1">
        <f t="array" ref="P1583">_xlfn.IFS(C1582&lt;=60,"Soft",
C1582&lt;120,"Moderately Soft",
C1582&lt;=170,"Desirable",
C1582&lt;=240,"Moderately Hard",
C1582&gt;240,"Hard")</f>
        <v>Moderately Hard</v>
      </c>
      <c r="Q1583" t="str" cm="1">
        <f t="array" ref="Q1583">_xlfn.IFS(D1582&lt;50,"Non-Beneficial",
D1582&lt;=150,"Excellent",
D1582&lt;=250,"Good",
D1582&lt;=350,"Average",
D1582&lt;=500,"Poor",
D1582&lt;=800,"Very Poor",
D1582&gt;800,"Unacceptable")</f>
        <v>Good</v>
      </c>
      <c r="R1583" t="str">
        <f t="shared" si="217"/>
        <v>Unacceptable</v>
      </c>
      <c r="S1583" t="str">
        <f t="shared" si="219"/>
        <v>Safe</v>
      </c>
      <c r="T1583" t="str">
        <f t="shared" si="220"/>
        <v>Acceptable</v>
      </c>
      <c r="U1583" t="str">
        <f t="shared" si="221"/>
        <v>Acceptable</v>
      </c>
      <c r="V1583" t="str">
        <f t="shared" si="222"/>
        <v>Safe</v>
      </c>
      <c r="W1583" t="str">
        <f t="shared" si="223"/>
        <v>Acceptable</v>
      </c>
      <c r="AA1583" t="str">
        <f t="shared" si="224"/>
        <v>Not-Potable</v>
      </c>
      <c r="AB1583" t="str">
        <f t="shared" si="225"/>
        <v>Not-Potable</v>
      </c>
      <c r="AC1583" t="s">
        <v>35</v>
      </c>
    </row>
    <row r="1584" spans="2:29" x14ac:dyDescent="0.3">
      <c r="B1584">
        <v>9.7233772307927904</v>
      </c>
      <c r="C1584">
        <v>190.89742112190001</v>
      </c>
      <c r="D1584">
        <v>90.766464834334499</v>
      </c>
      <c r="E1584">
        <v>9.7520879598470405</v>
      </c>
      <c r="F1584">
        <v>357.38470872639903</v>
      </c>
      <c r="G1584">
        <v>443.03741692922199</v>
      </c>
      <c r="H1584">
        <v>13.3078237956934</v>
      </c>
      <c r="I1584">
        <v>62.826687467774903</v>
      </c>
      <c r="J1584">
        <v>4.0720633529651797</v>
      </c>
      <c r="O1584" t="str">
        <f t="shared" si="218"/>
        <v>Acidic</v>
      </c>
      <c r="P1584" t="str" cm="1">
        <f t="array" ref="P1584">_xlfn.IFS(C1583&lt;=60,"Soft",
C1583&lt;120,"Moderately Soft",
C1583&lt;=170,"Desirable",
C1583&lt;=240,"Moderately Hard",
C1583&gt;240,"Hard")</f>
        <v>Moderately Hard</v>
      </c>
      <c r="Q1584" t="str" cm="1">
        <f t="array" ref="Q1584">_xlfn.IFS(D1583&lt;50,"Non-Beneficial",
D1583&lt;=150,"Excellent",
D1583&lt;=250,"Good",
D1583&lt;=350,"Average",
D1583&lt;=500,"Poor",
D1583&lt;=800,"Very Poor",
D1583&gt;800,"Unacceptable")</f>
        <v>Average</v>
      </c>
      <c r="R1584" t="str">
        <f t="shared" si="217"/>
        <v>Needs Boiling</v>
      </c>
      <c r="S1584" t="str">
        <f t="shared" si="219"/>
        <v>Safe</v>
      </c>
      <c r="T1584" t="str">
        <f t="shared" si="220"/>
        <v>Acceptable</v>
      </c>
      <c r="U1584" t="str">
        <f t="shared" si="221"/>
        <v>Acceptable</v>
      </c>
      <c r="V1584" t="str">
        <f t="shared" si="222"/>
        <v>Safe</v>
      </c>
      <c r="W1584" t="str">
        <f t="shared" si="223"/>
        <v>Acceptable</v>
      </c>
      <c r="AA1584" t="str">
        <f t="shared" si="224"/>
        <v>Not-Potable</v>
      </c>
      <c r="AB1584" t="str">
        <f t="shared" si="225"/>
        <v>Potable</v>
      </c>
      <c r="AC1584" t="s">
        <v>35</v>
      </c>
    </row>
    <row r="1585" spans="2:29" x14ac:dyDescent="0.3">
      <c r="B1585">
        <v>7.7363128411320199</v>
      </c>
      <c r="C1585">
        <v>225.06310277607699</v>
      </c>
      <c r="D1585">
        <v>194.96848591923199</v>
      </c>
      <c r="E1585">
        <v>7.1583429206518403</v>
      </c>
      <c r="F1585">
        <v>289.94598453311397</v>
      </c>
      <c r="G1585">
        <v>433.97402249443797</v>
      </c>
      <c r="H1585">
        <v>15.1538169523532</v>
      </c>
      <c r="I1585">
        <v>74.765100556080398</v>
      </c>
      <c r="J1585">
        <v>3.70091667637654</v>
      </c>
      <c r="O1585" t="str">
        <f t="shared" si="218"/>
        <v>Alkaline</v>
      </c>
      <c r="P1585" t="str" cm="1">
        <f t="array" ref="P1585">_xlfn.IFS(C1584&lt;=60,"Soft",
C1584&lt;120,"Moderately Soft",
C1584&lt;=170,"Desirable",
C1584&lt;=240,"Moderately Hard",
C1584&gt;240,"Hard")</f>
        <v>Moderately Hard</v>
      </c>
      <c r="Q1585" t="str" cm="1">
        <f t="array" ref="Q1585">_xlfn.IFS(D1584&lt;50,"Non-Beneficial",
D1584&lt;=150,"Excellent",
D1584&lt;=250,"Good",
D1584&lt;=350,"Average",
D1584&lt;=500,"Poor",
D1584&lt;=800,"Very Poor",
D1584&gt;800,"Unacceptable")</f>
        <v>Excellent</v>
      </c>
      <c r="R1585" t="str">
        <f t="shared" si="217"/>
        <v>Unacceptable</v>
      </c>
      <c r="S1585" t="str">
        <f t="shared" si="219"/>
        <v>Safe</v>
      </c>
      <c r="T1585" t="str">
        <f t="shared" si="220"/>
        <v>Acceptable</v>
      </c>
      <c r="U1585" t="str">
        <f t="shared" si="221"/>
        <v>Acceptable</v>
      </c>
      <c r="V1585" t="str">
        <f t="shared" si="222"/>
        <v>Safe</v>
      </c>
      <c r="W1585" t="str">
        <f t="shared" si="223"/>
        <v>Acceptable</v>
      </c>
      <c r="AA1585" t="str">
        <f t="shared" si="224"/>
        <v>Not-Potable</v>
      </c>
      <c r="AB1585" t="str">
        <f t="shared" si="225"/>
        <v>Not-Potable</v>
      </c>
      <c r="AC1585" t="s">
        <v>35</v>
      </c>
    </row>
    <row r="1586" spans="2:29" x14ac:dyDescent="0.3">
      <c r="B1586">
        <v>6.7157994789265896</v>
      </c>
      <c r="C1586">
        <v>193.16250085071701</v>
      </c>
      <c r="D1586">
        <v>160.06972587715001</v>
      </c>
      <c r="E1586">
        <v>6.3691628121396198</v>
      </c>
      <c r="F1586">
        <v>314.45242512997203</v>
      </c>
      <c r="G1586">
        <v>316.27802906999</v>
      </c>
      <c r="H1586">
        <v>17.8655332128785</v>
      </c>
      <c r="I1586">
        <v>85.192510820669696</v>
      </c>
      <c r="J1586">
        <v>4.9997520226224497</v>
      </c>
      <c r="O1586" t="str">
        <f t="shared" si="218"/>
        <v>Neutral</v>
      </c>
      <c r="P1586" t="str" cm="1">
        <f t="array" ref="P1586">_xlfn.IFS(C1585&lt;=60,"Soft",
C1585&lt;120,"Moderately Soft",
C1585&lt;=170,"Desirable",
C1585&lt;=240,"Moderately Hard",
C1585&gt;240,"Hard")</f>
        <v>Moderately Hard</v>
      </c>
      <c r="Q1586" t="str" cm="1">
        <f t="array" ref="Q1586">_xlfn.IFS(D1585&lt;50,"Non-Beneficial",
D1585&lt;=150,"Excellent",
D1585&lt;=250,"Good",
D1585&lt;=350,"Average",
D1585&lt;=500,"Poor",
D1585&lt;=800,"Very Poor",
D1585&gt;800,"Unacceptable")</f>
        <v>Good</v>
      </c>
      <c r="R1586" t="str">
        <f t="shared" si="217"/>
        <v>Unacceptable</v>
      </c>
      <c r="S1586" t="str">
        <f t="shared" si="219"/>
        <v>Safe</v>
      </c>
      <c r="T1586" t="str">
        <f t="shared" si="220"/>
        <v>Acceptable</v>
      </c>
      <c r="U1586" t="str">
        <f t="shared" si="221"/>
        <v>Acceptable</v>
      </c>
      <c r="V1586" t="str">
        <f t="shared" si="222"/>
        <v>Safe</v>
      </c>
      <c r="W1586" t="str">
        <f t="shared" si="223"/>
        <v>Acceptable</v>
      </c>
      <c r="AA1586" t="str">
        <f t="shared" si="224"/>
        <v>Not-Potable</v>
      </c>
      <c r="AB1586" t="str">
        <f t="shared" si="225"/>
        <v>Potable</v>
      </c>
      <c r="AC1586" t="s">
        <v>35</v>
      </c>
    </row>
    <row r="1587" spans="2:29" x14ac:dyDescent="0.3">
      <c r="B1587">
        <v>7.9667625534360198</v>
      </c>
      <c r="C1587">
        <v>163.92724187974301</v>
      </c>
      <c r="D1587">
        <v>133.54706509808301</v>
      </c>
      <c r="E1587">
        <v>7.4769692413802504</v>
      </c>
      <c r="F1587">
        <f>$AH$27</f>
        <v>333.77577661081307</v>
      </c>
      <c r="G1587">
        <v>366.37954363958499</v>
      </c>
      <c r="H1587">
        <v>17.125863472966302</v>
      </c>
      <c r="I1587">
        <f>$AI$27</f>
        <v>66.396292946768</v>
      </c>
      <c r="J1587">
        <v>4.8163477673949302</v>
      </c>
      <c r="O1587" t="str">
        <f t="shared" si="218"/>
        <v>Drinkable</v>
      </c>
      <c r="P1587" t="str" cm="1">
        <f t="array" ref="P1587">_xlfn.IFS(C1586&lt;=60,"Soft",
C1586&lt;120,"Moderately Soft",
C1586&lt;=170,"Desirable",
C1586&lt;=240,"Moderately Hard",
C1586&gt;240,"Hard")</f>
        <v>Moderately Hard</v>
      </c>
      <c r="Q1587" t="str" cm="1">
        <f t="array" ref="Q1587">_xlfn.IFS(D1586&lt;50,"Non-Beneficial",
D1586&lt;=150,"Excellent",
D1586&lt;=250,"Good",
D1586&lt;=350,"Average",
D1586&lt;=500,"Poor",
D1586&lt;=800,"Very Poor",
D1586&gt;800,"Unacceptable")</f>
        <v>Good</v>
      </c>
      <c r="R1587" t="str">
        <f t="shared" si="217"/>
        <v>Needs Boiling</v>
      </c>
      <c r="S1587" t="str">
        <f t="shared" si="219"/>
        <v>Safe</v>
      </c>
      <c r="T1587" t="str">
        <f t="shared" si="220"/>
        <v>Acceptable</v>
      </c>
      <c r="U1587" t="str">
        <f t="shared" si="221"/>
        <v>Acceptable</v>
      </c>
      <c r="V1587" t="str">
        <f t="shared" si="222"/>
        <v>Unsafe</v>
      </c>
      <c r="W1587" t="str">
        <f t="shared" si="223"/>
        <v>Acceptable</v>
      </c>
      <c r="AA1587" t="str">
        <f t="shared" si="224"/>
        <v>Not-Potable</v>
      </c>
      <c r="AB1587" t="str">
        <f t="shared" si="225"/>
        <v>Potable</v>
      </c>
      <c r="AC1587" t="s">
        <v>35</v>
      </c>
    </row>
    <row r="1588" spans="2:29" x14ac:dyDescent="0.3">
      <c r="B1588">
        <v>8.2425586353420908</v>
      </c>
      <c r="C1588">
        <v>155.61611241226001</v>
      </c>
      <c r="D1588">
        <v>240.421881600116</v>
      </c>
      <c r="E1588">
        <v>7.6392100052222096</v>
      </c>
      <c r="F1588">
        <v>338.29386797906102</v>
      </c>
      <c r="G1588">
        <v>418.26375748477898</v>
      </c>
      <c r="H1588">
        <v>13.2658525984418</v>
      </c>
      <c r="I1588">
        <v>66.577952445222607</v>
      </c>
      <c r="J1588">
        <v>3.5294272368553399</v>
      </c>
      <c r="O1588" t="str">
        <f t="shared" si="218"/>
        <v>Neutral</v>
      </c>
      <c r="P1588" t="str" cm="1">
        <f t="array" ref="P1588">_xlfn.IFS(C1587&lt;=60,"Soft",
C1587&lt;120,"Moderately Soft",
C1587&lt;=170,"Desirable",
C1587&lt;=240,"Moderately Hard",
C1587&gt;240,"Hard")</f>
        <v>Desirable</v>
      </c>
      <c r="Q1588" t="str" cm="1">
        <f t="array" ref="Q1588">_xlfn.IFS(D1587&lt;50,"Non-Beneficial",
D1587&lt;=150,"Excellent",
D1587&lt;=250,"Good",
D1587&lt;=350,"Average",
D1587&lt;=500,"Poor",
D1587&lt;=800,"Very Poor",
D1587&gt;800,"Unacceptable")</f>
        <v>Excellent</v>
      </c>
      <c r="R1588" t="str">
        <f t="shared" si="217"/>
        <v>Unacceptable</v>
      </c>
      <c r="S1588" t="str">
        <f t="shared" si="219"/>
        <v>Safe</v>
      </c>
      <c r="T1588" t="str">
        <f t="shared" si="220"/>
        <v>Acceptable</v>
      </c>
      <c r="U1588" t="str">
        <f t="shared" si="221"/>
        <v>Acceptable</v>
      </c>
      <c r="V1588" t="str">
        <f t="shared" si="222"/>
        <v>Safe</v>
      </c>
      <c r="W1588" t="str">
        <f t="shared" si="223"/>
        <v>Acceptable</v>
      </c>
      <c r="AA1588" t="str">
        <f t="shared" si="224"/>
        <v>Not-Potable</v>
      </c>
      <c r="AB1588" t="str">
        <f t="shared" si="225"/>
        <v>Potable</v>
      </c>
      <c r="AC1588" t="s">
        <v>35</v>
      </c>
    </row>
    <row r="1589" spans="2:29" x14ac:dyDescent="0.3">
      <c r="B1589">
        <v>6.5395461279353801</v>
      </c>
      <c r="C1589">
        <v>215.44520444495799</v>
      </c>
      <c r="D1589">
        <v>289.79767601081699</v>
      </c>
      <c r="E1589">
        <v>7.0153653262717199</v>
      </c>
      <c r="F1589">
        <v>312.33547211945103</v>
      </c>
      <c r="G1589">
        <v>426.08347881627702</v>
      </c>
      <c r="H1589">
        <v>17.950000556919498</v>
      </c>
      <c r="I1589">
        <v>54.983877850496903</v>
      </c>
      <c r="J1589">
        <v>4.0764032873384499</v>
      </c>
      <c r="O1589" t="str">
        <f t="shared" si="218"/>
        <v>Alkaline</v>
      </c>
      <c r="P1589" t="str" cm="1">
        <f t="array" ref="P1589">_xlfn.IFS(C1588&lt;=60,"Soft",
C1588&lt;120,"Moderately Soft",
C1588&lt;=170,"Desirable",
C1588&lt;=240,"Moderately Hard",
C1588&gt;240,"Hard")</f>
        <v>Desirable</v>
      </c>
      <c r="Q1589" t="str" cm="1">
        <f t="array" ref="Q1589">_xlfn.IFS(D1588&lt;50,"Non-Beneficial",
D1588&lt;=150,"Excellent",
D1588&lt;=250,"Good",
D1588&lt;=350,"Average",
D1588&lt;=500,"Poor",
D1588&lt;=800,"Very Poor",
D1588&gt;800,"Unacceptable")</f>
        <v>Good</v>
      </c>
      <c r="R1589" t="str">
        <f t="shared" si="217"/>
        <v>Unacceptable</v>
      </c>
      <c r="S1589" t="str">
        <f t="shared" si="219"/>
        <v>Safe</v>
      </c>
      <c r="T1589" t="str">
        <f t="shared" si="220"/>
        <v>Acceptable</v>
      </c>
      <c r="U1589" t="str">
        <f t="shared" si="221"/>
        <v>Acceptable</v>
      </c>
      <c r="V1589" t="str">
        <f t="shared" si="222"/>
        <v>Safe</v>
      </c>
      <c r="W1589" t="str">
        <f t="shared" si="223"/>
        <v>Acceptable</v>
      </c>
      <c r="AA1589" t="str">
        <f t="shared" si="224"/>
        <v>Not-Potable</v>
      </c>
      <c r="AB1589" t="str">
        <f t="shared" si="225"/>
        <v>Not-Potable</v>
      </c>
      <c r="AC1589" t="s">
        <v>35</v>
      </c>
    </row>
    <row r="1590" spans="2:29" x14ac:dyDescent="0.3">
      <c r="B1590">
        <v>6.7853840602243203</v>
      </c>
      <c r="C1590">
        <v>216.647068183903</v>
      </c>
      <c r="D1590">
        <v>130.988582899802</v>
      </c>
      <c r="E1590">
        <v>5.5655294961940802</v>
      </c>
      <c r="F1590">
        <f>$AH$27</f>
        <v>333.77577661081307</v>
      </c>
      <c r="G1590">
        <v>343.97240543461697</v>
      </c>
      <c r="H1590">
        <v>15.238641733497399</v>
      </c>
      <c r="I1590">
        <v>65.614704983409496</v>
      </c>
      <c r="J1590">
        <v>4.6779206410999103</v>
      </c>
      <c r="O1590" t="str">
        <f t="shared" si="218"/>
        <v>Drinkable</v>
      </c>
      <c r="P1590" t="str" cm="1">
        <f t="array" ref="P1590">_xlfn.IFS(C1589&lt;=60,"Soft",
C1589&lt;120,"Moderately Soft",
C1589&lt;=170,"Desirable",
C1589&lt;=240,"Moderately Hard",
C1589&gt;240,"Hard")</f>
        <v>Moderately Hard</v>
      </c>
      <c r="Q1590" t="str" cm="1">
        <f t="array" ref="Q1590">_xlfn.IFS(D1589&lt;50,"Non-Beneficial",
D1589&lt;=150,"Excellent",
D1589&lt;=250,"Good",
D1589&lt;=350,"Average",
D1589&lt;=500,"Poor",
D1589&lt;=800,"Very Poor",
D1589&gt;800,"Unacceptable")</f>
        <v>Average</v>
      </c>
      <c r="R1590" t="str">
        <f t="shared" si="217"/>
        <v>Unacceptable</v>
      </c>
      <c r="S1590" t="str">
        <f t="shared" si="219"/>
        <v>Safe</v>
      </c>
      <c r="T1590" t="str">
        <f t="shared" si="220"/>
        <v>Acceptable</v>
      </c>
      <c r="U1590" t="str">
        <f t="shared" si="221"/>
        <v>Acceptable</v>
      </c>
      <c r="V1590" t="str">
        <f t="shared" si="222"/>
        <v>Safe</v>
      </c>
      <c r="W1590" t="str">
        <f t="shared" si="223"/>
        <v>Acceptable</v>
      </c>
      <c r="AA1590" t="str">
        <f t="shared" si="224"/>
        <v>Not-Potable</v>
      </c>
      <c r="AB1590" t="str">
        <f t="shared" si="225"/>
        <v>Potable</v>
      </c>
      <c r="AC1590" t="s">
        <v>35</v>
      </c>
    </row>
    <row r="1591" spans="2:29" x14ac:dyDescent="0.3">
      <c r="B1591">
        <v>7.0079745871553101</v>
      </c>
      <c r="C1591">
        <v>248.90471157708799</v>
      </c>
      <c r="D1591">
        <v>261.36313571195797</v>
      </c>
      <c r="E1591">
        <v>7.77373598764399</v>
      </c>
      <c r="F1591">
        <v>335.05424350694199</v>
      </c>
      <c r="G1591">
        <v>403.75425552642002</v>
      </c>
      <c r="H1591">
        <v>10.9054762554814</v>
      </c>
      <c r="I1591">
        <v>75.333025167087797</v>
      </c>
      <c r="J1591">
        <v>4.6289748635835304</v>
      </c>
      <c r="O1591" t="str">
        <f t="shared" si="218"/>
        <v>Drinkable</v>
      </c>
      <c r="P1591" t="str" cm="1">
        <f t="array" ref="P1591">_xlfn.IFS(C1590&lt;=60,"Soft",
C1590&lt;120,"Moderately Soft",
C1590&lt;=170,"Desirable",
C1590&lt;=240,"Moderately Hard",
C1590&gt;240,"Hard")</f>
        <v>Moderately Hard</v>
      </c>
      <c r="Q1591" t="str" cm="1">
        <f t="array" ref="Q1591">_xlfn.IFS(D1590&lt;50,"Non-Beneficial",
D1590&lt;=150,"Excellent",
D1590&lt;=250,"Good",
D1590&lt;=350,"Average",
D1590&lt;=500,"Poor",
D1590&lt;=800,"Very Poor",
D1590&gt;800,"Unacceptable")</f>
        <v>Excellent</v>
      </c>
      <c r="R1591" t="str">
        <f t="shared" si="217"/>
        <v>Needs Boiling</v>
      </c>
      <c r="S1591" t="str">
        <f t="shared" si="219"/>
        <v>Safe</v>
      </c>
      <c r="T1591" t="str">
        <f t="shared" si="220"/>
        <v>Acceptable</v>
      </c>
      <c r="U1591" t="str">
        <f t="shared" si="221"/>
        <v>Acceptable</v>
      </c>
      <c r="V1591" t="str">
        <f t="shared" si="222"/>
        <v>Safe</v>
      </c>
      <c r="W1591" t="str">
        <f t="shared" si="223"/>
        <v>Acceptable</v>
      </c>
      <c r="AA1591" t="str">
        <f t="shared" si="224"/>
        <v>Potable</v>
      </c>
      <c r="AB1591" t="str">
        <f t="shared" si="225"/>
        <v>Potable</v>
      </c>
      <c r="AC1591" t="s">
        <v>35</v>
      </c>
    </row>
    <row r="1592" spans="2:29" x14ac:dyDescent="0.3">
      <c r="B1592">
        <v>7.7403839394158398</v>
      </c>
      <c r="C1592">
        <v>179.302381373614</v>
      </c>
      <c r="D1592">
        <v>124.77771817585</v>
      </c>
      <c r="E1592">
        <v>9.9896283909716903</v>
      </c>
      <c r="F1592">
        <v>421.39398998104599</v>
      </c>
      <c r="G1592">
        <v>471.78315339919601</v>
      </c>
      <c r="H1592">
        <v>8.4124020565324091</v>
      </c>
      <c r="I1592">
        <v>66.163439242251997</v>
      </c>
      <c r="J1592">
        <v>3.0133608396173099</v>
      </c>
      <c r="O1592" t="str">
        <f t="shared" si="218"/>
        <v>Neutral</v>
      </c>
      <c r="P1592" t="str" cm="1">
        <f t="array" ref="P1592">_xlfn.IFS(C1591&lt;=60,"Soft",
C1591&lt;120,"Moderately Soft",
C1591&lt;=170,"Desirable",
C1591&lt;=240,"Moderately Hard",
C1591&gt;240,"Hard")</f>
        <v>Hard</v>
      </c>
      <c r="Q1592" t="str" cm="1">
        <f t="array" ref="Q1592">_xlfn.IFS(D1591&lt;50,"Non-Beneficial",
D1591&lt;=150,"Excellent",
D1591&lt;=250,"Good",
D1591&lt;=350,"Average",
D1591&lt;=500,"Poor",
D1591&lt;=800,"Very Poor",
D1591&gt;800,"Unacceptable")</f>
        <v>Average</v>
      </c>
      <c r="R1592" t="str">
        <f t="shared" si="217"/>
        <v>Unacceptable</v>
      </c>
      <c r="S1592" t="str">
        <f t="shared" si="219"/>
        <v>Safe</v>
      </c>
      <c r="T1592" t="str">
        <f t="shared" si="220"/>
        <v>Acceptable</v>
      </c>
      <c r="U1592" t="str">
        <f t="shared" si="221"/>
        <v>Acceptable</v>
      </c>
      <c r="V1592" t="str">
        <f t="shared" si="222"/>
        <v>Safe</v>
      </c>
      <c r="W1592" t="str">
        <f t="shared" si="223"/>
        <v>Acceptable</v>
      </c>
      <c r="AA1592" t="str">
        <f t="shared" si="224"/>
        <v>Not-Potable</v>
      </c>
      <c r="AB1592" t="str">
        <f t="shared" si="225"/>
        <v>Not-Potable</v>
      </c>
      <c r="AC1592" t="s">
        <v>35</v>
      </c>
    </row>
    <row r="1593" spans="2:29" x14ac:dyDescent="0.3">
      <c r="B1593">
        <v>7.9180870791782398</v>
      </c>
      <c r="C1593">
        <v>175.33723954254</v>
      </c>
      <c r="D1593">
        <v>295.65711107942099</v>
      </c>
      <c r="E1593">
        <v>7.43217952105294</v>
      </c>
      <c r="F1593">
        <f>$AH$27</f>
        <v>333.77577661081307</v>
      </c>
      <c r="G1593">
        <v>322.53342323301598</v>
      </c>
      <c r="H1593">
        <v>11.309245068505399</v>
      </c>
      <c r="I1593">
        <v>70.116746085277498</v>
      </c>
      <c r="J1593">
        <v>4.6400430095711602</v>
      </c>
      <c r="O1593" t="str">
        <f t="shared" si="218"/>
        <v>Neutral</v>
      </c>
      <c r="P1593" t="str" cm="1">
        <f t="array" ref="P1593">_xlfn.IFS(C1592&lt;=60,"Soft",
C1592&lt;120,"Moderately Soft",
C1592&lt;=170,"Desirable",
C1592&lt;=240,"Moderately Hard",
C1592&gt;240,"Hard")</f>
        <v>Moderately Hard</v>
      </c>
      <c r="Q1593" t="str" cm="1">
        <f t="array" ref="Q1593">_xlfn.IFS(D1592&lt;50,"Non-Beneficial",
D1592&lt;=150,"Excellent",
D1592&lt;=250,"Good",
D1592&lt;=350,"Average",
D1592&lt;=500,"Poor",
D1592&lt;=800,"Very Poor",
D1592&gt;800,"Unacceptable")</f>
        <v>Excellent</v>
      </c>
      <c r="R1593" t="str">
        <f t="shared" si="217"/>
        <v>Unacceptable</v>
      </c>
      <c r="S1593" t="str">
        <f t="shared" si="219"/>
        <v>Unsafe</v>
      </c>
      <c r="T1593" t="str">
        <f t="shared" si="220"/>
        <v>Acceptable</v>
      </c>
      <c r="U1593" t="str">
        <f t="shared" si="221"/>
        <v>Acceptable</v>
      </c>
      <c r="V1593" t="str">
        <f t="shared" si="222"/>
        <v>Safe</v>
      </c>
      <c r="W1593" t="str">
        <f t="shared" si="223"/>
        <v>Acceptable</v>
      </c>
      <c r="AA1593" t="str">
        <f t="shared" si="224"/>
        <v>Not-Potable</v>
      </c>
      <c r="AB1593" t="str">
        <f t="shared" si="225"/>
        <v>Not-Potable</v>
      </c>
      <c r="AC1593" t="s">
        <v>35</v>
      </c>
    </row>
    <row r="1594" spans="2:29" x14ac:dyDescent="0.3">
      <c r="B1594">
        <v>5.7727696978493102</v>
      </c>
      <c r="C1594">
        <v>186.06060347906899</v>
      </c>
      <c r="D1594">
        <v>266.93761606845601</v>
      </c>
      <c r="E1594">
        <v>5.8085795009302998</v>
      </c>
      <c r="F1594">
        <v>333.07336422450101</v>
      </c>
      <c r="G1594">
        <v>312.869364336937</v>
      </c>
      <c r="H1594">
        <v>12.3762722753596</v>
      </c>
      <c r="I1594">
        <v>32.761160915763597</v>
      </c>
      <c r="J1594">
        <v>4.15468542368043</v>
      </c>
      <c r="O1594" t="str">
        <f t="shared" si="218"/>
        <v>Neutral</v>
      </c>
      <c r="P1594" t="str" cm="1">
        <f t="array" ref="P1594">_xlfn.IFS(C1593&lt;=60,"Soft",
C1593&lt;120,"Moderately Soft",
C1593&lt;=170,"Desirable",
C1593&lt;=240,"Moderately Hard",
C1593&gt;240,"Hard")</f>
        <v>Moderately Hard</v>
      </c>
      <c r="Q1594" t="str" cm="1">
        <f t="array" ref="Q1594">_xlfn.IFS(D1593&lt;50,"Non-Beneficial",
D1593&lt;=150,"Excellent",
D1593&lt;=250,"Good",
D1593&lt;=350,"Average",
D1593&lt;=500,"Poor",
D1593&lt;=800,"Very Poor",
D1593&gt;800,"Unacceptable")</f>
        <v>Average</v>
      </c>
      <c r="R1594" t="str">
        <f t="shared" si="217"/>
        <v>Unacceptable</v>
      </c>
      <c r="S1594" t="str">
        <f t="shared" si="219"/>
        <v>Safe</v>
      </c>
      <c r="T1594" t="str">
        <f t="shared" si="220"/>
        <v>Acceptable</v>
      </c>
      <c r="U1594" t="str">
        <f t="shared" si="221"/>
        <v>Acceptable</v>
      </c>
      <c r="V1594" t="str">
        <f t="shared" si="222"/>
        <v>Safe</v>
      </c>
      <c r="W1594" t="str">
        <f t="shared" si="223"/>
        <v>Acceptable</v>
      </c>
      <c r="AA1594" t="str">
        <f t="shared" si="224"/>
        <v>Not-Potable</v>
      </c>
      <c r="AB1594" t="str">
        <f t="shared" si="225"/>
        <v>Potable</v>
      </c>
      <c r="AC1594" t="s">
        <v>35</v>
      </c>
    </row>
    <row r="1595" spans="2:29" x14ac:dyDescent="0.3">
      <c r="B1595">
        <v>7.5716844931810598</v>
      </c>
      <c r="C1595">
        <v>173.00833849223699</v>
      </c>
      <c r="D1595">
        <v>88.355558758210989</v>
      </c>
      <c r="E1595">
        <v>9.5661054098351403</v>
      </c>
      <c r="F1595">
        <v>436.29407116064698</v>
      </c>
      <c r="G1595">
        <v>305.83448700631197</v>
      </c>
      <c r="H1595">
        <v>11.009592033927399</v>
      </c>
      <c r="I1595">
        <v>92.481885017568601</v>
      </c>
      <c r="J1595">
        <v>3.9202876880129298</v>
      </c>
      <c r="O1595" t="str">
        <f t="shared" si="218"/>
        <v>Acidic</v>
      </c>
      <c r="P1595" t="str" cm="1">
        <f t="array" ref="P1595">_xlfn.IFS(C1594&lt;=60,"Soft",
C1594&lt;120,"Moderately Soft",
C1594&lt;=170,"Desirable",
C1594&lt;=240,"Moderately Hard",
C1594&gt;240,"Hard")</f>
        <v>Moderately Hard</v>
      </c>
      <c r="Q1595" t="str" cm="1">
        <f t="array" ref="Q1595">_xlfn.IFS(D1594&lt;50,"Non-Beneficial",
D1594&lt;=150,"Excellent",
D1594&lt;=250,"Good",
D1594&lt;=350,"Average",
D1594&lt;=500,"Poor",
D1594&lt;=800,"Very Poor",
D1594&gt;800,"Unacceptable")</f>
        <v>Average</v>
      </c>
      <c r="R1595" t="str">
        <f t="shared" si="217"/>
        <v>Needs Boiling</v>
      </c>
      <c r="S1595" t="str">
        <f t="shared" si="219"/>
        <v>Safe</v>
      </c>
      <c r="T1595" t="str">
        <f t="shared" si="220"/>
        <v>Acceptable</v>
      </c>
      <c r="U1595" t="str">
        <f t="shared" si="221"/>
        <v>Acceptable</v>
      </c>
      <c r="V1595" t="str">
        <f t="shared" si="222"/>
        <v>Safe</v>
      </c>
      <c r="W1595" t="str">
        <f t="shared" si="223"/>
        <v>Acceptable</v>
      </c>
      <c r="AA1595" t="str">
        <f t="shared" si="224"/>
        <v>Not-Potable</v>
      </c>
      <c r="AB1595" t="str">
        <f t="shared" si="225"/>
        <v>Potable</v>
      </c>
      <c r="AC1595" t="s">
        <v>35</v>
      </c>
    </row>
    <row r="1596" spans="2:29" x14ac:dyDescent="0.3">
      <c r="B1596">
        <v>8.7335253295698596</v>
      </c>
      <c r="C1596">
        <v>203.39613019500499</v>
      </c>
      <c r="D1596">
        <v>245.784212213106</v>
      </c>
      <c r="E1596">
        <v>6.5941448860889897</v>
      </c>
      <c r="F1596">
        <v>288.67846264409599</v>
      </c>
      <c r="G1596">
        <v>336.82465618510201</v>
      </c>
      <c r="H1596">
        <v>16.701920172374901</v>
      </c>
      <c r="I1596">
        <v>68.793061794958504</v>
      </c>
      <c r="J1596">
        <v>3.1492018002221198</v>
      </c>
      <c r="O1596" t="str">
        <f t="shared" si="218"/>
        <v>Neutral</v>
      </c>
      <c r="P1596" t="str" cm="1">
        <f t="array" ref="P1596">_xlfn.IFS(C1595&lt;=60,"Soft",
C1595&lt;120,"Moderately Soft",
C1595&lt;=170,"Desirable",
C1595&lt;=240,"Moderately Hard",
C1595&gt;240,"Hard")</f>
        <v>Moderately Hard</v>
      </c>
      <c r="Q1596" t="str" cm="1">
        <f t="array" ref="Q1596">_xlfn.IFS(D1595&lt;50,"Non-Beneficial",
D1595&lt;=150,"Excellent",
D1595&lt;=250,"Good",
D1595&lt;=350,"Average",
D1595&lt;=500,"Poor",
D1595&lt;=800,"Very Poor",
D1595&gt;800,"Unacceptable")</f>
        <v>Excellent</v>
      </c>
      <c r="R1596" t="str">
        <f t="shared" si="217"/>
        <v>Unacceptable</v>
      </c>
      <c r="S1596" t="str">
        <f t="shared" si="219"/>
        <v>Unsafe</v>
      </c>
      <c r="T1596" t="str">
        <f t="shared" si="220"/>
        <v>Acceptable</v>
      </c>
      <c r="U1596" t="str">
        <f t="shared" si="221"/>
        <v>Acceptable</v>
      </c>
      <c r="V1596" t="str">
        <f t="shared" si="222"/>
        <v>Unsafe</v>
      </c>
      <c r="W1596" t="str">
        <f t="shared" si="223"/>
        <v>Acceptable</v>
      </c>
      <c r="AA1596" t="str">
        <f t="shared" si="224"/>
        <v>Not-Potable</v>
      </c>
      <c r="AB1596" t="str">
        <f t="shared" si="225"/>
        <v>Not-Potable</v>
      </c>
      <c r="AC1596" t="s">
        <v>35</v>
      </c>
    </row>
    <row r="1597" spans="2:29" x14ac:dyDescent="0.3">
      <c r="B1597">
        <v>6.9178583550911297</v>
      </c>
      <c r="C1597">
        <v>200.70550533330299</v>
      </c>
      <c r="D1597">
        <v>276.51609098728198</v>
      </c>
      <c r="E1597">
        <v>6.5297744956458104</v>
      </c>
      <c r="F1597">
        <v>321.696455207903</v>
      </c>
      <c r="G1597">
        <v>453.63750973401898</v>
      </c>
      <c r="H1597">
        <v>11.283386641171701</v>
      </c>
      <c r="I1597">
        <v>91.942180522671507</v>
      </c>
      <c r="J1597">
        <v>5.54416731719291</v>
      </c>
      <c r="O1597" t="str">
        <f t="shared" si="218"/>
        <v>Alkaline</v>
      </c>
      <c r="P1597" t="str" cm="1">
        <f t="array" ref="P1597">_xlfn.IFS(C1596&lt;=60,"Soft",
C1596&lt;120,"Moderately Soft",
C1596&lt;=170,"Desirable",
C1596&lt;=240,"Moderately Hard",
C1596&gt;240,"Hard")</f>
        <v>Moderately Hard</v>
      </c>
      <c r="Q1597" t="str" cm="1">
        <f t="array" ref="Q1597">_xlfn.IFS(D1596&lt;50,"Non-Beneficial",
D1596&lt;=150,"Excellent",
D1596&lt;=250,"Good",
D1596&lt;=350,"Average",
D1596&lt;=500,"Poor",
D1596&lt;=800,"Very Poor",
D1596&gt;800,"Unacceptable")</f>
        <v>Good</v>
      </c>
      <c r="R1597" t="str">
        <f t="shared" si="217"/>
        <v>Needs Boiling</v>
      </c>
      <c r="S1597" t="str">
        <f t="shared" si="219"/>
        <v>Safe</v>
      </c>
      <c r="T1597" t="str">
        <f t="shared" si="220"/>
        <v>Acceptable</v>
      </c>
      <c r="U1597" t="str">
        <f t="shared" si="221"/>
        <v>Acceptable</v>
      </c>
      <c r="V1597" t="str">
        <f t="shared" si="222"/>
        <v>Safe</v>
      </c>
      <c r="W1597" t="str">
        <f t="shared" si="223"/>
        <v>Acceptable</v>
      </c>
      <c r="AA1597" t="str">
        <f t="shared" si="224"/>
        <v>Not-Potable</v>
      </c>
      <c r="AB1597" t="str">
        <f t="shared" si="225"/>
        <v>Potable</v>
      </c>
      <c r="AC1597" t="s">
        <v>35</v>
      </c>
    </row>
    <row r="1598" spans="2:29" x14ac:dyDescent="0.3">
      <c r="B1598">
        <v>8.5127809088592308</v>
      </c>
      <c r="C1598">
        <v>157.666917510627</v>
      </c>
      <c r="D1598">
        <v>330.92669352987599</v>
      </c>
      <c r="E1598">
        <v>6.7654691720573803</v>
      </c>
      <c r="F1598">
        <v>305.85557049491803</v>
      </c>
      <c r="G1598">
        <v>377.618945142683</v>
      </c>
      <c r="H1598">
        <v>13.3093909635759</v>
      </c>
      <c r="I1598">
        <v>43.0194266451646</v>
      </c>
      <c r="J1598">
        <v>4.02662209391299</v>
      </c>
      <c r="O1598" t="str">
        <f t="shared" si="218"/>
        <v>Neutral</v>
      </c>
      <c r="P1598" t="str" cm="1">
        <f t="array" ref="P1598">_xlfn.IFS(C1597&lt;=60,"Soft",
C1597&lt;120,"Moderately Soft",
C1597&lt;=170,"Desirable",
C1597&lt;=240,"Moderately Hard",
C1597&gt;240,"Hard")</f>
        <v>Moderately Hard</v>
      </c>
      <c r="Q1598" t="str" cm="1">
        <f t="array" ref="Q1598">_xlfn.IFS(D1597&lt;50,"Non-Beneficial",
D1597&lt;=150,"Excellent",
D1597&lt;=250,"Good",
D1597&lt;=350,"Average",
D1597&lt;=500,"Poor",
D1597&lt;=800,"Very Poor",
D1597&gt;800,"Unacceptable")</f>
        <v>Average</v>
      </c>
      <c r="R1598" t="str">
        <f t="shared" si="217"/>
        <v>Needs Boiling</v>
      </c>
      <c r="S1598" t="str">
        <f t="shared" si="219"/>
        <v>Safe</v>
      </c>
      <c r="T1598" t="str">
        <f t="shared" si="220"/>
        <v>Acceptable</v>
      </c>
      <c r="U1598" t="str">
        <f t="shared" si="221"/>
        <v>Acceptable</v>
      </c>
      <c r="V1598" t="str">
        <f t="shared" si="222"/>
        <v>Unsafe</v>
      </c>
      <c r="W1598" t="str">
        <f t="shared" si="223"/>
        <v>Unacceptable</v>
      </c>
      <c r="AA1598" t="str">
        <f t="shared" si="224"/>
        <v>Not-Potable</v>
      </c>
      <c r="AB1598" t="str">
        <f t="shared" si="225"/>
        <v>Not-Potable</v>
      </c>
      <c r="AC1598" t="s">
        <v>35</v>
      </c>
    </row>
    <row r="1599" spans="2:29" x14ac:dyDescent="0.3">
      <c r="B1599">
        <v>6.5391152614962902</v>
      </c>
      <c r="C1599">
        <v>218.61969925707601</v>
      </c>
      <c r="D1599">
        <v>233.08296877049099</v>
      </c>
      <c r="E1599">
        <v>7.1774453087643</v>
      </c>
      <c r="F1599">
        <v>355.44383127697103</v>
      </c>
      <c r="G1599">
        <v>585.16642699591398</v>
      </c>
      <c r="H1599">
        <v>10.7421458492268</v>
      </c>
      <c r="I1599">
        <v>40.773856207850002</v>
      </c>
      <c r="J1599">
        <v>4.2116719588360496</v>
      </c>
      <c r="O1599" t="str">
        <f t="shared" si="218"/>
        <v>Alkaline</v>
      </c>
      <c r="P1599" t="str" cm="1">
        <f t="array" ref="P1599">_xlfn.IFS(C1598&lt;=60,"Soft",
C1598&lt;120,"Moderately Soft",
C1598&lt;=170,"Desirable",
C1598&lt;=240,"Moderately Hard",
C1598&gt;240,"Hard")</f>
        <v>Desirable</v>
      </c>
      <c r="Q1599" t="str" cm="1">
        <f t="array" ref="Q1599">_xlfn.IFS(D1598&lt;50,"Non-Beneficial",
D1598&lt;=150,"Excellent",
D1598&lt;=250,"Good",
D1598&lt;=350,"Average",
D1598&lt;=500,"Poor",
D1598&lt;=800,"Very Poor",
D1598&gt;800,"Unacceptable")</f>
        <v>Average</v>
      </c>
      <c r="R1599" t="str">
        <f t="shared" si="217"/>
        <v>Needs Boiling</v>
      </c>
      <c r="S1599" t="str">
        <f t="shared" si="219"/>
        <v>Safe</v>
      </c>
      <c r="T1599" t="str">
        <f t="shared" si="220"/>
        <v>Acceptable</v>
      </c>
      <c r="U1599" t="str">
        <f t="shared" si="221"/>
        <v>Acceptable</v>
      </c>
      <c r="V1599" t="str">
        <f t="shared" si="222"/>
        <v>Safe</v>
      </c>
      <c r="W1599" t="str">
        <f t="shared" si="223"/>
        <v>Acceptable</v>
      </c>
      <c r="AA1599" t="str">
        <f t="shared" si="224"/>
        <v>Not-Potable</v>
      </c>
      <c r="AB1599" t="str">
        <f t="shared" si="225"/>
        <v>Potable</v>
      </c>
      <c r="AC1599" t="s">
        <v>35</v>
      </c>
    </row>
    <row r="1600" spans="2:29" x14ac:dyDescent="0.3">
      <c r="B1600">
        <f>$AG$27</f>
        <v>7.080794504276815</v>
      </c>
      <c r="C1600">
        <v>228.756819005561</v>
      </c>
      <c r="D1600">
        <v>321.61840090482701</v>
      </c>
      <c r="E1600">
        <v>6.9612965819158399</v>
      </c>
      <c r="F1600">
        <v>314.14326993409998</v>
      </c>
      <c r="G1600">
        <v>309.60841118198499</v>
      </c>
      <c r="H1600">
        <v>19.2183740435187</v>
      </c>
      <c r="I1600">
        <v>54.268008066156398</v>
      </c>
      <c r="J1600">
        <v>5.5374758404930304</v>
      </c>
      <c r="O1600" t="str">
        <f t="shared" si="218"/>
        <v>Drinkable</v>
      </c>
      <c r="P1600" t="str" cm="1">
        <f t="array" ref="P1600">_xlfn.IFS(C1599&lt;=60,"Soft",
C1599&lt;120,"Moderately Soft",
C1599&lt;=170,"Desirable",
C1599&lt;=240,"Moderately Hard",
C1599&gt;240,"Hard")</f>
        <v>Moderately Hard</v>
      </c>
      <c r="Q1600" t="str" cm="1">
        <f t="array" ref="Q1600">_xlfn.IFS(D1599&lt;50,"Non-Beneficial",
D1599&lt;=150,"Excellent",
D1599&lt;=250,"Good",
D1599&lt;=350,"Average",
D1599&lt;=500,"Poor",
D1599&lt;=800,"Very Poor",
D1599&gt;800,"Unacceptable")</f>
        <v>Good</v>
      </c>
      <c r="R1600" t="str">
        <f t="shared" si="217"/>
        <v>Unacceptable</v>
      </c>
      <c r="S1600" t="str">
        <f t="shared" si="219"/>
        <v>Safe</v>
      </c>
      <c r="T1600" t="str">
        <f t="shared" si="220"/>
        <v>Unacceptable</v>
      </c>
      <c r="U1600" t="str">
        <f t="shared" si="221"/>
        <v>Acceptable</v>
      </c>
      <c r="V1600" t="str">
        <f t="shared" si="222"/>
        <v>Safe</v>
      </c>
      <c r="W1600" t="str">
        <f t="shared" si="223"/>
        <v>Acceptable</v>
      </c>
      <c r="AA1600" t="str">
        <f t="shared" si="224"/>
        <v>Not-Potable</v>
      </c>
      <c r="AB1600" t="str">
        <f t="shared" si="225"/>
        <v>Not-Potable</v>
      </c>
      <c r="AC1600" t="s">
        <v>35</v>
      </c>
    </row>
    <row r="1601" spans="2:29" x14ac:dyDescent="0.3">
      <c r="B1601">
        <v>8.2270831300962808</v>
      </c>
      <c r="C1601">
        <v>274.35188699595102</v>
      </c>
      <c r="D1601">
        <v>405.46956331528804</v>
      </c>
      <c r="E1601">
        <v>7.1301611481706297</v>
      </c>
      <c r="F1601">
        <v>241.44691729106901</v>
      </c>
      <c r="G1601">
        <v>417.67370224607401</v>
      </c>
      <c r="H1601">
        <v>9.8096691418142505</v>
      </c>
      <c r="I1601">
        <v>79.397104885600498</v>
      </c>
      <c r="J1601">
        <v>3.6191818475618498</v>
      </c>
      <c r="O1601" t="str">
        <f t="shared" si="218"/>
        <v>Neutral</v>
      </c>
      <c r="P1601" t="str" cm="1">
        <f t="array" ref="P1601">_xlfn.IFS(C1600&lt;=60,"Soft",
C1600&lt;120,"Moderately Soft",
C1600&lt;=170,"Desirable",
C1600&lt;=240,"Moderately Hard",
C1600&gt;240,"Hard")</f>
        <v>Moderately Hard</v>
      </c>
      <c r="Q1601" t="str" cm="1">
        <f t="array" ref="Q1601">_xlfn.IFS(D1600&lt;50,"Non-Beneficial",
D1600&lt;=150,"Excellent",
D1600&lt;=250,"Good",
D1600&lt;=350,"Average",
D1600&lt;=500,"Poor",
D1600&lt;=800,"Very Poor",
D1600&gt;800,"Unacceptable")</f>
        <v>Average</v>
      </c>
      <c r="R1601" t="str">
        <f t="shared" si="217"/>
        <v>Needs Boiling</v>
      </c>
      <c r="S1601" t="str">
        <f t="shared" si="219"/>
        <v>Safe</v>
      </c>
      <c r="T1601" t="str">
        <f t="shared" si="220"/>
        <v>Acceptable</v>
      </c>
      <c r="U1601" t="str">
        <f t="shared" si="221"/>
        <v>Acceptable</v>
      </c>
      <c r="V1601" t="str">
        <f t="shared" si="222"/>
        <v>Safe</v>
      </c>
      <c r="W1601" t="str">
        <f t="shared" si="223"/>
        <v>Unacceptable</v>
      </c>
      <c r="AA1601" t="str">
        <f t="shared" si="224"/>
        <v>Not-Potable</v>
      </c>
      <c r="AB1601" t="str">
        <f t="shared" si="225"/>
        <v>Potable</v>
      </c>
      <c r="AC1601" t="s">
        <v>35</v>
      </c>
    </row>
    <row r="1602" spans="2:29" x14ac:dyDescent="0.3">
      <c r="B1602">
        <v>7.2741980506025303</v>
      </c>
      <c r="C1602">
        <v>156.11082919985299</v>
      </c>
      <c r="D1602">
        <v>162.559013710567</v>
      </c>
      <c r="E1602">
        <v>7.6545501976594101</v>
      </c>
      <c r="F1602">
        <v>381.18046649292199</v>
      </c>
      <c r="G1602">
        <v>591.80147197882002</v>
      </c>
      <c r="H1602">
        <v>12.3124928212769</v>
      </c>
      <c r="I1602">
        <v>59.680518417765803</v>
      </c>
      <c r="J1602">
        <v>3.1527627940382801</v>
      </c>
      <c r="O1602" t="str">
        <f t="shared" si="218"/>
        <v>Alkaline</v>
      </c>
      <c r="P1602" t="str" cm="1">
        <f t="array" ref="P1602">_xlfn.IFS(C1601&lt;=60,"Soft",
C1601&lt;120,"Moderately Soft",
C1601&lt;=170,"Desirable",
C1601&lt;=240,"Moderately Hard",
C1601&gt;240,"Hard")</f>
        <v>Hard</v>
      </c>
      <c r="Q1602" t="str" cm="1">
        <f t="array" ref="Q1602">_xlfn.IFS(D1601&lt;50,"Non-Beneficial",
D1601&lt;=150,"Excellent",
D1601&lt;=250,"Good",
D1601&lt;=350,"Average",
D1601&lt;=500,"Poor",
D1601&lt;=800,"Very Poor",
D1601&gt;800,"Unacceptable")</f>
        <v>Poor</v>
      </c>
      <c r="R1602" t="str">
        <f t="shared" si="217"/>
        <v>Unacceptable</v>
      </c>
      <c r="S1602" t="str">
        <f t="shared" si="219"/>
        <v>Safe</v>
      </c>
      <c r="T1602" t="str">
        <f t="shared" si="220"/>
        <v>Acceptable</v>
      </c>
      <c r="U1602" t="str">
        <f t="shared" si="221"/>
        <v>Acceptable</v>
      </c>
      <c r="V1602" t="str">
        <f t="shared" si="222"/>
        <v>Safe</v>
      </c>
      <c r="W1602" t="str">
        <f t="shared" si="223"/>
        <v>Acceptable</v>
      </c>
      <c r="AA1602" t="str">
        <f t="shared" si="224"/>
        <v>Not-Potable</v>
      </c>
      <c r="AB1602" t="str">
        <f t="shared" si="225"/>
        <v>Not-Potable</v>
      </c>
      <c r="AC1602" t="s">
        <v>35</v>
      </c>
    </row>
    <row r="1603" spans="2:29" x14ac:dyDescent="0.3">
      <c r="B1603">
        <v>7.1189801683646197</v>
      </c>
      <c r="C1603">
        <v>160.96260284044101</v>
      </c>
      <c r="D1603">
        <v>325.28115614330903</v>
      </c>
      <c r="E1603">
        <v>5.0891275656787096</v>
      </c>
      <c r="F1603">
        <v>292.28788840693198</v>
      </c>
      <c r="G1603">
        <v>440.31787086414403</v>
      </c>
      <c r="H1603">
        <v>10.0081459830254</v>
      </c>
      <c r="I1603">
        <v>61.679801261315802</v>
      </c>
      <c r="J1603">
        <v>5.3492105855550696</v>
      </c>
      <c r="O1603" t="str">
        <f t="shared" si="218"/>
        <v>Neutral</v>
      </c>
      <c r="P1603" t="str" cm="1">
        <f t="array" ref="P1603">_xlfn.IFS(C1602&lt;=60,"Soft",
C1602&lt;120,"Moderately Soft",
C1602&lt;=170,"Desirable",
C1602&lt;=240,"Moderately Hard",
C1602&gt;240,"Hard")</f>
        <v>Desirable</v>
      </c>
      <c r="Q1603" t="str" cm="1">
        <f t="array" ref="Q1603">_xlfn.IFS(D1602&lt;50,"Non-Beneficial",
D1602&lt;=150,"Excellent",
D1602&lt;=250,"Good",
D1602&lt;=350,"Average",
D1602&lt;=500,"Poor",
D1602&lt;=800,"Very Poor",
D1602&gt;800,"Unacceptable")</f>
        <v>Good</v>
      </c>
      <c r="R1603" t="str">
        <f t="shared" ref="R1603:R1666" si="226">IF(E1602&lt;=5,"Acceptable",
IF(E1602&lt;=7,"Needs Boiling","Unacceptable"))</f>
        <v>Unacceptable</v>
      </c>
      <c r="S1603" t="str">
        <f t="shared" si="219"/>
        <v>Safe</v>
      </c>
      <c r="T1603" t="str">
        <f t="shared" si="220"/>
        <v>Unacceptable</v>
      </c>
      <c r="U1603" t="str">
        <f t="shared" si="221"/>
        <v>Acceptable</v>
      </c>
      <c r="V1603" t="str">
        <f t="shared" si="222"/>
        <v>Safe</v>
      </c>
      <c r="W1603" t="str">
        <f t="shared" si="223"/>
        <v>Acceptable</v>
      </c>
      <c r="AA1603" t="str">
        <f t="shared" si="224"/>
        <v>Not-Potable</v>
      </c>
      <c r="AB1603" t="str">
        <f t="shared" si="225"/>
        <v>Not-Potable</v>
      </c>
      <c r="AC1603" t="s">
        <v>35</v>
      </c>
    </row>
    <row r="1604" spans="2:29" x14ac:dyDescent="0.3">
      <c r="B1604">
        <f>$AG$27</f>
        <v>7.080794504276815</v>
      </c>
      <c r="C1604">
        <v>163.40981923744101</v>
      </c>
      <c r="D1604">
        <v>328.65509525373403</v>
      </c>
      <c r="E1604">
        <v>6.0667929572326198</v>
      </c>
      <c r="F1604">
        <v>317.46749884763898</v>
      </c>
      <c r="G1604">
        <v>279.64680382729603</v>
      </c>
      <c r="H1604">
        <v>10.811672993221199</v>
      </c>
      <c r="I1604">
        <v>81.526457400995696</v>
      </c>
      <c r="J1604">
        <v>3.5746051622017601</v>
      </c>
      <c r="O1604" t="str">
        <f t="shared" ref="O1604:O1667" si="227">IF(B1603&lt;3,"Highly Acidic",
IF(AND(B1603&lt;6.52,B1603&gt;=3),"Acidic",
IF(AND(B1603&gt;=6.52,B1603&lt;=6.83),"Drinkable",
IF(AND(B1603&gt;6.83,B1603&lt;8),"Neutral",
IF(AND(B1603&gt;=8,B1603&lt;11),"Alkaline","Highly Alkaline")
))))</f>
        <v>Neutral</v>
      </c>
      <c r="P1604" t="str" cm="1">
        <f t="array" ref="P1604">_xlfn.IFS(C1603&lt;=60,"Soft",
C1603&lt;120,"Moderately Soft",
C1603&lt;=170,"Desirable",
C1603&lt;=240,"Moderately Hard",
C1603&gt;240,"Hard")</f>
        <v>Desirable</v>
      </c>
      <c r="Q1604" t="str" cm="1">
        <f t="array" ref="Q1604">_xlfn.IFS(D1603&lt;50,"Non-Beneficial",
D1603&lt;=150,"Excellent",
D1603&lt;=250,"Good",
D1603&lt;=350,"Average",
D1603&lt;=500,"Poor",
D1603&lt;=800,"Very Poor",
D1603&gt;800,"Unacceptable")</f>
        <v>Average</v>
      </c>
      <c r="R1604" t="str">
        <f t="shared" si="226"/>
        <v>Needs Boiling</v>
      </c>
      <c r="S1604" t="str">
        <f t="shared" ref="S1604:S1667" si="228">IF(F1603&lt;=400,"Safe","Unsafe")</f>
        <v>Safe</v>
      </c>
      <c r="T1604" t="str">
        <f t="shared" ref="T1604:T1667" si="229">IF(G1603&lt;=500,"Acceptable","Unacceptable")</f>
        <v>Acceptable</v>
      </c>
      <c r="U1604" t="str">
        <f t="shared" ref="U1604:U1667" si="230">IF(H1603&lt;20,"Acceptable","Unacceptable")</f>
        <v>Acceptable</v>
      </c>
      <c r="V1604" t="str">
        <f t="shared" ref="V1604:V1667" si="231">IF(I1603&lt;=80,"Safe","Unsafe")</f>
        <v>Safe</v>
      </c>
      <c r="W1604" t="str">
        <f t="shared" ref="W1604:W1667" si="232">IF(J1603&lt;5,"Acceptable","Unacceptable")</f>
        <v>Unacceptable</v>
      </c>
      <c r="AA1604" t="str">
        <f t="shared" ref="AA1604:AA1667" si="233">IF(
       AND(OR(O1604 = "Drinkable",O1604 = "Neutral"),
                OR(P1604 = "Desirable",P1604 = "Moderately Hard"),
                OR(Q1604 = "Excellent",Q1604 = "Good",Q1604 = "Average"),
                OR(R1604 = "Acceptable",R1604 = "Needs Boiling"),
                S1604 = "Safe",
                T1604 = "Acceptable",
                U1604 = "Acceptable",
                V1604 = "Safe",
                W1604 = "Acceptable"
               ),
     "Potable",
    "Not-Potable"
   )</f>
        <v>Not-Potable</v>
      </c>
      <c r="AB1604" t="str">
        <f t="shared" ref="AB1604:AB1667" si="234">IF(
        SUM(
                   IF(OR(O1604 = "Neutral",O1604 = "Drinkable"),1,0),
                   IF(OR(P1604 = "Desirable",P1604 = "Moderately Hard"),1,0),
                   IF(OR(Q1604 = "Good",Q1604 = "Average",Q1604 ="Excellent"),1,0),
                   IF(OR(R1604 = "Acceptable",R1604 = "Needs Boiling"),1,0),
                   IF(S1604 = "Safe",1,0),
                   IF(T1604 = "Acceptable",1,0),
                   IF(U1604 = "Acceptable",1,0),
                   IF(V1604 = "Safe",1,0),
                   IF(W1604 = "Acceptable",1,0)
               )&gt;7,
      "Potable",
      "Not-Potable"
  )</f>
        <v>Potable</v>
      </c>
      <c r="AC1604" t="s">
        <v>35</v>
      </c>
    </row>
    <row r="1605" spans="2:29" x14ac:dyDescent="0.3">
      <c r="B1605">
        <v>5.9419425364013101</v>
      </c>
      <c r="C1605">
        <v>249.163566878783</v>
      </c>
      <c r="D1605">
        <v>147.78032875271799</v>
      </c>
      <c r="E1605">
        <v>6.3906793609554997</v>
      </c>
      <c r="F1605">
        <v>335.796081535653</v>
      </c>
      <c r="G1605">
        <v>517.54681691965197</v>
      </c>
      <c r="H1605">
        <v>15.9318793966477</v>
      </c>
      <c r="I1605">
        <v>66.551418924970804</v>
      </c>
      <c r="J1605">
        <v>4.3021792847264297</v>
      </c>
      <c r="O1605" t="str">
        <f t="shared" si="227"/>
        <v>Neutral</v>
      </c>
      <c r="P1605" t="str" cm="1">
        <f t="array" ref="P1605">_xlfn.IFS(C1604&lt;=60,"Soft",
C1604&lt;120,"Moderately Soft",
C1604&lt;=170,"Desirable",
C1604&lt;=240,"Moderately Hard",
C1604&gt;240,"Hard")</f>
        <v>Desirable</v>
      </c>
      <c r="Q1605" t="str" cm="1">
        <f t="array" ref="Q1605">_xlfn.IFS(D1604&lt;50,"Non-Beneficial",
D1604&lt;=150,"Excellent",
D1604&lt;=250,"Good",
D1604&lt;=350,"Average",
D1604&lt;=500,"Poor",
D1604&lt;=800,"Very Poor",
D1604&gt;800,"Unacceptable")</f>
        <v>Average</v>
      </c>
      <c r="R1605" t="str">
        <f t="shared" si="226"/>
        <v>Needs Boiling</v>
      </c>
      <c r="S1605" t="str">
        <f t="shared" si="228"/>
        <v>Safe</v>
      </c>
      <c r="T1605" t="str">
        <f t="shared" si="229"/>
        <v>Acceptable</v>
      </c>
      <c r="U1605" t="str">
        <f t="shared" si="230"/>
        <v>Acceptable</v>
      </c>
      <c r="V1605" t="str">
        <f t="shared" si="231"/>
        <v>Unsafe</v>
      </c>
      <c r="W1605" t="str">
        <f t="shared" si="232"/>
        <v>Acceptable</v>
      </c>
      <c r="AA1605" t="str">
        <f t="shared" si="233"/>
        <v>Not-Potable</v>
      </c>
      <c r="AB1605" t="str">
        <f t="shared" si="234"/>
        <v>Potable</v>
      </c>
      <c r="AC1605" t="s">
        <v>35</v>
      </c>
    </row>
    <row r="1606" spans="2:29" x14ac:dyDescent="0.3">
      <c r="B1606">
        <v>7.2789109031828003</v>
      </c>
      <c r="C1606">
        <v>135.25927247295601</v>
      </c>
      <c r="D1606">
        <v>221.84527032512599</v>
      </c>
      <c r="E1606">
        <v>7.1565405397452704</v>
      </c>
      <c r="F1606">
        <v>357.90979516076402</v>
      </c>
      <c r="G1606">
        <v>480.14310859442799</v>
      </c>
      <c r="H1606">
        <v>11.3160015714982</v>
      </c>
      <c r="I1606">
        <v>54.943991958854902</v>
      </c>
      <c r="J1606">
        <v>4.2015772466287498</v>
      </c>
      <c r="O1606" t="str">
        <f t="shared" si="227"/>
        <v>Acidic</v>
      </c>
      <c r="P1606" t="str" cm="1">
        <f t="array" ref="P1606">_xlfn.IFS(C1605&lt;=60,"Soft",
C1605&lt;120,"Moderately Soft",
C1605&lt;=170,"Desirable",
C1605&lt;=240,"Moderately Hard",
C1605&gt;240,"Hard")</f>
        <v>Hard</v>
      </c>
      <c r="Q1606" t="str" cm="1">
        <f t="array" ref="Q1606">_xlfn.IFS(D1605&lt;50,"Non-Beneficial",
D1605&lt;=150,"Excellent",
D1605&lt;=250,"Good",
D1605&lt;=350,"Average",
D1605&lt;=500,"Poor",
D1605&lt;=800,"Very Poor",
D1605&gt;800,"Unacceptable")</f>
        <v>Excellent</v>
      </c>
      <c r="R1606" t="str">
        <f t="shared" si="226"/>
        <v>Needs Boiling</v>
      </c>
      <c r="S1606" t="str">
        <f t="shared" si="228"/>
        <v>Safe</v>
      </c>
      <c r="T1606" t="str">
        <f t="shared" si="229"/>
        <v>Unacceptable</v>
      </c>
      <c r="U1606" t="str">
        <f t="shared" si="230"/>
        <v>Acceptable</v>
      </c>
      <c r="V1606" t="str">
        <f t="shared" si="231"/>
        <v>Safe</v>
      </c>
      <c r="W1606" t="str">
        <f t="shared" si="232"/>
        <v>Acceptable</v>
      </c>
      <c r="AA1606" t="str">
        <f t="shared" si="233"/>
        <v>Not-Potable</v>
      </c>
      <c r="AB1606" t="str">
        <f t="shared" si="234"/>
        <v>Not-Potable</v>
      </c>
      <c r="AC1606" t="s">
        <v>35</v>
      </c>
    </row>
    <row r="1607" spans="2:29" x14ac:dyDescent="0.3">
      <c r="B1607">
        <v>7.4451890259045097</v>
      </c>
      <c r="C1607">
        <v>150.77572348289701</v>
      </c>
      <c r="D1607">
        <v>41.681969937427802</v>
      </c>
      <c r="E1607">
        <v>10.5734029093964</v>
      </c>
      <c r="F1607">
        <v>476.53971733255099</v>
      </c>
      <c r="G1607">
        <v>355.57848095397799</v>
      </c>
      <c r="H1607">
        <v>15.352424816725</v>
      </c>
      <c r="I1607">
        <v>74.760975750825693</v>
      </c>
      <c r="J1607">
        <v>2.7458037649680902</v>
      </c>
      <c r="O1607" t="str">
        <f t="shared" si="227"/>
        <v>Neutral</v>
      </c>
      <c r="P1607" t="str" cm="1">
        <f t="array" ref="P1607">_xlfn.IFS(C1606&lt;=60,"Soft",
C1606&lt;120,"Moderately Soft",
C1606&lt;=170,"Desirable",
C1606&lt;=240,"Moderately Hard",
C1606&gt;240,"Hard")</f>
        <v>Desirable</v>
      </c>
      <c r="Q1607" t="str" cm="1">
        <f t="array" ref="Q1607">_xlfn.IFS(D1606&lt;50,"Non-Beneficial",
D1606&lt;=150,"Excellent",
D1606&lt;=250,"Good",
D1606&lt;=350,"Average",
D1606&lt;=500,"Poor",
D1606&lt;=800,"Very Poor",
D1606&gt;800,"Unacceptable")</f>
        <v>Good</v>
      </c>
      <c r="R1607" t="str">
        <f t="shared" si="226"/>
        <v>Unacceptable</v>
      </c>
      <c r="S1607" t="str">
        <f t="shared" si="228"/>
        <v>Safe</v>
      </c>
      <c r="T1607" t="str">
        <f t="shared" si="229"/>
        <v>Acceptable</v>
      </c>
      <c r="U1607" t="str">
        <f t="shared" si="230"/>
        <v>Acceptable</v>
      </c>
      <c r="V1607" t="str">
        <f t="shared" si="231"/>
        <v>Safe</v>
      </c>
      <c r="W1607" t="str">
        <f t="shared" si="232"/>
        <v>Acceptable</v>
      </c>
      <c r="AA1607" t="str">
        <f t="shared" si="233"/>
        <v>Not-Potable</v>
      </c>
      <c r="AB1607" t="str">
        <f t="shared" si="234"/>
        <v>Potable</v>
      </c>
      <c r="AC1607" t="s">
        <v>35</v>
      </c>
    </row>
    <row r="1608" spans="2:29" x14ac:dyDescent="0.3">
      <c r="B1608">
        <v>6.4424964364878399</v>
      </c>
      <c r="C1608">
        <v>183.07135490630199</v>
      </c>
      <c r="D1608">
        <v>115.924456241249</v>
      </c>
      <c r="E1608">
        <v>8.9607360077901497</v>
      </c>
      <c r="F1608">
        <v>408.24267034225699</v>
      </c>
      <c r="G1608">
        <v>385.01486678108103</v>
      </c>
      <c r="H1608">
        <v>16.148258460364701</v>
      </c>
      <c r="I1608">
        <v>83.332516257506498</v>
      </c>
      <c r="J1608">
        <v>2.8910188785912498</v>
      </c>
      <c r="O1608" t="str">
        <f t="shared" si="227"/>
        <v>Neutral</v>
      </c>
      <c r="P1608" t="str" cm="1">
        <f t="array" ref="P1608">_xlfn.IFS(C1607&lt;=60,"Soft",
C1607&lt;120,"Moderately Soft",
C1607&lt;=170,"Desirable",
C1607&lt;=240,"Moderately Hard",
C1607&gt;240,"Hard")</f>
        <v>Desirable</v>
      </c>
      <c r="Q1608" t="str" cm="1">
        <f t="array" ref="Q1608">_xlfn.IFS(D1607&lt;50,"Non-Beneficial",
D1607&lt;=150,"Excellent",
D1607&lt;=250,"Good",
D1607&lt;=350,"Average",
D1607&lt;=500,"Poor",
D1607&lt;=800,"Very Poor",
D1607&gt;800,"Unacceptable")</f>
        <v>Non-Beneficial</v>
      </c>
      <c r="R1608" t="str">
        <f t="shared" si="226"/>
        <v>Unacceptable</v>
      </c>
      <c r="S1608" t="str">
        <f t="shared" si="228"/>
        <v>Unsafe</v>
      </c>
      <c r="T1608" t="str">
        <f t="shared" si="229"/>
        <v>Acceptable</v>
      </c>
      <c r="U1608" t="str">
        <f t="shared" si="230"/>
        <v>Acceptable</v>
      </c>
      <c r="V1608" t="str">
        <f t="shared" si="231"/>
        <v>Safe</v>
      </c>
      <c r="W1608" t="str">
        <f t="shared" si="232"/>
        <v>Acceptable</v>
      </c>
      <c r="AA1608" t="str">
        <f t="shared" si="233"/>
        <v>Not-Potable</v>
      </c>
      <c r="AB1608" t="str">
        <f t="shared" si="234"/>
        <v>Not-Potable</v>
      </c>
      <c r="AC1608" t="s">
        <v>35</v>
      </c>
    </row>
    <row r="1609" spans="2:29" x14ac:dyDescent="0.3">
      <c r="B1609">
        <f>$AG$27</f>
        <v>7.080794504276815</v>
      </c>
      <c r="C1609">
        <v>190.87746978377101</v>
      </c>
      <c r="D1609">
        <v>398.02514917204303</v>
      </c>
      <c r="E1609">
        <v>5.2166831616057197</v>
      </c>
      <c r="F1609">
        <v>288.231517872236</v>
      </c>
      <c r="G1609">
        <v>365.14815156856798</v>
      </c>
      <c r="H1609">
        <v>13.680837721773299</v>
      </c>
      <c r="I1609">
        <v>91.925741674853498</v>
      </c>
      <c r="J1609">
        <v>4.9898761676104098</v>
      </c>
      <c r="O1609" t="str">
        <f t="shared" si="227"/>
        <v>Acidic</v>
      </c>
      <c r="P1609" t="str" cm="1">
        <f t="array" ref="P1609">_xlfn.IFS(C1608&lt;=60,"Soft",
C1608&lt;120,"Moderately Soft",
C1608&lt;=170,"Desirable",
C1608&lt;=240,"Moderately Hard",
C1608&gt;240,"Hard")</f>
        <v>Moderately Hard</v>
      </c>
      <c r="Q1609" t="str" cm="1">
        <f t="array" ref="Q1609">_xlfn.IFS(D1608&lt;50,"Non-Beneficial",
D1608&lt;=150,"Excellent",
D1608&lt;=250,"Good",
D1608&lt;=350,"Average",
D1608&lt;=500,"Poor",
D1608&lt;=800,"Very Poor",
D1608&gt;800,"Unacceptable")</f>
        <v>Excellent</v>
      </c>
      <c r="R1609" t="str">
        <f t="shared" si="226"/>
        <v>Unacceptable</v>
      </c>
      <c r="S1609" t="str">
        <f t="shared" si="228"/>
        <v>Unsafe</v>
      </c>
      <c r="T1609" t="str">
        <f t="shared" si="229"/>
        <v>Acceptable</v>
      </c>
      <c r="U1609" t="str">
        <f t="shared" si="230"/>
        <v>Acceptable</v>
      </c>
      <c r="V1609" t="str">
        <f t="shared" si="231"/>
        <v>Unsafe</v>
      </c>
      <c r="W1609" t="str">
        <f t="shared" si="232"/>
        <v>Acceptable</v>
      </c>
      <c r="AA1609" t="str">
        <f t="shared" si="233"/>
        <v>Not-Potable</v>
      </c>
      <c r="AB1609" t="str">
        <f t="shared" si="234"/>
        <v>Not-Potable</v>
      </c>
      <c r="AC1609" t="s">
        <v>35</v>
      </c>
    </row>
    <row r="1610" spans="2:29" x14ac:dyDescent="0.3">
      <c r="B1610">
        <v>6.9197261552120697</v>
      </c>
      <c r="C1610">
        <v>194.858999892405</v>
      </c>
      <c r="D1610">
        <v>355.58731647244696</v>
      </c>
      <c r="E1610">
        <v>6.37197754520587</v>
      </c>
      <c r="F1610">
        <v>299.78671080756499</v>
      </c>
      <c r="G1610">
        <v>394.829325938159</v>
      </c>
      <c r="H1610">
        <v>11.9839608832455</v>
      </c>
      <c r="I1610">
        <v>69.853134737306405</v>
      </c>
      <c r="J1610">
        <v>4.1208278803471696</v>
      </c>
      <c r="O1610" t="str">
        <f t="shared" si="227"/>
        <v>Neutral</v>
      </c>
      <c r="P1610" t="str" cm="1">
        <f t="array" ref="P1610">_xlfn.IFS(C1609&lt;=60,"Soft",
C1609&lt;120,"Moderately Soft",
C1609&lt;=170,"Desirable",
C1609&lt;=240,"Moderately Hard",
C1609&gt;240,"Hard")</f>
        <v>Moderately Hard</v>
      </c>
      <c r="Q1610" t="str" cm="1">
        <f t="array" ref="Q1610">_xlfn.IFS(D1609&lt;50,"Non-Beneficial",
D1609&lt;=150,"Excellent",
D1609&lt;=250,"Good",
D1609&lt;=350,"Average",
D1609&lt;=500,"Poor",
D1609&lt;=800,"Very Poor",
D1609&gt;800,"Unacceptable")</f>
        <v>Poor</v>
      </c>
      <c r="R1610" t="str">
        <f t="shared" si="226"/>
        <v>Needs Boiling</v>
      </c>
      <c r="S1610" t="str">
        <f t="shared" si="228"/>
        <v>Safe</v>
      </c>
      <c r="T1610" t="str">
        <f t="shared" si="229"/>
        <v>Acceptable</v>
      </c>
      <c r="U1610" t="str">
        <f t="shared" si="230"/>
        <v>Acceptable</v>
      </c>
      <c r="V1610" t="str">
        <f t="shared" si="231"/>
        <v>Unsafe</v>
      </c>
      <c r="W1610" t="str">
        <f t="shared" si="232"/>
        <v>Acceptable</v>
      </c>
      <c r="AA1610" t="str">
        <f t="shared" si="233"/>
        <v>Not-Potable</v>
      </c>
      <c r="AB1610" t="str">
        <f t="shared" si="234"/>
        <v>Not-Potable</v>
      </c>
      <c r="AC1610" t="s">
        <v>35</v>
      </c>
    </row>
    <row r="1611" spans="2:29" x14ac:dyDescent="0.3">
      <c r="B1611">
        <v>6.4723710496807598</v>
      </c>
      <c r="C1611">
        <v>164.768901465965</v>
      </c>
      <c r="D1611">
        <v>242.46503564672102</v>
      </c>
      <c r="E1611">
        <v>7.6230122622823204</v>
      </c>
      <c r="F1611">
        <v>373.212808113275</v>
      </c>
      <c r="G1611">
        <v>368.079510077387</v>
      </c>
      <c r="H1611">
        <v>12.764140707841101</v>
      </c>
      <c r="I1611">
        <v>96.795403031658495</v>
      </c>
      <c r="J1611">
        <v>4.1345751967181998</v>
      </c>
      <c r="O1611" t="str">
        <f t="shared" si="227"/>
        <v>Neutral</v>
      </c>
      <c r="P1611" t="str" cm="1">
        <f t="array" ref="P1611">_xlfn.IFS(C1610&lt;=60,"Soft",
C1610&lt;120,"Moderately Soft",
C1610&lt;=170,"Desirable",
C1610&lt;=240,"Moderately Hard",
C1610&gt;240,"Hard")</f>
        <v>Moderately Hard</v>
      </c>
      <c r="Q1611" t="str" cm="1">
        <f t="array" ref="Q1611">_xlfn.IFS(D1610&lt;50,"Non-Beneficial",
D1610&lt;=150,"Excellent",
D1610&lt;=250,"Good",
D1610&lt;=350,"Average",
D1610&lt;=500,"Poor",
D1610&lt;=800,"Very Poor",
D1610&gt;800,"Unacceptable")</f>
        <v>Poor</v>
      </c>
      <c r="R1611" t="str">
        <f t="shared" si="226"/>
        <v>Needs Boiling</v>
      </c>
      <c r="S1611" t="str">
        <f t="shared" si="228"/>
        <v>Safe</v>
      </c>
      <c r="T1611" t="str">
        <f t="shared" si="229"/>
        <v>Acceptable</v>
      </c>
      <c r="U1611" t="str">
        <f t="shared" si="230"/>
        <v>Acceptable</v>
      </c>
      <c r="V1611" t="str">
        <f t="shared" si="231"/>
        <v>Safe</v>
      </c>
      <c r="W1611" t="str">
        <f t="shared" si="232"/>
        <v>Acceptable</v>
      </c>
      <c r="AA1611" t="str">
        <f t="shared" si="233"/>
        <v>Not-Potable</v>
      </c>
      <c r="AB1611" t="str">
        <f t="shared" si="234"/>
        <v>Potable</v>
      </c>
      <c r="AC1611" t="s">
        <v>35</v>
      </c>
    </row>
    <row r="1612" spans="2:29" x14ac:dyDescent="0.3">
      <c r="B1612">
        <v>8.2512177796810402</v>
      </c>
      <c r="C1612">
        <v>167.38535324121099</v>
      </c>
      <c r="D1612">
        <v>176.17876309296497</v>
      </c>
      <c r="E1612">
        <v>7.0444325949272697</v>
      </c>
      <c r="F1612">
        <v>323.40003158942102</v>
      </c>
      <c r="G1612">
        <v>277.41271110557301</v>
      </c>
      <c r="H1612">
        <v>12.4935102033189</v>
      </c>
      <c r="I1612">
        <v>61.275234034923599</v>
      </c>
      <c r="J1612">
        <v>3.4950629860269098</v>
      </c>
      <c r="O1612" t="str">
        <f t="shared" si="227"/>
        <v>Acidic</v>
      </c>
      <c r="P1612" t="str" cm="1">
        <f t="array" ref="P1612">_xlfn.IFS(C1611&lt;=60,"Soft",
C1611&lt;120,"Moderately Soft",
C1611&lt;=170,"Desirable",
C1611&lt;=240,"Moderately Hard",
C1611&gt;240,"Hard")</f>
        <v>Desirable</v>
      </c>
      <c r="Q1612" t="str" cm="1">
        <f t="array" ref="Q1612">_xlfn.IFS(D1611&lt;50,"Non-Beneficial",
D1611&lt;=150,"Excellent",
D1611&lt;=250,"Good",
D1611&lt;=350,"Average",
D1611&lt;=500,"Poor",
D1611&lt;=800,"Very Poor",
D1611&gt;800,"Unacceptable")</f>
        <v>Good</v>
      </c>
      <c r="R1612" t="str">
        <f t="shared" si="226"/>
        <v>Unacceptable</v>
      </c>
      <c r="S1612" t="str">
        <f t="shared" si="228"/>
        <v>Safe</v>
      </c>
      <c r="T1612" t="str">
        <f t="shared" si="229"/>
        <v>Acceptable</v>
      </c>
      <c r="U1612" t="str">
        <f t="shared" si="230"/>
        <v>Acceptable</v>
      </c>
      <c r="V1612" t="str">
        <f t="shared" si="231"/>
        <v>Unsafe</v>
      </c>
      <c r="W1612" t="str">
        <f t="shared" si="232"/>
        <v>Acceptable</v>
      </c>
      <c r="AA1612" t="str">
        <f t="shared" si="233"/>
        <v>Not-Potable</v>
      </c>
      <c r="AB1612" t="str">
        <f t="shared" si="234"/>
        <v>Not-Potable</v>
      </c>
      <c r="AC1612" t="s">
        <v>35</v>
      </c>
    </row>
    <row r="1613" spans="2:29" x14ac:dyDescent="0.3">
      <c r="B1613">
        <f>$AG$27</f>
        <v>7.080794504276815</v>
      </c>
      <c r="C1613">
        <v>191.66518320342701</v>
      </c>
      <c r="D1613">
        <v>189.64092255565703</v>
      </c>
      <c r="E1613">
        <v>8.1483584697307894</v>
      </c>
      <c r="F1613">
        <v>318.99240588522798</v>
      </c>
      <c r="G1613">
        <v>354.10182991675401</v>
      </c>
      <c r="H1613">
        <v>15.072450177670801</v>
      </c>
      <c r="I1613">
        <v>84.115673381163901</v>
      </c>
      <c r="J1613">
        <v>4.6006633960600096</v>
      </c>
      <c r="O1613" t="str">
        <f t="shared" si="227"/>
        <v>Alkaline</v>
      </c>
      <c r="P1613" t="str" cm="1">
        <f t="array" ref="P1613">_xlfn.IFS(C1612&lt;=60,"Soft",
C1612&lt;120,"Moderately Soft",
C1612&lt;=170,"Desirable",
C1612&lt;=240,"Moderately Hard",
C1612&gt;240,"Hard")</f>
        <v>Desirable</v>
      </c>
      <c r="Q1613" t="str" cm="1">
        <f t="array" ref="Q1613">_xlfn.IFS(D1612&lt;50,"Non-Beneficial",
D1612&lt;=150,"Excellent",
D1612&lt;=250,"Good",
D1612&lt;=350,"Average",
D1612&lt;=500,"Poor",
D1612&lt;=800,"Very Poor",
D1612&gt;800,"Unacceptable")</f>
        <v>Good</v>
      </c>
      <c r="R1613" t="str">
        <f t="shared" si="226"/>
        <v>Unacceptable</v>
      </c>
      <c r="S1613" t="str">
        <f t="shared" si="228"/>
        <v>Safe</v>
      </c>
      <c r="T1613" t="str">
        <f t="shared" si="229"/>
        <v>Acceptable</v>
      </c>
      <c r="U1613" t="str">
        <f t="shared" si="230"/>
        <v>Acceptable</v>
      </c>
      <c r="V1613" t="str">
        <f t="shared" si="231"/>
        <v>Safe</v>
      </c>
      <c r="W1613" t="str">
        <f t="shared" si="232"/>
        <v>Acceptable</v>
      </c>
      <c r="AA1613" t="str">
        <f t="shared" si="233"/>
        <v>Not-Potable</v>
      </c>
      <c r="AB1613" t="str">
        <f t="shared" si="234"/>
        <v>Not-Potable</v>
      </c>
      <c r="AC1613" t="s">
        <v>35</v>
      </c>
    </row>
    <row r="1614" spans="2:29" x14ac:dyDescent="0.3">
      <c r="B1614">
        <v>6.7071082058354197</v>
      </c>
      <c r="C1614">
        <v>211.08650294582799</v>
      </c>
      <c r="D1614">
        <v>107.947838982872</v>
      </c>
      <c r="E1614">
        <v>7.9671884272551701</v>
      </c>
      <c r="F1614">
        <v>373.57187779614998</v>
      </c>
      <c r="G1614">
        <v>406.19855503584</v>
      </c>
      <c r="H1614">
        <v>18.781678878326801</v>
      </c>
      <c r="I1614">
        <f>$AI$27</f>
        <v>66.396292946768</v>
      </c>
      <c r="J1614">
        <v>2.6402464129852499</v>
      </c>
      <c r="O1614" t="str">
        <f t="shared" si="227"/>
        <v>Neutral</v>
      </c>
      <c r="P1614" t="str" cm="1">
        <f t="array" ref="P1614">_xlfn.IFS(C1613&lt;=60,"Soft",
C1613&lt;120,"Moderately Soft",
C1613&lt;=170,"Desirable",
C1613&lt;=240,"Moderately Hard",
C1613&gt;240,"Hard")</f>
        <v>Moderately Hard</v>
      </c>
      <c r="Q1614" t="str" cm="1">
        <f t="array" ref="Q1614">_xlfn.IFS(D1613&lt;50,"Non-Beneficial",
D1613&lt;=150,"Excellent",
D1613&lt;=250,"Good",
D1613&lt;=350,"Average",
D1613&lt;=500,"Poor",
D1613&lt;=800,"Very Poor",
D1613&gt;800,"Unacceptable")</f>
        <v>Good</v>
      </c>
      <c r="R1614" t="str">
        <f t="shared" si="226"/>
        <v>Unacceptable</v>
      </c>
      <c r="S1614" t="str">
        <f t="shared" si="228"/>
        <v>Safe</v>
      </c>
      <c r="T1614" t="str">
        <f t="shared" si="229"/>
        <v>Acceptable</v>
      </c>
      <c r="U1614" t="str">
        <f t="shared" si="230"/>
        <v>Acceptable</v>
      </c>
      <c r="V1614" t="str">
        <f t="shared" si="231"/>
        <v>Unsafe</v>
      </c>
      <c r="W1614" t="str">
        <f t="shared" si="232"/>
        <v>Acceptable</v>
      </c>
      <c r="AA1614" t="str">
        <f t="shared" si="233"/>
        <v>Not-Potable</v>
      </c>
      <c r="AB1614" t="str">
        <f t="shared" si="234"/>
        <v>Not-Potable</v>
      </c>
      <c r="AC1614" t="s">
        <v>35</v>
      </c>
    </row>
    <row r="1615" spans="2:29" x14ac:dyDescent="0.3">
      <c r="B1615">
        <v>7.2401944704152603</v>
      </c>
      <c r="C1615">
        <v>154.13757916695999</v>
      </c>
      <c r="D1615">
        <v>311.447031242028</v>
      </c>
      <c r="E1615">
        <v>4.8070692665930403</v>
      </c>
      <c r="F1615">
        <v>261.21331698653597</v>
      </c>
      <c r="G1615">
        <v>451.01583833360701</v>
      </c>
      <c r="H1615">
        <v>10.8519167686517</v>
      </c>
      <c r="I1615">
        <f>$AI$27</f>
        <v>66.396292946768</v>
      </c>
      <c r="J1615">
        <v>3.36282176324992</v>
      </c>
      <c r="O1615" t="str">
        <f t="shared" si="227"/>
        <v>Drinkable</v>
      </c>
      <c r="P1615" t="str" cm="1">
        <f t="array" ref="P1615">_xlfn.IFS(C1614&lt;=60,"Soft",
C1614&lt;120,"Moderately Soft",
C1614&lt;=170,"Desirable",
C1614&lt;=240,"Moderately Hard",
C1614&gt;240,"Hard")</f>
        <v>Moderately Hard</v>
      </c>
      <c r="Q1615" t="str" cm="1">
        <f t="array" ref="Q1615">_xlfn.IFS(D1614&lt;50,"Non-Beneficial",
D1614&lt;=150,"Excellent",
D1614&lt;=250,"Good",
D1614&lt;=350,"Average",
D1614&lt;=500,"Poor",
D1614&lt;=800,"Very Poor",
D1614&gt;800,"Unacceptable")</f>
        <v>Excellent</v>
      </c>
      <c r="R1615" t="str">
        <f t="shared" si="226"/>
        <v>Unacceptable</v>
      </c>
      <c r="S1615" t="str">
        <f t="shared" si="228"/>
        <v>Safe</v>
      </c>
      <c r="T1615" t="str">
        <f t="shared" si="229"/>
        <v>Acceptable</v>
      </c>
      <c r="U1615" t="str">
        <f t="shared" si="230"/>
        <v>Acceptable</v>
      </c>
      <c r="V1615" t="str">
        <f t="shared" si="231"/>
        <v>Safe</v>
      </c>
      <c r="W1615" t="str">
        <f t="shared" si="232"/>
        <v>Acceptable</v>
      </c>
      <c r="AA1615" t="str">
        <f t="shared" si="233"/>
        <v>Not-Potable</v>
      </c>
      <c r="AB1615" t="str">
        <f t="shared" si="234"/>
        <v>Potable</v>
      </c>
      <c r="AC1615" t="s">
        <v>35</v>
      </c>
    </row>
    <row r="1616" spans="2:29" x14ac:dyDescent="0.3">
      <c r="B1616">
        <v>6.5284907753478798</v>
      </c>
      <c r="C1616">
        <v>184.429159539957</v>
      </c>
      <c r="D1616">
        <v>108.352011571454</v>
      </c>
      <c r="E1616">
        <v>6.8263306319168997</v>
      </c>
      <c r="F1616">
        <v>378.775719982699</v>
      </c>
      <c r="G1616">
        <v>430.41878654973698</v>
      </c>
      <c r="H1616">
        <v>13.621324969131299</v>
      </c>
      <c r="I1616">
        <v>100.821791942684</v>
      </c>
      <c r="J1616">
        <v>4.58597167621026</v>
      </c>
      <c r="O1616" t="str">
        <f t="shared" si="227"/>
        <v>Neutral</v>
      </c>
      <c r="P1616" t="str" cm="1">
        <f t="array" ref="P1616">_xlfn.IFS(C1615&lt;=60,"Soft",
C1615&lt;120,"Moderately Soft",
C1615&lt;=170,"Desirable",
C1615&lt;=240,"Moderately Hard",
C1615&gt;240,"Hard")</f>
        <v>Desirable</v>
      </c>
      <c r="Q1616" t="str" cm="1">
        <f t="array" ref="Q1616">_xlfn.IFS(D1615&lt;50,"Non-Beneficial",
D1615&lt;=150,"Excellent",
D1615&lt;=250,"Good",
D1615&lt;=350,"Average",
D1615&lt;=500,"Poor",
D1615&lt;=800,"Very Poor",
D1615&gt;800,"Unacceptable")</f>
        <v>Average</v>
      </c>
      <c r="R1616" t="str">
        <f t="shared" si="226"/>
        <v>Acceptable</v>
      </c>
      <c r="S1616" t="str">
        <f t="shared" si="228"/>
        <v>Safe</v>
      </c>
      <c r="T1616" t="str">
        <f t="shared" si="229"/>
        <v>Acceptable</v>
      </c>
      <c r="U1616" t="str">
        <f t="shared" si="230"/>
        <v>Acceptable</v>
      </c>
      <c r="V1616" t="str">
        <f t="shared" si="231"/>
        <v>Safe</v>
      </c>
      <c r="W1616" t="str">
        <f t="shared" si="232"/>
        <v>Acceptable</v>
      </c>
      <c r="AA1616" t="str">
        <f t="shared" si="233"/>
        <v>Potable</v>
      </c>
      <c r="AB1616" t="str">
        <f t="shared" si="234"/>
        <v>Potable</v>
      </c>
      <c r="AC1616" t="s">
        <v>35</v>
      </c>
    </row>
    <row r="1617" spans="2:29" x14ac:dyDescent="0.3">
      <c r="B1617">
        <v>7.0318391737084101</v>
      </c>
      <c r="C1617">
        <v>175.465860460627</v>
      </c>
      <c r="D1617">
        <v>126.53944084529299</v>
      </c>
      <c r="E1617">
        <v>7.836606041214</v>
      </c>
      <c r="F1617">
        <f>$AH$27</f>
        <v>333.77577661081307</v>
      </c>
      <c r="G1617">
        <v>571.82206817855001</v>
      </c>
      <c r="H1617">
        <v>13.2164885863639</v>
      </c>
      <c r="I1617">
        <v>61.084651943933103</v>
      </c>
      <c r="J1617">
        <v>2.7255649490768801</v>
      </c>
      <c r="O1617" t="str">
        <f t="shared" si="227"/>
        <v>Drinkable</v>
      </c>
      <c r="P1617" t="str" cm="1">
        <f t="array" ref="P1617">_xlfn.IFS(C1616&lt;=60,"Soft",
C1616&lt;120,"Moderately Soft",
C1616&lt;=170,"Desirable",
C1616&lt;=240,"Moderately Hard",
C1616&gt;240,"Hard")</f>
        <v>Moderately Hard</v>
      </c>
      <c r="Q1617" t="str" cm="1">
        <f t="array" ref="Q1617">_xlfn.IFS(D1616&lt;50,"Non-Beneficial",
D1616&lt;=150,"Excellent",
D1616&lt;=250,"Good",
D1616&lt;=350,"Average",
D1616&lt;=500,"Poor",
D1616&lt;=800,"Very Poor",
D1616&gt;800,"Unacceptable")</f>
        <v>Excellent</v>
      </c>
      <c r="R1617" t="str">
        <f t="shared" si="226"/>
        <v>Needs Boiling</v>
      </c>
      <c r="S1617" t="str">
        <f t="shared" si="228"/>
        <v>Safe</v>
      </c>
      <c r="T1617" t="str">
        <f t="shared" si="229"/>
        <v>Acceptable</v>
      </c>
      <c r="U1617" t="str">
        <f t="shared" si="230"/>
        <v>Acceptable</v>
      </c>
      <c r="V1617" t="str">
        <f t="shared" si="231"/>
        <v>Unsafe</v>
      </c>
      <c r="W1617" t="str">
        <f t="shared" si="232"/>
        <v>Acceptable</v>
      </c>
      <c r="AA1617" t="str">
        <f t="shared" si="233"/>
        <v>Not-Potable</v>
      </c>
      <c r="AB1617" t="str">
        <f t="shared" si="234"/>
        <v>Potable</v>
      </c>
      <c r="AC1617" t="s">
        <v>35</v>
      </c>
    </row>
    <row r="1618" spans="2:29" x14ac:dyDescent="0.3">
      <c r="B1618">
        <v>7.4943911014551396</v>
      </c>
      <c r="C1618">
        <v>205.19070668715599</v>
      </c>
      <c r="D1618">
        <v>250.58160217143998</v>
      </c>
      <c r="E1618">
        <v>6.8816589414486096</v>
      </c>
      <c r="F1618">
        <v>327.94939643052402</v>
      </c>
      <c r="G1618">
        <v>313.09151963528802</v>
      </c>
      <c r="H1618">
        <v>16.5890720398613</v>
      </c>
      <c r="I1618">
        <v>72.976741440505094</v>
      </c>
      <c r="J1618">
        <v>3.57965183807974</v>
      </c>
      <c r="O1618" t="str">
        <f t="shared" si="227"/>
        <v>Neutral</v>
      </c>
      <c r="P1618" t="str" cm="1">
        <f t="array" ref="P1618">_xlfn.IFS(C1617&lt;=60,"Soft",
C1617&lt;120,"Moderately Soft",
C1617&lt;=170,"Desirable",
C1617&lt;=240,"Moderately Hard",
C1617&gt;240,"Hard")</f>
        <v>Moderately Hard</v>
      </c>
      <c r="Q1618" t="str" cm="1">
        <f t="array" ref="Q1618">_xlfn.IFS(D1617&lt;50,"Non-Beneficial",
D1617&lt;=150,"Excellent",
D1617&lt;=250,"Good",
D1617&lt;=350,"Average",
D1617&lt;=500,"Poor",
D1617&lt;=800,"Very Poor",
D1617&gt;800,"Unacceptable")</f>
        <v>Excellent</v>
      </c>
      <c r="R1618" t="str">
        <f t="shared" si="226"/>
        <v>Unacceptable</v>
      </c>
      <c r="S1618" t="str">
        <f t="shared" si="228"/>
        <v>Safe</v>
      </c>
      <c r="T1618" t="str">
        <f t="shared" si="229"/>
        <v>Unacceptable</v>
      </c>
      <c r="U1618" t="str">
        <f t="shared" si="230"/>
        <v>Acceptable</v>
      </c>
      <c r="V1618" t="str">
        <f t="shared" si="231"/>
        <v>Safe</v>
      </c>
      <c r="W1618" t="str">
        <f t="shared" si="232"/>
        <v>Acceptable</v>
      </c>
      <c r="AA1618" t="str">
        <f t="shared" si="233"/>
        <v>Not-Potable</v>
      </c>
      <c r="AB1618" t="str">
        <f t="shared" si="234"/>
        <v>Not-Potable</v>
      </c>
      <c r="AC1618" t="s">
        <v>35</v>
      </c>
    </row>
    <row r="1619" spans="2:29" x14ac:dyDescent="0.3">
      <c r="B1619">
        <v>6.9574336379318504</v>
      </c>
      <c r="C1619">
        <v>214.38013896465301</v>
      </c>
      <c r="D1619">
        <v>150.07421534208501</v>
      </c>
      <c r="E1619">
        <v>6.9971600105425802</v>
      </c>
      <c r="F1619">
        <v>328.81875999603699</v>
      </c>
      <c r="G1619">
        <v>468.55506154230397</v>
      </c>
      <c r="H1619">
        <v>17.407261039947699</v>
      </c>
      <c r="I1619">
        <v>104.20710403163901</v>
      </c>
      <c r="J1619">
        <v>4.8920504401910199</v>
      </c>
      <c r="O1619" t="str">
        <f t="shared" si="227"/>
        <v>Neutral</v>
      </c>
      <c r="P1619" t="str" cm="1">
        <f t="array" ref="P1619">_xlfn.IFS(C1618&lt;=60,"Soft",
C1618&lt;120,"Moderately Soft",
C1618&lt;=170,"Desirable",
C1618&lt;=240,"Moderately Hard",
C1618&gt;240,"Hard")</f>
        <v>Moderately Hard</v>
      </c>
      <c r="Q1619" t="str" cm="1">
        <f t="array" ref="Q1619">_xlfn.IFS(D1618&lt;50,"Non-Beneficial",
D1618&lt;=150,"Excellent",
D1618&lt;=250,"Good",
D1618&lt;=350,"Average",
D1618&lt;=500,"Poor",
D1618&lt;=800,"Very Poor",
D1618&gt;800,"Unacceptable")</f>
        <v>Average</v>
      </c>
      <c r="R1619" t="str">
        <f t="shared" si="226"/>
        <v>Needs Boiling</v>
      </c>
      <c r="S1619" t="str">
        <f t="shared" si="228"/>
        <v>Safe</v>
      </c>
      <c r="T1619" t="str">
        <f t="shared" si="229"/>
        <v>Acceptable</v>
      </c>
      <c r="U1619" t="str">
        <f t="shared" si="230"/>
        <v>Acceptable</v>
      </c>
      <c r="V1619" t="str">
        <f t="shared" si="231"/>
        <v>Safe</v>
      </c>
      <c r="W1619" t="str">
        <f t="shared" si="232"/>
        <v>Acceptable</v>
      </c>
      <c r="AA1619" t="str">
        <f t="shared" si="233"/>
        <v>Potable</v>
      </c>
      <c r="AB1619" t="str">
        <f t="shared" si="234"/>
        <v>Potable</v>
      </c>
      <c r="AC1619" t="s">
        <v>35</v>
      </c>
    </row>
    <row r="1620" spans="2:29" x14ac:dyDescent="0.3">
      <c r="B1620">
        <f>$AG$27</f>
        <v>7.080794504276815</v>
      </c>
      <c r="C1620">
        <v>179.40816823246999</v>
      </c>
      <c r="D1620">
        <v>165.89811554260501</v>
      </c>
      <c r="E1620">
        <v>8.4058422927781091</v>
      </c>
      <c r="F1620">
        <v>317.83752519905897</v>
      </c>
      <c r="G1620">
        <v>327.650903904166</v>
      </c>
      <c r="H1620">
        <v>15.553588473560101</v>
      </c>
      <c r="I1620">
        <f>$AI$27</f>
        <v>66.396292946768</v>
      </c>
      <c r="J1620">
        <v>3.3273844287791601</v>
      </c>
      <c r="O1620" t="str">
        <f t="shared" si="227"/>
        <v>Neutral</v>
      </c>
      <c r="P1620" t="str" cm="1">
        <f t="array" ref="P1620">_xlfn.IFS(C1619&lt;=60,"Soft",
C1619&lt;120,"Moderately Soft",
C1619&lt;=170,"Desirable",
C1619&lt;=240,"Moderately Hard",
C1619&gt;240,"Hard")</f>
        <v>Moderately Hard</v>
      </c>
      <c r="Q1620" t="str" cm="1">
        <f t="array" ref="Q1620">_xlfn.IFS(D1619&lt;50,"Non-Beneficial",
D1619&lt;=150,"Excellent",
D1619&lt;=250,"Good",
D1619&lt;=350,"Average",
D1619&lt;=500,"Poor",
D1619&lt;=800,"Very Poor",
D1619&gt;800,"Unacceptable")</f>
        <v>Good</v>
      </c>
      <c r="R1620" t="str">
        <f t="shared" si="226"/>
        <v>Needs Boiling</v>
      </c>
      <c r="S1620" t="str">
        <f t="shared" si="228"/>
        <v>Safe</v>
      </c>
      <c r="T1620" t="str">
        <f t="shared" si="229"/>
        <v>Acceptable</v>
      </c>
      <c r="U1620" t="str">
        <f t="shared" si="230"/>
        <v>Acceptable</v>
      </c>
      <c r="V1620" t="str">
        <f t="shared" si="231"/>
        <v>Unsafe</v>
      </c>
      <c r="W1620" t="str">
        <f t="shared" si="232"/>
        <v>Acceptable</v>
      </c>
      <c r="AA1620" t="str">
        <f t="shared" si="233"/>
        <v>Not-Potable</v>
      </c>
      <c r="AB1620" t="str">
        <f t="shared" si="234"/>
        <v>Potable</v>
      </c>
      <c r="AC1620" t="s">
        <v>35</v>
      </c>
    </row>
    <row r="1621" spans="2:29" x14ac:dyDescent="0.3">
      <c r="B1621">
        <v>6.9623245949195303</v>
      </c>
      <c r="C1621">
        <v>205.18301983822801</v>
      </c>
      <c r="D1621">
        <v>352.29077001670601</v>
      </c>
      <c r="E1621">
        <v>5.0887104858807897</v>
      </c>
      <c r="F1621">
        <v>254.729931968344</v>
      </c>
      <c r="G1621">
        <v>360.058959827038</v>
      </c>
      <c r="H1621">
        <v>13.6175597782478</v>
      </c>
      <c r="I1621">
        <f>$AI$27</f>
        <v>66.396292946768</v>
      </c>
      <c r="J1621">
        <v>4.5267683270299104</v>
      </c>
      <c r="O1621" t="str">
        <f t="shared" si="227"/>
        <v>Neutral</v>
      </c>
      <c r="P1621" t="str" cm="1">
        <f t="array" ref="P1621">_xlfn.IFS(C1620&lt;=60,"Soft",
C1620&lt;120,"Moderately Soft",
C1620&lt;=170,"Desirable",
C1620&lt;=240,"Moderately Hard",
C1620&gt;240,"Hard")</f>
        <v>Moderately Hard</v>
      </c>
      <c r="Q1621" t="str" cm="1">
        <f t="array" ref="Q1621">_xlfn.IFS(D1620&lt;50,"Non-Beneficial",
D1620&lt;=150,"Excellent",
D1620&lt;=250,"Good",
D1620&lt;=350,"Average",
D1620&lt;=500,"Poor",
D1620&lt;=800,"Very Poor",
D1620&gt;800,"Unacceptable")</f>
        <v>Good</v>
      </c>
      <c r="R1621" t="str">
        <f t="shared" si="226"/>
        <v>Unacceptable</v>
      </c>
      <c r="S1621" t="str">
        <f t="shared" si="228"/>
        <v>Safe</v>
      </c>
      <c r="T1621" t="str">
        <f t="shared" si="229"/>
        <v>Acceptable</v>
      </c>
      <c r="U1621" t="str">
        <f t="shared" si="230"/>
        <v>Acceptable</v>
      </c>
      <c r="V1621" t="str">
        <f t="shared" si="231"/>
        <v>Safe</v>
      </c>
      <c r="W1621" t="str">
        <f t="shared" si="232"/>
        <v>Acceptable</v>
      </c>
      <c r="AA1621" t="str">
        <f t="shared" si="233"/>
        <v>Not-Potable</v>
      </c>
      <c r="AB1621" t="str">
        <f t="shared" si="234"/>
        <v>Potable</v>
      </c>
      <c r="AC1621" t="s">
        <v>35</v>
      </c>
    </row>
    <row r="1622" spans="2:29" x14ac:dyDescent="0.3">
      <c r="B1622">
        <v>6.5096216382111596</v>
      </c>
      <c r="C1622">
        <v>197.75950261019099</v>
      </c>
      <c r="D1622">
        <v>201.221925637575</v>
      </c>
      <c r="E1622">
        <v>6.8627820535142199</v>
      </c>
      <c r="F1622">
        <v>353.01197438104901</v>
      </c>
      <c r="G1622">
        <v>472.70938088448997</v>
      </c>
      <c r="H1622">
        <v>11.0588184994128</v>
      </c>
      <c r="I1622">
        <v>64.663309070289003</v>
      </c>
      <c r="J1622">
        <v>3.8028196381320298</v>
      </c>
      <c r="O1622" t="str">
        <f t="shared" si="227"/>
        <v>Neutral</v>
      </c>
      <c r="P1622" t="str" cm="1">
        <f t="array" ref="P1622">_xlfn.IFS(C1621&lt;=60,"Soft",
C1621&lt;120,"Moderately Soft",
C1621&lt;=170,"Desirable",
C1621&lt;=240,"Moderately Hard",
C1621&gt;240,"Hard")</f>
        <v>Moderately Hard</v>
      </c>
      <c r="Q1622" t="str" cm="1">
        <f t="array" ref="Q1622">_xlfn.IFS(D1621&lt;50,"Non-Beneficial",
D1621&lt;=150,"Excellent",
D1621&lt;=250,"Good",
D1621&lt;=350,"Average",
D1621&lt;=500,"Poor",
D1621&lt;=800,"Very Poor",
D1621&gt;800,"Unacceptable")</f>
        <v>Poor</v>
      </c>
      <c r="R1622" t="str">
        <f t="shared" si="226"/>
        <v>Needs Boiling</v>
      </c>
      <c r="S1622" t="str">
        <f t="shared" si="228"/>
        <v>Safe</v>
      </c>
      <c r="T1622" t="str">
        <f t="shared" si="229"/>
        <v>Acceptable</v>
      </c>
      <c r="U1622" t="str">
        <f t="shared" si="230"/>
        <v>Acceptable</v>
      </c>
      <c r="V1622" t="str">
        <f t="shared" si="231"/>
        <v>Safe</v>
      </c>
      <c r="W1622" t="str">
        <f t="shared" si="232"/>
        <v>Acceptable</v>
      </c>
      <c r="AA1622" t="str">
        <f t="shared" si="233"/>
        <v>Not-Potable</v>
      </c>
      <c r="AB1622" t="str">
        <f t="shared" si="234"/>
        <v>Potable</v>
      </c>
      <c r="AC1622" t="s">
        <v>35</v>
      </c>
    </row>
    <row r="1623" spans="2:29" x14ac:dyDescent="0.3">
      <c r="B1623">
        <v>8.0692978928114005</v>
      </c>
      <c r="C1623">
        <v>191.00410715145799</v>
      </c>
      <c r="D1623">
        <v>166.54509370021199</v>
      </c>
      <c r="E1623">
        <v>8.0382127175852993</v>
      </c>
      <c r="F1623">
        <v>350.57795005359799</v>
      </c>
      <c r="G1623">
        <v>418.20007173492297</v>
      </c>
      <c r="H1623">
        <v>12.293769789642299</v>
      </c>
      <c r="I1623">
        <v>49.0092564049475</v>
      </c>
      <c r="J1623">
        <v>3.0213815554547501</v>
      </c>
      <c r="O1623" t="str">
        <f t="shared" si="227"/>
        <v>Acidic</v>
      </c>
      <c r="P1623" t="str" cm="1">
        <f t="array" ref="P1623">_xlfn.IFS(C1622&lt;=60,"Soft",
C1622&lt;120,"Moderately Soft",
C1622&lt;=170,"Desirable",
C1622&lt;=240,"Moderately Hard",
C1622&gt;240,"Hard")</f>
        <v>Moderately Hard</v>
      </c>
      <c r="Q1623" t="str" cm="1">
        <f t="array" ref="Q1623">_xlfn.IFS(D1622&lt;50,"Non-Beneficial",
D1622&lt;=150,"Excellent",
D1622&lt;=250,"Good",
D1622&lt;=350,"Average",
D1622&lt;=500,"Poor",
D1622&lt;=800,"Very Poor",
D1622&gt;800,"Unacceptable")</f>
        <v>Good</v>
      </c>
      <c r="R1623" t="str">
        <f t="shared" si="226"/>
        <v>Needs Boiling</v>
      </c>
      <c r="S1623" t="str">
        <f t="shared" si="228"/>
        <v>Safe</v>
      </c>
      <c r="T1623" t="str">
        <f t="shared" si="229"/>
        <v>Acceptable</v>
      </c>
      <c r="U1623" t="str">
        <f t="shared" si="230"/>
        <v>Acceptable</v>
      </c>
      <c r="V1623" t="str">
        <f t="shared" si="231"/>
        <v>Safe</v>
      </c>
      <c r="W1623" t="str">
        <f t="shared" si="232"/>
        <v>Acceptable</v>
      </c>
      <c r="AA1623" t="str">
        <f t="shared" si="233"/>
        <v>Not-Potable</v>
      </c>
      <c r="AB1623" t="str">
        <f t="shared" si="234"/>
        <v>Potable</v>
      </c>
      <c r="AC1623" t="s">
        <v>35</v>
      </c>
    </row>
    <row r="1624" spans="2:29" x14ac:dyDescent="0.3">
      <c r="B1624">
        <v>7.2133753882203298</v>
      </c>
      <c r="C1624">
        <v>213.76717628484599</v>
      </c>
      <c r="D1624">
        <v>273.77699775744497</v>
      </c>
      <c r="E1624">
        <v>6.9153014720633701</v>
      </c>
      <c r="F1624">
        <v>327.71740804347098</v>
      </c>
      <c r="G1624">
        <v>457.51158723241701</v>
      </c>
      <c r="H1624">
        <v>17.9687360149771</v>
      </c>
      <c r="I1624">
        <f>$AI$27</f>
        <v>66.396292946768</v>
      </c>
      <c r="J1624">
        <v>3.45343887645743</v>
      </c>
      <c r="O1624" t="str">
        <f t="shared" si="227"/>
        <v>Alkaline</v>
      </c>
      <c r="P1624" t="str" cm="1">
        <f t="array" ref="P1624">_xlfn.IFS(C1623&lt;=60,"Soft",
C1623&lt;120,"Moderately Soft",
C1623&lt;=170,"Desirable",
C1623&lt;=240,"Moderately Hard",
C1623&gt;240,"Hard")</f>
        <v>Moderately Hard</v>
      </c>
      <c r="Q1624" t="str" cm="1">
        <f t="array" ref="Q1624">_xlfn.IFS(D1623&lt;50,"Non-Beneficial",
D1623&lt;=150,"Excellent",
D1623&lt;=250,"Good",
D1623&lt;=350,"Average",
D1623&lt;=500,"Poor",
D1623&lt;=800,"Very Poor",
D1623&gt;800,"Unacceptable")</f>
        <v>Good</v>
      </c>
      <c r="R1624" t="str">
        <f t="shared" si="226"/>
        <v>Unacceptable</v>
      </c>
      <c r="S1624" t="str">
        <f t="shared" si="228"/>
        <v>Safe</v>
      </c>
      <c r="T1624" t="str">
        <f t="shared" si="229"/>
        <v>Acceptable</v>
      </c>
      <c r="U1624" t="str">
        <f t="shared" si="230"/>
        <v>Acceptable</v>
      </c>
      <c r="V1624" t="str">
        <f t="shared" si="231"/>
        <v>Safe</v>
      </c>
      <c r="W1624" t="str">
        <f t="shared" si="232"/>
        <v>Acceptable</v>
      </c>
      <c r="AA1624" t="str">
        <f t="shared" si="233"/>
        <v>Not-Potable</v>
      </c>
      <c r="AB1624" t="str">
        <f t="shared" si="234"/>
        <v>Not-Potable</v>
      </c>
      <c r="AC1624" t="s">
        <v>35</v>
      </c>
    </row>
    <row r="1625" spans="2:29" x14ac:dyDescent="0.3">
      <c r="B1625">
        <v>6.7908381992572497</v>
      </c>
      <c r="C1625">
        <v>271.601212370187</v>
      </c>
      <c r="D1625">
        <v>143.48572923584899</v>
      </c>
      <c r="E1625">
        <v>9.9233154660564296</v>
      </c>
      <c r="F1625">
        <v>368.84201146286603</v>
      </c>
      <c r="G1625">
        <v>610.62955034719403</v>
      </c>
      <c r="H1625">
        <v>9.3867988938157492</v>
      </c>
      <c r="I1625">
        <v>91.402111690238797</v>
      </c>
      <c r="J1625">
        <v>3.4382798388279698</v>
      </c>
      <c r="O1625" t="str">
        <f t="shared" si="227"/>
        <v>Neutral</v>
      </c>
      <c r="P1625" t="str" cm="1">
        <f t="array" ref="P1625">_xlfn.IFS(C1624&lt;=60,"Soft",
C1624&lt;120,"Moderately Soft",
C1624&lt;=170,"Desirable",
C1624&lt;=240,"Moderately Hard",
C1624&gt;240,"Hard")</f>
        <v>Moderately Hard</v>
      </c>
      <c r="Q1625" t="str" cm="1">
        <f t="array" ref="Q1625">_xlfn.IFS(D1624&lt;50,"Non-Beneficial",
D1624&lt;=150,"Excellent",
D1624&lt;=250,"Good",
D1624&lt;=350,"Average",
D1624&lt;=500,"Poor",
D1624&lt;=800,"Very Poor",
D1624&gt;800,"Unacceptable")</f>
        <v>Average</v>
      </c>
      <c r="R1625" t="str">
        <f t="shared" si="226"/>
        <v>Needs Boiling</v>
      </c>
      <c r="S1625" t="str">
        <f t="shared" si="228"/>
        <v>Safe</v>
      </c>
      <c r="T1625" t="str">
        <f t="shared" si="229"/>
        <v>Acceptable</v>
      </c>
      <c r="U1625" t="str">
        <f t="shared" si="230"/>
        <v>Acceptable</v>
      </c>
      <c r="V1625" t="str">
        <f t="shared" si="231"/>
        <v>Safe</v>
      </c>
      <c r="W1625" t="str">
        <f t="shared" si="232"/>
        <v>Acceptable</v>
      </c>
      <c r="AA1625" t="str">
        <f t="shared" si="233"/>
        <v>Potable</v>
      </c>
      <c r="AB1625" t="str">
        <f t="shared" si="234"/>
        <v>Potable</v>
      </c>
      <c r="AC1625" t="s">
        <v>35</v>
      </c>
    </row>
    <row r="1626" spans="2:29" x14ac:dyDescent="0.3">
      <c r="B1626">
        <v>6.9752091775573497</v>
      </c>
      <c r="C1626">
        <v>175.42103940460601</v>
      </c>
      <c r="D1626">
        <v>357.01155320152998</v>
      </c>
      <c r="E1626">
        <v>5.4942543421477801</v>
      </c>
      <c r="F1626">
        <v>290.05280223476899</v>
      </c>
      <c r="G1626">
        <v>401.05880173318002</v>
      </c>
      <c r="H1626">
        <v>10.2852826461574</v>
      </c>
      <c r="I1626">
        <v>66.420578895231799</v>
      </c>
      <c r="J1626">
        <v>5.2564835497150204</v>
      </c>
      <c r="O1626" t="str">
        <f t="shared" si="227"/>
        <v>Drinkable</v>
      </c>
      <c r="P1626" t="str" cm="1">
        <f t="array" ref="P1626">_xlfn.IFS(C1625&lt;=60,"Soft",
C1625&lt;120,"Moderately Soft",
C1625&lt;=170,"Desirable",
C1625&lt;=240,"Moderately Hard",
C1625&gt;240,"Hard")</f>
        <v>Hard</v>
      </c>
      <c r="Q1626" t="str" cm="1">
        <f t="array" ref="Q1626">_xlfn.IFS(D1625&lt;50,"Non-Beneficial",
D1625&lt;=150,"Excellent",
D1625&lt;=250,"Good",
D1625&lt;=350,"Average",
D1625&lt;=500,"Poor",
D1625&lt;=800,"Very Poor",
D1625&gt;800,"Unacceptable")</f>
        <v>Excellent</v>
      </c>
      <c r="R1626" t="str">
        <f t="shared" si="226"/>
        <v>Unacceptable</v>
      </c>
      <c r="S1626" t="str">
        <f t="shared" si="228"/>
        <v>Safe</v>
      </c>
      <c r="T1626" t="str">
        <f t="shared" si="229"/>
        <v>Unacceptable</v>
      </c>
      <c r="U1626" t="str">
        <f t="shared" si="230"/>
        <v>Acceptable</v>
      </c>
      <c r="V1626" t="str">
        <f t="shared" si="231"/>
        <v>Unsafe</v>
      </c>
      <c r="W1626" t="str">
        <f t="shared" si="232"/>
        <v>Acceptable</v>
      </c>
      <c r="AA1626" t="str">
        <f t="shared" si="233"/>
        <v>Not-Potable</v>
      </c>
      <c r="AB1626" t="str">
        <f t="shared" si="234"/>
        <v>Not-Potable</v>
      </c>
      <c r="AC1626" t="s">
        <v>35</v>
      </c>
    </row>
    <row r="1627" spans="2:29" x14ac:dyDescent="0.3">
      <c r="B1627">
        <v>7.4222252643503897</v>
      </c>
      <c r="C1627">
        <v>203.32330789471601</v>
      </c>
      <c r="D1627">
        <v>401.48123721439202</v>
      </c>
      <c r="E1627">
        <v>5.6023135469927698</v>
      </c>
      <c r="F1627">
        <v>256.59045112674499</v>
      </c>
      <c r="G1627">
        <v>401.77545720965998</v>
      </c>
      <c r="H1627">
        <v>9.0256611038051897</v>
      </c>
      <c r="I1627">
        <v>53.019584971118597</v>
      </c>
      <c r="J1627">
        <v>4.4865126925288301</v>
      </c>
      <c r="O1627" t="str">
        <f t="shared" si="227"/>
        <v>Neutral</v>
      </c>
      <c r="P1627" t="str" cm="1">
        <f t="array" ref="P1627">_xlfn.IFS(C1626&lt;=60,"Soft",
C1626&lt;120,"Moderately Soft",
C1626&lt;=170,"Desirable",
C1626&lt;=240,"Moderately Hard",
C1626&gt;240,"Hard")</f>
        <v>Moderately Hard</v>
      </c>
      <c r="Q1627" t="str" cm="1">
        <f t="array" ref="Q1627">_xlfn.IFS(D1626&lt;50,"Non-Beneficial",
D1626&lt;=150,"Excellent",
D1626&lt;=250,"Good",
D1626&lt;=350,"Average",
D1626&lt;=500,"Poor",
D1626&lt;=800,"Very Poor",
D1626&gt;800,"Unacceptable")</f>
        <v>Poor</v>
      </c>
      <c r="R1627" t="str">
        <f t="shared" si="226"/>
        <v>Needs Boiling</v>
      </c>
      <c r="S1627" t="str">
        <f t="shared" si="228"/>
        <v>Safe</v>
      </c>
      <c r="T1627" t="str">
        <f t="shared" si="229"/>
        <v>Acceptable</v>
      </c>
      <c r="U1627" t="str">
        <f t="shared" si="230"/>
        <v>Acceptable</v>
      </c>
      <c r="V1627" t="str">
        <f t="shared" si="231"/>
        <v>Safe</v>
      </c>
      <c r="W1627" t="str">
        <f t="shared" si="232"/>
        <v>Unacceptable</v>
      </c>
      <c r="AA1627" t="str">
        <f t="shared" si="233"/>
        <v>Not-Potable</v>
      </c>
      <c r="AB1627" t="str">
        <f t="shared" si="234"/>
        <v>Not-Potable</v>
      </c>
      <c r="AC1627" t="s">
        <v>35</v>
      </c>
    </row>
    <row r="1628" spans="2:29" x14ac:dyDescent="0.3">
      <c r="B1628">
        <v>6.5050658065049296</v>
      </c>
      <c r="C1628">
        <v>226.41960935560601</v>
      </c>
      <c r="D1628">
        <v>169.82131974357199</v>
      </c>
      <c r="E1628">
        <v>6.93846705289935</v>
      </c>
      <c r="F1628">
        <v>318.24571032014899</v>
      </c>
      <c r="G1628">
        <v>484.09228453080601</v>
      </c>
      <c r="H1628">
        <v>18.527104768188899</v>
      </c>
      <c r="I1628">
        <v>80.462810409704701</v>
      </c>
      <c r="J1628">
        <v>2.8909985224040899</v>
      </c>
      <c r="O1628" t="str">
        <f t="shared" si="227"/>
        <v>Neutral</v>
      </c>
      <c r="P1628" t="str" cm="1">
        <f t="array" ref="P1628">_xlfn.IFS(C1627&lt;=60,"Soft",
C1627&lt;120,"Moderately Soft",
C1627&lt;=170,"Desirable",
C1627&lt;=240,"Moderately Hard",
C1627&gt;240,"Hard")</f>
        <v>Moderately Hard</v>
      </c>
      <c r="Q1628" t="str" cm="1">
        <f t="array" ref="Q1628">_xlfn.IFS(D1627&lt;50,"Non-Beneficial",
D1627&lt;=150,"Excellent",
D1627&lt;=250,"Good",
D1627&lt;=350,"Average",
D1627&lt;=500,"Poor",
D1627&lt;=800,"Very Poor",
D1627&gt;800,"Unacceptable")</f>
        <v>Poor</v>
      </c>
      <c r="R1628" t="str">
        <f t="shared" si="226"/>
        <v>Needs Boiling</v>
      </c>
      <c r="S1628" t="str">
        <f t="shared" si="228"/>
        <v>Safe</v>
      </c>
      <c r="T1628" t="str">
        <f t="shared" si="229"/>
        <v>Acceptable</v>
      </c>
      <c r="U1628" t="str">
        <f t="shared" si="230"/>
        <v>Acceptable</v>
      </c>
      <c r="V1628" t="str">
        <f t="shared" si="231"/>
        <v>Safe</v>
      </c>
      <c r="W1628" t="str">
        <f t="shared" si="232"/>
        <v>Acceptable</v>
      </c>
      <c r="AA1628" t="str">
        <f t="shared" si="233"/>
        <v>Not-Potable</v>
      </c>
      <c r="AB1628" t="str">
        <f t="shared" si="234"/>
        <v>Potable</v>
      </c>
      <c r="AC1628" t="s">
        <v>35</v>
      </c>
    </row>
    <row r="1629" spans="2:29" x14ac:dyDescent="0.3">
      <c r="B1629">
        <v>6.6178622571937398</v>
      </c>
      <c r="C1629">
        <v>174.28056626124501</v>
      </c>
      <c r="D1629">
        <v>332.45630587295096</v>
      </c>
      <c r="E1629">
        <v>7.0221870203580199</v>
      </c>
      <c r="F1629">
        <v>326.16847950633399</v>
      </c>
      <c r="G1629">
        <v>479.92053778243502</v>
      </c>
      <c r="H1629">
        <v>15.9189122335621</v>
      </c>
      <c r="I1629">
        <v>60.339793534645501</v>
      </c>
      <c r="J1629">
        <v>4.6013511981931297</v>
      </c>
      <c r="O1629" t="str">
        <f t="shared" si="227"/>
        <v>Acidic</v>
      </c>
      <c r="P1629" t="str" cm="1">
        <f t="array" ref="P1629">_xlfn.IFS(C1628&lt;=60,"Soft",
C1628&lt;120,"Moderately Soft",
C1628&lt;=170,"Desirable",
C1628&lt;=240,"Moderately Hard",
C1628&gt;240,"Hard")</f>
        <v>Moderately Hard</v>
      </c>
      <c r="Q1629" t="str" cm="1">
        <f t="array" ref="Q1629">_xlfn.IFS(D1628&lt;50,"Non-Beneficial",
D1628&lt;=150,"Excellent",
D1628&lt;=250,"Good",
D1628&lt;=350,"Average",
D1628&lt;=500,"Poor",
D1628&lt;=800,"Very Poor",
D1628&gt;800,"Unacceptable")</f>
        <v>Good</v>
      </c>
      <c r="R1629" t="str">
        <f t="shared" si="226"/>
        <v>Needs Boiling</v>
      </c>
      <c r="S1629" t="str">
        <f t="shared" si="228"/>
        <v>Safe</v>
      </c>
      <c r="T1629" t="str">
        <f t="shared" si="229"/>
        <v>Acceptable</v>
      </c>
      <c r="U1629" t="str">
        <f t="shared" si="230"/>
        <v>Acceptable</v>
      </c>
      <c r="V1629" t="str">
        <f t="shared" si="231"/>
        <v>Unsafe</v>
      </c>
      <c r="W1629" t="str">
        <f t="shared" si="232"/>
        <v>Acceptable</v>
      </c>
      <c r="AA1629" t="str">
        <f t="shared" si="233"/>
        <v>Not-Potable</v>
      </c>
      <c r="AB1629" t="str">
        <f t="shared" si="234"/>
        <v>Not-Potable</v>
      </c>
      <c r="AC1629" t="s">
        <v>35</v>
      </c>
    </row>
    <row r="1630" spans="2:29" x14ac:dyDescent="0.3">
      <c r="B1630">
        <v>6.7697693386222504</v>
      </c>
      <c r="C1630">
        <v>178.331752708583</v>
      </c>
      <c r="D1630">
        <v>169.80258480950698</v>
      </c>
      <c r="E1630">
        <v>7.0516974329329596</v>
      </c>
      <c r="F1630">
        <v>369.906277517516</v>
      </c>
      <c r="G1630">
        <v>299.40497664998202</v>
      </c>
      <c r="H1630">
        <v>18.7036569560033</v>
      </c>
      <c r="I1630">
        <v>62.868527274958801</v>
      </c>
      <c r="J1630">
        <v>3.8466119009148398</v>
      </c>
      <c r="O1630" t="str">
        <f t="shared" si="227"/>
        <v>Drinkable</v>
      </c>
      <c r="P1630" t="str" cm="1">
        <f t="array" ref="P1630">_xlfn.IFS(C1629&lt;=60,"Soft",
C1629&lt;120,"Moderately Soft",
C1629&lt;=170,"Desirable",
C1629&lt;=240,"Moderately Hard",
C1629&gt;240,"Hard")</f>
        <v>Moderately Hard</v>
      </c>
      <c r="Q1630" t="str" cm="1">
        <f t="array" ref="Q1630">_xlfn.IFS(D1629&lt;50,"Non-Beneficial",
D1629&lt;=150,"Excellent",
D1629&lt;=250,"Good",
D1629&lt;=350,"Average",
D1629&lt;=500,"Poor",
D1629&lt;=800,"Very Poor",
D1629&gt;800,"Unacceptable")</f>
        <v>Average</v>
      </c>
      <c r="R1630" t="str">
        <f t="shared" si="226"/>
        <v>Unacceptable</v>
      </c>
      <c r="S1630" t="str">
        <f t="shared" si="228"/>
        <v>Safe</v>
      </c>
      <c r="T1630" t="str">
        <f t="shared" si="229"/>
        <v>Acceptable</v>
      </c>
      <c r="U1630" t="str">
        <f t="shared" si="230"/>
        <v>Acceptable</v>
      </c>
      <c r="V1630" t="str">
        <f t="shared" si="231"/>
        <v>Safe</v>
      </c>
      <c r="W1630" t="str">
        <f t="shared" si="232"/>
        <v>Acceptable</v>
      </c>
      <c r="AA1630" t="str">
        <f t="shared" si="233"/>
        <v>Not-Potable</v>
      </c>
      <c r="AB1630" t="str">
        <f t="shared" si="234"/>
        <v>Potable</v>
      </c>
      <c r="AC1630" t="s">
        <v>35</v>
      </c>
    </row>
    <row r="1631" spans="2:29" x14ac:dyDescent="0.3">
      <c r="B1631">
        <v>6.3417512239831701</v>
      </c>
      <c r="C1631">
        <v>139.959471030609</v>
      </c>
      <c r="D1631">
        <v>180.58320291684501</v>
      </c>
      <c r="E1631">
        <v>8.3613373887914602</v>
      </c>
      <c r="F1631">
        <v>417.60244580541502</v>
      </c>
      <c r="G1631">
        <v>347.46441905572402</v>
      </c>
      <c r="H1631">
        <v>13.314421742679301</v>
      </c>
      <c r="I1631">
        <v>58.220981541955702</v>
      </c>
      <c r="J1631">
        <v>4.0190105497954098</v>
      </c>
      <c r="O1631" t="str">
        <f t="shared" si="227"/>
        <v>Drinkable</v>
      </c>
      <c r="P1631" t="str" cm="1">
        <f t="array" ref="P1631">_xlfn.IFS(C1630&lt;=60,"Soft",
C1630&lt;120,"Moderately Soft",
C1630&lt;=170,"Desirable",
C1630&lt;=240,"Moderately Hard",
C1630&gt;240,"Hard")</f>
        <v>Moderately Hard</v>
      </c>
      <c r="Q1631" t="str" cm="1">
        <f t="array" ref="Q1631">_xlfn.IFS(D1630&lt;50,"Non-Beneficial",
D1630&lt;=150,"Excellent",
D1630&lt;=250,"Good",
D1630&lt;=350,"Average",
D1630&lt;=500,"Poor",
D1630&lt;=800,"Very Poor",
D1630&gt;800,"Unacceptable")</f>
        <v>Good</v>
      </c>
      <c r="R1631" t="str">
        <f t="shared" si="226"/>
        <v>Unacceptable</v>
      </c>
      <c r="S1631" t="str">
        <f t="shared" si="228"/>
        <v>Safe</v>
      </c>
      <c r="T1631" t="str">
        <f t="shared" si="229"/>
        <v>Acceptable</v>
      </c>
      <c r="U1631" t="str">
        <f t="shared" si="230"/>
        <v>Acceptable</v>
      </c>
      <c r="V1631" t="str">
        <f t="shared" si="231"/>
        <v>Safe</v>
      </c>
      <c r="W1631" t="str">
        <f t="shared" si="232"/>
        <v>Acceptable</v>
      </c>
      <c r="AA1631" t="str">
        <f t="shared" si="233"/>
        <v>Not-Potable</v>
      </c>
      <c r="AB1631" t="str">
        <f t="shared" si="234"/>
        <v>Potable</v>
      </c>
      <c r="AC1631" t="s">
        <v>35</v>
      </c>
    </row>
    <row r="1632" spans="2:29" x14ac:dyDescent="0.3">
      <c r="B1632">
        <v>7.0588660812796196</v>
      </c>
      <c r="C1632">
        <v>191.548400673321</v>
      </c>
      <c r="D1632">
        <v>164.73067089156098</v>
      </c>
      <c r="E1632">
        <v>8.4357893557841699</v>
      </c>
      <c r="F1632">
        <v>367.85317951656498</v>
      </c>
      <c r="G1632">
        <v>462.99372865895702</v>
      </c>
      <c r="H1632">
        <v>12.574420474722499</v>
      </c>
      <c r="I1632">
        <v>17.527764961245602</v>
      </c>
      <c r="J1632">
        <v>3.9373341839845399</v>
      </c>
      <c r="O1632" t="str">
        <f t="shared" si="227"/>
        <v>Acidic</v>
      </c>
      <c r="P1632" t="str" cm="1">
        <f t="array" ref="P1632">_xlfn.IFS(C1631&lt;=60,"Soft",
C1631&lt;120,"Moderately Soft",
C1631&lt;=170,"Desirable",
C1631&lt;=240,"Moderately Hard",
C1631&gt;240,"Hard")</f>
        <v>Desirable</v>
      </c>
      <c r="Q1632" t="str" cm="1">
        <f t="array" ref="Q1632">_xlfn.IFS(D1631&lt;50,"Non-Beneficial",
D1631&lt;=150,"Excellent",
D1631&lt;=250,"Good",
D1631&lt;=350,"Average",
D1631&lt;=500,"Poor",
D1631&lt;=800,"Very Poor",
D1631&gt;800,"Unacceptable")</f>
        <v>Good</v>
      </c>
      <c r="R1632" t="str">
        <f t="shared" si="226"/>
        <v>Unacceptable</v>
      </c>
      <c r="S1632" t="str">
        <f t="shared" si="228"/>
        <v>Unsafe</v>
      </c>
      <c r="T1632" t="str">
        <f t="shared" si="229"/>
        <v>Acceptable</v>
      </c>
      <c r="U1632" t="str">
        <f t="shared" si="230"/>
        <v>Acceptable</v>
      </c>
      <c r="V1632" t="str">
        <f t="shared" si="231"/>
        <v>Safe</v>
      </c>
      <c r="W1632" t="str">
        <f t="shared" si="232"/>
        <v>Acceptable</v>
      </c>
      <c r="AA1632" t="str">
        <f t="shared" si="233"/>
        <v>Not-Potable</v>
      </c>
      <c r="AB1632" t="str">
        <f t="shared" si="234"/>
        <v>Not-Potable</v>
      </c>
      <c r="AC1632" t="s">
        <v>35</v>
      </c>
    </row>
    <row r="1633" spans="2:29" x14ac:dyDescent="0.3">
      <c r="B1633">
        <v>7.5392873950742496</v>
      </c>
      <c r="C1633">
        <v>258.49007575555601</v>
      </c>
      <c r="D1633">
        <v>269.99382075920198</v>
      </c>
      <c r="E1633">
        <v>7.0020924792789501</v>
      </c>
      <c r="F1633">
        <v>266.80312305367602</v>
      </c>
      <c r="G1633">
        <v>352.19591205388599</v>
      </c>
      <c r="H1633">
        <v>14.6508089531706</v>
      </c>
      <c r="I1633">
        <v>59.158843483858298</v>
      </c>
      <c r="J1633">
        <v>5.4273726646237597</v>
      </c>
      <c r="O1633" t="str">
        <f t="shared" si="227"/>
        <v>Neutral</v>
      </c>
      <c r="P1633" t="str" cm="1">
        <f t="array" ref="P1633">_xlfn.IFS(C1632&lt;=60,"Soft",
C1632&lt;120,"Moderately Soft",
C1632&lt;=170,"Desirable",
C1632&lt;=240,"Moderately Hard",
C1632&gt;240,"Hard")</f>
        <v>Moderately Hard</v>
      </c>
      <c r="Q1633" t="str" cm="1">
        <f t="array" ref="Q1633">_xlfn.IFS(D1632&lt;50,"Non-Beneficial",
D1632&lt;=150,"Excellent",
D1632&lt;=250,"Good",
D1632&lt;=350,"Average",
D1632&lt;=500,"Poor",
D1632&lt;=800,"Very Poor",
D1632&gt;800,"Unacceptable")</f>
        <v>Good</v>
      </c>
      <c r="R1633" t="str">
        <f t="shared" si="226"/>
        <v>Unacceptable</v>
      </c>
      <c r="S1633" t="str">
        <f t="shared" si="228"/>
        <v>Safe</v>
      </c>
      <c r="T1633" t="str">
        <f t="shared" si="229"/>
        <v>Acceptable</v>
      </c>
      <c r="U1633" t="str">
        <f t="shared" si="230"/>
        <v>Acceptable</v>
      </c>
      <c r="V1633" t="str">
        <f t="shared" si="231"/>
        <v>Safe</v>
      </c>
      <c r="W1633" t="str">
        <f t="shared" si="232"/>
        <v>Acceptable</v>
      </c>
      <c r="AA1633" t="str">
        <f t="shared" si="233"/>
        <v>Not-Potable</v>
      </c>
      <c r="AB1633" t="str">
        <f t="shared" si="234"/>
        <v>Potable</v>
      </c>
      <c r="AC1633" t="s">
        <v>35</v>
      </c>
    </row>
    <row r="1634" spans="2:29" x14ac:dyDescent="0.3">
      <c r="B1634">
        <f>$AG$27</f>
        <v>7.080794504276815</v>
      </c>
      <c r="C1634">
        <v>163.16725012524</v>
      </c>
      <c r="D1634">
        <v>365.25550883581303</v>
      </c>
      <c r="E1634">
        <v>5.5129270243878503</v>
      </c>
      <c r="F1634">
        <v>284.62426989424301</v>
      </c>
      <c r="G1634">
        <v>522.60051184281394</v>
      </c>
      <c r="H1634">
        <v>14.395518517478701</v>
      </c>
      <c r="I1634">
        <v>78.868464695022695</v>
      </c>
      <c r="J1634">
        <v>4.6456916704025</v>
      </c>
      <c r="O1634" t="str">
        <f t="shared" si="227"/>
        <v>Neutral</v>
      </c>
      <c r="P1634" t="str" cm="1">
        <f t="array" ref="P1634">_xlfn.IFS(C1633&lt;=60,"Soft",
C1633&lt;120,"Moderately Soft",
C1633&lt;=170,"Desirable",
C1633&lt;=240,"Moderately Hard",
C1633&gt;240,"Hard")</f>
        <v>Hard</v>
      </c>
      <c r="Q1634" t="str" cm="1">
        <f t="array" ref="Q1634">_xlfn.IFS(D1633&lt;50,"Non-Beneficial",
D1633&lt;=150,"Excellent",
D1633&lt;=250,"Good",
D1633&lt;=350,"Average",
D1633&lt;=500,"Poor",
D1633&lt;=800,"Very Poor",
D1633&gt;800,"Unacceptable")</f>
        <v>Average</v>
      </c>
      <c r="R1634" t="str">
        <f t="shared" si="226"/>
        <v>Unacceptable</v>
      </c>
      <c r="S1634" t="str">
        <f t="shared" si="228"/>
        <v>Safe</v>
      </c>
      <c r="T1634" t="str">
        <f t="shared" si="229"/>
        <v>Acceptable</v>
      </c>
      <c r="U1634" t="str">
        <f t="shared" si="230"/>
        <v>Acceptable</v>
      </c>
      <c r="V1634" t="str">
        <f t="shared" si="231"/>
        <v>Safe</v>
      </c>
      <c r="W1634" t="str">
        <f t="shared" si="232"/>
        <v>Unacceptable</v>
      </c>
      <c r="AA1634" t="str">
        <f t="shared" si="233"/>
        <v>Not-Potable</v>
      </c>
      <c r="AB1634" t="str">
        <f t="shared" si="234"/>
        <v>Not-Potable</v>
      </c>
      <c r="AC1634" t="s">
        <v>35</v>
      </c>
    </row>
    <row r="1635" spans="2:29" x14ac:dyDescent="0.3">
      <c r="B1635">
        <v>7.4908076539254802</v>
      </c>
      <c r="C1635">
        <v>198.96651231953501</v>
      </c>
      <c r="D1635">
        <v>68.735598853761203</v>
      </c>
      <c r="E1635">
        <v>8.5343288452407595</v>
      </c>
      <c r="F1635">
        <f>$AH$27</f>
        <v>333.77577661081307</v>
      </c>
      <c r="G1635">
        <v>440.47119760915399</v>
      </c>
      <c r="H1635">
        <v>11.0474556811819</v>
      </c>
      <c r="I1635">
        <v>60.935987067548602</v>
      </c>
      <c r="J1635">
        <v>3.71636755476715</v>
      </c>
      <c r="O1635" t="str">
        <f t="shared" si="227"/>
        <v>Neutral</v>
      </c>
      <c r="P1635" t="str" cm="1">
        <f t="array" ref="P1635">_xlfn.IFS(C1634&lt;=60,"Soft",
C1634&lt;120,"Moderately Soft",
C1634&lt;=170,"Desirable",
C1634&lt;=240,"Moderately Hard",
C1634&gt;240,"Hard")</f>
        <v>Desirable</v>
      </c>
      <c r="Q1635" t="str" cm="1">
        <f t="array" ref="Q1635">_xlfn.IFS(D1634&lt;50,"Non-Beneficial",
D1634&lt;=150,"Excellent",
D1634&lt;=250,"Good",
D1634&lt;=350,"Average",
D1634&lt;=500,"Poor",
D1634&lt;=800,"Very Poor",
D1634&gt;800,"Unacceptable")</f>
        <v>Poor</v>
      </c>
      <c r="R1635" t="str">
        <f t="shared" si="226"/>
        <v>Needs Boiling</v>
      </c>
      <c r="S1635" t="str">
        <f t="shared" si="228"/>
        <v>Safe</v>
      </c>
      <c r="T1635" t="str">
        <f t="shared" si="229"/>
        <v>Unacceptable</v>
      </c>
      <c r="U1635" t="str">
        <f t="shared" si="230"/>
        <v>Acceptable</v>
      </c>
      <c r="V1635" t="str">
        <f t="shared" si="231"/>
        <v>Safe</v>
      </c>
      <c r="W1635" t="str">
        <f t="shared" si="232"/>
        <v>Acceptable</v>
      </c>
      <c r="AA1635" t="str">
        <f t="shared" si="233"/>
        <v>Not-Potable</v>
      </c>
      <c r="AB1635" t="str">
        <f t="shared" si="234"/>
        <v>Not-Potable</v>
      </c>
      <c r="AC1635" t="s">
        <v>35</v>
      </c>
    </row>
    <row r="1636" spans="2:29" x14ac:dyDescent="0.3">
      <c r="B1636">
        <v>6.0374281937595304</v>
      </c>
      <c r="C1636">
        <v>227.033993691934</v>
      </c>
      <c r="D1636">
        <v>129.887912288357</v>
      </c>
      <c r="E1636">
        <v>8.4769053907345508</v>
      </c>
      <c r="F1636">
        <v>392.38052852102197</v>
      </c>
      <c r="G1636">
        <v>306.38628263043802</v>
      </c>
      <c r="H1636">
        <v>7.1223911125493302</v>
      </c>
      <c r="I1636">
        <v>41.190507359807697</v>
      </c>
      <c r="J1636">
        <v>3.59421736385623</v>
      </c>
      <c r="O1636" t="str">
        <f t="shared" si="227"/>
        <v>Neutral</v>
      </c>
      <c r="P1636" t="str" cm="1">
        <f t="array" ref="P1636">_xlfn.IFS(C1635&lt;=60,"Soft",
C1635&lt;120,"Moderately Soft",
C1635&lt;=170,"Desirable",
C1635&lt;=240,"Moderately Hard",
C1635&gt;240,"Hard")</f>
        <v>Moderately Hard</v>
      </c>
      <c r="Q1636" t="str" cm="1">
        <f t="array" ref="Q1636">_xlfn.IFS(D1635&lt;50,"Non-Beneficial",
D1635&lt;=150,"Excellent",
D1635&lt;=250,"Good",
D1635&lt;=350,"Average",
D1635&lt;=500,"Poor",
D1635&lt;=800,"Very Poor",
D1635&gt;800,"Unacceptable")</f>
        <v>Excellent</v>
      </c>
      <c r="R1636" t="str">
        <f t="shared" si="226"/>
        <v>Unacceptable</v>
      </c>
      <c r="S1636" t="str">
        <f t="shared" si="228"/>
        <v>Safe</v>
      </c>
      <c r="T1636" t="str">
        <f t="shared" si="229"/>
        <v>Acceptable</v>
      </c>
      <c r="U1636" t="str">
        <f t="shared" si="230"/>
        <v>Acceptable</v>
      </c>
      <c r="V1636" t="str">
        <f t="shared" si="231"/>
        <v>Safe</v>
      </c>
      <c r="W1636" t="str">
        <f t="shared" si="232"/>
        <v>Acceptable</v>
      </c>
      <c r="AA1636" t="str">
        <f t="shared" si="233"/>
        <v>Not-Potable</v>
      </c>
      <c r="AB1636" t="str">
        <f t="shared" si="234"/>
        <v>Potable</v>
      </c>
      <c r="AC1636" t="s">
        <v>35</v>
      </c>
    </row>
    <row r="1637" spans="2:29" x14ac:dyDescent="0.3">
      <c r="B1637">
        <f>$AG$27</f>
        <v>7.080794504276815</v>
      </c>
      <c r="C1637">
        <v>158.69520891565301</v>
      </c>
      <c r="D1637">
        <v>87.212318846717892</v>
      </c>
      <c r="E1637">
        <v>8.1044975022637207</v>
      </c>
      <c r="F1637">
        <v>425.71033074346502</v>
      </c>
      <c r="G1637">
        <v>471.07353672302298</v>
      </c>
      <c r="H1637">
        <v>15.3539497322553</v>
      </c>
      <c r="I1637">
        <v>74.885675771329403</v>
      </c>
      <c r="J1637">
        <v>3.3921341683514998</v>
      </c>
      <c r="O1637" t="str">
        <f t="shared" si="227"/>
        <v>Acidic</v>
      </c>
      <c r="P1637" t="str" cm="1">
        <f t="array" ref="P1637">_xlfn.IFS(C1636&lt;=60,"Soft",
C1636&lt;120,"Moderately Soft",
C1636&lt;=170,"Desirable",
C1636&lt;=240,"Moderately Hard",
C1636&gt;240,"Hard")</f>
        <v>Moderately Hard</v>
      </c>
      <c r="Q1637" t="str" cm="1">
        <f t="array" ref="Q1637">_xlfn.IFS(D1636&lt;50,"Non-Beneficial",
D1636&lt;=150,"Excellent",
D1636&lt;=250,"Good",
D1636&lt;=350,"Average",
D1636&lt;=500,"Poor",
D1636&lt;=800,"Very Poor",
D1636&gt;800,"Unacceptable")</f>
        <v>Excellent</v>
      </c>
      <c r="R1637" t="str">
        <f t="shared" si="226"/>
        <v>Unacceptable</v>
      </c>
      <c r="S1637" t="str">
        <f t="shared" si="228"/>
        <v>Safe</v>
      </c>
      <c r="T1637" t="str">
        <f t="shared" si="229"/>
        <v>Acceptable</v>
      </c>
      <c r="U1637" t="str">
        <f t="shared" si="230"/>
        <v>Acceptable</v>
      </c>
      <c r="V1637" t="str">
        <f t="shared" si="231"/>
        <v>Safe</v>
      </c>
      <c r="W1637" t="str">
        <f t="shared" si="232"/>
        <v>Acceptable</v>
      </c>
      <c r="AA1637" t="str">
        <f t="shared" si="233"/>
        <v>Not-Potable</v>
      </c>
      <c r="AB1637" t="str">
        <f t="shared" si="234"/>
        <v>Not-Potable</v>
      </c>
      <c r="AC1637" t="s">
        <v>35</v>
      </c>
    </row>
    <row r="1638" spans="2:29" x14ac:dyDescent="0.3">
      <c r="B1638">
        <v>6.7066951614980699</v>
      </c>
      <c r="C1638">
        <v>232.92659800920299</v>
      </c>
      <c r="D1638">
        <v>278.81504407398302</v>
      </c>
      <c r="E1638">
        <v>7.8814480971844096</v>
      </c>
      <c r="F1638">
        <v>337.11101666654599</v>
      </c>
      <c r="G1638">
        <v>443.20877425681999</v>
      </c>
      <c r="H1638">
        <v>14.523389119631799</v>
      </c>
      <c r="I1638">
        <v>64.121740126931101</v>
      </c>
      <c r="J1638">
        <v>4.3718824445336697</v>
      </c>
      <c r="O1638" t="str">
        <f t="shared" si="227"/>
        <v>Neutral</v>
      </c>
      <c r="P1638" t="str" cm="1">
        <f t="array" ref="P1638">_xlfn.IFS(C1637&lt;=60,"Soft",
C1637&lt;120,"Moderately Soft",
C1637&lt;=170,"Desirable",
C1637&lt;=240,"Moderately Hard",
C1637&gt;240,"Hard")</f>
        <v>Desirable</v>
      </c>
      <c r="Q1638" t="str" cm="1">
        <f t="array" ref="Q1638">_xlfn.IFS(D1637&lt;50,"Non-Beneficial",
D1637&lt;=150,"Excellent",
D1637&lt;=250,"Good",
D1637&lt;=350,"Average",
D1637&lt;=500,"Poor",
D1637&lt;=800,"Very Poor",
D1637&gt;800,"Unacceptable")</f>
        <v>Excellent</v>
      </c>
      <c r="R1638" t="str">
        <f t="shared" si="226"/>
        <v>Unacceptable</v>
      </c>
      <c r="S1638" t="str">
        <f t="shared" si="228"/>
        <v>Unsafe</v>
      </c>
      <c r="T1638" t="str">
        <f t="shared" si="229"/>
        <v>Acceptable</v>
      </c>
      <c r="U1638" t="str">
        <f t="shared" si="230"/>
        <v>Acceptable</v>
      </c>
      <c r="V1638" t="str">
        <f t="shared" si="231"/>
        <v>Safe</v>
      </c>
      <c r="W1638" t="str">
        <f t="shared" si="232"/>
        <v>Acceptable</v>
      </c>
      <c r="AA1638" t="str">
        <f t="shared" si="233"/>
        <v>Not-Potable</v>
      </c>
      <c r="AB1638" t="str">
        <f t="shared" si="234"/>
        <v>Not-Potable</v>
      </c>
      <c r="AC1638" t="s">
        <v>35</v>
      </c>
    </row>
    <row r="1639" spans="2:29" x14ac:dyDescent="0.3">
      <c r="B1639">
        <f>$AG$27</f>
        <v>7.080794504276815</v>
      </c>
      <c r="C1639">
        <v>156.38811953047099</v>
      </c>
      <c r="D1639">
        <v>268.85834938137401</v>
      </c>
      <c r="E1639">
        <v>4.8942813971505297</v>
      </c>
      <c r="F1639">
        <v>291.91867406207001</v>
      </c>
      <c r="G1639">
        <v>554.22138974599898</v>
      </c>
      <c r="H1639">
        <v>14.277102893339899</v>
      </c>
      <c r="I1639">
        <v>53.481942739192</v>
      </c>
      <c r="J1639">
        <v>4.7096760281149601</v>
      </c>
      <c r="O1639" t="str">
        <f t="shared" si="227"/>
        <v>Drinkable</v>
      </c>
      <c r="P1639" t="str" cm="1">
        <f t="array" ref="P1639">_xlfn.IFS(C1638&lt;=60,"Soft",
C1638&lt;120,"Moderately Soft",
C1638&lt;=170,"Desirable",
C1638&lt;=240,"Moderately Hard",
C1638&gt;240,"Hard")</f>
        <v>Moderately Hard</v>
      </c>
      <c r="Q1639" t="str" cm="1">
        <f t="array" ref="Q1639">_xlfn.IFS(D1638&lt;50,"Non-Beneficial",
D1638&lt;=150,"Excellent",
D1638&lt;=250,"Good",
D1638&lt;=350,"Average",
D1638&lt;=500,"Poor",
D1638&lt;=800,"Very Poor",
D1638&gt;800,"Unacceptable")</f>
        <v>Average</v>
      </c>
      <c r="R1639" t="str">
        <f t="shared" si="226"/>
        <v>Unacceptable</v>
      </c>
      <c r="S1639" t="str">
        <f t="shared" si="228"/>
        <v>Safe</v>
      </c>
      <c r="T1639" t="str">
        <f t="shared" si="229"/>
        <v>Acceptable</v>
      </c>
      <c r="U1639" t="str">
        <f t="shared" si="230"/>
        <v>Acceptable</v>
      </c>
      <c r="V1639" t="str">
        <f t="shared" si="231"/>
        <v>Safe</v>
      </c>
      <c r="W1639" t="str">
        <f t="shared" si="232"/>
        <v>Acceptable</v>
      </c>
      <c r="AA1639" t="str">
        <f t="shared" si="233"/>
        <v>Not-Potable</v>
      </c>
      <c r="AB1639" t="str">
        <f t="shared" si="234"/>
        <v>Potable</v>
      </c>
      <c r="AC1639" t="s">
        <v>35</v>
      </c>
    </row>
    <row r="1640" spans="2:29" x14ac:dyDescent="0.3">
      <c r="B1640">
        <f>$AG$27</f>
        <v>7.080794504276815</v>
      </c>
      <c r="C1640">
        <v>186.365549459893</v>
      </c>
      <c r="D1640">
        <v>75.570212713212001</v>
      </c>
      <c r="E1640">
        <v>9.4542072840821305</v>
      </c>
      <c r="F1640">
        <v>406.038068231257</v>
      </c>
      <c r="G1640">
        <v>288.36871280203798</v>
      </c>
      <c r="H1640">
        <v>12.861417360589</v>
      </c>
      <c r="I1640">
        <v>72.1870148727524</v>
      </c>
      <c r="J1640">
        <v>4.1162632452098196</v>
      </c>
      <c r="O1640" t="str">
        <f t="shared" si="227"/>
        <v>Neutral</v>
      </c>
      <c r="P1640" t="str" cm="1">
        <f t="array" ref="P1640">_xlfn.IFS(C1639&lt;=60,"Soft",
C1639&lt;120,"Moderately Soft",
C1639&lt;=170,"Desirable",
C1639&lt;=240,"Moderately Hard",
C1639&gt;240,"Hard")</f>
        <v>Desirable</v>
      </c>
      <c r="Q1640" t="str" cm="1">
        <f t="array" ref="Q1640">_xlfn.IFS(D1639&lt;50,"Non-Beneficial",
D1639&lt;=150,"Excellent",
D1639&lt;=250,"Good",
D1639&lt;=350,"Average",
D1639&lt;=500,"Poor",
D1639&lt;=800,"Very Poor",
D1639&gt;800,"Unacceptable")</f>
        <v>Average</v>
      </c>
      <c r="R1640" t="str">
        <f t="shared" si="226"/>
        <v>Acceptable</v>
      </c>
      <c r="S1640" t="str">
        <f t="shared" si="228"/>
        <v>Safe</v>
      </c>
      <c r="T1640" t="str">
        <f t="shared" si="229"/>
        <v>Unacceptable</v>
      </c>
      <c r="U1640" t="str">
        <f t="shared" si="230"/>
        <v>Acceptable</v>
      </c>
      <c r="V1640" t="str">
        <f t="shared" si="231"/>
        <v>Safe</v>
      </c>
      <c r="W1640" t="str">
        <f t="shared" si="232"/>
        <v>Acceptable</v>
      </c>
      <c r="AA1640" t="str">
        <f t="shared" si="233"/>
        <v>Not-Potable</v>
      </c>
      <c r="AB1640" t="str">
        <f t="shared" si="234"/>
        <v>Potable</v>
      </c>
      <c r="AC1640" t="s">
        <v>35</v>
      </c>
    </row>
    <row r="1641" spans="2:29" x14ac:dyDescent="0.3">
      <c r="B1641">
        <v>6.7588516972065902</v>
      </c>
      <c r="C1641">
        <v>218.153477021002</v>
      </c>
      <c r="D1641">
        <v>225.407751673636</v>
      </c>
      <c r="E1641">
        <v>7.1964351425020698</v>
      </c>
      <c r="F1641">
        <v>304.680599184794</v>
      </c>
      <c r="G1641">
        <v>382.50269975740599</v>
      </c>
      <c r="H1641">
        <v>18.838735399442999</v>
      </c>
      <c r="I1641">
        <v>53.815434821712998</v>
      </c>
      <c r="J1641">
        <v>3.6399718759658701</v>
      </c>
      <c r="O1641" t="str">
        <f t="shared" si="227"/>
        <v>Neutral</v>
      </c>
      <c r="P1641" t="str" cm="1">
        <f t="array" ref="P1641">_xlfn.IFS(C1640&lt;=60,"Soft",
C1640&lt;120,"Moderately Soft",
C1640&lt;=170,"Desirable",
C1640&lt;=240,"Moderately Hard",
C1640&gt;240,"Hard")</f>
        <v>Moderately Hard</v>
      </c>
      <c r="Q1641" t="str" cm="1">
        <f t="array" ref="Q1641">_xlfn.IFS(D1640&lt;50,"Non-Beneficial",
D1640&lt;=150,"Excellent",
D1640&lt;=250,"Good",
D1640&lt;=350,"Average",
D1640&lt;=500,"Poor",
D1640&lt;=800,"Very Poor",
D1640&gt;800,"Unacceptable")</f>
        <v>Excellent</v>
      </c>
      <c r="R1641" t="str">
        <f t="shared" si="226"/>
        <v>Unacceptable</v>
      </c>
      <c r="S1641" t="str">
        <f t="shared" si="228"/>
        <v>Unsafe</v>
      </c>
      <c r="T1641" t="str">
        <f t="shared" si="229"/>
        <v>Acceptable</v>
      </c>
      <c r="U1641" t="str">
        <f t="shared" si="230"/>
        <v>Acceptable</v>
      </c>
      <c r="V1641" t="str">
        <f t="shared" si="231"/>
        <v>Safe</v>
      </c>
      <c r="W1641" t="str">
        <f t="shared" si="232"/>
        <v>Acceptable</v>
      </c>
      <c r="AA1641" t="str">
        <f t="shared" si="233"/>
        <v>Not-Potable</v>
      </c>
      <c r="AB1641" t="str">
        <f t="shared" si="234"/>
        <v>Not-Potable</v>
      </c>
      <c r="AC1641" t="s">
        <v>35</v>
      </c>
    </row>
    <row r="1642" spans="2:29" x14ac:dyDescent="0.3">
      <c r="B1642">
        <v>7.4867808796065303</v>
      </c>
      <c r="C1642">
        <v>151.20259145339799</v>
      </c>
      <c r="D1642">
        <v>311.30212642495201</v>
      </c>
      <c r="E1642">
        <v>4.5840712447373297</v>
      </c>
      <c r="F1642">
        <f>$AH$27</f>
        <v>333.77577661081307</v>
      </c>
      <c r="G1642">
        <v>351.57541139951798</v>
      </c>
      <c r="H1642">
        <v>18.938527900247699</v>
      </c>
      <c r="I1642">
        <v>53.137131882117799</v>
      </c>
      <c r="J1642">
        <v>2.7484287971608499</v>
      </c>
      <c r="O1642" t="str">
        <f t="shared" si="227"/>
        <v>Drinkable</v>
      </c>
      <c r="P1642" t="str" cm="1">
        <f t="array" ref="P1642">_xlfn.IFS(C1641&lt;=60,"Soft",
C1641&lt;120,"Moderately Soft",
C1641&lt;=170,"Desirable",
C1641&lt;=240,"Moderately Hard",
C1641&gt;240,"Hard")</f>
        <v>Moderately Hard</v>
      </c>
      <c r="Q1642" t="str" cm="1">
        <f t="array" ref="Q1642">_xlfn.IFS(D1641&lt;50,"Non-Beneficial",
D1641&lt;=150,"Excellent",
D1641&lt;=250,"Good",
D1641&lt;=350,"Average",
D1641&lt;=500,"Poor",
D1641&lt;=800,"Very Poor",
D1641&gt;800,"Unacceptable")</f>
        <v>Good</v>
      </c>
      <c r="R1642" t="str">
        <f t="shared" si="226"/>
        <v>Unacceptable</v>
      </c>
      <c r="S1642" t="str">
        <f t="shared" si="228"/>
        <v>Safe</v>
      </c>
      <c r="T1642" t="str">
        <f t="shared" si="229"/>
        <v>Acceptable</v>
      </c>
      <c r="U1642" t="str">
        <f t="shared" si="230"/>
        <v>Acceptable</v>
      </c>
      <c r="V1642" t="str">
        <f t="shared" si="231"/>
        <v>Safe</v>
      </c>
      <c r="W1642" t="str">
        <f t="shared" si="232"/>
        <v>Acceptable</v>
      </c>
      <c r="AA1642" t="str">
        <f t="shared" si="233"/>
        <v>Not-Potable</v>
      </c>
      <c r="AB1642" t="str">
        <f t="shared" si="234"/>
        <v>Potable</v>
      </c>
      <c r="AC1642" t="s">
        <v>35</v>
      </c>
    </row>
    <row r="1643" spans="2:29" x14ac:dyDescent="0.3">
      <c r="B1643">
        <v>6.9041213732235498</v>
      </c>
      <c r="C1643">
        <v>228.960417900587</v>
      </c>
      <c r="D1643">
        <v>108.369697823815</v>
      </c>
      <c r="E1643">
        <v>7.7925932668488898</v>
      </c>
      <c r="F1643">
        <v>362.29655205649999</v>
      </c>
      <c r="G1643">
        <v>513.18884152466296</v>
      </c>
      <c r="H1643">
        <v>12.7044600377822</v>
      </c>
      <c r="I1643">
        <v>40.546036848968299</v>
      </c>
      <c r="J1643">
        <v>4.1418192033704102</v>
      </c>
      <c r="O1643" t="str">
        <f t="shared" si="227"/>
        <v>Neutral</v>
      </c>
      <c r="P1643" t="str" cm="1">
        <f t="array" ref="P1643">_xlfn.IFS(C1642&lt;=60,"Soft",
C1642&lt;120,"Moderately Soft",
C1642&lt;=170,"Desirable",
C1642&lt;=240,"Moderately Hard",
C1642&gt;240,"Hard")</f>
        <v>Desirable</v>
      </c>
      <c r="Q1643" t="str" cm="1">
        <f t="array" ref="Q1643">_xlfn.IFS(D1642&lt;50,"Non-Beneficial",
D1642&lt;=150,"Excellent",
D1642&lt;=250,"Good",
D1642&lt;=350,"Average",
D1642&lt;=500,"Poor",
D1642&lt;=800,"Very Poor",
D1642&gt;800,"Unacceptable")</f>
        <v>Average</v>
      </c>
      <c r="R1643" t="str">
        <f t="shared" si="226"/>
        <v>Acceptable</v>
      </c>
      <c r="S1643" t="str">
        <f t="shared" si="228"/>
        <v>Safe</v>
      </c>
      <c r="T1643" t="str">
        <f t="shared" si="229"/>
        <v>Acceptable</v>
      </c>
      <c r="U1643" t="str">
        <f t="shared" si="230"/>
        <v>Acceptable</v>
      </c>
      <c r="V1643" t="str">
        <f t="shared" si="231"/>
        <v>Safe</v>
      </c>
      <c r="W1643" t="str">
        <f t="shared" si="232"/>
        <v>Acceptable</v>
      </c>
      <c r="AA1643" t="str">
        <f t="shared" si="233"/>
        <v>Potable</v>
      </c>
      <c r="AB1643" t="str">
        <f t="shared" si="234"/>
        <v>Potable</v>
      </c>
      <c r="AC1643" t="s">
        <v>40</v>
      </c>
    </row>
    <row r="1644" spans="2:29" x14ac:dyDescent="0.3">
      <c r="B1644">
        <f>$AG$27</f>
        <v>7.080794504276815</v>
      </c>
      <c r="C1644">
        <v>155.262608919445</v>
      </c>
      <c r="D1644">
        <v>426.17303399057198</v>
      </c>
      <c r="E1644">
        <v>5.8294241929039297</v>
      </c>
      <c r="F1644">
        <v>449.26768750555698</v>
      </c>
      <c r="G1644">
        <v>456.18533799305197</v>
      </c>
      <c r="H1644">
        <v>20.680974730110201</v>
      </c>
      <c r="I1644">
        <v>77.137500410383296</v>
      </c>
      <c r="J1644">
        <v>2.84650119859826</v>
      </c>
      <c r="O1644" t="str">
        <f t="shared" si="227"/>
        <v>Neutral</v>
      </c>
      <c r="P1644" t="str" cm="1">
        <f t="array" ref="P1644">_xlfn.IFS(C1643&lt;=60,"Soft",
C1643&lt;120,"Moderately Soft",
C1643&lt;=170,"Desirable",
C1643&lt;=240,"Moderately Hard",
C1643&gt;240,"Hard")</f>
        <v>Moderately Hard</v>
      </c>
      <c r="Q1644" t="str" cm="1">
        <f t="array" ref="Q1644">_xlfn.IFS(D1643&lt;50,"Non-Beneficial",
D1643&lt;=150,"Excellent",
D1643&lt;=250,"Good",
D1643&lt;=350,"Average",
D1643&lt;=500,"Poor",
D1643&lt;=800,"Very Poor",
D1643&gt;800,"Unacceptable")</f>
        <v>Excellent</v>
      </c>
      <c r="R1644" t="str">
        <f t="shared" si="226"/>
        <v>Unacceptable</v>
      </c>
      <c r="S1644" t="str">
        <f t="shared" si="228"/>
        <v>Safe</v>
      </c>
      <c r="T1644" t="str">
        <f t="shared" si="229"/>
        <v>Unacceptable</v>
      </c>
      <c r="U1644" t="str">
        <f t="shared" si="230"/>
        <v>Acceptable</v>
      </c>
      <c r="V1644" t="str">
        <f t="shared" si="231"/>
        <v>Safe</v>
      </c>
      <c r="W1644" t="str">
        <f t="shared" si="232"/>
        <v>Acceptable</v>
      </c>
      <c r="AA1644" t="str">
        <f t="shared" si="233"/>
        <v>Not-Potable</v>
      </c>
      <c r="AB1644" t="str">
        <f t="shared" si="234"/>
        <v>Not-Potable</v>
      </c>
      <c r="AC1644" t="s">
        <v>40</v>
      </c>
    </row>
    <row r="1645" spans="2:29" x14ac:dyDescent="0.3">
      <c r="B1645">
        <v>7.3489371420594303</v>
      </c>
      <c r="C1645">
        <v>267.65522254569299</v>
      </c>
      <c r="D1645">
        <v>158.182613197959</v>
      </c>
      <c r="E1645">
        <v>10.574681465514001</v>
      </c>
      <c r="F1645">
        <f>$AH$27</f>
        <v>333.77577661081307</v>
      </c>
      <c r="G1645">
        <v>541.75508248967503</v>
      </c>
      <c r="H1645">
        <v>13.408146493537799</v>
      </c>
      <c r="I1645">
        <v>54.619127641769701</v>
      </c>
      <c r="J1645">
        <v>4.7257464562386096</v>
      </c>
      <c r="O1645" t="str">
        <f t="shared" si="227"/>
        <v>Neutral</v>
      </c>
      <c r="P1645" t="str" cm="1">
        <f t="array" ref="P1645">_xlfn.IFS(C1644&lt;=60,"Soft",
C1644&lt;120,"Moderately Soft",
C1644&lt;=170,"Desirable",
C1644&lt;=240,"Moderately Hard",
C1644&gt;240,"Hard")</f>
        <v>Desirable</v>
      </c>
      <c r="Q1645" t="str" cm="1">
        <f t="array" ref="Q1645">_xlfn.IFS(D1644&lt;50,"Non-Beneficial",
D1644&lt;=150,"Excellent",
D1644&lt;=250,"Good",
D1644&lt;=350,"Average",
D1644&lt;=500,"Poor",
D1644&lt;=800,"Very Poor",
D1644&gt;800,"Unacceptable")</f>
        <v>Poor</v>
      </c>
      <c r="R1645" t="str">
        <f t="shared" si="226"/>
        <v>Needs Boiling</v>
      </c>
      <c r="S1645" t="str">
        <f t="shared" si="228"/>
        <v>Unsafe</v>
      </c>
      <c r="T1645" t="str">
        <f t="shared" si="229"/>
        <v>Acceptable</v>
      </c>
      <c r="U1645" t="str">
        <f t="shared" si="230"/>
        <v>Unacceptable</v>
      </c>
      <c r="V1645" t="str">
        <f t="shared" si="231"/>
        <v>Safe</v>
      </c>
      <c r="W1645" t="str">
        <f t="shared" si="232"/>
        <v>Acceptable</v>
      </c>
      <c r="AA1645" t="str">
        <f t="shared" si="233"/>
        <v>Not-Potable</v>
      </c>
      <c r="AB1645" t="str">
        <f t="shared" si="234"/>
        <v>Not-Potable</v>
      </c>
      <c r="AC1645" t="s">
        <v>40</v>
      </c>
    </row>
    <row r="1646" spans="2:29" x14ac:dyDescent="0.3">
      <c r="B1646">
        <v>7.8460579263372603</v>
      </c>
      <c r="C1646">
        <v>224.05887682392901</v>
      </c>
      <c r="D1646">
        <v>232.64109967729098</v>
      </c>
      <c r="E1646">
        <v>5.9223670411534899</v>
      </c>
      <c r="F1646">
        <v>300.40262012672201</v>
      </c>
      <c r="G1646">
        <v>387.97133579683299</v>
      </c>
      <c r="H1646">
        <v>13.4067374549512</v>
      </c>
      <c r="I1646">
        <v>43.075186466117401</v>
      </c>
      <c r="J1646">
        <v>2.4879686470023499</v>
      </c>
      <c r="O1646" t="str">
        <f t="shared" si="227"/>
        <v>Neutral</v>
      </c>
      <c r="P1646" t="str" cm="1">
        <f t="array" ref="P1646">_xlfn.IFS(C1645&lt;=60,"Soft",
C1645&lt;120,"Moderately Soft",
C1645&lt;=170,"Desirable",
C1645&lt;=240,"Moderately Hard",
C1645&gt;240,"Hard")</f>
        <v>Hard</v>
      </c>
      <c r="Q1646" t="str" cm="1">
        <f t="array" ref="Q1646">_xlfn.IFS(D1645&lt;50,"Non-Beneficial",
D1645&lt;=150,"Excellent",
D1645&lt;=250,"Good",
D1645&lt;=350,"Average",
D1645&lt;=500,"Poor",
D1645&lt;=800,"Very Poor",
D1645&gt;800,"Unacceptable")</f>
        <v>Good</v>
      </c>
      <c r="R1646" t="str">
        <f t="shared" si="226"/>
        <v>Unacceptable</v>
      </c>
      <c r="S1646" t="str">
        <f t="shared" si="228"/>
        <v>Safe</v>
      </c>
      <c r="T1646" t="str">
        <f t="shared" si="229"/>
        <v>Unacceptable</v>
      </c>
      <c r="U1646" t="str">
        <f t="shared" si="230"/>
        <v>Acceptable</v>
      </c>
      <c r="V1646" t="str">
        <f t="shared" si="231"/>
        <v>Safe</v>
      </c>
      <c r="W1646" t="str">
        <f t="shared" si="232"/>
        <v>Acceptable</v>
      </c>
      <c r="AA1646" t="str">
        <f t="shared" si="233"/>
        <v>Not-Potable</v>
      </c>
      <c r="AB1646" t="str">
        <f t="shared" si="234"/>
        <v>Not-Potable</v>
      </c>
      <c r="AC1646" t="s">
        <v>40</v>
      </c>
    </row>
    <row r="1647" spans="2:29" x14ac:dyDescent="0.3">
      <c r="B1647">
        <f>$AG$27</f>
        <v>7.080794504276815</v>
      </c>
      <c r="C1647">
        <v>229.62061626618299</v>
      </c>
      <c r="D1647">
        <v>199.55710541923199</v>
      </c>
      <c r="E1647">
        <v>7.6086533478877403</v>
      </c>
      <c r="F1647">
        <v>285.43268138115798</v>
      </c>
      <c r="G1647">
        <v>491.88057799978901</v>
      </c>
      <c r="H1647">
        <v>11.0269094756179</v>
      </c>
      <c r="I1647">
        <v>85.241873464418603</v>
      </c>
      <c r="J1647">
        <v>3.1137643063070999</v>
      </c>
      <c r="O1647" t="str">
        <f t="shared" si="227"/>
        <v>Neutral</v>
      </c>
      <c r="P1647" t="str" cm="1">
        <f t="array" ref="P1647">_xlfn.IFS(C1646&lt;=60,"Soft",
C1646&lt;120,"Moderately Soft",
C1646&lt;=170,"Desirable",
C1646&lt;=240,"Moderately Hard",
C1646&gt;240,"Hard")</f>
        <v>Moderately Hard</v>
      </c>
      <c r="Q1647" t="str" cm="1">
        <f t="array" ref="Q1647">_xlfn.IFS(D1646&lt;50,"Non-Beneficial",
D1646&lt;=150,"Excellent",
D1646&lt;=250,"Good",
D1646&lt;=350,"Average",
D1646&lt;=500,"Poor",
D1646&lt;=800,"Very Poor",
D1646&gt;800,"Unacceptable")</f>
        <v>Good</v>
      </c>
      <c r="R1647" t="str">
        <f t="shared" si="226"/>
        <v>Needs Boiling</v>
      </c>
      <c r="S1647" t="str">
        <f t="shared" si="228"/>
        <v>Safe</v>
      </c>
      <c r="T1647" t="str">
        <f t="shared" si="229"/>
        <v>Acceptable</v>
      </c>
      <c r="U1647" t="str">
        <f t="shared" si="230"/>
        <v>Acceptable</v>
      </c>
      <c r="V1647" t="str">
        <f t="shared" si="231"/>
        <v>Safe</v>
      </c>
      <c r="W1647" t="str">
        <f t="shared" si="232"/>
        <v>Acceptable</v>
      </c>
      <c r="AA1647" t="str">
        <f t="shared" si="233"/>
        <v>Potable</v>
      </c>
      <c r="AB1647" t="str">
        <f t="shared" si="234"/>
        <v>Potable</v>
      </c>
      <c r="AC1647" t="s">
        <v>40</v>
      </c>
    </row>
    <row r="1648" spans="2:29" x14ac:dyDescent="0.3">
      <c r="B1648">
        <v>6.1798098000471802</v>
      </c>
      <c r="C1648">
        <v>248.83326298226501</v>
      </c>
      <c r="D1648">
        <v>153.915591511033</v>
      </c>
      <c r="E1648">
        <v>8.0142570638447594</v>
      </c>
      <c r="F1648">
        <v>273.08689007193999</v>
      </c>
      <c r="G1648">
        <v>487.62573298982801</v>
      </c>
      <c r="H1648">
        <v>9.6964778025017004</v>
      </c>
      <c r="I1648">
        <v>69.697025483572304</v>
      </c>
      <c r="J1648">
        <v>3.7043242204847799</v>
      </c>
      <c r="O1648" t="str">
        <f t="shared" si="227"/>
        <v>Neutral</v>
      </c>
      <c r="P1648" t="str" cm="1">
        <f t="array" ref="P1648">_xlfn.IFS(C1647&lt;=60,"Soft",
C1647&lt;120,"Moderately Soft",
C1647&lt;=170,"Desirable",
C1647&lt;=240,"Moderately Hard",
C1647&gt;240,"Hard")</f>
        <v>Moderately Hard</v>
      </c>
      <c r="Q1648" t="str" cm="1">
        <f t="array" ref="Q1648">_xlfn.IFS(D1647&lt;50,"Non-Beneficial",
D1647&lt;=150,"Excellent",
D1647&lt;=250,"Good",
D1647&lt;=350,"Average",
D1647&lt;=500,"Poor",
D1647&lt;=800,"Very Poor",
D1647&gt;800,"Unacceptable")</f>
        <v>Good</v>
      </c>
      <c r="R1648" t="str">
        <f t="shared" si="226"/>
        <v>Unacceptable</v>
      </c>
      <c r="S1648" t="str">
        <f t="shared" si="228"/>
        <v>Safe</v>
      </c>
      <c r="T1648" t="str">
        <f t="shared" si="229"/>
        <v>Acceptable</v>
      </c>
      <c r="U1648" t="str">
        <f t="shared" si="230"/>
        <v>Acceptable</v>
      </c>
      <c r="V1648" t="str">
        <f t="shared" si="231"/>
        <v>Unsafe</v>
      </c>
      <c r="W1648" t="str">
        <f t="shared" si="232"/>
        <v>Acceptable</v>
      </c>
      <c r="AA1648" t="str">
        <f t="shared" si="233"/>
        <v>Not-Potable</v>
      </c>
      <c r="AB1648" t="str">
        <f t="shared" si="234"/>
        <v>Not-Potable</v>
      </c>
      <c r="AC1648" t="s">
        <v>40</v>
      </c>
    </row>
    <row r="1649" spans="2:29" x14ac:dyDescent="0.3">
      <c r="B1649">
        <v>6.7556693080544097</v>
      </c>
      <c r="C1649">
        <v>209.36207484315099</v>
      </c>
      <c r="D1649">
        <v>138.21556160396801</v>
      </c>
      <c r="E1649">
        <v>7.5574148616948298</v>
      </c>
      <c r="F1649">
        <v>334.61952422557698</v>
      </c>
      <c r="G1649">
        <v>499.07090932894499</v>
      </c>
      <c r="H1649">
        <v>19.339143067383102</v>
      </c>
      <c r="I1649">
        <v>81.098746113517805</v>
      </c>
      <c r="J1649">
        <v>3.9595176374849501</v>
      </c>
      <c r="O1649" t="str">
        <f t="shared" si="227"/>
        <v>Acidic</v>
      </c>
      <c r="P1649" t="str" cm="1">
        <f t="array" ref="P1649">_xlfn.IFS(C1648&lt;=60,"Soft",
C1648&lt;120,"Moderately Soft",
C1648&lt;=170,"Desirable",
C1648&lt;=240,"Moderately Hard",
C1648&gt;240,"Hard")</f>
        <v>Hard</v>
      </c>
      <c r="Q1649" t="str" cm="1">
        <f t="array" ref="Q1649">_xlfn.IFS(D1648&lt;50,"Non-Beneficial",
D1648&lt;=150,"Excellent",
D1648&lt;=250,"Good",
D1648&lt;=350,"Average",
D1648&lt;=500,"Poor",
D1648&lt;=800,"Very Poor",
D1648&gt;800,"Unacceptable")</f>
        <v>Good</v>
      </c>
      <c r="R1649" t="str">
        <f t="shared" si="226"/>
        <v>Unacceptable</v>
      </c>
      <c r="S1649" t="str">
        <f t="shared" si="228"/>
        <v>Safe</v>
      </c>
      <c r="T1649" t="str">
        <f t="shared" si="229"/>
        <v>Acceptable</v>
      </c>
      <c r="U1649" t="str">
        <f t="shared" si="230"/>
        <v>Acceptable</v>
      </c>
      <c r="V1649" t="str">
        <f t="shared" si="231"/>
        <v>Safe</v>
      </c>
      <c r="W1649" t="str">
        <f t="shared" si="232"/>
        <v>Acceptable</v>
      </c>
      <c r="AA1649" t="str">
        <f t="shared" si="233"/>
        <v>Not-Potable</v>
      </c>
      <c r="AB1649" t="str">
        <f t="shared" si="234"/>
        <v>Not-Potable</v>
      </c>
      <c r="AC1649" t="s">
        <v>40</v>
      </c>
    </row>
    <row r="1650" spans="2:29" x14ac:dyDescent="0.3">
      <c r="B1650">
        <f>$AG$27</f>
        <v>7.080794504276815</v>
      </c>
      <c r="C1650">
        <v>213.65229338381499</v>
      </c>
      <c r="D1650">
        <v>282.667551066084</v>
      </c>
      <c r="E1650">
        <v>3.6321135868234098</v>
      </c>
      <c r="F1650">
        <f>$AH$27</f>
        <v>333.77577661081307</v>
      </c>
      <c r="G1650">
        <v>483.79796762433102</v>
      </c>
      <c r="H1650">
        <v>15.7419108285095</v>
      </c>
      <c r="I1650">
        <v>78.810852488469905</v>
      </c>
      <c r="J1650">
        <v>4.3122897078835596</v>
      </c>
      <c r="O1650" t="str">
        <f t="shared" si="227"/>
        <v>Drinkable</v>
      </c>
      <c r="P1650" t="str" cm="1">
        <f t="array" ref="P1650">_xlfn.IFS(C1649&lt;=60,"Soft",
C1649&lt;120,"Moderately Soft",
C1649&lt;=170,"Desirable",
C1649&lt;=240,"Moderately Hard",
C1649&gt;240,"Hard")</f>
        <v>Moderately Hard</v>
      </c>
      <c r="Q1650" t="str" cm="1">
        <f t="array" ref="Q1650">_xlfn.IFS(D1649&lt;50,"Non-Beneficial",
D1649&lt;=150,"Excellent",
D1649&lt;=250,"Good",
D1649&lt;=350,"Average",
D1649&lt;=500,"Poor",
D1649&lt;=800,"Very Poor",
D1649&gt;800,"Unacceptable")</f>
        <v>Excellent</v>
      </c>
      <c r="R1650" t="str">
        <f t="shared" si="226"/>
        <v>Unacceptable</v>
      </c>
      <c r="S1650" t="str">
        <f t="shared" si="228"/>
        <v>Safe</v>
      </c>
      <c r="T1650" t="str">
        <f t="shared" si="229"/>
        <v>Acceptable</v>
      </c>
      <c r="U1650" t="str">
        <f t="shared" si="230"/>
        <v>Acceptable</v>
      </c>
      <c r="V1650" t="str">
        <f t="shared" si="231"/>
        <v>Unsafe</v>
      </c>
      <c r="W1650" t="str">
        <f t="shared" si="232"/>
        <v>Acceptable</v>
      </c>
      <c r="AA1650" t="str">
        <f t="shared" si="233"/>
        <v>Not-Potable</v>
      </c>
      <c r="AB1650" t="str">
        <f t="shared" si="234"/>
        <v>Not-Potable</v>
      </c>
      <c r="AC1650" t="s">
        <v>40</v>
      </c>
    </row>
    <row r="1651" spans="2:29" x14ac:dyDescent="0.3">
      <c r="B1651">
        <v>7.2665987924236104</v>
      </c>
      <c r="C1651">
        <v>98.452930509586196</v>
      </c>
      <c r="D1651">
        <v>364.90143032223403</v>
      </c>
      <c r="E1651">
        <v>7.1388138858038097</v>
      </c>
      <c r="F1651">
        <v>423.18748493813501</v>
      </c>
      <c r="G1651">
        <v>502.88306729955701</v>
      </c>
      <c r="H1651">
        <v>7.36077158316305</v>
      </c>
      <c r="I1651">
        <v>76.290285455938104</v>
      </c>
      <c r="J1651">
        <v>4.9527332081872704</v>
      </c>
      <c r="O1651" t="str">
        <f t="shared" si="227"/>
        <v>Neutral</v>
      </c>
      <c r="P1651" t="str" cm="1">
        <f t="array" ref="P1651">_xlfn.IFS(C1650&lt;=60,"Soft",
C1650&lt;120,"Moderately Soft",
C1650&lt;=170,"Desirable",
C1650&lt;=240,"Moderately Hard",
C1650&gt;240,"Hard")</f>
        <v>Moderately Hard</v>
      </c>
      <c r="Q1651" t="str" cm="1">
        <f t="array" ref="Q1651">_xlfn.IFS(D1650&lt;50,"Non-Beneficial",
D1650&lt;=150,"Excellent",
D1650&lt;=250,"Good",
D1650&lt;=350,"Average",
D1650&lt;=500,"Poor",
D1650&lt;=800,"Very Poor",
D1650&gt;800,"Unacceptable")</f>
        <v>Average</v>
      </c>
      <c r="R1651" t="str">
        <f t="shared" si="226"/>
        <v>Acceptable</v>
      </c>
      <c r="S1651" t="str">
        <f t="shared" si="228"/>
        <v>Safe</v>
      </c>
      <c r="T1651" t="str">
        <f t="shared" si="229"/>
        <v>Acceptable</v>
      </c>
      <c r="U1651" t="str">
        <f t="shared" si="230"/>
        <v>Acceptable</v>
      </c>
      <c r="V1651" t="str">
        <f t="shared" si="231"/>
        <v>Safe</v>
      </c>
      <c r="W1651" t="str">
        <f t="shared" si="232"/>
        <v>Acceptable</v>
      </c>
      <c r="AA1651" t="str">
        <f t="shared" si="233"/>
        <v>Potable</v>
      </c>
      <c r="AB1651" t="str">
        <f t="shared" si="234"/>
        <v>Potable</v>
      </c>
      <c r="AC1651" t="s">
        <v>40</v>
      </c>
    </row>
    <row r="1652" spans="2:29" x14ac:dyDescent="0.3">
      <c r="B1652">
        <v>8.2181710658548202</v>
      </c>
      <c r="C1652">
        <v>116.061950438639</v>
      </c>
      <c r="D1652">
        <v>224.65687556541602</v>
      </c>
      <c r="E1652">
        <v>5.0004506057921203</v>
      </c>
      <c r="F1652">
        <f>$AH$27</f>
        <v>333.77577661081307</v>
      </c>
      <c r="G1652">
        <v>408.360198911917</v>
      </c>
      <c r="H1652">
        <v>6.7327935977055997</v>
      </c>
      <c r="I1652">
        <v>90.993267811014206</v>
      </c>
      <c r="J1652">
        <v>4.2464461723006401</v>
      </c>
      <c r="O1652" t="str">
        <f t="shared" si="227"/>
        <v>Neutral</v>
      </c>
      <c r="P1652" t="str" cm="1">
        <f t="array" ref="P1652">_xlfn.IFS(C1651&lt;=60,"Soft",
C1651&lt;120,"Moderately Soft",
C1651&lt;=170,"Desirable",
C1651&lt;=240,"Moderately Hard",
C1651&gt;240,"Hard")</f>
        <v>Moderately Soft</v>
      </c>
      <c r="Q1652" t="str" cm="1">
        <f t="array" ref="Q1652">_xlfn.IFS(D1651&lt;50,"Non-Beneficial",
D1651&lt;=150,"Excellent",
D1651&lt;=250,"Good",
D1651&lt;=350,"Average",
D1651&lt;=500,"Poor",
D1651&lt;=800,"Very Poor",
D1651&gt;800,"Unacceptable")</f>
        <v>Poor</v>
      </c>
      <c r="R1652" t="str">
        <f t="shared" si="226"/>
        <v>Unacceptable</v>
      </c>
      <c r="S1652" t="str">
        <f t="shared" si="228"/>
        <v>Unsafe</v>
      </c>
      <c r="T1652" t="str">
        <f t="shared" si="229"/>
        <v>Unacceptable</v>
      </c>
      <c r="U1652" t="str">
        <f t="shared" si="230"/>
        <v>Acceptable</v>
      </c>
      <c r="V1652" t="str">
        <f t="shared" si="231"/>
        <v>Safe</v>
      </c>
      <c r="W1652" t="str">
        <f t="shared" si="232"/>
        <v>Acceptable</v>
      </c>
      <c r="AA1652" t="str">
        <f t="shared" si="233"/>
        <v>Not-Potable</v>
      </c>
      <c r="AB1652" t="str">
        <f t="shared" si="234"/>
        <v>Not-Potable</v>
      </c>
      <c r="AC1652" t="s">
        <v>40</v>
      </c>
    </row>
    <row r="1653" spans="2:29" x14ac:dyDescent="0.3">
      <c r="B1653">
        <v>6.9800619386958704</v>
      </c>
      <c r="C1653">
        <v>164.12718036682401</v>
      </c>
      <c r="D1653">
        <v>176.25466412216301</v>
      </c>
      <c r="E1653">
        <v>6.4795578439453898</v>
      </c>
      <c r="F1653">
        <v>372.74831914741998</v>
      </c>
      <c r="G1653">
        <v>492.70341621412302</v>
      </c>
      <c r="H1653">
        <v>11.6657530921589</v>
      </c>
      <c r="I1653">
        <v>48.710293216050502</v>
      </c>
      <c r="J1653">
        <v>3.9694632544064201</v>
      </c>
      <c r="O1653" t="str">
        <f t="shared" si="227"/>
        <v>Alkaline</v>
      </c>
      <c r="P1653" t="str" cm="1">
        <f t="array" ref="P1653">_xlfn.IFS(C1652&lt;=60,"Soft",
C1652&lt;120,"Moderately Soft",
C1652&lt;=170,"Desirable",
C1652&lt;=240,"Moderately Hard",
C1652&gt;240,"Hard")</f>
        <v>Moderately Soft</v>
      </c>
      <c r="Q1653" t="str" cm="1">
        <f t="array" ref="Q1653">_xlfn.IFS(D1652&lt;50,"Non-Beneficial",
D1652&lt;=150,"Excellent",
D1652&lt;=250,"Good",
D1652&lt;=350,"Average",
D1652&lt;=500,"Poor",
D1652&lt;=800,"Very Poor",
D1652&gt;800,"Unacceptable")</f>
        <v>Good</v>
      </c>
      <c r="R1653" t="str">
        <f t="shared" si="226"/>
        <v>Needs Boiling</v>
      </c>
      <c r="S1653" t="str">
        <f t="shared" si="228"/>
        <v>Safe</v>
      </c>
      <c r="T1653" t="str">
        <f t="shared" si="229"/>
        <v>Acceptable</v>
      </c>
      <c r="U1653" t="str">
        <f t="shared" si="230"/>
        <v>Acceptable</v>
      </c>
      <c r="V1653" t="str">
        <f t="shared" si="231"/>
        <v>Unsafe</v>
      </c>
      <c r="W1653" t="str">
        <f t="shared" si="232"/>
        <v>Acceptable</v>
      </c>
      <c r="AA1653" t="str">
        <f t="shared" si="233"/>
        <v>Not-Potable</v>
      </c>
      <c r="AB1653" t="str">
        <f t="shared" si="234"/>
        <v>Not-Potable</v>
      </c>
      <c r="AC1653" t="s">
        <v>40</v>
      </c>
    </row>
    <row r="1654" spans="2:29" x14ac:dyDescent="0.3">
      <c r="B1654">
        <v>6.3819789964128102</v>
      </c>
      <c r="C1654">
        <v>235.945110249995</v>
      </c>
      <c r="D1654">
        <v>189.829537630196</v>
      </c>
      <c r="E1654">
        <v>8.2865138987984803</v>
      </c>
      <c r="F1654">
        <f>$AH$27</f>
        <v>333.77577661081307</v>
      </c>
      <c r="G1654">
        <v>511.48515728236799</v>
      </c>
      <c r="H1654">
        <v>16.183542431277701</v>
      </c>
      <c r="I1654">
        <v>77.839521392650596</v>
      </c>
      <c r="J1654">
        <v>3.2990472190768498</v>
      </c>
      <c r="O1654" t="str">
        <f t="shared" si="227"/>
        <v>Neutral</v>
      </c>
      <c r="P1654" t="str" cm="1">
        <f t="array" ref="P1654">_xlfn.IFS(C1653&lt;=60,"Soft",
C1653&lt;120,"Moderately Soft",
C1653&lt;=170,"Desirable",
C1653&lt;=240,"Moderately Hard",
C1653&gt;240,"Hard")</f>
        <v>Desirable</v>
      </c>
      <c r="Q1654" t="str" cm="1">
        <f t="array" ref="Q1654">_xlfn.IFS(D1653&lt;50,"Non-Beneficial",
D1653&lt;=150,"Excellent",
D1653&lt;=250,"Good",
D1653&lt;=350,"Average",
D1653&lt;=500,"Poor",
D1653&lt;=800,"Very Poor",
D1653&gt;800,"Unacceptable")</f>
        <v>Good</v>
      </c>
      <c r="R1654" t="str">
        <f t="shared" si="226"/>
        <v>Needs Boiling</v>
      </c>
      <c r="S1654" t="str">
        <f t="shared" si="228"/>
        <v>Safe</v>
      </c>
      <c r="T1654" t="str">
        <f t="shared" si="229"/>
        <v>Acceptable</v>
      </c>
      <c r="U1654" t="str">
        <f t="shared" si="230"/>
        <v>Acceptable</v>
      </c>
      <c r="V1654" t="str">
        <f t="shared" si="231"/>
        <v>Safe</v>
      </c>
      <c r="W1654" t="str">
        <f t="shared" si="232"/>
        <v>Acceptable</v>
      </c>
      <c r="AA1654" t="str">
        <f t="shared" si="233"/>
        <v>Potable</v>
      </c>
      <c r="AB1654" t="str">
        <f t="shared" si="234"/>
        <v>Potable</v>
      </c>
      <c r="AC1654" t="s">
        <v>40</v>
      </c>
    </row>
    <row r="1655" spans="2:29" x14ac:dyDescent="0.3">
      <c r="B1655">
        <v>6.6480054599967202</v>
      </c>
      <c r="C1655">
        <v>191.84180146168001</v>
      </c>
      <c r="D1655">
        <v>151.76290678276601</v>
      </c>
      <c r="E1655">
        <v>5.6616625903070101</v>
      </c>
      <c r="F1655">
        <f>$AH$27</f>
        <v>333.77577661081307</v>
      </c>
      <c r="G1655">
        <v>471.047128671601</v>
      </c>
      <c r="H1655">
        <v>15.438286765651799</v>
      </c>
      <c r="I1655">
        <v>56.532387152751703</v>
      </c>
      <c r="J1655">
        <v>3.8297835541806799</v>
      </c>
      <c r="O1655" t="str">
        <f t="shared" si="227"/>
        <v>Acidic</v>
      </c>
      <c r="P1655" t="str" cm="1">
        <f t="array" ref="P1655">_xlfn.IFS(C1654&lt;=60,"Soft",
C1654&lt;120,"Moderately Soft",
C1654&lt;=170,"Desirable",
C1654&lt;=240,"Moderately Hard",
C1654&gt;240,"Hard")</f>
        <v>Moderately Hard</v>
      </c>
      <c r="Q1655" t="str" cm="1">
        <f t="array" ref="Q1655">_xlfn.IFS(D1654&lt;50,"Non-Beneficial",
D1654&lt;=150,"Excellent",
D1654&lt;=250,"Good",
D1654&lt;=350,"Average",
D1654&lt;=500,"Poor",
D1654&lt;=800,"Very Poor",
D1654&gt;800,"Unacceptable")</f>
        <v>Good</v>
      </c>
      <c r="R1655" t="str">
        <f t="shared" si="226"/>
        <v>Unacceptable</v>
      </c>
      <c r="S1655" t="str">
        <f t="shared" si="228"/>
        <v>Safe</v>
      </c>
      <c r="T1655" t="str">
        <f t="shared" si="229"/>
        <v>Unacceptable</v>
      </c>
      <c r="U1655" t="str">
        <f t="shared" si="230"/>
        <v>Acceptable</v>
      </c>
      <c r="V1655" t="str">
        <f t="shared" si="231"/>
        <v>Safe</v>
      </c>
      <c r="W1655" t="str">
        <f t="shared" si="232"/>
        <v>Acceptable</v>
      </c>
      <c r="AA1655" t="str">
        <f t="shared" si="233"/>
        <v>Not-Potable</v>
      </c>
      <c r="AB1655" t="str">
        <f t="shared" si="234"/>
        <v>Not-Potable</v>
      </c>
      <c r="AC1655" t="s">
        <v>40</v>
      </c>
    </row>
    <row r="1656" spans="2:29" x14ac:dyDescent="0.3">
      <c r="B1656">
        <v>5.8999365667099397</v>
      </c>
      <c r="C1656">
        <v>205.91378641281099</v>
      </c>
      <c r="D1656">
        <v>303.79359440703502</v>
      </c>
      <c r="E1656">
        <v>9.4461479771671204</v>
      </c>
      <c r="F1656">
        <v>312.28321022903498</v>
      </c>
      <c r="G1656">
        <v>512.33652766920602</v>
      </c>
      <c r="H1656">
        <v>6.3060554595930904</v>
      </c>
      <c r="I1656">
        <v>55.065243005488597</v>
      </c>
      <c r="J1656">
        <v>3.85897881455791</v>
      </c>
      <c r="O1656" t="str">
        <f t="shared" si="227"/>
        <v>Drinkable</v>
      </c>
      <c r="P1656" t="str" cm="1">
        <f t="array" ref="P1656">_xlfn.IFS(C1655&lt;=60,"Soft",
C1655&lt;120,"Moderately Soft",
C1655&lt;=170,"Desirable",
C1655&lt;=240,"Moderately Hard",
C1655&gt;240,"Hard")</f>
        <v>Moderately Hard</v>
      </c>
      <c r="Q1656" t="str" cm="1">
        <f t="array" ref="Q1656">_xlfn.IFS(D1655&lt;50,"Non-Beneficial",
D1655&lt;=150,"Excellent",
D1655&lt;=250,"Good",
D1655&lt;=350,"Average",
D1655&lt;=500,"Poor",
D1655&lt;=800,"Very Poor",
D1655&gt;800,"Unacceptable")</f>
        <v>Good</v>
      </c>
      <c r="R1656" t="str">
        <f t="shared" si="226"/>
        <v>Needs Boiling</v>
      </c>
      <c r="S1656" t="str">
        <f t="shared" si="228"/>
        <v>Safe</v>
      </c>
      <c r="T1656" t="str">
        <f t="shared" si="229"/>
        <v>Acceptable</v>
      </c>
      <c r="U1656" t="str">
        <f t="shared" si="230"/>
        <v>Acceptable</v>
      </c>
      <c r="V1656" t="str">
        <f t="shared" si="231"/>
        <v>Safe</v>
      </c>
      <c r="W1656" t="str">
        <f t="shared" si="232"/>
        <v>Acceptable</v>
      </c>
      <c r="AA1656" t="str">
        <f t="shared" si="233"/>
        <v>Potable</v>
      </c>
      <c r="AB1656" t="str">
        <f t="shared" si="234"/>
        <v>Potable</v>
      </c>
      <c r="AC1656" t="s">
        <v>40</v>
      </c>
    </row>
    <row r="1657" spans="2:29" x14ac:dyDescent="0.3">
      <c r="B1657">
        <v>7.2609043632691801</v>
      </c>
      <c r="C1657">
        <v>189.07796196095799</v>
      </c>
      <c r="D1657">
        <v>213.91162543994</v>
      </c>
      <c r="E1657">
        <v>6.57686619244806</v>
      </c>
      <c r="F1657">
        <v>356.62222152292901</v>
      </c>
      <c r="G1657">
        <v>390.28526613786403</v>
      </c>
      <c r="H1657">
        <v>14.391606181742199</v>
      </c>
      <c r="I1657">
        <v>81.082455650246303</v>
      </c>
      <c r="J1657">
        <v>4.3838233850308699</v>
      </c>
      <c r="O1657" t="str">
        <f t="shared" si="227"/>
        <v>Acidic</v>
      </c>
      <c r="P1657" t="str" cm="1">
        <f t="array" ref="P1657">_xlfn.IFS(C1656&lt;=60,"Soft",
C1656&lt;120,"Moderately Soft",
C1656&lt;=170,"Desirable",
C1656&lt;=240,"Moderately Hard",
C1656&gt;240,"Hard")</f>
        <v>Moderately Hard</v>
      </c>
      <c r="Q1657" t="str" cm="1">
        <f t="array" ref="Q1657">_xlfn.IFS(D1656&lt;50,"Non-Beneficial",
D1656&lt;=150,"Excellent",
D1656&lt;=250,"Good",
D1656&lt;=350,"Average",
D1656&lt;=500,"Poor",
D1656&lt;=800,"Very Poor",
D1656&gt;800,"Unacceptable")</f>
        <v>Average</v>
      </c>
      <c r="R1657" t="str">
        <f t="shared" si="226"/>
        <v>Unacceptable</v>
      </c>
      <c r="S1657" t="str">
        <f t="shared" si="228"/>
        <v>Safe</v>
      </c>
      <c r="T1657" t="str">
        <f t="shared" si="229"/>
        <v>Unacceptable</v>
      </c>
      <c r="U1657" t="str">
        <f t="shared" si="230"/>
        <v>Acceptable</v>
      </c>
      <c r="V1657" t="str">
        <f t="shared" si="231"/>
        <v>Safe</v>
      </c>
      <c r="W1657" t="str">
        <f t="shared" si="232"/>
        <v>Acceptable</v>
      </c>
      <c r="AA1657" t="str">
        <f t="shared" si="233"/>
        <v>Not-Potable</v>
      </c>
      <c r="AB1657" t="str">
        <f t="shared" si="234"/>
        <v>Not-Potable</v>
      </c>
      <c r="AC1657" t="s">
        <v>40</v>
      </c>
    </row>
    <row r="1658" spans="2:29" x14ac:dyDescent="0.3">
      <c r="B1658">
        <v>5.57592064811546</v>
      </c>
      <c r="C1658">
        <v>223.37400729842</v>
      </c>
      <c r="D1658">
        <v>145.531323078155</v>
      </c>
      <c r="E1658">
        <v>9.6891754390963207</v>
      </c>
      <c r="F1658">
        <v>234.60980783743</v>
      </c>
      <c r="G1658">
        <v>252.96832778421401</v>
      </c>
      <c r="H1658">
        <v>12.249489153874499</v>
      </c>
      <c r="I1658">
        <v>59.523002612688501</v>
      </c>
      <c r="J1658">
        <v>4.2944475590649098</v>
      </c>
      <c r="O1658" t="str">
        <f t="shared" si="227"/>
        <v>Neutral</v>
      </c>
      <c r="P1658" t="str" cm="1">
        <f t="array" ref="P1658">_xlfn.IFS(C1657&lt;=60,"Soft",
C1657&lt;120,"Moderately Soft",
C1657&lt;=170,"Desirable",
C1657&lt;=240,"Moderately Hard",
C1657&gt;240,"Hard")</f>
        <v>Moderately Hard</v>
      </c>
      <c r="Q1658" t="str" cm="1">
        <f t="array" ref="Q1658">_xlfn.IFS(D1657&lt;50,"Non-Beneficial",
D1657&lt;=150,"Excellent",
D1657&lt;=250,"Good",
D1657&lt;=350,"Average",
D1657&lt;=500,"Poor",
D1657&lt;=800,"Very Poor",
D1657&gt;800,"Unacceptable")</f>
        <v>Good</v>
      </c>
      <c r="R1658" t="str">
        <f t="shared" si="226"/>
        <v>Needs Boiling</v>
      </c>
      <c r="S1658" t="str">
        <f t="shared" si="228"/>
        <v>Safe</v>
      </c>
      <c r="T1658" t="str">
        <f t="shared" si="229"/>
        <v>Acceptable</v>
      </c>
      <c r="U1658" t="str">
        <f t="shared" si="230"/>
        <v>Acceptable</v>
      </c>
      <c r="V1658" t="str">
        <f t="shared" si="231"/>
        <v>Unsafe</v>
      </c>
      <c r="W1658" t="str">
        <f t="shared" si="232"/>
        <v>Acceptable</v>
      </c>
      <c r="AA1658" t="str">
        <f t="shared" si="233"/>
        <v>Not-Potable</v>
      </c>
      <c r="AB1658" t="str">
        <f t="shared" si="234"/>
        <v>Potable</v>
      </c>
      <c r="AC1658" t="s">
        <v>40</v>
      </c>
    </row>
    <row r="1659" spans="2:29" x14ac:dyDescent="0.3">
      <c r="B1659">
        <v>5.4674012550751696</v>
      </c>
      <c r="C1659">
        <v>197.028926163324</v>
      </c>
      <c r="D1659">
        <v>128.83163530933399</v>
      </c>
      <c r="E1659">
        <v>9.2648830973340601</v>
      </c>
      <c r="F1659">
        <v>347.42126585601898</v>
      </c>
      <c r="G1659">
        <v>355.175712175135</v>
      </c>
      <c r="H1659">
        <v>12.7625463211427</v>
      </c>
      <c r="I1659">
        <v>67.159532405916295</v>
      </c>
      <c r="J1659">
        <v>3.7178227183596699</v>
      </c>
      <c r="O1659" t="str">
        <f t="shared" si="227"/>
        <v>Acidic</v>
      </c>
      <c r="P1659" t="str" cm="1">
        <f t="array" ref="P1659">_xlfn.IFS(C1658&lt;=60,"Soft",
C1658&lt;120,"Moderately Soft",
C1658&lt;=170,"Desirable",
C1658&lt;=240,"Moderately Hard",
C1658&gt;240,"Hard")</f>
        <v>Moderately Hard</v>
      </c>
      <c r="Q1659" t="str" cm="1">
        <f t="array" ref="Q1659">_xlfn.IFS(D1658&lt;50,"Non-Beneficial",
D1658&lt;=150,"Excellent",
D1658&lt;=250,"Good",
D1658&lt;=350,"Average",
D1658&lt;=500,"Poor",
D1658&lt;=800,"Very Poor",
D1658&gt;800,"Unacceptable")</f>
        <v>Excellent</v>
      </c>
      <c r="R1659" t="str">
        <f t="shared" si="226"/>
        <v>Unacceptable</v>
      </c>
      <c r="S1659" t="str">
        <f t="shared" si="228"/>
        <v>Safe</v>
      </c>
      <c r="T1659" t="str">
        <f t="shared" si="229"/>
        <v>Acceptable</v>
      </c>
      <c r="U1659" t="str">
        <f t="shared" si="230"/>
        <v>Acceptable</v>
      </c>
      <c r="V1659" t="str">
        <f t="shared" si="231"/>
        <v>Safe</v>
      </c>
      <c r="W1659" t="str">
        <f t="shared" si="232"/>
        <v>Acceptable</v>
      </c>
      <c r="AA1659" t="str">
        <f t="shared" si="233"/>
        <v>Not-Potable</v>
      </c>
      <c r="AB1659" t="str">
        <f t="shared" si="234"/>
        <v>Not-Potable</v>
      </c>
      <c r="AC1659" t="s">
        <v>40</v>
      </c>
    </row>
    <row r="1660" spans="2:29" x14ac:dyDescent="0.3">
      <c r="B1660">
        <v>6.0900160571574196</v>
      </c>
      <c r="C1660">
        <v>216.736231907502</v>
      </c>
      <c r="D1660">
        <v>125.58897972762999</v>
      </c>
      <c r="E1660">
        <v>9.2972996304848294</v>
      </c>
      <c r="F1660">
        <v>317.98323592892098</v>
      </c>
      <c r="G1660">
        <v>409.427235802741</v>
      </c>
      <c r="H1660">
        <v>10.754841552597499</v>
      </c>
      <c r="I1660">
        <v>30.965844291394099</v>
      </c>
      <c r="J1660">
        <v>2.94352171218878</v>
      </c>
      <c r="O1660" t="str">
        <f t="shared" si="227"/>
        <v>Acidic</v>
      </c>
      <c r="P1660" t="str" cm="1">
        <f t="array" ref="P1660">_xlfn.IFS(C1659&lt;=60,"Soft",
C1659&lt;120,"Moderately Soft",
C1659&lt;=170,"Desirable",
C1659&lt;=240,"Moderately Hard",
C1659&gt;240,"Hard")</f>
        <v>Moderately Hard</v>
      </c>
      <c r="Q1660" t="str" cm="1">
        <f t="array" ref="Q1660">_xlfn.IFS(D1659&lt;50,"Non-Beneficial",
D1659&lt;=150,"Excellent",
D1659&lt;=250,"Good",
D1659&lt;=350,"Average",
D1659&lt;=500,"Poor",
D1659&lt;=800,"Very Poor",
D1659&gt;800,"Unacceptable")</f>
        <v>Excellent</v>
      </c>
      <c r="R1660" t="str">
        <f t="shared" si="226"/>
        <v>Unacceptable</v>
      </c>
      <c r="S1660" t="str">
        <f t="shared" si="228"/>
        <v>Safe</v>
      </c>
      <c r="T1660" t="str">
        <f t="shared" si="229"/>
        <v>Acceptable</v>
      </c>
      <c r="U1660" t="str">
        <f t="shared" si="230"/>
        <v>Acceptable</v>
      </c>
      <c r="V1660" t="str">
        <f t="shared" si="231"/>
        <v>Safe</v>
      </c>
      <c r="W1660" t="str">
        <f t="shared" si="232"/>
        <v>Acceptable</v>
      </c>
      <c r="AA1660" t="str">
        <f t="shared" si="233"/>
        <v>Not-Potable</v>
      </c>
      <c r="AB1660" t="str">
        <f t="shared" si="234"/>
        <v>Not-Potable</v>
      </c>
      <c r="AC1660" t="s">
        <v>40</v>
      </c>
    </row>
    <row r="1661" spans="2:29" x14ac:dyDescent="0.3">
      <c r="B1661">
        <v>8.2054470526237004</v>
      </c>
      <c r="C1661">
        <v>145.79731742174101</v>
      </c>
      <c r="D1661">
        <v>179.81254776264501</v>
      </c>
      <c r="E1661">
        <v>6.5804601635759603</v>
      </c>
      <c r="F1661">
        <v>359.39256666979497</v>
      </c>
      <c r="G1661">
        <v>420.39422277709599</v>
      </c>
      <c r="H1661">
        <v>15.8567971193829</v>
      </c>
      <c r="I1661">
        <v>100.71230585069701</v>
      </c>
      <c r="J1661">
        <v>3.7399216697331599</v>
      </c>
      <c r="O1661" t="str">
        <f t="shared" si="227"/>
        <v>Acidic</v>
      </c>
      <c r="P1661" t="str" cm="1">
        <f t="array" ref="P1661">_xlfn.IFS(C1660&lt;=60,"Soft",
C1660&lt;120,"Moderately Soft",
C1660&lt;=170,"Desirable",
C1660&lt;=240,"Moderately Hard",
C1660&gt;240,"Hard")</f>
        <v>Moderately Hard</v>
      </c>
      <c r="Q1661" t="str" cm="1">
        <f t="array" ref="Q1661">_xlfn.IFS(D1660&lt;50,"Non-Beneficial",
D1660&lt;=150,"Excellent",
D1660&lt;=250,"Good",
D1660&lt;=350,"Average",
D1660&lt;=500,"Poor",
D1660&lt;=800,"Very Poor",
D1660&gt;800,"Unacceptable")</f>
        <v>Excellent</v>
      </c>
      <c r="R1661" t="str">
        <f t="shared" si="226"/>
        <v>Unacceptable</v>
      </c>
      <c r="S1661" t="str">
        <f t="shared" si="228"/>
        <v>Safe</v>
      </c>
      <c r="T1661" t="str">
        <f t="shared" si="229"/>
        <v>Acceptable</v>
      </c>
      <c r="U1661" t="str">
        <f t="shared" si="230"/>
        <v>Acceptable</v>
      </c>
      <c r="V1661" t="str">
        <f t="shared" si="231"/>
        <v>Safe</v>
      </c>
      <c r="W1661" t="str">
        <f t="shared" si="232"/>
        <v>Acceptable</v>
      </c>
      <c r="AA1661" t="str">
        <f t="shared" si="233"/>
        <v>Not-Potable</v>
      </c>
      <c r="AB1661" t="str">
        <f t="shared" si="234"/>
        <v>Not-Potable</v>
      </c>
      <c r="AC1661" t="s">
        <v>40</v>
      </c>
    </row>
    <row r="1662" spans="2:29" x14ac:dyDescent="0.3">
      <c r="B1662">
        <v>7.6705058641852597</v>
      </c>
      <c r="C1662">
        <v>123.33664392409</v>
      </c>
      <c r="D1662">
        <v>338.43619447035098</v>
      </c>
      <c r="E1662">
        <v>5.2163687248110397</v>
      </c>
      <c r="F1662">
        <v>390.74582545935903</v>
      </c>
      <c r="G1662">
        <v>462.96763932881998</v>
      </c>
      <c r="H1662">
        <v>18.6987299255549</v>
      </c>
      <c r="I1662">
        <v>82.904657396569505</v>
      </c>
      <c r="J1662">
        <v>3.9338264604613098</v>
      </c>
      <c r="O1662" t="str">
        <f t="shared" si="227"/>
        <v>Alkaline</v>
      </c>
      <c r="P1662" t="str" cm="1">
        <f t="array" ref="P1662">_xlfn.IFS(C1661&lt;=60,"Soft",
C1661&lt;120,"Moderately Soft",
C1661&lt;=170,"Desirable",
C1661&lt;=240,"Moderately Hard",
C1661&gt;240,"Hard")</f>
        <v>Desirable</v>
      </c>
      <c r="Q1662" t="str" cm="1">
        <f t="array" ref="Q1662">_xlfn.IFS(D1661&lt;50,"Non-Beneficial",
D1661&lt;=150,"Excellent",
D1661&lt;=250,"Good",
D1661&lt;=350,"Average",
D1661&lt;=500,"Poor",
D1661&lt;=800,"Very Poor",
D1661&gt;800,"Unacceptable")</f>
        <v>Good</v>
      </c>
      <c r="R1662" t="str">
        <f t="shared" si="226"/>
        <v>Needs Boiling</v>
      </c>
      <c r="S1662" t="str">
        <f t="shared" si="228"/>
        <v>Safe</v>
      </c>
      <c r="T1662" t="str">
        <f t="shared" si="229"/>
        <v>Acceptable</v>
      </c>
      <c r="U1662" t="str">
        <f t="shared" si="230"/>
        <v>Acceptable</v>
      </c>
      <c r="V1662" t="str">
        <f t="shared" si="231"/>
        <v>Unsafe</v>
      </c>
      <c r="W1662" t="str">
        <f t="shared" si="232"/>
        <v>Acceptable</v>
      </c>
      <c r="AA1662" t="str">
        <f t="shared" si="233"/>
        <v>Not-Potable</v>
      </c>
      <c r="AB1662" t="str">
        <f t="shared" si="234"/>
        <v>Not-Potable</v>
      </c>
      <c r="AC1662" t="s">
        <v>40</v>
      </c>
    </row>
    <row r="1663" spans="2:29" x14ac:dyDescent="0.3">
      <c r="B1663">
        <v>6.7910971660194797</v>
      </c>
      <c r="C1663">
        <v>209.12816326904701</v>
      </c>
      <c r="D1663">
        <v>201.49179673348098</v>
      </c>
      <c r="E1663">
        <v>5.8039999009078604</v>
      </c>
      <c r="F1663">
        <v>288.35685587853999</v>
      </c>
      <c r="G1663">
        <v>291.30421155347398</v>
      </c>
      <c r="H1663">
        <v>12.327335187989201</v>
      </c>
      <c r="I1663">
        <v>57.303577347053498</v>
      </c>
      <c r="J1663">
        <v>3.0840397616728601</v>
      </c>
      <c r="O1663" t="str">
        <f t="shared" si="227"/>
        <v>Neutral</v>
      </c>
      <c r="P1663" t="str" cm="1">
        <f t="array" ref="P1663">_xlfn.IFS(C1662&lt;=60,"Soft",
C1662&lt;120,"Moderately Soft",
C1662&lt;=170,"Desirable",
C1662&lt;=240,"Moderately Hard",
C1662&gt;240,"Hard")</f>
        <v>Desirable</v>
      </c>
      <c r="Q1663" t="str" cm="1">
        <f t="array" ref="Q1663">_xlfn.IFS(D1662&lt;50,"Non-Beneficial",
D1662&lt;=150,"Excellent",
D1662&lt;=250,"Good",
D1662&lt;=350,"Average",
D1662&lt;=500,"Poor",
D1662&lt;=800,"Very Poor",
D1662&gt;800,"Unacceptable")</f>
        <v>Average</v>
      </c>
      <c r="R1663" t="str">
        <f t="shared" si="226"/>
        <v>Needs Boiling</v>
      </c>
      <c r="S1663" t="str">
        <f t="shared" si="228"/>
        <v>Safe</v>
      </c>
      <c r="T1663" t="str">
        <f t="shared" si="229"/>
        <v>Acceptable</v>
      </c>
      <c r="U1663" t="str">
        <f t="shared" si="230"/>
        <v>Acceptable</v>
      </c>
      <c r="V1663" t="str">
        <f t="shared" si="231"/>
        <v>Unsafe</v>
      </c>
      <c r="W1663" t="str">
        <f t="shared" si="232"/>
        <v>Acceptable</v>
      </c>
      <c r="AA1663" t="str">
        <f t="shared" si="233"/>
        <v>Not-Potable</v>
      </c>
      <c r="AB1663" t="str">
        <f t="shared" si="234"/>
        <v>Potable</v>
      </c>
      <c r="AC1663" t="s">
        <v>40</v>
      </c>
    </row>
    <row r="1664" spans="2:29" x14ac:dyDescent="0.3">
      <c r="B1664">
        <v>6.0067694810805099</v>
      </c>
      <c r="C1664">
        <v>226.874098558984</v>
      </c>
      <c r="D1664">
        <v>202.79701038209299</v>
      </c>
      <c r="E1664">
        <v>8.1664162834805403</v>
      </c>
      <c r="F1664">
        <v>225.516627823167</v>
      </c>
      <c r="G1664">
        <v>275.986595255049</v>
      </c>
      <c r="H1664">
        <v>9.6507864561574994</v>
      </c>
      <c r="I1664">
        <v>52.640025479900402</v>
      </c>
      <c r="J1664">
        <v>4.0347548090226901</v>
      </c>
      <c r="O1664" t="str">
        <f t="shared" si="227"/>
        <v>Drinkable</v>
      </c>
      <c r="P1664" t="str" cm="1">
        <f t="array" ref="P1664">_xlfn.IFS(C1663&lt;=60,"Soft",
C1663&lt;120,"Moderately Soft",
C1663&lt;=170,"Desirable",
C1663&lt;=240,"Moderately Hard",
C1663&gt;240,"Hard")</f>
        <v>Moderately Hard</v>
      </c>
      <c r="Q1664" t="str" cm="1">
        <f t="array" ref="Q1664">_xlfn.IFS(D1663&lt;50,"Non-Beneficial",
D1663&lt;=150,"Excellent",
D1663&lt;=250,"Good",
D1663&lt;=350,"Average",
D1663&lt;=500,"Poor",
D1663&lt;=800,"Very Poor",
D1663&gt;800,"Unacceptable")</f>
        <v>Good</v>
      </c>
      <c r="R1664" t="str">
        <f t="shared" si="226"/>
        <v>Needs Boiling</v>
      </c>
      <c r="S1664" t="str">
        <f t="shared" si="228"/>
        <v>Safe</v>
      </c>
      <c r="T1664" t="str">
        <f t="shared" si="229"/>
        <v>Acceptable</v>
      </c>
      <c r="U1664" t="str">
        <f t="shared" si="230"/>
        <v>Acceptable</v>
      </c>
      <c r="V1664" t="str">
        <f t="shared" si="231"/>
        <v>Safe</v>
      </c>
      <c r="W1664" t="str">
        <f t="shared" si="232"/>
        <v>Acceptable</v>
      </c>
      <c r="AA1664" t="str">
        <f t="shared" si="233"/>
        <v>Potable</v>
      </c>
      <c r="AB1664" t="str">
        <f t="shared" si="234"/>
        <v>Potable</v>
      </c>
      <c r="AC1664" t="s">
        <v>40</v>
      </c>
    </row>
    <row r="1665" spans="2:29" x14ac:dyDescent="0.3">
      <c r="B1665">
        <f>$AG$27</f>
        <v>7.080794504276815</v>
      </c>
      <c r="C1665">
        <v>204.38479388030001</v>
      </c>
      <c r="D1665">
        <v>329.513163686469</v>
      </c>
      <c r="E1665">
        <v>5.99527683804794</v>
      </c>
      <c r="F1665">
        <v>324.50518971803899</v>
      </c>
      <c r="G1665">
        <v>339.64188226504399</v>
      </c>
      <c r="H1665">
        <v>4.4730922638605604</v>
      </c>
      <c r="I1665">
        <v>71.190496277390594</v>
      </c>
      <c r="J1665">
        <v>4.9052297386057599</v>
      </c>
      <c r="O1665" t="str">
        <f t="shared" si="227"/>
        <v>Acidic</v>
      </c>
      <c r="P1665" t="str" cm="1">
        <f t="array" ref="P1665">_xlfn.IFS(C1664&lt;=60,"Soft",
C1664&lt;120,"Moderately Soft",
C1664&lt;=170,"Desirable",
C1664&lt;=240,"Moderately Hard",
C1664&gt;240,"Hard")</f>
        <v>Moderately Hard</v>
      </c>
      <c r="Q1665" t="str" cm="1">
        <f t="array" ref="Q1665">_xlfn.IFS(D1664&lt;50,"Non-Beneficial",
D1664&lt;=150,"Excellent",
D1664&lt;=250,"Good",
D1664&lt;=350,"Average",
D1664&lt;=500,"Poor",
D1664&lt;=800,"Very Poor",
D1664&gt;800,"Unacceptable")</f>
        <v>Good</v>
      </c>
      <c r="R1665" t="str">
        <f t="shared" si="226"/>
        <v>Unacceptable</v>
      </c>
      <c r="S1665" t="str">
        <f t="shared" si="228"/>
        <v>Safe</v>
      </c>
      <c r="T1665" t="str">
        <f t="shared" si="229"/>
        <v>Acceptable</v>
      </c>
      <c r="U1665" t="str">
        <f t="shared" si="230"/>
        <v>Acceptable</v>
      </c>
      <c r="V1665" t="str">
        <f t="shared" si="231"/>
        <v>Safe</v>
      </c>
      <c r="W1665" t="str">
        <f t="shared" si="232"/>
        <v>Acceptable</v>
      </c>
      <c r="AA1665" t="str">
        <f t="shared" si="233"/>
        <v>Not-Potable</v>
      </c>
      <c r="AB1665" t="str">
        <f t="shared" si="234"/>
        <v>Not-Potable</v>
      </c>
      <c r="AC1665" t="s">
        <v>40</v>
      </c>
    </row>
    <row r="1666" spans="2:29" x14ac:dyDescent="0.3">
      <c r="B1666">
        <v>6.3363427618897497</v>
      </c>
      <c r="C1666">
        <v>214.071982307307</v>
      </c>
      <c r="D1666">
        <v>146.19627261341901</v>
      </c>
      <c r="E1666">
        <v>6.5844141553492097</v>
      </c>
      <c r="F1666">
        <v>315.99679287642402</v>
      </c>
      <c r="G1666">
        <v>370.79560446786002</v>
      </c>
      <c r="H1666">
        <v>12.219410683804499</v>
      </c>
      <c r="I1666">
        <v>83.668878989710606</v>
      </c>
      <c r="J1666">
        <v>3.78880332040423</v>
      </c>
      <c r="O1666" t="str">
        <f t="shared" si="227"/>
        <v>Neutral</v>
      </c>
      <c r="P1666" t="str" cm="1">
        <f t="array" ref="P1666">_xlfn.IFS(C1665&lt;=60,"Soft",
C1665&lt;120,"Moderately Soft",
C1665&lt;=170,"Desirable",
C1665&lt;=240,"Moderately Hard",
C1665&gt;240,"Hard")</f>
        <v>Moderately Hard</v>
      </c>
      <c r="Q1666" t="str" cm="1">
        <f t="array" ref="Q1666">_xlfn.IFS(D1665&lt;50,"Non-Beneficial",
D1665&lt;=150,"Excellent",
D1665&lt;=250,"Good",
D1665&lt;=350,"Average",
D1665&lt;=500,"Poor",
D1665&lt;=800,"Very Poor",
D1665&gt;800,"Unacceptable")</f>
        <v>Average</v>
      </c>
      <c r="R1666" t="str">
        <f t="shared" si="226"/>
        <v>Needs Boiling</v>
      </c>
      <c r="S1666" t="str">
        <f t="shared" si="228"/>
        <v>Safe</v>
      </c>
      <c r="T1666" t="str">
        <f t="shared" si="229"/>
        <v>Acceptable</v>
      </c>
      <c r="U1666" t="str">
        <f t="shared" si="230"/>
        <v>Acceptable</v>
      </c>
      <c r="V1666" t="str">
        <f t="shared" si="231"/>
        <v>Safe</v>
      </c>
      <c r="W1666" t="str">
        <f t="shared" si="232"/>
        <v>Acceptable</v>
      </c>
      <c r="AA1666" t="str">
        <f t="shared" si="233"/>
        <v>Potable</v>
      </c>
      <c r="AB1666" t="str">
        <f t="shared" si="234"/>
        <v>Potable</v>
      </c>
      <c r="AC1666" t="s">
        <v>40</v>
      </c>
    </row>
    <row r="1667" spans="2:29" x14ac:dyDescent="0.3">
      <c r="B1667">
        <v>7.4732353765921804</v>
      </c>
      <c r="C1667">
        <v>223.26493624122699</v>
      </c>
      <c r="D1667">
        <v>199.32585225254999</v>
      </c>
      <c r="E1667">
        <v>5.7701068293942601</v>
      </c>
      <c r="F1667">
        <v>317.70885391272299</v>
      </c>
      <c r="G1667">
        <v>590.32512648633895</v>
      </c>
      <c r="H1667">
        <v>13.556911202209999</v>
      </c>
      <c r="I1667">
        <v>89.453575449544303</v>
      </c>
      <c r="J1667">
        <v>3.8777142498550901</v>
      </c>
      <c r="O1667" t="str">
        <f t="shared" si="227"/>
        <v>Acidic</v>
      </c>
      <c r="P1667" t="str" cm="1">
        <f t="array" ref="P1667">_xlfn.IFS(C1666&lt;=60,"Soft",
C1666&lt;120,"Moderately Soft",
C1666&lt;=170,"Desirable",
C1666&lt;=240,"Moderately Hard",
C1666&gt;240,"Hard")</f>
        <v>Moderately Hard</v>
      </c>
      <c r="Q1667" t="str" cm="1">
        <f t="array" ref="Q1667">_xlfn.IFS(D1666&lt;50,"Non-Beneficial",
D1666&lt;=150,"Excellent",
D1666&lt;=250,"Good",
D1666&lt;=350,"Average",
D1666&lt;=500,"Poor",
D1666&lt;=800,"Very Poor",
D1666&gt;800,"Unacceptable")</f>
        <v>Excellent</v>
      </c>
      <c r="R1667" t="str">
        <f t="shared" ref="R1667:R1730" si="235">IF(E1666&lt;=5,"Acceptable",
IF(E1666&lt;=7,"Needs Boiling","Unacceptable"))</f>
        <v>Needs Boiling</v>
      </c>
      <c r="S1667" t="str">
        <f t="shared" si="228"/>
        <v>Safe</v>
      </c>
      <c r="T1667" t="str">
        <f t="shared" si="229"/>
        <v>Acceptable</v>
      </c>
      <c r="U1667" t="str">
        <f t="shared" si="230"/>
        <v>Acceptable</v>
      </c>
      <c r="V1667" t="str">
        <f t="shared" si="231"/>
        <v>Unsafe</v>
      </c>
      <c r="W1667" t="str">
        <f t="shared" si="232"/>
        <v>Acceptable</v>
      </c>
      <c r="AA1667" t="str">
        <f t="shared" si="233"/>
        <v>Not-Potable</v>
      </c>
      <c r="AB1667" t="str">
        <f t="shared" si="234"/>
        <v>Not-Potable</v>
      </c>
      <c r="AC1667" t="s">
        <v>40</v>
      </c>
    </row>
    <row r="1668" spans="2:29" x14ac:dyDescent="0.3">
      <c r="B1668">
        <f>$AG$27</f>
        <v>7.080794504276815</v>
      </c>
      <c r="C1668">
        <v>214.19307779584699</v>
      </c>
      <c r="D1668">
        <v>216.71278302245901</v>
      </c>
      <c r="E1668">
        <v>8.2729397919192298</v>
      </c>
      <c r="F1668">
        <f>$AH$27</f>
        <v>333.77577661081307</v>
      </c>
      <c r="G1668">
        <v>473.41537788734001</v>
      </c>
      <c r="H1668">
        <v>15.706893983067401</v>
      </c>
      <c r="I1668">
        <v>73.170198226151697</v>
      </c>
      <c r="J1668">
        <v>4.2463880241428198</v>
      </c>
      <c r="O1668" t="str">
        <f t="shared" ref="O1668:O1731" si="236">IF(B1667&lt;3,"Highly Acidic",
IF(AND(B1667&lt;6.52,B1667&gt;=3),"Acidic",
IF(AND(B1667&gt;=6.52,B1667&lt;=6.83),"Drinkable",
IF(AND(B1667&gt;6.83,B1667&lt;8),"Neutral",
IF(AND(B1667&gt;=8,B1667&lt;11),"Alkaline","Highly Alkaline")
))))</f>
        <v>Neutral</v>
      </c>
      <c r="P1668" t="str" cm="1">
        <f t="array" ref="P1668">_xlfn.IFS(C1667&lt;=60,"Soft",
C1667&lt;120,"Moderately Soft",
C1667&lt;=170,"Desirable",
C1667&lt;=240,"Moderately Hard",
C1667&gt;240,"Hard")</f>
        <v>Moderately Hard</v>
      </c>
      <c r="Q1668" t="str" cm="1">
        <f t="array" ref="Q1668">_xlfn.IFS(D1667&lt;50,"Non-Beneficial",
D1667&lt;=150,"Excellent",
D1667&lt;=250,"Good",
D1667&lt;=350,"Average",
D1667&lt;=500,"Poor",
D1667&lt;=800,"Very Poor",
D1667&gt;800,"Unacceptable")</f>
        <v>Good</v>
      </c>
      <c r="R1668" t="str">
        <f t="shared" si="235"/>
        <v>Needs Boiling</v>
      </c>
      <c r="S1668" t="str">
        <f t="shared" ref="S1668:S1731" si="237">IF(F1667&lt;=400,"Safe","Unsafe")</f>
        <v>Safe</v>
      </c>
      <c r="T1668" t="str">
        <f t="shared" ref="T1668:T1731" si="238">IF(G1667&lt;=500,"Acceptable","Unacceptable")</f>
        <v>Unacceptable</v>
      </c>
      <c r="U1668" t="str">
        <f t="shared" ref="U1668:U1731" si="239">IF(H1667&lt;20,"Acceptable","Unacceptable")</f>
        <v>Acceptable</v>
      </c>
      <c r="V1668" t="str">
        <f t="shared" ref="V1668:V1731" si="240">IF(I1667&lt;=80,"Safe","Unsafe")</f>
        <v>Unsafe</v>
      </c>
      <c r="W1668" t="str">
        <f t="shared" ref="W1668:W1731" si="241">IF(J1667&lt;5,"Acceptable","Unacceptable")</f>
        <v>Acceptable</v>
      </c>
      <c r="AA1668" t="str">
        <f t="shared" ref="AA1668:AA1731" si="242">IF(
       AND(OR(O1668 = "Drinkable",O1668 = "Neutral"),
                OR(P1668 = "Desirable",P1668 = "Moderately Hard"),
                OR(Q1668 = "Excellent",Q1668 = "Good",Q1668 = "Average"),
                OR(R1668 = "Acceptable",R1668 = "Needs Boiling"),
                S1668 = "Safe",
                T1668 = "Acceptable",
                U1668 = "Acceptable",
                V1668 = "Safe",
                W1668 = "Acceptable"
               ),
     "Potable",
    "Not-Potable"
   )</f>
        <v>Not-Potable</v>
      </c>
      <c r="AB1668" t="str">
        <f t="shared" ref="AB1668:AB1731" si="243">IF(
        SUM(
                   IF(OR(O1668 = "Neutral",O1668 = "Drinkable"),1,0),
                   IF(OR(P1668 = "Desirable",P1668 = "Moderately Hard"),1,0),
                   IF(OR(Q1668 = "Good",Q1668 = "Average",Q1668 ="Excellent"),1,0),
                   IF(OR(R1668 = "Acceptable",R1668 = "Needs Boiling"),1,0),
                   IF(S1668 = "Safe",1,0),
                   IF(T1668 = "Acceptable",1,0),
                   IF(U1668 = "Acceptable",1,0),
                   IF(V1668 = "Safe",1,0),
                   IF(W1668 = "Acceptable",1,0)
               )&gt;7,
      "Potable",
      "Not-Potable"
  )</f>
        <v>Not-Potable</v>
      </c>
      <c r="AC1668" t="s">
        <v>40</v>
      </c>
    </row>
    <row r="1669" spans="2:29" x14ac:dyDescent="0.3">
      <c r="B1669">
        <v>7.38010483462533</v>
      </c>
      <c r="C1669">
        <v>237.92263717888201</v>
      </c>
      <c r="D1669">
        <v>168.62543476270599</v>
      </c>
      <c r="E1669">
        <v>7.1018168854714698</v>
      </c>
      <c r="F1669">
        <v>306.18292499042201</v>
      </c>
      <c r="G1669">
        <v>478.65451803097801</v>
      </c>
      <c r="H1669">
        <v>13.2544753878976</v>
      </c>
      <c r="I1669">
        <v>92.864557125475102</v>
      </c>
      <c r="J1669">
        <v>5.0304522019670097</v>
      </c>
      <c r="O1669" t="str">
        <f t="shared" si="236"/>
        <v>Neutral</v>
      </c>
      <c r="P1669" t="str" cm="1">
        <f t="array" ref="P1669">_xlfn.IFS(C1668&lt;=60,"Soft",
C1668&lt;120,"Moderately Soft",
C1668&lt;=170,"Desirable",
C1668&lt;=240,"Moderately Hard",
C1668&gt;240,"Hard")</f>
        <v>Moderately Hard</v>
      </c>
      <c r="Q1669" t="str" cm="1">
        <f t="array" ref="Q1669">_xlfn.IFS(D1668&lt;50,"Non-Beneficial",
D1668&lt;=150,"Excellent",
D1668&lt;=250,"Good",
D1668&lt;=350,"Average",
D1668&lt;=500,"Poor",
D1668&lt;=800,"Very Poor",
D1668&gt;800,"Unacceptable")</f>
        <v>Good</v>
      </c>
      <c r="R1669" t="str">
        <f t="shared" si="235"/>
        <v>Unacceptable</v>
      </c>
      <c r="S1669" t="str">
        <f t="shared" si="237"/>
        <v>Safe</v>
      </c>
      <c r="T1669" t="str">
        <f t="shared" si="238"/>
        <v>Acceptable</v>
      </c>
      <c r="U1669" t="str">
        <f t="shared" si="239"/>
        <v>Acceptable</v>
      </c>
      <c r="V1669" t="str">
        <f t="shared" si="240"/>
        <v>Safe</v>
      </c>
      <c r="W1669" t="str">
        <f t="shared" si="241"/>
        <v>Acceptable</v>
      </c>
      <c r="AA1669" t="str">
        <f t="shared" si="242"/>
        <v>Not-Potable</v>
      </c>
      <c r="AB1669" t="str">
        <f t="shared" si="243"/>
        <v>Potable</v>
      </c>
      <c r="AC1669" t="s">
        <v>40</v>
      </c>
    </row>
    <row r="1670" spans="2:29" x14ac:dyDescent="0.3">
      <c r="B1670">
        <v>10.067632997838</v>
      </c>
      <c r="C1670">
        <v>144.61395572660399</v>
      </c>
      <c r="D1670">
        <v>397.16131803920604</v>
      </c>
      <c r="E1670">
        <v>4.5033659359311002</v>
      </c>
      <c r="F1670">
        <v>390.91032833386703</v>
      </c>
      <c r="G1670">
        <v>415.05075630862802</v>
      </c>
      <c r="H1670">
        <v>17.658793592851602</v>
      </c>
      <c r="I1670">
        <f>$AI$27</f>
        <v>66.396292946768</v>
      </c>
      <c r="J1670">
        <v>3.7767889972620599</v>
      </c>
      <c r="O1670" t="str">
        <f t="shared" si="236"/>
        <v>Neutral</v>
      </c>
      <c r="P1670" t="str" cm="1">
        <f t="array" ref="P1670">_xlfn.IFS(C1669&lt;=60,"Soft",
C1669&lt;120,"Moderately Soft",
C1669&lt;=170,"Desirable",
C1669&lt;=240,"Moderately Hard",
C1669&gt;240,"Hard")</f>
        <v>Moderately Hard</v>
      </c>
      <c r="Q1670" t="str" cm="1">
        <f t="array" ref="Q1670">_xlfn.IFS(D1669&lt;50,"Non-Beneficial",
D1669&lt;=150,"Excellent",
D1669&lt;=250,"Good",
D1669&lt;=350,"Average",
D1669&lt;=500,"Poor",
D1669&lt;=800,"Very Poor",
D1669&gt;800,"Unacceptable")</f>
        <v>Good</v>
      </c>
      <c r="R1670" t="str">
        <f t="shared" si="235"/>
        <v>Unacceptable</v>
      </c>
      <c r="S1670" t="str">
        <f t="shared" si="237"/>
        <v>Safe</v>
      </c>
      <c r="T1670" t="str">
        <f t="shared" si="238"/>
        <v>Acceptable</v>
      </c>
      <c r="U1670" t="str">
        <f t="shared" si="239"/>
        <v>Acceptable</v>
      </c>
      <c r="V1670" t="str">
        <f t="shared" si="240"/>
        <v>Unsafe</v>
      </c>
      <c r="W1670" t="str">
        <f t="shared" si="241"/>
        <v>Unacceptable</v>
      </c>
      <c r="AA1670" t="str">
        <f t="shared" si="242"/>
        <v>Not-Potable</v>
      </c>
      <c r="AB1670" t="str">
        <f t="shared" si="243"/>
        <v>Not-Potable</v>
      </c>
      <c r="AC1670" t="s">
        <v>40</v>
      </c>
    </row>
    <row r="1671" spans="2:29" x14ac:dyDescent="0.3">
      <c r="B1671">
        <v>5.9159442995873901</v>
      </c>
      <c r="C1671">
        <v>274.26361790766401</v>
      </c>
      <c r="D1671">
        <v>69.677355651260399</v>
      </c>
      <c r="E1671">
        <v>10.0694345431921</v>
      </c>
      <c r="F1671">
        <v>247.64574323055001</v>
      </c>
      <c r="G1671">
        <v>321.23681397405699</v>
      </c>
      <c r="H1671">
        <v>12.092166763172701</v>
      </c>
      <c r="I1671">
        <v>39.4485928697476</v>
      </c>
      <c r="J1671">
        <v>2.58584931518579</v>
      </c>
      <c r="O1671" t="str">
        <f t="shared" si="236"/>
        <v>Alkaline</v>
      </c>
      <c r="P1671" t="str" cm="1">
        <f t="array" ref="P1671">_xlfn.IFS(C1670&lt;=60,"Soft",
C1670&lt;120,"Moderately Soft",
C1670&lt;=170,"Desirable",
C1670&lt;=240,"Moderately Hard",
C1670&gt;240,"Hard")</f>
        <v>Desirable</v>
      </c>
      <c r="Q1671" t="str" cm="1">
        <f t="array" ref="Q1671">_xlfn.IFS(D1670&lt;50,"Non-Beneficial",
D1670&lt;=150,"Excellent",
D1670&lt;=250,"Good",
D1670&lt;=350,"Average",
D1670&lt;=500,"Poor",
D1670&lt;=800,"Very Poor",
D1670&gt;800,"Unacceptable")</f>
        <v>Poor</v>
      </c>
      <c r="R1671" t="str">
        <f t="shared" si="235"/>
        <v>Acceptable</v>
      </c>
      <c r="S1671" t="str">
        <f t="shared" si="237"/>
        <v>Safe</v>
      </c>
      <c r="T1671" t="str">
        <f t="shared" si="238"/>
        <v>Acceptable</v>
      </c>
      <c r="U1671" t="str">
        <f t="shared" si="239"/>
        <v>Acceptable</v>
      </c>
      <c r="V1671" t="str">
        <f t="shared" si="240"/>
        <v>Safe</v>
      </c>
      <c r="W1671" t="str">
        <f t="shared" si="241"/>
        <v>Acceptable</v>
      </c>
      <c r="AA1671" t="str">
        <f t="shared" si="242"/>
        <v>Not-Potable</v>
      </c>
      <c r="AB1671" t="str">
        <f t="shared" si="243"/>
        <v>Not-Potable</v>
      </c>
      <c r="AC1671" t="s">
        <v>40</v>
      </c>
    </row>
    <row r="1672" spans="2:29" x14ac:dyDescent="0.3">
      <c r="B1672">
        <f>$AG$27</f>
        <v>7.080794504276815</v>
      </c>
      <c r="C1672">
        <v>171.695022433725</v>
      </c>
      <c r="D1672">
        <v>389.71051010374998</v>
      </c>
      <c r="E1672">
        <v>8.3655785076520992</v>
      </c>
      <c r="F1672">
        <v>385.95373042212202</v>
      </c>
      <c r="G1672">
        <v>397.44171280344602</v>
      </c>
      <c r="H1672">
        <v>17.201607867653301</v>
      </c>
      <c r="I1672">
        <v>73.646995606450403</v>
      </c>
      <c r="J1672">
        <v>2.64321241164052</v>
      </c>
      <c r="O1672" t="str">
        <f t="shared" si="236"/>
        <v>Acidic</v>
      </c>
      <c r="P1672" t="str" cm="1">
        <f t="array" ref="P1672">_xlfn.IFS(C1671&lt;=60,"Soft",
C1671&lt;120,"Moderately Soft",
C1671&lt;=170,"Desirable",
C1671&lt;=240,"Moderately Hard",
C1671&gt;240,"Hard")</f>
        <v>Hard</v>
      </c>
      <c r="Q1672" t="str" cm="1">
        <f t="array" ref="Q1672">_xlfn.IFS(D1671&lt;50,"Non-Beneficial",
D1671&lt;=150,"Excellent",
D1671&lt;=250,"Good",
D1671&lt;=350,"Average",
D1671&lt;=500,"Poor",
D1671&lt;=800,"Very Poor",
D1671&gt;800,"Unacceptable")</f>
        <v>Excellent</v>
      </c>
      <c r="R1672" t="str">
        <f t="shared" si="235"/>
        <v>Unacceptable</v>
      </c>
      <c r="S1672" t="str">
        <f t="shared" si="237"/>
        <v>Safe</v>
      </c>
      <c r="T1672" t="str">
        <f t="shared" si="238"/>
        <v>Acceptable</v>
      </c>
      <c r="U1672" t="str">
        <f t="shared" si="239"/>
        <v>Acceptable</v>
      </c>
      <c r="V1672" t="str">
        <f t="shared" si="240"/>
        <v>Safe</v>
      </c>
      <c r="W1672" t="str">
        <f t="shared" si="241"/>
        <v>Acceptable</v>
      </c>
      <c r="AA1672" t="str">
        <f t="shared" si="242"/>
        <v>Not-Potable</v>
      </c>
      <c r="AB1672" t="str">
        <f t="shared" si="243"/>
        <v>Not-Potable</v>
      </c>
      <c r="AC1672" t="s">
        <v>40</v>
      </c>
    </row>
    <row r="1673" spans="2:29" x14ac:dyDescent="0.3">
      <c r="B1673">
        <v>6.1248473291900201</v>
      </c>
      <c r="C1673">
        <v>151.69135775517901</v>
      </c>
      <c r="D1673">
        <v>150.92017644538001</v>
      </c>
      <c r="E1673">
        <v>6.6107878947882703</v>
      </c>
      <c r="F1673">
        <v>382.31896069527198</v>
      </c>
      <c r="G1673">
        <v>388.13753086454602</v>
      </c>
      <c r="H1673">
        <v>16.621959414964302</v>
      </c>
      <c r="I1673">
        <v>69.167846999165107</v>
      </c>
      <c r="J1673">
        <v>4.2119676544129501</v>
      </c>
      <c r="O1673" t="str">
        <f t="shared" si="236"/>
        <v>Neutral</v>
      </c>
      <c r="P1673" t="str" cm="1">
        <f t="array" ref="P1673">_xlfn.IFS(C1672&lt;=60,"Soft",
C1672&lt;120,"Moderately Soft",
C1672&lt;=170,"Desirable",
C1672&lt;=240,"Moderately Hard",
C1672&gt;240,"Hard")</f>
        <v>Moderately Hard</v>
      </c>
      <c r="Q1673" t="str" cm="1">
        <f t="array" ref="Q1673">_xlfn.IFS(D1672&lt;50,"Non-Beneficial",
D1672&lt;=150,"Excellent",
D1672&lt;=250,"Good",
D1672&lt;=350,"Average",
D1672&lt;=500,"Poor",
D1672&lt;=800,"Very Poor",
D1672&gt;800,"Unacceptable")</f>
        <v>Poor</v>
      </c>
      <c r="R1673" t="str">
        <f t="shared" si="235"/>
        <v>Unacceptable</v>
      </c>
      <c r="S1673" t="str">
        <f t="shared" si="237"/>
        <v>Safe</v>
      </c>
      <c r="T1673" t="str">
        <f t="shared" si="238"/>
        <v>Acceptable</v>
      </c>
      <c r="U1673" t="str">
        <f t="shared" si="239"/>
        <v>Acceptable</v>
      </c>
      <c r="V1673" t="str">
        <f t="shared" si="240"/>
        <v>Safe</v>
      </c>
      <c r="W1673" t="str">
        <f t="shared" si="241"/>
        <v>Acceptable</v>
      </c>
      <c r="AA1673" t="str">
        <f t="shared" si="242"/>
        <v>Not-Potable</v>
      </c>
      <c r="AB1673" t="str">
        <f t="shared" si="243"/>
        <v>Not-Potable</v>
      </c>
      <c r="AC1673" t="s">
        <v>40</v>
      </c>
    </row>
    <row r="1674" spans="2:29" x14ac:dyDescent="0.3">
      <c r="B1674">
        <f>$AG$27</f>
        <v>7.080794504276815</v>
      </c>
      <c r="C1674">
        <v>137.253426550283</v>
      </c>
      <c r="D1674">
        <v>205.93933717750301</v>
      </c>
      <c r="E1674">
        <v>3.9611107187487899</v>
      </c>
      <c r="F1674">
        <v>393.68458721642202</v>
      </c>
      <c r="G1674">
        <v>520.41050532184204</v>
      </c>
      <c r="H1674">
        <v>19.249550451779999</v>
      </c>
      <c r="I1674">
        <v>50.02993328945</v>
      </c>
      <c r="J1674">
        <v>3.3024192895772901</v>
      </c>
      <c r="O1674" t="str">
        <f t="shared" si="236"/>
        <v>Acidic</v>
      </c>
      <c r="P1674" t="str" cm="1">
        <f t="array" ref="P1674">_xlfn.IFS(C1673&lt;=60,"Soft",
C1673&lt;120,"Moderately Soft",
C1673&lt;=170,"Desirable",
C1673&lt;=240,"Moderately Hard",
C1673&gt;240,"Hard")</f>
        <v>Desirable</v>
      </c>
      <c r="Q1674" t="str" cm="1">
        <f t="array" ref="Q1674">_xlfn.IFS(D1673&lt;50,"Non-Beneficial",
D1673&lt;=150,"Excellent",
D1673&lt;=250,"Good",
D1673&lt;=350,"Average",
D1673&lt;=500,"Poor",
D1673&lt;=800,"Very Poor",
D1673&gt;800,"Unacceptable")</f>
        <v>Good</v>
      </c>
      <c r="R1674" t="str">
        <f t="shared" si="235"/>
        <v>Needs Boiling</v>
      </c>
      <c r="S1674" t="str">
        <f t="shared" si="237"/>
        <v>Safe</v>
      </c>
      <c r="T1674" t="str">
        <f t="shared" si="238"/>
        <v>Acceptable</v>
      </c>
      <c r="U1674" t="str">
        <f t="shared" si="239"/>
        <v>Acceptable</v>
      </c>
      <c r="V1674" t="str">
        <f t="shared" si="240"/>
        <v>Safe</v>
      </c>
      <c r="W1674" t="str">
        <f t="shared" si="241"/>
        <v>Acceptable</v>
      </c>
      <c r="AA1674" t="str">
        <f t="shared" si="242"/>
        <v>Not-Potable</v>
      </c>
      <c r="AB1674" t="str">
        <f t="shared" si="243"/>
        <v>Potable</v>
      </c>
      <c r="AC1674" t="s">
        <v>40</v>
      </c>
    </row>
    <row r="1675" spans="2:29" x14ac:dyDescent="0.3">
      <c r="B1675">
        <v>7.8764951313509304</v>
      </c>
      <c r="C1675">
        <v>250.89662136200599</v>
      </c>
      <c r="D1675">
        <v>157.41081627151098</v>
      </c>
      <c r="E1675">
        <v>8.0757380996067507</v>
      </c>
      <c r="F1675">
        <f>$AH$27</f>
        <v>333.77577661081307</v>
      </c>
      <c r="G1675">
        <v>391.25879368936899</v>
      </c>
      <c r="H1675">
        <v>16.543868884573602</v>
      </c>
      <c r="I1675">
        <v>59.246086226260999</v>
      </c>
      <c r="J1675">
        <v>3.91390471690702</v>
      </c>
      <c r="O1675" t="str">
        <f t="shared" si="236"/>
        <v>Neutral</v>
      </c>
      <c r="P1675" t="str" cm="1">
        <f t="array" ref="P1675">_xlfn.IFS(C1674&lt;=60,"Soft",
C1674&lt;120,"Moderately Soft",
C1674&lt;=170,"Desirable",
C1674&lt;=240,"Moderately Hard",
C1674&gt;240,"Hard")</f>
        <v>Desirable</v>
      </c>
      <c r="Q1675" t="str" cm="1">
        <f t="array" ref="Q1675">_xlfn.IFS(D1674&lt;50,"Non-Beneficial",
D1674&lt;=150,"Excellent",
D1674&lt;=250,"Good",
D1674&lt;=350,"Average",
D1674&lt;=500,"Poor",
D1674&lt;=800,"Very Poor",
D1674&gt;800,"Unacceptable")</f>
        <v>Good</v>
      </c>
      <c r="R1675" t="str">
        <f t="shared" si="235"/>
        <v>Acceptable</v>
      </c>
      <c r="S1675" t="str">
        <f t="shared" si="237"/>
        <v>Safe</v>
      </c>
      <c r="T1675" t="str">
        <f t="shared" si="238"/>
        <v>Unacceptable</v>
      </c>
      <c r="U1675" t="str">
        <f t="shared" si="239"/>
        <v>Acceptable</v>
      </c>
      <c r="V1675" t="str">
        <f t="shared" si="240"/>
        <v>Safe</v>
      </c>
      <c r="W1675" t="str">
        <f t="shared" si="241"/>
        <v>Acceptable</v>
      </c>
      <c r="AA1675" t="str">
        <f t="shared" si="242"/>
        <v>Not-Potable</v>
      </c>
      <c r="AB1675" t="str">
        <f t="shared" si="243"/>
        <v>Potable</v>
      </c>
      <c r="AC1675" t="s">
        <v>40</v>
      </c>
    </row>
    <row r="1676" spans="2:29" x14ac:dyDescent="0.3">
      <c r="B1676">
        <v>6.0210513228220703</v>
      </c>
      <c r="C1676">
        <v>178.22368258449001</v>
      </c>
      <c r="D1676">
        <v>189.663630465811</v>
      </c>
      <c r="E1676">
        <v>10.213574601446</v>
      </c>
      <c r="F1676">
        <f>$AH$27</f>
        <v>333.77577661081307</v>
      </c>
      <c r="G1676">
        <v>400.56633007782602</v>
      </c>
      <c r="H1676">
        <v>12.8418282872817</v>
      </c>
      <c r="I1676">
        <v>60.8701505540079</v>
      </c>
      <c r="J1676">
        <v>4.6610575521803703</v>
      </c>
      <c r="O1676" t="str">
        <f t="shared" si="236"/>
        <v>Neutral</v>
      </c>
      <c r="P1676" t="str" cm="1">
        <f t="array" ref="P1676">_xlfn.IFS(C1675&lt;=60,"Soft",
C1675&lt;120,"Moderately Soft",
C1675&lt;=170,"Desirable",
C1675&lt;=240,"Moderately Hard",
C1675&gt;240,"Hard")</f>
        <v>Hard</v>
      </c>
      <c r="Q1676" t="str" cm="1">
        <f t="array" ref="Q1676">_xlfn.IFS(D1675&lt;50,"Non-Beneficial",
D1675&lt;=150,"Excellent",
D1675&lt;=250,"Good",
D1675&lt;=350,"Average",
D1675&lt;=500,"Poor",
D1675&lt;=800,"Very Poor",
D1675&gt;800,"Unacceptable")</f>
        <v>Good</v>
      </c>
      <c r="R1676" t="str">
        <f t="shared" si="235"/>
        <v>Unacceptable</v>
      </c>
      <c r="S1676" t="str">
        <f t="shared" si="237"/>
        <v>Safe</v>
      </c>
      <c r="T1676" t="str">
        <f t="shared" si="238"/>
        <v>Acceptable</v>
      </c>
      <c r="U1676" t="str">
        <f t="shared" si="239"/>
        <v>Acceptable</v>
      </c>
      <c r="V1676" t="str">
        <f t="shared" si="240"/>
        <v>Safe</v>
      </c>
      <c r="W1676" t="str">
        <f t="shared" si="241"/>
        <v>Acceptable</v>
      </c>
      <c r="AA1676" t="str">
        <f t="shared" si="242"/>
        <v>Not-Potable</v>
      </c>
      <c r="AB1676" t="str">
        <f t="shared" si="243"/>
        <v>Not-Potable</v>
      </c>
      <c r="AC1676" t="s">
        <v>40</v>
      </c>
    </row>
    <row r="1677" spans="2:29" x14ac:dyDescent="0.3">
      <c r="B1677">
        <f>$AG$27</f>
        <v>7.080794504276815</v>
      </c>
      <c r="C1677">
        <v>193.16761116038501</v>
      </c>
      <c r="D1677">
        <v>208.94400493140802</v>
      </c>
      <c r="E1677">
        <v>7.3315684235796299</v>
      </c>
      <c r="F1677">
        <v>359.42653711937697</v>
      </c>
      <c r="G1677">
        <v>417.424766317148</v>
      </c>
      <c r="H1677">
        <v>16.787145327791901</v>
      </c>
      <c r="I1677">
        <v>38.107004627661702</v>
      </c>
      <c r="J1677">
        <v>3.8184039430961301</v>
      </c>
      <c r="O1677" t="str">
        <f t="shared" si="236"/>
        <v>Acidic</v>
      </c>
      <c r="P1677" t="str" cm="1">
        <f t="array" ref="P1677">_xlfn.IFS(C1676&lt;=60,"Soft",
C1676&lt;120,"Moderately Soft",
C1676&lt;=170,"Desirable",
C1676&lt;=240,"Moderately Hard",
C1676&gt;240,"Hard")</f>
        <v>Moderately Hard</v>
      </c>
      <c r="Q1677" t="str" cm="1">
        <f t="array" ref="Q1677">_xlfn.IFS(D1676&lt;50,"Non-Beneficial",
D1676&lt;=150,"Excellent",
D1676&lt;=250,"Good",
D1676&lt;=350,"Average",
D1676&lt;=500,"Poor",
D1676&lt;=800,"Very Poor",
D1676&gt;800,"Unacceptable")</f>
        <v>Good</v>
      </c>
      <c r="R1677" t="str">
        <f t="shared" si="235"/>
        <v>Unacceptable</v>
      </c>
      <c r="S1677" t="str">
        <f t="shared" si="237"/>
        <v>Safe</v>
      </c>
      <c r="T1677" t="str">
        <f t="shared" si="238"/>
        <v>Acceptable</v>
      </c>
      <c r="U1677" t="str">
        <f t="shared" si="239"/>
        <v>Acceptable</v>
      </c>
      <c r="V1677" t="str">
        <f t="shared" si="240"/>
        <v>Safe</v>
      </c>
      <c r="W1677" t="str">
        <f t="shared" si="241"/>
        <v>Acceptable</v>
      </c>
      <c r="AA1677" t="str">
        <f t="shared" si="242"/>
        <v>Not-Potable</v>
      </c>
      <c r="AB1677" t="str">
        <f t="shared" si="243"/>
        <v>Not-Potable</v>
      </c>
      <c r="AC1677" t="s">
        <v>40</v>
      </c>
    </row>
    <row r="1678" spans="2:29" x14ac:dyDescent="0.3">
      <c r="B1678">
        <f>$AG$27</f>
        <v>7.080794504276815</v>
      </c>
      <c r="C1678">
        <v>166.69669478492801</v>
      </c>
      <c r="D1678">
        <v>148.07413553773401</v>
      </c>
      <c r="E1678">
        <v>6.8018607543719902</v>
      </c>
      <c r="F1678">
        <v>269.70758575702001</v>
      </c>
      <c r="G1678">
        <v>536.33698283925003</v>
      </c>
      <c r="H1678">
        <v>13.839296508541199</v>
      </c>
      <c r="I1678">
        <v>77.550327270345093</v>
      </c>
      <c r="J1678">
        <v>3.43479859498186</v>
      </c>
      <c r="O1678" t="str">
        <f t="shared" si="236"/>
        <v>Neutral</v>
      </c>
      <c r="P1678" t="str" cm="1">
        <f t="array" ref="P1678">_xlfn.IFS(C1677&lt;=60,"Soft",
C1677&lt;120,"Moderately Soft",
C1677&lt;=170,"Desirable",
C1677&lt;=240,"Moderately Hard",
C1677&gt;240,"Hard")</f>
        <v>Moderately Hard</v>
      </c>
      <c r="Q1678" t="str" cm="1">
        <f t="array" ref="Q1678">_xlfn.IFS(D1677&lt;50,"Non-Beneficial",
D1677&lt;=150,"Excellent",
D1677&lt;=250,"Good",
D1677&lt;=350,"Average",
D1677&lt;=500,"Poor",
D1677&lt;=800,"Very Poor",
D1677&gt;800,"Unacceptable")</f>
        <v>Good</v>
      </c>
      <c r="R1678" t="str">
        <f t="shared" si="235"/>
        <v>Unacceptable</v>
      </c>
      <c r="S1678" t="str">
        <f t="shared" si="237"/>
        <v>Safe</v>
      </c>
      <c r="T1678" t="str">
        <f t="shared" si="238"/>
        <v>Acceptable</v>
      </c>
      <c r="U1678" t="str">
        <f t="shared" si="239"/>
        <v>Acceptable</v>
      </c>
      <c r="V1678" t="str">
        <f t="shared" si="240"/>
        <v>Safe</v>
      </c>
      <c r="W1678" t="str">
        <f t="shared" si="241"/>
        <v>Acceptable</v>
      </c>
      <c r="AA1678" t="str">
        <f t="shared" si="242"/>
        <v>Not-Potable</v>
      </c>
      <c r="AB1678" t="str">
        <f t="shared" si="243"/>
        <v>Potable</v>
      </c>
      <c r="AC1678" t="s">
        <v>40</v>
      </c>
    </row>
    <row r="1679" spans="2:29" x14ac:dyDescent="0.3">
      <c r="B1679">
        <v>6.5854502296739001</v>
      </c>
      <c r="C1679">
        <v>166.96596051286801</v>
      </c>
      <c r="D1679">
        <v>302.10250367370099</v>
      </c>
      <c r="E1679">
        <v>9.5082987044348108</v>
      </c>
      <c r="F1679">
        <v>340.24576605483901</v>
      </c>
      <c r="G1679">
        <v>430.07859090487199</v>
      </c>
      <c r="H1679">
        <v>23.234325912094299</v>
      </c>
      <c r="I1679">
        <v>72.799917390389197</v>
      </c>
      <c r="J1679">
        <v>4.2756402479314497</v>
      </c>
      <c r="O1679" t="str">
        <f t="shared" si="236"/>
        <v>Neutral</v>
      </c>
      <c r="P1679" t="str" cm="1">
        <f t="array" ref="P1679">_xlfn.IFS(C1678&lt;=60,"Soft",
C1678&lt;120,"Moderately Soft",
C1678&lt;=170,"Desirable",
C1678&lt;=240,"Moderately Hard",
C1678&gt;240,"Hard")</f>
        <v>Desirable</v>
      </c>
      <c r="Q1679" t="str" cm="1">
        <f t="array" ref="Q1679">_xlfn.IFS(D1678&lt;50,"Non-Beneficial",
D1678&lt;=150,"Excellent",
D1678&lt;=250,"Good",
D1678&lt;=350,"Average",
D1678&lt;=500,"Poor",
D1678&lt;=800,"Very Poor",
D1678&gt;800,"Unacceptable")</f>
        <v>Excellent</v>
      </c>
      <c r="R1679" t="str">
        <f t="shared" si="235"/>
        <v>Needs Boiling</v>
      </c>
      <c r="S1679" t="str">
        <f t="shared" si="237"/>
        <v>Safe</v>
      </c>
      <c r="T1679" t="str">
        <f t="shared" si="238"/>
        <v>Unacceptable</v>
      </c>
      <c r="U1679" t="str">
        <f t="shared" si="239"/>
        <v>Acceptable</v>
      </c>
      <c r="V1679" t="str">
        <f t="shared" si="240"/>
        <v>Safe</v>
      </c>
      <c r="W1679" t="str">
        <f t="shared" si="241"/>
        <v>Acceptable</v>
      </c>
      <c r="AA1679" t="str">
        <f t="shared" si="242"/>
        <v>Not-Potable</v>
      </c>
      <c r="AB1679" t="str">
        <f t="shared" si="243"/>
        <v>Potable</v>
      </c>
      <c r="AC1679" t="s">
        <v>40</v>
      </c>
    </row>
    <row r="1680" spans="2:29" x14ac:dyDescent="0.3">
      <c r="B1680">
        <v>6.3426711834479104</v>
      </c>
      <c r="C1680">
        <v>157.046125436642</v>
      </c>
      <c r="D1680">
        <v>210.79606206461301</v>
      </c>
      <c r="E1680">
        <v>7.2750778455326799</v>
      </c>
      <c r="F1680">
        <v>318.853448328676</v>
      </c>
      <c r="G1680">
        <v>351.02425569271298</v>
      </c>
      <c r="H1680">
        <v>14.019148917843401</v>
      </c>
      <c r="I1680">
        <v>64.407497798494603</v>
      </c>
      <c r="J1680">
        <v>4.58259179543054</v>
      </c>
      <c r="O1680" t="str">
        <f t="shared" si="236"/>
        <v>Drinkable</v>
      </c>
      <c r="P1680" t="str" cm="1">
        <f t="array" ref="P1680">_xlfn.IFS(C1679&lt;=60,"Soft",
C1679&lt;120,"Moderately Soft",
C1679&lt;=170,"Desirable",
C1679&lt;=240,"Moderately Hard",
C1679&gt;240,"Hard")</f>
        <v>Desirable</v>
      </c>
      <c r="Q1680" t="str" cm="1">
        <f t="array" ref="Q1680">_xlfn.IFS(D1679&lt;50,"Non-Beneficial",
D1679&lt;=150,"Excellent",
D1679&lt;=250,"Good",
D1679&lt;=350,"Average",
D1679&lt;=500,"Poor",
D1679&lt;=800,"Very Poor",
D1679&gt;800,"Unacceptable")</f>
        <v>Average</v>
      </c>
      <c r="R1680" t="str">
        <f t="shared" si="235"/>
        <v>Unacceptable</v>
      </c>
      <c r="S1680" t="str">
        <f t="shared" si="237"/>
        <v>Safe</v>
      </c>
      <c r="T1680" t="str">
        <f t="shared" si="238"/>
        <v>Acceptable</v>
      </c>
      <c r="U1680" t="str">
        <f t="shared" si="239"/>
        <v>Unacceptable</v>
      </c>
      <c r="V1680" t="str">
        <f t="shared" si="240"/>
        <v>Safe</v>
      </c>
      <c r="W1680" t="str">
        <f t="shared" si="241"/>
        <v>Acceptable</v>
      </c>
      <c r="AA1680" t="str">
        <f t="shared" si="242"/>
        <v>Not-Potable</v>
      </c>
      <c r="AB1680" t="str">
        <f t="shared" si="243"/>
        <v>Not-Potable</v>
      </c>
      <c r="AC1680" t="s">
        <v>40</v>
      </c>
    </row>
    <row r="1681" spans="2:29" x14ac:dyDescent="0.3">
      <c r="B1681">
        <v>6.6329902541703598</v>
      </c>
      <c r="C1681">
        <v>238.324750942051</v>
      </c>
      <c r="D1681">
        <v>128.29092777695098</v>
      </c>
      <c r="E1681">
        <v>7.3473606369579398</v>
      </c>
      <c r="F1681">
        <v>331.30187745758502</v>
      </c>
      <c r="G1681">
        <v>451.734416715181</v>
      </c>
      <c r="H1681">
        <v>19.640922500892</v>
      </c>
      <c r="I1681">
        <v>73.201544243919898</v>
      </c>
      <c r="J1681">
        <v>4.3608511699639401</v>
      </c>
      <c r="O1681" t="str">
        <f t="shared" si="236"/>
        <v>Acidic</v>
      </c>
      <c r="P1681" t="str" cm="1">
        <f t="array" ref="P1681">_xlfn.IFS(C1680&lt;=60,"Soft",
C1680&lt;120,"Moderately Soft",
C1680&lt;=170,"Desirable",
C1680&lt;=240,"Moderately Hard",
C1680&gt;240,"Hard")</f>
        <v>Desirable</v>
      </c>
      <c r="Q1681" t="str" cm="1">
        <f t="array" ref="Q1681">_xlfn.IFS(D1680&lt;50,"Non-Beneficial",
D1680&lt;=150,"Excellent",
D1680&lt;=250,"Good",
D1680&lt;=350,"Average",
D1680&lt;=500,"Poor",
D1680&lt;=800,"Very Poor",
D1680&gt;800,"Unacceptable")</f>
        <v>Good</v>
      </c>
      <c r="R1681" t="str">
        <f t="shared" si="235"/>
        <v>Unacceptable</v>
      </c>
      <c r="S1681" t="str">
        <f t="shared" si="237"/>
        <v>Safe</v>
      </c>
      <c r="T1681" t="str">
        <f t="shared" si="238"/>
        <v>Acceptable</v>
      </c>
      <c r="U1681" t="str">
        <f t="shared" si="239"/>
        <v>Acceptable</v>
      </c>
      <c r="V1681" t="str">
        <f t="shared" si="240"/>
        <v>Safe</v>
      </c>
      <c r="W1681" t="str">
        <f t="shared" si="241"/>
        <v>Acceptable</v>
      </c>
      <c r="AA1681" t="str">
        <f t="shared" si="242"/>
        <v>Not-Potable</v>
      </c>
      <c r="AB1681" t="str">
        <f t="shared" si="243"/>
        <v>Not-Potable</v>
      </c>
      <c r="AC1681" t="s">
        <v>40</v>
      </c>
    </row>
    <row r="1682" spans="2:29" x14ac:dyDescent="0.3">
      <c r="B1682">
        <v>5.4007001376913903</v>
      </c>
      <c r="C1682">
        <v>197.918992772667</v>
      </c>
      <c r="D1682">
        <v>99.689627380485106</v>
      </c>
      <c r="E1682">
        <v>7.87899779557352</v>
      </c>
      <c r="F1682">
        <f>$AH$27</f>
        <v>333.77577661081307</v>
      </c>
      <c r="G1682">
        <v>503.89635686519</v>
      </c>
      <c r="H1682">
        <v>17.4089217071778</v>
      </c>
      <c r="I1682">
        <v>77.382841443811301</v>
      </c>
      <c r="J1682">
        <v>3.5557375660113602</v>
      </c>
      <c r="O1682" t="str">
        <f t="shared" si="236"/>
        <v>Drinkable</v>
      </c>
      <c r="P1682" t="str" cm="1">
        <f t="array" ref="P1682">_xlfn.IFS(C1681&lt;=60,"Soft",
C1681&lt;120,"Moderately Soft",
C1681&lt;=170,"Desirable",
C1681&lt;=240,"Moderately Hard",
C1681&gt;240,"Hard")</f>
        <v>Moderately Hard</v>
      </c>
      <c r="Q1682" t="str" cm="1">
        <f t="array" ref="Q1682">_xlfn.IFS(D1681&lt;50,"Non-Beneficial",
D1681&lt;=150,"Excellent",
D1681&lt;=250,"Good",
D1681&lt;=350,"Average",
D1681&lt;=500,"Poor",
D1681&lt;=800,"Very Poor",
D1681&gt;800,"Unacceptable")</f>
        <v>Excellent</v>
      </c>
      <c r="R1682" t="str">
        <f t="shared" si="235"/>
        <v>Unacceptable</v>
      </c>
      <c r="S1682" t="str">
        <f t="shared" si="237"/>
        <v>Safe</v>
      </c>
      <c r="T1682" t="str">
        <f t="shared" si="238"/>
        <v>Acceptable</v>
      </c>
      <c r="U1682" t="str">
        <f t="shared" si="239"/>
        <v>Acceptable</v>
      </c>
      <c r="V1682" t="str">
        <f t="shared" si="240"/>
        <v>Safe</v>
      </c>
      <c r="W1682" t="str">
        <f t="shared" si="241"/>
        <v>Acceptable</v>
      </c>
      <c r="AA1682" t="str">
        <f t="shared" si="242"/>
        <v>Not-Potable</v>
      </c>
      <c r="AB1682" t="str">
        <f t="shared" si="243"/>
        <v>Potable</v>
      </c>
      <c r="AC1682" t="s">
        <v>40</v>
      </c>
    </row>
    <row r="1683" spans="2:29" x14ac:dyDescent="0.3">
      <c r="B1683">
        <v>7.46014781817252</v>
      </c>
      <c r="C1683">
        <v>221.34320946197701</v>
      </c>
      <c r="D1683">
        <v>254.809184100095</v>
      </c>
      <c r="E1683">
        <v>6.9269432391840402</v>
      </c>
      <c r="F1683">
        <f>$AH$27</f>
        <v>333.77577661081307</v>
      </c>
      <c r="G1683">
        <v>438.61963514889999</v>
      </c>
      <c r="H1683">
        <v>13.0890860245248</v>
      </c>
      <c r="I1683">
        <v>58.0839926617871</v>
      </c>
      <c r="J1683">
        <v>2.4136288515589501</v>
      </c>
      <c r="O1683" t="str">
        <f t="shared" si="236"/>
        <v>Acidic</v>
      </c>
      <c r="P1683" t="str" cm="1">
        <f t="array" ref="P1683">_xlfn.IFS(C1682&lt;=60,"Soft",
C1682&lt;120,"Moderately Soft",
C1682&lt;=170,"Desirable",
C1682&lt;=240,"Moderately Hard",
C1682&gt;240,"Hard")</f>
        <v>Moderately Hard</v>
      </c>
      <c r="Q1683" t="str" cm="1">
        <f t="array" ref="Q1683">_xlfn.IFS(D1682&lt;50,"Non-Beneficial",
D1682&lt;=150,"Excellent",
D1682&lt;=250,"Good",
D1682&lt;=350,"Average",
D1682&lt;=500,"Poor",
D1682&lt;=800,"Very Poor",
D1682&gt;800,"Unacceptable")</f>
        <v>Excellent</v>
      </c>
      <c r="R1683" t="str">
        <f t="shared" si="235"/>
        <v>Unacceptable</v>
      </c>
      <c r="S1683" t="str">
        <f t="shared" si="237"/>
        <v>Safe</v>
      </c>
      <c r="T1683" t="str">
        <f t="shared" si="238"/>
        <v>Unacceptable</v>
      </c>
      <c r="U1683" t="str">
        <f t="shared" si="239"/>
        <v>Acceptable</v>
      </c>
      <c r="V1683" t="str">
        <f t="shared" si="240"/>
        <v>Safe</v>
      </c>
      <c r="W1683" t="str">
        <f t="shared" si="241"/>
        <v>Acceptable</v>
      </c>
      <c r="AA1683" t="str">
        <f t="shared" si="242"/>
        <v>Not-Potable</v>
      </c>
      <c r="AB1683" t="str">
        <f t="shared" si="243"/>
        <v>Not-Potable</v>
      </c>
      <c r="AC1683" t="s">
        <v>40</v>
      </c>
    </row>
    <row r="1684" spans="2:29" x14ac:dyDescent="0.3">
      <c r="B1684">
        <v>6.7098220007419203</v>
      </c>
      <c r="C1684">
        <v>148.253185992314</v>
      </c>
      <c r="D1684">
        <v>209.22154463374201</v>
      </c>
      <c r="E1684">
        <v>4.6335737673228996</v>
      </c>
      <c r="F1684">
        <f>$AH$27</f>
        <v>333.77577661081307</v>
      </c>
      <c r="G1684">
        <v>400.342811918179</v>
      </c>
      <c r="H1684">
        <v>18.3308562469545</v>
      </c>
      <c r="I1684">
        <v>40.495596283312999</v>
      </c>
      <c r="J1684">
        <v>1.68762450482729</v>
      </c>
      <c r="O1684" t="str">
        <f t="shared" si="236"/>
        <v>Neutral</v>
      </c>
      <c r="P1684" t="str" cm="1">
        <f t="array" ref="P1684">_xlfn.IFS(C1683&lt;=60,"Soft",
C1683&lt;120,"Moderately Soft",
C1683&lt;=170,"Desirable",
C1683&lt;=240,"Moderately Hard",
C1683&gt;240,"Hard")</f>
        <v>Moderately Hard</v>
      </c>
      <c r="Q1684" t="str" cm="1">
        <f t="array" ref="Q1684">_xlfn.IFS(D1683&lt;50,"Non-Beneficial",
D1683&lt;=150,"Excellent",
D1683&lt;=250,"Good",
D1683&lt;=350,"Average",
D1683&lt;=500,"Poor",
D1683&lt;=800,"Very Poor",
D1683&gt;800,"Unacceptable")</f>
        <v>Average</v>
      </c>
      <c r="R1684" t="str">
        <f t="shared" si="235"/>
        <v>Needs Boiling</v>
      </c>
      <c r="S1684" t="str">
        <f t="shared" si="237"/>
        <v>Safe</v>
      </c>
      <c r="T1684" t="str">
        <f t="shared" si="238"/>
        <v>Acceptable</v>
      </c>
      <c r="U1684" t="str">
        <f t="shared" si="239"/>
        <v>Acceptable</v>
      </c>
      <c r="V1684" t="str">
        <f t="shared" si="240"/>
        <v>Safe</v>
      </c>
      <c r="W1684" t="str">
        <f t="shared" si="241"/>
        <v>Acceptable</v>
      </c>
      <c r="AA1684" t="str">
        <f t="shared" si="242"/>
        <v>Potable</v>
      </c>
      <c r="AB1684" t="str">
        <f t="shared" si="243"/>
        <v>Potable</v>
      </c>
      <c r="AC1684" t="s">
        <v>40</v>
      </c>
    </row>
    <row r="1685" spans="2:29" x14ac:dyDescent="0.3">
      <c r="B1685">
        <v>8.0548933219966603</v>
      </c>
      <c r="C1685">
        <v>239.13977857397401</v>
      </c>
      <c r="D1685">
        <v>285.453554327858</v>
      </c>
      <c r="E1685">
        <v>5.09689375172107</v>
      </c>
      <c r="F1685">
        <f>$AH$27</f>
        <v>333.77577661081307</v>
      </c>
      <c r="G1685">
        <v>574.40282750551296</v>
      </c>
      <c r="H1685">
        <v>17.778014610355299</v>
      </c>
      <c r="I1685">
        <v>56.352952959363201</v>
      </c>
      <c r="J1685">
        <v>3.5243804297933798</v>
      </c>
      <c r="O1685" t="str">
        <f t="shared" si="236"/>
        <v>Drinkable</v>
      </c>
      <c r="P1685" t="str" cm="1">
        <f t="array" ref="P1685">_xlfn.IFS(C1684&lt;=60,"Soft",
C1684&lt;120,"Moderately Soft",
C1684&lt;=170,"Desirable",
C1684&lt;=240,"Moderately Hard",
C1684&gt;240,"Hard")</f>
        <v>Desirable</v>
      </c>
      <c r="Q1685" t="str" cm="1">
        <f t="array" ref="Q1685">_xlfn.IFS(D1684&lt;50,"Non-Beneficial",
D1684&lt;=150,"Excellent",
D1684&lt;=250,"Good",
D1684&lt;=350,"Average",
D1684&lt;=500,"Poor",
D1684&lt;=800,"Very Poor",
D1684&gt;800,"Unacceptable")</f>
        <v>Good</v>
      </c>
      <c r="R1685" t="str">
        <f t="shared" si="235"/>
        <v>Acceptable</v>
      </c>
      <c r="S1685" t="str">
        <f t="shared" si="237"/>
        <v>Safe</v>
      </c>
      <c r="T1685" t="str">
        <f t="shared" si="238"/>
        <v>Acceptable</v>
      </c>
      <c r="U1685" t="str">
        <f t="shared" si="239"/>
        <v>Acceptable</v>
      </c>
      <c r="V1685" t="str">
        <f t="shared" si="240"/>
        <v>Safe</v>
      </c>
      <c r="W1685" t="str">
        <f t="shared" si="241"/>
        <v>Acceptable</v>
      </c>
      <c r="AA1685" t="str">
        <f t="shared" si="242"/>
        <v>Potable</v>
      </c>
      <c r="AB1685" t="str">
        <f t="shared" si="243"/>
        <v>Potable</v>
      </c>
      <c r="AC1685" t="s">
        <v>40</v>
      </c>
    </row>
    <row r="1686" spans="2:29" x14ac:dyDescent="0.3">
      <c r="B1686">
        <v>5.3651924080000102</v>
      </c>
      <c r="C1686">
        <v>238.291212400257</v>
      </c>
      <c r="D1686">
        <v>162.62939245595899</v>
      </c>
      <c r="E1686">
        <v>7.50793103067162</v>
      </c>
      <c r="F1686">
        <v>255.54467835071799</v>
      </c>
      <c r="G1686">
        <v>393.533879183914</v>
      </c>
      <c r="H1686">
        <v>12.465043478695501</v>
      </c>
      <c r="I1686">
        <v>27.095702897689399</v>
      </c>
      <c r="J1686">
        <v>3.18079845677704</v>
      </c>
      <c r="O1686" t="str">
        <f t="shared" si="236"/>
        <v>Alkaline</v>
      </c>
      <c r="P1686" t="str" cm="1">
        <f t="array" ref="P1686">_xlfn.IFS(C1685&lt;=60,"Soft",
C1685&lt;120,"Moderately Soft",
C1685&lt;=170,"Desirable",
C1685&lt;=240,"Moderately Hard",
C1685&gt;240,"Hard")</f>
        <v>Moderately Hard</v>
      </c>
      <c r="Q1686" t="str" cm="1">
        <f t="array" ref="Q1686">_xlfn.IFS(D1685&lt;50,"Non-Beneficial",
D1685&lt;=150,"Excellent",
D1685&lt;=250,"Good",
D1685&lt;=350,"Average",
D1685&lt;=500,"Poor",
D1685&lt;=800,"Very Poor",
D1685&gt;800,"Unacceptable")</f>
        <v>Average</v>
      </c>
      <c r="R1686" t="str">
        <f t="shared" si="235"/>
        <v>Needs Boiling</v>
      </c>
      <c r="S1686" t="str">
        <f t="shared" si="237"/>
        <v>Safe</v>
      </c>
      <c r="T1686" t="str">
        <f t="shared" si="238"/>
        <v>Unacceptable</v>
      </c>
      <c r="U1686" t="str">
        <f t="shared" si="239"/>
        <v>Acceptable</v>
      </c>
      <c r="V1686" t="str">
        <f t="shared" si="240"/>
        <v>Safe</v>
      </c>
      <c r="W1686" t="str">
        <f t="shared" si="241"/>
        <v>Acceptable</v>
      </c>
      <c r="AA1686" t="str">
        <f t="shared" si="242"/>
        <v>Not-Potable</v>
      </c>
      <c r="AB1686" t="str">
        <f t="shared" si="243"/>
        <v>Not-Potable</v>
      </c>
      <c r="AC1686" t="s">
        <v>40</v>
      </c>
    </row>
    <row r="1687" spans="2:29" x14ac:dyDescent="0.3">
      <c r="B1687">
        <v>6.9203889884953798</v>
      </c>
      <c r="C1687">
        <v>252.35279917896801</v>
      </c>
      <c r="D1687">
        <v>110.862598579782</v>
      </c>
      <c r="E1687">
        <v>9.9933757139435802</v>
      </c>
      <c r="F1687">
        <v>285.74475835995901</v>
      </c>
      <c r="G1687">
        <v>368.629147028837</v>
      </c>
      <c r="H1687">
        <v>17.120803324175501</v>
      </c>
      <c r="I1687">
        <v>43.667082262303197</v>
      </c>
      <c r="J1687">
        <v>3.2776013640231301</v>
      </c>
      <c r="O1687" t="str">
        <f t="shared" si="236"/>
        <v>Acidic</v>
      </c>
      <c r="P1687" t="str" cm="1">
        <f t="array" ref="P1687">_xlfn.IFS(C1686&lt;=60,"Soft",
C1686&lt;120,"Moderately Soft",
C1686&lt;=170,"Desirable",
C1686&lt;=240,"Moderately Hard",
C1686&gt;240,"Hard")</f>
        <v>Moderately Hard</v>
      </c>
      <c r="Q1687" t="str" cm="1">
        <f t="array" ref="Q1687">_xlfn.IFS(D1686&lt;50,"Non-Beneficial",
D1686&lt;=150,"Excellent",
D1686&lt;=250,"Good",
D1686&lt;=350,"Average",
D1686&lt;=500,"Poor",
D1686&lt;=800,"Very Poor",
D1686&gt;800,"Unacceptable")</f>
        <v>Good</v>
      </c>
      <c r="R1687" t="str">
        <f t="shared" si="235"/>
        <v>Unacceptable</v>
      </c>
      <c r="S1687" t="str">
        <f t="shared" si="237"/>
        <v>Safe</v>
      </c>
      <c r="T1687" t="str">
        <f t="shared" si="238"/>
        <v>Acceptable</v>
      </c>
      <c r="U1687" t="str">
        <f t="shared" si="239"/>
        <v>Acceptable</v>
      </c>
      <c r="V1687" t="str">
        <f t="shared" si="240"/>
        <v>Safe</v>
      </c>
      <c r="W1687" t="str">
        <f t="shared" si="241"/>
        <v>Acceptable</v>
      </c>
      <c r="AA1687" t="str">
        <f t="shared" si="242"/>
        <v>Not-Potable</v>
      </c>
      <c r="AB1687" t="str">
        <f t="shared" si="243"/>
        <v>Not-Potable</v>
      </c>
      <c r="AC1687" t="s">
        <v>40</v>
      </c>
    </row>
    <row r="1688" spans="2:29" x14ac:dyDescent="0.3">
      <c r="B1688">
        <v>7.0254565477089299</v>
      </c>
      <c r="C1688">
        <v>184.48442651973801</v>
      </c>
      <c r="D1688">
        <v>316.59962744542202</v>
      </c>
      <c r="E1688">
        <v>5.23201958923035</v>
      </c>
      <c r="F1688">
        <f>$AH$27</f>
        <v>333.77577661081307</v>
      </c>
      <c r="G1688">
        <v>559.00285377587204</v>
      </c>
      <c r="H1688">
        <v>14.393046365679</v>
      </c>
      <c r="I1688">
        <v>56.290251982365298</v>
      </c>
      <c r="J1688">
        <v>2.9270514417687501</v>
      </c>
      <c r="O1688" t="str">
        <f t="shared" si="236"/>
        <v>Neutral</v>
      </c>
      <c r="P1688" t="str" cm="1">
        <f t="array" ref="P1688">_xlfn.IFS(C1687&lt;=60,"Soft",
C1687&lt;120,"Moderately Soft",
C1687&lt;=170,"Desirable",
C1687&lt;=240,"Moderately Hard",
C1687&gt;240,"Hard")</f>
        <v>Hard</v>
      </c>
      <c r="Q1688" t="str" cm="1">
        <f t="array" ref="Q1688">_xlfn.IFS(D1687&lt;50,"Non-Beneficial",
D1687&lt;=150,"Excellent",
D1687&lt;=250,"Good",
D1687&lt;=350,"Average",
D1687&lt;=500,"Poor",
D1687&lt;=800,"Very Poor",
D1687&gt;800,"Unacceptable")</f>
        <v>Excellent</v>
      </c>
      <c r="R1688" t="str">
        <f t="shared" si="235"/>
        <v>Unacceptable</v>
      </c>
      <c r="S1688" t="str">
        <f t="shared" si="237"/>
        <v>Safe</v>
      </c>
      <c r="T1688" t="str">
        <f t="shared" si="238"/>
        <v>Acceptable</v>
      </c>
      <c r="U1688" t="str">
        <f t="shared" si="239"/>
        <v>Acceptable</v>
      </c>
      <c r="V1688" t="str">
        <f t="shared" si="240"/>
        <v>Safe</v>
      </c>
      <c r="W1688" t="str">
        <f t="shared" si="241"/>
        <v>Acceptable</v>
      </c>
      <c r="AA1688" t="str">
        <f t="shared" si="242"/>
        <v>Not-Potable</v>
      </c>
      <c r="AB1688" t="str">
        <f t="shared" si="243"/>
        <v>Not-Potable</v>
      </c>
      <c r="AC1688" t="s">
        <v>40</v>
      </c>
    </row>
    <row r="1689" spans="2:29" x14ac:dyDescent="0.3">
      <c r="B1689">
        <v>7.97424842810649</v>
      </c>
      <c r="C1689">
        <v>173.750775810389</v>
      </c>
      <c r="D1689">
        <v>268.486298415975</v>
      </c>
      <c r="E1689">
        <v>6.0555337414100103</v>
      </c>
      <c r="F1689">
        <v>337.94048169537501</v>
      </c>
      <c r="G1689">
        <v>347.74806121505998</v>
      </c>
      <c r="H1689">
        <v>13.7575640528694</v>
      </c>
      <c r="I1689">
        <v>75.535369152595905</v>
      </c>
      <c r="J1689">
        <v>3.1959442509174898</v>
      </c>
      <c r="O1689" t="str">
        <f t="shared" si="236"/>
        <v>Neutral</v>
      </c>
      <c r="P1689" t="str" cm="1">
        <f t="array" ref="P1689">_xlfn.IFS(C1688&lt;=60,"Soft",
C1688&lt;120,"Moderately Soft",
C1688&lt;=170,"Desirable",
C1688&lt;=240,"Moderately Hard",
C1688&gt;240,"Hard")</f>
        <v>Moderately Hard</v>
      </c>
      <c r="Q1689" t="str" cm="1">
        <f t="array" ref="Q1689">_xlfn.IFS(D1688&lt;50,"Non-Beneficial",
D1688&lt;=150,"Excellent",
D1688&lt;=250,"Good",
D1688&lt;=350,"Average",
D1688&lt;=500,"Poor",
D1688&lt;=800,"Very Poor",
D1688&gt;800,"Unacceptable")</f>
        <v>Average</v>
      </c>
      <c r="R1689" t="str">
        <f t="shared" si="235"/>
        <v>Needs Boiling</v>
      </c>
      <c r="S1689" t="str">
        <f t="shared" si="237"/>
        <v>Safe</v>
      </c>
      <c r="T1689" t="str">
        <f t="shared" si="238"/>
        <v>Unacceptable</v>
      </c>
      <c r="U1689" t="str">
        <f t="shared" si="239"/>
        <v>Acceptable</v>
      </c>
      <c r="V1689" t="str">
        <f t="shared" si="240"/>
        <v>Safe</v>
      </c>
      <c r="W1689" t="str">
        <f t="shared" si="241"/>
        <v>Acceptable</v>
      </c>
      <c r="AA1689" t="str">
        <f t="shared" si="242"/>
        <v>Not-Potable</v>
      </c>
      <c r="AB1689" t="str">
        <f t="shared" si="243"/>
        <v>Potable</v>
      </c>
      <c r="AC1689" t="s">
        <v>40</v>
      </c>
    </row>
    <row r="1690" spans="2:29" x14ac:dyDescent="0.3">
      <c r="B1690">
        <v>8.03105522026679</v>
      </c>
      <c r="C1690">
        <v>222.62842448622499</v>
      </c>
      <c r="D1690">
        <v>181.348350204691</v>
      </c>
      <c r="E1690">
        <v>8.7545130379290192</v>
      </c>
      <c r="F1690">
        <v>314.471565805995</v>
      </c>
      <c r="G1690">
        <v>452.97028465169302</v>
      </c>
      <c r="H1690">
        <v>12.0659628030426</v>
      </c>
      <c r="I1690">
        <v>78.549712187389005</v>
      </c>
      <c r="J1690">
        <v>3.3388801255469498</v>
      </c>
      <c r="O1690" t="str">
        <f t="shared" si="236"/>
        <v>Neutral</v>
      </c>
      <c r="P1690" t="str" cm="1">
        <f t="array" ref="P1690">_xlfn.IFS(C1689&lt;=60,"Soft",
C1689&lt;120,"Moderately Soft",
C1689&lt;=170,"Desirable",
C1689&lt;=240,"Moderately Hard",
C1689&gt;240,"Hard")</f>
        <v>Moderately Hard</v>
      </c>
      <c r="Q1690" t="str" cm="1">
        <f t="array" ref="Q1690">_xlfn.IFS(D1689&lt;50,"Non-Beneficial",
D1689&lt;=150,"Excellent",
D1689&lt;=250,"Good",
D1689&lt;=350,"Average",
D1689&lt;=500,"Poor",
D1689&lt;=800,"Very Poor",
D1689&gt;800,"Unacceptable")</f>
        <v>Average</v>
      </c>
      <c r="R1690" t="str">
        <f t="shared" si="235"/>
        <v>Needs Boiling</v>
      </c>
      <c r="S1690" t="str">
        <f t="shared" si="237"/>
        <v>Safe</v>
      </c>
      <c r="T1690" t="str">
        <f t="shared" si="238"/>
        <v>Acceptable</v>
      </c>
      <c r="U1690" t="str">
        <f t="shared" si="239"/>
        <v>Acceptable</v>
      </c>
      <c r="V1690" t="str">
        <f t="shared" si="240"/>
        <v>Safe</v>
      </c>
      <c r="W1690" t="str">
        <f t="shared" si="241"/>
        <v>Acceptable</v>
      </c>
      <c r="AA1690" t="str">
        <f t="shared" si="242"/>
        <v>Potable</v>
      </c>
      <c r="AB1690" t="str">
        <f t="shared" si="243"/>
        <v>Potable</v>
      </c>
      <c r="AC1690" t="s">
        <v>40</v>
      </c>
    </row>
    <row r="1691" spans="2:29" x14ac:dyDescent="0.3">
      <c r="B1691">
        <v>7.61405681668107</v>
      </c>
      <c r="C1691">
        <v>213.691168542828</v>
      </c>
      <c r="D1691">
        <v>175.98200350135301</v>
      </c>
      <c r="E1691">
        <v>8.1313194349517595</v>
      </c>
      <c r="F1691">
        <f>$AH$27</f>
        <v>333.77577661081307</v>
      </c>
      <c r="G1691">
        <v>384.08728085707298</v>
      </c>
      <c r="H1691">
        <v>5.0516946152573601</v>
      </c>
      <c r="I1691">
        <v>70.833218612088203</v>
      </c>
      <c r="J1691">
        <v>3.4379463950132001</v>
      </c>
      <c r="O1691" t="str">
        <f t="shared" si="236"/>
        <v>Alkaline</v>
      </c>
      <c r="P1691" t="str" cm="1">
        <f t="array" ref="P1691">_xlfn.IFS(C1690&lt;=60,"Soft",
C1690&lt;120,"Moderately Soft",
C1690&lt;=170,"Desirable",
C1690&lt;=240,"Moderately Hard",
C1690&gt;240,"Hard")</f>
        <v>Moderately Hard</v>
      </c>
      <c r="Q1691" t="str" cm="1">
        <f t="array" ref="Q1691">_xlfn.IFS(D1690&lt;50,"Non-Beneficial",
D1690&lt;=150,"Excellent",
D1690&lt;=250,"Good",
D1690&lt;=350,"Average",
D1690&lt;=500,"Poor",
D1690&lt;=800,"Very Poor",
D1690&gt;800,"Unacceptable")</f>
        <v>Good</v>
      </c>
      <c r="R1691" t="str">
        <f t="shared" si="235"/>
        <v>Unacceptable</v>
      </c>
      <c r="S1691" t="str">
        <f t="shared" si="237"/>
        <v>Safe</v>
      </c>
      <c r="T1691" t="str">
        <f t="shared" si="238"/>
        <v>Acceptable</v>
      </c>
      <c r="U1691" t="str">
        <f t="shared" si="239"/>
        <v>Acceptable</v>
      </c>
      <c r="V1691" t="str">
        <f t="shared" si="240"/>
        <v>Safe</v>
      </c>
      <c r="W1691" t="str">
        <f t="shared" si="241"/>
        <v>Acceptable</v>
      </c>
      <c r="AA1691" t="str">
        <f t="shared" si="242"/>
        <v>Not-Potable</v>
      </c>
      <c r="AB1691" t="str">
        <f t="shared" si="243"/>
        <v>Not-Potable</v>
      </c>
      <c r="AC1691" t="s">
        <v>40</v>
      </c>
    </row>
    <row r="1692" spans="2:29" x14ac:dyDescent="0.3">
      <c r="B1692">
        <v>7.6435783619999604</v>
      </c>
      <c r="C1692">
        <v>209.86084443732699</v>
      </c>
      <c r="D1692">
        <v>218.85503784437799</v>
      </c>
      <c r="E1692">
        <v>9.5292278221715296</v>
      </c>
      <c r="F1692">
        <f>$AH$27</f>
        <v>333.77577661081307</v>
      </c>
      <c r="G1692">
        <v>337.63217323272102</v>
      </c>
      <c r="H1692">
        <v>8.8636141874372907</v>
      </c>
      <c r="I1692">
        <v>63.646921490352298</v>
      </c>
      <c r="J1692">
        <v>3.7621628595286198</v>
      </c>
      <c r="O1692" t="str">
        <f t="shared" si="236"/>
        <v>Neutral</v>
      </c>
      <c r="P1692" t="str" cm="1">
        <f t="array" ref="P1692">_xlfn.IFS(C1691&lt;=60,"Soft",
C1691&lt;120,"Moderately Soft",
C1691&lt;=170,"Desirable",
C1691&lt;=240,"Moderately Hard",
C1691&gt;240,"Hard")</f>
        <v>Moderately Hard</v>
      </c>
      <c r="Q1692" t="str" cm="1">
        <f t="array" ref="Q1692">_xlfn.IFS(D1691&lt;50,"Non-Beneficial",
D1691&lt;=150,"Excellent",
D1691&lt;=250,"Good",
D1691&lt;=350,"Average",
D1691&lt;=500,"Poor",
D1691&lt;=800,"Very Poor",
D1691&gt;800,"Unacceptable")</f>
        <v>Good</v>
      </c>
      <c r="R1692" t="str">
        <f t="shared" si="235"/>
        <v>Unacceptable</v>
      </c>
      <c r="S1692" t="str">
        <f t="shared" si="237"/>
        <v>Safe</v>
      </c>
      <c r="T1692" t="str">
        <f t="shared" si="238"/>
        <v>Acceptable</v>
      </c>
      <c r="U1692" t="str">
        <f t="shared" si="239"/>
        <v>Acceptable</v>
      </c>
      <c r="V1692" t="str">
        <f t="shared" si="240"/>
        <v>Safe</v>
      </c>
      <c r="W1692" t="str">
        <f t="shared" si="241"/>
        <v>Acceptable</v>
      </c>
      <c r="AA1692" t="str">
        <f t="shared" si="242"/>
        <v>Not-Potable</v>
      </c>
      <c r="AB1692" t="str">
        <f t="shared" si="243"/>
        <v>Potable</v>
      </c>
      <c r="AC1692" t="s">
        <v>40</v>
      </c>
    </row>
    <row r="1693" spans="2:29" x14ac:dyDescent="0.3">
      <c r="B1693">
        <v>7.7313150091024898</v>
      </c>
      <c r="C1693">
        <v>169.04968404675199</v>
      </c>
      <c r="D1693">
        <v>383.56226496408897</v>
      </c>
      <c r="E1693">
        <v>6.0284543489978297</v>
      </c>
      <c r="F1693">
        <v>297.32935498871802</v>
      </c>
      <c r="G1693">
        <v>525.87940839489602</v>
      </c>
      <c r="H1693">
        <v>16.0711198313948</v>
      </c>
      <c r="I1693">
        <v>74.909705421249399</v>
      </c>
      <c r="J1693">
        <v>5.1642842745830002</v>
      </c>
      <c r="O1693" t="str">
        <f t="shared" si="236"/>
        <v>Neutral</v>
      </c>
      <c r="P1693" t="str" cm="1">
        <f t="array" ref="P1693">_xlfn.IFS(C1692&lt;=60,"Soft",
C1692&lt;120,"Moderately Soft",
C1692&lt;=170,"Desirable",
C1692&lt;=240,"Moderately Hard",
C1692&gt;240,"Hard")</f>
        <v>Moderately Hard</v>
      </c>
      <c r="Q1693" t="str" cm="1">
        <f t="array" ref="Q1693">_xlfn.IFS(D1692&lt;50,"Non-Beneficial",
D1692&lt;=150,"Excellent",
D1692&lt;=250,"Good",
D1692&lt;=350,"Average",
D1692&lt;=500,"Poor",
D1692&lt;=800,"Very Poor",
D1692&gt;800,"Unacceptable")</f>
        <v>Good</v>
      </c>
      <c r="R1693" t="str">
        <f t="shared" si="235"/>
        <v>Unacceptable</v>
      </c>
      <c r="S1693" t="str">
        <f t="shared" si="237"/>
        <v>Safe</v>
      </c>
      <c r="T1693" t="str">
        <f t="shared" si="238"/>
        <v>Acceptable</v>
      </c>
      <c r="U1693" t="str">
        <f t="shared" si="239"/>
        <v>Acceptable</v>
      </c>
      <c r="V1693" t="str">
        <f t="shared" si="240"/>
        <v>Safe</v>
      </c>
      <c r="W1693" t="str">
        <f t="shared" si="241"/>
        <v>Acceptable</v>
      </c>
      <c r="AA1693" t="str">
        <f t="shared" si="242"/>
        <v>Not-Potable</v>
      </c>
      <c r="AB1693" t="str">
        <f t="shared" si="243"/>
        <v>Potable</v>
      </c>
      <c r="AC1693" t="s">
        <v>40</v>
      </c>
    </row>
    <row r="1694" spans="2:29" x14ac:dyDescent="0.3">
      <c r="B1694">
        <v>6.26840275574102</v>
      </c>
      <c r="C1694">
        <v>154.681902265275</v>
      </c>
      <c r="D1694">
        <v>230.50331256744602</v>
      </c>
      <c r="E1694">
        <v>6.8329382653578996</v>
      </c>
      <c r="F1694">
        <v>290.70323628882801</v>
      </c>
      <c r="G1694">
        <v>421.22022804068598</v>
      </c>
      <c r="H1694">
        <v>13.8813574784763</v>
      </c>
      <c r="I1694">
        <v>65.891392176793801</v>
      </c>
      <c r="J1694">
        <v>3.38970528994109</v>
      </c>
      <c r="O1694" t="str">
        <f t="shared" si="236"/>
        <v>Neutral</v>
      </c>
      <c r="P1694" t="str" cm="1">
        <f t="array" ref="P1694">_xlfn.IFS(C1693&lt;=60,"Soft",
C1693&lt;120,"Moderately Soft",
C1693&lt;=170,"Desirable",
C1693&lt;=240,"Moderately Hard",
C1693&gt;240,"Hard")</f>
        <v>Desirable</v>
      </c>
      <c r="Q1694" t="str" cm="1">
        <f t="array" ref="Q1694">_xlfn.IFS(D1693&lt;50,"Non-Beneficial",
D1693&lt;=150,"Excellent",
D1693&lt;=250,"Good",
D1693&lt;=350,"Average",
D1693&lt;=500,"Poor",
D1693&lt;=800,"Very Poor",
D1693&gt;800,"Unacceptable")</f>
        <v>Poor</v>
      </c>
      <c r="R1694" t="str">
        <f t="shared" si="235"/>
        <v>Needs Boiling</v>
      </c>
      <c r="S1694" t="str">
        <f t="shared" si="237"/>
        <v>Safe</v>
      </c>
      <c r="T1694" t="str">
        <f t="shared" si="238"/>
        <v>Unacceptable</v>
      </c>
      <c r="U1694" t="str">
        <f t="shared" si="239"/>
        <v>Acceptable</v>
      </c>
      <c r="V1694" t="str">
        <f t="shared" si="240"/>
        <v>Safe</v>
      </c>
      <c r="W1694" t="str">
        <f t="shared" si="241"/>
        <v>Unacceptable</v>
      </c>
      <c r="AA1694" t="str">
        <f t="shared" si="242"/>
        <v>Not-Potable</v>
      </c>
      <c r="AB1694" t="str">
        <f t="shared" si="243"/>
        <v>Not-Potable</v>
      </c>
      <c r="AC1694" t="s">
        <v>40</v>
      </c>
    </row>
    <row r="1695" spans="2:29" x14ac:dyDescent="0.3">
      <c r="B1695">
        <v>7.3699116423529203</v>
      </c>
      <c r="C1695">
        <v>155.64480514137401</v>
      </c>
      <c r="D1695">
        <v>192.83402051083701</v>
      </c>
      <c r="E1695">
        <v>5.4350246898741901</v>
      </c>
      <c r="F1695">
        <v>399.94078437720901</v>
      </c>
      <c r="G1695">
        <v>391.32421549532103</v>
      </c>
      <c r="H1695">
        <v>18.1485617897374</v>
      </c>
      <c r="I1695">
        <v>63.698616859229702</v>
      </c>
      <c r="J1695">
        <v>3.8217211674410199</v>
      </c>
      <c r="O1695" t="str">
        <f t="shared" si="236"/>
        <v>Acidic</v>
      </c>
      <c r="P1695" t="str" cm="1">
        <f t="array" ref="P1695">_xlfn.IFS(C1694&lt;=60,"Soft",
C1694&lt;120,"Moderately Soft",
C1694&lt;=170,"Desirable",
C1694&lt;=240,"Moderately Hard",
C1694&gt;240,"Hard")</f>
        <v>Desirable</v>
      </c>
      <c r="Q1695" t="str" cm="1">
        <f t="array" ref="Q1695">_xlfn.IFS(D1694&lt;50,"Non-Beneficial",
D1694&lt;=150,"Excellent",
D1694&lt;=250,"Good",
D1694&lt;=350,"Average",
D1694&lt;=500,"Poor",
D1694&lt;=800,"Very Poor",
D1694&gt;800,"Unacceptable")</f>
        <v>Good</v>
      </c>
      <c r="R1695" t="str">
        <f t="shared" si="235"/>
        <v>Needs Boiling</v>
      </c>
      <c r="S1695" t="str">
        <f t="shared" si="237"/>
        <v>Safe</v>
      </c>
      <c r="T1695" t="str">
        <f t="shared" si="238"/>
        <v>Acceptable</v>
      </c>
      <c r="U1695" t="str">
        <f t="shared" si="239"/>
        <v>Acceptable</v>
      </c>
      <c r="V1695" t="str">
        <f t="shared" si="240"/>
        <v>Safe</v>
      </c>
      <c r="W1695" t="str">
        <f t="shared" si="241"/>
        <v>Acceptable</v>
      </c>
      <c r="AA1695" t="str">
        <f t="shared" si="242"/>
        <v>Not-Potable</v>
      </c>
      <c r="AB1695" t="str">
        <f t="shared" si="243"/>
        <v>Potable</v>
      </c>
      <c r="AC1695" t="s">
        <v>40</v>
      </c>
    </row>
    <row r="1696" spans="2:29" x14ac:dyDescent="0.3">
      <c r="B1696">
        <f>$AG$27</f>
        <v>7.080794504276815</v>
      </c>
      <c r="C1696">
        <v>241.18067990547601</v>
      </c>
      <c r="D1696">
        <v>256.96320941546799</v>
      </c>
      <c r="E1696">
        <v>5.6945565709239396</v>
      </c>
      <c r="F1696">
        <v>333.90198919547203</v>
      </c>
      <c r="G1696">
        <v>386.29835863863298</v>
      </c>
      <c r="H1696">
        <v>14.5311547591427</v>
      </c>
      <c r="I1696">
        <v>33.9183507615111</v>
      </c>
      <c r="J1696">
        <v>4.14238605875601</v>
      </c>
      <c r="O1696" t="str">
        <f t="shared" si="236"/>
        <v>Neutral</v>
      </c>
      <c r="P1696" t="str" cm="1">
        <f t="array" ref="P1696">_xlfn.IFS(C1695&lt;=60,"Soft",
C1695&lt;120,"Moderately Soft",
C1695&lt;=170,"Desirable",
C1695&lt;=240,"Moderately Hard",
C1695&gt;240,"Hard")</f>
        <v>Desirable</v>
      </c>
      <c r="Q1696" t="str" cm="1">
        <f t="array" ref="Q1696">_xlfn.IFS(D1695&lt;50,"Non-Beneficial",
D1695&lt;=150,"Excellent",
D1695&lt;=250,"Good",
D1695&lt;=350,"Average",
D1695&lt;=500,"Poor",
D1695&lt;=800,"Very Poor",
D1695&gt;800,"Unacceptable")</f>
        <v>Good</v>
      </c>
      <c r="R1696" t="str">
        <f t="shared" si="235"/>
        <v>Needs Boiling</v>
      </c>
      <c r="S1696" t="str">
        <f t="shared" si="237"/>
        <v>Safe</v>
      </c>
      <c r="T1696" t="str">
        <f t="shared" si="238"/>
        <v>Acceptable</v>
      </c>
      <c r="U1696" t="str">
        <f t="shared" si="239"/>
        <v>Acceptable</v>
      </c>
      <c r="V1696" t="str">
        <f t="shared" si="240"/>
        <v>Safe</v>
      </c>
      <c r="W1696" t="str">
        <f t="shared" si="241"/>
        <v>Acceptable</v>
      </c>
      <c r="AA1696" t="str">
        <f t="shared" si="242"/>
        <v>Potable</v>
      </c>
      <c r="AB1696" t="str">
        <f t="shared" si="243"/>
        <v>Potable</v>
      </c>
      <c r="AC1696" t="s">
        <v>40</v>
      </c>
    </row>
    <row r="1697" spans="2:29" x14ac:dyDescent="0.3">
      <c r="B1697">
        <v>6.3203752847182901</v>
      </c>
      <c r="C1697">
        <v>165.821545263736</v>
      </c>
      <c r="D1697">
        <v>204.81642070831501</v>
      </c>
      <c r="E1697">
        <v>7.6059582745875201</v>
      </c>
      <c r="F1697">
        <v>354.28903478466901</v>
      </c>
      <c r="G1697">
        <v>422.34104822132701</v>
      </c>
      <c r="H1697">
        <v>14.793959847534101</v>
      </c>
      <c r="I1697">
        <v>46.043064509411003</v>
      </c>
      <c r="J1697">
        <v>2.7286173523352599</v>
      </c>
      <c r="O1697" t="str">
        <f t="shared" si="236"/>
        <v>Neutral</v>
      </c>
      <c r="P1697" t="str" cm="1">
        <f t="array" ref="P1697">_xlfn.IFS(C1696&lt;=60,"Soft",
C1696&lt;120,"Moderately Soft",
C1696&lt;=170,"Desirable",
C1696&lt;=240,"Moderately Hard",
C1696&gt;240,"Hard")</f>
        <v>Hard</v>
      </c>
      <c r="Q1697" t="str" cm="1">
        <f t="array" ref="Q1697">_xlfn.IFS(D1696&lt;50,"Non-Beneficial",
D1696&lt;=150,"Excellent",
D1696&lt;=250,"Good",
D1696&lt;=350,"Average",
D1696&lt;=500,"Poor",
D1696&lt;=800,"Very Poor",
D1696&gt;800,"Unacceptable")</f>
        <v>Average</v>
      </c>
      <c r="R1697" t="str">
        <f t="shared" si="235"/>
        <v>Needs Boiling</v>
      </c>
      <c r="S1697" t="str">
        <f t="shared" si="237"/>
        <v>Safe</v>
      </c>
      <c r="T1697" t="str">
        <f t="shared" si="238"/>
        <v>Acceptable</v>
      </c>
      <c r="U1697" t="str">
        <f t="shared" si="239"/>
        <v>Acceptable</v>
      </c>
      <c r="V1697" t="str">
        <f t="shared" si="240"/>
        <v>Safe</v>
      </c>
      <c r="W1697" t="str">
        <f t="shared" si="241"/>
        <v>Acceptable</v>
      </c>
      <c r="AA1697" t="str">
        <f t="shared" si="242"/>
        <v>Not-Potable</v>
      </c>
      <c r="AB1697" t="str">
        <f t="shared" si="243"/>
        <v>Potable</v>
      </c>
      <c r="AC1697" t="s">
        <v>40</v>
      </c>
    </row>
    <row r="1698" spans="2:29" x14ac:dyDescent="0.3">
      <c r="B1698">
        <v>7.29008857213943</v>
      </c>
      <c r="C1698">
        <v>205.213105114939</v>
      </c>
      <c r="D1698">
        <v>261.15616326376301</v>
      </c>
      <c r="E1698">
        <v>5.1378906197941498</v>
      </c>
      <c r="F1698">
        <v>357.79408813575299</v>
      </c>
      <c r="G1698">
        <v>402.87479856021702</v>
      </c>
      <c r="H1698">
        <v>7.9604775403635104</v>
      </c>
      <c r="I1698">
        <v>63.698514438687297</v>
      </c>
      <c r="J1698">
        <v>4.7006183359493097</v>
      </c>
      <c r="O1698" t="str">
        <f t="shared" si="236"/>
        <v>Acidic</v>
      </c>
      <c r="P1698" t="str" cm="1">
        <f t="array" ref="P1698">_xlfn.IFS(C1697&lt;=60,"Soft",
C1697&lt;120,"Moderately Soft",
C1697&lt;=170,"Desirable",
C1697&lt;=240,"Moderately Hard",
C1697&gt;240,"Hard")</f>
        <v>Desirable</v>
      </c>
      <c r="Q1698" t="str" cm="1">
        <f t="array" ref="Q1698">_xlfn.IFS(D1697&lt;50,"Non-Beneficial",
D1697&lt;=150,"Excellent",
D1697&lt;=250,"Good",
D1697&lt;=350,"Average",
D1697&lt;=500,"Poor",
D1697&lt;=800,"Very Poor",
D1697&gt;800,"Unacceptable")</f>
        <v>Good</v>
      </c>
      <c r="R1698" t="str">
        <f t="shared" si="235"/>
        <v>Unacceptable</v>
      </c>
      <c r="S1698" t="str">
        <f t="shared" si="237"/>
        <v>Safe</v>
      </c>
      <c r="T1698" t="str">
        <f t="shared" si="238"/>
        <v>Acceptable</v>
      </c>
      <c r="U1698" t="str">
        <f t="shared" si="239"/>
        <v>Acceptable</v>
      </c>
      <c r="V1698" t="str">
        <f t="shared" si="240"/>
        <v>Safe</v>
      </c>
      <c r="W1698" t="str">
        <f t="shared" si="241"/>
        <v>Acceptable</v>
      </c>
      <c r="AA1698" t="str">
        <f t="shared" si="242"/>
        <v>Not-Potable</v>
      </c>
      <c r="AB1698" t="str">
        <f t="shared" si="243"/>
        <v>Not-Potable</v>
      </c>
      <c r="AC1698" t="s">
        <v>40</v>
      </c>
    </row>
    <row r="1699" spans="2:29" x14ac:dyDescent="0.3">
      <c r="B1699">
        <v>6.3565110624619896</v>
      </c>
      <c r="C1699">
        <v>164.618185231501</v>
      </c>
      <c r="D1699">
        <v>175.38541172009801</v>
      </c>
      <c r="E1699">
        <v>8.3451923671251098</v>
      </c>
      <c r="F1699">
        <v>345.14495757438698</v>
      </c>
      <c r="G1699">
        <v>430.95950454152103</v>
      </c>
      <c r="H1699">
        <v>15.329437895303901</v>
      </c>
      <c r="I1699">
        <v>47.021381850351403</v>
      </c>
      <c r="J1699">
        <v>3.4155255253974901</v>
      </c>
      <c r="O1699" t="str">
        <f t="shared" si="236"/>
        <v>Neutral</v>
      </c>
      <c r="P1699" t="str" cm="1">
        <f t="array" ref="P1699">_xlfn.IFS(C1698&lt;=60,"Soft",
C1698&lt;120,"Moderately Soft",
C1698&lt;=170,"Desirable",
C1698&lt;=240,"Moderately Hard",
C1698&gt;240,"Hard")</f>
        <v>Moderately Hard</v>
      </c>
      <c r="Q1699" t="str" cm="1">
        <f t="array" ref="Q1699">_xlfn.IFS(D1698&lt;50,"Non-Beneficial",
D1698&lt;=150,"Excellent",
D1698&lt;=250,"Good",
D1698&lt;=350,"Average",
D1698&lt;=500,"Poor",
D1698&lt;=800,"Very Poor",
D1698&gt;800,"Unacceptable")</f>
        <v>Average</v>
      </c>
      <c r="R1699" t="str">
        <f t="shared" si="235"/>
        <v>Needs Boiling</v>
      </c>
      <c r="S1699" t="str">
        <f t="shared" si="237"/>
        <v>Safe</v>
      </c>
      <c r="T1699" t="str">
        <f t="shared" si="238"/>
        <v>Acceptable</v>
      </c>
      <c r="U1699" t="str">
        <f t="shared" si="239"/>
        <v>Acceptable</v>
      </c>
      <c r="V1699" t="str">
        <f t="shared" si="240"/>
        <v>Safe</v>
      </c>
      <c r="W1699" t="str">
        <f t="shared" si="241"/>
        <v>Acceptable</v>
      </c>
      <c r="AA1699" t="str">
        <f t="shared" si="242"/>
        <v>Potable</v>
      </c>
      <c r="AB1699" t="str">
        <f t="shared" si="243"/>
        <v>Potable</v>
      </c>
      <c r="AC1699" t="s">
        <v>40</v>
      </c>
    </row>
    <row r="1700" spans="2:29" x14ac:dyDescent="0.3">
      <c r="B1700">
        <v>7.9740650013584302</v>
      </c>
      <c r="C1700">
        <v>160.22418165431901</v>
      </c>
      <c r="D1700">
        <v>294.77764398921801</v>
      </c>
      <c r="E1700">
        <v>2.4560135962074701</v>
      </c>
      <c r="F1700">
        <v>324.05559223457198</v>
      </c>
      <c r="G1700">
        <v>371.21195132381501</v>
      </c>
      <c r="H1700">
        <v>18.693915043943701</v>
      </c>
      <c r="I1700">
        <v>54.280623851347997</v>
      </c>
      <c r="J1700">
        <v>4.0690866977983999</v>
      </c>
      <c r="O1700" t="str">
        <f t="shared" si="236"/>
        <v>Acidic</v>
      </c>
      <c r="P1700" t="str" cm="1">
        <f t="array" ref="P1700">_xlfn.IFS(C1699&lt;=60,"Soft",
C1699&lt;120,"Moderately Soft",
C1699&lt;=170,"Desirable",
C1699&lt;=240,"Moderately Hard",
C1699&gt;240,"Hard")</f>
        <v>Desirable</v>
      </c>
      <c r="Q1700" t="str" cm="1">
        <f t="array" ref="Q1700">_xlfn.IFS(D1699&lt;50,"Non-Beneficial",
D1699&lt;=150,"Excellent",
D1699&lt;=250,"Good",
D1699&lt;=350,"Average",
D1699&lt;=500,"Poor",
D1699&lt;=800,"Very Poor",
D1699&gt;800,"Unacceptable")</f>
        <v>Good</v>
      </c>
      <c r="R1700" t="str">
        <f t="shared" si="235"/>
        <v>Unacceptable</v>
      </c>
      <c r="S1700" t="str">
        <f t="shared" si="237"/>
        <v>Safe</v>
      </c>
      <c r="T1700" t="str">
        <f t="shared" si="238"/>
        <v>Acceptable</v>
      </c>
      <c r="U1700" t="str">
        <f t="shared" si="239"/>
        <v>Acceptable</v>
      </c>
      <c r="V1700" t="str">
        <f t="shared" si="240"/>
        <v>Safe</v>
      </c>
      <c r="W1700" t="str">
        <f t="shared" si="241"/>
        <v>Acceptable</v>
      </c>
      <c r="AA1700" t="str">
        <f t="shared" si="242"/>
        <v>Not-Potable</v>
      </c>
      <c r="AB1700" t="str">
        <f t="shared" si="243"/>
        <v>Not-Potable</v>
      </c>
      <c r="AC1700" t="s">
        <v>40</v>
      </c>
    </row>
    <row r="1701" spans="2:29" x14ac:dyDescent="0.3">
      <c r="B1701">
        <v>4.9435084435268797</v>
      </c>
      <c r="C1701">
        <v>267.53302687561097</v>
      </c>
      <c r="D1701">
        <v>118.70424852110099</v>
      </c>
      <c r="E1701">
        <v>8.8778686421343291</v>
      </c>
      <c r="F1701">
        <f>$AH$27</f>
        <v>333.77577661081307</v>
      </c>
      <c r="G1701">
        <v>417.41253119567398</v>
      </c>
      <c r="H1701">
        <v>15.252794213746901</v>
      </c>
      <c r="I1701">
        <v>22.7497350368923</v>
      </c>
      <c r="J1701">
        <v>5.0708415773748596</v>
      </c>
      <c r="O1701" t="str">
        <f t="shared" si="236"/>
        <v>Neutral</v>
      </c>
      <c r="P1701" t="str" cm="1">
        <f t="array" ref="P1701">_xlfn.IFS(C1700&lt;=60,"Soft",
C1700&lt;120,"Moderately Soft",
C1700&lt;=170,"Desirable",
C1700&lt;=240,"Moderately Hard",
C1700&gt;240,"Hard")</f>
        <v>Desirable</v>
      </c>
      <c r="Q1701" t="str" cm="1">
        <f t="array" ref="Q1701">_xlfn.IFS(D1700&lt;50,"Non-Beneficial",
D1700&lt;=150,"Excellent",
D1700&lt;=250,"Good",
D1700&lt;=350,"Average",
D1700&lt;=500,"Poor",
D1700&lt;=800,"Very Poor",
D1700&gt;800,"Unacceptable")</f>
        <v>Average</v>
      </c>
      <c r="R1701" t="str">
        <f t="shared" si="235"/>
        <v>Acceptable</v>
      </c>
      <c r="S1701" t="str">
        <f t="shared" si="237"/>
        <v>Safe</v>
      </c>
      <c r="T1701" t="str">
        <f t="shared" si="238"/>
        <v>Acceptable</v>
      </c>
      <c r="U1701" t="str">
        <f t="shared" si="239"/>
        <v>Acceptable</v>
      </c>
      <c r="V1701" t="str">
        <f t="shared" si="240"/>
        <v>Safe</v>
      </c>
      <c r="W1701" t="str">
        <f t="shared" si="241"/>
        <v>Acceptable</v>
      </c>
      <c r="AA1701" t="str">
        <f t="shared" si="242"/>
        <v>Potable</v>
      </c>
      <c r="AB1701" t="str">
        <f t="shared" si="243"/>
        <v>Potable</v>
      </c>
      <c r="AC1701" t="s">
        <v>40</v>
      </c>
    </row>
    <row r="1702" spans="2:29" x14ac:dyDescent="0.3">
      <c r="B1702">
        <v>7.7003623051360801</v>
      </c>
      <c r="C1702">
        <v>220.57179618928899</v>
      </c>
      <c r="D1702">
        <v>294.32208251104197</v>
      </c>
      <c r="E1702">
        <v>6.3562936459646799</v>
      </c>
      <c r="F1702">
        <v>322.75032774515398</v>
      </c>
      <c r="G1702">
        <v>444.95761787201002</v>
      </c>
      <c r="H1702">
        <v>13.027439284931599</v>
      </c>
      <c r="I1702">
        <v>77.829801590425902</v>
      </c>
      <c r="J1702">
        <v>3.7864869942757999</v>
      </c>
      <c r="O1702" t="str">
        <f t="shared" si="236"/>
        <v>Acidic</v>
      </c>
      <c r="P1702" t="str" cm="1">
        <f t="array" ref="P1702">_xlfn.IFS(C1701&lt;=60,"Soft",
C1701&lt;120,"Moderately Soft",
C1701&lt;=170,"Desirable",
C1701&lt;=240,"Moderately Hard",
C1701&gt;240,"Hard")</f>
        <v>Hard</v>
      </c>
      <c r="Q1702" t="str" cm="1">
        <f t="array" ref="Q1702">_xlfn.IFS(D1701&lt;50,"Non-Beneficial",
D1701&lt;=150,"Excellent",
D1701&lt;=250,"Good",
D1701&lt;=350,"Average",
D1701&lt;=500,"Poor",
D1701&lt;=800,"Very Poor",
D1701&gt;800,"Unacceptable")</f>
        <v>Excellent</v>
      </c>
      <c r="R1702" t="str">
        <f t="shared" si="235"/>
        <v>Unacceptable</v>
      </c>
      <c r="S1702" t="str">
        <f t="shared" si="237"/>
        <v>Safe</v>
      </c>
      <c r="T1702" t="str">
        <f t="shared" si="238"/>
        <v>Acceptable</v>
      </c>
      <c r="U1702" t="str">
        <f t="shared" si="239"/>
        <v>Acceptable</v>
      </c>
      <c r="V1702" t="str">
        <f t="shared" si="240"/>
        <v>Safe</v>
      </c>
      <c r="W1702" t="str">
        <f t="shared" si="241"/>
        <v>Unacceptable</v>
      </c>
      <c r="AA1702" t="str">
        <f t="shared" si="242"/>
        <v>Not-Potable</v>
      </c>
      <c r="AB1702" t="str">
        <f t="shared" si="243"/>
        <v>Not-Potable</v>
      </c>
      <c r="AC1702" t="s">
        <v>40</v>
      </c>
    </row>
    <row r="1703" spans="2:29" x14ac:dyDescent="0.3">
      <c r="B1703">
        <v>6.0546071804191497</v>
      </c>
      <c r="C1703">
        <v>228.198026777358</v>
      </c>
      <c r="D1703">
        <v>102.158124167023</v>
      </c>
      <c r="E1703">
        <v>5.9839741836377502</v>
      </c>
      <c r="F1703">
        <v>306.796861547878</v>
      </c>
      <c r="G1703">
        <v>441.49850043692601</v>
      </c>
      <c r="H1703">
        <v>17.229149428715498</v>
      </c>
      <c r="I1703">
        <v>65.340212703018807</v>
      </c>
      <c r="J1703">
        <v>4.8891633597445301</v>
      </c>
      <c r="O1703" t="str">
        <f t="shared" si="236"/>
        <v>Neutral</v>
      </c>
      <c r="P1703" t="str" cm="1">
        <f t="array" ref="P1703">_xlfn.IFS(C1702&lt;=60,"Soft",
C1702&lt;120,"Moderately Soft",
C1702&lt;=170,"Desirable",
C1702&lt;=240,"Moderately Hard",
C1702&gt;240,"Hard")</f>
        <v>Moderately Hard</v>
      </c>
      <c r="Q1703" t="str" cm="1">
        <f t="array" ref="Q1703">_xlfn.IFS(D1702&lt;50,"Non-Beneficial",
D1702&lt;=150,"Excellent",
D1702&lt;=250,"Good",
D1702&lt;=350,"Average",
D1702&lt;=500,"Poor",
D1702&lt;=800,"Very Poor",
D1702&gt;800,"Unacceptable")</f>
        <v>Average</v>
      </c>
      <c r="R1703" t="str">
        <f t="shared" si="235"/>
        <v>Needs Boiling</v>
      </c>
      <c r="S1703" t="str">
        <f t="shared" si="237"/>
        <v>Safe</v>
      </c>
      <c r="T1703" t="str">
        <f t="shared" si="238"/>
        <v>Acceptable</v>
      </c>
      <c r="U1703" t="str">
        <f t="shared" si="239"/>
        <v>Acceptable</v>
      </c>
      <c r="V1703" t="str">
        <f t="shared" si="240"/>
        <v>Safe</v>
      </c>
      <c r="W1703" t="str">
        <f t="shared" si="241"/>
        <v>Acceptable</v>
      </c>
      <c r="AA1703" t="str">
        <f t="shared" si="242"/>
        <v>Potable</v>
      </c>
      <c r="AB1703" t="str">
        <f t="shared" si="243"/>
        <v>Potable</v>
      </c>
      <c r="AC1703" t="s">
        <v>40</v>
      </c>
    </row>
    <row r="1704" spans="2:29" x14ac:dyDescent="0.3">
      <c r="B1704">
        <v>4.2214206798491496</v>
      </c>
      <c r="C1704">
        <v>120.560129575971</v>
      </c>
      <c r="D1704">
        <v>343.70197113299696</v>
      </c>
      <c r="E1704">
        <v>7.9608878067873601</v>
      </c>
      <c r="F1704">
        <v>411.58083006043398</v>
      </c>
      <c r="G1704">
        <v>436.77459795692801</v>
      </c>
      <c r="H1704">
        <v>14.3958387662195</v>
      </c>
      <c r="I1704">
        <v>64.601468391238001</v>
      </c>
      <c r="J1704">
        <v>4.2787124014715898</v>
      </c>
      <c r="O1704" t="str">
        <f t="shared" si="236"/>
        <v>Acidic</v>
      </c>
      <c r="P1704" t="str" cm="1">
        <f t="array" ref="P1704">_xlfn.IFS(C1703&lt;=60,"Soft",
C1703&lt;120,"Moderately Soft",
C1703&lt;=170,"Desirable",
C1703&lt;=240,"Moderately Hard",
C1703&gt;240,"Hard")</f>
        <v>Moderately Hard</v>
      </c>
      <c r="Q1704" t="str" cm="1">
        <f t="array" ref="Q1704">_xlfn.IFS(D1703&lt;50,"Non-Beneficial",
D1703&lt;=150,"Excellent",
D1703&lt;=250,"Good",
D1703&lt;=350,"Average",
D1703&lt;=500,"Poor",
D1703&lt;=800,"Very Poor",
D1703&gt;800,"Unacceptable")</f>
        <v>Excellent</v>
      </c>
      <c r="R1704" t="str">
        <f t="shared" si="235"/>
        <v>Needs Boiling</v>
      </c>
      <c r="S1704" t="str">
        <f t="shared" si="237"/>
        <v>Safe</v>
      </c>
      <c r="T1704" t="str">
        <f t="shared" si="238"/>
        <v>Acceptable</v>
      </c>
      <c r="U1704" t="str">
        <f t="shared" si="239"/>
        <v>Acceptable</v>
      </c>
      <c r="V1704" t="str">
        <f t="shared" si="240"/>
        <v>Safe</v>
      </c>
      <c r="W1704" t="str">
        <f t="shared" si="241"/>
        <v>Acceptable</v>
      </c>
      <c r="AA1704" t="str">
        <f t="shared" si="242"/>
        <v>Not-Potable</v>
      </c>
      <c r="AB1704" t="str">
        <f t="shared" si="243"/>
        <v>Potable</v>
      </c>
      <c r="AC1704" t="s">
        <v>40</v>
      </c>
    </row>
    <row r="1705" spans="2:29" x14ac:dyDescent="0.3">
      <c r="B1705">
        <v>8.5458903464876794</v>
      </c>
      <c r="C1705">
        <v>255.32487191212701</v>
      </c>
      <c r="D1705">
        <v>310.56578782324704</v>
      </c>
      <c r="E1705">
        <v>3.6197790352179502</v>
      </c>
      <c r="F1705">
        <f>$AH$27</f>
        <v>333.77577661081307</v>
      </c>
      <c r="G1705">
        <v>426.88336666052601</v>
      </c>
      <c r="H1705">
        <v>13.7829887358495</v>
      </c>
      <c r="I1705">
        <v>34.448293247521804</v>
      </c>
      <c r="J1705">
        <v>5.0368829866252698</v>
      </c>
      <c r="O1705" t="str">
        <f t="shared" si="236"/>
        <v>Acidic</v>
      </c>
      <c r="P1705" t="str" cm="1">
        <f t="array" ref="P1705">_xlfn.IFS(C1704&lt;=60,"Soft",
C1704&lt;120,"Moderately Soft",
C1704&lt;=170,"Desirable",
C1704&lt;=240,"Moderately Hard",
C1704&gt;240,"Hard")</f>
        <v>Desirable</v>
      </c>
      <c r="Q1705" t="str" cm="1">
        <f t="array" ref="Q1705">_xlfn.IFS(D1704&lt;50,"Non-Beneficial",
D1704&lt;=150,"Excellent",
D1704&lt;=250,"Good",
D1704&lt;=350,"Average",
D1704&lt;=500,"Poor",
D1704&lt;=800,"Very Poor",
D1704&gt;800,"Unacceptable")</f>
        <v>Average</v>
      </c>
      <c r="R1705" t="str">
        <f t="shared" si="235"/>
        <v>Unacceptable</v>
      </c>
      <c r="S1705" t="str">
        <f t="shared" si="237"/>
        <v>Unsafe</v>
      </c>
      <c r="T1705" t="str">
        <f t="shared" si="238"/>
        <v>Acceptable</v>
      </c>
      <c r="U1705" t="str">
        <f t="shared" si="239"/>
        <v>Acceptable</v>
      </c>
      <c r="V1705" t="str">
        <f t="shared" si="240"/>
        <v>Safe</v>
      </c>
      <c r="W1705" t="str">
        <f t="shared" si="241"/>
        <v>Acceptable</v>
      </c>
      <c r="AA1705" t="str">
        <f t="shared" si="242"/>
        <v>Not-Potable</v>
      </c>
      <c r="AB1705" t="str">
        <f t="shared" si="243"/>
        <v>Not-Potable</v>
      </c>
      <c r="AC1705" t="s">
        <v>40</v>
      </c>
    </row>
    <row r="1706" spans="2:29" x14ac:dyDescent="0.3">
      <c r="B1706">
        <v>7.75217621250522</v>
      </c>
      <c r="C1706">
        <v>182.06470492239399</v>
      </c>
      <c r="D1706">
        <v>136.55680652619299</v>
      </c>
      <c r="E1706">
        <v>6.8172472350006803</v>
      </c>
      <c r="F1706">
        <v>337.75377579409798</v>
      </c>
      <c r="G1706">
        <v>328.217251206284</v>
      </c>
      <c r="H1706">
        <v>15.231128962687</v>
      </c>
      <c r="I1706">
        <v>92.255062415126005</v>
      </c>
      <c r="J1706">
        <v>4.7255071095750703</v>
      </c>
      <c r="O1706" t="str">
        <f t="shared" si="236"/>
        <v>Alkaline</v>
      </c>
      <c r="P1706" t="str" cm="1">
        <f t="array" ref="P1706">_xlfn.IFS(C1705&lt;=60,"Soft",
C1705&lt;120,"Moderately Soft",
C1705&lt;=170,"Desirable",
C1705&lt;=240,"Moderately Hard",
C1705&gt;240,"Hard")</f>
        <v>Hard</v>
      </c>
      <c r="Q1706" t="str" cm="1">
        <f t="array" ref="Q1706">_xlfn.IFS(D1705&lt;50,"Non-Beneficial",
D1705&lt;=150,"Excellent",
D1705&lt;=250,"Good",
D1705&lt;=350,"Average",
D1705&lt;=500,"Poor",
D1705&lt;=800,"Very Poor",
D1705&gt;800,"Unacceptable")</f>
        <v>Average</v>
      </c>
      <c r="R1706" t="str">
        <f t="shared" si="235"/>
        <v>Acceptable</v>
      </c>
      <c r="S1706" t="str">
        <f t="shared" si="237"/>
        <v>Safe</v>
      </c>
      <c r="T1706" t="str">
        <f t="shared" si="238"/>
        <v>Acceptable</v>
      </c>
      <c r="U1706" t="str">
        <f t="shared" si="239"/>
        <v>Acceptable</v>
      </c>
      <c r="V1706" t="str">
        <f t="shared" si="240"/>
        <v>Safe</v>
      </c>
      <c r="W1706" t="str">
        <f t="shared" si="241"/>
        <v>Unacceptable</v>
      </c>
      <c r="AA1706" t="str">
        <f t="shared" si="242"/>
        <v>Not-Potable</v>
      </c>
      <c r="AB1706" t="str">
        <f t="shared" si="243"/>
        <v>Not-Potable</v>
      </c>
      <c r="AC1706" t="s">
        <v>40</v>
      </c>
    </row>
    <row r="1707" spans="2:29" x14ac:dyDescent="0.3">
      <c r="B1707">
        <v>5.5881297507213903</v>
      </c>
      <c r="C1707">
        <v>220.817522455568</v>
      </c>
      <c r="D1707">
        <v>87.303124355808791</v>
      </c>
      <c r="E1707">
        <v>8.3218968396422497</v>
      </c>
      <c r="F1707">
        <v>300.22042751944599</v>
      </c>
      <c r="G1707">
        <v>412.70855682277698</v>
      </c>
      <c r="H1707">
        <v>6.4786259638964898</v>
      </c>
      <c r="I1707">
        <v>80.637805869358004</v>
      </c>
      <c r="J1707">
        <v>3.1656184818533202</v>
      </c>
      <c r="O1707" t="str">
        <f t="shared" si="236"/>
        <v>Neutral</v>
      </c>
      <c r="P1707" t="str" cm="1">
        <f t="array" ref="P1707">_xlfn.IFS(C1706&lt;=60,"Soft",
C1706&lt;120,"Moderately Soft",
C1706&lt;=170,"Desirable",
C1706&lt;=240,"Moderately Hard",
C1706&gt;240,"Hard")</f>
        <v>Moderately Hard</v>
      </c>
      <c r="Q1707" t="str" cm="1">
        <f t="array" ref="Q1707">_xlfn.IFS(D1706&lt;50,"Non-Beneficial",
D1706&lt;=150,"Excellent",
D1706&lt;=250,"Good",
D1706&lt;=350,"Average",
D1706&lt;=500,"Poor",
D1706&lt;=800,"Very Poor",
D1706&gt;800,"Unacceptable")</f>
        <v>Excellent</v>
      </c>
      <c r="R1707" t="str">
        <f t="shared" si="235"/>
        <v>Needs Boiling</v>
      </c>
      <c r="S1707" t="str">
        <f t="shared" si="237"/>
        <v>Safe</v>
      </c>
      <c r="T1707" t="str">
        <f t="shared" si="238"/>
        <v>Acceptable</v>
      </c>
      <c r="U1707" t="str">
        <f t="shared" si="239"/>
        <v>Acceptable</v>
      </c>
      <c r="V1707" t="str">
        <f t="shared" si="240"/>
        <v>Unsafe</v>
      </c>
      <c r="W1707" t="str">
        <f t="shared" si="241"/>
        <v>Acceptable</v>
      </c>
      <c r="AA1707" t="str">
        <f t="shared" si="242"/>
        <v>Not-Potable</v>
      </c>
      <c r="AB1707" t="str">
        <f t="shared" si="243"/>
        <v>Potable</v>
      </c>
      <c r="AC1707" t="s">
        <v>40</v>
      </c>
    </row>
    <row r="1708" spans="2:29" x14ac:dyDescent="0.3">
      <c r="B1708">
        <v>8.6498686250736903</v>
      </c>
      <c r="C1708">
        <v>178.58875346487099</v>
      </c>
      <c r="D1708">
        <v>185.03766525364</v>
      </c>
      <c r="E1708">
        <v>7.2408198046679004</v>
      </c>
      <c r="F1708">
        <v>356.26307979644298</v>
      </c>
      <c r="G1708">
        <v>329.50419133541197</v>
      </c>
      <c r="H1708">
        <v>15.280653237568201</v>
      </c>
      <c r="I1708">
        <v>83.783476687659899</v>
      </c>
      <c r="J1708">
        <v>3.0816812395256101</v>
      </c>
      <c r="O1708" t="str">
        <f t="shared" si="236"/>
        <v>Acidic</v>
      </c>
      <c r="P1708" t="str" cm="1">
        <f t="array" ref="P1708">_xlfn.IFS(C1707&lt;=60,"Soft",
C1707&lt;120,"Moderately Soft",
C1707&lt;=170,"Desirable",
C1707&lt;=240,"Moderately Hard",
C1707&gt;240,"Hard")</f>
        <v>Moderately Hard</v>
      </c>
      <c r="Q1708" t="str" cm="1">
        <f t="array" ref="Q1708">_xlfn.IFS(D1707&lt;50,"Non-Beneficial",
D1707&lt;=150,"Excellent",
D1707&lt;=250,"Good",
D1707&lt;=350,"Average",
D1707&lt;=500,"Poor",
D1707&lt;=800,"Very Poor",
D1707&gt;800,"Unacceptable")</f>
        <v>Excellent</v>
      </c>
      <c r="R1708" t="str">
        <f t="shared" si="235"/>
        <v>Unacceptable</v>
      </c>
      <c r="S1708" t="str">
        <f t="shared" si="237"/>
        <v>Safe</v>
      </c>
      <c r="T1708" t="str">
        <f t="shared" si="238"/>
        <v>Acceptable</v>
      </c>
      <c r="U1708" t="str">
        <f t="shared" si="239"/>
        <v>Acceptable</v>
      </c>
      <c r="V1708" t="str">
        <f t="shared" si="240"/>
        <v>Unsafe</v>
      </c>
      <c r="W1708" t="str">
        <f t="shared" si="241"/>
        <v>Acceptable</v>
      </c>
      <c r="AA1708" t="str">
        <f t="shared" si="242"/>
        <v>Not-Potable</v>
      </c>
      <c r="AB1708" t="str">
        <f t="shared" si="243"/>
        <v>Not-Potable</v>
      </c>
      <c r="AC1708" t="s">
        <v>40</v>
      </c>
    </row>
    <row r="1709" spans="2:29" x14ac:dyDescent="0.3">
      <c r="B1709">
        <v>7.8992565152940797</v>
      </c>
      <c r="C1709">
        <v>187.70065418364001</v>
      </c>
      <c r="D1709">
        <v>322.10816300635003</v>
      </c>
      <c r="E1709">
        <v>4.9967631222524496</v>
      </c>
      <c r="F1709">
        <v>320.53236272983003</v>
      </c>
      <c r="G1709">
        <v>400.14980579709402</v>
      </c>
      <c r="H1709">
        <v>19.873604273657499</v>
      </c>
      <c r="I1709">
        <v>46.913341593374597</v>
      </c>
      <c r="J1709">
        <v>4.4481705696093297</v>
      </c>
      <c r="O1709" t="str">
        <f t="shared" si="236"/>
        <v>Alkaline</v>
      </c>
      <c r="P1709" t="str" cm="1">
        <f t="array" ref="P1709">_xlfn.IFS(C1708&lt;=60,"Soft",
C1708&lt;120,"Moderately Soft",
C1708&lt;=170,"Desirable",
C1708&lt;=240,"Moderately Hard",
C1708&gt;240,"Hard")</f>
        <v>Moderately Hard</v>
      </c>
      <c r="Q1709" t="str" cm="1">
        <f t="array" ref="Q1709">_xlfn.IFS(D1708&lt;50,"Non-Beneficial",
D1708&lt;=150,"Excellent",
D1708&lt;=250,"Good",
D1708&lt;=350,"Average",
D1708&lt;=500,"Poor",
D1708&lt;=800,"Very Poor",
D1708&gt;800,"Unacceptable")</f>
        <v>Good</v>
      </c>
      <c r="R1709" t="str">
        <f t="shared" si="235"/>
        <v>Unacceptable</v>
      </c>
      <c r="S1709" t="str">
        <f t="shared" si="237"/>
        <v>Safe</v>
      </c>
      <c r="T1709" t="str">
        <f t="shared" si="238"/>
        <v>Acceptable</v>
      </c>
      <c r="U1709" t="str">
        <f t="shared" si="239"/>
        <v>Acceptable</v>
      </c>
      <c r="V1709" t="str">
        <f t="shared" si="240"/>
        <v>Unsafe</v>
      </c>
      <c r="W1709" t="str">
        <f t="shared" si="241"/>
        <v>Acceptable</v>
      </c>
      <c r="AA1709" t="str">
        <f t="shared" si="242"/>
        <v>Not-Potable</v>
      </c>
      <c r="AB1709" t="str">
        <f t="shared" si="243"/>
        <v>Not-Potable</v>
      </c>
      <c r="AC1709" t="s">
        <v>40</v>
      </c>
    </row>
    <row r="1710" spans="2:29" x14ac:dyDescent="0.3">
      <c r="B1710">
        <v>5.9522679692848497</v>
      </c>
      <c r="C1710">
        <v>136.89053061148499</v>
      </c>
      <c r="D1710">
        <v>281.05964887110599</v>
      </c>
      <c r="E1710">
        <v>7.3309576053061702</v>
      </c>
      <c r="F1710">
        <v>389.80974630563497</v>
      </c>
      <c r="G1710">
        <v>423.96399504741498</v>
      </c>
      <c r="H1710">
        <v>15.373779853058</v>
      </c>
      <c r="I1710">
        <v>68.969792998551597</v>
      </c>
      <c r="J1710">
        <v>4.7697682713884797</v>
      </c>
      <c r="O1710" t="str">
        <f t="shared" si="236"/>
        <v>Neutral</v>
      </c>
      <c r="P1710" t="str" cm="1">
        <f t="array" ref="P1710">_xlfn.IFS(C1709&lt;=60,"Soft",
C1709&lt;120,"Moderately Soft",
C1709&lt;=170,"Desirable",
C1709&lt;=240,"Moderately Hard",
C1709&gt;240,"Hard")</f>
        <v>Moderately Hard</v>
      </c>
      <c r="Q1710" t="str" cm="1">
        <f t="array" ref="Q1710">_xlfn.IFS(D1709&lt;50,"Non-Beneficial",
D1709&lt;=150,"Excellent",
D1709&lt;=250,"Good",
D1709&lt;=350,"Average",
D1709&lt;=500,"Poor",
D1709&lt;=800,"Very Poor",
D1709&gt;800,"Unacceptable")</f>
        <v>Average</v>
      </c>
      <c r="R1710" t="str">
        <f t="shared" si="235"/>
        <v>Acceptable</v>
      </c>
      <c r="S1710" t="str">
        <f t="shared" si="237"/>
        <v>Safe</v>
      </c>
      <c r="T1710" t="str">
        <f t="shared" si="238"/>
        <v>Acceptable</v>
      </c>
      <c r="U1710" t="str">
        <f t="shared" si="239"/>
        <v>Acceptable</v>
      </c>
      <c r="V1710" t="str">
        <f t="shared" si="240"/>
        <v>Safe</v>
      </c>
      <c r="W1710" t="str">
        <f t="shared" si="241"/>
        <v>Acceptable</v>
      </c>
      <c r="AA1710" t="str">
        <f t="shared" si="242"/>
        <v>Potable</v>
      </c>
      <c r="AB1710" t="str">
        <f t="shared" si="243"/>
        <v>Potable</v>
      </c>
      <c r="AC1710" t="s">
        <v>40</v>
      </c>
    </row>
    <row r="1711" spans="2:29" x14ac:dyDescent="0.3">
      <c r="B1711">
        <v>8.0401875566738994</v>
      </c>
      <c r="C1711">
        <v>201.809216480907</v>
      </c>
      <c r="D1711">
        <v>118.61550851625699</v>
      </c>
      <c r="E1711">
        <v>7.2003098302003599</v>
      </c>
      <c r="F1711">
        <v>300.398435056148</v>
      </c>
      <c r="G1711">
        <v>420.549218525985</v>
      </c>
      <c r="H1711">
        <v>7.1686071768436301</v>
      </c>
      <c r="I1711">
        <v>90.761775533873006</v>
      </c>
      <c r="J1711">
        <v>3.2211389690116299</v>
      </c>
      <c r="O1711" t="str">
        <f t="shared" si="236"/>
        <v>Acidic</v>
      </c>
      <c r="P1711" t="str" cm="1">
        <f t="array" ref="P1711">_xlfn.IFS(C1710&lt;=60,"Soft",
C1710&lt;120,"Moderately Soft",
C1710&lt;=170,"Desirable",
C1710&lt;=240,"Moderately Hard",
C1710&gt;240,"Hard")</f>
        <v>Desirable</v>
      </c>
      <c r="Q1711" t="str" cm="1">
        <f t="array" ref="Q1711">_xlfn.IFS(D1710&lt;50,"Non-Beneficial",
D1710&lt;=150,"Excellent",
D1710&lt;=250,"Good",
D1710&lt;=350,"Average",
D1710&lt;=500,"Poor",
D1710&lt;=800,"Very Poor",
D1710&gt;800,"Unacceptable")</f>
        <v>Average</v>
      </c>
      <c r="R1711" t="str">
        <f t="shared" si="235"/>
        <v>Unacceptable</v>
      </c>
      <c r="S1711" t="str">
        <f t="shared" si="237"/>
        <v>Safe</v>
      </c>
      <c r="T1711" t="str">
        <f t="shared" si="238"/>
        <v>Acceptable</v>
      </c>
      <c r="U1711" t="str">
        <f t="shared" si="239"/>
        <v>Acceptable</v>
      </c>
      <c r="V1711" t="str">
        <f t="shared" si="240"/>
        <v>Safe</v>
      </c>
      <c r="W1711" t="str">
        <f t="shared" si="241"/>
        <v>Acceptable</v>
      </c>
      <c r="AA1711" t="str">
        <f t="shared" si="242"/>
        <v>Not-Potable</v>
      </c>
      <c r="AB1711" t="str">
        <f t="shared" si="243"/>
        <v>Not-Potable</v>
      </c>
      <c r="AC1711" t="s">
        <v>40</v>
      </c>
    </row>
    <row r="1712" spans="2:29" x14ac:dyDescent="0.3">
      <c r="B1712">
        <v>4.3132191507406903</v>
      </c>
      <c r="C1712">
        <v>191.119337304304</v>
      </c>
      <c r="D1712">
        <v>127.708318295453</v>
      </c>
      <c r="E1712">
        <v>8.2315744731269795</v>
      </c>
      <c r="F1712">
        <v>284.94594929935602</v>
      </c>
      <c r="G1712">
        <v>499.85479662246502</v>
      </c>
      <c r="H1712">
        <v>13.501270567670399</v>
      </c>
      <c r="I1712">
        <v>76.443961407169297</v>
      </c>
      <c r="J1712">
        <v>3.9235902023946698</v>
      </c>
      <c r="O1712" t="str">
        <f t="shared" si="236"/>
        <v>Alkaline</v>
      </c>
      <c r="P1712" t="str" cm="1">
        <f t="array" ref="P1712">_xlfn.IFS(C1711&lt;=60,"Soft",
C1711&lt;120,"Moderately Soft",
C1711&lt;=170,"Desirable",
C1711&lt;=240,"Moderately Hard",
C1711&gt;240,"Hard")</f>
        <v>Moderately Hard</v>
      </c>
      <c r="Q1712" t="str" cm="1">
        <f t="array" ref="Q1712">_xlfn.IFS(D1711&lt;50,"Non-Beneficial",
D1711&lt;=150,"Excellent",
D1711&lt;=250,"Good",
D1711&lt;=350,"Average",
D1711&lt;=500,"Poor",
D1711&lt;=800,"Very Poor",
D1711&gt;800,"Unacceptable")</f>
        <v>Excellent</v>
      </c>
      <c r="R1712" t="str">
        <f t="shared" si="235"/>
        <v>Unacceptable</v>
      </c>
      <c r="S1712" t="str">
        <f t="shared" si="237"/>
        <v>Safe</v>
      </c>
      <c r="T1712" t="str">
        <f t="shared" si="238"/>
        <v>Acceptable</v>
      </c>
      <c r="U1712" t="str">
        <f t="shared" si="239"/>
        <v>Acceptable</v>
      </c>
      <c r="V1712" t="str">
        <f t="shared" si="240"/>
        <v>Unsafe</v>
      </c>
      <c r="W1712" t="str">
        <f t="shared" si="241"/>
        <v>Acceptable</v>
      </c>
      <c r="AA1712" t="str">
        <f t="shared" si="242"/>
        <v>Not-Potable</v>
      </c>
      <c r="AB1712" t="str">
        <f t="shared" si="243"/>
        <v>Not-Potable</v>
      </c>
      <c r="AC1712" t="s">
        <v>40</v>
      </c>
    </row>
    <row r="1713" spans="2:29" x14ac:dyDescent="0.3">
      <c r="B1713">
        <v>6.7070169276166398</v>
      </c>
      <c r="C1713">
        <v>209.77880531570801</v>
      </c>
      <c r="D1713">
        <v>147.94411400038499</v>
      </c>
      <c r="E1713">
        <v>7.8092915101523603</v>
      </c>
      <c r="F1713">
        <f>$AH$27</f>
        <v>333.77577661081307</v>
      </c>
      <c r="G1713">
        <v>553.64445949430296</v>
      </c>
      <c r="H1713">
        <v>8.0275684754058698</v>
      </c>
      <c r="I1713">
        <v>78.237179685826405</v>
      </c>
      <c r="J1713">
        <v>3.1656323908377302</v>
      </c>
      <c r="O1713" t="str">
        <f t="shared" si="236"/>
        <v>Acidic</v>
      </c>
      <c r="P1713" t="str" cm="1">
        <f t="array" ref="P1713">_xlfn.IFS(C1712&lt;=60,"Soft",
C1712&lt;120,"Moderately Soft",
C1712&lt;=170,"Desirable",
C1712&lt;=240,"Moderately Hard",
C1712&gt;240,"Hard")</f>
        <v>Moderately Hard</v>
      </c>
      <c r="Q1713" t="str" cm="1">
        <f t="array" ref="Q1713">_xlfn.IFS(D1712&lt;50,"Non-Beneficial",
D1712&lt;=150,"Excellent",
D1712&lt;=250,"Good",
D1712&lt;=350,"Average",
D1712&lt;=500,"Poor",
D1712&lt;=800,"Very Poor",
D1712&gt;800,"Unacceptable")</f>
        <v>Excellent</v>
      </c>
      <c r="R1713" t="str">
        <f t="shared" si="235"/>
        <v>Unacceptable</v>
      </c>
      <c r="S1713" t="str">
        <f t="shared" si="237"/>
        <v>Safe</v>
      </c>
      <c r="T1713" t="str">
        <f t="shared" si="238"/>
        <v>Acceptable</v>
      </c>
      <c r="U1713" t="str">
        <f t="shared" si="239"/>
        <v>Acceptable</v>
      </c>
      <c r="V1713" t="str">
        <f t="shared" si="240"/>
        <v>Safe</v>
      </c>
      <c r="W1713" t="str">
        <f t="shared" si="241"/>
        <v>Acceptable</v>
      </c>
      <c r="AA1713" t="str">
        <f t="shared" si="242"/>
        <v>Not-Potable</v>
      </c>
      <c r="AB1713" t="str">
        <f t="shared" si="243"/>
        <v>Not-Potable</v>
      </c>
      <c r="AC1713" t="s">
        <v>40</v>
      </c>
    </row>
    <row r="1714" spans="2:29" x14ac:dyDescent="0.3">
      <c r="B1714">
        <v>5.85356060080312</v>
      </c>
      <c r="C1714">
        <v>186.80775075773201</v>
      </c>
      <c r="D1714">
        <v>197.908569262969</v>
      </c>
      <c r="E1714">
        <v>6.6157807334929899</v>
      </c>
      <c r="F1714">
        <f>$AH$27</f>
        <v>333.77577661081307</v>
      </c>
      <c r="G1714">
        <v>489.79688839042302</v>
      </c>
      <c r="H1714">
        <v>19.670702716582099</v>
      </c>
      <c r="I1714">
        <v>65.040007330283402</v>
      </c>
      <c r="J1714">
        <v>3.7568738951374399</v>
      </c>
      <c r="O1714" t="str">
        <f t="shared" si="236"/>
        <v>Drinkable</v>
      </c>
      <c r="P1714" t="str" cm="1">
        <f t="array" ref="P1714">_xlfn.IFS(C1713&lt;=60,"Soft",
C1713&lt;120,"Moderately Soft",
C1713&lt;=170,"Desirable",
C1713&lt;=240,"Moderately Hard",
C1713&gt;240,"Hard")</f>
        <v>Moderately Hard</v>
      </c>
      <c r="Q1714" t="str" cm="1">
        <f t="array" ref="Q1714">_xlfn.IFS(D1713&lt;50,"Non-Beneficial",
D1713&lt;=150,"Excellent",
D1713&lt;=250,"Good",
D1713&lt;=350,"Average",
D1713&lt;=500,"Poor",
D1713&lt;=800,"Very Poor",
D1713&gt;800,"Unacceptable")</f>
        <v>Excellent</v>
      </c>
      <c r="R1714" t="str">
        <f t="shared" si="235"/>
        <v>Unacceptable</v>
      </c>
      <c r="S1714" t="str">
        <f t="shared" si="237"/>
        <v>Safe</v>
      </c>
      <c r="T1714" t="str">
        <f t="shared" si="238"/>
        <v>Unacceptable</v>
      </c>
      <c r="U1714" t="str">
        <f t="shared" si="239"/>
        <v>Acceptable</v>
      </c>
      <c r="V1714" t="str">
        <f t="shared" si="240"/>
        <v>Safe</v>
      </c>
      <c r="W1714" t="str">
        <f t="shared" si="241"/>
        <v>Acceptable</v>
      </c>
      <c r="AA1714" t="str">
        <f t="shared" si="242"/>
        <v>Not-Potable</v>
      </c>
      <c r="AB1714" t="str">
        <f t="shared" si="243"/>
        <v>Not-Potable</v>
      </c>
      <c r="AC1714" t="s">
        <v>40</v>
      </c>
    </row>
    <row r="1715" spans="2:29" x14ac:dyDescent="0.3">
      <c r="B1715">
        <v>8.8174027743889507</v>
      </c>
      <c r="C1715">
        <v>175.75497122090701</v>
      </c>
      <c r="D1715">
        <v>231.73319529683701</v>
      </c>
      <c r="E1715">
        <v>6.7308609481861996</v>
      </c>
      <c r="F1715">
        <v>367.15418390923497</v>
      </c>
      <c r="G1715">
        <v>552.07454399811695</v>
      </c>
      <c r="H1715">
        <v>7.7331092700546202</v>
      </c>
      <c r="I1715">
        <v>91.443355758099003</v>
      </c>
      <c r="J1715">
        <v>3.8640984193819499</v>
      </c>
      <c r="O1715" t="str">
        <f t="shared" si="236"/>
        <v>Acidic</v>
      </c>
      <c r="P1715" t="str" cm="1">
        <f t="array" ref="P1715">_xlfn.IFS(C1714&lt;=60,"Soft",
C1714&lt;120,"Moderately Soft",
C1714&lt;=170,"Desirable",
C1714&lt;=240,"Moderately Hard",
C1714&gt;240,"Hard")</f>
        <v>Moderately Hard</v>
      </c>
      <c r="Q1715" t="str" cm="1">
        <f t="array" ref="Q1715">_xlfn.IFS(D1714&lt;50,"Non-Beneficial",
D1714&lt;=150,"Excellent",
D1714&lt;=250,"Good",
D1714&lt;=350,"Average",
D1714&lt;=500,"Poor",
D1714&lt;=800,"Very Poor",
D1714&gt;800,"Unacceptable")</f>
        <v>Good</v>
      </c>
      <c r="R1715" t="str">
        <f t="shared" si="235"/>
        <v>Needs Boiling</v>
      </c>
      <c r="S1715" t="str">
        <f t="shared" si="237"/>
        <v>Safe</v>
      </c>
      <c r="T1715" t="str">
        <f t="shared" si="238"/>
        <v>Acceptable</v>
      </c>
      <c r="U1715" t="str">
        <f t="shared" si="239"/>
        <v>Acceptable</v>
      </c>
      <c r="V1715" t="str">
        <f t="shared" si="240"/>
        <v>Safe</v>
      </c>
      <c r="W1715" t="str">
        <f t="shared" si="241"/>
        <v>Acceptable</v>
      </c>
      <c r="AA1715" t="str">
        <f t="shared" si="242"/>
        <v>Not-Potable</v>
      </c>
      <c r="AB1715" t="str">
        <f t="shared" si="243"/>
        <v>Potable</v>
      </c>
      <c r="AC1715" t="s">
        <v>40</v>
      </c>
    </row>
    <row r="1716" spans="2:29" x14ac:dyDescent="0.3">
      <c r="B1716">
        <f>$AG$27</f>
        <v>7.080794504276815</v>
      </c>
      <c r="C1716">
        <v>171.434980470624</v>
      </c>
      <c r="D1716">
        <v>392.07589248442304</v>
      </c>
      <c r="E1716">
        <v>4.7105099923857203</v>
      </c>
      <c r="F1716">
        <v>354.44460935071697</v>
      </c>
      <c r="G1716">
        <v>381.68541716972601</v>
      </c>
      <c r="H1716">
        <v>20.212088398212799</v>
      </c>
      <c r="I1716">
        <v>97.418885663200001</v>
      </c>
      <c r="J1716">
        <v>2.8125036354500899</v>
      </c>
      <c r="O1716" t="str">
        <f t="shared" si="236"/>
        <v>Alkaline</v>
      </c>
      <c r="P1716" t="str" cm="1">
        <f t="array" ref="P1716">_xlfn.IFS(C1715&lt;=60,"Soft",
C1715&lt;120,"Moderately Soft",
C1715&lt;=170,"Desirable",
C1715&lt;=240,"Moderately Hard",
C1715&gt;240,"Hard")</f>
        <v>Moderately Hard</v>
      </c>
      <c r="Q1716" t="str" cm="1">
        <f t="array" ref="Q1716">_xlfn.IFS(D1715&lt;50,"Non-Beneficial",
D1715&lt;=150,"Excellent",
D1715&lt;=250,"Good",
D1715&lt;=350,"Average",
D1715&lt;=500,"Poor",
D1715&lt;=800,"Very Poor",
D1715&gt;800,"Unacceptable")</f>
        <v>Good</v>
      </c>
      <c r="R1716" t="str">
        <f t="shared" si="235"/>
        <v>Needs Boiling</v>
      </c>
      <c r="S1716" t="str">
        <f t="shared" si="237"/>
        <v>Safe</v>
      </c>
      <c r="T1716" t="str">
        <f t="shared" si="238"/>
        <v>Unacceptable</v>
      </c>
      <c r="U1716" t="str">
        <f t="shared" si="239"/>
        <v>Acceptable</v>
      </c>
      <c r="V1716" t="str">
        <f t="shared" si="240"/>
        <v>Unsafe</v>
      </c>
      <c r="W1716" t="str">
        <f t="shared" si="241"/>
        <v>Acceptable</v>
      </c>
      <c r="AA1716" t="str">
        <f t="shared" si="242"/>
        <v>Not-Potable</v>
      </c>
      <c r="AB1716" t="str">
        <f t="shared" si="243"/>
        <v>Not-Potable</v>
      </c>
      <c r="AC1716" t="s">
        <v>40</v>
      </c>
    </row>
    <row r="1717" spans="2:29" x14ac:dyDescent="0.3">
      <c r="B1717">
        <f>$AG$27</f>
        <v>7.080794504276815</v>
      </c>
      <c r="C1717">
        <v>193.57715670833599</v>
      </c>
      <c r="D1717">
        <v>196.71351229339498</v>
      </c>
      <c r="E1717">
        <v>7.5688966060981002</v>
      </c>
      <c r="F1717">
        <v>342.67340925387498</v>
      </c>
      <c r="G1717">
        <v>322.73568529949398</v>
      </c>
      <c r="H1717">
        <v>18.511585537338402</v>
      </c>
      <c r="I1717">
        <v>77.710306994652896</v>
      </c>
      <c r="J1717">
        <v>3.48151739464496</v>
      </c>
      <c r="O1717" t="str">
        <f t="shared" si="236"/>
        <v>Neutral</v>
      </c>
      <c r="P1717" t="str" cm="1">
        <f t="array" ref="P1717">_xlfn.IFS(C1716&lt;=60,"Soft",
C1716&lt;120,"Moderately Soft",
C1716&lt;=170,"Desirable",
C1716&lt;=240,"Moderately Hard",
C1716&gt;240,"Hard")</f>
        <v>Moderately Hard</v>
      </c>
      <c r="Q1717" t="str" cm="1">
        <f t="array" ref="Q1717">_xlfn.IFS(D1716&lt;50,"Non-Beneficial",
D1716&lt;=150,"Excellent",
D1716&lt;=250,"Good",
D1716&lt;=350,"Average",
D1716&lt;=500,"Poor",
D1716&lt;=800,"Very Poor",
D1716&gt;800,"Unacceptable")</f>
        <v>Poor</v>
      </c>
      <c r="R1717" t="str">
        <f t="shared" si="235"/>
        <v>Acceptable</v>
      </c>
      <c r="S1717" t="str">
        <f t="shared" si="237"/>
        <v>Safe</v>
      </c>
      <c r="T1717" t="str">
        <f t="shared" si="238"/>
        <v>Acceptable</v>
      </c>
      <c r="U1717" t="str">
        <f t="shared" si="239"/>
        <v>Unacceptable</v>
      </c>
      <c r="V1717" t="str">
        <f t="shared" si="240"/>
        <v>Unsafe</v>
      </c>
      <c r="W1717" t="str">
        <f t="shared" si="241"/>
        <v>Acceptable</v>
      </c>
      <c r="AA1717" t="str">
        <f t="shared" si="242"/>
        <v>Not-Potable</v>
      </c>
      <c r="AB1717" t="str">
        <f t="shared" si="243"/>
        <v>Not-Potable</v>
      </c>
      <c r="AC1717" t="s">
        <v>40</v>
      </c>
    </row>
    <row r="1718" spans="2:29" x14ac:dyDescent="0.3">
      <c r="B1718">
        <v>7.4764084596689804</v>
      </c>
      <c r="C1718">
        <v>246.18471915057</v>
      </c>
      <c r="D1718">
        <v>271.098956091204</v>
      </c>
      <c r="E1718">
        <v>9.7919607676715898</v>
      </c>
      <c r="F1718">
        <v>341.16363121404498</v>
      </c>
      <c r="G1718">
        <v>339.72998778136201</v>
      </c>
      <c r="H1718">
        <v>16.2176797948995</v>
      </c>
      <c r="I1718">
        <v>77.603021385482904</v>
      </c>
      <c r="J1718">
        <v>3.4781937804021199</v>
      </c>
      <c r="O1718" t="str">
        <f t="shared" si="236"/>
        <v>Neutral</v>
      </c>
      <c r="P1718" t="str" cm="1">
        <f t="array" ref="P1718">_xlfn.IFS(C1717&lt;=60,"Soft",
C1717&lt;120,"Moderately Soft",
C1717&lt;=170,"Desirable",
C1717&lt;=240,"Moderately Hard",
C1717&gt;240,"Hard")</f>
        <v>Moderately Hard</v>
      </c>
      <c r="Q1718" t="str" cm="1">
        <f t="array" ref="Q1718">_xlfn.IFS(D1717&lt;50,"Non-Beneficial",
D1717&lt;=150,"Excellent",
D1717&lt;=250,"Good",
D1717&lt;=350,"Average",
D1717&lt;=500,"Poor",
D1717&lt;=800,"Very Poor",
D1717&gt;800,"Unacceptable")</f>
        <v>Good</v>
      </c>
      <c r="R1718" t="str">
        <f t="shared" si="235"/>
        <v>Unacceptable</v>
      </c>
      <c r="S1718" t="str">
        <f t="shared" si="237"/>
        <v>Safe</v>
      </c>
      <c r="T1718" t="str">
        <f t="shared" si="238"/>
        <v>Acceptable</v>
      </c>
      <c r="U1718" t="str">
        <f t="shared" si="239"/>
        <v>Acceptable</v>
      </c>
      <c r="V1718" t="str">
        <f t="shared" si="240"/>
        <v>Safe</v>
      </c>
      <c r="W1718" t="str">
        <f t="shared" si="241"/>
        <v>Acceptable</v>
      </c>
      <c r="AA1718" t="str">
        <f t="shared" si="242"/>
        <v>Not-Potable</v>
      </c>
      <c r="AB1718" t="str">
        <f t="shared" si="243"/>
        <v>Potable</v>
      </c>
      <c r="AC1718" t="s">
        <v>40</v>
      </c>
    </row>
    <row r="1719" spans="2:29" x14ac:dyDescent="0.3">
      <c r="B1719">
        <v>7.6914862984257599</v>
      </c>
      <c r="C1719">
        <v>155.18531929611399</v>
      </c>
      <c r="D1719">
        <v>365.78223745304899</v>
      </c>
      <c r="E1719">
        <v>7.6907277204929496</v>
      </c>
      <c r="F1719">
        <v>405.16938600017397</v>
      </c>
      <c r="G1719">
        <v>536.88958914314105</v>
      </c>
      <c r="H1719">
        <v>16.2149656468433</v>
      </c>
      <c r="I1719">
        <v>77.582050503092702</v>
      </c>
      <c r="J1719">
        <v>4.0424974832663203</v>
      </c>
      <c r="O1719" t="str">
        <f t="shared" si="236"/>
        <v>Neutral</v>
      </c>
      <c r="P1719" t="str" cm="1">
        <f t="array" ref="P1719">_xlfn.IFS(C1718&lt;=60,"Soft",
C1718&lt;120,"Moderately Soft",
C1718&lt;=170,"Desirable",
C1718&lt;=240,"Moderately Hard",
C1718&gt;240,"Hard")</f>
        <v>Hard</v>
      </c>
      <c r="Q1719" t="str" cm="1">
        <f t="array" ref="Q1719">_xlfn.IFS(D1718&lt;50,"Non-Beneficial",
D1718&lt;=150,"Excellent",
D1718&lt;=250,"Good",
D1718&lt;=350,"Average",
D1718&lt;=500,"Poor",
D1718&lt;=800,"Very Poor",
D1718&gt;800,"Unacceptable")</f>
        <v>Average</v>
      </c>
      <c r="R1719" t="str">
        <f t="shared" si="235"/>
        <v>Unacceptable</v>
      </c>
      <c r="S1719" t="str">
        <f t="shared" si="237"/>
        <v>Safe</v>
      </c>
      <c r="T1719" t="str">
        <f t="shared" si="238"/>
        <v>Acceptable</v>
      </c>
      <c r="U1719" t="str">
        <f t="shared" si="239"/>
        <v>Acceptable</v>
      </c>
      <c r="V1719" t="str">
        <f t="shared" si="240"/>
        <v>Safe</v>
      </c>
      <c r="W1719" t="str">
        <f t="shared" si="241"/>
        <v>Acceptable</v>
      </c>
      <c r="AA1719" t="str">
        <f t="shared" si="242"/>
        <v>Not-Potable</v>
      </c>
      <c r="AB1719" t="str">
        <f t="shared" si="243"/>
        <v>Not-Potable</v>
      </c>
      <c r="AC1719" t="s">
        <v>40</v>
      </c>
    </row>
    <row r="1720" spans="2:29" x14ac:dyDescent="0.3">
      <c r="B1720">
        <v>7.3673718526278602</v>
      </c>
      <c r="C1720">
        <v>176.33520987446599</v>
      </c>
      <c r="D1720">
        <v>166.63602507042299</v>
      </c>
      <c r="E1720">
        <v>8.0627826588360101</v>
      </c>
      <c r="F1720">
        <f>$AH$27</f>
        <v>333.77577661081307</v>
      </c>
      <c r="G1720">
        <v>354.76494032344999</v>
      </c>
      <c r="H1720">
        <v>10.6829209026057</v>
      </c>
      <c r="I1720">
        <v>37.3633711679783</v>
      </c>
      <c r="J1720">
        <v>3.8172151052716798</v>
      </c>
      <c r="O1720" t="str">
        <f t="shared" si="236"/>
        <v>Neutral</v>
      </c>
      <c r="P1720" t="str" cm="1">
        <f t="array" ref="P1720">_xlfn.IFS(C1719&lt;=60,"Soft",
C1719&lt;120,"Moderately Soft",
C1719&lt;=170,"Desirable",
C1719&lt;=240,"Moderately Hard",
C1719&gt;240,"Hard")</f>
        <v>Desirable</v>
      </c>
      <c r="Q1720" t="str" cm="1">
        <f t="array" ref="Q1720">_xlfn.IFS(D1719&lt;50,"Non-Beneficial",
D1719&lt;=150,"Excellent",
D1719&lt;=250,"Good",
D1719&lt;=350,"Average",
D1719&lt;=500,"Poor",
D1719&lt;=800,"Very Poor",
D1719&gt;800,"Unacceptable")</f>
        <v>Poor</v>
      </c>
      <c r="R1720" t="str">
        <f t="shared" si="235"/>
        <v>Unacceptable</v>
      </c>
      <c r="S1720" t="str">
        <f t="shared" si="237"/>
        <v>Unsafe</v>
      </c>
      <c r="T1720" t="str">
        <f t="shared" si="238"/>
        <v>Unacceptable</v>
      </c>
      <c r="U1720" t="str">
        <f t="shared" si="239"/>
        <v>Acceptable</v>
      </c>
      <c r="V1720" t="str">
        <f t="shared" si="240"/>
        <v>Safe</v>
      </c>
      <c r="W1720" t="str">
        <f t="shared" si="241"/>
        <v>Acceptable</v>
      </c>
      <c r="AA1720" t="str">
        <f t="shared" si="242"/>
        <v>Not-Potable</v>
      </c>
      <c r="AB1720" t="str">
        <f t="shared" si="243"/>
        <v>Not-Potable</v>
      </c>
      <c r="AC1720" t="s">
        <v>40</v>
      </c>
    </row>
    <row r="1721" spans="2:29" x14ac:dyDescent="0.3">
      <c r="B1721">
        <v>8.9279059259388092</v>
      </c>
      <c r="C1721">
        <v>188.05441914637501</v>
      </c>
      <c r="D1721">
        <v>221.39878848470599</v>
      </c>
      <c r="E1721">
        <v>4.2527214097870401</v>
      </c>
      <c r="F1721">
        <v>376.33456593537602</v>
      </c>
      <c r="G1721">
        <v>438.51558702553803</v>
      </c>
      <c r="H1721">
        <v>8.5979733155290798</v>
      </c>
      <c r="I1721">
        <v>92.828320611166504</v>
      </c>
      <c r="J1721">
        <v>5.4743546981443796</v>
      </c>
      <c r="O1721" t="str">
        <f t="shared" si="236"/>
        <v>Neutral</v>
      </c>
      <c r="P1721" t="str" cm="1">
        <f t="array" ref="P1721">_xlfn.IFS(C1720&lt;=60,"Soft",
C1720&lt;120,"Moderately Soft",
C1720&lt;=170,"Desirable",
C1720&lt;=240,"Moderately Hard",
C1720&gt;240,"Hard")</f>
        <v>Moderately Hard</v>
      </c>
      <c r="Q1721" t="str" cm="1">
        <f t="array" ref="Q1721">_xlfn.IFS(D1720&lt;50,"Non-Beneficial",
D1720&lt;=150,"Excellent",
D1720&lt;=250,"Good",
D1720&lt;=350,"Average",
D1720&lt;=500,"Poor",
D1720&lt;=800,"Very Poor",
D1720&gt;800,"Unacceptable")</f>
        <v>Good</v>
      </c>
      <c r="R1721" t="str">
        <f t="shared" si="235"/>
        <v>Unacceptable</v>
      </c>
      <c r="S1721" t="str">
        <f t="shared" si="237"/>
        <v>Safe</v>
      </c>
      <c r="T1721" t="str">
        <f t="shared" si="238"/>
        <v>Acceptable</v>
      </c>
      <c r="U1721" t="str">
        <f t="shared" si="239"/>
        <v>Acceptable</v>
      </c>
      <c r="V1721" t="str">
        <f t="shared" si="240"/>
        <v>Safe</v>
      </c>
      <c r="W1721" t="str">
        <f t="shared" si="241"/>
        <v>Acceptable</v>
      </c>
      <c r="AA1721" t="str">
        <f t="shared" si="242"/>
        <v>Not-Potable</v>
      </c>
      <c r="AB1721" t="str">
        <f t="shared" si="243"/>
        <v>Potable</v>
      </c>
      <c r="AC1721" t="s">
        <v>40</v>
      </c>
    </row>
    <row r="1722" spans="2:29" x14ac:dyDescent="0.3">
      <c r="B1722">
        <v>5.6212273200900604</v>
      </c>
      <c r="C1722">
        <v>221.649439510522</v>
      </c>
      <c r="D1722">
        <v>111.23886159113599</v>
      </c>
      <c r="E1722">
        <v>8.8094331441461904</v>
      </c>
      <c r="F1722">
        <v>314.87134173852598</v>
      </c>
      <c r="G1722">
        <v>326.350872509596</v>
      </c>
      <c r="H1722">
        <v>19.3125363476478</v>
      </c>
      <c r="I1722">
        <v>84.377323216327298</v>
      </c>
      <c r="J1722">
        <v>3.4407533246763</v>
      </c>
      <c r="O1722" t="str">
        <f t="shared" si="236"/>
        <v>Alkaline</v>
      </c>
      <c r="P1722" t="str" cm="1">
        <f t="array" ref="P1722">_xlfn.IFS(C1721&lt;=60,"Soft",
C1721&lt;120,"Moderately Soft",
C1721&lt;=170,"Desirable",
C1721&lt;=240,"Moderately Hard",
C1721&gt;240,"Hard")</f>
        <v>Moderately Hard</v>
      </c>
      <c r="Q1722" t="str" cm="1">
        <f t="array" ref="Q1722">_xlfn.IFS(D1721&lt;50,"Non-Beneficial",
D1721&lt;=150,"Excellent",
D1721&lt;=250,"Good",
D1721&lt;=350,"Average",
D1721&lt;=500,"Poor",
D1721&lt;=800,"Very Poor",
D1721&gt;800,"Unacceptable")</f>
        <v>Good</v>
      </c>
      <c r="R1722" t="str">
        <f t="shared" si="235"/>
        <v>Acceptable</v>
      </c>
      <c r="S1722" t="str">
        <f t="shared" si="237"/>
        <v>Safe</v>
      </c>
      <c r="T1722" t="str">
        <f t="shared" si="238"/>
        <v>Acceptable</v>
      </c>
      <c r="U1722" t="str">
        <f t="shared" si="239"/>
        <v>Acceptable</v>
      </c>
      <c r="V1722" t="str">
        <f t="shared" si="240"/>
        <v>Unsafe</v>
      </c>
      <c r="W1722" t="str">
        <f t="shared" si="241"/>
        <v>Unacceptable</v>
      </c>
      <c r="AA1722" t="str">
        <f t="shared" si="242"/>
        <v>Not-Potable</v>
      </c>
      <c r="AB1722" t="str">
        <f t="shared" si="243"/>
        <v>Not-Potable</v>
      </c>
      <c r="AC1722" t="s">
        <v>40</v>
      </c>
    </row>
    <row r="1723" spans="2:29" x14ac:dyDescent="0.3">
      <c r="B1723">
        <v>6.4506449253272899</v>
      </c>
      <c r="C1723">
        <v>201.59667345017999</v>
      </c>
      <c r="D1723">
        <v>276.82507445577198</v>
      </c>
      <c r="E1723">
        <v>5.6551388617719596</v>
      </c>
      <c r="F1723">
        <v>316.10589226500002</v>
      </c>
      <c r="G1723">
        <v>573.033778946354</v>
      </c>
      <c r="H1723">
        <v>14.642709075413901</v>
      </c>
      <c r="I1723">
        <f>$AI$27</f>
        <v>66.396292946768</v>
      </c>
      <c r="J1723">
        <v>5.24153919558269</v>
      </c>
      <c r="O1723" t="str">
        <f t="shared" si="236"/>
        <v>Acidic</v>
      </c>
      <c r="P1723" t="str" cm="1">
        <f t="array" ref="P1723">_xlfn.IFS(C1722&lt;=60,"Soft",
C1722&lt;120,"Moderately Soft",
C1722&lt;=170,"Desirable",
C1722&lt;=240,"Moderately Hard",
C1722&gt;240,"Hard")</f>
        <v>Moderately Hard</v>
      </c>
      <c r="Q1723" t="str" cm="1">
        <f t="array" ref="Q1723">_xlfn.IFS(D1722&lt;50,"Non-Beneficial",
D1722&lt;=150,"Excellent",
D1722&lt;=250,"Good",
D1722&lt;=350,"Average",
D1722&lt;=500,"Poor",
D1722&lt;=800,"Very Poor",
D1722&gt;800,"Unacceptable")</f>
        <v>Excellent</v>
      </c>
      <c r="R1723" t="str">
        <f t="shared" si="235"/>
        <v>Unacceptable</v>
      </c>
      <c r="S1723" t="str">
        <f t="shared" si="237"/>
        <v>Safe</v>
      </c>
      <c r="T1723" t="str">
        <f t="shared" si="238"/>
        <v>Acceptable</v>
      </c>
      <c r="U1723" t="str">
        <f t="shared" si="239"/>
        <v>Acceptable</v>
      </c>
      <c r="V1723" t="str">
        <f t="shared" si="240"/>
        <v>Unsafe</v>
      </c>
      <c r="W1723" t="str">
        <f t="shared" si="241"/>
        <v>Acceptable</v>
      </c>
      <c r="AA1723" t="str">
        <f t="shared" si="242"/>
        <v>Not-Potable</v>
      </c>
      <c r="AB1723" t="str">
        <f t="shared" si="243"/>
        <v>Not-Potable</v>
      </c>
      <c r="AC1723" t="s">
        <v>40</v>
      </c>
    </row>
    <row r="1724" spans="2:29" x14ac:dyDescent="0.3">
      <c r="B1724">
        <v>7.5665171245129601</v>
      </c>
      <c r="C1724">
        <v>205.39658173924801</v>
      </c>
      <c r="D1724">
        <v>308.23730490123302</v>
      </c>
      <c r="E1724">
        <v>7.81663604672032</v>
      </c>
      <c r="F1724">
        <v>354.175972290169</v>
      </c>
      <c r="G1724">
        <v>395.29727545814501</v>
      </c>
      <c r="H1724">
        <v>12.0952514943545</v>
      </c>
      <c r="I1724">
        <v>63.767702039403197</v>
      </c>
      <c r="J1724">
        <v>3.2751420374154501</v>
      </c>
      <c r="O1724" t="str">
        <f t="shared" si="236"/>
        <v>Acidic</v>
      </c>
      <c r="P1724" t="str" cm="1">
        <f t="array" ref="P1724">_xlfn.IFS(C1723&lt;=60,"Soft",
C1723&lt;120,"Moderately Soft",
C1723&lt;=170,"Desirable",
C1723&lt;=240,"Moderately Hard",
C1723&gt;240,"Hard")</f>
        <v>Moderately Hard</v>
      </c>
      <c r="Q1724" t="str" cm="1">
        <f t="array" ref="Q1724">_xlfn.IFS(D1723&lt;50,"Non-Beneficial",
D1723&lt;=150,"Excellent",
D1723&lt;=250,"Good",
D1723&lt;=350,"Average",
D1723&lt;=500,"Poor",
D1723&lt;=800,"Very Poor",
D1723&gt;800,"Unacceptable")</f>
        <v>Average</v>
      </c>
      <c r="R1724" t="str">
        <f t="shared" si="235"/>
        <v>Needs Boiling</v>
      </c>
      <c r="S1724" t="str">
        <f t="shared" si="237"/>
        <v>Safe</v>
      </c>
      <c r="T1724" t="str">
        <f t="shared" si="238"/>
        <v>Unacceptable</v>
      </c>
      <c r="U1724" t="str">
        <f t="shared" si="239"/>
        <v>Acceptable</v>
      </c>
      <c r="V1724" t="str">
        <f t="shared" si="240"/>
        <v>Safe</v>
      </c>
      <c r="W1724" t="str">
        <f t="shared" si="241"/>
        <v>Unacceptable</v>
      </c>
      <c r="AA1724" t="str">
        <f t="shared" si="242"/>
        <v>Not-Potable</v>
      </c>
      <c r="AB1724" t="str">
        <f t="shared" si="243"/>
        <v>Not-Potable</v>
      </c>
      <c r="AC1724" t="s">
        <v>40</v>
      </c>
    </row>
    <row r="1725" spans="2:29" x14ac:dyDescent="0.3">
      <c r="B1725">
        <v>6.1156375458102001</v>
      </c>
      <c r="C1725">
        <v>240.975155894171</v>
      </c>
      <c r="D1725">
        <v>157.657867177009</v>
      </c>
      <c r="E1725">
        <v>10.0883448898932</v>
      </c>
      <c r="F1725">
        <v>339.402439680805</v>
      </c>
      <c r="G1725">
        <v>407.31953925771597</v>
      </c>
      <c r="H1725">
        <v>21.3050483650484</v>
      </c>
      <c r="I1725">
        <v>63.071597466046299</v>
      </c>
      <c r="J1725">
        <v>3.7236254732604501</v>
      </c>
      <c r="O1725" t="str">
        <f t="shared" si="236"/>
        <v>Neutral</v>
      </c>
      <c r="P1725" t="str" cm="1">
        <f t="array" ref="P1725">_xlfn.IFS(C1724&lt;=60,"Soft",
C1724&lt;120,"Moderately Soft",
C1724&lt;=170,"Desirable",
C1724&lt;=240,"Moderately Hard",
C1724&gt;240,"Hard")</f>
        <v>Moderately Hard</v>
      </c>
      <c r="Q1725" t="str" cm="1">
        <f t="array" ref="Q1725">_xlfn.IFS(D1724&lt;50,"Non-Beneficial",
D1724&lt;=150,"Excellent",
D1724&lt;=250,"Good",
D1724&lt;=350,"Average",
D1724&lt;=500,"Poor",
D1724&lt;=800,"Very Poor",
D1724&gt;800,"Unacceptable")</f>
        <v>Average</v>
      </c>
      <c r="R1725" t="str">
        <f t="shared" si="235"/>
        <v>Unacceptable</v>
      </c>
      <c r="S1725" t="str">
        <f t="shared" si="237"/>
        <v>Safe</v>
      </c>
      <c r="T1725" t="str">
        <f t="shared" si="238"/>
        <v>Acceptable</v>
      </c>
      <c r="U1725" t="str">
        <f t="shared" si="239"/>
        <v>Acceptable</v>
      </c>
      <c r="V1725" t="str">
        <f t="shared" si="240"/>
        <v>Safe</v>
      </c>
      <c r="W1725" t="str">
        <f t="shared" si="241"/>
        <v>Acceptable</v>
      </c>
      <c r="AA1725" t="str">
        <f t="shared" si="242"/>
        <v>Not-Potable</v>
      </c>
      <c r="AB1725" t="str">
        <f t="shared" si="243"/>
        <v>Potable</v>
      </c>
      <c r="AC1725" t="s">
        <v>40</v>
      </c>
    </row>
    <row r="1726" spans="2:29" x14ac:dyDescent="0.3">
      <c r="B1726">
        <v>7.5952287240491199</v>
      </c>
      <c r="C1726">
        <v>188.373281667615</v>
      </c>
      <c r="D1726">
        <v>328.69474407709197</v>
      </c>
      <c r="E1726">
        <v>6.7455884116853397</v>
      </c>
      <c r="F1726">
        <v>365.20869216433698</v>
      </c>
      <c r="G1726">
        <v>326.62713134850901</v>
      </c>
      <c r="H1726">
        <v>13.883328949728099</v>
      </c>
      <c r="I1726">
        <v>73.438220491351899</v>
      </c>
      <c r="J1726">
        <v>3.4976041136035398</v>
      </c>
      <c r="O1726" t="str">
        <f t="shared" si="236"/>
        <v>Acidic</v>
      </c>
      <c r="P1726" t="str" cm="1">
        <f t="array" ref="P1726">_xlfn.IFS(C1725&lt;=60,"Soft",
C1725&lt;120,"Moderately Soft",
C1725&lt;=170,"Desirable",
C1725&lt;=240,"Moderately Hard",
C1725&gt;240,"Hard")</f>
        <v>Hard</v>
      </c>
      <c r="Q1726" t="str" cm="1">
        <f t="array" ref="Q1726">_xlfn.IFS(D1725&lt;50,"Non-Beneficial",
D1725&lt;=150,"Excellent",
D1725&lt;=250,"Good",
D1725&lt;=350,"Average",
D1725&lt;=500,"Poor",
D1725&lt;=800,"Very Poor",
D1725&gt;800,"Unacceptable")</f>
        <v>Good</v>
      </c>
      <c r="R1726" t="str">
        <f t="shared" si="235"/>
        <v>Unacceptable</v>
      </c>
      <c r="S1726" t="str">
        <f t="shared" si="237"/>
        <v>Safe</v>
      </c>
      <c r="T1726" t="str">
        <f t="shared" si="238"/>
        <v>Acceptable</v>
      </c>
      <c r="U1726" t="str">
        <f t="shared" si="239"/>
        <v>Unacceptable</v>
      </c>
      <c r="V1726" t="str">
        <f t="shared" si="240"/>
        <v>Safe</v>
      </c>
      <c r="W1726" t="str">
        <f t="shared" si="241"/>
        <v>Acceptable</v>
      </c>
      <c r="AA1726" t="str">
        <f t="shared" si="242"/>
        <v>Not-Potable</v>
      </c>
      <c r="AB1726" t="str">
        <f t="shared" si="243"/>
        <v>Not-Potable</v>
      </c>
      <c r="AC1726" t="s">
        <v>40</v>
      </c>
    </row>
    <row r="1727" spans="2:29" x14ac:dyDescent="0.3">
      <c r="B1727">
        <f>$AG$27</f>
        <v>7.080794504276815</v>
      </c>
      <c r="C1727">
        <v>279.232418645954</v>
      </c>
      <c r="D1727">
        <v>113.802986359233</v>
      </c>
      <c r="E1727">
        <v>8.5861005575238192</v>
      </c>
      <c r="F1727">
        <v>314.16260194867698</v>
      </c>
      <c r="G1727">
        <v>467.62807251450101</v>
      </c>
      <c r="H1727">
        <v>10.8800278666072</v>
      </c>
      <c r="I1727">
        <v>68.975175926868502</v>
      </c>
      <c r="J1727">
        <v>3.25627468963153</v>
      </c>
      <c r="O1727" t="str">
        <f t="shared" si="236"/>
        <v>Neutral</v>
      </c>
      <c r="P1727" t="str" cm="1">
        <f t="array" ref="P1727">_xlfn.IFS(C1726&lt;=60,"Soft",
C1726&lt;120,"Moderately Soft",
C1726&lt;=170,"Desirable",
C1726&lt;=240,"Moderately Hard",
C1726&gt;240,"Hard")</f>
        <v>Moderately Hard</v>
      </c>
      <c r="Q1727" t="str" cm="1">
        <f t="array" ref="Q1727">_xlfn.IFS(D1726&lt;50,"Non-Beneficial",
D1726&lt;=150,"Excellent",
D1726&lt;=250,"Good",
D1726&lt;=350,"Average",
D1726&lt;=500,"Poor",
D1726&lt;=800,"Very Poor",
D1726&gt;800,"Unacceptable")</f>
        <v>Average</v>
      </c>
      <c r="R1727" t="str">
        <f t="shared" si="235"/>
        <v>Needs Boiling</v>
      </c>
      <c r="S1727" t="str">
        <f t="shared" si="237"/>
        <v>Safe</v>
      </c>
      <c r="T1727" t="str">
        <f t="shared" si="238"/>
        <v>Acceptable</v>
      </c>
      <c r="U1727" t="str">
        <f t="shared" si="239"/>
        <v>Acceptable</v>
      </c>
      <c r="V1727" t="str">
        <f t="shared" si="240"/>
        <v>Safe</v>
      </c>
      <c r="W1727" t="str">
        <f t="shared" si="241"/>
        <v>Acceptable</v>
      </c>
      <c r="AA1727" t="str">
        <f t="shared" si="242"/>
        <v>Potable</v>
      </c>
      <c r="AB1727" t="str">
        <f t="shared" si="243"/>
        <v>Potable</v>
      </c>
      <c r="AC1727" t="s">
        <v>40</v>
      </c>
    </row>
    <row r="1728" spans="2:29" x14ac:dyDescent="0.3">
      <c r="B1728">
        <v>7.13122185859695</v>
      </c>
      <c r="C1728">
        <v>165.909020288254</v>
      </c>
      <c r="D1728">
        <v>189.69824888304399</v>
      </c>
      <c r="E1728">
        <v>7.6903626287691003</v>
      </c>
      <c r="F1728">
        <f>$AH$27</f>
        <v>333.77577661081307</v>
      </c>
      <c r="G1728">
        <v>510.982329224561</v>
      </c>
      <c r="H1728">
        <v>16.427739333115401</v>
      </c>
      <c r="I1728">
        <v>47.137000359663801</v>
      </c>
      <c r="J1728">
        <v>4.7131926046718702</v>
      </c>
      <c r="O1728" t="str">
        <f t="shared" si="236"/>
        <v>Neutral</v>
      </c>
      <c r="P1728" t="str" cm="1">
        <f t="array" ref="P1728">_xlfn.IFS(C1727&lt;=60,"Soft",
C1727&lt;120,"Moderately Soft",
C1727&lt;=170,"Desirable",
C1727&lt;=240,"Moderately Hard",
C1727&gt;240,"Hard")</f>
        <v>Hard</v>
      </c>
      <c r="Q1728" t="str" cm="1">
        <f t="array" ref="Q1728">_xlfn.IFS(D1727&lt;50,"Non-Beneficial",
D1727&lt;=150,"Excellent",
D1727&lt;=250,"Good",
D1727&lt;=350,"Average",
D1727&lt;=500,"Poor",
D1727&lt;=800,"Very Poor",
D1727&gt;800,"Unacceptable")</f>
        <v>Excellent</v>
      </c>
      <c r="R1728" t="str">
        <f t="shared" si="235"/>
        <v>Unacceptable</v>
      </c>
      <c r="S1728" t="str">
        <f t="shared" si="237"/>
        <v>Safe</v>
      </c>
      <c r="T1728" t="str">
        <f t="shared" si="238"/>
        <v>Acceptable</v>
      </c>
      <c r="U1728" t="str">
        <f t="shared" si="239"/>
        <v>Acceptable</v>
      </c>
      <c r="V1728" t="str">
        <f t="shared" si="240"/>
        <v>Safe</v>
      </c>
      <c r="W1728" t="str">
        <f t="shared" si="241"/>
        <v>Acceptable</v>
      </c>
      <c r="AA1728" t="str">
        <f t="shared" si="242"/>
        <v>Not-Potable</v>
      </c>
      <c r="AB1728" t="str">
        <f t="shared" si="243"/>
        <v>Not-Potable</v>
      </c>
      <c r="AC1728" t="s">
        <v>40</v>
      </c>
    </row>
    <row r="1729" spans="2:29" x14ac:dyDescent="0.3">
      <c r="B1729">
        <v>7.3997247076489199</v>
      </c>
      <c r="C1729">
        <v>258.01994705795897</v>
      </c>
      <c r="D1729">
        <v>185.35046451649399</v>
      </c>
      <c r="E1729">
        <v>5.4971591626583098</v>
      </c>
      <c r="F1729">
        <v>339.83897679932102</v>
      </c>
      <c r="G1729">
        <v>354.66731180339298</v>
      </c>
      <c r="H1729">
        <v>14.9790000653386</v>
      </c>
      <c r="I1729">
        <v>73.008495756586001</v>
      </c>
      <c r="J1729">
        <v>3.7951240796787902</v>
      </c>
      <c r="O1729" t="str">
        <f t="shared" si="236"/>
        <v>Neutral</v>
      </c>
      <c r="P1729" t="str" cm="1">
        <f t="array" ref="P1729">_xlfn.IFS(C1728&lt;=60,"Soft",
C1728&lt;120,"Moderately Soft",
C1728&lt;=170,"Desirable",
C1728&lt;=240,"Moderately Hard",
C1728&gt;240,"Hard")</f>
        <v>Desirable</v>
      </c>
      <c r="Q1729" t="str" cm="1">
        <f t="array" ref="Q1729">_xlfn.IFS(D1728&lt;50,"Non-Beneficial",
D1728&lt;=150,"Excellent",
D1728&lt;=250,"Good",
D1728&lt;=350,"Average",
D1728&lt;=500,"Poor",
D1728&lt;=800,"Very Poor",
D1728&gt;800,"Unacceptable")</f>
        <v>Good</v>
      </c>
      <c r="R1729" t="str">
        <f t="shared" si="235"/>
        <v>Unacceptable</v>
      </c>
      <c r="S1729" t="str">
        <f t="shared" si="237"/>
        <v>Safe</v>
      </c>
      <c r="T1729" t="str">
        <f t="shared" si="238"/>
        <v>Unacceptable</v>
      </c>
      <c r="U1729" t="str">
        <f t="shared" si="239"/>
        <v>Acceptable</v>
      </c>
      <c r="V1729" t="str">
        <f t="shared" si="240"/>
        <v>Safe</v>
      </c>
      <c r="W1729" t="str">
        <f t="shared" si="241"/>
        <v>Acceptable</v>
      </c>
      <c r="AA1729" t="str">
        <f t="shared" si="242"/>
        <v>Not-Potable</v>
      </c>
      <c r="AB1729" t="str">
        <f t="shared" si="243"/>
        <v>Not-Potable</v>
      </c>
      <c r="AC1729" t="s">
        <v>40</v>
      </c>
    </row>
    <row r="1730" spans="2:29" x14ac:dyDescent="0.3">
      <c r="B1730">
        <v>7.0024799406952196</v>
      </c>
      <c r="C1730">
        <v>168.95259050909499</v>
      </c>
      <c r="D1730">
        <v>205.18555432651902</v>
      </c>
      <c r="E1730">
        <v>10.1359869077925</v>
      </c>
      <c r="F1730">
        <f>$AH$27</f>
        <v>333.77577661081307</v>
      </c>
      <c r="G1730">
        <v>457.64678196540098</v>
      </c>
      <c r="H1730">
        <v>9.8129211488282504</v>
      </c>
      <c r="I1730">
        <v>56.921861648893</v>
      </c>
      <c r="J1730">
        <v>3.3524363182409802</v>
      </c>
      <c r="O1730" t="str">
        <f t="shared" si="236"/>
        <v>Neutral</v>
      </c>
      <c r="P1730" t="str" cm="1">
        <f t="array" ref="P1730">_xlfn.IFS(C1729&lt;=60,"Soft",
C1729&lt;120,"Moderately Soft",
C1729&lt;=170,"Desirable",
C1729&lt;=240,"Moderately Hard",
C1729&gt;240,"Hard")</f>
        <v>Hard</v>
      </c>
      <c r="Q1730" t="str" cm="1">
        <f t="array" ref="Q1730">_xlfn.IFS(D1729&lt;50,"Non-Beneficial",
D1729&lt;=150,"Excellent",
D1729&lt;=250,"Good",
D1729&lt;=350,"Average",
D1729&lt;=500,"Poor",
D1729&lt;=800,"Very Poor",
D1729&gt;800,"Unacceptable")</f>
        <v>Good</v>
      </c>
      <c r="R1730" t="str">
        <f t="shared" si="235"/>
        <v>Needs Boiling</v>
      </c>
      <c r="S1730" t="str">
        <f t="shared" si="237"/>
        <v>Safe</v>
      </c>
      <c r="T1730" t="str">
        <f t="shared" si="238"/>
        <v>Acceptable</v>
      </c>
      <c r="U1730" t="str">
        <f t="shared" si="239"/>
        <v>Acceptable</v>
      </c>
      <c r="V1730" t="str">
        <f t="shared" si="240"/>
        <v>Safe</v>
      </c>
      <c r="W1730" t="str">
        <f t="shared" si="241"/>
        <v>Acceptable</v>
      </c>
      <c r="AA1730" t="str">
        <f t="shared" si="242"/>
        <v>Not-Potable</v>
      </c>
      <c r="AB1730" t="str">
        <f t="shared" si="243"/>
        <v>Potable</v>
      </c>
      <c r="AC1730" t="s">
        <v>40</v>
      </c>
    </row>
    <row r="1731" spans="2:29" x14ac:dyDescent="0.3">
      <c r="B1731">
        <v>5.3453453710788796</v>
      </c>
      <c r="C1731">
        <v>238.510229983567</v>
      </c>
      <c r="D1731">
        <v>103.153539733223</v>
      </c>
      <c r="E1731">
        <v>7.8226006873526002</v>
      </c>
      <c r="F1731">
        <v>281.77170706015602</v>
      </c>
      <c r="G1731">
        <v>496.35087527790199</v>
      </c>
      <c r="H1731">
        <v>12.6246131997235</v>
      </c>
      <c r="I1731">
        <v>87.342833151762704</v>
      </c>
      <c r="J1731">
        <v>2.3628860224049002</v>
      </c>
      <c r="O1731" t="str">
        <f t="shared" si="236"/>
        <v>Neutral</v>
      </c>
      <c r="P1731" t="str" cm="1">
        <f t="array" ref="P1731">_xlfn.IFS(C1730&lt;=60,"Soft",
C1730&lt;120,"Moderately Soft",
C1730&lt;=170,"Desirable",
C1730&lt;=240,"Moderately Hard",
C1730&gt;240,"Hard")</f>
        <v>Desirable</v>
      </c>
      <c r="Q1731" t="str" cm="1">
        <f t="array" ref="Q1731">_xlfn.IFS(D1730&lt;50,"Non-Beneficial",
D1730&lt;=150,"Excellent",
D1730&lt;=250,"Good",
D1730&lt;=350,"Average",
D1730&lt;=500,"Poor",
D1730&lt;=800,"Very Poor",
D1730&gt;800,"Unacceptable")</f>
        <v>Good</v>
      </c>
      <c r="R1731" t="str">
        <f t="shared" ref="R1731:R1794" si="244">IF(E1730&lt;=5,"Acceptable",
IF(E1730&lt;=7,"Needs Boiling","Unacceptable"))</f>
        <v>Unacceptable</v>
      </c>
      <c r="S1731" t="str">
        <f t="shared" si="237"/>
        <v>Safe</v>
      </c>
      <c r="T1731" t="str">
        <f t="shared" si="238"/>
        <v>Acceptable</v>
      </c>
      <c r="U1731" t="str">
        <f t="shared" si="239"/>
        <v>Acceptable</v>
      </c>
      <c r="V1731" t="str">
        <f t="shared" si="240"/>
        <v>Safe</v>
      </c>
      <c r="W1731" t="str">
        <f t="shared" si="241"/>
        <v>Acceptable</v>
      </c>
      <c r="AA1731" t="str">
        <f t="shared" si="242"/>
        <v>Not-Potable</v>
      </c>
      <c r="AB1731" t="str">
        <f t="shared" si="243"/>
        <v>Potable</v>
      </c>
      <c r="AC1731" t="s">
        <v>40</v>
      </c>
    </row>
    <row r="1732" spans="2:29" x14ac:dyDescent="0.3">
      <c r="B1732">
        <v>6.1859511626337502</v>
      </c>
      <c r="C1732">
        <v>174.796123350816</v>
      </c>
      <c r="D1732">
        <v>221.98929420131699</v>
      </c>
      <c r="E1732">
        <v>7.6084955163074701</v>
      </c>
      <c r="F1732">
        <f>$AH$27</f>
        <v>333.77577661081307</v>
      </c>
      <c r="G1732">
        <v>479.09184507550202</v>
      </c>
      <c r="H1732">
        <v>13.7442837761766</v>
      </c>
      <c r="I1732">
        <v>51.497112106472102</v>
      </c>
      <c r="J1732">
        <v>5.2057243002993703</v>
      </c>
      <c r="O1732" t="str">
        <f t="shared" ref="O1732:O1795" si="245">IF(B1731&lt;3,"Highly Acidic",
IF(AND(B1731&lt;6.52,B1731&gt;=3),"Acidic",
IF(AND(B1731&gt;=6.52,B1731&lt;=6.83),"Drinkable",
IF(AND(B1731&gt;6.83,B1731&lt;8),"Neutral",
IF(AND(B1731&gt;=8,B1731&lt;11),"Alkaline","Highly Alkaline")
))))</f>
        <v>Acidic</v>
      </c>
      <c r="P1732" t="str" cm="1">
        <f t="array" ref="P1732">_xlfn.IFS(C1731&lt;=60,"Soft",
C1731&lt;120,"Moderately Soft",
C1731&lt;=170,"Desirable",
C1731&lt;=240,"Moderately Hard",
C1731&gt;240,"Hard")</f>
        <v>Moderately Hard</v>
      </c>
      <c r="Q1732" t="str" cm="1">
        <f t="array" ref="Q1732">_xlfn.IFS(D1731&lt;50,"Non-Beneficial",
D1731&lt;=150,"Excellent",
D1731&lt;=250,"Good",
D1731&lt;=350,"Average",
D1731&lt;=500,"Poor",
D1731&lt;=800,"Very Poor",
D1731&gt;800,"Unacceptable")</f>
        <v>Excellent</v>
      </c>
      <c r="R1732" t="str">
        <f t="shared" si="244"/>
        <v>Unacceptable</v>
      </c>
      <c r="S1732" t="str">
        <f t="shared" ref="S1732:S1795" si="246">IF(F1731&lt;=400,"Safe","Unsafe")</f>
        <v>Safe</v>
      </c>
      <c r="T1732" t="str">
        <f t="shared" ref="T1732:T1795" si="247">IF(G1731&lt;=500,"Acceptable","Unacceptable")</f>
        <v>Acceptable</v>
      </c>
      <c r="U1732" t="str">
        <f t="shared" ref="U1732:U1795" si="248">IF(H1731&lt;20,"Acceptable","Unacceptable")</f>
        <v>Acceptable</v>
      </c>
      <c r="V1732" t="str">
        <f t="shared" ref="V1732:V1795" si="249">IF(I1731&lt;=80,"Safe","Unsafe")</f>
        <v>Unsafe</v>
      </c>
      <c r="W1732" t="str">
        <f t="shared" ref="W1732:W1795" si="250">IF(J1731&lt;5,"Acceptable","Unacceptable")</f>
        <v>Acceptable</v>
      </c>
      <c r="AA1732" t="str">
        <f t="shared" ref="AA1732:AA1795" si="251">IF(
       AND(OR(O1732 = "Drinkable",O1732 = "Neutral"),
                OR(P1732 = "Desirable",P1732 = "Moderately Hard"),
                OR(Q1732 = "Excellent",Q1732 = "Good",Q1732 = "Average"),
                OR(R1732 = "Acceptable",R1732 = "Needs Boiling"),
                S1732 = "Safe",
                T1732 = "Acceptable",
                U1732 = "Acceptable",
                V1732 = "Safe",
                W1732 = "Acceptable"
               ),
     "Potable",
    "Not-Potable"
   )</f>
        <v>Not-Potable</v>
      </c>
      <c r="AB1732" t="str">
        <f t="shared" ref="AB1732:AB1795" si="252">IF(
        SUM(
                   IF(OR(O1732 = "Neutral",O1732 = "Drinkable"),1,0),
                   IF(OR(P1732 = "Desirable",P1732 = "Moderately Hard"),1,0),
                   IF(OR(Q1732 = "Good",Q1732 = "Average",Q1732 ="Excellent"),1,0),
                   IF(OR(R1732 = "Acceptable",R1732 = "Needs Boiling"),1,0),
                   IF(S1732 = "Safe",1,0),
                   IF(T1732 = "Acceptable",1,0),
                   IF(U1732 = "Acceptable",1,0),
                   IF(V1732 = "Safe",1,0),
                   IF(W1732 = "Acceptable",1,0)
               )&gt;7,
      "Potable",
      "Not-Potable"
  )</f>
        <v>Not-Potable</v>
      </c>
      <c r="AC1732" t="s">
        <v>40</v>
      </c>
    </row>
    <row r="1733" spans="2:29" x14ac:dyDescent="0.3">
      <c r="B1733">
        <v>6.0700909522338096</v>
      </c>
      <c r="C1733">
        <v>161.53026648702499</v>
      </c>
      <c r="D1733">
        <v>267.644944304094</v>
      </c>
      <c r="E1733">
        <v>6.2415265477874504</v>
      </c>
      <c r="F1733">
        <f>$AH$27</f>
        <v>333.77577661081307</v>
      </c>
      <c r="G1733">
        <v>485.86625789482798</v>
      </c>
      <c r="H1733">
        <v>18.780519826116301</v>
      </c>
      <c r="I1733">
        <v>81.946106450995899</v>
      </c>
      <c r="J1733">
        <v>4.69945741093583</v>
      </c>
      <c r="O1733" t="str">
        <f t="shared" si="245"/>
        <v>Acidic</v>
      </c>
      <c r="P1733" t="str" cm="1">
        <f t="array" ref="P1733">_xlfn.IFS(C1732&lt;=60,"Soft",
C1732&lt;120,"Moderately Soft",
C1732&lt;=170,"Desirable",
C1732&lt;=240,"Moderately Hard",
C1732&gt;240,"Hard")</f>
        <v>Moderately Hard</v>
      </c>
      <c r="Q1733" t="str" cm="1">
        <f t="array" ref="Q1733">_xlfn.IFS(D1732&lt;50,"Non-Beneficial",
D1732&lt;=150,"Excellent",
D1732&lt;=250,"Good",
D1732&lt;=350,"Average",
D1732&lt;=500,"Poor",
D1732&lt;=800,"Very Poor",
D1732&gt;800,"Unacceptable")</f>
        <v>Good</v>
      </c>
      <c r="R1733" t="str">
        <f t="shared" si="244"/>
        <v>Unacceptable</v>
      </c>
      <c r="S1733" t="str">
        <f t="shared" si="246"/>
        <v>Safe</v>
      </c>
      <c r="T1733" t="str">
        <f t="shared" si="247"/>
        <v>Acceptable</v>
      </c>
      <c r="U1733" t="str">
        <f t="shared" si="248"/>
        <v>Acceptable</v>
      </c>
      <c r="V1733" t="str">
        <f t="shared" si="249"/>
        <v>Safe</v>
      </c>
      <c r="W1733" t="str">
        <f t="shared" si="250"/>
        <v>Unacceptable</v>
      </c>
      <c r="AA1733" t="str">
        <f t="shared" si="251"/>
        <v>Not-Potable</v>
      </c>
      <c r="AB1733" t="str">
        <f t="shared" si="252"/>
        <v>Not-Potable</v>
      </c>
      <c r="AC1733" t="s">
        <v>40</v>
      </c>
    </row>
    <row r="1734" spans="2:29" x14ac:dyDescent="0.3">
      <c r="B1734">
        <v>7.0955693310799699</v>
      </c>
      <c r="C1734">
        <v>196.73492722872399</v>
      </c>
      <c r="D1734">
        <v>302.351708031344</v>
      </c>
      <c r="E1734">
        <v>5.9849012349853403</v>
      </c>
      <c r="F1734">
        <v>308.20369413050099</v>
      </c>
      <c r="G1734">
        <v>453.95475732488597</v>
      </c>
      <c r="H1734">
        <v>16.062738972538401</v>
      </c>
      <c r="I1734">
        <v>31.5550101622031</v>
      </c>
      <c r="J1734">
        <v>4.8612762917288999</v>
      </c>
      <c r="O1734" t="str">
        <f t="shared" si="245"/>
        <v>Acidic</v>
      </c>
      <c r="P1734" t="str" cm="1">
        <f t="array" ref="P1734">_xlfn.IFS(C1733&lt;=60,"Soft",
C1733&lt;120,"Moderately Soft",
C1733&lt;=170,"Desirable",
C1733&lt;=240,"Moderately Hard",
C1733&gt;240,"Hard")</f>
        <v>Desirable</v>
      </c>
      <c r="Q1734" t="str" cm="1">
        <f t="array" ref="Q1734">_xlfn.IFS(D1733&lt;50,"Non-Beneficial",
D1733&lt;=150,"Excellent",
D1733&lt;=250,"Good",
D1733&lt;=350,"Average",
D1733&lt;=500,"Poor",
D1733&lt;=800,"Very Poor",
D1733&gt;800,"Unacceptable")</f>
        <v>Average</v>
      </c>
      <c r="R1734" t="str">
        <f t="shared" si="244"/>
        <v>Needs Boiling</v>
      </c>
      <c r="S1734" t="str">
        <f t="shared" si="246"/>
        <v>Safe</v>
      </c>
      <c r="T1734" t="str">
        <f t="shared" si="247"/>
        <v>Acceptable</v>
      </c>
      <c r="U1734" t="str">
        <f t="shared" si="248"/>
        <v>Acceptable</v>
      </c>
      <c r="V1734" t="str">
        <f t="shared" si="249"/>
        <v>Unsafe</v>
      </c>
      <c r="W1734" t="str">
        <f t="shared" si="250"/>
        <v>Acceptable</v>
      </c>
      <c r="AA1734" t="str">
        <f t="shared" si="251"/>
        <v>Not-Potable</v>
      </c>
      <c r="AB1734" t="str">
        <f t="shared" si="252"/>
        <v>Not-Potable</v>
      </c>
      <c r="AC1734" t="s">
        <v>40</v>
      </c>
    </row>
    <row r="1735" spans="2:29" x14ac:dyDescent="0.3">
      <c r="B1735">
        <f>$AG$27</f>
        <v>7.080794504276815</v>
      </c>
      <c r="C1735">
        <v>189.76165384341601</v>
      </c>
      <c r="D1735">
        <v>167.371082185153</v>
      </c>
      <c r="E1735">
        <v>7.0314237004756803</v>
      </c>
      <c r="F1735">
        <f>$AH$27</f>
        <v>333.77577661081307</v>
      </c>
      <c r="G1735">
        <v>410.47973374839302</v>
      </c>
      <c r="H1735">
        <v>14.545465130366299</v>
      </c>
      <c r="I1735">
        <v>60.140116732331997</v>
      </c>
      <c r="J1735">
        <v>3.0928167593222802</v>
      </c>
      <c r="O1735" t="str">
        <f t="shared" si="245"/>
        <v>Neutral</v>
      </c>
      <c r="P1735" t="str" cm="1">
        <f t="array" ref="P1735">_xlfn.IFS(C1734&lt;=60,"Soft",
C1734&lt;120,"Moderately Soft",
C1734&lt;=170,"Desirable",
C1734&lt;=240,"Moderately Hard",
C1734&gt;240,"Hard")</f>
        <v>Moderately Hard</v>
      </c>
      <c r="Q1735" t="str" cm="1">
        <f t="array" ref="Q1735">_xlfn.IFS(D1734&lt;50,"Non-Beneficial",
D1734&lt;=150,"Excellent",
D1734&lt;=250,"Good",
D1734&lt;=350,"Average",
D1734&lt;=500,"Poor",
D1734&lt;=800,"Very Poor",
D1734&gt;800,"Unacceptable")</f>
        <v>Average</v>
      </c>
      <c r="R1735" t="str">
        <f t="shared" si="244"/>
        <v>Needs Boiling</v>
      </c>
      <c r="S1735" t="str">
        <f t="shared" si="246"/>
        <v>Safe</v>
      </c>
      <c r="T1735" t="str">
        <f t="shared" si="247"/>
        <v>Acceptable</v>
      </c>
      <c r="U1735" t="str">
        <f t="shared" si="248"/>
        <v>Acceptable</v>
      </c>
      <c r="V1735" t="str">
        <f t="shared" si="249"/>
        <v>Safe</v>
      </c>
      <c r="W1735" t="str">
        <f t="shared" si="250"/>
        <v>Acceptable</v>
      </c>
      <c r="AA1735" t="str">
        <f t="shared" si="251"/>
        <v>Potable</v>
      </c>
      <c r="AB1735" t="str">
        <f t="shared" si="252"/>
        <v>Potable</v>
      </c>
      <c r="AC1735" t="s">
        <v>40</v>
      </c>
    </row>
    <row r="1736" spans="2:29" x14ac:dyDescent="0.3">
      <c r="B1736">
        <v>3.92855649232335</v>
      </c>
      <c r="C1736">
        <v>191.665997678786</v>
      </c>
      <c r="D1736">
        <v>173.28161457014801</v>
      </c>
      <c r="E1736">
        <v>7.6924171739130101</v>
      </c>
      <c r="F1736">
        <v>306.47955825261897</v>
      </c>
      <c r="G1736">
        <v>406.085614140909</v>
      </c>
      <c r="H1736">
        <v>9.5786024504849898</v>
      </c>
      <c r="I1736">
        <v>45.480738060374897</v>
      </c>
      <c r="J1736">
        <v>5.0608359793417197</v>
      </c>
      <c r="O1736" t="str">
        <f t="shared" si="245"/>
        <v>Neutral</v>
      </c>
      <c r="P1736" t="str" cm="1">
        <f t="array" ref="P1736">_xlfn.IFS(C1735&lt;=60,"Soft",
C1735&lt;120,"Moderately Soft",
C1735&lt;=170,"Desirable",
C1735&lt;=240,"Moderately Hard",
C1735&gt;240,"Hard")</f>
        <v>Moderately Hard</v>
      </c>
      <c r="Q1736" t="str" cm="1">
        <f t="array" ref="Q1736">_xlfn.IFS(D1735&lt;50,"Non-Beneficial",
D1735&lt;=150,"Excellent",
D1735&lt;=250,"Good",
D1735&lt;=350,"Average",
D1735&lt;=500,"Poor",
D1735&lt;=800,"Very Poor",
D1735&gt;800,"Unacceptable")</f>
        <v>Good</v>
      </c>
      <c r="R1736" t="str">
        <f t="shared" si="244"/>
        <v>Unacceptable</v>
      </c>
      <c r="S1736" t="str">
        <f t="shared" si="246"/>
        <v>Safe</v>
      </c>
      <c r="T1736" t="str">
        <f t="shared" si="247"/>
        <v>Acceptable</v>
      </c>
      <c r="U1736" t="str">
        <f t="shared" si="248"/>
        <v>Acceptable</v>
      </c>
      <c r="V1736" t="str">
        <f t="shared" si="249"/>
        <v>Safe</v>
      </c>
      <c r="W1736" t="str">
        <f t="shared" si="250"/>
        <v>Acceptable</v>
      </c>
      <c r="AA1736" t="str">
        <f t="shared" si="251"/>
        <v>Not-Potable</v>
      </c>
      <c r="AB1736" t="str">
        <f t="shared" si="252"/>
        <v>Potable</v>
      </c>
      <c r="AC1736" t="s">
        <v>40</v>
      </c>
    </row>
    <row r="1737" spans="2:29" x14ac:dyDescent="0.3">
      <c r="B1737">
        <v>6.35297310539781</v>
      </c>
      <c r="C1737">
        <v>244.84671672623301</v>
      </c>
      <c r="D1737">
        <v>138.58703935542999</v>
      </c>
      <c r="E1737">
        <v>9.1794419148731397</v>
      </c>
      <c r="F1737">
        <f>$AH$27</f>
        <v>333.77577661081307</v>
      </c>
      <c r="G1737">
        <v>403.56048226303301</v>
      </c>
      <c r="H1737">
        <v>12.5201261361939</v>
      </c>
      <c r="I1737">
        <v>59.046993548815003</v>
      </c>
      <c r="J1737">
        <v>4.1554946400101898</v>
      </c>
      <c r="O1737" t="str">
        <f t="shared" si="245"/>
        <v>Acidic</v>
      </c>
      <c r="P1737" t="str" cm="1">
        <f t="array" ref="P1737">_xlfn.IFS(C1736&lt;=60,"Soft",
C1736&lt;120,"Moderately Soft",
C1736&lt;=170,"Desirable",
C1736&lt;=240,"Moderately Hard",
C1736&gt;240,"Hard")</f>
        <v>Moderately Hard</v>
      </c>
      <c r="Q1737" t="str" cm="1">
        <f t="array" ref="Q1737">_xlfn.IFS(D1736&lt;50,"Non-Beneficial",
D1736&lt;=150,"Excellent",
D1736&lt;=250,"Good",
D1736&lt;=350,"Average",
D1736&lt;=500,"Poor",
D1736&lt;=800,"Very Poor",
D1736&gt;800,"Unacceptable")</f>
        <v>Good</v>
      </c>
      <c r="R1737" t="str">
        <f t="shared" si="244"/>
        <v>Unacceptable</v>
      </c>
      <c r="S1737" t="str">
        <f t="shared" si="246"/>
        <v>Safe</v>
      </c>
      <c r="T1737" t="str">
        <f t="shared" si="247"/>
        <v>Acceptable</v>
      </c>
      <c r="U1737" t="str">
        <f t="shared" si="248"/>
        <v>Acceptable</v>
      </c>
      <c r="V1737" t="str">
        <f t="shared" si="249"/>
        <v>Safe</v>
      </c>
      <c r="W1737" t="str">
        <f t="shared" si="250"/>
        <v>Unacceptable</v>
      </c>
      <c r="AA1737" t="str">
        <f t="shared" si="251"/>
        <v>Not-Potable</v>
      </c>
      <c r="AB1737" t="str">
        <f t="shared" si="252"/>
        <v>Not-Potable</v>
      </c>
      <c r="AC1737" t="s">
        <v>40</v>
      </c>
    </row>
    <row r="1738" spans="2:29" x14ac:dyDescent="0.3">
      <c r="B1738">
        <v>5.9991251777263903</v>
      </c>
      <c r="C1738">
        <v>219.716108774611</v>
      </c>
      <c r="D1738">
        <v>193.457913318744</v>
      </c>
      <c r="E1738">
        <v>6.0296414844472004</v>
      </c>
      <c r="F1738">
        <v>264.285068975797</v>
      </c>
      <c r="G1738">
        <v>497.47715053535899</v>
      </c>
      <c r="H1738">
        <v>16.381194824883899</v>
      </c>
      <c r="I1738">
        <v>46.303522781124101</v>
      </c>
      <c r="J1738">
        <v>5.0469731159477398</v>
      </c>
      <c r="O1738" t="str">
        <f t="shared" si="245"/>
        <v>Acidic</v>
      </c>
      <c r="P1738" t="str" cm="1">
        <f t="array" ref="P1738">_xlfn.IFS(C1737&lt;=60,"Soft",
C1737&lt;120,"Moderately Soft",
C1737&lt;=170,"Desirable",
C1737&lt;=240,"Moderately Hard",
C1737&gt;240,"Hard")</f>
        <v>Hard</v>
      </c>
      <c r="Q1738" t="str" cm="1">
        <f t="array" ref="Q1738">_xlfn.IFS(D1737&lt;50,"Non-Beneficial",
D1737&lt;=150,"Excellent",
D1737&lt;=250,"Good",
D1737&lt;=350,"Average",
D1737&lt;=500,"Poor",
D1737&lt;=800,"Very Poor",
D1737&gt;800,"Unacceptable")</f>
        <v>Excellent</v>
      </c>
      <c r="R1738" t="str">
        <f t="shared" si="244"/>
        <v>Unacceptable</v>
      </c>
      <c r="S1738" t="str">
        <f t="shared" si="246"/>
        <v>Safe</v>
      </c>
      <c r="T1738" t="str">
        <f t="shared" si="247"/>
        <v>Acceptable</v>
      </c>
      <c r="U1738" t="str">
        <f t="shared" si="248"/>
        <v>Acceptable</v>
      </c>
      <c r="V1738" t="str">
        <f t="shared" si="249"/>
        <v>Safe</v>
      </c>
      <c r="W1738" t="str">
        <f t="shared" si="250"/>
        <v>Acceptable</v>
      </c>
      <c r="AA1738" t="str">
        <f t="shared" si="251"/>
        <v>Not-Potable</v>
      </c>
      <c r="AB1738" t="str">
        <f t="shared" si="252"/>
        <v>Not-Potable</v>
      </c>
      <c r="AC1738" t="s">
        <v>40</v>
      </c>
    </row>
    <row r="1739" spans="2:29" x14ac:dyDescent="0.3">
      <c r="B1739">
        <v>8.8995883782911704</v>
      </c>
      <c r="C1739">
        <v>208.10654806769401</v>
      </c>
      <c r="D1739">
        <v>179.15085972353299</v>
      </c>
      <c r="E1739">
        <v>4.7935745293210301</v>
      </c>
      <c r="F1739">
        <v>334.57178502020599</v>
      </c>
      <c r="G1739">
        <v>381.159353745141</v>
      </c>
      <c r="H1739">
        <v>14.3987402368939</v>
      </c>
      <c r="I1739">
        <v>48.299496531858601</v>
      </c>
      <c r="J1739">
        <v>3.9286137101792602</v>
      </c>
      <c r="O1739" t="str">
        <f t="shared" si="245"/>
        <v>Acidic</v>
      </c>
      <c r="P1739" t="str" cm="1">
        <f t="array" ref="P1739">_xlfn.IFS(C1738&lt;=60,"Soft",
C1738&lt;120,"Moderately Soft",
C1738&lt;=170,"Desirable",
C1738&lt;=240,"Moderately Hard",
C1738&gt;240,"Hard")</f>
        <v>Moderately Hard</v>
      </c>
      <c r="Q1739" t="str" cm="1">
        <f t="array" ref="Q1739">_xlfn.IFS(D1738&lt;50,"Non-Beneficial",
D1738&lt;=150,"Excellent",
D1738&lt;=250,"Good",
D1738&lt;=350,"Average",
D1738&lt;=500,"Poor",
D1738&lt;=800,"Very Poor",
D1738&gt;800,"Unacceptable")</f>
        <v>Good</v>
      </c>
      <c r="R1739" t="str">
        <f t="shared" si="244"/>
        <v>Needs Boiling</v>
      </c>
      <c r="S1739" t="str">
        <f t="shared" si="246"/>
        <v>Safe</v>
      </c>
      <c r="T1739" t="str">
        <f t="shared" si="247"/>
        <v>Acceptable</v>
      </c>
      <c r="U1739" t="str">
        <f t="shared" si="248"/>
        <v>Acceptable</v>
      </c>
      <c r="V1739" t="str">
        <f t="shared" si="249"/>
        <v>Safe</v>
      </c>
      <c r="W1739" t="str">
        <f t="shared" si="250"/>
        <v>Unacceptable</v>
      </c>
      <c r="AA1739" t="str">
        <f t="shared" si="251"/>
        <v>Not-Potable</v>
      </c>
      <c r="AB1739" t="str">
        <f t="shared" si="252"/>
        <v>Not-Potable</v>
      </c>
      <c r="AC1739" t="s">
        <v>40</v>
      </c>
    </row>
    <row r="1740" spans="2:29" x14ac:dyDescent="0.3">
      <c r="B1740">
        <v>7.3753376198926297</v>
      </c>
      <c r="C1740">
        <v>194.86808270582</v>
      </c>
      <c r="D1740">
        <v>287.67757422570497</v>
      </c>
      <c r="E1740">
        <v>5.0741458290659898</v>
      </c>
      <c r="F1740">
        <v>349.98524263247401</v>
      </c>
      <c r="G1740">
        <v>495.03706747895899</v>
      </c>
      <c r="H1740">
        <v>14.2476819840819</v>
      </c>
      <c r="I1740">
        <v>77.094234296828006</v>
      </c>
      <c r="J1740">
        <v>5.1273949488058603</v>
      </c>
      <c r="O1740" t="str">
        <f t="shared" si="245"/>
        <v>Alkaline</v>
      </c>
      <c r="P1740" t="str" cm="1">
        <f t="array" ref="P1740">_xlfn.IFS(C1739&lt;=60,"Soft",
C1739&lt;120,"Moderately Soft",
C1739&lt;=170,"Desirable",
C1739&lt;=240,"Moderately Hard",
C1739&gt;240,"Hard")</f>
        <v>Moderately Hard</v>
      </c>
      <c r="Q1740" t="str" cm="1">
        <f t="array" ref="Q1740">_xlfn.IFS(D1739&lt;50,"Non-Beneficial",
D1739&lt;=150,"Excellent",
D1739&lt;=250,"Good",
D1739&lt;=350,"Average",
D1739&lt;=500,"Poor",
D1739&lt;=800,"Very Poor",
D1739&gt;800,"Unacceptable")</f>
        <v>Good</v>
      </c>
      <c r="R1740" t="str">
        <f t="shared" si="244"/>
        <v>Acceptable</v>
      </c>
      <c r="S1740" t="str">
        <f t="shared" si="246"/>
        <v>Safe</v>
      </c>
      <c r="T1740" t="str">
        <f t="shared" si="247"/>
        <v>Acceptable</v>
      </c>
      <c r="U1740" t="str">
        <f t="shared" si="248"/>
        <v>Acceptable</v>
      </c>
      <c r="V1740" t="str">
        <f t="shared" si="249"/>
        <v>Safe</v>
      </c>
      <c r="W1740" t="str">
        <f t="shared" si="250"/>
        <v>Acceptable</v>
      </c>
      <c r="AA1740" t="str">
        <f t="shared" si="251"/>
        <v>Not-Potable</v>
      </c>
      <c r="AB1740" t="str">
        <f t="shared" si="252"/>
        <v>Potable</v>
      </c>
      <c r="AC1740" t="s">
        <v>40</v>
      </c>
    </row>
    <row r="1741" spans="2:29" x14ac:dyDescent="0.3">
      <c r="B1741">
        <v>8.97932285265221</v>
      </c>
      <c r="C1741">
        <v>184.30922197365399</v>
      </c>
      <c r="D1741">
        <v>249.67322997781801</v>
      </c>
      <c r="E1741">
        <v>6.2645842845923099</v>
      </c>
      <c r="F1741">
        <v>335.21692765757302</v>
      </c>
      <c r="G1741">
        <v>485.583187891742</v>
      </c>
      <c r="H1741">
        <v>8.2801810324689793</v>
      </c>
      <c r="I1741">
        <v>63.944178344878402</v>
      </c>
      <c r="J1741">
        <v>4.2649440455923999</v>
      </c>
      <c r="O1741" t="str">
        <f t="shared" si="245"/>
        <v>Neutral</v>
      </c>
      <c r="P1741" t="str" cm="1">
        <f t="array" ref="P1741">_xlfn.IFS(C1740&lt;=60,"Soft",
C1740&lt;120,"Moderately Soft",
C1740&lt;=170,"Desirable",
C1740&lt;=240,"Moderately Hard",
C1740&gt;240,"Hard")</f>
        <v>Moderately Hard</v>
      </c>
      <c r="Q1741" t="str" cm="1">
        <f t="array" ref="Q1741">_xlfn.IFS(D1740&lt;50,"Non-Beneficial",
D1740&lt;=150,"Excellent",
D1740&lt;=250,"Good",
D1740&lt;=350,"Average",
D1740&lt;=500,"Poor",
D1740&lt;=800,"Very Poor",
D1740&gt;800,"Unacceptable")</f>
        <v>Average</v>
      </c>
      <c r="R1741" t="str">
        <f t="shared" si="244"/>
        <v>Needs Boiling</v>
      </c>
      <c r="S1741" t="str">
        <f t="shared" si="246"/>
        <v>Safe</v>
      </c>
      <c r="T1741" t="str">
        <f t="shared" si="247"/>
        <v>Acceptable</v>
      </c>
      <c r="U1741" t="str">
        <f t="shared" si="248"/>
        <v>Acceptable</v>
      </c>
      <c r="V1741" t="str">
        <f t="shared" si="249"/>
        <v>Safe</v>
      </c>
      <c r="W1741" t="str">
        <f t="shared" si="250"/>
        <v>Unacceptable</v>
      </c>
      <c r="AA1741" t="str">
        <f t="shared" si="251"/>
        <v>Not-Potable</v>
      </c>
      <c r="AB1741" t="str">
        <f t="shared" si="252"/>
        <v>Potable</v>
      </c>
      <c r="AC1741" t="s">
        <v>40</v>
      </c>
    </row>
    <row r="1742" spans="2:29" x14ac:dyDescent="0.3">
      <c r="B1742">
        <v>8.5323774739183005</v>
      </c>
      <c r="C1742">
        <v>216.454107589377</v>
      </c>
      <c r="D1742">
        <v>302.68421271864401</v>
      </c>
      <c r="E1742">
        <v>6.2989698456346401</v>
      </c>
      <c r="F1742">
        <v>330.97846580272699</v>
      </c>
      <c r="G1742">
        <v>436.16497531362899</v>
      </c>
      <c r="H1742">
        <v>11.8957004397265</v>
      </c>
      <c r="I1742">
        <v>55.921827165759403</v>
      </c>
      <c r="J1742">
        <v>2.3800880493685299</v>
      </c>
      <c r="O1742" t="str">
        <f t="shared" si="245"/>
        <v>Alkaline</v>
      </c>
      <c r="P1742" t="str" cm="1">
        <f t="array" ref="P1742">_xlfn.IFS(C1741&lt;=60,"Soft",
C1741&lt;120,"Moderately Soft",
C1741&lt;=170,"Desirable",
C1741&lt;=240,"Moderately Hard",
C1741&gt;240,"Hard")</f>
        <v>Moderately Hard</v>
      </c>
      <c r="Q1742" t="str" cm="1">
        <f t="array" ref="Q1742">_xlfn.IFS(D1741&lt;50,"Non-Beneficial",
D1741&lt;=150,"Excellent",
D1741&lt;=250,"Good",
D1741&lt;=350,"Average",
D1741&lt;=500,"Poor",
D1741&lt;=800,"Very Poor",
D1741&gt;800,"Unacceptable")</f>
        <v>Good</v>
      </c>
      <c r="R1742" t="str">
        <f t="shared" si="244"/>
        <v>Needs Boiling</v>
      </c>
      <c r="S1742" t="str">
        <f t="shared" si="246"/>
        <v>Safe</v>
      </c>
      <c r="T1742" t="str">
        <f t="shared" si="247"/>
        <v>Acceptable</v>
      </c>
      <c r="U1742" t="str">
        <f t="shared" si="248"/>
        <v>Acceptable</v>
      </c>
      <c r="V1742" t="str">
        <f t="shared" si="249"/>
        <v>Safe</v>
      </c>
      <c r="W1742" t="str">
        <f t="shared" si="250"/>
        <v>Acceptable</v>
      </c>
      <c r="AA1742" t="str">
        <f t="shared" si="251"/>
        <v>Not-Potable</v>
      </c>
      <c r="AB1742" t="str">
        <f t="shared" si="252"/>
        <v>Potable</v>
      </c>
      <c r="AC1742" t="s">
        <v>40</v>
      </c>
    </row>
    <row r="1743" spans="2:29" x14ac:dyDescent="0.3">
      <c r="B1743">
        <v>7.2135374810505599</v>
      </c>
      <c r="C1743">
        <v>176.640063349907</v>
      </c>
      <c r="D1743">
        <v>347.27408564073602</v>
      </c>
      <c r="E1743">
        <v>5.1622780440847</v>
      </c>
      <c r="F1743">
        <v>287.70691200012499</v>
      </c>
      <c r="G1743">
        <v>332.19950715811098</v>
      </c>
      <c r="H1743">
        <v>10.3274761987477</v>
      </c>
      <c r="I1743">
        <v>77.261467837346203</v>
      </c>
      <c r="J1743">
        <v>3.4974809609581001</v>
      </c>
      <c r="O1743" t="str">
        <f t="shared" si="245"/>
        <v>Alkaline</v>
      </c>
      <c r="P1743" t="str" cm="1">
        <f t="array" ref="P1743">_xlfn.IFS(C1742&lt;=60,"Soft",
C1742&lt;120,"Moderately Soft",
C1742&lt;=170,"Desirable",
C1742&lt;=240,"Moderately Hard",
C1742&gt;240,"Hard")</f>
        <v>Moderately Hard</v>
      </c>
      <c r="Q1743" t="str" cm="1">
        <f t="array" ref="Q1743">_xlfn.IFS(D1742&lt;50,"Non-Beneficial",
D1742&lt;=150,"Excellent",
D1742&lt;=250,"Good",
D1742&lt;=350,"Average",
D1742&lt;=500,"Poor",
D1742&lt;=800,"Very Poor",
D1742&gt;800,"Unacceptable")</f>
        <v>Average</v>
      </c>
      <c r="R1743" t="str">
        <f t="shared" si="244"/>
        <v>Needs Boiling</v>
      </c>
      <c r="S1743" t="str">
        <f t="shared" si="246"/>
        <v>Safe</v>
      </c>
      <c r="T1743" t="str">
        <f t="shared" si="247"/>
        <v>Acceptable</v>
      </c>
      <c r="U1743" t="str">
        <f t="shared" si="248"/>
        <v>Acceptable</v>
      </c>
      <c r="V1743" t="str">
        <f t="shared" si="249"/>
        <v>Safe</v>
      </c>
      <c r="W1743" t="str">
        <f t="shared" si="250"/>
        <v>Acceptable</v>
      </c>
      <c r="AA1743" t="str">
        <f t="shared" si="251"/>
        <v>Not-Potable</v>
      </c>
      <c r="AB1743" t="str">
        <f t="shared" si="252"/>
        <v>Potable</v>
      </c>
      <c r="AC1743" t="s">
        <v>40</v>
      </c>
    </row>
    <row r="1744" spans="2:29" x14ac:dyDescent="0.3">
      <c r="B1744">
        <f>$AG$27</f>
        <v>7.080794504276815</v>
      </c>
      <c r="C1744">
        <v>184.66689090487799</v>
      </c>
      <c r="D1744">
        <v>143.681281610166</v>
      </c>
      <c r="E1744">
        <v>8.1299117100743299</v>
      </c>
      <c r="F1744">
        <v>334.75341061095497</v>
      </c>
      <c r="G1744">
        <v>472.329994774819</v>
      </c>
      <c r="H1744">
        <v>16.073449231306199</v>
      </c>
      <c r="I1744">
        <v>73.710217957148402</v>
      </c>
      <c r="J1744">
        <v>4.5831098384498796</v>
      </c>
      <c r="O1744" t="str">
        <f t="shared" si="245"/>
        <v>Neutral</v>
      </c>
      <c r="P1744" t="str" cm="1">
        <f t="array" ref="P1744">_xlfn.IFS(C1743&lt;=60,"Soft",
C1743&lt;120,"Moderately Soft",
C1743&lt;=170,"Desirable",
C1743&lt;=240,"Moderately Hard",
C1743&gt;240,"Hard")</f>
        <v>Moderately Hard</v>
      </c>
      <c r="Q1744" t="str" cm="1">
        <f t="array" ref="Q1744">_xlfn.IFS(D1743&lt;50,"Non-Beneficial",
D1743&lt;=150,"Excellent",
D1743&lt;=250,"Good",
D1743&lt;=350,"Average",
D1743&lt;=500,"Poor",
D1743&lt;=800,"Very Poor",
D1743&gt;800,"Unacceptable")</f>
        <v>Average</v>
      </c>
      <c r="R1744" t="str">
        <f t="shared" si="244"/>
        <v>Needs Boiling</v>
      </c>
      <c r="S1744" t="str">
        <f t="shared" si="246"/>
        <v>Safe</v>
      </c>
      <c r="T1744" t="str">
        <f t="shared" si="247"/>
        <v>Acceptable</v>
      </c>
      <c r="U1744" t="str">
        <f t="shared" si="248"/>
        <v>Acceptable</v>
      </c>
      <c r="V1744" t="str">
        <f t="shared" si="249"/>
        <v>Safe</v>
      </c>
      <c r="W1744" t="str">
        <f t="shared" si="250"/>
        <v>Acceptable</v>
      </c>
      <c r="AA1744" t="str">
        <f t="shared" si="251"/>
        <v>Potable</v>
      </c>
      <c r="AB1744" t="str">
        <f t="shared" si="252"/>
        <v>Potable</v>
      </c>
      <c r="AC1744" t="s">
        <v>40</v>
      </c>
    </row>
    <row r="1745" spans="2:29" x14ac:dyDescent="0.3">
      <c r="B1745">
        <v>8.8955744579259797</v>
      </c>
      <c r="C1745">
        <v>107.383327123158</v>
      </c>
      <c r="D1745">
        <v>276.22746267541703</v>
      </c>
      <c r="E1745">
        <v>6.16331967406059</v>
      </c>
      <c r="F1745">
        <v>460.10706899265301</v>
      </c>
      <c r="G1745">
        <v>444.92958359335501</v>
      </c>
      <c r="H1745">
        <v>13.9951355354196</v>
      </c>
      <c r="I1745">
        <v>78.348414991747703</v>
      </c>
      <c r="J1745">
        <v>4.7542348019086598</v>
      </c>
      <c r="O1745" t="str">
        <f t="shared" si="245"/>
        <v>Neutral</v>
      </c>
      <c r="P1745" t="str" cm="1">
        <f t="array" ref="P1745">_xlfn.IFS(C1744&lt;=60,"Soft",
C1744&lt;120,"Moderately Soft",
C1744&lt;=170,"Desirable",
C1744&lt;=240,"Moderately Hard",
C1744&gt;240,"Hard")</f>
        <v>Moderately Hard</v>
      </c>
      <c r="Q1745" t="str" cm="1">
        <f t="array" ref="Q1745">_xlfn.IFS(D1744&lt;50,"Non-Beneficial",
D1744&lt;=150,"Excellent",
D1744&lt;=250,"Good",
D1744&lt;=350,"Average",
D1744&lt;=500,"Poor",
D1744&lt;=800,"Very Poor",
D1744&gt;800,"Unacceptable")</f>
        <v>Excellent</v>
      </c>
      <c r="R1745" t="str">
        <f t="shared" si="244"/>
        <v>Unacceptable</v>
      </c>
      <c r="S1745" t="str">
        <f t="shared" si="246"/>
        <v>Safe</v>
      </c>
      <c r="T1745" t="str">
        <f t="shared" si="247"/>
        <v>Acceptable</v>
      </c>
      <c r="U1745" t="str">
        <f t="shared" si="248"/>
        <v>Acceptable</v>
      </c>
      <c r="V1745" t="str">
        <f t="shared" si="249"/>
        <v>Safe</v>
      </c>
      <c r="W1745" t="str">
        <f t="shared" si="250"/>
        <v>Acceptable</v>
      </c>
      <c r="AA1745" t="str">
        <f t="shared" si="251"/>
        <v>Not-Potable</v>
      </c>
      <c r="AB1745" t="str">
        <f t="shared" si="252"/>
        <v>Potable</v>
      </c>
      <c r="AC1745" t="s">
        <v>40</v>
      </c>
    </row>
    <row r="1746" spans="2:29" x14ac:dyDescent="0.3">
      <c r="B1746">
        <v>6.58276420367788</v>
      </c>
      <c r="C1746">
        <v>219.18481365881701</v>
      </c>
      <c r="D1746">
        <v>219.615269170624</v>
      </c>
      <c r="E1746">
        <v>6.9879777540100401</v>
      </c>
      <c r="F1746">
        <v>348.90001565446602</v>
      </c>
      <c r="G1746">
        <v>341.209936494602</v>
      </c>
      <c r="H1746">
        <v>15.178368420177399</v>
      </c>
      <c r="I1746">
        <v>68.9819661585517</v>
      </c>
      <c r="J1746">
        <v>3.6688796966353201</v>
      </c>
      <c r="O1746" t="str">
        <f t="shared" si="245"/>
        <v>Alkaline</v>
      </c>
      <c r="P1746" t="str" cm="1">
        <f t="array" ref="P1746">_xlfn.IFS(C1745&lt;=60,"Soft",
C1745&lt;120,"Moderately Soft",
C1745&lt;=170,"Desirable",
C1745&lt;=240,"Moderately Hard",
C1745&gt;240,"Hard")</f>
        <v>Moderately Soft</v>
      </c>
      <c r="Q1746" t="str" cm="1">
        <f t="array" ref="Q1746">_xlfn.IFS(D1745&lt;50,"Non-Beneficial",
D1745&lt;=150,"Excellent",
D1745&lt;=250,"Good",
D1745&lt;=350,"Average",
D1745&lt;=500,"Poor",
D1745&lt;=800,"Very Poor",
D1745&gt;800,"Unacceptable")</f>
        <v>Average</v>
      </c>
      <c r="R1746" t="str">
        <f t="shared" si="244"/>
        <v>Needs Boiling</v>
      </c>
      <c r="S1746" t="str">
        <f t="shared" si="246"/>
        <v>Unsafe</v>
      </c>
      <c r="T1746" t="str">
        <f t="shared" si="247"/>
        <v>Acceptable</v>
      </c>
      <c r="U1746" t="str">
        <f t="shared" si="248"/>
        <v>Acceptable</v>
      </c>
      <c r="V1746" t="str">
        <f t="shared" si="249"/>
        <v>Safe</v>
      </c>
      <c r="W1746" t="str">
        <f t="shared" si="250"/>
        <v>Acceptable</v>
      </c>
      <c r="AA1746" t="str">
        <f t="shared" si="251"/>
        <v>Not-Potable</v>
      </c>
      <c r="AB1746" t="str">
        <f t="shared" si="252"/>
        <v>Not-Potable</v>
      </c>
      <c r="AC1746" t="s">
        <v>40</v>
      </c>
    </row>
    <row r="1747" spans="2:29" x14ac:dyDescent="0.3">
      <c r="B1747">
        <f>$AG$27</f>
        <v>7.080794504276815</v>
      </c>
      <c r="C1747">
        <v>204.240569196276</v>
      </c>
      <c r="D1747">
        <v>146.65404798289401</v>
      </c>
      <c r="E1747">
        <v>8.5813197459459793</v>
      </c>
      <c r="F1747">
        <v>360.38879829838498</v>
      </c>
      <c r="G1747">
        <v>359.62218661106499</v>
      </c>
      <c r="H1747">
        <v>15.163178909809099</v>
      </c>
      <c r="I1747">
        <v>58.945604927898401</v>
      </c>
      <c r="J1747">
        <v>4.3775020972924397</v>
      </c>
      <c r="O1747" t="str">
        <f t="shared" si="245"/>
        <v>Drinkable</v>
      </c>
      <c r="P1747" t="str" cm="1">
        <f t="array" ref="P1747">_xlfn.IFS(C1746&lt;=60,"Soft",
C1746&lt;120,"Moderately Soft",
C1746&lt;=170,"Desirable",
C1746&lt;=240,"Moderately Hard",
C1746&gt;240,"Hard")</f>
        <v>Moderately Hard</v>
      </c>
      <c r="Q1747" t="str" cm="1">
        <f t="array" ref="Q1747">_xlfn.IFS(D1746&lt;50,"Non-Beneficial",
D1746&lt;=150,"Excellent",
D1746&lt;=250,"Good",
D1746&lt;=350,"Average",
D1746&lt;=500,"Poor",
D1746&lt;=800,"Very Poor",
D1746&gt;800,"Unacceptable")</f>
        <v>Good</v>
      </c>
      <c r="R1747" t="str">
        <f t="shared" si="244"/>
        <v>Needs Boiling</v>
      </c>
      <c r="S1747" t="str">
        <f t="shared" si="246"/>
        <v>Safe</v>
      </c>
      <c r="T1747" t="str">
        <f t="shared" si="247"/>
        <v>Acceptable</v>
      </c>
      <c r="U1747" t="str">
        <f t="shared" si="248"/>
        <v>Acceptable</v>
      </c>
      <c r="V1747" t="str">
        <f t="shared" si="249"/>
        <v>Safe</v>
      </c>
      <c r="W1747" t="str">
        <f t="shared" si="250"/>
        <v>Acceptable</v>
      </c>
      <c r="AA1747" t="str">
        <f t="shared" si="251"/>
        <v>Potable</v>
      </c>
      <c r="AB1747" t="str">
        <f t="shared" si="252"/>
        <v>Potable</v>
      </c>
      <c r="AC1747" t="s">
        <v>40</v>
      </c>
    </row>
    <row r="1748" spans="2:29" x14ac:dyDescent="0.3">
      <c r="B1748">
        <f>$AG$27</f>
        <v>7.080794504276815</v>
      </c>
      <c r="C1748">
        <v>160.59575996953899</v>
      </c>
      <c r="D1748">
        <v>491.25360084170404</v>
      </c>
      <c r="E1748">
        <v>6.3443900142830003</v>
      </c>
      <c r="F1748">
        <v>409.50195321714102</v>
      </c>
      <c r="G1748">
        <v>327.924560886677</v>
      </c>
      <c r="H1748">
        <v>14.407554616066699</v>
      </c>
      <c r="I1748">
        <v>64.644992610925797</v>
      </c>
      <c r="J1748">
        <v>3.2876173319365498</v>
      </c>
      <c r="O1748" t="str">
        <f t="shared" si="245"/>
        <v>Neutral</v>
      </c>
      <c r="P1748" t="str" cm="1">
        <f t="array" ref="P1748">_xlfn.IFS(C1747&lt;=60,"Soft",
C1747&lt;120,"Moderately Soft",
C1747&lt;=170,"Desirable",
C1747&lt;=240,"Moderately Hard",
C1747&gt;240,"Hard")</f>
        <v>Moderately Hard</v>
      </c>
      <c r="Q1748" t="str" cm="1">
        <f t="array" ref="Q1748">_xlfn.IFS(D1747&lt;50,"Non-Beneficial",
D1747&lt;=150,"Excellent",
D1747&lt;=250,"Good",
D1747&lt;=350,"Average",
D1747&lt;=500,"Poor",
D1747&lt;=800,"Very Poor",
D1747&gt;800,"Unacceptable")</f>
        <v>Excellent</v>
      </c>
      <c r="R1748" t="str">
        <f t="shared" si="244"/>
        <v>Unacceptable</v>
      </c>
      <c r="S1748" t="str">
        <f t="shared" si="246"/>
        <v>Safe</v>
      </c>
      <c r="T1748" t="str">
        <f t="shared" si="247"/>
        <v>Acceptable</v>
      </c>
      <c r="U1748" t="str">
        <f t="shared" si="248"/>
        <v>Acceptable</v>
      </c>
      <c r="V1748" t="str">
        <f t="shared" si="249"/>
        <v>Safe</v>
      </c>
      <c r="W1748" t="str">
        <f t="shared" si="250"/>
        <v>Acceptable</v>
      </c>
      <c r="AA1748" t="str">
        <f t="shared" si="251"/>
        <v>Not-Potable</v>
      </c>
      <c r="AB1748" t="str">
        <f t="shared" si="252"/>
        <v>Potable</v>
      </c>
      <c r="AC1748" t="s">
        <v>40</v>
      </c>
    </row>
    <row r="1749" spans="2:29" x14ac:dyDescent="0.3">
      <c r="B1749">
        <v>5.9865938923728903</v>
      </c>
      <c r="C1749">
        <v>275.88651276365403</v>
      </c>
      <c r="D1749">
        <v>212.29083313493601</v>
      </c>
      <c r="E1749">
        <v>8.9404298665848998</v>
      </c>
      <c r="F1749">
        <f>$AH$27</f>
        <v>333.77577661081307</v>
      </c>
      <c r="G1749">
        <v>354.11186040616201</v>
      </c>
      <c r="H1749">
        <v>11.783383155668</v>
      </c>
      <c r="I1749">
        <v>92.227732939825799</v>
      </c>
      <c r="J1749">
        <v>5.0514938738907897</v>
      </c>
      <c r="O1749" t="str">
        <f t="shared" si="245"/>
        <v>Neutral</v>
      </c>
      <c r="P1749" t="str" cm="1">
        <f t="array" ref="P1749">_xlfn.IFS(C1748&lt;=60,"Soft",
C1748&lt;120,"Moderately Soft",
C1748&lt;=170,"Desirable",
C1748&lt;=240,"Moderately Hard",
C1748&gt;240,"Hard")</f>
        <v>Desirable</v>
      </c>
      <c r="Q1749" t="str" cm="1">
        <f t="array" ref="Q1749">_xlfn.IFS(D1748&lt;50,"Non-Beneficial",
D1748&lt;=150,"Excellent",
D1748&lt;=250,"Good",
D1748&lt;=350,"Average",
D1748&lt;=500,"Poor",
D1748&lt;=800,"Very Poor",
D1748&gt;800,"Unacceptable")</f>
        <v>Poor</v>
      </c>
      <c r="R1749" t="str">
        <f t="shared" si="244"/>
        <v>Needs Boiling</v>
      </c>
      <c r="S1749" t="str">
        <f t="shared" si="246"/>
        <v>Unsafe</v>
      </c>
      <c r="T1749" t="str">
        <f t="shared" si="247"/>
        <v>Acceptable</v>
      </c>
      <c r="U1749" t="str">
        <f t="shared" si="248"/>
        <v>Acceptable</v>
      </c>
      <c r="V1749" t="str">
        <f t="shared" si="249"/>
        <v>Safe</v>
      </c>
      <c r="W1749" t="str">
        <f t="shared" si="250"/>
        <v>Acceptable</v>
      </c>
      <c r="AA1749" t="str">
        <f t="shared" si="251"/>
        <v>Not-Potable</v>
      </c>
      <c r="AB1749" t="str">
        <f t="shared" si="252"/>
        <v>Not-Potable</v>
      </c>
      <c r="AC1749" t="s">
        <v>40</v>
      </c>
    </row>
    <row r="1750" spans="2:29" x14ac:dyDescent="0.3">
      <c r="B1750">
        <v>6.84122106315961</v>
      </c>
      <c r="C1750">
        <v>166.67694993783499</v>
      </c>
      <c r="D1750">
        <v>282.63803720296698</v>
      </c>
      <c r="E1750">
        <v>7.1157146702234</v>
      </c>
      <c r="F1750">
        <v>318.7902015665</v>
      </c>
      <c r="G1750">
        <v>532.18474077938095</v>
      </c>
      <c r="H1750">
        <v>21.469491278323002</v>
      </c>
      <c r="I1750">
        <v>78.227747639031506</v>
      </c>
      <c r="J1750">
        <v>5.0923646523730302</v>
      </c>
      <c r="O1750" t="str">
        <f t="shared" si="245"/>
        <v>Acidic</v>
      </c>
      <c r="P1750" t="str" cm="1">
        <f t="array" ref="P1750">_xlfn.IFS(C1749&lt;=60,"Soft",
C1749&lt;120,"Moderately Soft",
C1749&lt;=170,"Desirable",
C1749&lt;=240,"Moderately Hard",
C1749&gt;240,"Hard")</f>
        <v>Hard</v>
      </c>
      <c r="Q1750" t="str" cm="1">
        <f t="array" ref="Q1750">_xlfn.IFS(D1749&lt;50,"Non-Beneficial",
D1749&lt;=150,"Excellent",
D1749&lt;=250,"Good",
D1749&lt;=350,"Average",
D1749&lt;=500,"Poor",
D1749&lt;=800,"Very Poor",
D1749&gt;800,"Unacceptable")</f>
        <v>Good</v>
      </c>
      <c r="R1750" t="str">
        <f t="shared" si="244"/>
        <v>Unacceptable</v>
      </c>
      <c r="S1750" t="str">
        <f t="shared" si="246"/>
        <v>Safe</v>
      </c>
      <c r="T1750" t="str">
        <f t="shared" si="247"/>
        <v>Acceptable</v>
      </c>
      <c r="U1750" t="str">
        <f t="shared" si="248"/>
        <v>Acceptable</v>
      </c>
      <c r="V1750" t="str">
        <f t="shared" si="249"/>
        <v>Unsafe</v>
      </c>
      <c r="W1750" t="str">
        <f t="shared" si="250"/>
        <v>Unacceptable</v>
      </c>
      <c r="AA1750" t="str">
        <f t="shared" si="251"/>
        <v>Not-Potable</v>
      </c>
      <c r="AB1750" t="str">
        <f t="shared" si="252"/>
        <v>Not-Potable</v>
      </c>
      <c r="AC1750" t="s">
        <v>40</v>
      </c>
    </row>
    <row r="1751" spans="2:29" x14ac:dyDescent="0.3">
      <c r="B1751">
        <f>$AG$27</f>
        <v>7.080794504276815</v>
      </c>
      <c r="C1751">
        <v>157.82735195564399</v>
      </c>
      <c r="D1751">
        <v>217.16423692300199</v>
      </c>
      <c r="E1751">
        <v>5.4063940139315703</v>
      </c>
      <c r="F1751">
        <f>$AH$27</f>
        <v>333.77577661081307</v>
      </c>
      <c r="G1751">
        <v>478.99897267979702</v>
      </c>
      <c r="H1751">
        <v>18.9289790489855</v>
      </c>
      <c r="I1751">
        <v>80.202844990138701</v>
      </c>
      <c r="J1751">
        <v>3.82577007502424</v>
      </c>
      <c r="O1751" t="str">
        <f t="shared" si="245"/>
        <v>Neutral</v>
      </c>
      <c r="P1751" t="str" cm="1">
        <f t="array" ref="P1751">_xlfn.IFS(C1750&lt;=60,"Soft",
C1750&lt;120,"Moderately Soft",
C1750&lt;=170,"Desirable",
C1750&lt;=240,"Moderately Hard",
C1750&gt;240,"Hard")</f>
        <v>Desirable</v>
      </c>
      <c r="Q1751" t="str" cm="1">
        <f t="array" ref="Q1751">_xlfn.IFS(D1750&lt;50,"Non-Beneficial",
D1750&lt;=150,"Excellent",
D1750&lt;=250,"Good",
D1750&lt;=350,"Average",
D1750&lt;=500,"Poor",
D1750&lt;=800,"Very Poor",
D1750&gt;800,"Unacceptable")</f>
        <v>Average</v>
      </c>
      <c r="R1751" t="str">
        <f t="shared" si="244"/>
        <v>Unacceptable</v>
      </c>
      <c r="S1751" t="str">
        <f t="shared" si="246"/>
        <v>Safe</v>
      </c>
      <c r="T1751" t="str">
        <f t="shared" si="247"/>
        <v>Unacceptable</v>
      </c>
      <c r="U1751" t="str">
        <f t="shared" si="248"/>
        <v>Unacceptable</v>
      </c>
      <c r="V1751" t="str">
        <f t="shared" si="249"/>
        <v>Safe</v>
      </c>
      <c r="W1751" t="str">
        <f t="shared" si="250"/>
        <v>Unacceptable</v>
      </c>
      <c r="AA1751" t="str">
        <f t="shared" si="251"/>
        <v>Not-Potable</v>
      </c>
      <c r="AB1751" t="str">
        <f t="shared" si="252"/>
        <v>Not-Potable</v>
      </c>
      <c r="AC1751" t="s">
        <v>40</v>
      </c>
    </row>
    <row r="1752" spans="2:29" x14ac:dyDescent="0.3">
      <c r="B1752">
        <v>7.1461172247421398</v>
      </c>
      <c r="C1752">
        <v>181.43441935196699</v>
      </c>
      <c r="D1752">
        <v>332.665715751628</v>
      </c>
      <c r="E1752">
        <v>8.3817377172878498</v>
      </c>
      <c r="F1752">
        <v>373.19714579904598</v>
      </c>
      <c r="G1752">
        <v>485.10921475803002</v>
      </c>
      <c r="H1752">
        <v>15.469980240745899</v>
      </c>
      <c r="I1752">
        <v>52.812931509348601</v>
      </c>
      <c r="J1752">
        <v>4.7752017178534301</v>
      </c>
      <c r="O1752" t="str">
        <f t="shared" si="245"/>
        <v>Neutral</v>
      </c>
      <c r="P1752" t="str" cm="1">
        <f t="array" ref="P1752">_xlfn.IFS(C1751&lt;=60,"Soft",
C1751&lt;120,"Moderately Soft",
C1751&lt;=170,"Desirable",
C1751&lt;=240,"Moderately Hard",
C1751&gt;240,"Hard")</f>
        <v>Desirable</v>
      </c>
      <c r="Q1752" t="str" cm="1">
        <f t="array" ref="Q1752">_xlfn.IFS(D1751&lt;50,"Non-Beneficial",
D1751&lt;=150,"Excellent",
D1751&lt;=250,"Good",
D1751&lt;=350,"Average",
D1751&lt;=500,"Poor",
D1751&lt;=800,"Very Poor",
D1751&gt;800,"Unacceptable")</f>
        <v>Good</v>
      </c>
      <c r="R1752" t="str">
        <f t="shared" si="244"/>
        <v>Needs Boiling</v>
      </c>
      <c r="S1752" t="str">
        <f t="shared" si="246"/>
        <v>Safe</v>
      </c>
      <c r="T1752" t="str">
        <f t="shared" si="247"/>
        <v>Acceptable</v>
      </c>
      <c r="U1752" t="str">
        <f t="shared" si="248"/>
        <v>Acceptable</v>
      </c>
      <c r="V1752" t="str">
        <f t="shared" si="249"/>
        <v>Unsafe</v>
      </c>
      <c r="W1752" t="str">
        <f t="shared" si="250"/>
        <v>Acceptable</v>
      </c>
      <c r="AA1752" t="str">
        <f t="shared" si="251"/>
        <v>Not-Potable</v>
      </c>
      <c r="AB1752" t="str">
        <f t="shared" si="252"/>
        <v>Potable</v>
      </c>
      <c r="AC1752" t="s">
        <v>40</v>
      </c>
    </row>
    <row r="1753" spans="2:29" x14ac:dyDescent="0.3">
      <c r="B1753">
        <f>$AG$27</f>
        <v>7.080794504276815</v>
      </c>
      <c r="C1753">
        <v>237.705681396383</v>
      </c>
      <c r="D1753">
        <v>218.62753609012898</v>
      </c>
      <c r="E1753">
        <v>8.9614250953675807</v>
      </c>
      <c r="F1753">
        <v>318.17268735178197</v>
      </c>
      <c r="G1753">
        <v>434.38830367609501</v>
      </c>
      <c r="H1753">
        <v>11.665329214551999</v>
      </c>
      <c r="I1753">
        <v>59.775642053575702</v>
      </c>
      <c r="J1753">
        <v>3.9432907565051298</v>
      </c>
      <c r="O1753" t="str">
        <f t="shared" si="245"/>
        <v>Neutral</v>
      </c>
      <c r="P1753" t="str" cm="1">
        <f t="array" ref="P1753">_xlfn.IFS(C1752&lt;=60,"Soft",
C1752&lt;120,"Moderately Soft",
C1752&lt;=170,"Desirable",
C1752&lt;=240,"Moderately Hard",
C1752&gt;240,"Hard")</f>
        <v>Moderately Hard</v>
      </c>
      <c r="Q1753" t="str" cm="1">
        <f t="array" ref="Q1753">_xlfn.IFS(D1752&lt;50,"Non-Beneficial",
D1752&lt;=150,"Excellent",
D1752&lt;=250,"Good",
D1752&lt;=350,"Average",
D1752&lt;=500,"Poor",
D1752&lt;=800,"Very Poor",
D1752&gt;800,"Unacceptable")</f>
        <v>Average</v>
      </c>
      <c r="R1753" t="str">
        <f t="shared" si="244"/>
        <v>Unacceptable</v>
      </c>
      <c r="S1753" t="str">
        <f t="shared" si="246"/>
        <v>Safe</v>
      </c>
      <c r="T1753" t="str">
        <f t="shared" si="247"/>
        <v>Acceptable</v>
      </c>
      <c r="U1753" t="str">
        <f t="shared" si="248"/>
        <v>Acceptable</v>
      </c>
      <c r="V1753" t="str">
        <f t="shared" si="249"/>
        <v>Safe</v>
      </c>
      <c r="W1753" t="str">
        <f t="shared" si="250"/>
        <v>Acceptable</v>
      </c>
      <c r="AA1753" t="str">
        <f t="shared" si="251"/>
        <v>Not-Potable</v>
      </c>
      <c r="AB1753" t="str">
        <f t="shared" si="252"/>
        <v>Potable</v>
      </c>
      <c r="AC1753" t="s">
        <v>40</v>
      </c>
    </row>
    <row r="1754" spans="2:29" x14ac:dyDescent="0.3">
      <c r="B1754">
        <v>7.50757529645138</v>
      </c>
      <c r="C1754">
        <v>172.504020848962</v>
      </c>
      <c r="D1754">
        <v>183.28695899359099</v>
      </c>
      <c r="E1754">
        <v>6.9077361469539103</v>
      </c>
      <c r="F1754">
        <v>351.41863423146799</v>
      </c>
      <c r="G1754">
        <v>377.07513261025201</v>
      </c>
      <c r="H1754">
        <v>10.6782549460548</v>
      </c>
      <c r="I1754">
        <v>68.852196151435393</v>
      </c>
      <c r="J1754">
        <v>3.7030010473243702</v>
      </c>
      <c r="O1754" t="str">
        <f t="shared" si="245"/>
        <v>Neutral</v>
      </c>
      <c r="P1754" t="str" cm="1">
        <f t="array" ref="P1754">_xlfn.IFS(C1753&lt;=60,"Soft",
C1753&lt;120,"Moderately Soft",
C1753&lt;=170,"Desirable",
C1753&lt;=240,"Moderately Hard",
C1753&gt;240,"Hard")</f>
        <v>Moderately Hard</v>
      </c>
      <c r="Q1754" t="str" cm="1">
        <f t="array" ref="Q1754">_xlfn.IFS(D1753&lt;50,"Non-Beneficial",
D1753&lt;=150,"Excellent",
D1753&lt;=250,"Good",
D1753&lt;=350,"Average",
D1753&lt;=500,"Poor",
D1753&lt;=800,"Very Poor",
D1753&gt;800,"Unacceptable")</f>
        <v>Good</v>
      </c>
      <c r="R1754" t="str">
        <f t="shared" si="244"/>
        <v>Unacceptable</v>
      </c>
      <c r="S1754" t="str">
        <f t="shared" si="246"/>
        <v>Safe</v>
      </c>
      <c r="T1754" t="str">
        <f t="shared" si="247"/>
        <v>Acceptable</v>
      </c>
      <c r="U1754" t="str">
        <f t="shared" si="248"/>
        <v>Acceptable</v>
      </c>
      <c r="V1754" t="str">
        <f t="shared" si="249"/>
        <v>Safe</v>
      </c>
      <c r="W1754" t="str">
        <f t="shared" si="250"/>
        <v>Acceptable</v>
      </c>
      <c r="AA1754" t="str">
        <f t="shared" si="251"/>
        <v>Not-Potable</v>
      </c>
      <c r="AB1754" t="str">
        <f t="shared" si="252"/>
        <v>Potable</v>
      </c>
      <c r="AC1754" t="s">
        <v>40</v>
      </c>
    </row>
    <row r="1755" spans="2:29" x14ac:dyDescent="0.3">
      <c r="B1755">
        <v>7.9971758227351204</v>
      </c>
      <c r="C1755">
        <v>214.819626898612</v>
      </c>
      <c r="D1755">
        <v>205.75573159607799</v>
      </c>
      <c r="E1755">
        <v>6.1913992198577903</v>
      </c>
      <c r="F1755">
        <v>312.00809445858602</v>
      </c>
      <c r="G1755">
        <v>513.54039838638698</v>
      </c>
      <c r="H1755">
        <v>17.7031039252204</v>
      </c>
      <c r="I1755">
        <v>70.291213658883507</v>
      </c>
      <c r="J1755">
        <v>4.8176682114059401</v>
      </c>
      <c r="O1755" t="str">
        <f t="shared" si="245"/>
        <v>Neutral</v>
      </c>
      <c r="P1755" t="str" cm="1">
        <f t="array" ref="P1755">_xlfn.IFS(C1754&lt;=60,"Soft",
C1754&lt;120,"Moderately Soft",
C1754&lt;=170,"Desirable",
C1754&lt;=240,"Moderately Hard",
C1754&gt;240,"Hard")</f>
        <v>Moderately Hard</v>
      </c>
      <c r="Q1755" t="str" cm="1">
        <f t="array" ref="Q1755">_xlfn.IFS(D1754&lt;50,"Non-Beneficial",
D1754&lt;=150,"Excellent",
D1754&lt;=250,"Good",
D1754&lt;=350,"Average",
D1754&lt;=500,"Poor",
D1754&lt;=800,"Very Poor",
D1754&gt;800,"Unacceptable")</f>
        <v>Good</v>
      </c>
      <c r="R1755" t="str">
        <f t="shared" si="244"/>
        <v>Needs Boiling</v>
      </c>
      <c r="S1755" t="str">
        <f t="shared" si="246"/>
        <v>Safe</v>
      </c>
      <c r="T1755" t="str">
        <f t="shared" si="247"/>
        <v>Acceptable</v>
      </c>
      <c r="U1755" t="str">
        <f t="shared" si="248"/>
        <v>Acceptable</v>
      </c>
      <c r="V1755" t="str">
        <f t="shared" si="249"/>
        <v>Safe</v>
      </c>
      <c r="W1755" t="str">
        <f t="shared" si="250"/>
        <v>Acceptable</v>
      </c>
      <c r="AA1755" t="str">
        <f t="shared" si="251"/>
        <v>Potable</v>
      </c>
      <c r="AB1755" t="str">
        <f t="shared" si="252"/>
        <v>Potable</v>
      </c>
      <c r="AC1755" t="s">
        <v>40</v>
      </c>
    </row>
    <row r="1756" spans="2:29" x14ac:dyDescent="0.3">
      <c r="B1756">
        <v>5.1743459983462001</v>
      </c>
      <c r="C1756">
        <v>234.328569074234</v>
      </c>
      <c r="D1756">
        <v>117.466075221571</v>
      </c>
      <c r="E1756">
        <v>6.9612653864355698</v>
      </c>
      <c r="F1756">
        <v>314.98680045072001</v>
      </c>
      <c r="G1756">
        <v>407.10230167756799</v>
      </c>
      <c r="H1756">
        <v>13.771679971239999</v>
      </c>
      <c r="I1756">
        <v>36.183535871813</v>
      </c>
      <c r="J1756">
        <v>3.6891449921385702</v>
      </c>
      <c r="O1756" t="str">
        <f t="shared" si="245"/>
        <v>Neutral</v>
      </c>
      <c r="P1756" t="str" cm="1">
        <f t="array" ref="P1756">_xlfn.IFS(C1755&lt;=60,"Soft",
C1755&lt;120,"Moderately Soft",
C1755&lt;=170,"Desirable",
C1755&lt;=240,"Moderately Hard",
C1755&gt;240,"Hard")</f>
        <v>Moderately Hard</v>
      </c>
      <c r="Q1756" t="str" cm="1">
        <f t="array" ref="Q1756">_xlfn.IFS(D1755&lt;50,"Non-Beneficial",
D1755&lt;=150,"Excellent",
D1755&lt;=250,"Good",
D1755&lt;=350,"Average",
D1755&lt;=500,"Poor",
D1755&lt;=800,"Very Poor",
D1755&gt;800,"Unacceptable")</f>
        <v>Good</v>
      </c>
      <c r="R1756" t="str">
        <f t="shared" si="244"/>
        <v>Needs Boiling</v>
      </c>
      <c r="S1756" t="str">
        <f t="shared" si="246"/>
        <v>Safe</v>
      </c>
      <c r="T1756" t="str">
        <f t="shared" si="247"/>
        <v>Unacceptable</v>
      </c>
      <c r="U1756" t="str">
        <f t="shared" si="248"/>
        <v>Acceptable</v>
      </c>
      <c r="V1756" t="str">
        <f t="shared" si="249"/>
        <v>Safe</v>
      </c>
      <c r="W1756" t="str">
        <f t="shared" si="250"/>
        <v>Acceptable</v>
      </c>
      <c r="AA1756" t="str">
        <f t="shared" si="251"/>
        <v>Not-Potable</v>
      </c>
      <c r="AB1756" t="str">
        <f t="shared" si="252"/>
        <v>Potable</v>
      </c>
      <c r="AC1756" t="s">
        <v>40</v>
      </c>
    </row>
    <row r="1757" spans="2:29" x14ac:dyDescent="0.3">
      <c r="B1757">
        <f>$AG$27</f>
        <v>7.080794504276815</v>
      </c>
      <c r="C1757">
        <v>191.15047940322901</v>
      </c>
      <c r="D1757">
        <v>231.72281510358502</v>
      </c>
      <c r="E1757">
        <v>7.1321536678159001</v>
      </c>
      <c r="F1757">
        <v>290.709169938157</v>
      </c>
      <c r="G1757">
        <v>365.14057937609698</v>
      </c>
      <c r="H1757">
        <v>12.6795009317826</v>
      </c>
      <c r="I1757">
        <v>69.074437574057995</v>
      </c>
      <c r="J1757">
        <v>4.0184465386866002</v>
      </c>
      <c r="O1757" t="str">
        <f t="shared" si="245"/>
        <v>Acidic</v>
      </c>
      <c r="P1757" t="str" cm="1">
        <f t="array" ref="P1757">_xlfn.IFS(C1756&lt;=60,"Soft",
C1756&lt;120,"Moderately Soft",
C1756&lt;=170,"Desirable",
C1756&lt;=240,"Moderately Hard",
C1756&gt;240,"Hard")</f>
        <v>Moderately Hard</v>
      </c>
      <c r="Q1757" t="str" cm="1">
        <f t="array" ref="Q1757">_xlfn.IFS(D1756&lt;50,"Non-Beneficial",
D1756&lt;=150,"Excellent",
D1756&lt;=250,"Good",
D1756&lt;=350,"Average",
D1756&lt;=500,"Poor",
D1756&lt;=800,"Very Poor",
D1756&gt;800,"Unacceptable")</f>
        <v>Excellent</v>
      </c>
      <c r="R1757" t="str">
        <f t="shared" si="244"/>
        <v>Needs Boiling</v>
      </c>
      <c r="S1757" t="str">
        <f t="shared" si="246"/>
        <v>Safe</v>
      </c>
      <c r="T1757" t="str">
        <f t="shared" si="247"/>
        <v>Acceptable</v>
      </c>
      <c r="U1757" t="str">
        <f t="shared" si="248"/>
        <v>Acceptable</v>
      </c>
      <c r="V1757" t="str">
        <f t="shared" si="249"/>
        <v>Safe</v>
      </c>
      <c r="W1757" t="str">
        <f t="shared" si="250"/>
        <v>Acceptable</v>
      </c>
      <c r="AA1757" t="str">
        <f t="shared" si="251"/>
        <v>Not-Potable</v>
      </c>
      <c r="AB1757" t="str">
        <f t="shared" si="252"/>
        <v>Potable</v>
      </c>
      <c r="AC1757" t="s">
        <v>40</v>
      </c>
    </row>
    <row r="1758" spans="2:29" x14ac:dyDescent="0.3">
      <c r="B1758">
        <v>6.4790925670682302</v>
      </c>
      <c r="C1758">
        <v>180.95866719857199</v>
      </c>
      <c r="D1758">
        <v>281.65872560417</v>
      </c>
      <c r="E1758">
        <v>7.1600840044121004</v>
      </c>
      <c r="F1758">
        <v>371.40540691871502</v>
      </c>
      <c r="G1758">
        <v>370.28983765106699</v>
      </c>
      <c r="H1758">
        <v>16.942565780877501</v>
      </c>
      <c r="I1758">
        <f>$AI$27</f>
        <v>66.396292946768</v>
      </c>
      <c r="J1758">
        <v>3.0895973023235501</v>
      </c>
      <c r="O1758" t="str">
        <f t="shared" si="245"/>
        <v>Neutral</v>
      </c>
      <c r="P1758" t="str" cm="1">
        <f t="array" ref="P1758">_xlfn.IFS(C1757&lt;=60,"Soft",
C1757&lt;120,"Moderately Soft",
C1757&lt;=170,"Desirable",
C1757&lt;=240,"Moderately Hard",
C1757&gt;240,"Hard")</f>
        <v>Moderately Hard</v>
      </c>
      <c r="Q1758" t="str" cm="1">
        <f t="array" ref="Q1758">_xlfn.IFS(D1757&lt;50,"Non-Beneficial",
D1757&lt;=150,"Excellent",
D1757&lt;=250,"Good",
D1757&lt;=350,"Average",
D1757&lt;=500,"Poor",
D1757&lt;=800,"Very Poor",
D1757&gt;800,"Unacceptable")</f>
        <v>Good</v>
      </c>
      <c r="R1758" t="str">
        <f t="shared" si="244"/>
        <v>Unacceptable</v>
      </c>
      <c r="S1758" t="str">
        <f t="shared" si="246"/>
        <v>Safe</v>
      </c>
      <c r="T1758" t="str">
        <f t="shared" si="247"/>
        <v>Acceptable</v>
      </c>
      <c r="U1758" t="str">
        <f t="shared" si="248"/>
        <v>Acceptable</v>
      </c>
      <c r="V1758" t="str">
        <f t="shared" si="249"/>
        <v>Safe</v>
      </c>
      <c r="W1758" t="str">
        <f t="shared" si="250"/>
        <v>Acceptable</v>
      </c>
      <c r="AA1758" t="str">
        <f t="shared" si="251"/>
        <v>Not-Potable</v>
      </c>
      <c r="AB1758" t="str">
        <f t="shared" si="252"/>
        <v>Potable</v>
      </c>
      <c r="AC1758" t="s">
        <v>40</v>
      </c>
    </row>
    <row r="1759" spans="2:29" x14ac:dyDescent="0.3">
      <c r="B1759">
        <v>7.8115124452223901</v>
      </c>
      <c r="C1759">
        <v>258.89160116142</v>
      </c>
      <c r="D1759">
        <v>209.119046660621</v>
      </c>
      <c r="E1759">
        <v>6.3617562745669902</v>
      </c>
      <c r="F1759">
        <v>289.14217487877897</v>
      </c>
      <c r="G1759">
        <v>421.13303477167898</v>
      </c>
      <c r="H1759">
        <v>9.6316497472968692</v>
      </c>
      <c r="I1759">
        <v>71.7032270057353</v>
      </c>
      <c r="J1759">
        <v>4.5460702102931601</v>
      </c>
      <c r="O1759" t="str">
        <f t="shared" si="245"/>
        <v>Acidic</v>
      </c>
      <c r="P1759" t="str" cm="1">
        <f t="array" ref="P1759">_xlfn.IFS(C1758&lt;=60,"Soft",
C1758&lt;120,"Moderately Soft",
C1758&lt;=170,"Desirable",
C1758&lt;=240,"Moderately Hard",
C1758&gt;240,"Hard")</f>
        <v>Moderately Hard</v>
      </c>
      <c r="Q1759" t="str" cm="1">
        <f t="array" ref="Q1759">_xlfn.IFS(D1758&lt;50,"Non-Beneficial",
D1758&lt;=150,"Excellent",
D1758&lt;=250,"Good",
D1758&lt;=350,"Average",
D1758&lt;=500,"Poor",
D1758&lt;=800,"Very Poor",
D1758&gt;800,"Unacceptable")</f>
        <v>Average</v>
      </c>
      <c r="R1759" t="str">
        <f t="shared" si="244"/>
        <v>Unacceptable</v>
      </c>
      <c r="S1759" t="str">
        <f t="shared" si="246"/>
        <v>Safe</v>
      </c>
      <c r="T1759" t="str">
        <f t="shared" si="247"/>
        <v>Acceptable</v>
      </c>
      <c r="U1759" t="str">
        <f t="shared" si="248"/>
        <v>Acceptable</v>
      </c>
      <c r="V1759" t="str">
        <f t="shared" si="249"/>
        <v>Safe</v>
      </c>
      <c r="W1759" t="str">
        <f t="shared" si="250"/>
        <v>Acceptable</v>
      </c>
      <c r="AA1759" t="str">
        <f t="shared" si="251"/>
        <v>Not-Potable</v>
      </c>
      <c r="AB1759" t="str">
        <f t="shared" si="252"/>
        <v>Not-Potable</v>
      </c>
      <c r="AC1759" t="s">
        <v>40</v>
      </c>
    </row>
    <row r="1760" spans="2:29" x14ac:dyDescent="0.3">
      <c r="B1760">
        <v>7.4372166531055202</v>
      </c>
      <c r="C1760">
        <v>242.72996862823101</v>
      </c>
      <c r="D1760">
        <v>201.85587155652502</v>
      </c>
      <c r="E1760">
        <v>6.1216622330343604</v>
      </c>
      <c r="F1760">
        <v>306.16925121160801</v>
      </c>
      <c r="G1760">
        <v>413.65595100059102</v>
      </c>
      <c r="H1760">
        <v>10.2627776349262</v>
      </c>
      <c r="I1760">
        <v>64.529184739425403</v>
      </c>
      <c r="J1760">
        <v>3.8668745725698499</v>
      </c>
      <c r="O1760" t="str">
        <f t="shared" si="245"/>
        <v>Neutral</v>
      </c>
      <c r="P1760" t="str" cm="1">
        <f t="array" ref="P1760">_xlfn.IFS(C1759&lt;=60,"Soft",
C1759&lt;120,"Moderately Soft",
C1759&lt;=170,"Desirable",
C1759&lt;=240,"Moderately Hard",
C1759&gt;240,"Hard")</f>
        <v>Hard</v>
      </c>
      <c r="Q1760" t="str" cm="1">
        <f t="array" ref="Q1760">_xlfn.IFS(D1759&lt;50,"Non-Beneficial",
D1759&lt;=150,"Excellent",
D1759&lt;=250,"Good",
D1759&lt;=350,"Average",
D1759&lt;=500,"Poor",
D1759&lt;=800,"Very Poor",
D1759&gt;800,"Unacceptable")</f>
        <v>Good</v>
      </c>
      <c r="R1760" t="str">
        <f t="shared" si="244"/>
        <v>Needs Boiling</v>
      </c>
      <c r="S1760" t="str">
        <f t="shared" si="246"/>
        <v>Safe</v>
      </c>
      <c r="T1760" t="str">
        <f t="shared" si="247"/>
        <v>Acceptable</v>
      </c>
      <c r="U1760" t="str">
        <f t="shared" si="248"/>
        <v>Acceptable</v>
      </c>
      <c r="V1760" t="str">
        <f t="shared" si="249"/>
        <v>Safe</v>
      </c>
      <c r="W1760" t="str">
        <f t="shared" si="250"/>
        <v>Acceptable</v>
      </c>
      <c r="AA1760" t="str">
        <f t="shared" si="251"/>
        <v>Not-Potable</v>
      </c>
      <c r="AB1760" t="str">
        <f t="shared" si="252"/>
        <v>Potable</v>
      </c>
      <c r="AC1760" t="s">
        <v>40</v>
      </c>
    </row>
    <row r="1761" spans="2:29" x14ac:dyDescent="0.3">
      <c r="B1761">
        <v>7.9538781151552502</v>
      </c>
      <c r="C1761">
        <v>178.06654960793901</v>
      </c>
      <c r="D1761">
        <v>186.77279222049</v>
      </c>
      <c r="E1761">
        <v>5.6995399531726703</v>
      </c>
      <c r="F1761">
        <v>368.21767979927</v>
      </c>
      <c r="G1761">
        <v>356.29434097052001</v>
      </c>
      <c r="H1761">
        <v>18.638602773057901</v>
      </c>
      <c r="I1761">
        <v>61.462806505845499</v>
      </c>
      <c r="J1761">
        <v>2.8602239702228198</v>
      </c>
      <c r="O1761" t="str">
        <f t="shared" si="245"/>
        <v>Neutral</v>
      </c>
      <c r="P1761" t="str" cm="1">
        <f t="array" ref="P1761">_xlfn.IFS(C1760&lt;=60,"Soft",
C1760&lt;120,"Moderately Soft",
C1760&lt;=170,"Desirable",
C1760&lt;=240,"Moderately Hard",
C1760&gt;240,"Hard")</f>
        <v>Hard</v>
      </c>
      <c r="Q1761" t="str" cm="1">
        <f t="array" ref="Q1761">_xlfn.IFS(D1760&lt;50,"Non-Beneficial",
D1760&lt;=150,"Excellent",
D1760&lt;=250,"Good",
D1760&lt;=350,"Average",
D1760&lt;=500,"Poor",
D1760&lt;=800,"Very Poor",
D1760&gt;800,"Unacceptable")</f>
        <v>Good</v>
      </c>
      <c r="R1761" t="str">
        <f t="shared" si="244"/>
        <v>Needs Boiling</v>
      </c>
      <c r="S1761" t="str">
        <f t="shared" si="246"/>
        <v>Safe</v>
      </c>
      <c r="T1761" t="str">
        <f t="shared" si="247"/>
        <v>Acceptable</v>
      </c>
      <c r="U1761" t="str">
        <f t="shared" si="248"/>
        <v>Acceptable</v>
      </c>
      <c r="V1761" t="str">
        <f t="shared" si="249"/>
        <v>Safe</v>
      </c>
      <c r="W1761" t="str">
        <f t="shared" si="250"/>
        <v>Acceptable</v>
      </c>
      <c r="AA1761" t="str">
        <f t="shared" si="251"/>
        <v>Not-Potable</v>
      </c>
      <c r="AB1761" t="str">
        <f t="shared" si="252"/>
        <v>Potable</v>
      </c>
      <c r="AC1761" t="s">
        <v>40</v>
      </c>
    </row>
    <row r="1762" spans="2:29" x14ac:dyDescent="0.3">
      <c r="B1762">
        <v>6.3965699310806103</v>
      </c>
      <c r="C1762">
        <v>243.72470689295901</v>
      </c>
      <c r="D1762">
        <v>122.78985279606401</v>
      </c>
      <c r="E1762">
        <v>6.7945514032362597</v>
      </c>
      <c r="F1762">
        <f>$AH$27</f>
        <v>333.77577661081307</v>
      </c>
      <c r="G1762">
        <v>489.44930507214701</v>
      </c>
      <c r="H1762">
        <v>17.638039470034201</v>
      </c>
      <c r="I1762">
        <f>$AI$27</f>
        <v>66.396292946768</v>
      </c>
      <c r="J1762">
        <v>4.1882497123240601</v>
      </c>
      <c r="O1762" t="str">
        <f t="shared" si="245"/>
        <v>Neutral</v>
      </c>
      <c r="P1762" t="str" cm="1">
        <f t="array" ref="P1762">_xlfn.IFS(C1761&lt;=60,"Soft",
C1761&lt;120,"Moderately Soft",
C1761&lt;=170,"Desirable",
C1761&lt;=240,"Moderately Hard",
C1761&gt;240,"Hard")</f>
        <v>Moderately Hard</v>
      </c>
      <c r="Q1762" t="str" cm="1">
        <f t="array" ref="Q1762">_xlfn.IFS(D1761&lt;50,"Non-Beneficial",
D1761&lt;=150,"Excellent",
D1761&lt;=250,"Good",
D1761&lt;=350,"Average",
D1761&lt;=500,"Poor",
D1761&lt;=800,"Very Poor",
D1761&gt;800,"Unacceptable")</f>
        <v>Good</v>
      </c>
      <c r="R1762" t="str">
        <f t="shared" si="244"/>
        <v>Needs Boiling</v>
      </c>
      <c r="S1762" t="str">
        <f t="shared" si="246"/>
        <v>Safe</v>
      </c>
      <c r="T1762" t="str">
        <f t="shared" si="247"/>
        <v>Acceptable</v>
      </c>
      <c r="U1762" t="str">
        <f t="shared" si="248"/>
        <v>Acceptable</v>
      </c>
      <c r="V1762" t="str">
        <f t="shared" si="249"/>
        <v>Safe</v>
      </c>
      <c r="W1762" t="str">
        <f t="shared" si="250"/>
        <v>Acceptable</v>
      </c>
      <c r="AA1762" t="str">
        <f t="shared" si="251"/>
        <v>Potable</v>
      </c>
      <c r="AB1762" t="str">
        <f t="shared" si="252"/>
        <v>Potable</v>
      </c>
      <c r="AC1762" t="s">
        <v>40</v>
      </c>
    </row>
    <row r="1763" spans="2:29" x14ac:dyDescent="0.3">
      <c r="B1763">
        <f>$AG$27</f>
        <v>7.080794504276815</v>
      </c>
      <c r="C1763">
        <v>208.36704564032399</v>
      </c>
      <c r="D1763">
        <v>224.440900677039</v>
      </c>
      <c r="E1763">
        <v>5.40424826182754</v>
      </c>
      <c r="F1763">
        <v>338.06369002946002</v>
      </c>
      <c r="G1763">
        <v>540.899540328905</v>
      </c>
      <c r="H1763">
        <v>9.9804184627351997</v>
      </c>
      <c r="I1763">
        <v>84.5700827687062</v>
      </c>
      <c r="J1763">
        <v>3.59444441590465</v>
      </c>
      <c r="O1763" t="str">
        <f t="shared" si="245"/>
        <v>Acidic</v>
      </c>
      <c r="P1763" t="str" cm="1">
        <f t="array" ref="P1763">_xlfn.IFS(C1762&lt;=60,"Soft",
C1762&lt;120,"Moderately Soft",
C1762&lt;=170,"Desirable",
C1762&lt;=240,"Moderately Hard",
C1762&gt;240,"Hard")</f>
        <v>Hard</v>
      </c>
      <c r="Q1763" t="str" cm="1">
        <f t="array" ref="Q1763">_xlfn.IFS(D1762&lt;50,"Non-Beneficial",
D1762&lt;=150,"Excellent",
D1762&lt;=250,"Good",
D1762&lt;=350,"Average",
D1762&lt;=500,"Poor",
D1762&lt;=800,"Very Poor",
D1762&gt;800,"Unacceptable")</f>
        <v>Excellent</v>
      </c>
      <c r="R1763" t="str">
        <f t="shared" si="244"/>
        <v>Needs Boiling</v>
      </c>
      <c r="S1763" t="str">
        <f t="shared" si="246"/>
        <v>Safe</v>
      </c>
      <c r="T1763" t="str">
        <f t="shared" si="247"/>
        <v>Acceptable</v>
      </c>
      <c r="U1763" t="str">
        <f t="shared" si="248"/>
        <v>Acceptable</v>
      </c>
      <c r="V1763" t="str">
        <f t="shared" si="249"/>
        <v>Safe</v>
      </c>
      <c r="W1763" t="str">
        <f t="shared" si="250"/>
        <v>Acceptable</v>
      </c>
      <c r="AA1763" t="str">
        <f t="shared" si="251"/>
        <v>Not-Potable</v>
      </c>
      <c r="AB1763" t="str">
        <f t="shared" si="252"/>
        <v>Not-Potable</v>
      </c>
      <c r="AC1763" t="s">
        <v>40</v>
      </c>
    </row>
    <row r="1764" spans="2:29" x14ac:dyDescent="0.3">
      <c r="B1764">
        <v>8.0581359966123394</v>
      </c>
      <c r="C1764">
        <v>191.27793161063201</v>
      </c>
      <c r="D1764">
        <v>292.98359491551099</v>
      </c>
      <c r="E1764">
        <v>6.1291725800101098</v>
      </c>
      <c r="F1764">
        <v>356.64525406420699</v>
      </c>
      <c r="G1764">
        <v>278.502632606676</v>
      </c>
      <c r="H1764">
        <v>12.606204406639501</v>
      </c>
      <c r="I1764">
        <v>65.511361251304507</v>
      </c>
      <c r="J1764">
        <v>3.13060893983933</v>
      </c>
      <c r="O1764" t="str">
        <f t="shared" si="245"/>
        <v>Neutral</v>
      </c>
      <c r="P1764" t="str" cm="1">
        <f t="array" ref="P1764">_xlfn.IFS(C1763&lt;=60,"Soft",
C1763&lt;120,"Moderately Soft",
C1763&lt;=170,"Desirable",
C1763&lt;=240,"Moderately Hard",
C1763&gt;240,"Hard")</f>
        <v>Moderately Hard</v>
      </c>
      <c r="Q1764" t="str" cm="1">
        <f t="array" ref="Q1764">_xlfn.IFS(D1763&lt;50,"Non-Beneficial",
D1763&lt;=150,"Excellent",
D1763&lt;=250,"Good",
D1763&lt;=350,"Average",
D1763&lt;=500,"Poor",
D1763&lt;=800,"Very Poor",
D1763&gt;800,"Unacceptable")</f>
        <v>Good</v>
      </c>
      <c r="R1764" t="str">
        <f t="shared" si="244"/>
        <v>Needs Boiling</v>
      </c>
      <c r="S1764" t="str">
        <f t="shared" si="246"/>
        <v>Safe</v>
      </c>
      <c r="T1764" t="str">
        <f t="shared" si="247"/>
        <v>Unacceptable</v>
      </c>
      <c r="U1764" t="str">
        <f t="shared" si="248"/>
        <v>Acceptable</v>
      </c>
      <c r="V1764" t="str">
        <f t="shared" si="249"/>
        <v>Unsafe</v>
      </c>
      <c r="W1764" t="str">
        <f t="shared" si="250"/>
        <v>Acceptable</v>
      </c>
      <c r="AA1764" t="str">
        <f t="shared" si="251"/>
        <v>Not-Potable</v>
      </c>
      <c r="AB1764" t="str">
        <f t="shared" si="252"/>
        <v>Not-Potable</v>
      </c>
      <c r="AC1764" t="s">
        <v>40</v>
      </c>
    </row>
    <row r="1765" spans="2:29" x14ac:dyDescent="0.3">
      <c r="B1765">
        <f>$AG$27</f>
        <v>7.080794504276815</v>
      </c>
      <c r="C1765">
        <v>149.83890028554401</v>
      </c>
      <c r="D1765">
        <v>202.83783628580699</v>
      </c>
      <c r="E1765">
        <v>10.0058707645985</v>
      </c>
      <c r="F1765">
        <v>383.113114129991</v>
      </c>
      <c r="G1765">
        <v>355.184934826534</v>
      </c>
      <c r="H1765">
        <v>17.003494952277201</v>
      </c>
      <c r="I1765">
        <v>53.799720178953798</v>
      </c>
      <c r="J1765">
        <v>2.0288751732864201</v>
      </c>
      <c r="O1765" t="str">
        <f t="shared" si="245"/>
        <v>Alkaline</v>
      </c>
      <c r="P1765" t="str" cm="1">
        <f t="array" ref="P1765">_xlfn.IFS(C1764&lt;=60,"Soft",
C1764&lt;120,"Moderately Soft",
C1764&lt;=170,"Desirable",
C1764&lt;=240,"Moderately Hard",
C1764&gt;240,"Hard")</f>
        <v>Moderately Hard</v>
      </c>
      <c r="Q1765" t="str" cm="1">
        <f t="array" ref="Q1765">_xlfn.IFS(D1764&lt;50,"Non-Beneficial",
D1764&lt;=150,"Excellent",
D1764&lt;=250,"Good",
D1764&lt;=350,"Average",
D1764&lt;=500,"Poor",
D1764&lt;=800,"Very Poor",
D1764&gt;800,"Unacceptable")</f>
        <v>Average</v>
      </c>
      <c r="R1765" t="str">
        <f t="shared" si="244"/>
        <v>Needs Boiling</v>
      </c>
      <c r="S1765" t="str">
        <f t="shared" si="246"/>
        <v>Safe</v>
      </c>
      <c r="T1765" t="str">
        <f t="shared" si="247"/>
        <v>Acceptable</v>
      </c>
      <c r="U1765" t="str">
        <f t="shared" si="248"/>
        <v>Acceptable</v>
      </c>
      <c r="V1765" t="str">
        <f t="shared" si="249"/>
        <v>Safe</v>
      </c>
      <c r="W1765" t="str">
        <f t="shared" si="250"/>
        <v>Acceptable</v>
      </c>
      <c r="AA1765" t="str">
        <f t="shared" si="251"/>
        <v>Not-Potable</v>
      </c>
      <c r="AB1765" t="str">
        <f t="shared" si="252"/>
        <v>Potable</v>
      </c>
      <c r="AC1765" t="s">
        <v>40</v>
      </c>
    </row>
    <row r="1766" spans="2:29" x14ac:dyDescent="0.3">
      <c r="B1766">
        <f>$AG$27</f>
        <v>7.080794504276815</v>
      </c>
      <c r="C1766">
        <v>220.98515805037701</v>
      </c>
      <c r="D1766">
        <v>264.92716180878699</v>
      </c>
      <c r="E1766">
        <v>4.9497874195340001</v>
      </c>
      <c r="F1766">
        <f>$AH$27</f>
        <v>333.77577661081307</v>
      </c>
      <c r="G1766">
        <v>388.96902097662502</v>
      </c>
      <c r="H1766">
        <v>21.0855504108976</v>
      </c>
      <c r="I1766">
        <v>70.266354726327407</v>
      </c>
      <c r="J1766">
        <v>4.8753829049799897</v>
      </c>
      <c r="O1766" t="str">
        <f t="shared" si="245"/>
        <v>Neutral</v>
      </c>
      <c r="P1766" t="str" cm="1">
        <f t="array" ref="P1766">_xlfn.IFS(C1765&lt;=60,"Soft",
C1765&lt;120,"Moderately Soft",
C1765&lt;=170,"Desirable",
C1765&lt;=240,"Moderately Hard",
C1765&gt;240,"Hard")</f>
        <v>Desirable</v>
      </c>
      <c r="Q1766" t="str" cm="1">
        <f t="array" ref="Q1766">_xlfn.IFS(D1765&lt;50,"Non-Beneficial",
D1765&lt;=150,"Excellent",
D1765&lt;=250,"Good",
D1765&lt;=350,"Average",
D1765&lt;=500,"Poor",
D1765&lt;=800,"Very Poor",
D1765&gt;800,"Unacceptable")</f>
        <v>Good</v>
      </c>
      <c r="R1766" t="str">
        <f t="shared" si="244"/>
        <v>Unacceptable</v>
      </c>
      <c r="S1766" t="str">
        <f t="shared" si="246"/>
        <v>Safe</v>
      </c>
      <c r="T1766" t="str">
        <f t="shared" si="247"/>
        <v>Acceptable</v>
      </c>
      <c r="U1766" t="str">
        <f t="shared" si="248"/>
        <v>Acceptable</v>
      </c>
      <c r="V1766" t="str">
        <f t="shared" si="249"/>
        <v>Safe</v>
      </c>
      <c r="W1766" t="str">
        <f t="shared" si="250"/>
        <v>Acceptable</v>
      </c>
      <c r="AA1766" t="str">
        <f t="shared" si="251"/>
        <v>Not-Potable</v>
      </c>
      <c r="AB1766" t="str">
        <f t="shared" si="252"/>
        <v>Potable</v>
      </c>
      <c r="AC1766" t="s">
        <v>40</v>
      </c>
    </row>
    <row r="1767" spans="2:29" x14ac:dyDescent="0.3">
      <c r="B1767">
        <v>9.4972611628812498</v>
      </c>
      <c r="C1767">
        <v>124.48281022312</v>
      </c>
      <c r="D1767">
        <v>336.81330140183405</v>
      </c>
      <c r="E1767">
        <v>4.8146559800365099</v>
      </c>
      <c r="F1767">
        <v>427.18450834902598</v>
      </c>
      <c r="G1767">
        <v>530.21700787615498</v>
      </c>
      <c r="H1767">
        <v>19.970317607835899</v>
      </c>
      <c r="I1767">
        <v>49.809841006961797</v>
      </c>
      <c r="J1767">
        <v>5.2421053299658897</v>
      </c>
      <c r="O1767" t="str">
        <f t="shared" si="245"/>
        <v>Neutral</v>
      </c>
      <c r="P1767" t="str" cm="1">
        <f t="array" ref="P1767">_xlfn.IFS(C1766&lt;=60,"Soft",
C1766&lt;120,"Moderately Soft",
C1766&lt;=170,"Desirable",
C1766&lt;=240,"Moderately Hard",
C1766&gt;240,"Hard")</f>
        <v>Moderately Hard</v>
      </c>
      <c r="Q1767" t="str" cm="1">
        <f t="array" ref="Q1767">_xlfn.IFS(D1766&lt;50,"Non-Beneficial",
D1766&lt;=150,"Excellent",
D1766&lt;=250,"Good",
D1766&lt;=350,"Average",
D1766&lt;=500,"Poor",
D1766&lt;=800,"Very Poor",
D1766&gt;800,"Unacceptable")</f>
        <v>Average</v>
      </c>
      <c r="R1767" t="str">
        <f t="shared" si="244"/>
        <v>Acceptable</v>
      </c>
      <c r="S1767" t="str">
        <f t="shared" si="246"/>
        <v>Safe</v>
      </c>
      <c r="T1767" t="str">
        <f t="shared" si="247"/>
        <v>Acceptable</v>
      </c>
      <c r="U1767" t="str">
        <f t="shared" si="248"/>
        <v>Unacceptable</v>
      </c>
      <c r="V1767" t="str">
        <f t="shared" si="249"/>
        <v>Safe</v>
      </c>
      <c r="W1767" t="str">
        <f t="shared" si="250"/>
        <v>Acceptable</v>
      </c>
      <c r="AA1767" t="str">
        <f t="shared" si="251"/>
        <v>Not-Potable</v>
      </c>
      <c r="AB1767" t="str">
        <f t="shared" si="252"/>
        <v>Potable</v>
      </c>
      <c r="AC1767" t="s">
        <v>40</v>
      </c>
    </row>
    <row r="1768" spans="2:29" x14ac:dyDescent="0.3">
      <c r="B1768">
        <v>7.9847107422420303</v>
      </c>
      <c r="C1768">
        <v>121.067357455631</v>
      </c>
      <c r="D1768">
        <v>407.09781662842795</v>
      </c>
      <c r="E1768">
        <v>5.7968413490890303</v>
      </c>
      <c r="F1768">
        <v>445.35954665814398</v>
      </c>
      <c r="G1768">
        <v>338.50998372575998</v>
      </c>
      <c r="H1768">
        <v>12.8188162971416</v>
      </c>
      <c r="I1768">
        <v>59.269192878462903</v>
      </c>
      <c r="J1768">
        <v>4.5678799722846701</v>
      </c>
      <c r="O1768" t="str">
        <f t="shared" si="245"/>
        <v>Alkaline</v>
      </c>
      <c r="P1768" t="str" cm="1">
        <f t="array" ref="P1768">_xlfn.IFS(C1767&lt;=60,"Soft",
C1767&lt;120,"Moderately Soft",
C1767&lt;=170,"Desirable",
C1767&lt;=240,"Moderately Hard",
C1767&gt;240,"Hard")</f>
        <v>Desirable</v>
      </c>
      <c r="Q1768" t="str" cm="1">
        <f t="array" ref="Q1768">_xlfn.IFS(D1767&lt;50,"Non-Beneficial",
D1767&lt;=150,"Excellent",
D1767&lt;=250,"Good",
D1767&lt;=350,"Average",
D1767&lt;=500,"Poor",
D1767&lt;=800,"Very Poor",
D1767&gt;800,"Unacceptable")</f>
        <v>Average</v>
      </c>
      <c r="R1768" t="str">
        <f t="shared" si="244"/>
        <v>Acceptable</v>
      </c>
      <c r="S1768" t="str">
        <f t="shared" si="246"/>
        <v>Unsafe</v>
      </c>
      <c r="T1768" t="str">
        <f t="shared" si="247"/>
        <v>Unacceptable</v>
      </c>
      <c r="U1768" t="str">
        <f t="shared" si="248"/>
        <v>Acceptable</v>
      </c>
      <c r="V1768" t="str">
        <f t="shared" si="249"/>
        <v>Safe</v>
      </c>
      <c r="W1768" t="str">
        <f t="shared" si="250"/>
        <v>Unacceptable</v>
      </c>
      <c r="AA1768" t="str">
        <f t="shared" si="251"/>
        <v>Not-Potable</v>
      </c>
      <c r="AB1768" t="str">
        <f t="shared" si="252"/>
        <v>Not-Potable</v>
      </c>
      <c r="AC1768" t="s">
        <v>40</v>
      </c>
    </row>
    <row r="1769" spans="2:29" x14ac:dyDescent="0.3">
      <c r="B1769">
        <v>6.2611105802533897</v>
      </c>
      <c r="C1769">
        <v>270.46617064471599</v>
      </c>
      <c r="D1769">
        <v>85.724215085074107</v>
      </c>
      <c r="E1769">
        <v>9.9220762465173298</v>
      </c>
      <c r="F1769">
        <v>286.32756236969198</v>
      </c>
      <c r="G1769">
        <v>490.94265074565197</v>
      </c>
      <c r="H1769">
        <v>12.926434941642301</v>
      </c>
      <c r="I1769">
        <v>22.219326771239199</v>
      </c>
      <c r="J1769">
        <v>4.7530185751575997</v>
      </c>
      <c r="O1769" t="str">
        <f t="shared" si="245"/>
        <v>Neutral</v>
      </c>
      <c r="P1769" t="str" cm="1">
        <f t="array" ref="P1769">_xlfn.IFS(C1768&lt;=60,"Soft",
C1768&lt;120,"Moderately Soft",
C1768&lt;=170,"Desirable",
C1768&lt;=240,"Moderately Hard",
C1768&gt;240,"Hard")</f>
        <v>Desirable</v>
      </c>
      <c r="Q1769" t="str" cm="1">
        <f t="array" ref="Q1769">_xlfn.IFS(D1768&lt;50,"Non-Beneficial",
D1768&lt;=150,"Excellent",
D1768&lt;=250,"Good",
D1768&lt;=350,"Average",
D1768&lt;=500,"Poor",
D1768&lt;=800,"Very Poor",
D1768&gt;800,"Unacceptable")</f>
        <v>Poor</v>
      </c>
      <c r="R1769" t="str">
        <f t="shared" si="244"/>
        <v>Needs Boiling</v>
      </c>
      <c r="S1769" t="str">
        <f t="shared" si="246"/>
        <v>Unsafe</v>
      </c>
      <c r="T1769" t="str">
        <f t="shared" si="247"/>
        <v>Acceptable</v>
      </c>
      <c r="U1769" t="str">
        <f t="shared" si="248"/>
        <v>Acceptable</v>
      </c>
      <c r="V1769" t="str">
        <f t="shared" si="249"/>
        <v>Safe</v>
      </c>
      <c r="W1769" t="str">
        <f t="shared" si="250"/>
        <v>Acceptable</v>
      </c>
      <c r="AA1769" t="str">
        <f t="shared" si="251"/>
        <v>Not-Potable</v>
      </c>
      <c r="AB1769" t="str">
        <f t="shared" si="252"/>
        <v>Not-Potable</v>
      </c>
      <c r="AC1769" t="s">
        <v>40</v>
      </c>
    </row>
    <row r="1770" spans="2:29" x14ac:dyDescent="0.3">
      <c r="B1770">
        <v>6.9578027493028598</v>
      </c>
      <c r="C1770">
        <v>219.23995225195301</v>
      </c>
      <c r="D1770">
        <v>202.156328492846</v>
      </c>
      <c r="E1770">
        <v>7.0540932054522001</v>
      </c>
      <c r="F1770">
        <v>306.64738446612301</v>
      </c>
      <c r="G1770">
        <v>431.37066218865999</v>
      </c>
      <c r="H1770">
        <v>17.427144621297199</v>
      </c>
      <c r="I1770">
        <v>56.435646389675703</v>
      </c>
      <c r="J1770">
        <v>4.58774546881014</v>
      </c>
      <c r="O1770" t="str">
        <f t="shared" si="245"/>
        <v>Acidic</v>
      </c>
      <c r="P1770" t="str" cm="1">
        <f t="array" ref="P1770">_xlfn.IFS(C1769&lt;=60,"Soft",
C1769&lt;120,"Moderately Soft",
C1769&lt;=170,"Desirable",
C1769&lt;=240,"Moderately Hard",
C1769&gt;240,"Hard")</f>
        <v>Hard</v>
      </c>
      <c r="Q1770" t="str" cm="1">
        <f t="array" ref="Q1770">_xlfn.IFS(D1769&lt;50,"Non-Beneficial",
D1769&lt;=150,"Excellent",
D1769&lt;=250,"Good",
D1769&lt;=350,"Average",
D1769&lt;=500,"Poor",
D1769&lt;=800,"Very Poor",
D1769&gt;800,"Unacceptable")</f>
        <v>Excellent</v>
      </c>
      <c r="R1770" t="str">
        <f t="shared" si="244"/>
        <v>Unacceptable</v>
      </c>
      <c r="S1770" t="str">
        <f t="shared" si="246"/>
        <v>Safe</v>
      </c>
      <c r="T1770" t="str">
        <f t="shared" si="247"/>
        <v>Acceptable</v>
      </c>
      <c r="U1770" t="str">
        <f t="shared" si="248"/>
        <v>Acceptable</v>
      </c>
      <c r="V1770" t="str">
        <f t="shared" si="249"/>
        <v>Safe</v>
      </c>
      <c r="W1770" t="str">
        <f t="shared" si="250"/>
        <v>Acceptable</v>
      </c>
      <c r="AA1770" t="str">
        <f t="shared" si="251"/>
        <v>Not-Potable</v>
      </c>
      <c r="AB1770" t="str">
        <f t="shared" si="252"/>
        <v>Not-Potable</v>
      </c>
      <c r="AC1770" t="s">
        <v>40</v>
      </c>
    </row>
    <row r="1771" spans="2:29" x14ac:dyDescent="0.3">
      <c r="B1771">
        <v>9.6631590150059008</v>
      </c>
      <c r="C1771">
        <v>131.71189612520899</v>
      </c>
      <c r="D1771">
        <v>243.87968071374499</v>
      </c>
      <c r="E1771">
        <v>4.2341429637818901</v>
      </c>
      <c r="F1771">
        <f>$AH$27</f>
        <v>333.77577661081307</v>
      </c>
      <c r="G1771">
        <v>428.90643172573402</v>
      </c>
      <c r="H1771">
        <v>18.1434739733239</v>
      </c>
      <c r="I1771">
        <v>65.360465400019706</v>
      </c>
      <c r="J1771">
        <v>5.2702177740339797</v>
      </c>
      <c r="O1771" t="str">
        <f t="shared" si="245"/>
        <v>Neutral</v>
      </c>
      <c r="P1771" t="str" cm="1">
        <f t="array" ref="P1771">_xlfn.IFS(C1770&lt;=60,"Soft",
C1770&lt;120,"Moderately Soft",
C1770&lt;=170,"Desirable",
C1770&lt;=240,"Moderately Hard",
C1770&gt;240,"Hard")</f>
        <v>Moderately Hard</v>
      </c>
      <c r="Q1771" t="str" cm="1">
        <f t="array" ref="Q1771">_xlfn.IFS(D1770&lt;50,"Non-Beneficial",
D1770&lt;=150,"Excellent",
D1770&lt;=250,"Good",
D1770&lt;=350,"Average",
D1770&lt;=500,"Poor",
D1770&lt;=800,"Very Poor",
D1770&gt;800,"Unacceptable")</f>
        <v>Good</v>
      </c>
      <c r="R1771" t="str">
        <f t="shared" si="244"/>
        <v>Unacceptable</v>
      </c>
      <c r="S1771" t="str">
        <f t="shared" si="246"/>
        <v>Safe</v>
      </c>
      <c r="T1771" t="str">
        <f t="shared" si="247"/>
        <v>Acceptable</v>
      </c>
      <c r="U1771" t="str">
        <f t="shared" si="248"/>
        <v>Acceptable</v>
      </c>
      <c r="V1771" t="str">
        <f t="shared" si="249"/>
        <v>Safe</v>
      </c>
      <c r="W1771" t="str">
        <f t="shared" si="250"/>
        <v>Acceptable</v>
      </c>
      <c r="AA1771" t="str">
        <f t="shared" si="251"/>
        <v>Not-Potable</v>
      </c>
      <c r="AB1771" t="str">
        <f t="shared" si="252"/>
        <v>Potable</v>
      </c>
      <c r="AC1771" t="s">
        <v>40</v>
      </c>
    </row>
    <row r="1772" spans="2:29" x14ac:dyDescent="0.3">
      <c r="B1772">
        <v>6.7327137134213997</v>
      </c>
      <c r="C1772">
        <v>197.76697434286501</v>
      </c>
      <c r="D1772">
        <v>338.20645759666598</v>
      </c>
      <c r="E1772">
        <v>7.3967640754923201</v>
      </c>
      <c r="F1772">
        <v>353.17632828281802</v>
      </c>
      <c r="G1772">
        <v>321.36451848591997</v>
      </c>
      <c r="H1772">
        <v>19.340498789532301</v>
      </c>
      <c r="I1772">
        <v>85.371960890630504</v>
      </c>
      <c r="J1772">
        <v>3.8854050373065601</v>
      </c>
      <c r="O1772" t="str">
        <f t="shared" si="245"/>
        <v>Alkaline</v>
      </c>
      <c r="P1772" t="str" cm="1">
        <f t="array" ref="P1772">_xlfn.IFS(C1771&lt;=60,"Soft",
C1771&lt;120,"Moderately Soft",
C1771&lt;=170,"Desirable",
C1771&lt;=240,"Moderately Hard",
C1771&gt;240,"Hard")</f>
        <v>Desirable</v>
      </c>
      <c r="Q1772" t="str" cm="1">
        <f t="array" ref="Q1772">_xlfn.IFS(D1771&lt;50,"Non-Beneficial",
D1771&lt;=150,"Excellent",
D1771&lt;=250,"Good",
D1771&lt;=350,"Average",
D1771&lt;=500,"Poor",
D1771&lt;=800,"Very Poor",
D1771&gt;800,"Unacceptable")</f>
        <v>Good</v>
      </c>
      <c r="R1772" t="str">
        <f t="shared" si="244"/>
        <v>Acceptable</v>
      </c>
      <c r="S1772" t="str">
        <f t="shared" si="246"/>
        <v>Safe</v>
      </c>
      <c r="T1772" t="str">
        <f t="shared" si="247"/>
        <v>Acceptable</v>
      </c>
      <c r="U1772" t="str">
        <f t="shared" si="248"/>
        <v>Acceptable</v>
      </c>
      <c r="V1772" t="str">
        <f t="shared" si="249"/>
        <v>Safe</v>
      </c>
      <c r="W1772" t="str">
        <f t="shared" si="250"/>
        <v>Unacceptable</v>
      </c>
      <c r="AA1772" t="str">
        <f t="shared" si="251"/>
        <v>Not-Potable</v>
      </c>
      <c r="AB1772" t="str">
        <f t="shared" si="252"/>
        <v>Not-Potable</v>
      </c>
      <c r="AC1772" t="s">
        <v>40</v>
      </c>
    </row>
    <row r="1773" spans="2:29" x14ac:dyDescent="0.3">
      <c r="B1773">
        <v>4.8860570568047299</v>
      </c>
      <c r="C1773">
        <v>272.92038507949599</v>
      </c>
      <c r="D1773">
        <v>154.96611718602099</v>
      </c>
      <c r="E1773">
        <v>6.98517914693356</v>
      </c>
      <c r="F1773">
        <v>266.56221051446499</v>
      </c>
      <c r="G1773">
        <v>569.58128778019204</v>
      </c>
      <c r="H1773">
        <v>17.301536092242401</v>
      </c>
      <c r="I1773">
        <v>79.597988002101602</v>
      </c>
      <c r="J1773">
        <v>3.0793731141754801</v>
      </c>
      <c r="O1773" t="str">
        <f t="shared" si="245"/>
        <v>Drinkable</v>
      </c>
      <c r="P1773" t="str" cm="1">
        <f t="array" ref="P1773">_xlfn.IFS(C1772&lt;=60,"Soft",
C1772&lt;120,"Moderately Soft",
C1772&lt;=170,"Desirable",
C1772&lt;=240,"Moderately Hard",
C1772&gt;240,"Hard")</f>
        <v>Moderately Hard</v>
      </c>
      <c r="Q1773" t="str" cm="1">
        <f t="array" ref="Q1773">_xlfn.IFS(D1772&lt;50,"Non-Beneficial",
D1772&lt;=150,"Excellent",
D1772&lt;=250,"Good",
D1772&lt;=350,"Average",
D1772&lt;=500,"Poor",
D1772&lt;=800,"Very Poor",
D1772&gt;800,"Unacceptable")</f>
        <v>Average</v>
      </c>
      <c r="R1773" t="str">
        <f t="shared" si="244"/>
        <v>Unacceptable</v>
      </c>
      <c r="S1773" t="str">
        <f t="shared" si="246"/>
        <v>Safe</v>
      </c>
      <c r="T1773" t="str">
        <f t="shared" si="247"/>
        <v>Acceptable</v>
      </c>
      <c r="U1773" t="str">
        <f t="shared" si="248"/>
        <v>Acceptable</v>
      </c>
      <c r="V1773" t="str">
        <f t="shared" si="249"/>
        <v>Unsafe</v>
      </c>
      <c r="W1773" t="str">
        <f t="shared" si="250"/>
        <v>Acceptable</v>
      </c>
      <c r="AA1773" t="str">
        <f t="shared" si="251"/>
        <v>Not-Potable</v>
      </c>
      <c r="AB1773" t="str">
        <f t="shared" si="252"/>
        <v>Not-Potable</v>
      </c>
      <c r="AC1773" t="s">
        <v>40</v>
      </c>
    </row>
    <row r="1774" spans="2:29" x14ac:dyDescent="0.3">
      <c r="B1774">
        <v>9.6102203448996306</v>
      </c>
      <c r="C1774">
        <v>156.92954615836501</v>
      </c>
      <c r="D1774">
        <v>339.544354708409</v>
      </c>
      <c r="E1774">
        <v>4.63902754457549</v>
      </c>
      <c r="F1774">
        <f>$AH$27</f>
        <v>333.77577661081307</v>
      </c>
      <c r="G1774">
        <v>485.379156301629</v>
      </c>
      <c r="H1774">
        <v>11.0478439030055</v>
      </c>
      <c r="I1774">
        <f>$AI$27</f>
        <v>66.396292946768</v>
      </c>
      <c r="J1774">
        <v>4.9619719723678699</v>
      </c>
      <c r="O1774" t="str">
        <f t="shared" si="245"/>
        <v>Acidic</v>
      </c>
      <c r="P1774" t="str" cm="1">
        <f t="array" ref="P1774">_xlfn.IFS(C1773&lt;=60,"Soft",
C1773&lt;120,"Moderately Soft",
C1773&lt;=170,"Desirable",
C1773&lt;=240,"Moderately Hard",
C1773&gt;240,"Hard")</f>
        <v>Hard</v>
      </c>
      <c r="Q1774" t="str" cm="1">
        <f t="array" ref="Q1774">_xlfn.IFS(D1773&lt;50,"Non-Beneficial",
D1773&lt;=150,"Excellent",
D1773&lt;=250,"Good",
D1773&lt;=350,"Average",
D1773&lt;=500,"Poor",
D1773&lt;=800,"Very Poor",
D1773&gt;800,"Unacceptable")</f>
        <v>Good</v>
      </c>
      <c r="R1774" t="str">
        <f t="shared" si="244"/>
        <v>Needs Boiling</v>
      </c>
      <c r="S1774" t="str">
        <f t="shared" si="246"/>
        <v>Safe</v>
      </c>
      <c r="T1774" t="str">
        <f t="shared" si="247"/>
        <v>Unacceptable</v>
      </c>
      <c r="U1774" t="str">
        <f t="shared" si="248"/>
        <v>Acceptable</v>
      </c>
      <c r="V1774" t="str">
        <f t="shared" si="249"/>
        <v>Safe</v>
      </c>
      <c r="W1774" t="str">
        <f t="shared" si="250"/>
        <v>Acceptable</v>
      </c>
      <c r="AA1774" t="str">
        <f t="shared" si="251"/>
        <v>Not-Potable</v>
      </c>
      <c r="AB1774" t="str">
        <f t="shared" si="252"/>
        <v>Not-Potable</v>
      </c>
      <c r="AC1774" t="s">
        <v>40</v>
      </c>
    </row>
    <row r="1775" spans="2:29" x14ac:dyDescent="0.3">
      <c r="B1775">
        <v>8.51853179524627</v>
      </c>
      <c r="C1775">
        <v>128.26346576732399</v>
      </c>
      <c r="D1775">
        <v>320.18289631213099</v>
      </c>
      <c r="E1775">
        <v>6.0587402414092999</v>
      </c>
      <c r="F1775">
        <v>458.44107225856101</v>
      </c>
      <c r="G1775">
        <v>554.13903742662603</v>
      </c>
      <c r="H1775">
        <v>15.9761957252549</v>
      </c>
      <c r="I1775">
        <v>87.471821304055894</v>
      </c>
      <c r="J1775">
        <v>4.1471686181416496</v>
      </c>
      <c r="O1775" t="str">
        <f t="shared" si="245"/>
        <v>Alkaline</v>
      </c>
      <c r="P1775" t="str" cm="1">
        <f t="array" ref="P1775">_xlfn.IFS(C1774&lt;=60,"Soft",
C1774&lt;120,"Moderately Soft",
C1774&lt;=170,"Desirable",
C1774&lt;=240,"Moderately Hard",
C1774&gt;240,"Hard")</f>
        <v>Desirable</v>
      </c>
      <c r="Q1775" t="str" cm="1">
        <f t="array" ref="Q1775">_xlfn.IFS(D1774&lt;50,"Non-Beneficial",
D1774&lt;=150,"Excellent",
D1774&lt;=250,"Good",
D1774&lt;=350,"Average",
D1774&lt;=500,"Poor",
D1774&lt;=800,"Very Poor",
D1774&gt;800,"Unacceptable")</f>
        <v>Average</v>
      </c>
      <c r="R1775" t="str">
        <f t="shared" si="244"/>
        <v>Acceptable</v>
      </c>
      <c r="S1775" t="str">
        <f t="shared" si="246"/>
        <v>Safe</v>
      </c>
      <c r="T1775" t="str">
        <f t="shared" si="247"/>
        <v>Acceptable</v>
      </c>
      <c r="U1775" t="str">
        <f t="shared" si="248"/>
        <v>Acceptable</v>
      </c>
      <c r="V1775" t="str">
        <f t="shared" si="249"/>
        <v>Safe</v>
      </c>
      <c r="W1775" t="str">
        <f t="shared" si="250"/>
        <v>Acceptable</v>
      </c>
      <c r="AA1775" t="str">
        <f t="shared" si="251"/>
        <v>Not-Potable</v>
      </c>
      <c r="AB1775" t="str">
        <f t="shared" si="252"/>
        <v>Potable</v>
      </c>
      <c r="AC1775" t="s">
        <v>40</v>
      </c>
    </row>
    <row r="1776" spans="2:29" x14ac:dyDescent="0.3">
      <c r="B1776">
        <v>6.9507865154854596</v>
      </c>
      <c r="C1776">
        <v>201.80549063698899</v>
      </c>
      <c r="D1776">
        <v>217.09647708957303</v>
      </c>
      <c r="E1776">
        <v>6.1207710562600797</v>
      </c>
      <c r="F1776">
        <v>352.30377070300898</v>
      </c>
      <c r="G1776">
        <v>417.18444576227898</v>
      </c>
      <c r="H1776">
        <v>19.683492919789298</v>
      </c>
      <c r="I1776">
        <v>49.2368088566841</v>
      </c>
      <c r="J1776">
        <v>3.9979752150854302</v>
      </c>
      <c r="O1776" t="str">
        <f t="shared" si="245"/>
        <v>Alkaline</v>
      </c>
      <c r="P1776" t="str" cm="1">
        <f t="array" ref="P1776">_xlfn.IFS(C1775&lt;=60,"Soft",
C1775&lt;120,"Moderately Soft",
C1775&lt;=170,"Desirable",
C1775&lt;=240,"Moderately Hard",
C1775&gt;240,"Hard")</f>
        <v>Desirable</v>
      </c>
      <c r="Q1776" t="str" cm="1">
        <f t="array" ref="Q1776">_xlfn.IFS(D1775&lt;50,"Non-Beneficial",
D1775&lt;=150,"Excellent",
D1775&lt;=250,"Good",
D1775&lt;=350,"Average",
D1775&lt;=500,"Poor",
D1775&lt;=800,"Very Poor",
D1775&gt;800,"Unacceptable")</f>
        <v>Average</v>
      </c>
      <c r="R1776" t="str">
        <f t="shared" si="244"/>
        <v>Needs Boiling</v>
      </c>
      <c r="S1776" t="str">
        <f t="shared" si="246"/>
        <v>Unsafe</v>
      </c>
      <c r="T1776" t="str">
        <f t="shared" si="247"/>
        <v>Unacceptable</v>
      </c>
      <c r="U1776" t="str">
        <f t="shared" si="248"/>
        <v>Acceptable</v>
      </c>
      <c r="V1776" t="str">
        <f t="shared" si="249"/>
        <v>Unsafe</v>
      </c>
      <c r="W1776" t="str">
        <f t="shared" si="250"/>
        <v>Acceptable</v>
      </c>
      <c r="AA1776" t="str">
        <f t="shared" si="251"/>
        <v>Not-Potable</v>
      </c>
      <c r="AB1776" t="str">
        <f t="shared" si="252"/>
        <v>Not-Potable</v>
      </c>
      <c r="AC1776" t="s">
        <v>40</v>
      </c>
    </row>
    <row r="1777" spans="2:29" x14ac:dyDescent="0.3">
      <c r="B1777">
        <v>6.0230227413250201</v>
      </c>
      <c r="C1777">
        <v>170.73228872710999</v>
      </c>
      <c r="D1777">
        <v>109.253601038703</v>
      </c>
      <c r="E1777">
        <v>8.2009725942162497</v>
      </c>
      <c r="F1777">
        <v>305.79652935047301</v>
      </c>
      <c r="G1777">
        <v>508.85105308778202</v>
      </c>
      <c r="H1777">
        <v>12.2446222617959</v>
      </c>
      <c r="I1777">
        <v>62.9677932276525</v>
      </c>
      <c r="J1777">
        <v>3.6680885792748699</v>
      </c>
      <c r="O1777" t="str">
        <f t="shared" si="245"/>
        <v>Neutral</v>
      </c>
      <c r="P1777" t="str" cm="1">
        <f t="array" ref="P1777">_xlfn.IFS(C1776&lt;=60,"Soft",
C1776&lt;120,"Moderately Soft",
C1776&lt;=170,"Desirable",
C1776&lt;=240,"Moderately Hard",
C1776&gt;240,"Hard")</f>
        <v>Moderately Hard</v>
      </c>
      <c r="Q1777" t="str" cm="1">
        <f t="array" ref="Q1777">_xlfn.IFS(D1776&lt;50,"Non-Beneficial",
D1776&lt;=150,"Excellent",
D1776&lt;=250,"Good",
D1776&lt;=350,"Average",
D1776&lt;=500,"Poor",
D1776&lt;=800,"Very Poor",
D1776&gt;800,"Unacceptable")</f>
        <v>Good</v>
      </c>
      <c r="R1777" t="str">
        <f t="shared" si="244"/>
        <v>Needs Boiling</v>
      </c>
      <c r="S1777" t="str">
        <f t="shared" si="246"/>
        <v>Safe</v>
      </c>
      <c r="T1777" t="str">
        <f t="shared" si="247"/>
        <v>Acceptable</v>
      </c>
      <c r="U1777" t="str">
        <f t="shared" si="248"/>
        <v>Acceptable</v>
      </c>
      <c r="V1777" t="str">
        <f t="shared" si="249"/>
        <v>Safe</v>
      </c>
      <c r="W1777" t="str">
        <f t="shared" si="250"/>
        <v>Acceptable</v>
      </c>
      <c r="AA1777" t="str">
        <f t="shared" si="251"/>
        <v>Potable</v>
      </c>
      <c r="AB1777" t="str">
        <f t="shared" si="252"/>
        <v>Potable</v>
      </c>
      <c r="AC1777" t="s">
        <v>40</v>
      </c>
    </row>
    <row r="1778" spans="2:29" x14ac:dyDescent="0.3">
      <c r="B1778">
        <v>9.0114804074110104</v>
      </c>
      <c r="C1778">
        <v>167.918921715415</v>
      </c>
      <c r="D1778">
        <v>348.65357681574699</v>
      </c>
      <c r="E1778">
        <v>3.1395526577613699</v>
      </c>
      <c r="F1778">
        <v>400.69177425975602</v>
      </c>
      <c r="G1778">
        <v>385.40960847911902</v>
      </c>
      <c r="H1778">
        <v>16.574190027091099</v>
      </c>
      <c r="I1778">
        <v>50.526551220127402</v>
      </c>
      <c r="J1778">
        <v>4.2708013893753503</v>
      </c>
      <c r="O1778" t="str">
        <f t="shared" si="245"/>
        <v>Acidic</v>
      </c>
      <c r="P1778" t="str" cm="1">
        <f t="array" ref="P1778">_xlfn.IFS(C1777&lt;=60,"Soft",
C1777&lt;120,"Moderately Soft",
C1777&lt;=170,"Desirable",
C1777&lt;=240,"Moderately Hard",
C1777&gt;240,"Hard")</f>
        <v>Moderately Hard</v>
      </c>
      <c r="Q1778" t="str" cm="1">
        <f t="array" ref="Q1778">_xlfn.IFS(D1777&lt;50,"Non-Beneficial",
D1777&lt;=150,"Excellent",
D1777&lt;=250,"Good",
D1777&lt;=350,"Average",
D1777&lt;=500,"Poor",
D1777&lt;=800,"Very Poor",
D1777&gt;800,"Unacceptable")</f>
        <v>Excellent</v>
      </c>
      <c r="R1778" t="str">
        <f t="shared" si="244"/>
        <v>Unacceptable</v>
      </c>
      <c r="S1778" t="str">
        <f t="shared" si="246"/>
        <v>Safe</v>
      </c>
      <c r="T1778" t="str">
        <f t="shared" si="247"/>
        <v>Unacceptable</v>
      </c>
      <c r="U1778" t="str">
        <f t="shared" si="248"/>
        <v>Acceptable</v>
      </c>
      <c r="V1778" t="str">
        <f t="shared" si="249"/>
        <v>Safe</v>
      </c>
      <c r="W1778" t="str">
        <f t="shared" si="250"/>
        <v>Acceptable</v>
      </c>
      <c r="AA1778" t="str">
        <f t="shared" si="251"/>
        <v>Not-Potable</v>
      </c>
      <c r="AB1778" t="str">
        <f t="shared" si="252"/>
        <v>Not-Potable</v>
      </c>
      <c r="AC1778" t="s">
        <v>40</v>
      </c>
    </row>
    <row r="1779" spans="2:29" x14ac:dyDescent="0.3">
      <c r="B1779">
        <v>7.9467679042061699</v>
      </c>
      <c r="C1779">
        <v>277.11694571684001</v>
      </c>
      <c r="D1779">
        <v>242.441119628492</v>
      </c>
      <c r="E1779">
        <v>7.5611758040877</v>
      </c>
      <c r="F1779">
        <v>273.38431063052201</v>
      </c>
      <c r="G1779">
        <v>306.83740193315703</v>
      </c>
      <c r="H1779">
        <v>11.7962347319129</v>
      </c>
      <c r="I1779">
        <v>70.019665814736499</v>
      </c>
      <c r="J1779">
        <v>3.0384831252404298</v>
      </c>
      <c r="O1779" t="str">
        <f t="shared" si="245"/>
        <v>Alkaline</v>
      </c>
      <c r="P1779" t="str" cm="1">
        <f t="array" ref="P1779">_xlfn.IFS(C1778&lt;=60,"Soft",
C1778&lt;120,"Moderately Soft",
C1778&lt;=170,"Desirable",
C1778&lt;=240,"Moderately Hard",
C1778&gt;240,"Hard")</f>
        <v>Desirable</v>
      </c>
      <c r="Q1779" t="str" cm="1">
        <f t="array" ref="Q1779">_xlfn.IFS(D1778&lt;50,"Non-Beneficial",
D1778&lt;=150,"Excellent",
D1778&lt;=250,"Good",
D1778&lt;=350,"Average",
D1778&lt;=500,"Poor",
D1778&lt;=800,"Very Poor",
D1778&gt;800,"Unacceptable")</f>
        <v>Average</v>
      </c>
      <c r="R1779" t="str">
        <f t="shared" si="244"/>
        <v>Acceptable</v>
      </c>
      <c r="S1779" t="str">
        <f t="shared" si="246"/>
        <v>Unsafe</v>
      </c>
      <c r="T1779" t="str">
        <f t="shared" si="247"/>
        <v>Acceptable</v>
      </c>
      <c r="U1779" t="str">
        <f t="shared" si="248"/>
        <v>Acceptable</v>
      </c>
      <c r="V1779" t="str">
        <f t="shared" si="249"/>
        <v>Safe</v>
      </c>
      <c r="W1779" t="str">
        <f t="shared" si="250"/>
        <v>Acceptable</v>
      </c>
      <c r="AA1779" t="str">
        <f t="shared" si="251"/>
        <v>Not-Potable</v>
      </c>
      <c r="AB1779" t="str">
        <f t="shared" si="252"/>
        <v>Not-Potable</v>
      </c>
      <c r="AC1779" t="s">
        <v>40</v>
      </c>
    </row>
    <row r="1780" spans="2:29" x14ac:dyDescent="0.3">
      <c r="B1780">
        <v>7.7096173509003902</v>
      </c>
      <c r="C1780">
        <v>189.80291386632899</v>
      </c>
      <c r="D1780">
        <v>329.10525182254702</v>
      </c>
      <c r="E1780">
        <v>5.7580555307030803</v>
      </c>
      <c r="F1780">
        <v>367.76185816068198</v>
      </c>
      <c r="G1780">
        <v>397.84556583113698</v>
      </c>
      <c r="H1780">
        <v>15.240349413367399</v>
      </c>
      <c r="I1780">
        <f>$AI$27</f>
        <v>66.396292946768</v>
      </c>
      <c r="J1780">
        <v>4.1404237568523099</v>
      </c>
      <c r="O1780" t="str">
        <f t="shared" si="245"/>
        <v>Neutral</v>
      </c>
      <c r="P1780" t="str" cm="1">
        <f t="array" ref="P1780">_xlfn.IFS(C1779&lt;=60,"Soft",
C1779&lt;120,"Moderately Soft",
C1779&lt;=170,"Desirable",
C1779&lt;=240,"Moderately Hard",
C1779&gt;240,"Hard")</f>
        <v>Hard</v>
      </c>
      <c r="Q1780" t="str" cm="1">
        <f t="array" ref="Q1780">_xlfn.IFS(D1779&lt;50,"Non-Beneficial",
D1779&lt;=150,"Excellent",
D1779&lt;=250,"Good",
D1779&lt;=350,"Average",
D1779&lt;=500,"Poor",
D1779&lt;=800,"Very Poor",
D1779&gt;800,"Unacceptable")</f>
        <v>Good</v>
      </c>
      <c r="R1780" t="str">
        <f t="shared" si="244"/>
        <v>Unacceptable</v>
      </c>
      <c r="S1780" t="str">
        <f t="shared" si="246"/>
        <v>Safe</v>
      </c>
      <c r="T1780" t="str">
        <f t="shared" si="247"/>
        <v>Acceptable</v>
      </c>
      <c r="U1780" t="str">
        <f t="shared" si="248"/>
        <v>Acceptable</v>
      </c>
      <c r="V1780" t="str">
        <f t="shared" si="249"/>
        <v>Safe</v>
      </c>
      <c r="W1780" t="str">
        <f t="shared" si="250"/>
        <v>Acceptable</v>
      </c>
      <c r="AA1780" t="str">
        <f t="shared" si="251"/>
        <v>Not-Potable</v>
      </c>
      <c r="AB1780" t="str">
        <f t="shared" si="252"/>
        <v>Not-Potable</v>
      </c>
      <c r="AC1780" t="s">
        <v>40</v>
      </c>
    </row>
    <row r="1781" spans="2:29" x14ac:dyDescent="0.3">
      <c r="B1781">
        <v>6.0816153584620496</v>
      </c>
      <c r="C1781">
        <v>209.05967959905101</v>
      </c>
      <c r="D1781">
        <v>101.201126796678</v>
      </c>
      <c r="E1781">
        <v>9.4067735339905898</v>
      </c>
      <c r="F1781">
        <f>$AH$27</f>
        <v>333.77577661081307</v>
      </c>
      <c r="G1781">
        <v>410.509089687749</v>
      </c>
      <c r="H1781">
        <v>7.9962948632556801</v>
      </c>
      <c r="I1781">
        <v>101.158675334476</v>
      </c>
      <c r="J1781">
        <v>4.0100367986771701</v>
      </c>
      <c r="O1781" t="str">
        <f t="shared" si="245"/>
        <v>Neutral</v>
      </c>
      <c r="P1781" t="str" cm="1">
        <f t="array" ref="P1781">_xlfn.IFS(C1780&lt;=60,"Soft",
C1780&lt;120,"Moderately Soft",
C1780&lt;=170,"Desirable",
C1780&lt;=240,"Moderately Hard",
C1780&gt;240,"Hard")</f>
        <v>Moderately Hard</v>
      </c>
      <c r="Q1781" t="str" cm="1">
        <f t="array" ref="Q1781">_xlfn.IFS(D1780&lt;50,"Non-Beneficial",
D1780&lt;=150,"Excellent",
D1780&lt;=250,"Good",
D1780&lt;=350,"Average",
D1780&lt;=500,"Poor",
D1780&lt;=800,"Very Poor",
D1780&gt;800,"Unacceptable")</f>
        <v>Average</v>
      </c>
      <c r="R1781" t="str">
        <f t="shared" si="244"/>
        <v>Needs Boiling</v>
      </c>
      <c r="S1781" t="str">
        <f t="shared" si="246"/>
        <v>Safe</v>
      </c>
      <c r="T1781" t="str">
        <f t="shared" si="247"/>
        <v>Acceptable</v>
      </c>
      <c r="U1781" t="str">
        <f t="shared" si="248"/>
        <v>Acceptable</v>
      </c>
      <c r="V1781" t="str">
        <f t="shared" si="249"/>
        <v>Safe</v>
      </c>
      <c r="W1781" t="str">
        <f t="shared" si="250"/>
        <v>Acceptable</v>
      </c>
      <c r="AA1781" t="str">
        <f t="shared" si="251"/>
        <v>Potable</v>
      </c>
      <c r="AB1781" t="str">
        <f t="shared" si="252"/>
        <v>Potable</v>
      </c>
      <c r="AC1781" t="s">
        <v>40</v>
      </c>
    </row>
    <row r="1782" spans="2:29" x14ac:dyDescent="0.3">
      <c r="B1782">
        <v>8.1461857940911404</v>
      </c>
      <c r="C1782">
        <v>191.38240998444601</v>
      </c>
      <c r="D1782">
        <v>205.06698417601802</v>
      </c>
      <c r="E1782">
        <v>5.4769487141531803</v>
      </c>
      <c r="F1782">
        <f>$AH$27</f>
        <v>333.77577661081307</v>
      </c>
      <c r="G1782">
        <v>445.93120702346999</v>
      </c>
      <c r="H1782">
        <v>9.4169015975631396</v>
      </c>
      <c r="I1782">
        <v>57.363647249494598</v>
      </c>
      <c r="J1782">
        <v>5.1779636245974698</v>
      </c>
      <c r="O1782" t="str">
        <f t="shared" si="245"/>
        <v>Acidic</v>
      </c>
      <c r="P1782" t="str" cm="1">
        <f t="array" ref="P1782">_xlfn.IFS(C1781&lt;=60,"Soft",
C1781&lt;120,"Moderately Soft",
C1781&lt;=170,"Desirable",
C1781&lt;=240,"Moderately Hard",
C1781&gt;240,"Hard")</f>
        <v>Moderately Hard</v>
      </c>
      <c r="Q1782" t="str" cm="1">
        <f t="array" ref="Q1782">_xlfn.IFS(D1781&lt;50,"Non-Beneficial",
D1781&lt;=150,"Excellent",
D1781&lt;=250,"Good",
D1781&lt;=350,"Average",
D1781&lt;=500,"Poor",
D1781&lt;=800,"Very Poor",
D1781&gt;800,"Unacceptable")</f>
        <v>Excellent</v>
      </c>
      <c r="R1782" t="str">
        <f t="shared" si="244"/>
        <v>Unacceptable</v>
      </c>
      <c r="S1782" t="str">
        <f t="shared" si="246"/>
        <v>Safe</v>
      </c>
      <c r="T1782" t="str">
        <f t="shared" si="247"/>
        <v>Acceptable</v>
      </c>
      <c r="U1782" t="str">
        <f t="shared" si="248"/>
        <v>Acceptable</v>
      </c>
      <c r="V1782" t="str">
        <f t="shared" si="249"/>
        <v>Unsafe</v>
      </c>
      <c r="W1782" t="str">
        <f t="shared" si="250"/>
        <v>Acceptable</v>
      </c>
      <c r="AA1782" t="str">
        <f t="shared" si="251"/>
        <v>Not-Potable</v>
      </c>
      <c r="AB1782" t="str">
        <f t="shared" si="252"/>
        <v>Not-Potable</v>
      </c>
      <c r="AC1782" t="s">
        <v>40</v>
      </c>
    </row>
    <row r="1783" spans="2:29" x14ac:dyDescent="0.3">
      <c r="B1783">
        <v>8.1418611163824703</v>
      </c>
      <c r="C1783">
        <v>210.37656141758299</v>
      </c>
      <c r="D1783">
        <v>254.334650149265</v>
      </c>
      <c r="E1783">
        <v>8.39081185146315</v>
      </c>
      <c r="F1783">
        <v>385.23665639373201</v>
      </c>
      <c r="G1783">
        <v>321.86747412825599</v>
      </c>
      <c r="H1783">
        <v>11.483523615571899</v>
      </c>
      <c r="I1783">
        <v>85.300717013968594</v>
      </c>
      <c r="J1783">
        <v>4.1369504855027399</v>
      </c>
      <c r="O1783" t="str">
        <f t="shared" si="245"/>
        <v>Alkaline</v>
      </c>
      <c r="P1783" t="str" cm="1">
        <f t="array" ref="P1783">_xlfn.IFS(C1782&lt;=60,"Soft",
C1782&lt;120,"Moderately Soft",
C1782&lt;=170,"Desirable",
C1782&lt;=240,"Moderately Hard",
C1782&gt;240,"Hard")</f>
        <v>Moderately Hard</v>
      </c>
      <c r="Q1783" t="str" cm="1">
        <f t="array" ref="Q1783">_xlfn.IFS(D1782&lt;50,"Non-Beneficial",
D1782&lt;=150,"Excellent",
D1782&lt;=250,"Good",
D1782&lt;=350,"Average",
D1782&lt;=500,"Poor",
D1782&lt;=800,"Very Poor",
D1782&gt;800,"Unacceptable")</f>
        <v>Good</v>
      </c>
      <c r="R1783" t="str">
        <f t="shared" si="244"/>
        <v>Needs Boiling</v>
      </c>
      <c r="S1783" t="str">
        <f t="shared" si="246"/>
        <v>Safe</v>
      </c>
      <c r="T1783" t="str">
        <f t="shared" si="247"/>
        <v>Acceptable</v>
      </c>
      <c r="U1783" t="str">
        <f t="shared" si="248"/>
        <v>Acceptable</v>
      </c>
      <c r="V1783" t="str">
        <f t="shared" si="249"/>
        <v>Safe</v>
      </c>
      <c r="W1783" t="str">
        <f t="shared" si="250"/>
        <v>Unacceptable</v>
      </c>
      <c r="AA1783" t="str">
        <f t="shared" si="251"/>
        <v>Not-Potable</v>
      </c>
      <c r="AB1783" t="str">
        <f t="shared" si="252"/>
        <v>Not-Potable</v>
      </c>
      <c r="AC1783" t="s">
        <v>40</v>
      </c>
    </row>
    <row r="1784" spans="2:29" x14ac:dyDescent="0.3">
      <c r="B1784">
        <v>7.7033568213821004</v>
      </c>
      <c r="C1784">
        <v>211.34468669587801</v>
      </c>
      <c r="D1784">
        <v>128.61946542042401</v>
      </c>
      <c r="E1784">
        <v>9.2453058284239695</v>
      </c>
      <c r="F1784">
        <v>347.63083355817099</v>
      </c>
      <c r="G1784">
        <v>598.662877355565</v>
      </c>
      <c r="H1784">
        <v>10.5423417911803</v>
      </c>
      <c r="I1784">
        <v>91.118698189170104</v>
      </c>
      <c r="J1784">
        <v>4.7321253460612498</v>
      </c>
      <c r="O1784" t="str">
        <f t="shared" si="245"/>
        <v>Alkaline</v>
      </c>
      <c r="P1784" t="str" cm="1">
        <f t="array" ref="P1784">_xlfn.IFS(C1783&lt;=60,"Soft",
C1783&lt;120,"Moderately Soft",
C1783&lt;=170,"Desirable",
C1783&lt;=240,"Moderately Hard",
C1783&gt;240,"Hard")</f>
        <v>Moderately Hard</v>
      </c>
      <c r="Q1784" t="str" cm="1">
        <f t="array" ref="Q1784">_xlfn.IFS(D1783&lt;50,"Non-Beneficial",
D1783&lt;=150,"Excellent",
D1783&lt;=250,"Good",
D1783&lt;=350,"Average",
D1783&lt;=500,"Poor",
D1783&lt;=800,"Very Poor",
D1783&gt;800,"Unacceptable")</f>
        <v>Average</v>
      </c>
      <c r="R1784" t="str">
        <f t="shared" si="244"/>
        <v>Unacceptable</v>
      </c>
      <c r="S1784" t="str">
        <f t="shared" si="246"/>
        <v>Safe</v>
      </c>
      <c r="T1784" t="str">
        <f t="shared" si="247"/>
        <v>Acceptable</v>
      </c>
      <c r="U1784" t="str">
        <f t="shared" si="248"/>
        <v>Acceptable</v>
      </c>
      <c r="V1784" t="str">
        <f t="shared" si="249"/>
        <v>Unsafe</v>
      </c>
      <c r="W1784" t="str">
        <f t="shared" si="250"/>
        <v>Acceptable</v>
      </c>
      <c r="AA1784" t="str">
        <f t="shared" si="251"/>
        <v>Not-Potable</v>
      </c>
      <c r="AB1784" t="str">
        <f t="shared" si="252"/>
        <v>Not-Potable</v>
      </c>
      <c r="AC1784" t="s">
        <v>40</v>
      </c>
    </row>
    <row r="1785" spans="2:29" x14ac:dyDescent="0.3">
      <c r="B1785">
        <f>$AG$27</f>
        <v>7.080794504276815</v>
      </c>
      <c r="C1785">
        <v>149.042845908994</v>
      </c>
      <c r="D1785">
        <v>276.87737646353003</v>
      </c>
      <c r="E1785">
        <v>8.6607112907838903</v>
      </c>
      <c r="F1785">
        <v>284.945758696165</v>
      </c>
      <c r="G1785">
        <v>288.51769733759699</v>
      </c>
      <c r="H1785">
        <v>15.736641896461601</v>
      </c>
      <c r="I1785">
        <v>62.7573066317483</v>
      </c>
      <c r="J1785">
        <v>3.7713051127833199</v>
      </c>
      <c r="O1785" t="str">
        <f t="shared" si="245"/>
        <v>Neutral</v>
      </c>
      <c r="P1785" t="str" cm="1">
        <f t="array" ref="P1785">_xlfn.IFS(C1784&lt;=60,"Soft",
C1784&lt;120,"Moderately Soft",
C1784&lt;=170,"Desirable",
C1784&lt;=240,"Moderately Hard",
C1784&gt;240,"Hard")</f>
        <v>Moderately Hard</v>
      </c>
      <c r="Q1785" t="str" cm="1">
        <f t="array" ref="Q1785">_xlfn.IFS(D1784&lt;50,"Non-Beneficial",
D1784&lt;=150,"Excellent",
D1784&lt;=250,"Good",
D1784&lt;=350,"Average",
D1784&lt;=500,"Poor",
D1784&lt;=800,"Very Poor",
D1784&gt;800,"Unacceptable")</f>
        <v>Excellent</v>
      </c>
      <c r="R1785" t="str">
        <f t="shared" si="244"/>
        <v>Unacceptable</v>
      </c>
      <c r="S1785" t="str">
        <f t="shared" si="246"/>
        <v>Safe</v>
      </c>
      <c r="T1785" t="str">
        <f t="shared" si="247"/>
        <v>Unacceptable</v>
      </c>
      <c r="U1785" t="str">
        <f t="shared" si="248"/>
        <v>Acceptable</v>
      </c>
      <c r="V1785" t="str">
        <f t="shared" si="249"/>
        <v>Unsafe</v>
      </c>
      <c r="W1785" t="str">
        <f t="shared" si="250"/>
        <v>Acceptable</v>
      </c>
      <c r="AA1785" t="str">
        <f t="shared" si="251"/>
        <v>Not-Potable</v>
      </c>
      <c r="AB1785" t="str">
        <f t="shared" si="252"/>
        <v>Not-Potable</v>
      </c>
      <c r="AC1785" t="s">
        <v>40</v>
      </c>
    </row>
    <row r="1786" spans="2:29" x14ac:dyDescent="0.3">
      <c r="B1786">
        <v>9.2528565089853299</v>
      </c>
      <c r="C1786">
        <v>168.04075106776099</v>
      </c>
      <c r="D1786">
        <v>502.79262429338399</v>
      </c>
      <c r="E1786">
        <v>5.9050557942709796</v>
      </c>
      <c r="F1786">
        <v>415.45081009508698</v>
      </c>
      <c r="G1786">
        <v>400.00358912001701</v>
      </c>
      <c r="H1786">
        <v>11.949853845496101</v>
      </c>
      <c r="I1786">
        <v>62.256881263183203</v>
      </c>
      <c r="J1786">
        <v>3.3005858263579801</v>
      </c>
      <c r="O1786" t="str">
        <f t="shared" si="245"/>
        <v>Neutral</v>
      </c>
      <c r="P1786" t="str" cm="1">
        <f t="array" ref="P1786">_xlfn.IFS(C1785&lt;=60,"Soft",
C1785&lt;120,"Moderately Soft",
C1785&lt;=170,"Desirable",
C1785&lt;=240,"Moderately Hard",
C1785&gt;240,"Hard")</f>
        <v>Desirable</v>
      </c>
      <c r="Q1786" t="str" cm="1">
        <f t="array" ref="Q1786">_xlfn.IFS(D1785&lt;50,"Non-Beneficial",
D1785&lt;=150,"Excellent",
D1785&lt;=250,"Good",
D1785&lt;=350,"Average",
D1785&lt;=500,"Poor",
D1785&lt;=800,"Very Poor",
D1785&gt;800,"Unacceptable")</f>
        <v>Average</v>
      </c>
      <c r="R1786" t="str">
        <f t="shared" si="244"/>
        <v>Unacceptable</v>
      </c>
      <c r="S1786" t="str">
        <f t="shared" si="246"/>
        <v>Safe</v>
      </c>
      <c r="T1786" t="str">
        <f t="shared" si="247"/>
        <v>Acceptable</v>
      </c>
      <c r="U1786" t="str">
        <f t="shared" si="248"/>
        <v>Acceptable</v>
      </c>
      <c r="V1786" t="str">
        <f t="shared" si="249"/>
        <v>Safe</v>
      </c>
      <c r="W1786" t="str">
        <f t="shared" si="250"/>
        <v>Acceptable</v>
      </c>
      <c r="AA1786" t="str">
        <f t="shared" si="251"/>
        <v>Not-Potable</v>
      </c>
      <c r="AB1786" t="str">
        <f t="shared" si="252"/>
        <v>Potable</v>
      </c>
      <c r="AC1786" t="s">
        <v>40</v>
      </c>
    </row>
    <row r="1787" spans="2:29" x14ac:dyDescent="0.3">
      <c r="B1787">
        <v>6.0476514887181398</v>
      </c>
      <c r="C1787">
        <v>177.444264096696</v>
      </c>
      <c r="D1787">
        <v>286.33846384957303</v>
      </c>
      <c r="E1787">
        <v>8.1743845318970791</v>
      </c>
      <c r="F1787">
        <f>$AH$27</f>
        <v>333.77577661081307</v>
      </c>
      <c r="G1787">
        <v>386.66120497092498</v>
      </c>
      <c r="H1787">
        <v>15.514929593078399</v>
      </c>
      <c r="I1787">
        <v>30.5563104665606</v>
      </c>
      <c r="J1787">
        <v>2.5898679028573799</v>
      </c>
      <c r="O1787" t="str">
        <f t="shared" si="245"/>
        <v>Alkaline</v>
      </c>
      <c r="P1787" t="str" cm="1">
        <f t="array" ref="P1787">_xlfn.IFS(C1786&lt;=60,"Soft",
C1786&lt;120,"Moderately Soft",
C1786&lt;=170,"Desirable",
C1786&lt;=240,"Moderately Hard",
C1786&gt;240,"Hard")</f>
        <v>Desirable</v>
      </c>
      <c r="Q1787" t="str" cm="1">
        <f t="array" ref="Q1787">_xlfn.IFS(D1786&lt;50,"Non-Beneficial",
D1786&lt;=150,"Excellent",
D1786&lt;=250,"Good",
D1786&lt;=350,"Average",
D1786&lt;=500,"Poor",
D1786&lt;=800,"Very Poor",
D1786&gt;800,"Unacceptable")</f>
        <v>Very Poor</v>
      </c>
      <c r="R1787" t="str">
        <f t="shared" si="244"/>
        <v>Needs Boiling</v>
      </c>
      <c r="S1787" t="str">
        <f t="shared" si="246"/>
        <v>Unsafe</v>
      </c>
      <c r="T1787" t="str">
        <f t="shared" si="247"/>
        <v>Acceptable</v>
      </c>
      <c r="U1787" t="str">
        <f t="shared" si="248"/>
        <v>Acceptable</v>
      </c>
      <c r="V1787" t="str">
        <f t="shared" si="249"/>
        <v>Safe</v>
      </c>
      <c r="W1787" t="str">
        <f t="shared" si="250"/>
        <v>Acceptable</v>
      </c>
      <c r="AA1787" t="str">
        <f t="shared" si="251"/>
        <v>Not-Potable</v>
      </c>
      <c r="AB1787" t="str">
        <f t="shared" si="252"/>
        <v>Not-Potable</v>
      </c>
      <c r="AC1787" t="s">
        <v>40</v>
      </c>
    </row>
    <row r="1788" spans="2:29" x14ac:dyDescent="0.3">
      <c r="B1788">
        <v>6.1528578021245099</v>
      </c>
      <c r="C1788">
        <v>171.125287410879</v>
      </c>
      <c r="D1788">
        <v>249.78483176888702</v>
      </c>
      <c r="E1788">
        <v>8.2164859330550808</v>
      </c>
      <c r="F1788">
        <v>323.82437552006598</v>
      </c>
      <c r="G1788">
        <v>406.09442709972097</v>
      </c>
      <c r="H1788">
        <v>10.881215335175</v>
      </c>
      <c r="I1788">
        <v>65.714718340952402</v>
      </c>
      <c r="J1788">
        <v>4.4030833936968499</v>
      </c>
      <c r="O1788" t="str">
        <f t="shared" si="245"/>
        <v>Acidic</v>
      </c>
      <c r="P1788" t="str" cm="1">
        <f t="array" ref="P1788">_xlfn.IFS(C1787&lt;=60,"Soft",
C1787&lt;120,"Moderately Soft",
C1787&lt;=170,"Desirable",
C1787&lt;=240,"Moderately Hard",
C1787&gt;240,"Hard")</f>
        <v>Moderately Hard</v>
      </c>
      <c r="Q1788" t="str" cm="1">
        <f t="array" ref="Q1788">_xlfn.IFS(D1787&lt;50,"Non-Beneficial",
D1787&lt;=150,"Excellent",
D1787&lt;=250,"Good",
D1787&lt;=350,"Average",
D1787&lt;=500,"Poor",
D1787&lt;=800,"Very Poor",
D1787&gt;800,"Unacceptable")</f>
        <v>Average</v>
      </c>
      <c r="R1788" t="str">
        <f t="shared" si="244"/>
        <v>Unacceptable</v>
      </c>
      <c r="S1788" t="str">
        <f t="shared" si="246"/>
        <v>Safe</v>
      </c>
      <c r="T1788" t="str">
        <f t="shared" si="247"/>
        <v>Acceptable</v>
      </c>
      <c r="U1788" t="str">
        <f t="shared" si="248"/>
        <v>Acceptable</v>
      </c>
      <c r="V1788" t="str">
        <f t="shared" si="249"/>
        <v>Safe</v>
      </c>
      <c r="W1788" t="str">
        <f t="shared" si="250"/>
        <v>Acceptable</v>
      </c>
      <c r="AA1788" t="str">
        <f t="shared" si="251"/>
        <v>Not-Potable</v>
      </c>
      <c r="AB1788" t="str">
        <f t="shared" si="252"/>
        <v>Not-Potable</v>
      </c>
      <c r="AC1788" t="s">
        <v>40</v>
      </c>
    </row>
    <row r="1789" spans="2:29" x14ac:dyDescent="0.3">
      <c r="B1789">
        <v>9.0749228744549502</v>
      </c>
      <c r="C1789">
        <v>184.91505484494201</v>
      </c>
      <c r="D1789">
        <v>216.33721726518698</v>
      </c>
      <c r="E1789">
        <v>7.4273806201415598</v>
      </c>
      <c r="F1789">
        <v>394.19652119752402</v>
      </c>
      <c r="G1789">
        <v>339.35533316560799</v>
      </c>
      <c r="H1789">
        <v>6.6581386249427501</v>
      </c>
      <c r="I1789">
        <f>$AI$27</f>
        <v>66.396292946768</v>
      </c>
      <c r="J1789">
        <v>3.8404790099388801</v>
      </c>
      <c r="O1789" t="str">
        <f t="shared" si="245"/>
        <v>Acidic</v>
      </c>
      <c r="P1789" t="str" cm="1">
        <f t="array" ref="P1789">_xlfn.IFS(C1788&lt;=60,"Soft",
C1788&lt;120,"Moderately Soft",
C1788&lt;=170,"Desirable",
C1788&lt;=240,"Moderately Hard",
C1788&gt;240,"Hard")</f>
        <v>Moderately Hard</v>
      </c>
      <c r="Q1789" t="str" cm="1">
        <f t="array" ref="Q1789">_xlfn.IFS(D1788&lt;50,"Non-Beneficial",
D1788&lt;=150,"Excellent",
D1788&lt;=250,"Good",
D1788&lt;=350,"Average",
D1788&lt;=500,"Poor",
D1788&lt;=800,"Very Poor",
D1788&gt;800,"Unacceptable")</f>
        <v>Good</v>
      </c>
      <c r="R1789" t="str">
        <f t="shared" si="244"/>
        <v>Unacceptable</v>
      </c>
      <c r="S1789" t="str">
        <f t="shared" si="246"/>
        <v>Safe</v>
      </c>
      <c r="T1789" t="str">
        <f t="shared" si="247"/>
        <v>Acceptable</v>
      </c>
      <c r="U1789" t="str">
        <f t="shared" si="248"/>
        <v>Acceptable</v>
      </c>
      <c r="V1789" t="str">
        <f t="shared" si="249"/>
        <v>Safe</v>
      </c>
      <c r="W1789" t="str">
        <f t="shared" si="250"/>
        <v>Acceptable</v>
      </c>
      <c r="AA1789" t="str">
        <f t="shared" si="251"/>
        <v>Not-Potable</v>
      </c>
      <c r="AB1789" t="str">
        <f t="shared" si="252"/>
        <v>Not-Potable</v>
      </c>
      <c r="AC1789" t="s">
        <v>40</v>
      </c>
    </row>
    <row r="1790" spans="2:29" x14ac:dyDescent="0.3">
      <c r="B1790">
        <v>7.4365372269816703</v>
      </c>
      <c r="C1790">
        <v>167.32846550915701</v>
      </c>
      <c r="D1790">
        <v>319.35690705113001</v>
      </c>
      <c r="E1790">
        <v>7.8963646308309503</v>
      </c>
      <c r="F1790">
        <f>$AH$27</f>
        <v>333.77577661081307</v>
      </c>
      <c r="G1790">
        <v>398.57421484064503</v>
      </c>
      <c r="H1790">
        <v>14.8244328847052</v>
      </c>
      <c r="I1790">
        <v>69.252783078698002</v>
      </c>
      <c r="J1790">
        <v>4.49762916813782</v>
      </c>
      <c r="O1790" t="str">
        <f t="shared" si="245"/>
        <v>Alkaline</v>
      </c>
      <c r="P1790" t="str" cm="1">
        <f t="array" ref="P1790">_xlfn.IFS(C1789&lt;=60,"Soft",
C1789&lt;120,"Moderately Soft",
C1789&lt;=170,"Desirable",
C1789&lt;=240,"Moderately Hard",
C1789&gt;240,"Hard")</f>
        <v>Moderately Hard</v>
      </c>
      <c r="Q1790" t="str" cm="1">
        <f t="array" ref="Q1790">_xlfn.IFS(D1789&lt;50,"Non-Beneficial",
D1789&lt;=150,"Excellent",
D1789&lt;=250,"Good",
D1789&lt;=350,"Average",
D1789&lt;=500,"Poor",
D1789&lt;=800,"Very Poor",
D1789&gt;800,"Unacceptable")</f>
        <v>Good</v>
      </c>
      <c r="R1790" t="str">
        <f t="shared" si="244"/>
        <v>Unacceptable</v>
      </c>
      <c r="S1790" t="str">
        <f t="shared" si="246"/>
        <v>Safe</v>
      </c>
      <c r="T1790" t="str">
        <f t="shared" si="247"/>
        <v>Acceptable</v>
      </c>
      <c r="U1790" t="str">
        <f t="shared" si="248"/>
        <v>Acceptable</v>
      </c>
      <c r="V1790" t="str">
        <f t="shared" si="249"/>
        <v>Safe</v>
      </c>
      <c r="W1790" t="str">
        <f t="shared" si="250"/>
        <v>Acceptable</v>
      </c>
      <c r="AA1790" t="str">
        <f t="shared" si="251"/>
        <v>Not-Potable</v>
      </c>
      <c r="AB1790" t="str">
        <f t="shared" si="252"/>
        <v>Not-Potable</v>
      </c>
      <c r="AC1790" t="s">
        <v>40</v>
      </c>
    </row>
    <row r="1791" spans="2:29" x14ac:dyDescent="0.3">
      <c r="B1791">
        <f>$AG$27</f>
        <v>7.080794504276815</v>
      </c>
      <c r="C1791">
        <v>259.67104091848</v>
      </c>
      <c r="D1791">
        <v>119.49597925537</v>
      </c>
      <c r="E1791">
        <v>9.4354459795426298</v>
      </c>
      <c r="F1791">
        <v>279.00100384693098</v>
      </c>
      <c r="G1791">
        <v>469.28763070164501</v>
      </c>
      <c r="H1791">
        <v>11.7524208404528</v>
      </c>
      <c r="I1791">
        <v>73.997046160760405</v>
      </c>
      <c r="J1791">
        <v>3.4583522136454001</v>
      </c>
      <c r="O1791" t="str">
        <f t="shared" si="245"/>
        <v>Neutral</v>
      </c>
      <c r="P1791" t="str" cm="1">
        <f t="array" ref="P1791">_xlfn.IFS(C1790&lt;=60,"Soft",
C1790&lt;120,"Moderately Soft",
C1790&lt;=170,"Desirable",
C1790&lt;=240,"Moderately Hard",
C1790&gt;240,"Hard")</f>
        <v>Desirable</v>
      </c>
      <c r="Q1791" t="str" cm="1">
        <f t="array" ref="Q1791">_xlfn.IFS(D1790&lt;50,"Non-Beneficial",
D1790&lt;=150,"Excellent",
D1790&lt;=250,"Good",
D1790&lt;=350,"Average",
D1790&lt;=500,"Poor",
D1790&lt;=800,"Very Poor",
D1790&gt;800,"Unacceptable")</f>
        <v>Average</v>
      </c>
      <c r="R1791" t="str">
        <f t="shared" si="244"/>
        <v>Unacceptable</v>
      </c>
      <c r="S1791" t="str">
        <f t="shared" si="246"/>
        <v>Safe</v>
      </c>
      <c r="T1791" t="str">
        <f t="shared" si="247"/>
        <v>Acceptable</v>
      </c>
      <c r="U1791" t="str">
        <f t="shared" si="248"/>
        <v>Acceptable</v>
      </c>
      <c r="V1791" t="str">
        <f t="shared" si="249"/>
        <v>Safe</v>
      </c>
      <c r="W1791" t="str">
        <f t="shared" si="250"/>
        <v>Acceptable</v>
      </c>
      <c r="AA1791" t="str">
        <f t="shared" si="251"/>
        <v>Not-Potable</v>
      </c>
      <c r="AB1791" t="str">
        <f t="shared" si="252"/>
        <v>Potable</v>
      </c>
      <c r="AC1791" t="s">
        <v>40</v>
      </c>
    </row>
    <row r="1792" spans="2:29" x14ac:dyDescent="0.3">
      <c r="B1792">
        <v>7.1300991962000504</v>
      </c>
      <c r="C1792">
        <v>275.679780146415</v>
      </c>
      <c r="D1792">
        <v>94.806177964776907</v>
      </c>
      <c r="E1792">
        <v>8.4159482550411102</v>
      </c>
      <c r="F1792">
        <v>295.61883770427499</v>
      </c>
      <c r="G1792">
        <v>383.455068262814</v>
      </c>
      <c r="H1792">
        <v>18.322878845470601</v>
      </c>
      <c r="I1792">
        <v>94.416301080751794</v>
      </c>
      <c r="J1792">
        <v>1.98619159305841</v>
      </c>
      <c r="O1792" t="str">
        <f t="shared" si="245"/>
        <v>Neutral</v>
      </c>
      <c r="P1792" t="str" cm="1">
        <f t="array" ref="P1792">_xlfn.IFS(C1791&lt;=60,"Soft",
C1791&lt;120,"Moderately Soft",
C1791&lt;=170,"Desirable",
C1791&lt;=240,"Moderately Hard",
C1791&gt;240,"Hard")</f>
        <v>Hard</v>
      </c>
      <c r="Q1792" t="str" cm="1">
        <f t="array" ref="Q1792">_xlfn.IFS(D1791&lt;50,"Non-Beneficial",
D1791&lt;=150,"Excellent",
D1791&lt;=250,"Good",
D1791&lt;=350,"Average",
D1791&lt;=500,"Poor",
D1791&lt;=800,"Very Poor",
D1791&gt;800,"Unacceptable")</f>
        <v>Excellent</v>
      </c>
      <c r="R1792" t="str">
        <f t="shared" si="244"/>
        <v>Unacceptable</v>
      </c>
      <c r="S1792" t="str">
        <f t="shared" si="246"/>
        <v>Safe</v>
      </c>
      <c r="T1792" t="str">
        <f t="shared" si="247"/>
        <v>Acceptable</v>
      </c>
      <c r="U1792" t="str">
        <f t="shared" si="248"/>
        <v>Acceptable</v>
      </c>
      <c r="V1792" t="str">
        <f t="shared" si="249"/>
        <v>Safe</v>
      </c>
      <c r="W1792" t="str">
        <f t="shared" si="250"/>
        <v>Acceptable</v>
      </c>
      <c r="AA1792" t="str">
        <f t="shared" si="251"/>
        <v>Not-Potable</v>
      </c>
      <c r="AB1792" t="str">
        <f t="shared" si="252"/>
        <v>Not-Potable</v>
      </c>
      <c r="AC1792" t="s">
        <v>40</v>
      </c>
    </row>
    <row r="1793" spans="2:29" x14ac:dyDescent="0.3">
      <c r="B1793">
        <v>6.7921254502183999</v>
      </c>
      <c r="C1793">
        <v>165.79428627237499</v>
      </c>
      <c r="D1793">
        <v>177.826044083249</v>
      </c>
      <c r="E1793">
        <v>4.9706011993459596</v>
      </c>
      <c r="F1793">
        <v>307.75270280036602</v>
      </c>
      <c r="G1793">
        <v>370.60057778862699</v>
      </c>
      <c r="H1793">
        <v>15.1380937814774</v>
      </c>
      <c r="I1793">
        <v>96.600542067787799</v>
      </c>
      <c r="J1793">
        <v>4.0426376414360199</v>
      </c>
      <c r="O1793" t="str">
        <f t="shared" si="245"/>
        <v>Neutral</v>
      </c>
      <c r="P1793" t="str" cm="1">
        <f t="array" ref="P1793">_xlfn.IFS(C1792&lt;=60,"Soft",
C1792&lt;120,"Moderately Soft",
C1792&lt;=170,"Desirable",
C1792&lt;=240,"Moderately Hard",
C1792&gt;240,"Hard")</f>
        <v>Hard</v>
      </c>
      <c r="Q1793" t="str" cm="1">
        <f t="array" ref="Q1793">_xlfn.IFS(D1792&lt;50,"Non-Beneficial",
D1792&lt;=150,"Excellent",
D1792&lt;=250,"Good",
D1792&lt;=350,"Average",
D1792&lt;=500,"Poor",
D1792&lt;=800,"Very Poor",
D1792&gt;800,"Unacceptable")</f>
        <v>Excellent</v>
      </c>
      <c r="R1793" t="str">
        <f t="shared" si="244"/>
        <v>Unacceptable</v>
      </c>
      <c r="S1793" t="str">
        <f t="shared" si="246"/>
        <v>Safe</v>
      </c>
      <c r="T1793" t="str">
        <f t="shared" si="247"/>
        <v>Acceptable</v>
      </c>
      <c r="U1793" t="str">
        <f t="shared" si="248"/>
        <v>Acceptable</v>
      </c>
      <c r="V1793" t="str">
        <f t="shared" si="249"/>
        <v>Unsafe</v>
      </c>
      <c r="W1793" t="str">
        <f t="shared" si="250"/>
        <v>Acceptable</v>
      </c>
      <c r="AA1793" t="str">
        <f t="shared" si="251"/>
        <v>Not-Potable</v>
      </c>
      <c r="AB1793" t="str">
        <f t="shared" si="252"/>
        <v>Not-Potable</v>
      </c>
      <c r="AC1793" t="s">
        <v>40</v>
      </c>
    </row>
    <row r="1794" spans="2:29" x14ac:dyDescent="0.3">
      <c r="B1794">
        <f>$AG$27</f>
        <v>7.080794504276815</v>
      </c>
      <c r="C1794">
        <v>230.43076157564099</v>
      </c>
      <c r="D1794">
        <v>149.169860908998</v>
      </c>
      <c r="E1794">
        <v>9.6185164741482705</v>
      </c>
      <c r="F1794">
        <f>$AH$27</f>
        <v>333.77577661081307</v>
      </c>
      <c r="G1794">
        <v>379.17280364598702</v>
      </c>
      <c r="H1794">
        <v>28.3</v>
      </c>
      <c r="I1794">
        <v>79.633063973770405</v>
      </c>
      <c r="J1794">
        <v>3.8649310349051902</v>
      </c>
      <c r="O1794" t="str">
        <f t="shared" si="245"/>
        <v>Drinkable</v>
      </c>
      <c r="P1794" t="str" cm="1">
        <f t="array" ref="P1794">_xlfn.IFS(C1793&lt;=60,"Soft",
C1793&lt;120,"Moderately Soft",
C1793&lt;=170,"Desirable",
C1793&lt;=240,"Moderately Hard",
C1793&gt;240,"Hard")</f>
        <v>Desirable</v>
      </c>
      <c r="Q1794" t="str" cm="1">
        <f t="array" ref="Q1794">_xlfn.IFS(D1793&lt;50,"Non-Beneficial",
D1793&lt;=150,"Excellent",
D1793&lt;=250,"Good",
D1793&lt;=350,"Average",
D1793&lt;=500,"Poor",
D1793&lt;=800,"Very Poor",
D1793&gt;800,"Unacceptable")</f>
        <v>Good</v>
      </c>
      <c r="R1794" t="str">
        <f t="shared" si="244"/>
        <v>Acceptable</v>
      </c>
      <c r="S1794" t="str">
        <f t="shared" si="246"/>
        <v>Safe</v>
      </c>
      <c r="T1794" t="str">
        <f t="shared" si="247"/>
        <v>Acceptable</v>
      </c>
      <c r="U1794" t="str">
        <f t="shared" si="248"/>
        <v>Acceptable</v>
      </c>
      <c r="V1794" t="str">
        <f t="shared" si="249"/>
        <v>Unsafe</v>
      </c>
      <c r="W1794" t="str">
        <f t="shared" si="250"/>
        <v>Acceptable</v>
      </c>
      <c r="AA1794" t="str">
        <f t="shared" si="251"/>
        <v>Not-Potable</v>
      </c>
      <c r="AB1794" t="str">
        <f t="shared" si="252"/>
        <v>Potable</v>
      </c>
      <c r="AC1794" t="s">
        <v>40</v>
      </c>
    </row>
    <row r="1795" spans="2:29" x14ac:dyDescent="0.3">
      <c r="B1795">
        <v>8.8856263440531809</v>
      </c>
      <c r="C1795">
        <v>171.83977666295101</v>
      </c>
      <c r="D1795">
        <v>191.13011912328901</v>
      </c>
      <c r="E1795">
        <v>6.5032973112359498</v>
      </c>
      <c r="F1795">
        <v>404.10431214238002</v>
      </c>
      <c r="G1795">
        <v>399.67255638016502</v>
      </c>
      <c r="H1795">
        <v>17.6235940706615</v>
      </c>
      <c r="I1795">
        <v>76.831226446070204</v>
      </c>
      <c r="J1795">
        <v>2.9933009444969101</v>
      </c>
      <c r="O1795" t="str">
        <f t="shared" si="245"/>
        <v>Neutral</v>
      </c>
      <c r="P1795" t="str" cm="1">
        <f t="array" ref="P1795">_xlfn.IFS(C1794&lt;=60,"Soft",
C1794&lt;120,"Moderately Soft",
C1794&lt;=170,"Desirable",
C1794&lt;=240,"Moderately Hard",
C1794&gt;240,"Hard")</f>
        <v>Moderately Hard</v>
      </c>
      <c r="Q1795" t="str" cm="1">
        <f t="array" ref="Q1795">_xlfn.IFS(D1794&lt;50,"Non-Beneficial",
D1794&lt;=150,"Excellent",
D1794&lt;=250,"Good",
D1794&lt;=350,"Average",
D1794&lt;=500,"Poor",
D1794&lt;=800,"Very Poor",
D1794&gt;800,"Unacceptable")</f>
        <v>Excellent</v>
      </c>
      <c r="R1795" t="str">
        <f t="shared" ref="R1795:R1858" si="253">IF(E1794&lt;=5,"Acceptable",
IF(E1794&lt;=7,"Needs Boiling","Unacceptable"))</f>
        <v>Unacceptable</v>
      </c>
      <c r="S1795" t="str">
        <f t="shared" si="246"/>
        <v>Safe</v>
      </c>
      <c r="T1795" t="str">
        <f t="shared" si="247"/>
        <v>Acceptable</v>
      </c>
      <c r="U1795" t="str">
        <f t="shared" si="248"/>
        <v>Unacceptable</v>
      </c>
      <c r="V1795" t="str">
        <f t="shared" si="249"/>
        <v>Safe</v>
      </c>
      <c r="W1795" t="str">
        <f t="shared" si="250"/>
        <v>Acceptable</v>
      </c>
      <c r="AA1795" t="str">
        <f t="shared" si="251"/>
        <v>Not-Potable</v>
      </c>
      <c r="AB1795" t="str">
        <f t="shared" si="252"/>
        <v>Not-Potable</v>
      </c>
      <c r="AC1795" t="s">
        <v>40</v>
      </c>
    </row>
    <row r="1796" spans="2:29" x14ac:dyDescent="0.3">
      <c r="B1796">
        <v>9.4753162596953402</v>
      </c>
      <c r="C1796">
        <v>149.55808879463399</v>
      </c>
      <c r="D1796">
        <v>325.68153500291703</v>
      </c>
      <c r="E1796">
        <v>5.3338599719311102</v>
      </c>
      <c r="F1796">
        <f>$AH$27</f>
        <v>333.77577661081307</v>
      </c>
      <c r="G1796">
        <v>436.20311275917499</v>
      </c>
      <c r="H1796">
        <v>13.9279462676141</v>
      </c>
      <c r="I1796">
        <v>71.834057629095796</v>
      </c>
      <c r="J1796">
        <v>4.7015383314280204</v>
      </c>
      <c r="O1796" t="str">
        <f t="shared" ref="O1796:O1859" si="254">IF(B1795&lt;3,"Highly Acidic",
IF(AND(B1795&lt;6.52,B1795&gt;=3),"Acidic",
IF(AND(B1795&gt;=6.52,B1795&lt;=6.83),"Drinkable",
IF(AND(B1795&gt;6.83,B1795&lt;8),"Neutral",
IF(AND(B1795&gt;=8,B1795&lt;11),"Alkaline","Highly Alkaline")
))))</f>
        <v>Alkaline</v>
      </c>
      <c r="P1796" t="str" cm="1">
        <f t="array" ref="P1796">_xlfn.IFS(C1795&lt;=60,"Soft",
C1795&lt;120,"Moderately Soft",
C1795&lt;=170,"Desirable",
C1795&lt;=240,"Moderately Hard",
C1795&gt;240,"Hard")</f>
        <v>Moderately Hard</v>
      </c>
      <c r="Q1796" t="str" cm="1">
        <f t="array" ref="Q1796">_xlfn.IFS(D1795&lt;50,"Non-Beneficial",
D1795&lt;=150,"Excellent",
D1795&lt;=250,"Good",
D1795&lt;=350,"Average",
D1795&lt;=500,"Poor",
D1795&lt;=800,"Very Poor",
D1795&gt;800,"Unacceptable")</f>
        <v>Good</v>
      </c>
      <c r="R1796" t="str">
        <f t="shared" si="253"/>
        <v>Needs Boiling</v>
      </c>
      <c r="S1796" t="str">
        <f t="shared" ref="S1796:S1859" si="255">IF(F1795&lt;=400,"Safe","Unsafe")</f>
        <v>Unsafe</v>
      </c>
      <c r="T1796" t="str">
        <f t="shared" ref="T1796:T1859" si="256">IF(G1795&lt;=500,"Acceptable","Unacceptable")</f>
        <v>Acceptable</v>
      </c>
      <c r="U1796" t="str">
        <f t="shared" ref="U1796:U1859" si="257">IF(H1795&lt;20,"Acceptable","Unacceptable")</f>
        <v>Acceptable</v>
      </c>
      <c r="V1796" t="str">
        <f t="shared" ref="V1796:V1859" si="258">IF(I1795&lt;=80,"Safe","Unsafe")</f>
        <v>Safe</v>
      </c>
      <c r="W1796" t="str">
        <f t="shared" ref="W1796:W1859" si="259">IF(J1795&lt;5,"Acceptable","Unacceptable")</f>
        <v>Acceptable</v>
      </c>
      <c r="AA1796" t="str">
        <f t="shared" ref="AA1796:AA1859" si="260">IF(
       AND(OR(O1796 = "Drinkable",O1796 = "Neutral"),
                OR(P1796 = "Desirable",P1796 = "Moderately Hard"),
                OR(Q1796 = "Excellent",Q1796 = "Good",Q1796 = "Average"),
                OR(R1796 = "Acceptable",R1796 = "Needs Boiling"),
                S1796 = "Safe",
                T1796 = "Acceptable",
                U1796 = "Acceptable",
                V1796 = "Safe",
                W1796 = "Acceptable"
               ),
     "Potable",
    "Not-Potable"
   )</f>
        <v>Not-Potable</v>
      </c>
      <c r="AB1796" t="str">
        <f t="shared" ref="AB1796:AB1859" si="261">IF(
        SUM(
                   IF(OR(O1796 = "Neutral",O1796 = "Drinkable"),1,0),
                   IF(OR(P1796 = "Desirable",P1796 = "Moderately Hard"),1,0),
                   IF(OR(Q1796 = "Good",Q1796 = "Average",Q1796 ="Excellent"),1,0),
                   IF(OR(R1796 = "Acceptable",R1796 = "Needs Boiling"),1,0),
                   IF(S1796 = "Safe",1,0),
                   IF(T1796 = "Acceptable",1,0),
                   IF(U1796 = "Acceptable",1,0),
                   IF(V1796 = "Safe",1,0),
                   IF(W1796 = "Acceptable",1,0)
               )&gt;7,
      "Potable",
      "Not-Potable"
  )</f>
        <v>Not-Potable</v>
      </c>
      <c r="AC1796" t="s">
        <v>40</v>
      </c>
    </row>
    <row r="1797" spans="2:29" x14ac:dyDescent="0.3">
      <c r="B1797">
        <f>$AG$27</f>
        <v>7.080794504276815</v>
      </c>
      <c r="C1797">
        <v>168.96302590875101</v>
      </c>
      <c r="D1797">
        <v>210.302345310249</v>
      </c>
      <c r="E1797">
        <v>5.5640024707468401</v>
      </c>
      <c r="F1797">
        <v>404.34307650721001</v>
      </c>
      <c r="G1797">
        <v>440.95207139525797</v>
      </c>
      <c r="H1797">
        <v>12.3527215396042</v>
      </c>
      <c r="I1797">
        <v>72.033644356518295</v>
      </c>
      <c r="J1797">
        <v>4.6910175032351802</v>
      </c>
      <c r="O1797" t="str">
        <f t="shared" si="254"/>
        <v>Alkaline</v>
      </c>
      <c r="P1797" t="str" cm="1">
        <f t="array" ref="P1797">_xlfn.IFS(C1796&lt;=60,"Soft",
C1796&lt;120,"Moderately Soft",
C1796&lt;=170,"Desirable",
C1796&lt;=240,"Moderately Hard",
C1796&gt;240,"Hard")</f>
        <v>Desirable</v>
      </c>
      <c r="Q1797" t="str" cm="1">
        <f t="array" ref="Q1797">_xlfn.IFS(D1796&lt;50,"Non-Beneficial",
D1796&lt;=150,"Excellent",
D1796&lt;=250,"Good",
D1796&lt;=350,"Average",
D1796&lt;=500,"Poor",
D1796&lt;=800,"Very Poor",
D1796&gt;800,"Unacceptable")</f>
        <v>Average</v>
      </c>
      <c r="R1797" t="str">
        <f t="shared" si="253"/>
        <v>Needs Boiling</v>
      </c>
      <c r="S1797" t="str">
        <f t="shared" si="255"/>
        <v>Safe</v>
      </c>
      <c r="T1797" t="str">
        <f t="shared" si="256"/>
        <v>Acceptable</v>
      </c>
      <c r="U1797" t="str">
        <f t="shared" si="257"/>
        <v>Acceptable</v>
      </c>
      <c r="V1797" t="str">
        <f t="shared" si="258"/>
        <v>Safe</v>
      </c>
      <c r="W1797" t="str">
        <f t="shared" si="259"/>
        <v>Acceptable</v>
      </c>
      <c r="AA1797" t="str">
        <f t="shared" si="260"/>
        <v>Not-Potable</v>
      </c>
      <c r="AB1797" t="str">
        <f t="shared" si="261"/>
        <v>Potable</v>
      </c>
      <c r="AC1797" t="s">
        <v>40</v>
      </c>
    </row>
    <row r="1798" spans="2:29" x14ac:dyDescent="0.3">
      <c r="B1798">
        <v>7.1831087344585196</v>
      </c>
      <c r="C1798">
        <v>225.116078985332</v>
      </c>
      <c r="D1798">
        <v>50.978258497724703</v>
      </c>
      <c r="E1798">
        <v>6.0816640525442596</v>
      </c>
      <c r="F1798">
        <v>361.63138106423202</v>
      </c>
      <c r="G1798">
        <v>294.99122466494299</v>
      </c>
      <c r="H1798">
        <v>5.5370593287879002</v>
      </c>
      <c r="I1798">
        <v>81.453941220342998</v>
      </c>
      <c r="J1798">
        <v>4.0064248392523698</v>
      </c>
      <c r="O1798" t="str">
        <f t="shared" si="254"/>
        <v>Neutral</v>
      </c>
      <c r="P1798" t="str" cm="1">
        <f t="array" ref="P1798">_xlfn.IFS(C1797&lt;=60,"Soft",
C1797&lt;120,"Moderately Soft",
C1797&lt;=170,"Desirable",
C1797&lt;=240,"Moderately Hard",
C1797&gt;240,"Hard")</f>
        <v>Desirable</v>
      </c>
      <c r="Q1798" t="str" cm="1">
        <f t="array" ref="Q1798">_xlfn.IFS(D1797&lt;50,"Non-Beneficial",
D1797&lt;=150,"Excellent",
D1797&lt;=250,"Good",
D1797&lt;=350,"Average",
D1797&lt;=500,"Poor",
D1797&lt;=800,"Very Poor",
D1797&gt;800,"Unacceptable")</f>
        <v>Good</v>
      </c>
      <c r="R1798" t="str">
        <f t="shared" si="253"/>
        <v>Needs Boiling</v>
      </c>
      <c r="S1798" t="str">
        <f t="shared" si="255"/>
        <v>Unsafe</v>
      </c>
      <c r="T1798" t="str">
        <f t="shared" si="256"/>
        <v>Acceptable</v>
      </c>
      <c r="U1798" t="str">
        <f t="shared" si="257"/>
        <v>Acceptable</v>
      </c>
      <c r="V1798" t="str">
        <f t="shared" si="258"/>
        <v>Safe</v>
      </c>
      <c r="W1798" t="str">
        <f t="shared" si="259"/>
        <v>Acceptable</v>
      </c>
      <c r="AA1798" t="str">
        <f t="shared" si="260"/>
        <v>Not-Potable</v>
      </c>
      <c r="AB1798" t="str">
        <f t="shared" si="261"/>
        <v>Potable</v>
      </c>
      <c r="AC1798" t="s">
        <v>40</v>
      </c>
    </row>
    <row r="1799" spans="2:29" x14ac:dyDescent="0.3">
      <c r="B1799">
        <v>6.1574431448430298</v>
      </c>
      <c r="C1799">
        <v>155.83570621680599</v>
      </c>
      <c r="D1799">
        <v>259.37711438315802</v>
      </c>
      <c r="E1799">
        <v>8.1631438977514907</v>
      </c>
      <c r="F1799">
        <v>298.19240617220498</v>
      </c>
      <c r="G1799">
        <v>533.28835073644098</v>
      </c>
      <c r="H1799">
        <v>14.356495676505901</v>
      </c>
      <c r="I1799">
        <v>68.120761477303503</v>
      </c>
      <c r="J1799">
        <v>4.7701543121085797</v>
      </c>
      <c r="O1799" t="str">
        <f t="shared" si="254"/>
        <v>Neutral</v>
      </c>
      <c r="P1799" t="str" cm="1">
        <f t="array" ref="P1799">_xlfn.IFS(C1798&lt;=60,"Soft",
C1798&lt;120,"Moderately Soft",
C1798&lt;=170,"Desirable",
C1798&lt;=240,"Moderately Hard",
C1798&gt;240,"Hard")</f>
        <v>Moderately Hard</v>
      </c>
      <c r="Q1799" t="str" cm="1">
        <f t="array" ref="Q1799">_xlfn.IFS(D1798&lt;50,"Non-Beneficial",
D1798&lt;=150,"Excellent",
D1798&lt;=250,"Good",
D1798&lt;=350,"Average",
D1798&lt;=500,"Poor",
D1798&lt;=800,"Very Poor",
D1798&gt;800,"Unacceptable")</f>
        <v>Excellent</v>
      </c>
      <c r="R1799" t="str">
        <f t="shared" si="253"/>
        <v>Needs Boiling</v>
      </c>
      <c r="S1799" t="str">
        <f t="shared" si="255"/>
        <v>Safe</v>
      </c>
      <c r="T1799" t="str">
        <f t="shared" si="256"/>
        <v>Acceptable</v>
      </c>
      <c r="U1799" t="str">
        <f t="shared" si="257"/>
        <v>Acceptable</v>
      </c>
      <c r="V1799" t="str">
        <f t="shared" si="258"/>
        <v>Unsafe</v>
      </c>
      <c r="W1799" t="str">
        <f t="shared" si="259"/>
        <v>Acceptable</v>
      </c>
      <c r="AA1799" t="str">
        <f t="shared" si="260"/>
        <v>Not-Potable</v>
      </c>
      <c r="AB1799" t="str">
        <f t="shared" si="261"/>
        <v>Potable</v>
      </c>
      <c r="AC1799" t="s">
        <v>40</v>
      </c>
    </row>
    <row r="1800" spans="2:29" x14ac:dyDescent="0.3">
      <c r="B1800">
        <v>6.4678683016914897</v>
      </c>
      <c r="C1800">
        <v>236.69464808871101</v>
      </c>
      <c r="D1800">
        <v>76.56413248259409</v>
      </c>
      <c r="E1800">
        <v>9.8409485538096995</v>
      </c>
      <c r="F1800">
        <v>214.46083377454499</v>
      </c>
      <c r="G1800">
        <v>356.34784187380399</v>
      </c>
      <c r="H1800">
        <v>14.4127335861892</v>
      </c>
      <c r="I1800">
        <v>54.641175534181997</v>
      </c>
      <c r="J1800">
        <v>2.8610639425720201</v>
      </c>
      <c r="O1800" t="str">
        <f t="shared" si="254"/>
        <v>Acidic</v>
      </c>
      <c r="P1800" t="str" cm="1">
        <f t="array" ref="P1800">_xlfn.IFS(C1799&lt;=60,"Soft",
C1799&lt;120,"Moderately Soft",
C1799&lt;=170,"Desirable",
C1799&lt;=240,"Moderately Hard",
C1799&gt;240,"Hard")</f>
        <v>Desirable</v>
      </c>
      <c r="Q1800" t="str" cm="1">
        <f t="array" ref="Q1800">_xlfn.IFS(D1799&lt;50,"Non-Beneficial",
D1799&lt;=150,"Excellent",
D1799&lt;=250,"Good",
D1799&lt;=350,"Average",
D1799&lt;=500,"Poor",
D1799&lt;=800,"Very Poor",
D1799&gt;800,"Unacceptable")</f>
        <v>Average</v>
      </c>
      <c r="R1800" t="str">
        <f t="shared" si="253"/>
        <v>Unacceptable</v>
      </c>
      <c r="S1800" t="str">
        <f t="shared" si="255"/>
        <v>Safe</v>
      </c>
      <c r="T1800" t="str">
        <f t="shared" si="256"/>
        <v>Unacceptable</v>
      </c>
      <c r="U1800" t="str">
        <f t="shared" si="257"/>
        <v>Acceptable</v>
      </c>
      <c r="V1800" t="str">
        <f t="shared" si="258"/>
        <v>Safe</v>
      </c>
      <c r="W1800" t="str">
        <f t="shared" si="259"/>
        <v>Acceptable</v>
      </c>
      <c r="AA1800" t="str">
        <f t="shared" si="260"/>
        <v>Not-Potable</v>
      </c>
      <c r="AB1800" t="str">
        <f t="shared" si="261"/>
        <v>Not-Potable</v>
      </c>
      <c r="AC1800" t="s">
        <v>40</v>
      </c>
    </row>
    <row r="1801" spans="2:29" x14ac:dyDescent="0.3">
      <c r="B1801">
        <f>$AG$27</f>
        <v>7.080794504276815</v>
      </c>
      <c r="C1801">
        <v>162.93537131630299</v>
      </c>
      <c r="D1801">
        <v>249.16625585012301</v>
      </c>
      <c r="E1801">
        <v>6.3744957219701304</v>
      </c>
      <c r="F1801">
        <v>388.31272507290601</v>
      </c>
      <c r="G1801">
        <v>494.28878424734302</v>
      </c>
      <c r="H1801">
        <v>14.297695749966</v>
      </c>
      <c r="I1801">
        <v>84.802969834849804</v>
      </c>
      <c r="J1801">
        <v>4.3012734807418704</v>
      </c>
      <c r="O1801" t="str">
        <f t="shared" si="254"/>
        <v>Acidic</v>
      </c>
      <c r="P1801" t="str" cm="1">
        <f t="array" ref="P1801">_xlfn.IFS(C1800&lt;=60,"Soft",
C1800&lt;120,"Moderately Soft",
C1800&lt;=170,"Desirable",
C1800&lt;=240,"Moderately Hard",
C1800&gt;240,"Hard")</f>
        <v>Moderately Hard</v>
      </c>
      <c r="Q1801" t="str" cm="1">
        <f t="array" ref="Q1801">_xlfn.IFS(D1800&lt;50,"Non-Beneficial",
D1800&lt;=150,"Excellent",
D1800&lt;=250,"Good",
D1800&lt;=350,"Average",
D1800&lt;=500,"Poor",
D1800&lt;=800,"Very Poor",
D1800&gt;800,"Unacceptable")</f>
        <v>Excellent</v>
      </c>
      <c r="R1801" t="str">
        <f t="shared" si="253"/>
        <v>Unacceptable</v>
      </c>
      <c r="S1801" t="str">
        <f t="shared" si="255"/>
        <v>Safe</v>
      </c>
      <c r="T1801" t="str">
        <f t="shared" si="256"/>
        <v>Acceptable</v>
      </c>
      <c r="U1801" t="str">
        <f t="shared" si="257"/>
        <v>Acceptable</v>
      </c>
      <c r="V1801" t="str">
        <f t="shared" si="258"/>
        <v>Safe</v>
      </c>
      <c r="W1801" t="str">
        <f t="shared" si="259"/>
        <v>Acceptable</v>
      </c>
      <c r="AA1801" t="str">
        <f t="shared" si="260"/>
        <v>Not-Potable</v>
      </c>
      <c r="AB1801" t="str">
        <f t="shared" si="261"/>
        <v>Not-Potable</v>
      </c>
      <c r="AC1801" t="s">
        <v>40</v>
      </c>
    </row>
    <row r="1802" spans="2:29" x14ac:dyDescent="0.3">
      <c r="B1802">
        <v>7.48813346433041</v>
      </c>
      <c r="C1802">
        <v>177.35305182235601</v>
      </c>
      <c r="D1802">
        <v>247.86050527721702</v>
      </c>
      <c r="E1802">
        <v>8.6133037480194599</v>
      </c>
      <c r="F1802">
        <v>369.210671278603</v>
      </c>
      <c r="G1802">
        <v>387.86807516863598</v>
      </c>
      <c r="H1802">
        <v>14.149473097200501</v>
      </c>
      <c r="I1802">
        <v>48.965995582073496</v>
      </c>
      <c r="J1802">
        <v>3.47403471711816</v>
      </c>
      <c r="O1802" t="str">
        <f t="shared" si="254"/>
        <v>Neutral</v>
      </c>
      <c r="P1802" t="str" cm="1">
        <f t="array" ref="P1802">_xlfn.IFS(C1801&lt;=60,"Soft",
C1801&lt;120,"Moderately Soft",
C1801&lt;=170,"Desirable",
C1801&lt;=240,"Moderately Hard",
C1801&gt;240,"Hard")</f>
        <v>Desirable</v>
      </c>
      <c r="Q1802" t="str" cm="1">
        <f t="array" ref="Q1802">_xlfn.IFS(D1801&lt;50,"Non-Beneficial",
D1801&lt;=150,"Excellent",
D1801&lt;=250,"Good",
D1801&lt;=350,"Average",
D1801&lt;=500,"Poor",
D1801&lt;=800,"Very Poor",
D1801&gt;800,"Unacceptable")</f>
        <v>Good</v>
      </c>
      <c r="R1802" t="str">
        <f t="shared" si="253"/>
        <v>Needs Boiling</v>
      </c>
      <c r="S1802" t="str">
        <f t="shared" si="255"/>
        <v>Safe</v>
      </c>
      <c r="T1802" t="str">
        <f t="shared" si="256"/>
        <v>Acceptable</v>
      </c>
      <c r="U1802" t="str">
        <f t="shared" si="257"/>
        <v>Acceptable</v>
      </c>
      <c r="V1802" t="str">
        <f t="shared" si="258"/>
        <v>Unsafe</v>
      </c>
      <c r="W1802" t="str">
        <f t="shared" si="259"/>
        <v>Acceptable</v>
      </c>
      <c r="AA1802" t="str">
        <f t="shared" si="260"/>
        <v>Not-Potable</v>
      </c>
      <c r="AB1802" t="str">
        <f t="shared" si="261"/>
        <v>Potable</v>
      </c>
      <c r="AC1802" t="s">
        <v>40</v>
      </c>
    </row>
    <row r="1803" spans="2:29" x14ac:dyDescent="0.3">
      <c r="B1803">
        <v>7.3235451196664503</v>
      </c>
      <c r="C1803">
        <v>184.136070425116</v>
      </c>
      <c r="D1803">
        <v>210.44202662922501</v>
      </c>
      <c r="E1803">
        <v>6.8429472015406798</v>
      </c>
      <c r="F1803">
        <v>327.26120209659598</v>
      </c>
      <c r="G1803">
        <v>379.49245341347603</v>
      </c>
      <c r="H1803">
        <v>8.33524452935381</v>
      </c>
      <c r="I1803">
        <v>90.312061761295695</v>
      </c>
      <c r="J1803">
        <v>4.89842104143532</v>
      </c>
      <c r="O1803" t="str">
        <f t="shared" si="254"/>
        <v>Neutral</v>
      </c>
      <c r="P1803" t="str" cm="1">
        <f t="array" ref="P1803">_xlfn.IFS(C1802&lt;=60,"Soft",
C1802&lt;120,"Moderately Soft",
C1802&lt;=170,"Desirable",
C1802&lt;=240,"Moderately Hard",
C1802&gt;240,"Hard")</f>
        <v>Moderately Hard</v>
      </c>
      <c r="Q1803" t="str" cm="1">
        <f t="array" ref="Q1803">_xlfn.IFS(D1802&lt;50,"Non-Beneficial",
D1802&lt;=150,"Excellent",
D1802&lt;=250,"Good",
D1802&lt;=350,"Average",
D1802&lt;=500,"Poor",
D1802&lt;=800,"Very Poor",
D1802&gt;800,"Unacceptable")</f>
        <v>Good</v>
      </c>
      <c r="R1803" t="str">
        <f t="shared" si="253"/>
        <v>Unacceptable</v>
      </c>
      <c r="S1803" t="str">
        <f t="shared" si="255"/>
        <v>Safe</v>
      </c>
      <c r="T1803" t="str">
        <f t="shared" si="256"/>
        <v>Acceptable</v>
      </c>
      <c r="U1803" t="str">
        <f t="shared" si="257"/>
        <v>Acceptable</v>
      </c>
      <c r="V1803" t="str">
        <f t="shared" si="258"/>
        <v>Safe</v>
      </c>
      <c r="W1803" t="str">
        <f t="shared" si="259"/>
        <v>Acceptable</v>
      </c>
      <c r="AA1803" t="str">
        <f t="shared" si="260"/>
        <v>Not-Potable</v>
      </c>
      <c r="AB1803" t="str">
        <f t="shared" si="261"/>
        <v>Potable</v>
      </c>
      <c r="AC1803" t="s">
        <v>40</v>
      </c>
    </row>
    <row r="1804" spans="2:29" x14ac:dyDescent="0.3">
      <c r="B1804">
        <f>$AG$27</f>
        <v>7.080794504276815</v>
      </c>
      <c r="C1804">
        <v>253.662037073177</v>
      </c>
      <c r="D1804">
        <v>135.682712005285</v>
      </c>
      <c r="E1804">
        <v>9.2286028558091395</v>
      </c>
      <c r="F1804">
        <v>256.08951680458398</v>
      </c>
      <c r="G1804">
        <v>554.57366189045797</v>
      </c>
      <c r="H1804">
        <v>13.7117374693548</v>
      </c>
      <c r="I1804">
        <v>97.7140489013712</v>
      </c>
      <c r="J1804">
        <v>3.0670339813029401</v>
      </c>
      <c r="O1804" t="str">
        <f t="shared" si="254"/>
        <v>Neutral</v>
      </c>
      <c r="P1804" t="str" cm="1">
        <f t="array" ref="P1804">_xlfn.IFS(C1803&lt;=60,"Soft",
C1803&lt;120,"Moderately Soft",
C1803&lt;=170,"Desirable",
C1803&lt;=240,"Moderately Hard",
C1803&gt;240,"Hard")</f>
        <v>Moderately Hard</v>
      </c>
      <c r="Q1804" t="str" cm="1">
        <f t="array" ref="Q1804">_xlfn.IFS(D1803&lt;50,"Non-Beneficial",
D1803&lt;=150,"Excellent",
D1803&lt;=250,"Good",
D1803&lt;=350,"Average",
D1803&lt;=500,"Poor",
D1803&lt;=800,"Very Poor",
D1803&gt;800,"Unacceptable")</f>
        <v>Good</v>
      </c>
      <c r="R1804" t="str">
        <f t="shared" si="253"/>
        <v>Needs Boiling</v>
      </c>
      <c r="S1804" t="str">
        <f t="shared" si="255"/>
        <v>Safe</v>
      </c>
      <c r="T1804" t="str">
        <f t="shared" si="256"/>
        <v>Acceptable</v>
      </c>
      <c r="U1804" t="str">
        <f t="shared" si="257"/>
        <v>Acceptable</v>
      </c>
      <c r="V1804" t="str">
        <f t="shared" si="258"/>
        <v>Unsafe</v>
      </c>
      <c r="W1804" t="str">
        <f t="shared" si="259"/>
        <v>Acceptable</v>
      </c>
      <c r="AA1804" t="str">
        <f t="shared" si="260"/>
        <v>Not-Potable</v>
      </c>
      <c r="AB1804" t="str">
        <f t="shared" si="261"/>
        <v>Potable</v>
      </c>
      <c r="AC1804" t="s">
        <v>40</v>
      </c>
    </row>
    <row r="1805" spans="2:29" x14ac:dyDescent="0.3">
      <c r="B1805">
        <v>6.5307961237209904</v>
      </c>
      <c r="C1805">
        <v>138.00767163256199</v>
      </c>
      <c r="D1805">
        <v>191.745932502269</v>
      </c>
      <c r="E1805">
        <v>7.34795152584873</v>
      </c>
      <c r="F1805">
        <f>$AH$27</f>
        <v>333.77577661081307</v>
      </c>
      <c r="G1805">
        <v>490.64413765219598</v>
      </c>
      <c r="H1805">
        <v>16.3379492895493</v>
      </c>
      <c r="I1805">
        <f>$AI$27</f>
        <v>66.396292946768</v>
      </c>
      <c r="J1805">
        <v>3.18163490926199</v>
      </c>
      <c r="O1805" t="str">
        <f t="shared" si="254"/>
        <v>Neutral</v>
      </c>
      <c r="P1805" t="str" cm="1">
        <f t="array" ref="P1805">_xlfn.IFS(C1804&lt;=60,"Soft",
C1804&lt;120,"Moderately Soft",
C1804&lt;=170,"Desirable",
C1804&lt;=240,"Moderately Hard",
C1804&gt;240,"Hard")</f>
        <v>Hard</v>
      </c>
      <c r="Q1805" t="str" cm="1">
        <f t="array" ref="Q1805">_xlfn.IFS(D1804&lt;50,"Non-Beneficial",
D1804&lt;=150,"Excellent",
D1804&lt;=250,"Good",
D1804&lt;=350,"Average",
D1804&lt;=500,"Poor",
D1804&lt;=800,"Very Poor",
D1804&gt;800,"Unacceptable")</f>
        <v>Excellent</v>
      </c>
      <c r="R1805" t="str">
        <f t="shared" si="253"/>
        <v>Unacceptable</v>
      </c>
      <c r="S1805" t="str">
        <f t="shared" si="255"/>
        <v>Safe</v>
      </c>
      <c r="T1805" t="str">
        <f t="shared" si="256"/>
        <v>Unacceptable</v>
      </c>
      <c r="U1805" t="str">
        <f t="shared" si="257"/>
        <v>Acceptable</v>
      </c>
      <c r="V1805" t="str">
        <f t="shared" si="258"/>
        <v>Unsafe</v>
      </c>
      <c r="W1805" t="str">
        <f t="shared" si="259"/>
        <v>Acceptable</v>
      </c>
      <c r="AA1805" t="str">
        <f t="shared" si="260"/>
        <v>Not-Potable</v>
      </c>
      <c r="AB1805" t="str">
        <f t="shared" si="261"/>
        <v>Not-Potable</v>
      </c>
      <c r="AC1805" t="s">
        <v>40</v>
      </c>
    </row>
    <row r="1806" spans="2:29" x14ac:dyDescent="0.3">
      <c r="B1806">
        <v>6.9314704269333198</v>
      </c>
      <c r="C1806">
        <v>156.84119489020699</v>
      </c>
      <c r="D1806">
        <v>357.93757786743697</v>
      </c>
      <c r="E1806">
        <v>7.2863357878282802</v>
      </c>
      <c r="F1806">
        <v>384.65480251244998</v>
      </c>
      <c r="G1806">
        <v>398.647944254153</v>
      </c>
      <c r="H1806">
        <v>17.858241710204101</v>
      </c>
      <c r="I1806">
        <v>72.236524774079598</v>
      </c>
      <c r="J1806">
        <v>4.2493331741676998</v>
      </c>
      <c r="O1806" t="str">
        <f t="shared" si="254"/>
        <v>Drinkable</v>
      </c>
      <c r="P1806" t="str" cm="1">
        <f t="array" ref="P1806">_xlfn.IFS(C1805&lt;=60,"Soft",
C1805&lt;120,"Moderately Soft",
C1805&lt;=170,"Desirable",
C1805&lt;=240,"Moderately Hard",
C1805&gt;240,"Hard")</f>
        <v>Desirable</v>
      </c>
      <c r="Q1806" t="str" cm="1">
        <f t="array" ref="Q1806">_xlfn.IFS(D1805&lt;50,"Non-Beneficial",
D1805&lt;=150,"Excellent",
D1805&lt;=250,"Good",
D1805&lt;=350,"Average",
D1805&lt;=500,"Poor",
D1805&lt;=800,"Very Poor",
D1805&gt;800,"Unacceptable")</f>
        <v>Good</v>
      </c>
      <c r="R1806" t="str">
        <f t="shared" si="253"/>
        <v>Unacceptable</v>
      </c>
      <c r="S1806" t="str">
        <f t="shared" si="255"/>
        <v>Safe</v>
      </c>
      <c r="T1806" t="str">
        <f t="shared" si="256"/>
        <v>Acceptable</v>
      </c>
      <c r="U1806" t="str">
        <f t="shared" si="257"/>
        <v>Acceptable</v>
      </c>
      <c r="V1806" t="str">
        <f t="shared" si="258"/>
        <v>Safe</v>
      </c>
      <c r="W1806" t="str">
        <f t="shared" si="259"/>
        <v>Acceptable</v>
      </c>
      <c r="AA1806" t="str">
        <f t="shared" si="260"/>
        <v>Not-Potable</v>
      </c>
      <c r="AB1806" t="str">
        <f t="shared" si="261"/>
        <v>Potable</v>
      </c>
      <c r="AC1806" t="s">
        <v>40</v>
      </c>
    </row>
    <row r="1807" spans="2:29" x14ac:dyDescent="0.3">
      <c r="B1807">
        <v>7.7746452429245902</v>
      </c>
      <c r="C1807">
        <v>194.73385836416099</v>
      </c>
      <c r="D1807">
        <v>138.299390699486</v>
      </c>
      <c r="E1807">
        <v>5.6031203736795199</v>
      </c>
      <c r="F1807">
        <f>$AH$27</f>
        <v>333.77577661081307</v>
      </c>
      <c r="G1807">
        <v>321.90568103150503</v>
      </c>
      <c r="H1807">
        <v>18.870938839942401</v>
      </c>
      <c r="I1807">
        <f>$AI$27</f>
        <v>66.396292946768</v>
      </c>
      <c r="J1807">
        <v>3.91181676622426</v>
      </c>
      <c r="O1807" t="str">
        <f t="shared" si="254"/>
        <v>Neutral</v>
      </c>
      <c r="P1807" t="str" cm="1">
        <f t="array" ref="P1807">_xlfn.IFS(C1806&lt;=60,"Soft",
C1806&lt;120,"Moderately Soft",
C1806&lt;=170,"Desirable",
C1806&lt;=240,"Moderately Hard",
C1806&gt;240,"Hard")</f>
        <v>Desirable</v>
      </c>
      <c r="Q1807" t="str" cm="1">
        <f t="array" ref="Q1807">_xlfn.IFS(D1806&lt;50,"Non-Beneficial",
D1806&lt;=150,"Excellent",
D1806&lt;=250,"Good",
D1806&lt;=350,"Average",
D1806&lt;=500,"Poor",
D1806&lt;=800,"Very Poor",
D1806&gt;800,"Unacceptable")</f>
        <v>Poor</v>
      </c>
      <c r="R1807" t="str">
        <f t="shared" si="253"/>
        <v>Unacceptable</v>
      </c>
      <c r="S1807" t="str">
        <f t="shared" si="255"/>
        <v>Safe</v>
      </c>
      <c r="T1807" t="str">
        <f t="shared" si="256"/>
        <v>Acceptable</v>
      </c>
      <c r="U1807" t="str">
        <f t="shared" si="257"/>
        <v>Acceptable</v>
      </c>
      <c r="V1807" t="str">
        <f t="shared" si="258"/>
        <v>Safe</v>
      </c>
      <c r="W1807" t="str">
        <f t="shared" si="259"/>
        <v>Acceptable</v>
      </c>
      <c r="AA1807" t="str">
        <f t="shared" si="260"/>
        <v>Not-Potable</v>
      </c>
      <c r="AB1807" t="str">
        <f t="shared" si="261"/>
        <v>Not-Potable</v>
      </c>
      <c r="AC1807" t="s">
        <v>40</v>
      </c>
    </row>
    <row r="1808" spans="2:29" x14ac:dyDescent="0.3">
      <c r="B1808">
        <v>8.1075001386164107</v>
      </c>
      <c r="C1808">
        <v>173.664679080144</v>
      </c>
      <c r="D1808">
        <v>272.77579963738401</v>
      </c>
      <c r="E1808">
        <v>6.6436201494611602</v>
      </c>
      <c r="F1808">
        <v>354.03729316839798</v>
      </c>
      <c r="G1808">
        <v>330.21151529066702</v>
      </c>
      <c r="H1808">
        <v>16.2570023707883</v>
      </c>
      <c r="I1808">
        <f>$AI$27</f>
        <v>66.396292946768</v>
      </c>
      <c r="J1808">
        <v>4.6478006273684302</v>
      </c>
      <c r="O1808" t="str">
        <f t="shared" si="254"/>
        <v>Neutral</v>
      </c>
      <c r="P1808" t="str" cm="1">
        <f t="array" ref="P1808">_xlfn.IFS(C1807&lt;=60,"Soft",
C1807&lt;120,"Moderately Soft",
C1807&lt;=170,"Desirable",
C1807&lt;=240,"Moderately Hard",
C1807&gt;240,"Hard")</f>
        <v>Moderately Hard</v>
      </c>
      <c r="Q1808" t="str" cm="1">
        <f t="array" ref="Q1808">_xlfn.IFS(D1807&lt;50,"Non-Beneficial",
D1807&lt;=150,"Excellent",
D1807&lt;=250,"Good",
D1807&lt;=350,"Average",
D1807&lt;=500,"Poor",
D1807&lt;=800,"Very Poor",
D1807&gt;800,"Unacceptable")</f>
        <v>Excellent</v>
      </c>
      <c r="R1808" t="str">
        <f t="shared" si="253"/>
        <v>Needs Boiling</v>
      </c>
      <c r="S1808" t="str">
        <f t="shared" si="255"/>
        <v>Safe</v>
      </c>
      <c r="T1808" t="str">
        <f t="shared" si="256"/>
        <v>Acceptable</v>
      </c>
      <c r="U1808" t="str">
        <f t="shared" si="257"/>
        <v>Acceptable</v>
      </c>
      <c r="V1808" t="str">
        <f t="shared" si="258"/>
        <v>Safe</v>
      </c>
      <c r="W1808" t="str">
        <f t="shared" si="259"/>
        <v>Acceptable</v>
      </c>
      <c r="AA1808" t="str">
        <f t="shared" si="260"/>
        <v>Potable</v>
      </c>
      <c r="AB1808" t="str">
        <f t="shared" si="261"/>
        <v>Potable</v>
      </c>
      <c r="AC1808" t="s">
        <v>40</v>
      </c>
    </row>
    <row r="1809" spans="2:29" x14ac:dyDescent="0.3">
      <c r="B1809">
        <v>6.3068644593736698</v>
      </c>
      <c r="C1809">
        <v>220.96997974032499</v>
      </c>
      <c r="D1809">
        <v>224.18908188858899</v>
      </c>
      <c r="E1809">
        <v>7.1533635819914601</v>
      </c>
      <c r="F1809">
        <v>283.975992502645</v>
      </c>
      <c r="G1809">
        <v>350.90922663745903</v>
      </c>
      <c r="H1809">
        <v>19.861381560296401</v>
      </c>
      <c r="I1809">
        <v>61.836185303814801</v>
      </c>
      <c r="J1809">
        <v>4.6191727693386202</v>
      </c>
      <c r="O1809" t="str">
        <f t="shared" si="254"/>
        <v>Alkaline</v>
      </c>
      <c r="P1809" t="str" cm="1">
        <f t="array" ref="P1809">_xlfn.IFS(C1808&lt;=60,"Soft",
C1808&lt;120,"Moderately Soft",
C1808&lt;=170,"Desirable",
C1808&lt;=240,"Moderately Hard",
C1808&gt;240,"Hard")</f>
        <v>Moderately Hard</v>
      </c>
      <c r="Q1809" t="str" cm="1">
        <f t="array" ref="Q1809">_xlfn.IFS(D1808&lt;50,"Non-Beneficial",
D1808&lt;=150,"Excellent",
D1808&lt;=250,"Good",
D1808&lt;=350,"Average",
D1808&lt;=500,"Poor",
D1808&lt;=800,"Very Poor",
D1808&gt;800,"Unacceptable")</f>
        <v>Average</v>
      </c>
      <c r="R1809" t="str">
        <f t="shared" si="253"/>
        <v>Needs Boiling</v>
      </c>
      <c r="S1809" t="str">
        <f t="shared" si="255"/>
        <v>Safe</v>
      </c>
      <c r="T1809" t="str">
        <f t="shared" si="256"/>
        <v>Acceptable</v>
      </c>
      <c r="U1809" t="str">
        <f t="shared" si="257"/>
        <v>Acceptable</v>
      </c>
      <c r="V1809" t="str">
        <f t="shared" si="258"/>
        <v>Safe</v>
      </c>
      <c r="W1809" t="str">
        <f t="shared" si="259"/>
        <v>Acceptable</v>
      </c>
      <c r="AA1809" t="str">
        <f t="shared" si="260"/>
        <v>Not-Potable</v>
      </c>
      <c r="AB1809" t="str">
        <f t="shared" si="261"/>
        <v>Potable</v>
      </c>
      <c r="AC1809" t="s">
        <v>40</v>
      </c>
    </row>
    <row r="1810" spans="2:29" x14ac:dyDescent="0.3">
      <c r="B1810">
        <f>$AG$27</f>
        <v>7.080794504276815</v>
      </c>
      <c r="C1810">
        <v>165.73795349571799</v>
      </c>
      <c r="D1810">
        <v>229.00118250642402</v>
      </c>
      <c r="E1810">
        <v>5.7356891569084496</v>
      </c>
      <c r="F1810">
        <v>379.37493321599402</v>
      </c>
      <c r="G1810">
        <v>473.80491051429198</v>
      </c>
      <c r="H1810">
        <v>13.0828717466017</v>
      </c>
      <c r="I1810">
        <v>63.035162888476798</v>
      </c>
      <c r="J1810">
        <v>4.0691655666631199</v>
      </c>
      <c r="O1810" t="str">
        <f t="shared" si="254"/>
        <v>Acidic</v>
      </c>
      <c r="P1810" t="str" cm="1">
        <f t="array" ref="P1810">_xlfn.IFS(C1809&lt;=60,"Soft",
C1809&lt;120,"Moderately Soft",
C1809&lt;=170,"Desirable",
C1809&lt;=240,"Moderately Hard",
C1809&gt;240,"Hard")</f>
        <v>Moderately Hard</v>
      </c>
      <c r="Q1810" t="str" cm="1">
        <f t="array" ref="Q1810">_xlfn.IFS(D1809&lt;50,"Non-Beneficial",
D1809&lt;=150,"Excellent",
D1809&lt;=250,"Good",
D1809&lt;=350,"Average",
D1809&lt;=500,"Poor",
D1809&lt;=800,"Very Poor",
D1809&gt;800,"Unacceptable")</f>
        <v>Good</v>
      </c>
      <c r="R1810" t="str">
        <f t="shared" si="253"/>
        <v>Unacceptable</v>
      </c>
      <c r="S1810" t="str">
        <f t="shared" si="255"/>
        <v>Safe</v>
      </c>
      <c r="T1810" t="str">
        <f t="shared" si="256"/>
        <v>Acceptable</v>
      </c>
      <c r="U1810" t="str">
        <f t="shared" si="257"/>
        <v>Acceptable</v>
      </c>
      <c r="V1810" t="str">
        <f t="shared" si="258"/>
        <v>Safe</v>
      </c>
      <c r="W1810" t="str">
        <f t="shared" si="259"/>
        <v>Acceptable</v>
      </c>
      <c r="AA1810" t="str">
        <f t="shared" si="260"/>
        <v>Not-Potable</v>
      </c>
      <c r="AB1810" t="str">
        <f t="shared" si="261"/>
        <v>Not-Potable</v>
      </c>
      <c r="AC1810" t="s">
        <v>40</v>
      </c>
    </row>
    <row r="1811" spans="2:29" x14ac:dyDescent="0.3">
      <c r="B1811">
        <v>6.6096803221946203</v>
      </c>
      <c r="C1811">
        <v>216.42803190095401</v>
      </c>
      <c r="D1811">
        <v>179.63866845472</v>
      </c>
      <c r="E1811">
        <v>7.72531395856043</v>
      </c>
      <c r="F1811">
        <v>346.28532887923399</v>
      </c>
      <c r="G1811">
        <v>466.103007955311</v>
      </c>
      <c r="H1811">
        <v>11.468432035315701</v>
      </c>
      <c r="I1811">
        <v>41.252869124098297</v>
      </c>
      <c r="J1811">
        <v>3.5891464414221899</v>
      </c>
      <c r="O1811" t="str">
        <f t="shared" si="254"/>
        <v>Neutral</v>
      </c>
      <c r="P1811" t="str" cm="1">
        <f t="array" ref="P1811">_xlfn.IFS(C1810&lt;=60,"Soft",
C1810&lt;120,"Moderately Soft",
C1810&lt;=170,"Desirable",
C1810&lt;=240,"Moderately Hard",
C1810&gt;240,"Hard")</f>
        <v>Desirable</v>
      </c>
      <c r="Q1811" t="str" cm="1">
        <f t="array" ref="Q1811">_xlfn.IFS(D1810&lt;50,"Non-Beneficial",
D1810&lt;=150,"Excellent",
D1810&lt;=250,"Good",
D1810&lt;=350,"Average",
D1810&lt;=500,"Poor",
D1810&lt;=800,"Very Poor",
D1810&gt;800,"Unacceptable")</f>
        <v>Good</v>
      </c>
      <c r="R1811" t="str">
        <f t="shared" si="253"/>
        <v>Needs Boiling</v>
      </c>
      <c r="S1811" t="str">
        <f t="shared" si="255"/>
        <v>Safe</v>
      </c>
      <c r="T1811" t="str">
        <f t="shared" si="256"/>
        <v>Acceptable</v>
      </c>
      <c r="U1811" t="str">
        <f t="shared" si="257"/>
        <v>Acceptable</v>
      </c>
      <c r="V1811" t="str">
        <f t="shared" si="258"/>
        <v>Safe</v>
      </c>
      <c r="W1811" t="str">
        <f t="shared" si="259"/>
        <v>Acceptable</v>
      </c>
      <c r="AA1811" t="str">
        <f t="shared" si="260"/>
        <v>Potable</v>
      </c>
      <c r="AB1811" t="str">
        <f t="shared" si="261"/>
        <v>Potable</v>
      </c>
      <c r="AC1811" t="s">
        <v>40</v>
      </c>
    </row>
    <row r="1812" spans="2:29" x14ac:dyDescent="0.3">
      <c r="B1812">
        <v>6.6322058786549603</v>
      </c>
      <c r="C1812">
        <v>232.73854517201599</v>
      </c>
      <c r="D1812">
        <v>98.0990400007489</v>
      </c>
      <c r="E1812">
        <v>8.3367779377789208</v>
      </c>
      <c r="F1812">
        <v>302.32577178168702</v>
      </c>
      <c r="G1812">
        <v>458.36678473746099</v>
      </c>
      <c r="H1812">
        <v>13.3048523512818</v>
      </c>
      <c r="I1812">
        <v>65.318834998229093</v>
      </c>
      <c r="J1812">
        <v>3.4437405597575199</v>
      </c>
      <c r="O1812" t="str">
        <f t="shared" si="254"/>
        <v>Drinkable</v>
      </c>
      <c r="P1812" t="str" cm="1">
        <f t="array" ref="P1812">_xlfn.IFS(C1811&lt;=60,"Soft",
C1811&lt;120,"Moderately Soft",
C1811&lt;=170,"Desirable",
C1811&lt;=240,"Moderately Hard",
C1811&gt;240,"Hard")</f>
        <v>Moderately Hard</v>
      </c>
      <c r="Q1812" t="str" cm="1">
        <f t="array" ref="Q1812">_xlfn.IFS(D1811&lt;50,"Non-Beneficial",
D1811&lt;=150,"Excellent",
D1811&lt;=250,"Good",
D1811&lt;=350,"Average",
D1811&lt;=500,"Poor",
D1811&lt;=800,"Very Poor",
D1811&gt;800,"Unacceptable")</f>
        <v>Good</v>
      </c>
      <c r="R1812" t="str">
        <f t="shared" si="253"/>
        <v>Unacceptable</v>
      </c>
      <c r="S1812" t="str">
        <f t="shared" si="255"/>
        <v>Safe</v>
      </c>
      <c r="T1812" t="str">
        <f t="shared" si="256"/>
        <v>Acceptable</v>
      </c>
      <c r="U1812" t="str">
        <f t="shared" si="257"/>
        <v>Acceptable</v>
      </c>
      <c r="V1812" t="str">
        <f t="shared" si="258"/>
        <v>Safe</v>
      </c>
      <c r="W1812" t="str">
        <f t="shared" si="259"/>
        <v>Acceptable</v>
      </c>
      <c r="AA1812" t="str">
        <f t="shared" si="260"/>
        <v>Not-Potable</v>
      </c>
      <c r="AB1812" t="str">
        <f t="shared" si="261"/>
        <v>Potable</v>
      </c>
      <c r="AC1812" t="s">
        <v>40</v>
      </c>
    </row>
    <row r="1813" spans="2:29" x14ac:dyDescent="0.3">
      <c r="B1813">
        <f>$AG$27</f>
        <v>7.080794504276815</v>
      </c>
      <c r="C1813">
        <v>247.164018269537</v>
      </c>
      <c r="D1813">
        <v>189.39616460683598</v>
      </c>
      <c r="E1813">
        <v>7.0863746554350504</v>
      </c>
      <c r="F1813">
        <v>305.04002593530402</v>
      </c>
      <c r="G1813">
        <v>419.45308765552898</v>
      </c>
      <c r="H1813">
        <v>12.758114062540599</v>
      </c>
      <c r="I1813">
        <v>60.319202644465001</v>
      </c>
      <c r="J1813">
        <v>4.2874406781300003</v>
      </c>
      <c r="O1813" t="str">
        <f t="shared" si="254"/>
        <v>Drinkable</v>
      </c>
      <c r="P1813" t="str" cm="1">
        <f t="array" ref="P1813">_xlfn.IFS(C1812&lt;=60,"Soft",
C1812&lt;120,"Moderately Soft",
C1812&lt;=170,"Desirable",
C1812&lt;=240,"Moderately Hard",
C1812&gt;240,"Hard")</f>
        <v>Moderately Hard</v>
      </c>
      <c r="Q1813" t="str" cm="1">
        <f t="array" ref="Q1813">_xlfn.IFS(D1812&lt;50,"Non-Beneficial",
D1812&lt;=150,"Excellent",
D1812&lt;=250,"Good",
D1812&lt;=350,"Average",
D1812&lt;=500,"Poor",
D1812&lt;=800,"Very Poor",
D1812&gt;800,"Unacceptable")</f>
        <v>Excellent</v>
      </c>
      <c r="R1813" t="str">
        <f t="shared" si="253"/>
        <v>Unacceptable</v>
      </c>
      <c r="S1813" t="str">
        <f t="shared" si="255"/>
        <v>Safe</v>
      </c>
      <c r="T1813" t="str">
        <f t="shared" si="256"/>
        <v>Acceptable</v>
      </c>
      <c r="U1813" t="str">
        <f t="shared" si="257"/>
        <v>Acceptable</v>
      </c>
      <c r="V1813" t="str">
        <f t="shared" si="258"/>
        <v>Safe</v>
      </c>
      <c r="W1813" t="str">
        <f t="shared" si="259"/>
        <v>Acceptable</v>
      </c>
      <c r="AA1813" t="str">
        <f t="shared" si="260"/>
        <v>Not-Potable</v>
      </c>
      <c r="AB1813" t="str">
        <f t="shared" si="261"/>
        <v>Potable</v>
      </c>
      <c r="AC1813" t="s">
        <v>40</v>
      </c>
    </row>
    <row r="1814" spans="2:29" x14ac:dyDescent="0.3">
      <c r="B1814">
        <v>5.7167556665301298</v>
      </c>
      <c r="C1814">
        <v>197.10420982909901</v>
      </c>
      <c r="D1814">
        <v>126.415278088655</v>
      </c>
      <c r="E1814">
        <v>8.7020614136994308</v>
      </c>
      <c r="F1814">
        <v>287.01256445172902</v>
      </c>
      <c r="G1814">
        <v>345.08393643177698</v>
      </c>
      <c r="H1814">
        <v>17.273965998304</v>
      </c>
      <c r="I1814">
        <v>58.411514743830402</v>
      </c>
      <c r="J1814">
        <v>4.0806749961624202</v>
      </c>
      <c r="O1814" t="str">
        <f t="shared" si="254"/>
        <v>Neutral</v>
      </c>
      <c r="P1814" t="str" cm="1">
        <f t="array" ref="P1814">_xlfn.IFS(C1813&lt;=60,"Soft",
C1813&lt;120,"Moderately Soft",
C1813&lt;=170,"Desirable",
C1813&lt;=240,"Moderately Hard",
C1813&gt;240,"Hard")</f>
        <v>Hard</v>
      </c>
      <c r="Q1814" t="str" cm="1">
        <f t="array" ref="Q1814">_xlfn.IFS(D1813&lt;50,"Non-Beneficial",
D1813&lt;=150,"Excellent",
D1813&lt;=250,"Good",
D1813&lt;=350,"Average",
D1813&lt;=500,"Poor",
D1813&lt;=800,"Very Poor",
D1813&gt;800,"Unacceptable")</f>
        <v>Good</v>
      </c>
      <c r="R1814" t="str">
        <f t="shared" si="253"/>
        <v>Unacceptable</v>
      </c>
      <c r="S1814" t="str">
        <f t="shared" si="255"/>
        <v>Safe</v>
      </c>
      <c r="T1814" t="str">
        <f t="shared" si="256"/>
        <v>Acceptable</v>
      </c>
      <c r="U1814" t="str">
        <f t="shared" si="257"/>
        <v>Acceptable</v>
      </c>
      <c r="V1814" t="str">
        <f t="shared" si="258"/>
        <v>Safe</v>
      </c>
      <c r="W1814" t="str">
        <f t="shared" si="259"/>
        <v>Acceptable</v>
      </c>
      <c r="AA1814" t="str">
        <f t="shared" si="260"/>
        <v>Not-Potable</v>
      </c>
      <c r="AB1814" t="str">
        <f t="shared" si="261"/>
        <v>Not-Potable</v>
      </c>
      <c r="AC1814" t="s">
        <v>40</v>
      </c>
    </row>
    <row r="1815" spans="2:29" x14ac:dyDescent="0.3">
      <c r="B1815">
        <v>7.7404538702263102</v>
      </c>
      <c r="C1815">
        <v>182.541072518118</v>
      </c>
      <c r="D1815">
        <v>197.135043683297</v>
      </c>
      <c r="E1815">
        <v>8.8543861312869101</v>
      </c>
      <c r="F1815">
        <v>382.34158958374599</v>
      </c>
      <c r="G1815">
        <v>489.047044090182</v>
      </c>
      <c r="H1815">
        <v>8.8669665263437292</v>
      </c>
      <c r="I1815">
        <v>57.8774553998907</v>
      </c>
      <c r="J1815">
        <v>3.5413166704565202</v>
      </c>
      <c r="O1815" t="str">
        <f t="shared" si="254"/>
        <v>Acidic</v>
      </c>
      <c r="P1815" t="str" cm="1">
        <f t="array" ref="P1815">_xlfn.IFS(C1814&lt;=60,"Soft",
C1814&lt;120,"Moderately Soft",
C1814&lt;=170,"Desirable",
C1814&lt;=240,"Moderately Hard",
C1814&gt;240,"Hard")</f>
        <v>Moderately Hard</v>
      </c>
      <c r="Q1815" t="str" cm="1">
        <f t="array" ref="Q1815">_xlfn.IFS(D1814&lt;50,"Non-Beneficial",
D1814&lt;=150,"Excellent",
D1814&lt;=250,"Good",
D1814&lt;=350,"Average",
D1814&lt;=500,"Poor",
D1814&lt;=800,"Very Poor",
D1814&gt;800,"Unacceptable")</f>
        <v>Excellent</v>
      </c>
      <c r="R1815" t="str">
        <f t="shared" si="253"/>
        <v>Unacceptable</v>
      </c>
      <c r="S1815" t="str">
        <f t="shared" si="255"/>
        <v>Safe</v>
      </c>
      <c r="T1815" t="str">
        <f t="shared" si="256"/>
        <v>Acceptable</v>
      </c>
      <c r="U1815" t="str">
        <f t="shared" si="257"/>
        <v>Acceptable</v>
      </c>
      <c r="V1815" t="str">
        <f t="shared" si="258"/>
        <v>Safe</v>
      </c>
      <c r="W1815" t="str">
        <f t="shared" si="259"/>
        <v>Acceptable</v>
      </c>
      <c r="AA1815" t="str">
        <f t="shared" si="260"/>
        <v>Not-Potable</v>
      </c>
      <c r="AB1815" t="str">
        <f t="shared" si="261"/>
        <v>Not-Potable</v>
      </c>
      <c r="AC1815" t="s">
        <v>40</v>
      </c>
    </row>
    <row r="1816" spans="2:29" x14ac:dyDescent="0.3">
      <c r="B1816">
        <v>6.2772773712744296</v>
      </c>
      <c r="C1816">
        <v>148.18601327640599</v>
      </c>
      <c r="D1816">
        <v>229.16572241773702</v>
      </c>
      <c r="E1816">
        <v>5.0356332112191504</v>
      </c>
      <c r="F1816">
        <f>$AH$27</f>
        <v>333.77577661081307</v>
      </c>
      <c r="G1816">
        <v>474.61795358236702</v>
      </c>
      <c r="H1816">
        <v>9.6041549647146098</v>
      </c>
      <c r="I1816">
        <v>61.835711672536902</v>
      </c>
      <c r="J1816">
        <v>3.61932118192018</v>
      </c>
      <c r="O1816" t="str">
        <f t="shared" si="254"/>
        <v>Neutral</v>
      </c>
      <c r="P1816" t="str" cm="1">
        <f t="array" ref="P1816">_xlfn.IFS(C1815&lt;=60,"Soft",
C1815&lt;120,"Moderately Soft",
C1815&lt;=170,"Desirable",
C1815&lt;=240,"Moderately Hard",
C1815&gt;240,"Hard")</f>
        <v>Moderately Hard</v>
      </c>
      <c r="Q1816" t="str" cm="1">
        <f t="array" ref="Q1816">_xlfn.IFS(D1815&lt;50,"Non-Beneficial",
D1815&lt;=150,"Excellent",
D1815&lt;=250,"Good",
D1815&lt;=350,"Average",
D1815&lt;=500,"Poor",
D1815&lt;=800,"Very Poor",
D1815&gt;800,"Unacceptable")</f>
        <v>Good</v>
      </c>
      <c r="R1816" t="str">
        <f t="shared" si="253"/>
        <v>Unacceptable</v>
      </c>
      <c r="S1816" t="str">
        <f t="shared" si="255"/>
        <v>Safe</v>
      </c>
      <c r="T1816" t="str">
        <f t="shared" si="256"/>
        <v>Acceptable</v>
      </c>
      <c r="U1816" t="str">
        <f t="shared" si="257"/>
        <v>Acceptable</v>
      </c>
      <c r="V1816" t="str">
        <f t="shared" si="258"/>
        <v>Safe</v>
      </c>
      <c r="W1816" t="str">
        <f t="shared" si="259"/>
        <v>Acceptable</v>
      </c>
      <c r="AA1816" t="str">
        <f t="shared" si="260"/>
        <v>Not-Potable</v>
      </c>
      <c r="AB1816" t="str">
        <f t="shared" si="261"/>
        <v>Potable</v>
      </c>
      <c r="AC1816" t="s">
        <v>40</v>
      </c>
    </row>
    <row r="1817" spans="2:29" x14ac:dyDescent="0.3">
      <c r="B1817">
        <v>8.0063732984041494</v>
      </c>
      <c r="C1817">
        <v>116.725122108668</v>
      </c>
      <c r="D1817">
        <v>450.41149138773102</v>
      </c>
      <c r="E1817">
        <v>5.1652924004126</v>
      </c>
      <c r="F1817">
        <f>$AH$27</f>
        <v>333.77577661081307</v>
      </c>
      <c r="G1817">
        <v>367.68899058310097</v>
      </c>
      <c r="H1817">
        <v>13.425164731025999</v>
      </c>
      <c r="I1817">
        <v>87.3819813389578</v>
      </c>
      <c r="J1817">
        <v>2.3965053578337701</v>
      </c>
      <c r="O1817" t="str">
        <f t="shared" si="254"/>
        <v>Acidic</v>
      </c>
      <c r="P1817" t="str" cm="1">
        <f t="array" ref="P1817">_xlfn.IFS(C1816&lt;=60,"Soft",
C1816&lt;120,"Moderately Soft",
C1816&lt;=170,"Desirable",
C1816&lt;=240,"Moderately Hard",
C1816&gt;240,"Hard")</f>
        <v>Desirable</v>
      </c>
      <c r="Q1817" t="str" cm="1">
        <f t="array" ref="Q1817">_xlfn.IFS(D1816&lt;50,"Non-Beneficial",
D1816&lt;=150,"Excellent",
D1816&lt;=250,"Good",
D1816&lt;=350,"Average",
D1816&lt;=500,"Poor",
D1816&lt;=800,"Very Poor",
D1816&gt;800,"Unacceptable")</f>
        <v>Good</v>
      </c>
      <c r="R1817" t="str">
        <f t="shared" si="253"/>
        <v>Needs Boiling</v>
      </c>
      <c r="S1817" t="str">
        <f t="shared" si="255"/>
        <v>Safe</v>
      </c>
      <c r="T1817" t="str">
        <f t="shared" si="256"/>
        <v>Acceptable</v>
      </c>
      <c r="U1817" t="str">
        <f t="shared" si="257"/>
        <v>Acceptable</v>
      </c>
      <c r="V1817" t="str">
        <f t="shared" si="258"/>
        <v>Safe</v>
      </c>
      <c r="W1817" t="str">
        <f t="shared" si="259"/>
        <v>Acceptable</v>
      </c>
      <c r="AA1817" t="str">
        <f t="shared" si="260"/>
        <v>Not-Potable</v>
      </c>
      <c r="AB1817" t="str">
        <f t="shared" si="261"/>
        <v>Potable</v>
      </c>
      <c r="AC1817" t="s">
        <v>40</v>
      </c>
    </row>
    <row r="1818" spans="2:29" x14ac:dyDescent="0.3">
      <c r="B1818">
        <v>6.5130165859605</v>
      </c>
      <c r="C1818">
        <v>185.338539826317</v>
      </c>
      <c r="D1818">
        <v>262.62545482066002</v>
      </c>
      <c r="E1818">
        <v>6.7421502146844796</v>
      </c>
      <c r="F1818">
        <v>289.01434822554398</v>
      </c>
      <c r="G1818">
        <v>410.10130885853101</v>
      </c>
      <c r="H1818">
        <v>12.9246530983737</v>
      </c>
      <c r="I1818">
        <v>83.652190380057306</v>
      </c>
      <c r="J1818">
        <v>3.7299609158167399</v>
      </c>
      <c r="O1818" t="str">
        <f t="shared" si="254"/>
        <v>Alkaline</v>
      </c>
      <c r="P1818" t="str" cm="1">
        <f t="array" ref="P1818">_xlfn.IFS(C1817&lt;=60,"Soft",
C1817&lt;120,"Moderately Soft",
C1817&lt;=170,"Desirable",
C1817&lt;=240,"Moderately Hard",
C1817&gt;240,"Hard")</f>
        <v>Moderately Soft</v>
      </c>
      <c r="Q1818" t="str" cm="1">
        <f t="array" ref="Q1818">_xlfn.IFS(D1817&lt;50,"Non-Beneficial",
D1817&lt;=150,"Excellent",
D1817&lt;=250,"Good",
D1817&lt;=350,"Average",
D1817&lt;=500,"Poor",
D1817&lt;=800,"Very Poor",
D1817&gt;800,"Unacceptable")</f>
        <v>Poor</v>
      </c>
      <c r="R1818" t="str">
        <f t="shared" si="253"/>
        <v>Needs Boiling</v>
      </c>
      <c r="S1818" t="str">
        <f t="shared" si="255"/>
        <v>Safe</v>
      </c>
      <c r="T1818" t="str">
        <f t="shared" si="256"/>
        <v>Acceptable</v>
      </c>
      <c r="U1818" t="str">
        <f t="shared" si="257"/>
        <v>Acceptable</v>
      </c>
      <c r="V1818" t="str">
        <f t="shared" si="258"/>
        <v>Unsafe</v>
      </c>
      <c r="W1818" t="str">
        <f t="shared" si="259"/>
        <v>Acceptable</v>
      </c>
      <c r="AA1818" t="str">
        <f t="shared" si="260"/>
        <v>Not-Potable</v>
      </c>
      <c r="AB1818" t="str">
        <f t="shared" si="261"/>
        <v>Not-Potable</v>
      </c>
      <c r="AC1818" t="s">
        <v>40</v>
      </c>
    </row>
    <row r="1819" spans="2:29" x14ac:dyDescent="0.3">
      <c r="B1819">
        <v>6.23419767247493</v>
      </c>
      <c r="C1819">
        <v>227.560866794775</v>
      </c>
      <c r="D1819">
        <v>221.952103840136</v>
      </c>
      <c r="E1819">
        <v>9.4555983560432306</v>
      </c>
      <c r="F1819">
        <f>$AH$27</f>
        <v>333.77577661081307</v>
      </c>
      <c r="G1819">
        <v>351.18010062318399</v>
      </c>
      <c r="H1819">
        <v>13.0397640038859</v>
      </c>
      <c r="I1819">
        <v>63.163969483147802</v>
      </c>
      <c r="J1819">
        <v>3.8854923155098802</v>
      </c>
      <c r="O1819" t="str">
        <f t="shared" si="254"/>
        <v>Acidic</v>
      </c>
      <c r="P1819" t="str" cm="1">
        <f t="array" ref="P1819">_xlfn.IFS(C1818&lt;=60,"Soft",
C1818&lt;120,"Moderately Soft",
C1818&lt;=170,"Desirable",
C1818&lt;=240,"Moderately Hard",
C1818&gt;240,"Hard")</f>
        <v>Moderately Hard</v>
      </c>
      <c r="Q1819" t="str" cm="1">
        <f t="array" ref="Q1819">_xlfn.IFS(D1818&lt;50,"Non-Beneficial",
D1818&lt;=150,"Excellent",
D1818&lt;=250,"Good",
D1818&lt;=350,"Average",
D1818&lt;=500,"Poor",
D1818&lt;=800,"Very Poor",
D1818&gt;800,"Unacceptable")</f>
        <v>Average</v>
      </c>
      <c r="R1819" t="str">
        <f t="shared" si="253"/>
        <v>Needs Boiling</v>
      </c>
      <c r="S1819" t="str">
        <f t="shared" si="255"/>
        <v>Safe</v>
      </c>
      <c r="T1819" t="str">
        <f t="shared" si="256"/>
        <v>Acceptable</v>
      </c>
      <c r="U1819" t="str">
        <f t="shared" si="257"/>
        <v>Acceptable</v>
      </c>
      <c r="V1819" t="str">
        <f t="shared" si="258"/>
        <v>Unsafe</v>
      </c>
      <c r="W1819" t="str">
        <f t="shared" si="259"/>
        <v>Acceptable</v>
      </c>
      <c r="AA1819" t="str">
        <f t="shared" si="260"/>
        <v>Not-Potable</v>
      </c>
      <c r="AB1819" t="str">
        <f t="shared" si="261"/>
        <v>Not-Potable</v>
      </c>
      <c r="AC1819" t="s">
        <v>40</v>
      </c>
    </row>
    <row r="1820" spans="2:29" x14ac:dyDescent="0.3">
      <c r="B1820">
        <v>7.2771439667715097</v>
      </c>
      <c r="C1820">
        <v>194.88086103221499</v>
      </c>
      <c r="D1820">
        <v>182.70105061286301</v>
      </c>
      <c r="E1820">
        <v>6.1219313416190202</v>
      </c>
      <c r="F1820">
        <v>344.879753730272</v>
      </c>
      <c r="G1820">
        <v>402.66458206228299</v>
      </c>
      <c r="H1820">
        <v>15.4597515978292</v>
      </c>
      <c r="I1820">
        <v>76.987231511699306</v>
      </c>
      <c r="J1820">
        <v>4.9313535219829996</v>
      </c>
      <c r="O1820" t="str">
        <f t="shared" si="254"/>
        <v>Acidic</v>
      </c>
      <c r="P1820" t="str" cm="1">
        <f t="array" ref="P1820">_xlfn.IFS(C1819&lt;=60,"Soft",
C1819&lt;120,"Moderately Soft",
C1819&lt;=170,"Desirable",
C1819&lt;=240,"Moderately Hard",
C1819&gt;240,"Hard")</f>
        <v>Moderately Hard</v>
      </c>
      <c r="Q1820" t="str" cm="1">
        <f t="array" ref="Q1820">_xlfn.IFS(D1819&lt;50,"Non-Beneficial",
D1819&lt;=150,"Excellent",
D1819&lt;=250,"Good",
D1819&lt;=350,"Average",
D1819&lt;=500,"Poor",
D1819&lt;=800,"Very Poor",
D1819&gt;800,"Unacceptable")</f>
        <v>Good</v>
      </c>
      <c r="R1820" t="str">
        <f t="shared" si="253"/>
        <v>Unacceptable</v>
      </c>
      <c r="S1820" t="str">
        <f t="shared" si="255"/>
        <v>Safe</v>
      </c>
      <c r="T1820" t="str">
        <f t="shared" si="256"/>
        <v>Acceptable</v>
      </c>
      <c r="U1820" t="str">
        <f t="shared" si="257"/>
        <v>Acceptable</v>
      </c>
      <c r="V1820" t="str">
        <f t="shared" si="258"/>
        <v>Safe</v>
      </c>
      <c r="W1820" t="str">
        <f t="shared" si="259"/>
        <v>Acceptable</v>
      </c>
      <c r="AA1820" t="str">
        <f t="shared" si="260"/>
        <v>Not-Potable</v>
      </c>
      <c r="AB1820" t="str">
        <f t="shared" si="261"/>
        <v>Not-Potable</v>
      </c>
      <c r="AC1820" t="s">
        <v>40</v>
      </c>
    </row>
    <row r="1821" spans="2:29" x14ac:dyDescent="0.3">
      <c r="B1821">
        <v>6.0445130295123404</v>
      </c>
      <c r="C1821">
        <v>211.57737796821999</v>
      </c>
      <c r="D1821">
        <v>301.91692456948402</v>
      </c>
      <c r="E1821">
        <v>7.71429155240192</v>
      </c>
      <c r="F1821">
        <v>329.16701782717098</v>
      </c>
      <c r="G1821">
        <v>431.096424979875</v>
      </c>
      <c r="H1821">
        <v>10.6198308518915</v>
      </c>
      <c r="I1821">
        <f>$AI$27</f>
        <v>66.396292946768</v>
      </c>
      <c r="J1821">
        <v>5.1277783253243996</v>
      </c>
      <c r="O1821" t="str">
        <f t="shared" si="254"/>
        <v>Neutral</v>
      </c>
      <c r="P1821" t="str" cm="1">
        <f t="array" ref="P1821">_xlfn.IFS(C1820&lt;=60,"Soft",
C1820&lt;120,"Moderately Soft",
C1820&lt;=170,"Desirable",
C1820&lt;=240,"Moderately Hard",
C1820&gt;240,"Hard")</f>
        <v>Moderately Hard</v>
      </c>
      <c r="Q1821" t="str" cm="1">
        <f t="array" ref="Q1821">_xlfn.IFS(D1820&lt;50,"Non-Beneficial",
D1820&lt;=150,"Excellent",
D1820&lt;=250,"Good",
D1820&lt;=350,"Average",
D1820&lt;=500,"Poor",
D1820&lt;=800,"Very Poor",
D1820&gt;800,"Unacceptable")</f>
        <v>Good</v>
      </c>
      <c r="R1821" t="str">
        <f t="shared" si="253"/>
        <v>Needs Boiling</v>
      </c>
      <c r="S1821" t="str">
        <f t="shared" si="255"/>
        <v>Safe</v>
      </c>
      <c r="T1821" t="str">
        <f t="shared" si="256"/>
        <v>Acceptable</v>
      </c>
      <c r="U1821" t="str">
        <f t="shared" si="257"/>
        <v>Acceptable</v>
      </c>
      <c r="V1821" t="str">
        <f t="shared" si="258"/>
        <v>Safe</v>
      </c>
      <c r="W1821" t="str">
        <f t="shared" si="259"/>
        <v>Acceptable</v>
      </c>
      <c r="AA1821" t="str">
        <f t="shared" si="260"/>
        <v>Potable</v>
      </c>
      <c r="AB1821" t="str">
        <f t="shared" si="261"/>
        <v>Potable</v>
      </c>
      <c r="AC1821" t="s">
        <v>40</v>
      </c>
    </row>
    <row r="1822" spans="2:29" x14ac:dyDescent="0.3">
      <c r="B1822">
        <v>6.64302653814108</v>
      </c>
      <c r="C1822">
        <v>205.233119389238</v>
      </c>
      <c r="D1822">
        <v>205.11369240322401</v>
      </c>
      <c r="E1822">
        <v>5.9081109880068201</v>
      </c>
      <c r="F1822">
        <v>313.353812976516</v>
      </c>
      <c r="G1822">
        <v>455.69325598647299</v>
      </c>
      <c r="H1822">
        <v>16.021940726669701</v>
      </c>
      <c r="I1822">
        <v>52.153471853145298</v>
      </c>
      <c r="J1822">
        <v>3.7099886624912299</v>
      </c>
      <c r="O1822" t="str">
        <f t="shared" si="254"/>
        <v>Acidic</v>
      </c>
      <c r="P1822" t="str" cm="1">
        <f t="array" ref="P1822">_xlfn.IFS(C1821&lt;=60,"Soft",
C1821&lt;120,"Moderately Soft",
C1821&lt;=170,"Desirable",
C1821&lt;=240,"Moderately Hard",
C1821&gt;240,"Hard")</f>
        <v>Moderately Hard</v>
      </c>
      <c r="Q1822" t="str" cm="1">
        <f t="array" ref="Q1822">_xlfn.IFS(D1821&lt;50,"Non-Beneficial",
D1821&lt;=150,"Excellent",
D1821&lt;=250,"Good",
D1821&lt;=350,"Average",
D1821&lt;=500,"Poor",
D1821&lt;=800,"Very Poor",
D1821&gt;800,"Unacceptable")</f>
        <v>Average</v>
      </c>
      <c r="R1822" t="str">
        <f t="shared" si="253"/>
        <v>Unacceptable</v>
      </c>
      <c r="S1822" t="str">
        <f t="shared" si="255"/>
        <v>Safe</v>
      </c>
      <c r="T1822" t="str">
        <f t="shared" si="256"/>
        <v>Acceptable</v>
      </c>
      <c r="U1822" t="str">
        <f t="shared" si="257"/>
        <v>Acceptable</v>
      </c>
      <c r="V1822" t="str">
        <f t="shared" si="258"/>
        <v>Safe</v>
      </c>
      <c r="W1822" t="str">
        <f t="shared" si="259"/>
        <v>Unacceptable</v>
      </c>
      <c r="AA1822" t="str">
        <f t="shared" si="260"/>
        <v>Not-Potable</v>
      </c>
      <c r="AB1822" t="str">
        <f t="shared" si="261"/>
        <v>Not-Potable</v>
      </c>
      <c r="AC1822" t="s">
        <v>40</v>
      </c>
    </row>
    <row r="1823" spans="2:29" x14ac:dyDescent="0.3">
      <c r="B1823">
        <v>5.1504565396302802</v>
      </c>
      <c r="C1823">
        <v>186.56084589501901</v>
      </c>
      <c r="D1823">
        <v>186.55541892184903</v>
      </c>
      <c r="E1823">
        <v>7.0243065053656197</v>
      </c>
      <c r="F1823">
        <f>$AH$27</f>
        <v>333.77577661081307</v>
      </c>
      <c r="G1823">
        <v>379.53793687754398</v>
      </c>
      <c r="H1823">
        <v>17.604066458207001</v>
      </c>
      <c r="I1823">
        <v>58.831969001464103</v>
      </c>
      <c r="J1823">
        <v>4.1470289465234798</v>
      </c>
      <c r="O1823" t="str">
        <f t="shared" si="254"/>
        <v>Drinkable</v>
      </c>
      <c r="P1823" t="str" cm="1">
        <f t="array" ref="P1823">_xlfn.IFS(C1822&lt;=60,"Soft",
C1822&lt;120,"Moderately Soft",
C1822&lt;=170,"Desirable",
C1822&lt;=240,"Moderately Hard",
C1822&gt;240,"Hard")</f>
        <v>Moderately Hard</v>
      </c>
      <c r="Q1823" t="str" cm="1">
        <f t="array" ref="Q1823">_xlfn.IFS(D1822&lt;50,"Non-Beneficial",
D1822&lt;=150,"Excellent",
D1822&lt;=250,"Good",
D1822&lt;=350,"Average",
D1822&lt;=500,"Poor",
D1822&lt;=800,"Very Poor",
D1822&gt;800,"Unacceptable")</f>
        <v>Good</v>
      </c>
      <c r="R1823" t="str">
        <f t="shared" si="253"/>
        <v>Needs Boiling</v>
      </c>
      <c r="S1823" t="str">
        <f t="shared" si="255"/>
        <v>Safe</v>
      </c>
      <c r="T1823" t="str">
        <f t="shared" si="256"/>
        <v>Acceptable</v>
      </c>
      <c r="U1823" t="str">
        <f t="shared" si="257"/>
        <v>Acceptable</v>
      </c>
      <c r="V1823" t="str">
        <f t="shared" si="258"/>
        <v>Safe</v>
      </c>
      <c r="W1823" t="str">
        <f t="shared" si="259"/>
        <v>Acceptable</v>
      </c>
      <c r="AA1823" t="str">
        <f t="shared" si="260"/>
        <v>Potable</v>
      </c>
      <c r="AB1823" t="str">
        <f t="shared" si="261"/>
        <v>Potable</v>
      </c>
      <c r="AC1823" t="s">
        <v>40</v>
      </c>
    </row>
    <row r="1824" spans="2:29" x14ac:dyDescent="0.3">
      <c r="B1824">
        <v>6.1105451607855903</v>
      </c>
      <c r="C1824">
        <v>166.63730522232299</v>
      </c>
      <c r="D1824">
        <v>213.19794396766301</v>
      </c>
      <c r="E1824">
        <v>7.6812445897189603</v>
      </c>
      <c r="F1824">
        <v>311.25356458077698</v>
      </c>
      <c r="G1824">
        <v>340.630641523061</v>
      </c>
      <c r="H1824">
        <v>13.6238134672041</v>
      </c>
      <c r="I1824">
        <v>95.494679734697996</v>
      </c>
      <c r="J1824">
        <v>6.06455925015978</v>
      </c>
      <c r="O1824" t="str">
        <f t="shared" si="254"/>
        <v>Acidic</v>
      </c>
      <c r="P1824" t="str" cm="1">
        <f t="array" ref="P1824">_xlfn.IFS(C1823&lt;=60,"Soft",
C1823&lt;120,"Moderately Soft",
C1823&lt;=170,"Desirable",
C1823&lt;=240,"Moderately Hard",
C1823&gt;240,"Hard")</f>
        <v>Moderately Hard</v>
      </c>
      <c r="Q1824" t="str" cm="1">
        <f t="array" ref="Q1824">_xlfn.IFS(D1823&lt;50,"Non-Beneficial",
D1823&lt;=150,"Excellent",
D1823&lt;=250,"Good",
D1823&lt;=350,"Average",
D1823&lt;=500,"Poor",
D1823&lt;=800,"Very Poor",
D1823&gt;800,"Unacceptable")</f>
        <v>Good</v>
      </c>
      <c r="R1824" t="str">
        <f t="shared" si="253"/>
        <v>Unacceptable</v>
      </c>
      <c r="S1824" t="str">
        <f t="shared" si="255"/>
        <v>Safe</v>
      </c>
      <c r="T1824" t="str">
        <f t="shared" si="256"/>
        <v>Acceptable</v>
      </c>
      <c r="U1824" t="str">
        <f t="shared" si="257"/>
        <v>Acceptable</v>
      </c>
      <c r="V1824" t="str">
        <f t="shared" si="258"/>
        <v>Safe</v>
      </c>
      <c r="W1824" t="str">
        <f t="shared" si="259"/>
        <v>Acceptable</v>
      </c>
      <c r="AA1824" t="str">
        <f t="shared" si="260"/>
        <v>Not-Potable</v>
      </c>
      <c r="AB1824" t="str">
        <f t="shared" si="261"/>
        <v>Not-Potable</v>
      </c>
      <c r="AC1824" t="s">
        <v>40</v>
      </c>
    </row>
    <row r="1825" spans="2:29" x14ac:dyDescent="0.3">
      <c r="B1825">
        <v>7.8311177367669096</v>
      </c>
      <c r="C1825">
        <v>182.47387557228501</v>
      </c>
      <c r="D1825">
        <v>191.30961531432899</v>
      </c>
      <c r="E1825">
        <v>6.8030614909887799</v>
      </c>
      <c r="F1825">
        <v>340.27594894656102</v>
      </c>
      <c r="G1825">
        <v>433.46043730109</v>
      </c>
      <c r="H1825">
        <v>10.7939956979905</v>
      </c>
      <c r="I1825">
        <v>75.895700122426504</v>
      </c>
      <c r="J1825">
        <v>3.80799746374979</v>
      </c>
      <c r="O1825" t="str">
        <f t="shared" si="254"/>
        <v>Acidic</v>
      </c>
      <c r="P1825" t="str" cm="1">
        <f t="array" ref="P1825">_xlfn.IFS(C1824&lt;=60,"Soft",
C1824&lt;120,"Moderately Soft",
C1824&lt;=170,"Desirable",
C1824&lt;=240,"Moderately Hard",
C1824&gt;240,"Hard")</f>
        <v>Desirable</v>
      </c>
      <c r="Q1825" t="str" cm="1">
        <f t="array" ref="Q1825">_xlfn.IFS(D1824&lt;50,"Non-Beneficial",
D1824&lt;=150,"Excellent",
D1824&lt;=250,"Good",
D1824&lt;=350,"Average",
D1824&lt;=500,"Poor",
D1824&lt;=800,"Very Poor",
D1824&gt;800,"Unacceptable")</f>
        <v>Good</v>
      </c>
      <c r="R1825" t="str">
        <f t="shared" si="253"/>
        <v>Unacceptable</v>
      </c>
      <c r="S1825" t="str">
        <f t="shared" si="255"/>
        <v>Safe</v>
      </c>
      <c r="T1825" t="str">
        <f t="shared" si="256"/>
        <v>Acceptable</v>
      </c>
      <c r="U1825" t="str">
        <f t="shared" si="257"/>
        <v>Acceptable</v>
      </c>
      <c r="V1825" t="str">
        <f t="shared" si="258"/>
        <v>Unsafe</v>
      </c>
      <c r="W1825" t="str">
        <f t="shared" si="259"/>
        <v>Unacceptable</v>
      </c>
      <c r="AA1825" t="str">
        <f t="shared" si="260"/>
        <v>Not-Potable</v>
      </c>
      <c r="AB1825" t="str">
        <f t="shared" si="261"/>
        <v>Not-Potable</v>
      </c>
      <c r="AC1825" t="s">
        <v>40</v>
      </c>
    </row>
    <row r="1826" spans="2:29" x14ac:dyDescent="0.3">
      <c r="B1826">
        <v>6.9807271636464598</v>
      </c>
      <c r="C1826">
        <v>200.46722559427499</v>
      </c>
      <c r="D1826">
        <v>308.62784458532099</v>
      </c>
      <c r="E1826">
        <v>6.1962762755803098</v>
      </c>
      <c r="F1826">
        <v>391.66687773109498</v>
      </c>
      <c r="G1826">
        <v>422.48959622018299</v>
      </c>
      <c r="H1826">
        <v>9.0669021696191408</v>
      </c>
      <c r="I1826">
        <v>48.250467737766598</v>
      </c>
      <c r="J1826">
        <v>5.43761857676117</v>
      </c>
      <c r="O1826" t="str">
        <f t="shared" si="254"/>
        <v>Neutral</v>
      </c>
      <c r="P1826" t="str" cm="1">
        <f t="array" ref="P1826">_xlfn.IFS(C1825&lt;=60,"Soft",
C1825&lt;120,"Moderately Soft",
C1825&lt;=170,"Desirable",
C1825&lt;=240,"Moderately Hard",
C1825&gt;240,"Hard")</f>
        <v>Moderately Hard</v>
      </c>
      <c r="Q1826" t="str" cm="1">
        <f t="array" ref="Q1826">_xlfn.IFS(D1825&lt;50,"Non-Beneficial",
D1825&lt;=150,"Excellent",
D1825&lt;=250,"Good",
D1825&lt;=350,"Average",
D1825&lt;=500,"Poor",
D1825&lt;=800,"Very Poor",
D1825&gt;800,"Unacceptable")</f>
        <v>Good</v>
      </c>
      <c r="R1826" t="str">
        <f t="shared" si="253"/>
        <v>Needs Boiling</v>
      </c>
      <c r="S1826" t="str">
        <f t="shared" si="255"/>
        <v>Safe</v>
      </c>
      <c r="T1826" t="str">
        <f t="shared" si="256"/>
        <v>Acceptable</v>
      </c>
      <c r="U1826" t="str">
        <f t="shared" si="257"/>
        <v>Acceptable</v>
      </c>
      <c r="V1826" t="str">
        <f t="shared" si="258"/>
        <v>Safe</v>
      </c>
      <c r="W1826" t="str">
        <f t="shared" si="259"/>
        <v>Acceptable</v>
      </c>
      <c r="AA1826" t="str">
        <f t="shared" si="260"/>
        <v>Potable</v>
      </c>
      <c r="AB1826" t="str">
        <f t="shared" si="261"/>
        <v>Potable</v>
      </c>
      <c r="AC1826" t="s">
        <v>40</v>
      </c>
    </row>
    <row r="1827" spans="2:29" x14ac:dyDescent="0.3">
      <c r="B1827">
        <v>8.5527824158732493</v>
      </c>
      <c r="C1827">
        <v>217.803317723421</v>
      </c>
      <c r="D1827">
        <v>390.30603704611696</v>
      </c>
      <c r="E1827">
        <v>6.9867051781914498</v>
      </c>
      <c r="F1827">
        <v>373.74619277264497</v>
      </c>
      <c r="G1827">
        <v>340.56624450435601</v>
      </c>
      <c r="H1827">
        <v>19.0848828467409</v>
      </c>
      <c r="I1827">
        <v>53.856055422832398</v>
      </c>
      <c r="J1827">
        <v>2.9408479958845901</v>
      </c>
      <c r="O1827" t="str">
        <f t="shared" si="254"/>
        <v>Neutral</v>
      </c>
      <c r="P1827" t="str" cm="1">
        <f t="array" ref="P1827">_xlfn.IFS(C1826&lt;=60,"Soft",
C1826&lt;120,"Moderately Soft",
C1826&lt;=170,"Desirable",
C1826&lt;=240,"Moderately Hard",
C1826&gt;240,"Hard")</f>
        <v>Moderately Hard</v>
      </c>
      <c r="Q1827" t="str" cm="1">
        <f t="array" ref="Q1827">_xlfn.IFS(D1826&lt;50,"Non-Beneficial",
D1826&lt;=150,"Excellent",
D1826&lt;=250,"Good",
D1826&lt;=350,"Average",
D1826&lt;=500,"Poor",
D1826&lt;=800,"Very Poor",
D1826&gt;800,"Unacceptable")</f>
        <v>Average</v>
      </c>
      <c r="R1827" t="str">
        <f t="shared" si="253"/>
        <v>Needs Boiling</v>
      </c>
      <c r="S1827" t="str">
        <f t="shared" si="255"/>
        <v>Safe</v>
      </c>
      <c r="T1827" t="str">
        <f t="shared" si="256"/>
        <v>Acceptable</v>
      </c>
      <c r="U1827" t="str">
        <f t="shared" si="257"/>
        <v>Acceptable</v>
      </c>
      <c r="V1827" t="str">
        <f t="shared" si="258"/>
        <v>Safe</v>
      </c>
      <c r="W1827" t="str">
        <f t="shared" si="259"/>
        <v>Unacceptable</v>
      </c>
      <c r="AA1827" t="str">
        <f t="shared" si="260"/>
        <v>Not-Potable</v>
      </c>
      <c r="AB1827" t="str">
        <f t="shared" si="261"/>
        <v>Potable</v>
      </c>
      <c r="AC1827" t="s">
        <v>40</v>
      </c>
    </row>
    <row r="1828" spans="2:29" x14ac:dyDescent="0.3">
      <c r="B1828">
        <v>6.4493794387538603</v>
      </c>
      <c r="C1828">
        <v>275.74671648209301</v>
      </c>
      <c r="D1828">
        <v>86.076125098521501</v>
      </c>
      <c r="E1828">
        <v>7.70163039331762</v>
      </c>
      <c r="F1828">
        <v>272.197564725446</v>
      </c>
      <c r="G1828">
        <v>384.38066922042901</v>
      </c>
      <c r="H1828">
        <v>16.078305215861899</v>
      </c>
      <c r="I1828">
        <v>54.4044612665217</v>
      </c>
      <c r="J1828">
        <v>3.7154287500907301</v>
      </c>
      <c r="O1828" t="str">
        <f t="shared" si="254"/>
        <v>Alkaline</v>
      </c>
      <c r="P1828" t="str" cm="1">
        <f t="array" ref="P1828">_xlfn.IFS(C1827&lt;=60,"Soft",
C1827&lt;120,"Moderately Soft",
C1827&lt;=170,"Desirable",
C1827&lt;=240,"Moderately Hard",
C1827&gt;240,"Hard")</f>
        <v>Moderately Hard</v>
      </c>
      <c r="Q1828" t="str" cm="1">
        <f t="array" ref="Q1828">_xlfn.IFS(D1827&lt;50,"Non-Beneficial",
D1827&lt;=150,"Excellent",
D1827&lt;=250,"Good",
D1827&lt;=350,"Average",
D1827&lt;=500,"Poor",
D1827&lt;=800,"Very Poor",
D1827&gt;800,"Unacceptable")</f>
        <v>Poor</v>
      </c>
      <c r="R1828" t="str">
        <f t="shared" si="253"/>
        <v>Needs Boiling</v>
      </c>
      <c r="S1828" t="str">
        <f t="shared" si="255"/>
        <v>Safe</v>
      </c>
      <c r="T1828" t="str">
        <f t="shared" si="256"/>
        <v>Acceptable</v>
      </c>
      <c r="U1828" t="str">
        <f t="shared" si="257"/>
        <v>Acceptable</v>
      </c>
      <c r="V1828" t="str">
        <f t="shared" si="258"/>
        <v>Safe</v>
      </c>
      <c r="W1828" t="str">
        <f t="shared" si="259"/>
        <v>Acceptable</v>
      </c>
      <c r="AA1828" t="str">
        <f t="shared" si="260"/>
        <v>Not-Potable</v>
      </c>
      <c r="AB1828" t="str">
        <f t="shared" si="261"/>
        <v>Not-Potable</v>
      </c>
      <c r="AC1828" t="s">
        <v>40</v>
      </c>
    </row>
    <row r="1829" spans="2:29" x14ac:dyDescent="0.3">
      <c r="B1829">
        <v>7.3920840375188996</v>
      </c>
      <c r="C1829">
        <v>173.52877840044599</v>
      </c>
      <c r="D1829">
        <v>201.85676228979901</v>
      </c>
      <c r="E1829">
        <v>9.1209314246562005</v>
      </c>
      <c r="F1829">
        <v>384.11724658998702</v>
      </c>
      <c r="G1829">
        <v>310.07485118655399</v>
      </c>
      <c r="H1829">
        <v>23.317699120548301</v>
      </c>
      <c r="I1829">
        <v>81.129542798257106</v>
      </c>
      <c r="J1829">
        <v>3.7784584956079099</v>
      </c>
      <c r="O1829" t="str">
        <f t="shared" si="254"/>
        <v>Acidic</v>
      </c>
      <c r="P1829" t="str" cm="1">
        <f t="array" ref="P1829">_xlfn.IFS(C1828&lt;=60,"Soft",
C1828&lt;120,"Moderately Soft",
C1828&lt;=170,"Desirable",
C1828&lt;=240,"Moderately Hard",
C1828&gt;240,"Hard")</f>
        <v>Hard</v>
      </c>
      <c r="Q1829" t="str" cm="1">
        <f t="array" ref="Q1829">_xlfn.IFS(D1828&lt;50,"Non-Beneficial",
D1828&lt;=150,"Excellent",
D1828&lt;=250,"Good",
D1828&lt;=350,"Average",
D1828&lt;=500,"Poor",
D1828&lt;=800,"Very Poor",
D1828&gt;800,"Unacceptable")</f>
        <v>Excellent</v>
      </c>
      <c r="R1829" t="str">
        <f t="shared" si="253"/>
        <v>Unacceptable</v>
      </c>
      <c r="S1829" t="str">
        <f t="shared" si="255"/>
        <v>Safe</v>
      </c>
      <c r="T1829" t="str">
        <f t="shared" si="256"/>
        <v>Acceptable</v>
      </c>
      <c r="U1829" t="str">
        <f t="shared" si="257"/>
        <v>Acceptable</v>
      </c>
      <c r="V1829" t="str">
        <f t="shared" si="258"/>
        <v>Safe</v>
      </c>
      <c r="W1829" t="str">
        <f t="shared" si="259"/>
        <v>Acceptable</v>
      </c>
      <c r="AA1829" t="str">
        <f t="shared" si="260"/>
        <v>Not-Potable</v>
      </c>
      <c r="AB1829" t="str">
        <f t="shared" si="261"/>
        <v>Not-Potable</v>
      </c>
      <c r="AC1829" t="s">
        <v>40</v>
      </c>
    </row>
    <row r="1830" spans="2:29" x14ac:dyDescent="0.3">
      <c r="B1830">
        <v>8.3607958272350995</v>
      </c>
      <c r="C1830">
        <v>218.13962198847301</v>
      </c>
      <c r="D1830">
        <v>287.22175846866799</v>
      </c>
      <c r="E1830">
        <v>5.5367052082245598</v>
      </c>
      <c r="F1830">
        <v>310.28657707291899</v>
      </c>
      <c r="G1830">
        <v>471.55359458903001</v>
      </c>
      <c r="H1830">
        <v>10.6445544170645</v>
      </c>
      <c r="I1830">
        <v>49.771940987261402</v>
      </c>
      <c r="J1830">
        <v>3.7159514091370398</v>
      </c>
      <c r="O1830" t="str">
        <f t="shared" si="254"/>
        <v>Neutral</v>
      </c>
      <c r="P1830" t="str" cm="1">
        <f t="array" ref="P1830">_xlfn.IFS(C1829&lt;=60,"Soft",
C1829&lt;120,"Moderately Soft",
C1829&lt;=170,"Desirable",
C1829&lt;=240,"Moderately Hard",
C1829&gt;240,"Hard")</f>
        <v>Moderately Hard</v>
      </c>
      <c r="Q1830" t="str" cm="1">
        <f t="array" ref="Q1830">_xlfn.IFS(D1829&lt;50,"Non-Beneficial",
D1829&lt;=150,"Excellent",
D1829&lt;=250,"Good",
D1829&lt;=350,"Average",
D1829&lt;=500,"Poor",
D1829&lt;=800,"Very Poor",
D1829&gt;800,"Unacceptable")</f>
        <v>Good</v>
      </c>
      <c r="R1830" t="str">
        <f t="shared" si="253"/>
        <v>Unacceptable</v>
      </c>
      <c r="S1830" t="str">
        <f t="shared" si="255"/>
        <v>Safe</v>
      </c>
      <c r="T1830" t="str">
        <f t="shared" si="256"/>
        <v>Acceptable</v>
      </c>
      <c r="U1830" t="str">
        <f t="shared" si="257"/>
        <v>Unacceptable</v>
      </c>
      <c r="V1830" t="str">
        <f t="shared" si="258"/>
        <v>Unsafe</v>
      </c>
      <c r="W1830" t="str">
        <f t="shared" si="259"/>
        <v>Acceptable</v>
      </c>
      <c r="AA1830" t="str">
        <f t="shared" si="260"/>
        <v>Not-Potable</v>
      </c>
      <c r="AB1830" t="str">
        <f t="shared" si="261"/>
        <v>Not-Potable</v>
      </c>
      <c r="AC1830" t="s">
        <v>40</v>
      </c>
    </row>
    <row r="1831" spans="2:29" x14ac:dyDescent="0.3">
      <c r="B1831">
        <v>7.6198450769536104</v>
      </c>
      <c r="C1831">
        <v>113.504698215693</v>
      </c>
      <c r="D1831">
        <v>372.79128949954901</v>
      </c>
      <c r="E1831">
        <v>6.3600702186929503</v>
      </c>
      <c r="F1831">
        <v>377.87519313758497</v>
      </c>
      <c r="G1831">
        <v>285.34994284499197</v>
      </c>
      <c r="H1831">
        <v>17.030429005912499</v>
      </c>
      <c r="I1831">
        <v>48.929139904711398</v>
      </c>
      <c r="J1831">
        <v>3.7796484330491098</v>
      </c>
      <c r="O1831" t="str">
        <f t="shared" si="254"/>
        <v>Alkaline</v>
      </c>
      <c r="P1831" t="str" cm="1">
        <f t="array" ref="P1831">_xlfn.IFS(C1830&lt;=60,"Soft",
C1830&lt;120,"Moderately Soft",
C1830&lt;=170,"Desirable",
C1830&lt;=240,"Moderately Hard",
C1830&gt;240,"Hard")</f>
        <v>Moderately Hard</v>
      </c>
      <c r="Q1831" t="str" cm="1">
        <f t="array" ref="Q1831">_xlfn.IFS(D1830&lt;50,"Non-Beneficial",
D1830&lt;=150,"Excellent",
D1830&lt;=250,"Good",
D1830&lt;=350,"Average",
D1830&lt;=500,"Poor",
D1830&lt;=800,"Very Poor",
D1830&gt;800,"Unacceptable")</f>
        <v>Average</v>
      </c>
      <c r="R1831" t="str">
        <f t="shared" si="253"/>
        <v>Needs Boiling</v>
      </c>
      <c r="S1831" t="str">
        <f t="shared" si="255"/>
        <v>Safe</v>
      </c>
      <c r="T1831" t="str">
        <f t="shared" si="256"/>
        <v>Acceptable</v>
      </c>
      <c r="U1831" t="str">
        <f t="shared" si="257"/>
        <v>Acceptable</v>
      </c>
      <c r="V1831" t="str">
        <f t="shared" si="258"/>
        <v>Safe</v>
      </c>
      <c r="W1831" t="str">
        <f t="shared" si="259"/>
        <v>Acceptable</v>
      </c>
      <c r="AA1831" t="str">
        <f t="shared" si="260"/>
        <v>Not-Potable</v>
      </c>
      <c r="AB1831" t="str">
        <f t="shared" si="261"/>
        <v>Potable</v>
      </c>
      <c r="AC1831" t="s">
        <v>40</v>
      </c>
    </row>
    <row r="1832" spans="2:29" x14ac:dyDescent="0.3">
      <c r="B1832">
        <v>5.4045106741474802</v>
      </c>
      <c r="C1832">
        <v>258.90348881043002</v>
      </c>
      <c r="D1832">
        <v>101.681765362115</v>
      </c>
      <c r="E1832">
        <v>9.6481970637549903</v>
      </c>
      <c r="F1832">
        <v>248.71196339106899</v>
      </c>
      <c r="G1832">
        <v>396.91121420921098</v>
      </c>
      <c r="H1832">
        <v>15.5122076561891</v>
      </c>
      <c r="I1832">
        <v>65.805330750014704</v>
      </c>
      <c r="J1832">
        <v>3.9981758863091001</v>
      </c>
      <c r="O1832" t="str">
        <f t="shared" si="254"/>
        <v>Neutral</v>
      </c>
      <c r="P1832" t="str" cm="1">
        <f t="array" ref="P1832">_xlfn.IFS(C1831&lt;=60,"Soft",
C1831&lt;120,"Moderately Soft",
C1831&lt;=170,"Desirable",
C1831&lt;=240,"Moderately Hard",
C1831&gt;240,"Hard")</f>
        <v>Moderately Soft</v>
      </c>
      <c r="Q1832" t="str" cm="1">
        <f t="array" ref="Q1832">_xlfn.IFS(D1831&lt;50,"Non-Beneficial",
D1831&lt;=150,"Excellent",
D1831&lt;=250,"Good",
D1831&lt;=350,"Average",
D1831&lt;=500,"Poor",
D1831&lt;=800,"Very Poor",
D1831&gt;800,"Unacceptable")</f>
        <v>Poor</v>
      </c>
      <c r="R1832" t="str">
        <f t="shared" si="253"/>
        <v>Needs Boiling</v>
      </c>
      <c r="S1832" t="str">
        <f t="shared" si="255"/>
        <v>Safe</v>
      </c>
      <c r="T1832" t="str">
        <f t="shared" si="256"/>
        <v>Acceptable</v>
      </c>
      <c r="U1832" t="str">
        <f t="shared" si="257"/>
        <v>Acceptable</v>
      </c>
      <c r="V1832" t="str">
        <f t="shared" si="258"/>
        <v>Safe</v>
      </c>
      <c r="W1832" t="str">
        <f t="shared" si="259"/>
        <v>Acceptable</v>
      </c>
      <c r="AA1832" t="str">
        <f t="shared" si="260"/>
        <v>Not-Potable</v>
      </c>
      <c r="AB1832" t="str">
        <f t="shared" si="261"/>
        <v>Not-Potable</v>
      </c>
      <c r="AC1832" t="s">
        <v>40</v>
      </c>
    </row>
    <row r="1833" spans="2:29" x14ac:dyDescent="0.3">
      <c r="B1833">
        <v>7.0793035177795902</v>
      </c>
      <c r="C1833">
        <v>137.007355184631</v>
      </c>
      <c r="D1833">
        <v>242.82154769061501</v>
      </c>
      <c r="E1833">
        <v>5.7056928034596597</v>
      </c>
      <c r="F1833">
        <v>433.63389991491101</v>
      </c>
      <c r="G1833">
        <v>342.72531842613802</v>
      </c>
      <c r="H1833">
        <v>9.1139452158913592</v>
      </c>
      <c r="I1833">
        <v>88.328604834111601</v>
      </c>
      <c r="J1833">
        <v>5.5531738408792304</v>
      </c>
      <c r="O1833" t="str">
        <f t="shared" si="254"/>
        <v>Acidic</v>
      </c>
      <c r="P1833" t="str" cm="1">
        <f t="array" ref="P1833">_xlfn.IFS(C1832&lt;=60,"Soft",
C1832&lt;120,"Moderately Soft",
C1832&lt;=170,"Desirable",
C1832&lt;=240,"Moderately Hard",
C1832&gt;240,"Hard")</f>
        <v>Hard</v>
      </c>
      <c r="Q1833" t="str" cm="1">
        <f t="array" ref="Q1833">_xlfn.IFS(D1832&lt;50,"Non-Beneficial",
D1832&lt;=150,"Excellent",
D1832&lt;=250,"Good",
D1832&lt;=350,"Average",
D1832&lt;=500,"Poor",
D1832&lt;=800,"Very Poor",
D1832&gt;800,"Unacceptable")</f>
        <v>Excellent</v>
      </c>
      <c r="R1833" t="str">
        <f t="shared" si="253"/>
        <v>Unacceptable</v>
      </c>
      <c r="S1833" t="str">
        <f t="shared" si="255"/>
        <v>Safe</v>
      </c>
      <c r="T1833" t="str">
        <f t="shared" si="256"/>
        <v>Acceptable</v>
      </c>
      <c r="U1833" t="str">
        <f t="shared" si="257"/>
        <v>Acceptable</v>
      </c>
      <c r="V1833" t="str">
        <f t="shared" si="258"/>
        <v>Safe</v>
      </c>
      <c r="W1833" t="str">
        <f t="shared" si="259"/>
        <v>Acceptable</v>
      </c>
      <c r="AA1833" t="str">
        <f t="shared" si="260"/>
        <v>Not-Potable</v>
      </c>
      <c r="AB1833" t="str">
        <f t="shared" si="261"/>
        <v>Not-Potable</v>
      </c>
      <c r="AC1833" t="s">
        <v>40</v>
      </c>
    </row>
    <row r="1834" spans="2:29" x14ac:dyDescent="0.3">
      <c r="B1834">
        <f>$AG$27</f>
        <v>7.080794504276815</v>
      </c>
      <c r="C1834">
        <v>233.846620806548</v>
      </c>
      <c r="D1834">
        <v>324.96640216272402</v>
      </c>
      <c r="E1834">
        <v>6.6373843653612896</v>
      </c>
      <c r="F1834">
        <v>347.98644768692202</v>
      </c>
      <c r="G1834">
        <v>424.64977282821701</v>
      </c>
      <c r="H1834">
        <v>13.027999830820701</v>
      </c>
      <c r="I1834">
        <v>55.983973168284699</v>
      </c>
      <c r="J1834">
        <v>4.29618876292046</v>
      </c>
      <c r="O1834" t="str">
        <f t="shared" si="254"/>
        <v>Neutral</v>
      </c>
      <c r="P1834" t="str" cm="1">
        <f t="array" ref="P1834">_xlfn.IFS(C1833&lt;=60,"Soft",
C1833&lt;120,"Moderately Soft",
C1833&lt;=170,"Desirable",
C1833&lt;=240,"Moderately Hard",
C1833&gt;240,"Hard")</f>
        <v>Desirable</v>
      </c>
      <c r="Q1834" t="str" cm="1">
        <f t="array" ref="Q1834">_xlfn.IFS(D1833&lt;50,"Non-Beneficial",
D1833&lt;=150,"Excellent",
D1833&lt;=250,"Good",
D1833&lt;=350,"Average",
D1833&lt;=500,"Poor",
D1833&lt;=800,"Very Poor",
D1833&gt;800,"Unacceptable")</f>
        <v>Good</v>
      </c>
      <c r="R1834" t="str">
        <f t="shared" si="253"/>
        <v>Needs Boiling</v>
      </c>
      <c r="S1834" t="str">
        <f t="shared" si="255"/>
        <v>Unsafe</v>
      </c>
      <c r="T1834" t="str">
        <f t="shared" si="256"/>
        <v>Acceptable</v>
      </c>
      <c r="U1834" t="str">
        <f t="shared" si="257"/>
        <v>Acceptable</v>
      </c>
      <c r="V1834" t="str">
        <f t="shared" si="258"/>
        <v>Unsafe</v>
      </c>
      <c r="W1834" t="str">
        <f t="shared" si="259"/>
        <v>Unacceptable</v>
      </c>
      <c r="AA1834" t="str">
        <f t="shared" si="260"/>
        <v>Not-Potable</v>
      </c>
      <c r="AB1834" t="str">
        <f t="shared" si="261"/>
        <v>Not-Potable</v>
      </c>
      <c r="AC1834" t="s">
        <v>40</v>
      </c>
    </row>
    <row r="1835" spans="2:29" x14ac:dyDescent="0.3">
      <c r="B1835">
        <v>7.1617148926414904</v>
      </c>
      <c r="C1835">
        <v>238.33358409066199</v>
      </c>
      <c r="D1835">
        <v>136.807641380354</v>
      </c>
      <c r="E1835">
        <v>9.2741195294117702</v>
      </c>
      <c r="F1835">
        <v>284.40784202718601</v>
      </c>
      <c r="G1835">
        <v>478.766970499352</v>
      </c>
      <c r="H1835">
        <v>16.836291246589401</v>
      </c>
      <c r="I1835">
        <v>74.383579818138003</v>
      </c>
      <c r="J1835">
        <v>3.9099735684475698</v>
      </c>
      <c r="O1835" t="str">
        <f t="shared" si="254"/>
        <v>Neutral</v>
      </c>
      <c r="P1835" t="str" cm="1">
        <f t="array" ref="P1835">_xlfn.IFS(C1834&lt;=60,"Soft",
C1834&lt;120,"Moderately Soft",
C1834&lt;=170,"Desirable",
C1834&lt;=240,"Moderately Hard",
C1834&gt;240,"Hard")</f>
        <v>Moderately Hard</v>
      </c>
      <c r="Q1835" t="str" cm="1">
        <f t="array" ref="Q1835">_xlfn.IFS(D1834&lt;50,"Non-Beneficial",
D1834&lt;=150,"Excellent",
D1834&lt;=250,"Good",
D1834&lt;=350,"Average",
D1834&lt;=500,"Poor",
D1834&lt;=800,"Very Poor",
D1834&gt;800,"Unacceptable")</f>
        <v>Average</v>
      </c>
      <c r="R1835" t="str">
        <f t="shared" si="253"/>
        <v>Needs Boiling</v>
      </c>
      <c r="S1835" t="str">
        <f t="shared" si="255"/>
        <v>Safe</v>
      </c>
      <c r="T1835" t="str">
        <f t="shared" si="256"/>
        <v>Acceptable</v>
      </c>
      <c r="U1835" t="str">
        <f t="shared" si="257"/>
        <v>Acceptable</v>
      </c>
      <c r="V1835" t="str">
        <f t="shared" si="258"/>
        <v>Safe</v>
      </c>
      <c r="W1835" t="str">
        <f t="shared" si="259"/>
        <v>Acceptable</v>
      </c>
      <c r="AA1835" t="str">
        <f t="shared" si="260"/>
        <v>Potable</v>
      </c>
      <c r="AB1835" t="str">
        <f t="shared" si="261"/>
        <v>Potable</v>
      </c>
      <c r="AC1835" t="s">
        <v>40</v>
      </c>
    </row>
    <row r="1836" spans="2:29" x14ac:dyDescent="0.3">
      <c r="B1836">
        <v>6.8549468587872697</v>
      </c>
      <c r="C1836">
        <v>149.853486977068</v>
      </c>
      <c r="D1836">
        <v>162.03090696900699</v>
      </c>
      <c r="E1836">
        <v>5.7348036447944102</v>
      </c>
      <c r="F1836">
        <v>375.71865960059603</v>
      </c>
      <c r="G1836">
        <v>350.34470835807701</v>
      </c>
      <c r="H1836">
        <v>11.7188947303768</v>
      </c>
      <c r="I1836">
        <v>75.498736823492806</v>
      </c>
      <c r="J1836">
        <v>4.9389993070330203</v>
      </c>
      <c r="O1836" t="str">
        <f t="shared" si="254"/>
        <v>Neutral</v>
      </c>
      <c r="P1836" t="str" cm="1">
        <f t="array" ref="P1836">_xlfn.IFS(C1835&lt;=60,"Soft",
C1835&lt;120,"Moderately Soft",
C1835&lt;=170,"Desirable",
C1835&lt;=240,"Moderately Hard",
C1835&gt;240,"Hard")</f>
        <v>Moderately Hard</v>
      </c>
      <c r="Q1836" t="str" cm="1">
        <f t="array" ref="Q1836">_xlfn.IFS(D1835&lt;50,"Non-Beneficial",
D1835&lt;=150,"Excellent",
D1835&lt;=250,"Good",
D1835&lt;=350,"Average",
D1835&lt;=500,"Poor",
D1835&lt;=800,"Very Poor",
D1835&gt;800,"Unacceptable")</f>
        <v>Excellent</v>
      </c>
      <c r="R1836" t="str">
        <f t="shared" si="253"/>
        <v>Unacceptable</v>
      </c>
      <c r="S1836" t="str">
        <f t="shared" si="255"/>
        <v>Safe</v>
      </c>
      <c r="T1836" t="str">
        <f t="shared" si="256"/>
        <v>Acceptable</v>
      </c>
      <c r="U1836" t="str">
        <f t="shared" si="257"/>
        <v>Acceptable</v>
      </c>
      <c r="V1836" t="str">
        <f t="shared" si="258"/>
        <v>Safe</v>
      </c>
      <c r="W1836" t="str">
        <f t="shared" si="259"/>
        <v>Acceptable</v>
      </c>
      <c r="AA1836" t="str">
        <f t="shared" si="260"/>
        <v>Not-Potable</v>
      </c>
      <c r="AB1836" t="str">
        <f t="shared" si="261"/>
        <v>Potable</v>
      </c>
      <c r="AC1836" t="s">
        <v>40</v>
      </c>
    </row>
    <row r="1837" spans="2:29" x14ac:dyDescent="0.3">
      <c r="B1837">
        <v>7.3095564074817201</v>
      </c>
      <c r="C1837">
        <v>244.83977006285701</v>
      </c>
      <c r="D1837">
        <v>222.77626021837202</v>
      </c>
      <c r="E1837">
        <v>7.7155717774251897</v>
      </c>
      <c r="F1837">
        <v>369.03884103312402</v>
      </c>
      <c r="G1837">
        <v>477.23538128427202</v>
      </c>
      <c r="H1837">
        <v>12.475118719828</v>
      </c>
      <c r="I1837">
        <v>60.806902070210498</v>
      </c>
      <c r="J1837">
        <v>3.7074137242818002</v>
      </c>
      <c r="O1837" t="str">
        <f t="shared" si="254"/>
        <v>Neutral</v>
      </c>
      <c r="P1837" t="str" cm="1">
        <f t="array" ref="P1837">_xlfn.IFS(C1836&lt;=60,"Soft",
C1836&lt;120,"Moderately Soft",
C1836&lt;=170,"Desirable",
C1836&lt;=240,"Moderately Hard",
C1836&gt;240,"Hard")</f>
        <v>Desirable</v>
      </c>
      <c r="Q1837" t="str" cm="1">
        <f t="array" ref="Q1837">_xlfn.IFS(D1836&lt;50,"Non-Beneficial",
D1836&lt;=150,"Excellent",
D1836&lt;=250,"Good",
D1836&lt;=350,"Average",
D1836&lt;=500,"Poor",
D1836&lt;=800,"Very Poor",
D1836&gt;800,"Unacceptable")</f>
        <v>Good</v>
      </c>
      <c r="R1837" t="str">
        <f t="shared" si="253"/>
        <v>Needs Boiling</v>
      </c>
      <c r="S1837" t="str">
        <f t="shared" si="255"/>
        <v>Safe</v>
      </c>
      <c r="T1837" t="str">
        <f t="shared" si="256"/>
        <v>Acceptable</v>
      </c>
      <c r="U1837" t="str">
        <f t="shared" si="257"/>
        <v>Acceptable</v>
      </c>
      <c r="V1837" t="str">
        <f t="shared" si="258"/>
        <v>Safe</v>
      </c>
      <c r="W1837" t="str">
        <f t="shared" si="259"/>
        <v>Acceptable</v>
      </c>
      <c r="AA1837" t="str">
        <f t="shared" si="260"/>
        <v>Potable</v>
      </c>
      <c r="AB1837" t="str">
        <f t="shared" si="261"/>
        <v>Potable</v>
      </c>
      <c r="AC1837" t="s">
        <v>40</v>
      </c>
    </row>
    <row r="1838" spans="2:29" x14ac:dyDescent="0.3">
      <c r="B1838">
        <v>9.3134658928999396</v>
      </c>
      <c r="C1838">
        <v>133.14175116516</v>
      </c>
      <c r="D1838">
        <v>419.82610655309901</v>
      </c>
      <c r="E1838">
        <v>6.6280371645192897</v>
      </c>
      <c r="F1838">
        <v>417.245387787364</v>
      </c>
      <c r="G1838">
        <v>267.80171067020399</v>
      </c>
      <c r="H1838">
        <v>10.368230182150301</v>
      </c>
      <c r="I1838">
        <v>75.436147012122703</v>
      </c>
      <c r="J1838">
        <v>4.4936127649095896</v>
      </c>
      <c r="O1838" t="str">
        <f t="shared" si="254"/>
        <v>Neutral</v>
      </c>
      <c r="P1838" t="str" cm="1">
        <f t="array" ref="P1838">_xlfn.IFS(C1837&lt;=60,"Soft",
C1837&lt;120,"Moderately Soft",
C1837&lt;=170,"Desirable",
C1837&lt;=240,"Moderately Hard",
C1837&gt;240,"Hard")</f>
        <v>Hard</v>
      </c>
      <c r="Q1838" t="str" cm="1">
        <f t="array" ref="Q1838">_xlfn.IFS(D1837&lt;50,"Non-Beneficial",
D1837&lt;=150,"Excellent",
D1837&lt;=250,"Good",
D1837&lt;=350,"Average",
D1837&lt;=500,"Poor",
D1837&lt;=800,"Very Poor",
D1837&gt;800,"Unacceptable")</f>
        <v>Good</v>
      </c>
      <c r="R1838" t="str">
        <f t="shared" si="253"/>
        <v>Unacceptable</v>
      </c>
      <c r="S1838" t="str">
        <f t="shared" si="255"/>
        <v>Safe</v>
      </c>
      <c r="T1838" t="str">
        <f t="shared" si="256"/>
        <v>Acceptable</v>
      </c>
      <c r="U1838" t="str">
        <f t="shared" si="257"/>
        <v>Acceptable</v>
      </c>
      <c r="V1838" t="str">
        <f t="shared" si="258"/>
        <v>Safe</v>
      </c>
      <c r="W1838" t="str">
        <f t="shared" si="259"/>
        <v>Acceptable</v>
      </c>
      <c r="AA1838" t="str">
        <f t="shared" si="260"/>
        <v>Not-Potable</v>
      </c>
      <c r="AB1838" t="str">
        <f t="shared" si="261"/>
        <v>Not-Potable</v>
      </c>
      <c r="AC1838" t="s">
        <v>40</v>
      </c>
    </row>
    <row r="1839" spans="2:29" x14ac:dyDescent="0.3">
      <c r="B1839">
        <f>$AG$27</f>
        <v>7.080794504276815</v>
      </c>
      <c r="C1839">
        <v>216.27162365506101</v>
      </c>
      <c r="D1839">
        <v>269.64317180879902</v>
      </c>
      <c r="E1839">
        <v>6.3835483198488197</v>
      </c>
      <c r="F1839">
        <v>418.49424361773703</v>
      </c>
      <c r="G1839">
        <v>573.15959067241295</v>
      </c>
      <c r="H1839">
        <v>19.8926802510187</v>
      </c>
      <c r="I1839">
        <v>50.1705224989106</v>
      </c>
      <c r="J1839">
        <v>4.50102454017249</v>
      </c>
      <c r="O1839" t="str">
        <f t="shared" si="254"/>
        <v>Alkaline</v>
      </c>
      <c r="P1839" t="str" cm="1">
        <f t="array" ref="P1839">_xlfn.IFS(C1838&lt;=60,"Soft",
C1838&lt;120,"Moderately Soft",
C1838&lt;=170,"Desirable",
C1838&lt;=240,"Moderately Hard",
C1838&gt;240,"Hard")</f>
        <v>Desirable</v>
      </c>
      <c r="Q1839" t="str" cm="1">
        <f t="array" ref="Q1839">_xlfn.IFS(D1838&lt;50,"Non-Beneficial",
D1838&lt;=150,"Excellent",
D1838&lt;=250,"Good",
D1838&lt;=350,"Average",
D1838&lt;=500,"Poor",
D1838&lt;=800,"Very Poor",
D1838&gt;800,"Unacceptable")</f>
        <v>Poor</v>
      </c>
      <c r="R1839" t="str">
        <f t="shared" si="253"/>
        <v>Needs Boiling</v>
      </c>
      <c r="S1839" t="str">
        <f t="shared" si="255"/>
        <v>Unsafe</v>
      </c>
      <c r="T1839" t="str">
        <f t="shared" si="256"/>
        <v>Acceptable</v>
      </c>
      <c r="U1839" t="str">
        <f t="shared" si="257"/>
        <v>Acceptable</v>
      </c>
      <c r="V1839" t="str">
        <f t="shared" si="258"/>
        <v>Safe</v>
      </c>
      <c r="W1839" t="str">
        <f t="shared" si="259"/>
        <v>Acceptable</v>
      </c>
      <c r="AA1839" t="str">
        <f t="shared" si="260"/>
        <v>Not-Potable</v>
      </c>
      <c r="AB1839" t="str">
        <f t="shared" si="261"/>
        <v>Not-Potable</v>
      </c>
      <c r="AC1839" t="s">
        <v>40</v>
      </c>
    </row>
    <row r="1840" spans="2:29" x14ac:dyDescent="0.3">
      <c r="B1840">
        <f>$AG$27</f>
        <v>7.080794504276815</v>
      </c>
      <c r="C1840">
        <v>250.623472758677</v>
      </c>
      <c r="D1840">
        <v>307.97519998953902</v>
      </c>
      <c r="E1840">
        <v>6.3814520494898304</v>
      </c>
      <c r="F1840">
        <f>$AH$27</f>
        <v>333.77577661081307</v>
      </c>
      <c r="G1840">
        <v>338.81416463849899</v>
      </c>
      <c r="H1840">
        <v>17.508515963288001</v>
      </c>
      <c r="I1840">
        <v>74.727820685222696</v>
      </c>
      <c r="J1840">
        <v>3.3651744397474501</v>
      </c>
      <c r="O1840" t="str">
        <f t="shared" si="254"/>
        <v>Neutral</v>
      </c>
      <c r="P1840" t="str" cm="1">
        <f t="array" ref="P1840">_xlfn.IFS(C1839&lt;=60,"Soft",
C1839&lt;120,"Moderately Soft",
C1839&lt;=170,"Desirable",
C1839&lt;=240,"Moderately Hard",
C1839&gt;240,"Hard")</f>
        <v>Moderately Hard</v>
      </c>
      <c r="Q1840" t="str" cm="1">
        <f t="array" ref="Q1840">_xlfn.IFS(D1839&lt;50,"Non-Beneficial",
D1839&lt;=150,"Excellent",
D1839&lt;=250,"Good",
D1839&lt;=350,"Average",
D1839&lt;=500,"Poor",
D1839&lt;=800,"Very Poor",
D1839&gt;800,"Unacceptable")</f>
        <v>Average</v>
      </c>
      <c r="R1840" t="str">
        <f t="shared" si="253"/>
        <v>Needs Boiling</v>
      </c>
      <c r="S1840" t="str">
        <f t="shared" si="255"/>
        <v>Unsafe</v>
      </c>
      <c r="T1840" t="str">
        <f t="shared" si="256"/>
        <v>Unacceptable</v>
      </c>
      <c r="U1840" t="str">
        <f t="shared" si="257"/>
        <v>Acceptable</v>
      </c>
      <c r="V1840" t="str">
        <f t="shared" si="258"/>
        <v>Safe</v>
      </c>
      <c r="W1840" t="str">
        <f t="shared" si="259"/>
        <v>Acceptable</v>
      </c>
      <c r="AA1840" t="str">
        <f t="shared" si="260"/>
        <v>Not-Potable</v>
      </c>
      <c r="AB1840" t="str">
        <f t="shared" si="261"/>
        <v>Not-Potable</v>
      </c>
      <c r="AC1840" t="s">
        <v>40</v>
      </c>
    </row>
    <row r="1841" spans="2:29" x14ac:dyDescent="0.3">
      <c r="B1841">
        <v>6.1879380539930899</v>
      </c>
      <c r="C1841">
        <v>249.52711113284599</v>
      </c>
      <c r="D1841">
        <v>126.821509407706</v>
      </c>
      <c r="E1841">
        <v>6.2532240961149599</v>
      </c>
      <c r="F1841">
        <v>263.26841625114599</v>
      </c>
      <c r="G1841">
        <v>274.76470281083101</v>
      </c>
      <c r="H1841">
        <v>14.352955259082499</v>
      </c>
      <c r="I1841">
        <v>57.623367690743201</v>
      </c>
      <c r="J1841">
        <v>3.5461832023705</v>
      </c>
      <c r="O1841" t="str">
        <f t="shared" si="254"/>
        <v>Neutral</v>
      </c>
      <c r="P1841" t="str" cm="1">
        <f t="array" ref="P1841">_xlfn.IFS(C1840&lt;=60,"Soft",
C1840&lt;120,"Moderately Soft",
C1840&lt;=170,"Desirable",
C1840&lt;=240,"Moderately Hard",
C1840&gt;240,"Hard")</f>
        <v>Hard</v>
      </c>
      <c r="Q1841" t="str" cm="1">
        <f t="array" ref="Q1841">_xlfn.IFS(D1840&lt;50,"Non-Beneficial",
D1840&lt;=150,"Excellent",
D1840&lt;=250,"Good",
D1840&lt;=350,"Average",
D1840&lt;=500,"Poor",
D1840&lt;=800,"Very Poor",
D1840&gt;800,"Unacceptable")</f>
        <v>Average</v>
      </c>
      <c r="R1841" t="str">
        <f t="shared" si="253"/>
        <v>Needs Boiling</v>
      </c>
      <c r="S1841" t="str">
        <f t="shared" si="255"/>
        <v>Safe</v>
      </c>
      <c r="T1841" t="str">
        <f t="shared" si="256"/>
        <v>Acceptable</v>
      </c>
      <c r="U1841" t="str">
        <f t="shared" si="257"/>
        <v>Acceptable</v>
      </c>
      <c r="V1841" t="str">
        <f t="shared" si="258"/>
        <v>Safe</v>
      </c>
      <c r="W1841" t="str">
        <f t="shared" si="259"/>
        <v>Acceptable</v>
      </c>
      <c r="AA1841" t="str">
        <f t="shared" si="260"/>
        <v>Not-Potable</v>
      </c>
      <c r="AB1841" t="str">
        <f t="shared" si="261"/>
        <v>Potable</v>
      </c>
      <c r="AC1841" t="s">
        <v>40</v>
      </c>
    </row>
    <row r="1842" spans="2:29" x14ac:dyDescent="0.3">
      <c r="B1842">
        <f>$AG$27</f>
        <v>7.080794504276815</v>
      </c>
      <c r="C1842">
        <v>240.98418696724099</v>
      </c>
      <c r="D1842">
        <v>114.29201199049299</v>
      </c>
      <c r="E1842">
        <v>5.5159773915266097</v>
      </c>
      <c r="F1842">
        <v>267.68082620058902</v>
      </c>
      <c r="G1842">
        <v>323.15751749647399</v>
      </c>
      <c r="H1842">
        <v>8.6662833077779702</v>
      </c>
      <c r="I1842">
        <v>88.6792650450667</v>
      </c>
      <c r="J1842">
        <v>3.8024267444917701</v>
      </c>
      <c r="O1842" t="str">
        <f t="shared" si="254"/>
        <v>Acidic</v>
      </c>
      <c r="P1842" t="str" cm="1">
        <f t="array" ref="P1842">_xlfn.IFS(C1841&lt;=60,"Soft",
C1841&lt;120,"Moderately Soft",
C1841&lt;=170,"Desirable",
C1841&lt;=240,"Moderately Hard",
C1841&gt;240,"Hard")</f>
        <v>Hard</v>
      </c>
      <c r="Q1842" t="str" cm="1">
        <f t="array" ref="Q1842">_xlfn.IFS(D1841&lt;50,"Non-Beneficial",
D1841&lt;=150,"Excellent",
D1841&lt;=250,"Good",
D1841&lt;=350,"Average",
D1841&lt;=500,"Poor",
D1841&lt;=800,"Very Poor",
D1841&gt;800,"Unacceptable")</f>
        <v>Excellent</v>
      </c>
      <c r="R1842" t="str">
        <f t="shared" si="253"/>
        <v>Needs Boiling</v>
      </c>
      <c r="S1842" t="str">
        <f t="shared" si="255"/>
        <v>Safe</v>
      </c>
      <c r="T1842" t="str">
        <f t="shared" si="256"/>
        <v>Acceptable</v>
      </c>
      <c r="U1842" t="str">
        <f t="shared" si="257"/>
        <v>Acceptable</v>
      </c>
      <c r="V1842" t="str">
        <f t="shared" si="258"/>
        <v>Safe</v>
      </c>
      <c r="W1842" t="str">
        <f t="shared" si="259"/>
        <v>Acceptable</v>
      </c>
      <c r="AA1842" t="str">
        <f t="shared" si="260"/>
        <v>Not-Potable</v>
      </c>
      <c r="AB1842" t="str">
        <f t="shared" si="261"/>
        <v>Not-Potable</v>
      </c>
      <c r="AC1842" t="s">
        <v>40</v>
      </c>
    </row>
    <row r="1843" spans="2:29" x14ac:dyDescent="0.3">
      <c r="B1843">
        <v>7.9653373053048</v>
      </c>
      <c r="C1843">
        <v>151.541888916722</v>
      </c>
      <c r="D1843">
        <v>252.74610304820999</v>
      </c>
      <c r="E1843">
        <v>7.1060434857061097</v>
      </c>
      <c r="F1843">
        <v>352.31618200635802</v>
      </c>
      <c r="G1843">
        <v>527.68824171545998</v>
      </c>
      <c r="H1843">
        <v>15.7926249737892</v>
      </c>
      <c r="I1843">
        <v>52.268489713070799</v>
      </c>
      <c r="J1843">
        <v>3.3909821110531899</v>
      </c>
      <c r="O1843" t="str">
        <f t="shared" si="254"/>
        <v>Neutral</v>
      </c>
      <c r="P1843" t="str" cm="1">
        <f t="array" ref="P1843">_xlfn.IFS(C1842&lt;=60,"Soft",
C1842&lt;120,"Moderately Soft",
C1842&lt;=170,"Desirable",
C1842&lt;=240,"Moderately Hard",
C1842&gt;240,"Hard")</f>
        <v>Hard</v>
      </c>
      <c r="Q1843" t="str" cm="1">
        <f t="array" ref="Q1843">_xlfn.IFS(D1842&lt;50,"Non-Beneficial",
D1842&lt;=150,"Excellent",
D1842&lt;=250,"Good",
D1842&lt;=350,"Average",
D1842&lt;=500,"Poor",
D1842&lt;=800,"Very Poor",
D1842&gt;800,"Unacceptable")</f>
        <v>Excellent</v>
      </c>
      <c r="R1843" t="str">
        <f t="shared" si="253"/>
        <v>Needs Boiling</v>
      </c>
      <c r="S1843" t="str">
        <f t="shared" si="255"/>
        <v>Safe</v>
      </c>
      <c r="T1843" t="str">
        <f t="shared" si="256"/>
        <v>Acceptable</v>
      </c>
      <c r="U1843" t="str">
        <f t="shared" si="257"/>
        <v>Acceptable</v>
      </c>
      <c r="V1843" t="str">
        <f t="shared" si="258"/>
        <v>Unsafe</v>
      </c>
      <c r="W1843" t="str">
        <f t="shared" si="259"/>
        <v>Acceptable</v>
      </c>
      <c r="AA1843" t="str">
        <f t="shared" si="260"/>
        <v>Not-Potable</v>
      </c>
      <c r="AB1843" t="str">
        <f t="shared" si="261"/>
        <v>Not-Potable</v>
      </c>
      <c r="AC1843" t="s">
        <v>40</v>
      </c>
    </row>
    <row r="1844" spans="2:29" x14ac:dyDescent="0.3">
      <c r="B1844">
        <v>9.2643909086346099</v>
      </c>
      <c r="C1844">
        <v>160.42869397019999</v>
      </c>
      <c r="D1844">
        <v>196.07754919172399</v>
      </c>
      <c r="E1844">
        <v>3.9887489356603698</v>
      </c>
      <c r="F1844">
        <v>416.69838463114303</v>
      </c>
      <c r="G1844">
        <v>427.79383373021</v>
      </c>
      <c r="H1844">
        <v>14.9929897797915</v>
      </c>
      <c r="I1844">
        <v>95.804800372267493</v>
      </c>
      <c r="J1844">
        <v>3.1755207736356201</v>
      </c>
      <c r="O1844" t="str">
        <f t="shared" si="254"/>
        <v>Neutral</v>
      </c>
      <c r="P1844" t="str" cm="1">
        <f t="array" ref="P1844">_xlfn.IFS(C1843&lt;=60,"Soft",
C1843&lt;120,"Moderately Soft",
C1843&lt;=170,"Desirable",
C1843&lt;=240,"Moderately Hard",
C1843&gt;240,"Hard")</f>
        <v>Desirable</v>
      </c>
      <c r="Q1844" t="str" cm="1">
        <f t="array" ref="Q1844">_xlfn.IFS(D1843&lt;50,"Non-Beneficial",
D1843&lt;=150,"Excellent",
D1843&lt;=250,"Good",
D1843&lt;=350,"Average",
D1843&lt;=500,"Poor",
D1843&lt;=800,"Very Poor",
D1843&gt;800,"Unacceptable")</f>
        <v>Average</v>
      </c>
      <c r="R1844" t="str">
        <f t="shared" si="253"/>
        <v>Unacceptable</v>
      </c>
      <c r="S1844" t="str">
        <f t="shared" si="255"/>
        <v>Safe</v>
      </c>
      <c r="T1844" t="str">
        <f t="shared" si="256"/>
        <v>Unacceptable</v>
      </c>
      <c r="U1844" t="str">
        <f t="shared" si="257"/>
        <v>Acceptable</v>
      </c>
      <c r="V1844" t="str">
        <f t="shared" si="258"/>
        <v>Safe</v>
      </c>
      <c r="W1844" t="str">
        <f t="shared" si="259"/>
        <v>Acceptable</v>
      </c>
      <c r="AA1844" t="str">
        <f t="shared" si="260"/>
        <v>Not-Potable</v>
      </c>
      <c r="AB1844" t="str">
        <f t="shared" si="261"/>
        <v>Not-Potable</v>
      </c>
      <c r="AC1844" t="s">
        <v>40</v>
      </c>
    </row>
    <row r="1845" spans="2:29" x14ac:dyDescent="0.3">
      <c r="B1845">
        <v>7.7540443539479398</v>
      </c>
      <c r="C1845">
        <v>193.44985384445599</v>
      </c>
      <c r="D1845">
        <v>190.19279504691801</v>
      </c>
      <c r="E1845">
        <v>8.1070669028306401</v>
      </c>
      <c r="F1845">
        <v>377.99000860888202</v>
      </c>
      <c r="G1845">
        <v>597.48604095844996</v>
      </c>
      <c r="H1845">
        <v>8.9398182915502904</v>
      </c>
      <c r="I1845">
        <v>45.721308070644596</v>
      </c>
      <c r="J1845">
        <v>3.7602980850130798</v>
      </c>
      <c r="O1845" t="str">
        <f t="shared" si="254"/>
        <v>Alkaline</v>
      </c>
      <c r="P1845" t="str" cm="1">
        <f t="array" ref="P1845">_xlfn.IFS(C1844&lt;=60,"Soft",
C1844&lt;120,"Moderately Soft",
C1844&lt;=170,"Desirable",
C1844&lt;=240,"Moderately Hard",
C1844&gt;240,"Hard")</f>
        <v>Desirable</v>
      </c>
      <c r="Q1845" t="str" cm="1">
        <f t="array" ref="Q1845">_xlfn.IFS(D1844&lt;50,"Non-Beneficial",
D1844&lt;=150,"Excellent",
D1844&lt;=250,"Good",
D1844&lt;=350,"Average",
D1844&lt;=500,"Poor",
D1844&lt;=800,"Very Poor",
D1844&gt;800,"Unacceptable")</f>
        <v>Good</v>
      </c>
      <c r="R1845" t="str">
        <f t="shared" si="253"/>
        <v>Acceptable</v>
      </c>
      <c r="S1845" t="str">
        <f t="shared" si="255"/>
        <v>Unsafe</v>
      </c>
      <c r="T1845" t="str">
        <f t="shared" si="256"/>
        <v>Acceptable</v>
      </c>
      <c r="U1845" t="str">
        <f t="shared" si="257"/>
        <v>Acceptable</v>
      </c>
      <c r="V1845" t="str">
        <f t="shared" si="258"/>
        <v>Unsafe</v>
      </c>
      <c r="W1845" t="str">
        <f t="shared" si="259"/>
        <v>Acceptable</v>
      </c>
      <c r="AA1845" t="str">
        <f t="shared" si="260"/>
        <v>Not-Potable</v>
      </c>
      <c r="AB1845" t="str">
        <f t="shared" si="261"/>
        <v>Not-Potable</v>
      </c>
      <c r="AC1845" t="s">
        <v>40</v>
      </c>
    </row>
    <row r="1846" spans="2:29" x14ac:dyDescent="0.3">
      <c r="B1846">
        <v>9.3938916522319396</v>
      </c>
      <c r="C1846">
        <v>252.73924846918899</v>
      </c>
      <c r="D1846">
        <v>131.50207458746999</v>
      </c>
      <c r="E1846">
        <v>7.1665922832268798</v>
      </c>
      <c r="F1846">
        <f>$AH$27</f>
        <v>333.77577661081307</v>
      </c>
      <c r="G1846">
        <v>368.83460374821402</v>
      </c>
      <c r="H1846">
        <v>14.397392942571299</v>
      </c>
      <c r="I1846">
        <v>50.775293465226</v>
      </c>
      <c r="J1846">
        <v>3.04856586630014</v>
      </c>
      <c r="O1846" t="str">
        <f t="shared" si="254"/>
        <v>Neutral</v>
      </c>
      <c r="P1846" t="str" cm="1">
        <f t="array" ref="P1846">_xlfn.IFS(C1845&lt;=60,"Soft",
C1845&lt;120,"Moderately Soft",
C1845&lt;=170,"Desirable",
C1845&lt;=240,"Moderately Hard",
C1845&gt;240,"Hard")</f>
        <v>Moderately Hard</v>
      </c>
      <c r="Q1846" t="str" cm="1">
        <f t="array" ref="Q1846">_xlfn.IFS(D1845&lt;50,"Non-Beneficial",
D1845&lt;=150,"Excellent",
D1845&lt;=250,"Good",
D1845&lt;=350,"Average",
D1845&lt;=500,"Poor",
D1845&lt;=800,"Very Poor",
D1845&gt;800,"Unacceptable")</f>
        <v>Good</v>
      </c>
      <c r="R1846" t="str">
        <f t="shared" si="253"/>
        <v>Unacceptable</v>
      </c>
      <c r="S1846" t="str">
        <f t="shared" si="255"/>
        <v>Safe</v>
      </c>
      <c r="T1846" t="str">
        <f t="shared" si="256"/>
        <v>Unacceptable</v>
      </c>
      <c r="U1846" t="str">
        <f t="shared" si="257"/>
        <v>Acceptable</v>
      </c>
      <c r="V1846" t="str">
        <f t="shared" si="258"/>
        <v>Safe</v>
      </c>
      <c r="W1846" t="str">
        <f t="shared" si="259"/>
        <v>Acceptable</v>
      </c>
      <c r="AA1846" t="str">
        <f t="shared" si="260"/>
        <v>Not-Potable</v>
      </c>
      <c r="AB1846" t="str">
        <f t="shared" si="261"/>
        <v>Not-Potable</v>
      </c>
      <c r="AC1846" t="s">
        <v>40</v>
      </c>
    </row>
    <row r="1847" spans="2:29" x14ac:dyDescent="0.3">
      <c r="B1847">
        <v>8.1760796153016297</v>
      </c>
      <c r="C1847">
        <v>201.55370076987001</v>
      </c>
      <c r="D1847">
        <v>218.56988628005701</v>
      </c>
      <c r="E1847">
        <v>5.2410473943630302</v>
      </c>
      <c r="F1847">
        <v>320.26011954222503</v>
      </c>
      <c r="G1847">
        <v>464.80333023265399</v>
      </c>
      <c r="H1847">
        <v>15.6276407011927</v>
      </c>
      <c r="I1847">
        <v>61.654743957355201</v>
      </c>
      <c r="J1847">
        <v>4.1123224577106701</v>
      </c>
      <c r="O1847" t="str">
        <f t="shared" si="254"/>
        <v>Alkaline</v>
      </c>
      <c r="P1847" t="str" cm="1">
        <f t="array" ref="P1847">_xlfn.IFS(C1846&lt;=60,"Soft",
C1846&lt;120,"Moderately Soft",
C1846&lt;=170,"Desirable",
C1846&lt;=240,"Moderately Hard",
C1846&gt;240,"Hard")</f>
        <v>Hard</v>
      </c>
      <c r="Q1847" t="str" cm="1">
        <f t="array" ref="Q1847">_xlfn.IFS(D1846&lt;50,"Non-Beneficial",
D1846&lt;=150,"Excellent",
D1846&lt;=250,"Good",
D1846&lt;=350,"Average",
D1846&lt;=500,"Poor",
D1846&lt;=800,"Very Poor",
D1846&gt;800,"Unacceptable")</f>
        <v>Excellent</v>
      </c>
      <c r="R1847" t="str">
        <f t="shared" si="253"/>
        <v>Unacceptable</v>
      </c>
      <c r="S1847" t="str">
        <f t="shared" si="255"/>
        <v>Safe</v>
      </c>
      <c r="T1847" t="str">
        <f t="shared" si="256"/>
        <v>Acceptable</v>
      </c>
      <c r="U1847" t="str">
        <f t="shared" si="257"/>
        <v>Acceptable</v>
      </c>
      <c r="V1847" t="str">
        <f t="shared" si="258"/>
        <v>Safe</v>
      </c>
      <c r="W1847" t="str">
        <f t="shared" si="259"/>
        <v>Acceptable</v>
      </c>
      <c r="AA1847" t="str">
        <f t="shared" si="260"/>
        <v>Not-Potable</v>
      </c>
      <c r="AB1847" t="str">
        <f t="shared" si="261"/>
        <v>Not-Potable</v>
      </c>
      <c r="AC1847" t="s">
        <v>40</v>
      </c>
    </row>
    <row r="1848" spans="2:29" x14ac:dyDescent="0.3">
      <c r="B1848">
        <v>8.3376962006977404</v>
      </c>
      <c r="C1848">
        <v>168.46918072827501</v>
      </c>
      <c r="D1848">
        <v>309.69047593280698</v>
      </c>
      <c r="E1848">
        <v>5.4521618323443697</v>
      </c>
      <c r="F1848">
        <f>$AH$27</f>
        <v>333.77577661081307</v>
      </c>
      <c r="G1848">
        <v>302.422318497101</v>
      </c>
      <c r="H1848">
        <v>14.5298641093884</v>
      </c>
      <c r="I1848">
        <v>41.392768245555303</v>
      </c>
      <c r="J1848">
        <v>3.4541974566686902</v>
      </c>
      <c r="O1848" t="str">
        <f t="shared" si="254"/>
        <v>Alkaline</v>
      </c>
      <c r="P1848" t="str" cm="1">
        <f t="array" ref="P1848">_xlfn.IFS(C1847&lt;=60,"Soft",
C1847&lt;120,"Moderately Soft",
C1847&lt;=170,"Desirable",
C1847&lt;=240,"Moderately Hard",
C1847&gt;240,"Hard")</f>
        <v>Moderately Hard</v>
      </c>
      <c r="Q1848" t="str" cm="1">
        <f t="array" ref="Q1848">_xlfn.IFS(D1847&lt;50,"Non-Beneficial",
D1847&lt;=150,"Excellent",
D1847&lt;=250,"Good",
D1847&lt;=350,"Average",
D1847&lt;=500,"Poor",
D1847&lt;=800,"Very Poor",
D1847&gt;800,"Unacceptable")</f>
        <v>Good</v>
      </c>
      <c r="R1848" t="str">
        <f t="shared" si="253"/>
        <v>Needs Boiling</v>
      </c>
      <c r="S1848" t="str">
        <f t="shared" si="255"/>
        <v>Safe</v>
      </c>
      <c r="T1848" t="str">
        <f t="shared" si="256"/>
        <v>Acceptable</v>
      </c>
      <c r="U1848" t="str">
        <f t="shared" si="257"/>
        <v>Acceptable</v>
      </c>
      <c r="V1848" t="str">
        <f t="shared" si="258"/>
        <v>Safe</v>
      </c>
      <c r="W1848" t="str">
        <f t="shared" si="259"/>
        <v>Acceptable</v>
      </c>
      <c r="AA1848" t="str">
        <f t="shared" si="260"/>
        <v>Not-Potable</v>
      </c>
      <c r="AB1848" t="str">
        <f t="shared" si="261"/>
        <v>Potable</v>
      </c>
      <c r="AC1848" t="s">
        <v>40</v>
      </c>
    </row>
    <row r="1849" spans="2:29" x14ac:dyDescent="0.3">
      <c r="B1849">
        <f>$AG$27</f>
        <v>7.080794504276815</v>
      </c>
      <c r="C1849">
        <v>207.42688741592099</v>
      </c>
      <c r="D1849">
        <v>119.633237163858</v>
      </c>
      <c r="E1849">
        <v>7.6645456556194302</v>
      </c>
      <c r="F1849">
        <v>325.63295978892302</v>
      </c>
      <c r="G1849">
        <v>502.053000976595</v>
      </c>
      <c r="H1849">
        <v>17.012856222568001</v>
      </c>
      <c r="I1849">
        <v>64.4998255818643</v>
      </c>
      <c r="J1849">
        <v>2.81352675610513</v>
      </c>
      <c r="O1849" t="str">
        <f t="shared" si="254"/>
        <v>Alkaline</v>
      </c>
      <c r="P1849" t="str" cm="1">
        <f t="array" ref="P1849">_xlfn.IFS(C1848&lt;=60,"Soft",
C1848&lt;120,"Moderately Soft",
C1848&lt;=170,"Desirable",
C1848&lt;=240,"Moderately Hard",
C1848&gt;240,"Hard")</f>
        <v>Desirable</v>
      </c>
      <c r="Q1849" t="str" cm="1">
        <f t="array" ref="Q1849">_xlfn.IFS(D1848&lt;50,"Non-Beneficial",
D1848&lt;=150,"Excellent",
D1848&lt;=250,"Good",
D1848&lt;=350,"Average",
D1848&lt;=500,"Poor",
D1848&lt;=800,"Very Poor",
D1848&gt;800,"Unacceptable")</f>
        <v>Average</v>
      </c>
      <c r="R1849" t="str">
        <f t="shared" si="253"/>
        <v>Needs Boiling</v>
      </c>
      <c r="S1849" t="str">
        <f t="shared" si="255"/>
        <v>Safe</v>
      </c>
      <c r="T1849" t="str">
        <f t="shared" si="256"/>
        <v>Acceptable</v>
      </c>
      <c r="U1849" t="str">
        <f t="shared" si="257"/>
        <v>Acceptable</v>
      </c>
      <c r="V1849" t="str">
        <f t="shared" si="258"/>
        <v>Safe</v>
      </c>
      <c r="W1849" t="str">
        <f t="shared" si="259"/>
        <v>Acceptable</v>
      </c>
      <c r="AA1849" t="str">
        <f t="shared" si="260"/>
        <v>Not-Potable</v>
      </c>
      <c r="AB1849" t="str">
        <f t="shared" si="261"/>
        <v>Potable</v>
      </c>
      <c r="AC1849" t="s">
        <v>40</v>
      </c>
    </row>
    <row r="1850" spans="2:29" x14ac:dyDescent="0.3">
      <c r="B1850">
        <v>7.1910248566863402</v>
      </c>
      <c r="C1850">
        <v>151.30667357089101</v>
      </c>
      <c r="D1850">
        <v>237.81328740155899</v>
      </c>
      <c r="E1850">
        <v>9.21440913457125</v>
      </c>
      <c r="F1850">
        <v>403.78842990636599</v>
      </c>
      <c r="G1850">
        <v>465.12683825455099</v>
      </c>
      <c r="H1850">
        <v>16.884214034217401</v>
      </c>
      <c r="I1850">
        <v>77.515444324386195</v>
      </c>
      <c r="J1850">
        <v>4.2706456927087704</v>
      </c>
      <c r="O1850" t="str">
        <f t="shared" si="254"/>
        <v>Neutral</v>
      </c>
      <c r="P1850" t="str" cm="1">
        <f t="array" ref="P1850">_xlfn.IFS(C1849&lt;=60,"Soft",
C1849&lt;120,"Moderately Soft",
C1849&lt;=170,"Desirable",
C1849&lt;=240,"Moderately Hard",
C1849&gt;240,"Hard")</f>
        <v>Moderately Hard</v>
      </c>
      <c r="Q1850" t="str" cm="1">
        <f t="array" ref="Q1850">_xlfn.IFS(D1849&lt;50,"Non-Beneficial",
D1849&lt;=150,"Excellent",
D1849&lt;=250,"Good",
D1849&lt;=350,"Average",
D1849&lt;=500,"Poor",
D1849&lt;=800,"Very Poor",
D1849&gt;800,"Unacceptable")</f>
        <v>Excellent</v>
      </c>
      <c r="R1850" t="str">
        <f t="shared" si="253"/>
        <v>Unacceptable</v>
      </c>
      <c r="S1850" t="str">
        <f t="shared" si="255"/>
        <v>Safe</v>
      </c>
      <c r="T1850" t="str">
        <f t="shared" si="256"/>
        <v>Unacceptable</v>
      </c>
      <c r="U1850" t="str">
        <f t="shared" si="257"/>
        <v>Acceptable</v>
      </c>
      <c r="V1850" t="str">
        <f t="shared" si="258"/>
        <v>Safe</v>
      </c>
      <c r="W1850" t="str">
        <f t="shared" si="259"/>
        <v>Acceptable</v>
      </c>
      <c r="AA1850" t="str">
        <f t="shared" si="260"/>
        <v>Not-Potable</v>
      </c>
      <c r="AB1850" t="str">
        <f t="shared" si="261"/>
        <v>Not-Potable</v>
      </c>
      <c r="AC1850" t="s">
        <v>40</v>
      </c>
    </row>
    <row r="1851" spans="2:29" x14ac:dyDescent="0.3">
      <c r="B1851">
        <v>8.6136985948837506</v>
      </c>
      <c r="C1851">
        <v>235.944435856144</v>
      </c>
      <c r="D1851">
        <v>208.624558705433</v>
      </c>
      <c r="E1851">
        <v>7.6225648394260199</v>
      </c>
      <c r="F1851">
        <v>378.75871476427199</v>
      </c>
      <c r="G1851">
        <v>418.69752964316001</v>
      </c>
      <c r="H1851">
        <v>13.608075134472999</v>
      </c>
      <c r="I1851">
        <f>$AI$27</f>
        <v>66.396292946768</v>
      </c>
      <c r="J1851">
        <v>3.9492200988756299</v>
      </c>
      <c r="O1851" t="str">
        <f t="shared" si="254"/>
        <v>Neutral</v>
      </c>
      <c r="P1851" t="str" cm="1">
        <f t="array" ref="P1851">_xlfn.IFS(C1850&lt;=60,"Soft",
C1850&lt;120,"Moderately Soft",
C1850&lt;=170,"Desirable",
C1850&lt;=240,"Moderately Hard",
C1850&gt;240,"Hard")</f>
        <v>Desirable</v>
      </c>
      <c r="Q1851" t="str" cm="1">
        <f t="array" ref="Q1851">_xlfn.IFS(D1850&lt;50,"Non-Beneficial",
D1850&lt;=150,"Excellent",
D1850&lt;=250,"Good",
D1850&lt;=350,"Average",
D1850&lt;=500,"Poor",
D1850&lt;=800,"Very Poor",
D1850&gt;800,"Unacceptable")</f>
        <v>Good</v>
      </c>
      <c r="R1851" t="str">
        <f t="shared" si="253"/>
        <v>Unacceptable</v>
      </c>
      <c r="S1851" t="str">
        <f t="shared" si="255"/>
        <v>Unsafe</v>
      </c>
      <c r="T1851" t="str">
        <f t="shared" si="256"/>
        <v>Acceptable</v>
      </c>
      <c r="U1851" t="str">
        <f t="shared" si="257"/>
        <v>Acceptable</v>
      </c>
      <c r="V1851" t="str">
        <f t="shared" si="258"/>
        <v>Safe</v>
      </c>
      <c r="W1851" t="str">
        <f t="shared" si="259"/>
        <v>Acceptable</v>
      </c>
      <c r="AA1851" t="str">
        <f t="shared" si="260"/>
        <v>Not-Potable</v>
      </c>
      <c r="AB1851" t="str">
        <f t="shared" si="261"/>
        <v>Not-Potable</v>
      </c>
      <c r="AC1851" t="s">
        <v>40</v>
      </c>
    </row>
    <row r="1852" spans="2:29" x14ac:dyDescent="0.3">
      <c r="B1852">
        <v>7.79303917140916</v>
      </c>
      <c r="C1852">
        <v>257.65773902678302</v>
      </c>
      <c r="D1852">
        <v>173.98385843335399</v>
      </c>
      <c r="E1852">
        <v>8.2712457144874207</v>
      </c>
      <c r="F1852">
        <v>251.38394368164199</v>
      </c>
      <c r="G1852">
        <v>439.701599530338</v>
      </c>
      <c r="H1852">
        <v>9.5570309048696895</v>
      </c>
      <c r="I1852">
        <v>54.235432891591103</v>
      </c>
      <c r="J1852">
        <v>3.3892700983088502</v>
      </c>
      <c r="O1852" t="str">
        <f t="shared" si="254"/>
        <v>Alkaline</v>
      </c>
      <c r="P1852" t="str" cm="1">
        <f t="array" ref="P1852">_xlfn.IFS(C1851&lt;=60,"Soft",
C1851&lt;120,"Moderately Soft",
C1851&lt;=170,"Desirable",
C1851&lt;=240,"Moderately Hard",
C1851&gt;240,"Hard")</f>
        <v>Moderately Hard</v>
      </c>
      <c r="Q1852" t="str" cm="1">
        <f t="array" ref="Q1852">_xlfn.IFS(D1851&lt;50,"Non-Beneficial",
D1851&lt;=150,"Excellent",
D1851&lt;=250,"Good",
D1851&lt;=350,"Average",
D1851&lt;=500,"Poor",
D1851&lt;=800,"Very Poor",
D1851&gt;800,"Unacceptable")</f>
        <v>Good</v>
      </c>
      <c r="R1852" t="str">
        <f t="shared" si="253"/>
        <v>Unacceptable</v>
      </c>
      <c r="S1852" t="str">
        <f t="shared" si="255"/>
        <v>Safe</v>
      </c>
      <c r="T1852" t="str">
        <f t="shared" si="256"/>
        <v>Acceptable</v>
      </c>
      <c r="U1852" t="str">
        <f t="shared" si="257"/>
        <v>Acceptable</v>
      </c>
      <c r="V1852" t="str">
        <f t="shared" si="258"/>
        <v>Safe</v>
      </c>
      <c r="W1852" t="str">
        <f t="shared" si="259"/>
        <v>Acceptable</v>
      </c>
      <c r="AA1852" t="str">
        <f t="shared" si="260"/>
        <v>Not-Potable</v>
      </c>
      <c r="AB1852" t="str">
        <f t="shared" si="261"/>
        <v>Not-Potable</v>
      </c>
      <c r="AC1852" t="s">
        <v>40</v>
      </c>
    </row>
    <row r="1853" spans="2:29" x14ac:dyDescent="0.3">
      <c r="B1853">
        <v>3.8788793890687998</v>
      </c>
      <c r="C1853">
        <v>177.71284092836601</v>
      </c>
      <c r="D1853">
        <v>219.37471569028102</v>
      </c>
      <c r="E1853">
        <v>7.3697685713098497</v>
      </c>
      <c r="F1853">
        <v>299.24162390484901</v>
      </c>
      <c r="G1853">
        <v>447.303755753659</v>
      </c>
      <c r="H1853">
        <v>12.451911879217199</v>
      </c>
      <c r="I1853">
        <v>63.163113455925902</v>
      </c>
      <c r="J1853">
        <v>4.9277110754970597</v>
      </c>
      <c r="O1853" t="str">
        <f t="shared" si="254"/>
        <v>Neutral</v>
      </c>
      <c r="P1853" t="str" cm="1">
        <f t="array" ref="P1853">_xlfn.IFS(C1852&lt;=60,"Soft",
C1852&lt;120,"Moderately Soft",
C1852&lt;=170,"Desirable",
C1852&lt;=240,"Moderately Hard",
C1852&gt;240,"Hard")</f>
        <v>Hard</v>
      </c>
      <c r="Q1853" t="str" cm="1">
        <f t="array" ref="Q1853">_xlfn.IFS(D1852&lt;50,"Non-Beneficial",
D1852&lt;=150,"Excellent",
D1852&lt;=250,"Good",
D1852&lt;=350,"Average",
D1852&lt;=500,"Poor",
D1852&lt;=800,"Very Poor",
D1852&gt;800,"Unacceptable")</f>
        <v>Good</v>
      </c>
      <c r="R1853" t="str">
        <f t="shared" si="253"/>
        <v>Unacceptable</v>
      </c>
      <c r="S1853" t="str">
        <f t="shared" si="255"/>
        <v>Safe</v>
      </c>
      <c r="T1853" t="str">
        <f t="shared" si="256"/>
        <v>Acceptable</v>
      </c>
      <c r="U1853" t="str">
        <f t="shared" si="257"/>
        <v>Acceptable</v>
      </c>
      <c r="V1853" t="str">
        <f t="shared" si="258"/>
        <v>Safe</v>
      </c>
      <c r="W1853" t="str">
        <f t="shared" si="259"/>
        <v>Acceptable</v>
      </c>
      <c r="AA1853" t="str">
        <f t="shared" si="260"/>
        <v>Not-Potable</v>
      </c>
      <c r="AB1853" t="str">
        <f t="shared" si="261"/>
        <v>Not-Potable</v>
      </c>
      <c r="AC1853" t="s">
        <v>40</v>
      </c>
    </row>
    <row r="1854" spans="2:29" x14ac:dyDescent="0.3">
      <c r="B1854">
        <f>$AG$27</f>
        <v>7.080794504276815</v>
      </c>
      <c r="C1854">
        <v>164.31710176471401</v>
      </c>
      <c r="D1854">
        <v>252.36701316468302</v>
      </c>
      <c r="E1854">
        <v>4.3652382150774001</v>
      </c>
      <c r="F1854">
        <v>350.58434539856501</v>
      </c>
      <c r="G1854">
        <v>413.69222466019801</v>
      </c>
      <c r="H1854">
        <v>15.4211442378174</v>
      </c>
      <c r="I1854">
        <v>45.979401909157502</v>
      </c>
      <c r="J1854">
        <v>3.72377603814946</v>
      </c>
      <c r="O1854" t="str">
        <f t="shared" si="254"/>
        <v>Acidic</v>
      </c>
      <c r="P1854" t="str" cm="1">
        <f t="array" ref="P1854">_xlfn.IFS(C1853&lt;=60,"Soft",
C1853&lt;120,"Moderately Soft",
C1853&lt;=170,"Desirable",
C1853&lt;=240,"Moderately Hard",
C1853&gt;240,"Hard")</f>
        <v>Moderately Hard</v>
      </c>
      <c r="Q1854" t="str" cm="1">
        <f t="array" ref="Q1854">_xlfn.IFS(D1853&lt;50,"Non-Beneficial",
D1853&lt;=150,"Excellent",
D1853&lt;=250,"Good",
D1853&lt;=350,"Average",
D1853&lt;=500,"Poor",
D1853&lt;=800,"Very Poor",
D1853&gt;800,"Unacceptable")</f>
        <v>Good</v>
      </c>
      <c r="R1854" t="str">
        <f t="shared" si="253"/>
        <v>Unacceptable</v>
      </c>
      <c r="S1854" t="str">
        <f t="shared" si="255"/>
        <v>Safe</v>
      </c>
      <c r="T1854" t="str">
        <f t="shared" si="256"/>
        <v>Acceptable</v>
      </c>
      <c r="U1854" t="str">
        <f t="shared" si="257"/>
        <v>Acceptable</v>
      </c>
      <c r="V1854" t="str">
        <f t="shared" si="258"/>
        <v>Safe</v>
      </c>
      <c r="W1854" t="str">
        <f t="shared" si="259"/>
        <v>Acceptable</v>
      </c>
      <c r="AA1854" t="str">
        <f t="shared" si="260"/>
        <v>Not-Potable</v>
      </c>
      <c r="AB1854" t="str">
        <f t="shared" si="261"/>
        <v>Not-Potable</v>
      </c>
      <c r="AC1854" t="s">
        <v>40</v>
      </c>
    </row>
    <row r="1855" spans="2:29" x14ac:dyDescent="0.3">
      <c r="B1855">
        <v>3.97828462731673</v>
      </c>
      <c r="C1855">
        <v>160.81847436463801</v>
      </c>
      <c r="D1855">
        <v>144.33780495551201</v>
      </c>
      <c r="E1855">
        <v>8.4108922227989797</v>
      </c>
      <c r="F1855">
        <v>311.29532886977501</v>
      </c>
      <c r="G1855">
        <v>414.3282148266</v>
      </c>
      <c r="H1855">
        <v>20.771485033555599</v>
      </c>
      <c r="I1855">
        <v>78.273240043839294</v>
      </c>
      <c r="J1855">
        <v>3.7515657688987201</v>
      </c>
      <c r="O1855" t="str">
        <f t="shared" si="254"/>
        <v>Neutral</v>
      </c>
      <c r="P1855" t="str" cm="1">
        <f t="array" ref="P1855">_xlfn.IFS(C1854&lt;=60,"Soft",
C1854&lt;120,"Moderately Soft",
C1854&lt;=170,"Desirable",
C1854&lt;=240,"Moderately Hard",
C1854&gt;240,"Hard")</f>
        <v>Desirable</v>
      </c>
      <c r="Q1855" t="str" cm="1">
        <f t="array" ref="Q1855">_xlfn.IFS(D1854&lt;50,"Non-Beneficial",
D1854&lt;=150,"Excellent",
D1854&lt;=250,"Good",
D1854&lt;=350,"Average",
D1854&lt;=500,"Poor",
D1854&lt;=800,"Very Poor",
D1854&gt;800,"Unacceptable")</f>
        <v>Average</v>
      </c>
      <c r="R1855" t="str">
        <f t="shared" si="253"/>
        <v>Acceptable</v>
      </c>
      <c r="S1855" t="str">
        <f t="shared" si="255"/>
        <v>Safe</v>
      </c>
      <c r="T1855" t="str">
        <f t="shared" si="256"/>
        <v>Acceptable</v>
      </c>
      <c r="U1855" t="str">
        <f t="shared" si="257"/>
        <v>Acceptable</v>
      </c>
      <c r="V1855" t="str">
        <f t="shared" si="258"/>
        <v>Safe</v>
      </c>
      <c r="W1855" t="str">
        <f t="shared" si="259"/>
        <v>Acceptable</v>
      </c>
      <c r="AA1855" t="str">
        <f t="shared" si="260"/>
        <v>Potable</v>
      </c>
      <c r="AB1855" t="str">
        <f t="shared" si="261"/>
        <v>Potable</v>
      </c>
      <c r="AC1855" t="s">
        <v>40</v>
      </c>
    </row>
    <row r="1856" spans="2:29" x14ac:dyDescent="0.3">
      <c r="B1856">
        <v>5.9640653598712703</v>
      </c>
      <c r="C1856">
        <v>241.03089850063401</v>
      </c>
      <c r="D1856">
        <v>221.68331560676899</v>
      </c>
      <c r="E1856">
        <v>6.2081178418536203</v>
      </c>
      <c r="F1856">
        <f>$AH$27</f>
        <v>333.77577661081307</v>
      </c>
      <c r="G1856">
        <v>486.51688422054002</v>
      </c>
      <c r="H1856">
        <v>13.172989110331599</v>
      </c>
      <c r="I1856">
        <v>64.719239885857306</v>
      </c>
      <c r="J1856">
        <v>4.69672085341523</v>
      </c>
      <c r="O1856" t="str">
        <f t="shared" si="254"/>
        <v>Acidic</v>
      </c>
      <c r="P1856" t="str" cm="1">
        <f t="array" ref="P1856">_xlfn.IFS(C1855&lt;=60,"Soft",
C1855&lt;120,"Moderately Soft",
C1855&lt;=170,"Desirable",
C1855&lt;=240,"Moderately Hard",
C1855&gt;240,"Hard")</f>
        <v>Desirable</v>
      </c>
      <c r="Q1856" t="str" cm="1">
        <f t="array" ref="Q1856">_xlfn.IFS(D1855&lt;50,"Non-Beneficial",
D1855&lt;=150,"Excellent",
D1855&lt;=250,"Good",
D1855&lt;=350,"Average",
D1855&lt;=500,"Poor",
D1855&lt;=800,"Very Poor",
D1855&gt;800,"Unacceptable")</f>
        <v>Excellent</v>
      </c>
      <c r="R1856" t="str">
        <f t="shared" si="253"/>
        <v>Unacceptable</v>
      </c>
      <c r="S1856" t="str">
        <f t="shared" si="255"/>
        <v>Safe</v>
      </c>
      <c r="T1856" t="str">
        <f t="shared" si="256"/>
        <v>Acceptable</v>
      </c>
      <c r="U1856" t="str">
        <f t="shared" si="257"/>
        <v>Unacceptable</v>
      </c>
      <c r="V1856" t="str">
        <f t="shared" si="258"/>
        <v>Safe</v>
      </c>
      <c r="W1856" t="str">
        <f t="shared" si="259"/>
        <v>Acceptable</v>
      </c>
      <c r="AA1856" t="str">
        <f t="shared" si="260"/>
        <v>Not-Potable</v>
      </c>
      <c r="AB1856" t="str">
        <f t="shared" si="261"/>
        <v>Not-Potable</v>
      </c>
      <c r="AC1856" t="s">
        <v>40</v>
      </c>
    </row>
    <row r="1857" spans="2:29" x14ac:dyDescent="0.3">
      <c r="B1857">
        <v>7.5320585798072202</v>
      </c>
      <c r="C1857">
        <v>185.506562726211</v>
      </c>
      <c r="D1857">
        <v>244.54725864225901</v>
      </c>
      <c r="E1857">
        <v>5.7911024940326898</v>
      </c>
      <c r="F1857">
        <f>$AH$27</f>
        <v>333.77577661081307</v>
      </c>
      <c r="G1857">
        <v>393.97188972829298</v>
      </c>
      <c r="H1857">
        <v>15.0702481224282</v>
      </c>
      <c r="I1857">
        <v>74.780643017066595</v>
      </c>
      <c r="J1857">
        <v>3.8085699230100198</v>
      </c>
      <c r="O1857" t="str">
        <f t="shared" si="254"/>
        <v>Acidic</v>
      </c>
      <c r="P1857" t="str" cm="1">
        <f t="array" ref="P1857">_xlfn.IFS(C1856&lt;=60,"Soft",
C1856&lt;120,"Moderately Soft",
C1856&lt;=170,"Desirable",
C1856&lt;=240,"Moderately Hard",
C1856&gt;240,"Hard")</f>
        <v>Hard</v>
      </c>
      <c r="Q1857" t="str" cm="1">
        <f t="array" ref="Q1857">_xlfn.IFS(D1856&lt;50,"Non-Beneficial",
D1856&lt;=150,"Excellent",
D1856&lt;=250,"Good",
D1856&lt;=350,"Average",
D1856&lt;=500,"Poor",
D1856&lt;=800,"Very Poor",
D1856&gt;800,"Unacceptable")</f>
        <v>Good</v>
      </c>
      <c r="R1857" t="str">
        <f t="shared" si="253"/>
        <v>Needs Boiling</v>
      </c>
      <c r="S1857" t="str">
        <f t="shared" si="255"/>
        <v>Safe</v>
      </c>
      <c r="T1857" t="str">
        <f t="shared" si="256"/>
        <v>Acceptable</v>
      </c>
      <c r="U1857" t="str">
        <f t="shared" si="257"/>
        <v>Acceptable</v>
      </c>
      <c r="V1857" t="str">
        <f t="shared" si="258"/>
        <v>Safe</v>
      </c>
      <c r="W1857" t="str">
        <f t="shared" si="259"/>
        <v>Acceptable</v>
      </c>
      <c r="AA1857" t="str">
        <f t="shared" si="260"/>
        <v>Not-Potable</v>
      </c>
      <c r="AB1857" t="str">
        <f t="shared" si="261"/>
        <v>Not-Potable</v>
      </c>
      <c r="AC1857" t="s">
        <v>40</v>
      </c>
    </row>
    <row r="1858" spans="2:29" x14ac:dyDescent="0.3">
      <c r="B1858">
        <v>7.2335384354832604</v>
      </c>
      <c r="C1858">
        <v>231.56083223939399</v>
      </c>
      <c r="D1858">
        <v>166.21494788968602</v>
      </c>
      <c r="E1858">
        <v>6.0730409069883002</v>
      </c>
      <c r="F1858">
        <f>$AH$27</f>
        <v>333.77577661081307</v>
      </c>
      <c r="G1858">
        <v>475.82164485946799</v>
      </c>
      <c r="H1858">
        <v>8.6887148733159698</v>
      </c>
      <c r="I1858">
        <v>35.833968529561403</v>
      </c>
      <c r="J1858">
        <v>3.6790150677713198</v>
      </c>
      <c r="O1858" t="str">
        <f t="shared" si="254"/>
        <v>Neutral</v>
      </c>
      <c r="P1858" t="str" cm="1">
        <f t="array" ref="P1858">_xlfn.IFS(C1857&lt;=60,"Soft",
C1857&lt;120,"Moderately Soft",
C1857&lt;=170,"Desirable",
C1857&lt;=240,"Moderately Hard",
C1857&gt;240,"Hard")</f>
        <v>Moderately Hard</v>
      </c>
      <c r="Q1858" t="str" cm="1">
        <f t="array" ref="Q1858">_xlfn.IFS(D1857&lt;50,"Non-Beneficial",
D1857&lt;=150,"Excellent",
D1857&lt;=250,"Good",
D1857&lt;=350,"Average",
D1857&lt;=500,"Poor",
D1857&lt;=800,"Very Poor",
D1857&gt;800,"Unacceptable")</f>
        <v>Good</v>
      </c>
      <c r="R1858" t="str">
        <f t="shared" si="253"/>
        <v>Needs Boiling</v>
      </c>
      <c r="S1858" t="str">
        <f t="shared" si="255"/>
        <v>Safe</v>
      </c>
      <c r="T1858" t="str">
        <f t="shared" si="256"/>
        <v>Acceptable</v>
      </c>
      <c r="U1858" t="str">
        <f t="shared" si="257"/>
        <v>Acceptable</v>
      </c>
      <c r="V1858" t="str">
        <f t="shared" si="258"/>
        <v>Safe</v>
      </c>
      <c r="W1858" t="str">
        <f t="shared" si="259"/>
        <v>Acceptable</v>
      </c>
      <c r="AA1858" t="str">
        <f t="shared" si="260"/>
        <v>Potable</v>
      </c>
      <c r="AB1858" t="str">
        <f t="shared" si="261"/>
        <v>Potable</v>
      </c>
      <c r="AC1858" t="s">
        <v>40</v>
      </c>
    </row>
    <row r="1859" spans="2:29" x14ac:dyDescent="0.3">
      <c r="B1859">
        <f>$AG$27</f>
        <v>7.080794504276815</v>
      </c>
      <c r="C1859">
        <v>202.81114187721101</v>
      </c>
      <c r="D1859">
        <v>119.000552027957</v>
      </c>
      <c r="E1859">
        <v>8.9480876879333806</v>
      </c>
      <c r="F1859">
        <v>367.533452520239</v>
      </c>
      <c r="G1859">
        <v>379.56456356052303</v>
      </c>
      <c r="H1859">
        <v>13.5918578173206</v>
      </c>
      <c r="I1859">
        <v>58.822559738450202</v>
      </c>
      <c r="J1859">
        <v>3.15380021868783</v>
      </c>
      <c r="O1859" t="str">
        <f t="shared" si="254"/>
        <v>Neutral</v>
      </c>
      <c r="P1859" t="str" cm="1">
        <f t="array" ref="P1859">_xlfn.IFS(C1858&lt;=60,"Soft",
C1858&lt;120,"Moderately Soft",
C1858&lt;=170,"Desirable",
C1858&lt;=240,"Moderately Hard",
C1858&gt;240,"Hard")</f>
        <v>Moderately Hard</v>
      </c>
      <c r="Q1859" t="str" cm="1">
        <f t="array" ref="Q1859">_xlfn.IFS(D1858&lt;50,"Non-Beneficial",
D1858&lt;=150,"Excellent",
D1858&lt;=250,"Good",
D1858&lt;=350,"Average",
D1858&lt;=500,"Poor",
D1858&lt;=800,"Very Poor",
D1858&gt;800,"Unacceptable")</f>
        <v>Good</v>
      </c>
      <c r="R1859" t="str">
        <f t="shared" ref="R1859:R1922" si="262">IF(E1858&lt;=5,"Acceptable",
IF(E1858&lt;=7,"Needs Boiling","Unacceptable"))</f>
        <v>Needs Boiling</v>
      </c>
      <c r="S1859" t="str">
        <f t="shared" si="255"/>
        <v>Safe</v>
      </c>
      <c r="T1859" t="str">
        <f t="shared" si="256"/>
        <v>Acceptable</v>
      </c>
      <c r="U1859" t="str">
        <f t="shared" si="257"/>
        <v>Acceptable</v>
      </c>
      <c r="V1859" t="str">
        <f t="shared" si="258"/>
        <v>Safe</v>
      </c>
      <c r="W1859" t="str">
        <f t="shared" si="259"/>
        <v>Acceptable</v>
      </c>
      <c r="AA1859" t="str">
        <f t="shared" si="260"/>
        <v>Potable</v>
      </c>
      <c r="AB1859" t="str">
        <f t="shared" si="261"/>
        <v>Potable</v>
      </c>
      <c r="AC1859" t="s">
        <v>40</v>
      </c>
    </row>
    <row r="1860" spans="2:29" x14ac:dyDescent="0.3">
      <c r="B1860">
        <f>$AG$27</f>
        <v>7.080794504276815</v>
      </c>
      <c r="C1860">
        <v>115.392979411675</v>
      </c>
      <c r="D1860">
        <v>460.77358485262198</v>
      </c>
      <c r="E1860">
        <v>5.2893066819615298</v>
      </c>
      <c r="F1860">
        <v>437.59229982682598</v>
      </c>
      <c r="G1860">
        <v>422.01735642561198</v>
      </c>
      <c r="H1860">
        <v>10.809631953564001</v>
      </c>
      <c r="I1860">
        <v>53.617035370040199</v>
      </c>
      <c r="J1860">
        <v>4.2125108496477202</v>
      </c>
      <c r="O1860" t="str">
        <f t="shared" ref="O1860:O1923" si="263">IF(B1859&lt;3,"Highly Acidic",
IF(AND(B1859&lt;6.52,B1859&gt;=3),"Acidic",
IF(AND(B1859&gt;=6.52,B1859&lt;=6.83),"Drinkable",
IF(AND(B1859&gt;6.83,B1859&lt;8),"Neutral",
IF(AND(B1859&gt;=8,B1859&lt;11),"Alkaline","Highly Alkaline")
))))</f>
        <v>Neutral</v>
      </c>
      <c r="P1860" t="str" cm="1">
        <f t="array" ref="P1860">_xlfn.IFS(C1859&lt;=60,"Soft",
C1859&lt;120,"Moderately Soft",
C1859&lt;=170,"Desirable",
C1859&lt;=240,"Moderately Hard",
C1859&gt;240,"Hard")</f>
        <v>Moderately Hard</v>
      </c>
      <c r="Q1860" t="str" cm="1">
        <f t="array" ref="Q1860">_xlfn.IFS(D1859&lt;50,"Non-Beneficial",
D1859&lt;=150,"Excellent",
D1859&lt;=250,"Good",
D1859&lt;=350,"Average",
D1859&lt;=500,"Poor",
D1859&lt;=800,"Very Poor",
D1859&gt;800,"Unacceptable")</f>
        <v>Excellent</v>
      </c>
      <c r="R1860" t="str">
        <f t="shared" si="262"/>
        <v>Unacceptable</v>
      </c>
      <c r="S1860" t="str">
        <f t="shared" ref="S1860:S1923" si="264">IF(F1859&lt;=400,"Safe","Unsafe")</f>
        <v>Safe</v>
      </c>
      <c r="T1860" t="str">
        <f t="shared" ref="T1860:T1923" si="265">IF(G1859&lt;=500,"Acceptable","Unacceptable")</f>
        <v>Acceptable</v>
      </c>
      <c r="U1860" t="str">
        <f t="shared" ref="U1860:U1923" si="266">IF(H1859&lt;20,"Acceptable","Unacceptable")</f>
        <v>Acceptable</v>
      </c>
      <c r="V1860" t="str">
        <f t="shared" ref="V1860:V1923" si="267">IF(I1859&lt;=80,"Safe","Unsafe")</f>
        <v>Safe</v>
      </c>
      <c r="W1860" t="str">
        <f t="shared" ref="W1860:W1923" si="268">IF(J1859&lt;5,"Acceptable","Unacceptable")</f>
        <v>Acceptable</v>
      </c>
      <c r="AA1860" t="str">
        <f t="shared" ref="AA1860:AA1923" si="269">IF(
       AND(OR(O1860 = "Drinkable",O1860 = "Neutral"),
                OR(P1860 = "Desirable",P1860 = "Moderately Hard"),
                OR(Q1860 = "Excellent",Q1860 = "Good",Q1860 = "Average"),
                OR(R1860 = "Acceptable",R1860 = "Needs Boiling"),
                S1860 = "Safe",
                T1860 = "Acceptable",
                U1860 = "Acceptable",
                V1860 = "Safe",
                W1860 = "Acceptable"
               ),
     "Potable",
    "Not-Potable"
   )</f>
        <v>Not-Potable</v>
      </c>
      <c r="AB1860" t="str">
        <f t="shared" ref="AB1860:AB1923" si="270">IF(
        SUM(
                   IF(OR(O1860 = "Neutral",O1860 = "Drinkable"),1,0),
                   IF(OR(P1860 = "Desirable",P1860 = "Moderately Hard"),1,0),
                   IF(OR(Q1860 = "Good",Q1860 = "Average",Q1860 ="Excellent"),1,0),
                   IF(OR(R1860 = "Acceptable",R1860 = "Needs Boiling"),1,0),
                   IF(S1860 = "Safe",1,0),
                   IF(T1860 = "Acceptable",1,0),
                   IF(U1860 = "Acceptable",1,0),
                   IF(V1860 = "Safe",1,0),
                   IF(W1860 = "Acceptable",1,0)
               )&gt;7,
      "Potable",
      "Not-Potable"
  )</f>
        <v>Potable</v>
      </c>
      <c r="AC1860" t="s">
        <v>40</v>
      </c>
    </row>
    <row r="1861" spans="2:29" x14ac:dyDescent="0.3">
      <c r="B1861">
        <v>7.4807281136021704</v>
      </c>
      <c r="C1861">
        <v>117.057314454454</v>
      </c>
      <c r="D1861">
        <v>283.57942773948002</v>
      </c>
      <c r="E1861">
        <v>4.7028209098634504</v>
      </c>
      <c r="F1861">
        <v>414.85578396069502</v>
      </c>
      <c r="G1861">
        <v>472.05933940894101</v>
      </c>
      <c r="H1861">
        <v>18.340212078035801</v>
      </c>
      <c r="I1861">
        <v>76.344581468571107</v>
      </c>
      <c r="J1861">
        <v>3.71487478743982</v>
      </c>
      <c r="O1861" t="str">
        <f t="shared" si="263"/>
        <v>Neutral</v>
      </c>
      <c r="P1861" t="str" cm="1">
        <f t="array" ref="P1861">_xlfn.IFS(C1860&lt;=60,"Soft",
C1860&lt;120,"Moderately Soft",
C1860&lt;=170,"Desirable",
C1860&lt;=240,"Moderately Hard",
C1860&gt;240,"Hard")</f>
        <v>Moderately Soft</v>
      </c>
      <c r="Q1861" t="str" cm="1">
        <f t="array" ref="Q1861">_xlfn.IFS(D1860&lt;50,"Non-Beneficial",
D1860&lt;=150,"Excellent",
D1860&lt;=250,"Good",
D1860&lt;=350,"Average",
D1860&lt;=500,"Poor",
D1860&lt;=800,"Very Poor",
D1860&gt;800,"Unacceptable")</f>
        <v>Poor</v>
      </c>
      <c r="R1861" t="str">
        <f t="shared" si="262"/>
        <v>Needs Boiling</v>
      </c>
      <c r="S1861" t="str">
        <f t="shared" si="264"/>
        <v>Unsafe</v>
      </c>
      <c r="T1861" t="str">
        <f t="shared" si="265"/>
        <v>Acceptable</v>
      </c>
      <c r="U1861" t="str">
        <f t="shared" si="266"/>
        <v>Acceptable</v>
      </c>
      <c r="V1861" t="str">
        <f t="shared" si="267"/>
        <v>Safe</v>
      </c>
      <c r="W1861" t="str">
        <f t="shared" si="268"/>
        <v>Acceptable</v>
      </c>
      <c r="AA1861" t="str">
        <f t="shared" si="269"/>
        <v>Not-Potable</v>
      </c>
      <c r="AB1861" t="str">
        <f t="shared" si="270"/>
        <v>Not-Potable</v>
      </c>
      <c r="AC1861" t="s">
        <v>40</v>
      </c>
    </row>
    <row r="1862" spans="2:29" x14ac:dyDescent="0.3">
      <c r="B1862">
        <v>4.4770917139584796</v>
      </c>
      <c r="C1862">
        <v>236.28248955402199</v>
      </c>
      <c r="D1862">
        <v>268.43470364384899</v>
      </c>
      <c r="E1862">
        <v>4.8426583212626202</v>
      </c>
      <c r="F1862">
        <v>207.890482274075</v>
      </c>
      <c r="G1862">
        <v>456.97977183498801</v>
      </c>
      <c r="H1862">
        <v>16.225705891670199</v>
      </c>
      <c r="I1862">
        <v>74.035695244452498</v>
      </c>
      <c r="J1862">
        <v>4.3276802898805702</v>
      </c>
      <c r="O1862" t="str">
        <f t="shared" si="263"/>
        <v>Neutral</v>
      </c>
      <c r="P1862" t="str" cm="1">
        <f t="array" ref="P1862">_xlfn.IFS(C1861&lt;=60,"Soft",
C1861&lt;120,"Moderately Soft",
C1861&lt;=170,"Desirable",
C1861&lt;=240,"Moderately Hard",
C1861&gt;240,"Hard")</f>
        <v>Moderately Soft</v>
      </c>
      <c r="Q1862" t="str" cm="1">
        <f t="array" ref="Q1862">_xlfn.IFS(D1861&lt;50,"Non-Beneficial",
D1861&lt;=150,"Excellent",
D1861&lt;=250,"Good",
D1861&lt;=350,"Average",
D1861&lt;=500,"Poor",
D1861&lt;=800,"Very Poor",
D1861&gt;800,"Unacceptable")</f>
        <v>Average</v>
      </c>
      <c r="R1862" t="str">
        <f t="shared" si="262"/>
        <v>Acceptable</v>
      </c>
      <c r="S1862" t="str">
        <f t="shared" si="264"/>
        <v>Unsafe</v>
      </c>
      <c r="T1862" t="str">
        <f t="shared" si="265"/>
        <v>Acceptable</v>
      </c>
      <c r="U1862" t="str">
        <f t="shared" si="266"/>
        <v>Acceptable</v>
      </c>
      <c r="V1862" t="str">
        <f t="shared" si="267"/>
        <v>Safe</v>
      </c>
      <c r="W1862" t="str">
        <f t="shared" si="268"/>
        <v>Acceptable</v>
      </c>
      <c r="AA1862" t="str">
        <f t="shared" si="269"/>
        <v>Not-Potable</v>
      </c>
      <c r="AB1862" t="str">
        <f t="shared" si="270"/>
        <v>Not-Potable</v>
      </c>
      <c r="AC1862" t="s">
        <v>40</v>
      </c>
    </row>
    <row r="1863" spans="2:29" x14ac:dyDescent="0.3">
      <c r="B1863">
        <f>$AG$27</f>
        <v>7.080794504276815</v>
      </c>
      <c r="C1863">
        <v>207.391096667895</v>
      </c>
      <c r="D1863">
        <v>251.10037626373799</v>
      </c>
      <c r="E1863">
        <v>6.3297910704598497</v>
      </c>
      <c r="F1863">
        <v>345.592634473798</v>
      </c>
      <c r="G1863">
        <v>420.21910364597198</v>
      </c>
      <c r="H1863">
        <v>22.346414671158801</v>
      </c>
      <c r="I1863">
        <v>92.327760214887405</v>
      </c>
      <c r="J1863">
        <v>2.7392349871464599</v>
      </c>
      <c r="O1863" t="str">
        <f t="shared" si="263"/>
        <v>Acidic</v>
      </c>
      <c r="P1863" t="str" cm="1">
        <f t="array" ref="P1863">_xlfn.IFS(C1862&lt;=60,"Soft",
C1862&lt;120,"Moderately Soft",
C1862&lt;=170,"Desirable",
C1862&lt;=240,"Moderately Hard",
C1862&gt;240,"Hard")</f>
        <v>Moderately Hard</v>
      </c>
      <c r="Q1863" t="str" cm="1">
        <f t="array" ref="Q1863">_xlfn.IFS(D1862&lt;50,"Non-Beneficial",
D1862&lt;=150,"Excellent",
D1862&lt;=250,"Good",
D1862&lt;=350,"Average",
D1862&lt;=500,"Poor",
D1862&lt;=800,"Very Poor",
D1862&gt;800,"Unacceptable")</f>
        <v>Average</v>
      </c>
      <c r="R1863" t="str">
        <f t="shared" si="262"/>
        <v>Acceptable</v>
      </c>
      <c r="S1863" t="str">
        <f t="shared" si="264"/>
        <v>Safe</v>
      </c>
      <c r="T1863" t="str">
        <f t="shared" si="265"/>
        <v>Acceptable</v>
      </c>
      <c r="U1863" t="str">
        <f t="shared" si="266"/>
        <v>Acceptable</v>
      </c>
      <c r="V1863" t="str">
        <f t="shared" si="267"/>
        <v>Safe</v>
      </c>
      <c r="W1863" t="str">
        <f t="shared" si="268"/>
        <v>Acceptable</v>
      </c>
      <c r="AA1863" t="str">
        <f t="shared" si="269"/>
        <v>Not-Potable</v>
      </c>
      <c r="AB1863" t="str">
        <f t="shared" si="270"/>
        <v>Potable</v>
      </c>
      <c r="AC1863" t="s">
        <v>40</v>
      </c>
    </row>
    <row r="1864" spans="2:29" x14ac:dyDescent="0.3">
      <c r="B1864">
        <f>$AG$27</f>
        <v>7.080794504276815</v>
      </c>
      <c r="C1864">
        <v>162.263688336678</v>
      </c>
      <c r="D1864">
        <v>287.90547684661198</v>
      </c>
      <c r="E1864">
        <v>7.6212340634237696</v>
      </c>
      <c r="F1864">
        <v>377.71938666914798</v>
      </c>
      <c r="G1864">
        <v>364.273578109477</v>
      </c>
      <c r="H1864">
        <v>14.2100908008634</v>
      </c>
      <c r="I1864">
        <v>99.118601377909499</v>
      </c>
      <c r="J1864">
        <v>4.47699121459208</v>
      </c>
      <c r="O1864" t="str">
        <f t="shared" si="263"/>
        <v>Neutral</v>
      </c>
      <c r="P1864" t="str" cm="1">
        <f t="array" ref="P1864">_xlfn.IFS(C1863&lt;=60,"Soft",
C1863&lt;120,"Moderately Soft",
C1863&lt;=170,"Desirable",
C1863&lt;=240,"Moderately Hard",
C1863&gt;240,"Hard")</f>
        <v>Moderately Hard</v>
      </c>
      <c r="Q1864" t="str" cm="1">
        <f t="array" ref="Q1864">_xlfn.IFS(D1863&lt;50,"Non-Beneficial",
D1863&lt;=150,"Excellent",
D1863&lt;=250,"Good",
D1863&lt;=350,"Average",
D1863&lt;=500,"Poor",
D1863&lt;=800,"Very Poor",
D1863&gt;800,"Unacceptable")</f>
        <v>Average</v>
      </c>
      <c r="R1864" t="str">
        <f t="shared" si="262"/>
        <v>Needs Boiling</v>
      </c>
      <c r="S1864" t="str">
        <f t="shared" si="264"/>
        <v>Safe</v>
      </c>
      <c r="T1864" t="str">
        <f t="shared" si="265"/>
        <v>Acceptable</v>
      </c>
      <c r="U1864" t="str">
        <f t="shared" si="266"/>
        <v>Unacceptable</v>
      </c>
      <c r="V1864" t="str">
        <f t="shared" si="267"/>
        <v>Unsafe</v>
      </c>
      <c r="W1864" t="str">
        <f t="shared" si="268"/>
        <v>Acceptable</v>
      </c>
      <c r="AA1864" t="str">
        <f t="shared" si="269"/>
        <v>Not-Potable</v>
      </c>
      <c r="AB1864" t="str">
        <f t="shared" si="270"/>
        <v>Not-Potable</v>
      </c>
      <c r="AC1864" t="s">
        <v>40</v>
      </c>
    </row>
    <row r="1865" spans="2:29" x14ac:dyDescent="0.3">
      <c r="B1865">
        <v>6.3140774697503899</v>
      </c>
      <c r="C1865">
        <v>124.84799173949899</v>
      </c>
      <c r="D1865">
        <v>311.14635652584701</v>
      </c>
      <c r="E1865">
        <v>5.7139404037213897</v>
      </c>
      <c r="F1865">
        <f>$AH$27</f>
        <v>333.77577661081307</v>
      </c>
      <c r="G1865">
        <v>396.67297634398301</v>
      </c>
      <c r="H1865">
        <v>18.4232264703776</v>
      </c>
      <c r="I1865">
        <v>73.101997345893906</v>
      </c>
      <c r="J1865">
        <v>4.3638657625031696</v>
      </c>
      <c r="O1865" t="str">
        <f t="shared" si="263"/>
        <v>Neutral</v>
      </c>
      <c r="P1865" t="str" cm="1">
        <f t="array" ref="P1865">_xlfn.IFS(C1864&lt;=60,"Soft",
C1864&lt;120,"Moderately Soft",
C1864&lt;=170,"Desirable",
C1864&lt;=240,"Moderately Hard",
C1864&gt;240,"Hard")</f>
        <v>Desirable</v>
      </c>
      <c r="Q1865" t="str" cm="1">
        <f t="array" ref="Q1865">_xlfn.IFS(D1864&lt;50,"Non-Beneficial",
D1864&lt;=150,"Excellent",
D1864&lt;=250,"Good",
D1864&lt;=350,"Average",
D1864&lt;=500,"Poor",
D1864&lt;=800,"Very Poor",
D1864&gt;800,"Unacceptable")</f>
        <v>Average</v>
      </c>
      <c r="R1865" t="str">
        <f t="shared" si="262"/>
        <v>Unacceptable</v>
      </c>
      <c r="S1865" t="str">
        <f t="shared" si="264"/>
        <v>Safe</v>
      </c>
      <c r="T1865" t="str">
        <f t="shared" si="265"/>
        <v>Acceptable</v>
      </c>
      <c r="U1865" t="str">
        <f t="shared" si="266"/>
        <v>Acceptable</v>
      </c>
      <c r="V1865" t="str">
        <f t="shared" si="267"/>
        <v>Unsafe</v>
      </c>
      <c r="W1865" t="str">
        <f t="shared" si="268"/>
        <v>Acceptable</v>
      </c>
      <c r="AA1865" t="str">
        <f t="shared" si="269"/>
        <v>Not-Potable</v>
      </c>
      <c r="AB1865" t="str">
        <f t="shared" si="270"/>
        <v>Not-Potable</v>
      </c>
      <c r="AC1865" t="s">
        <v>40</v>
      </c>
    </row>
    <row r="1866" spans="2:29" x14ac:dyDescent="0.3">
      <c r="B1866">
        <f>$AG$27</f>
        <v>7.080794504276815</v>
      </c>
      <c r="C1866">
        <v>233.69383718210099</v>
      </c>
      <c r="D1866">
        <v>173.176872508759</v>
      </c>
      <c r="E1866">
        <v>8.9465041942448895</v>
      </c>
      <c r="F1866">
        <v>264.916046191676</v>
      </c>
      <c r="G1866">
        <v>311.97423388877002</v>
      </c>
      <c r="H1866">
        <v>10.749106681758599</v>
      </c>
      <c r="I1866">
        <v>108.589414375668</v>
      </c>
      <c r="J1866">
        <v>4.2419356827998804</v>
      </c>
      <c r="O1866" t="str">
        <f t="shared" si="263"/>
        <v>Acidic</v>
      </c>
      <c r="P1866" t="str" cm="1">
        <f t="array" ref="P1866">_xlfn.IFS(C1865&lt;=60,"Soft",
C1865&lt;120,"Moderately Soft",
C1865&lt;=170,"Desirable",
C1865&lt;=240,"Moderately Hard",
C1865&gt;240,"Hard")</f>
        <v>Desirable</v>
      </c>
      <c r="Q1866" t="str" cm="1">
        <f t="array" ref="Q1866">_xlfn.IFS(D1865&lt;50,"Non-Beneficial",
D1865&lt;=150,"Excellent",
D1865&lt;=250,"Good",
D1865&lt;=350,"Average",
D1865&lt;=500,"Poor",
D1865&lt;=800,"Very Poor",
D1865&gt;800,"Unacceptable")</f>
        <v>Average</v>
      </c>
      <c r="R1866" t="str">
        <f t="shared" si="262"/>
        <v>Needs Boiling</v>
      </c>
      <c r="S1866" t="str">
        <f t="shared" si="264"/>
        <v>Safe</v>
      </c>
      <c r="T1866" t="str">
        <f t="shared" si="265"/>
        <v>Acceptable</v>
      </c>
      <c r="U1866" t="str">
        <f t="shared" si="266"/>
        <v>Acceptable</v>
      </c>
      <c r="V1866" t="str">
        <f t="shared" si="267"/>
        <v>Safe</v>
      </c>
      <c r="W1866" t="str">
        <f t="shared" si="268"/>
        <v>Acceptable</v>
      </c>
      <c r="AA1866" t="str">
        <f t="shared" si="269"/>
        <v>Not-Potable</v>
      </c>
      <c r="AB1866" t="str">
        <f t="shared" si="270"/>
        <v>Potable</v>
      </c>
      <c r="AC1866" t="s">
        <v>40</v>
      </c>
    </row>
    <row r="1867" spans="2:29" x14ac:dyDescent="0.3">
      <c r="B1867">
        <v>8.8226103837592103</v>
      </c>
      <c r="C1867">
        <v>216.43257604213099</v>
      </c>
      <c r="D1867">
        <v>271.092396523567</v>
      </c>
      <c r="E1867">
        <v>7.3221628334456996</v>
      </c>
      <c r="F1867">
        <f>$AH$27</f>
        <v>333.77577661081307</v>
      </c>
      <c r="G1867">
        <v>384.01854701360998</v>
      </c>
      <c r="H1867">
        <v>15.955491061242499</v>
      </c>
      <c r="I1867">
        <v>78.828883430238903</v>
      </c>
      <c r="J1867">
        <v>4.4155961562873802</v>
      </c>
      <c r="O1867" t="str">
        <f t="shared" si="263"/>
        <v>Neutral</v>
      </c>
      <c r="P1867" t="str" cm="1">
        <f t="array" ref="P1867">_xlfn.IFS(C1866&lt;=60,"Soft",
C1866&lt;120,"Moderately Soft",
C1866&lt;=170,"Desirable",
C1866&lt;=240,"Moderately Hard",
C1866&gt;240,"Hard")</f>
        <v>Moderately Hard</v>
      </c>
      <c r="Q1867" t="str" cm="1">
        <f t="array" ref="Q1867">_xlfn.IFS(D1866&lt;50,"Non-Beneficial",
D1866&lt;=150,"Excellent",
D1866&lt;=250,"Good",
D1866&lt;=350,"Average",
D1866&lt;=500,"Poor",
D1866&lt;=800,"Very Poor",
D1866&gt;800,"Unacceptable")</f>
        <v>Good</v>
      </c>
      <c r="R1867" t="str">
        <f t="shared" si="262"/>
        <v>Unacceptable</v>
      </c>
      <c r="S1867" t="str">
        <f t="shared" si="264"/>
        <v>Safe</v>
      </c>
      <c r="T1867" t="str">
        <f t="shared" si="265"/>
        <v>Acceptable</v>
      </c>
      <c r="U1867" t="str">
        <f t="shared" si="266"/>
        <v>Acceptable</v>
      </c>
      <c r="V1867" t="str">
        <f t="shared" si="267"/>
        <v>Unsafe</v>
      </c>
      <c r="W1867" t="str">
        <f t="shared" si="268"/>
        <v>Acceptable</v>
      </c>
      <c r="AA1867" t="str">
        <f t="shared" si="269"/>
        <v>Not-Potable</v>
      </c>
      <c r="AB1867" t="str">
        <f t="shared" si="270"/>
        <v>Not-Potable</v>
      </c>
      <c r="AC1867" t="s">
        <v>40</v>
      </c>
    </row>
    <row r="1868" spans="2:29" x14ac:dyDescent="0.3">
      <c r="B1868">
        <v>6.9226523706566496</v>
      </c>
      <c r="C1868">
        <v>185.81898913298599</v>
      </c>
      <c r="D1868">
        <v>146.82665838222599</v>
      </c>
      <c r="E1868">
        <v>9.8868313137097292</v>
      </c>
      <c r="F1868">
        <v>341.066404042812</v>
      </c>
      <c r="G1868">
        <v>560.78770281619097</v>
      </c>
      <c r="H1868">
        <v>22.466127567766002</v>
      </c>
      <c r="I1868">
        <v>64.395422245221397</v>
      </c>
      <c r="J1868">
        <v>2.8773542665385001</v>
      </c>
      <c r="O1868" t="str">
        <f t="shared" si="263"/>
        <v>Alkaline</v>
      </c>
      <c r="P1868" t="str" cm="1">
        <f t="array" ref="P1868">_xlfn.IFS(C1867&lt;=60,"Soft",
C1867&lt;120,"Moderately Soft",
C1867&lt;=170,"Desirable",
C1867&lt;=240,"Moderately Hard",
C1867&gt;240,"Hard")</f>
        <v>Moderately Hard</v>
      </c>
      <c r="Q1868" t="str" cm="1">
        <f t="array" ref="Q1868">_xlfn.IFS(D1867&lt;50,"Non-Beneficial",
D1867&lt;=150,"Excellent",
D1867&lt;=250,"Good",
D1867&lt;=350,"Average",
D1867&lt;=500,"Poor",
D1867&lt;=800,"Very Poor",
D1867&gt;800,"Unacceptable")</f>
        <v>Average</v>
      </c>
      <c r="R1868" t="str">
        <f t="shared" si="262"/>
        <v>Unacceptable</v>
      </c>
      <c r="S1868" t="str">
        <f t="shared" si="264"/>
        <v>Safe</v>
      </c>
      <c r="T1868" t="str">
        <f t="shared" si="265"/>
        <v>Acceptable</v>
      </c>
      <c r="U1868" t="str">
        <f t="shared" si="266"/>
        <v>Acceptable</v>
      </c>
      <c r="V1868" t="str">
        <f t="shared" si="267"/>
        <v>Safe</v>
      </c>
      <c r="W1868" t="str">
        <f t="shared" si="268"/>
        <v>Acceptable</v>
      </c>
      <c r="AA1868" t="str">
        <f t="shared" si="269"/>
        <v>Not-Potable</v>
      </c>
      <c r="AB1868" t="str">
        <f t="shared" si="270"/>
        <v>Not-Potable</v>
      </c>
      <c r="AC1868" t="s">
        <v>40</v>
      </c>
    </row>
    <row r="1869" spans="2:29" x14ac:dyDescent="0.3">
      <c r="B1869">
        <f>$AG$27</f>
        <v>7.080794504276815</v>
      </c>
      <c r="C1869">
        <v>169.673530601359</v>
      </c>
      <c r="D1869">
        <v>255.41152765221398</v>
      </c>
      <c r="E1869">
        <v>5.4572992133110096</v>
      </c>
      <c r="F1869">
        <v>393.264699608142</v>
      </c>
      <c r="G1869">
        <v>359.77813414088502</v>
      </c>
      <c r="H1869">
        <v>16.820307716399601</v>
      </c>
      <c r="I1869">
        <v>60.3760413825052</v>
      </c>
      <c r="J1869">
        <v>3.6113303743669598</v>
      </c>
      <c r="O1869" t="str">
        <f t="shared" si="263"/>
        <v>Neutral</v>
      </c>
      <c r="P1869" t="str" cm="1">
        <f t="array" ref="P1869">_xlfn.IFS(C1868&lt;=60,"Soft",
C1868&lt;120,"Moderately Soft",
C1868&lt;=170,"Desirable",
C1868&lt;=240,"Moderately Hard",
C1868&gt;240,"Hard")</f>
        <v>Moderately Hard</v>
      </c>
      <c r="Q1869" t="str" cm="1">
        <f t="array" ref="Q1869">_xlfn.IFS(D1868&lt;50,"Non-Beneficial",
D1868&lt;=150,"Excellent",
D1868&lt;=250,"Good",
D1868&lt;=350,"Average",
D1868&lt;=500,"Poor",
D1868&lt;=800,"Very Poor",
D1868&gt;800,"Unacceptable")</f>
        <v>Excellent</v>
      </c>
      <c r="R1869" t="str">
        <f t="shared" si="262"/>
        <v>Unacceptable</v>
      </c>
      <c r="S1869" t="str">
        <f t="shared" si="264"/>
        <v>Safe</v>
      </c>
      <c r="T1869" t="str">
        <f t="shared" si="265"/>
        <v>Unacceptable</v>
      </c>
      <c r="U1869" t="str">
        <f t="shared" si="266"/>
        <v>Unacceptable</v>
      </c>
      <c r="V1869" t="str">
        <f t="shared" si="267"/>
        <v>Safe</v>
      </c>
      <c r="W1869" t="str">
        <f t="shared" si="268"/>
        <v>Acceptable</v>
      </c>
      <c r="AA1869" t="str">
        <f t="shared" si="269"/>
        <v>Not-Potable</v>
      </c>
      <c r="AB1869" t="str">
        <f t="shared" si="270"/>
        <v>Not-Potable</v>
      </c>
      <c r="AC1869" t="s">
        <v>40</v>
      </c>
    </row>
    <row r="1870" spans="2:29" x14ac:dyDescent="0.3">
      <c r="B1870">
        <v>6.9045368582357503</v>
      </c>
      <c r="C1870">
        <v>110.86578832348999</v>
      </c>
      <c r="D1870">
        <v>329.81258377215704</v>
      </c>
      <c r="E1870">
        <v>2.62126755562117</v>
      </c>
      <c r="F1870">
        <v>368.38703796307198</v>
      </c>
      <c r="G1870">
        <v>417.24939463698701</v>
      </c>
      <c r="H1870">
        <v>12.1187203241684</v>
      </c>
      <c r="I1870">
        <v>33.499381020424202</v>
      </c>
      <c r="J1870">
        <v>5.0589054483892602</v>
      </c>
      <c r="O1870" t="str">
        <f t="shared" si="263"/>
        <v>Neutral</v>
      </c>
      <c r="P1870" t="str" cm="1">
        <f t="array" ref="P1870">_xlfn.IFS(C1869&lt;=60,"Soft",
C1869&lt;120,"Moderately Soft",
C1869&lt;=170,"Desirable",
C1869&lt;=240,"Moderately Hard",
C1869&gt;240,"Hard")</f>
        <v>Desirable</v>
      </c>
      <c r="Q1870" t="str" cm="1">
        <f t="array" ref="Q1870">_xlfn.IFS(D1869&lt;50,"Non-Beneficial",
D1869&lt;=150,"Excellent",
D1869&lt;=250,"Good",
D1869&lt;=350,"Average",
D1869&lt;=500,"Poor",
D1869&lt;=800,"Very Poor",
D1869&gt;800,"Unacceptable")</f>
        <v>Average</v>
      </c>
      <c r="R1870" t="str">
        <f t="shared" si="262"/>
        <v>Needs Boiling</v>
      </c>
      <c r="S1870" t="str">
        <f t="shared" si="264"/>
        <v>Safe</v>
      </c>
      <c r="T1870" t="str">
        <f t="shared" si="265"/>
        <v>Acceptable</v>
      </c>
      <c r="U1870" t="str">
        <f t="shared" si="266"/>
        <v>Acceptable</v>
      </c>
      <c r="V1870" t="str">
        <f t="shared" si="267"/>
        <v>Safe</v>
      </c>
      <c r="W1870" t="str">
        <f t="shared" si="268"/>
        <v>Acceptable</v>
      </c>
      <c r="AA1870" t="str">
        <f t="shared" si="269"/>
        <v>Potable</v>
      </c>
      <c r="AB1870" t="str">
        <f t="shared" si="270"/>
        <v>Potable</v>
      </c>
      <c r="AC1870" t="s">
        <v>40</v>
      </c>
    </row>
    <row r="1871" spans="2:29" x14ac:dyDescent="0.3">
      <c r="B1871">
        <v>6.5480176424852097</v>
      </c>
      <c r="C1871">
        <v>176.00653614721699</v>
      </c>
      <c r="D1871">
        <v>383.68012617715402</v>
      </c>
      <c r="E1871">
        <v>7.4150538937831998</v>
      </c>
      <c r="F1871">
        <v>278.09330932124698</v>
      </c>
      <c r="G1871">
        <v>291.121527642969</v>
      </c>
      <c r="H1871">
        <v>19.422535020533601</v>
      </c>
      <c r="I1871">
        <v>81.368567590481405</v>
      </c>
      <c r="J1871">
        <v>5.9302275765814301</v>
      </c>
      <c r="O1871" t="str">
        <f t="shared" si="263"/>
        <v>Neutral</v>
      </c>
      <c r="P1871" t="str" cm="1">
        <f t="array" ref="P1871">_xlfn.IFS(C1870&lt;=60,"Soft",
C1870&lt;120,"Moderately Soft",
C1870&lt;=170,"Desirable",
C1870&lt;=240,"Moderately Hard",
C1870&gt;240,"Hard")</f>
        <v>Moderately Soft</v>
      </c>
      <c r="Q1871" t="str" cm="1">
        <f t="array" ref="Q1871">_xlfn.IFS(D1870&lt;50,"Non-Beneficial",
D1870&lt;=150,"Excellent",
D1870&lt;=250,"Good",
D1870&lt;=350,"Average",
D1870&lt;=500,"Poor",
D1870&lt;=800,"Very Poor",
D1870&gt;800,"Unacceptable")</f>
        <v>Average</v>
      </c>
      <c r="R1871" t="str">
        <f t="shared" si="262"/>
        <v>Acceptable</v>
      </c>
      <c r="S1871" t="str">
        <f t="shared" si="264"/>
        <v>Safe</v>
      </c>
      <c r="T1871" t="str">
        <f t="shared" si="265"/>
        <v>Acceptable</v>
      </c>
      <c r="U1871" t="str">
        <f t="shared" si="266"/>
        <v>Acceptable</v>
      </c>
      <c r="V1871" t="str">
        <f t="shared" si="267"/>
        <v>Safe</v>
      </c>
      <c r="W1871" t="str">
        <f t="shared" si="268"/>
        <v>Unacceptable</v>
      </c>
      <c r="AA1871" t="str">
        <f t="shared" si="269"/>
        <v>Not-Potable</v>
      </c>
      <c r="AB1871" t="str">
        <f t="shared" si="270"/>
        <v>Not-Potable</v>
      </c>
      <c r="AC1871" t="s">
        <v>40</v>
      </c>
    </row>
    <row r="1872" spans="2:29" x14ac:dyDescent="0.3">
      <c r="B1872">
        <v>6.5810827560754603</v>
      </c>
      <c r="C1872">
        <v>217.53850402153901</v>
      </c>
      <c r="D1872">
        <v>244.80671795007402</v>
      </c>
      <c r="E1872">
        <v>5.8371518019430901</v>
      </c>
      <c r="F1872">
        <v>310.63291048910997</v>
      </c>
      <c r="G1872">
        <v>476.45866741625201</v>
      </c>
      <c r="H1872">
        <v>11.434239357597299</v>
      </c>
      <c r="I1872">
        <v>48.551909690419599</v>
      </c>
      <c r="J1872">
        <v>3.5113697182864998</v>
      </c>
      <c r="O1872" t="str">
        <f t="shared" si="263"/>
        <v>Drinkable</v>
      </c>
      <c r="P1872" t="str" cm="1">
        <f t="array" ref="P1872">_xlfn.IFS(C1871&lt;=60,"Soft",
C1871&lt;120,"Moderately Soft",
C1871&lt;=170,"Desirable",
C1871&lt;=240,"Moderately Hard",
C1871&gt;240,"Hard")</f>
        <v>Moderately Hard</v>
      </c>
      <c r="Q1872" t="str" cm="1">
        <f t="array" ref="Q1872">_xlfn.IFS(D1871&lt;50,"Non-Beneficial",
D1871&lt;=150,"Excellent",
D1871&lt;=250,"Good",
D1871&lt;=350,"Average",
D1871&lt;=500,"Poor",
D1871&lt;=800,"Very Poor",
D1871&gt;800,"Unacceptable")</f>
        <v>Poor</v>
      </c>
      <c r="R1872" t="str">
        <f t="shared" si="262"/>
        <v>Unacceptable</v>
      </c>
      <c r="S1872" t="str">
        <f t="shared" si="264"/>
        <v>Safe</v>
      </c>
      <c r="T1872" t="str">
        <f t="shared" si="265"/>
        <v>Acceptable</v>
      </c>
      <c r="U1872" t="str">
        <f t="shared" si="266"/>
        <v>Acceptable</v>
      </c>
      <c r="V1872" t="str">
        <f t="shared" si="267"/>
        <v>Unsafe</v>
      </c>
      <c r="W1872" t="str">
        <f t="shared" si="268"/>
        <v>Unacceptable</v>
      </c>
      <c r="AA1872" t="str">
        <f t="shared" si="269"/>
        <v>Not-Potable</v>
      </c>
      <c r="AB1872" t="str">
        <f t="shared" si="270"/>
        <v>Not-Potable</v>
      </c>
      <c r="AC1872" t="s">
        <v>40</v>
      </c>
    </row>
    <row r="1873" spans="2:29" x14ac:dyDescent="0.3">
      <c r="B1873">
        <v>7.8646496725343704</v>
      </c>
      <c r="C1873">
        <v>218.15310691388601</v>
      </c>
      <c r="D1873">
        <v>230.457262469721</v>
      </c>
      <c r="E1873">
        <v>7.4320109347694299</v>
      </c>
      <c r="F1873">
        <v>349.92285210656098</v>
      </c>
      <c r="G1873">
        <v>414.36514935723898</v>
      </c>
      <c r="H1873">
        <v>14.785982514678</v>
      </c>
      <c r="I1873">
        <v>72.607979667190406</v>
      </c>
      <c r="J1873">
        <v>3.5859335216953099</v>
      </c>
      <c r="O1873" t="str">
        <f t="shared" si="263"/>
        <v>Drinkable</v>
      </c>
      <c r="P1873" t="str" cm="1">
        <f t="array" ref="P1873">_xlfn.IFS(C1872&lt;=60,"Soft",
C1872&lt;120,"Moderately Soft",
C1872&lt;=170,"Desirable",
C1872&lt;=240,"Moderately Hard",
C1872&gt;240,"Hard")</f>
        <v>Moderately Hard</v>
      </c>
      <c r="Q1873" t="str" cm="1">
        <f t="array" ref="Q1873">_xlfn.IFS(D1872&lt;50,"Non-Beneficial",
D1872&lt;=150,"Excellent",
D1872&lt;=250,"Good",
D1872&lt;=350,"Average",
D1872&lt;=500,"Poor",
D1872&lt;=800,"Very Poor",
D1872&gt;800,"Unacceptable")</f>
        <v>Good</v>
      </c>
      <c r="R1873" t="str">
        <f t="shared" si="262"/>
        <v>Needs Boiling</v>
      </c>
      <c r="S1873" t="str">
        <f t="shared" si="264"/>
        <v>Safe</v>
      </c>
      <c r="T1873" t="str">
        <f t="shared" si="265"/>
        <v>Acceptable</v>
      </c>
      <c r="U1873" t="str">
        <f t="shared" si="266"/>
        <v>Acceptable</v>
      </c>
      <c r="V1873" t="str">
        <f t="shared" si="267"/>
        <v>Safe</v>
      </c>
      <c r="W1873" t="str">
        <f t="shared" si="268"/>
        <v>Acceptable</v>
      </c>
      <c r="AA1873" t="str">
        <f t="shared" si="269"/>
        <v>Potable</v>
      </c>
      <c r="AB1873" t="str">
        <f t="shared" si="270"/>
        <v>Potable</v>
      </c>
      <c r="AC1873" t="s">
        <v>40</v>
      </c>
    </row>
    <row r="1874" spans="2:29" x14ac:dyDescent="0.3">
      <c r="B1874">
        <v>6.1369071771311798</v>
      </c>
      <c r="C1874">
        <v>151.78431903703</v>
      </c>
      <c r="D1874">
        <v>205.61694730732899</v>
      </c>
      <c r="E1874">
        <v>8.4878559647880394</v>
      </c>
      <c r="F1874">
        <v>384.15607863424401</v>
      </c>
      <c r="G1874">
        <v>363.61849160457399</v>
      </c>
      <c r="H1874">
        <v>13.7137029246121</v>
      </c>
      <c r="I1874">
        <v>96.582865020517104</v>
      </c>
      <c r="J1874">
        <v>4.7045850179742503</v>
      </c>
      <c r="O1874" t="str">
        <f t="shared" si="263"/>
        <v>Neutral</v>
      </c>
      <c r="P1874" t="str" cm="1">
        <f t="array" ref="P1874">_xlfn.IFS(C1873&lt;=60,"Soft",
C1873&lt;120,"Moderately Soft",
C1873&lt;=170,"Desirable",
C1873&lt;=240,"Moderately Hard",
C1873&gt;240,"Hard")</f>
        <v>Moderately Hard</v>
      </c>
      <c r="Q1874" t="str" cm="1">
        <f t="array" ref="Q1874">_xlfn.IFS(D1873&lt;50,"Non-Beneficial",
D1873&lt;=150,"Excellent",
D1873&lt;=250,"Good",
D1873&lt;=350,"Average",
D1873&lt;=500,"Poor",
D1873&lt;=800,"Very Poor",
D1873&gt;800,"Unacceptable")</f>
        <v>Good</v>
      </c>
      <c r="R1874" t="str">
        <f t="shared" si="262"/>
        <v>Unacceptable</v>
      </c>
      <c r="S1874" t="str">
        <f t="shared" si="264"/>
        <v>Safe</v>
      </c>
      <c r="T1874" t="str">
        <f t="shared" si="265"/>
        <v>Acceptable</v>
      </c>
      <c r="U1874" t="str">
        <f t="shared" si="266"/>
        <v>Acceptable</v>
      </c>
      <c r="V1874" t="str">
        <f t="shared" si="267"/>
        <v>Safe</v>
      </c>
      <c r="W1874" t="str">
        <f t="shared" si="268"/>
        <v>Acceptable</v>
      </c>
      <c r="AA1874" t="str">
        <f t="shared" si="269"/>
        <v>Not-Potable</v>
      </c>
      <c r="AB1874" t="str">
        <f t="shared" si="270"/>
        <v>Potable</v>
      </c>
      <c r="AC1874" t="s">
        <v>40</v>
      </c>
    </row>
    <row r="1875" spans="2:29" x14ac:dyDescent="0.3">
      <c r="B1875">
        <v>6.9470285396573397</v>
      </c>
      <c r="C1875">
        <v>168.879539229426</v>
      </c>
      <c r="D1875">
        <v>175.40030217458502</v>
      </c>
      <c r="E1875">
        <v>6.4094762736430901</v>
      </c>
      <c r="F1875">
        <v>387.29990710288098</v>
      </c>
      <c r="G1875">
        <v>372.022816974379</v>
      </c>
      <c r="H1875">
        <v>15.1981913598137</v>
      </c>
      <c r="I1875">
        <v>74.007372597414303</v>
      </c>
      <c r="J1875">
        <v>2.6001877326663299</v>
      </c>
      <c r="O1875" t="str">
        <f t="shared" si="263"/>
        <v>Acidic</v>
      </c>
      <c r="P1875" t="str" cm="1">
        <f t="array" ref="P1875">_xlfn.IFS(C1874&lt;=60,"Soft",
C1874&lt;120,"Moderately Soft",
C1874&lt;=170,"Desirable",
C1874&lt;=240,"Moderately Hard",
C1874&gt;240,"Hard")</f>
        <v>Desirable</v>
      </c>
      <c r="Q1875" t="str" cm="1">
        <f t="array" ref="Q1875">_xlfn.IFS(D1874&lt;50,"Non-Beneficial",
D1874&lt;=150,"Excellent",
D1874&lt;=250,"Good",
D1874&lt;=350,"Average",
D1874&lt;=500,"Poor",
D1874&lt;=800,"Very Poor",
D1874&gt;800,"Unacceptable")</f>
        <v>Good</v>
      </c>
      <c r="R1875" t="str">
        <f t="shared" si="262"/>
        <v>Unacceptable</v>
      </c>
      <c r="S1875" t="str">
        <f t="shared" si="264"/>
        <v>Safe</v>
      </c>
      <c r="T1875" t="str">
        <f t="shared" si="265"/>
        <v>Acceptable</v>
      </c>
      <c r="U1875" t="str">
        <f t="shared" si="266"/>
        <v>Acceptable</v>
      </c>
      <c r="V1875" t="str">
        <f t="shared" si="267"/>
        <v>Unsafe</v>
      </c>
      <c r="W1875" t="str">
        <f t="shared" si="268"/>
        <v>Acceptable</v>
      </c>
      <c r="AA1875" t="str">
        <f t="shared" si="269"/>
        <v>Not-Potable</v>
      </c>
      <c r="AB1875" t="str">
        <f t="shared" si="270"/>
        <v>Not-Potable</v>
      </c>
      <c r="AC1875" t="s">
        <v>40</v>
      </c>
    </row>
    <row r="1876" spans="2:29" x14ac:dyDescent="0.3">
      <c r="B1876">
        <v>6.2033225076896503</v>
      </c>
      <c r="C1876">
        <v>214.85011121444799</v>
      </c>
      <c r="D1876">
        <v>294.26473780194902</v>
      </c>
      <c r="E1876">
        <v>8.0348682345569795</v>
      </c>
      <c r="F1876">
        <v>369.72668337071599</v>
      </c>
      <c r="G1876">
        <v>319.76668145747999</v>
      </c>
      <c r="H1876">
        <v>10.247863270022799</v>
      </c>
      <c r="I1876">
        <v>65.308637454727901</v>
      </c>
      <c r="J1876">
        <v>3.4879200506880199</v>
      </c>
      <c r="O1876" t="str">
        <f t="shared" si="263"/>
        <v>Neutral</v>
      </c>
      <c r="P1876" t="str" cm="1">
        <f t="array" ref="P1876">_xlfn.IFS(C1875&lt;=60,"Soft",
C1875&lt;120,"Moderately Soft",
C1875&lt;=170,"Desirable",
C1875&lt;=240,"Moderately Hard",
C1875&gt;240,"Hard")</f>
        <v>Desirable</v>
      </c>
      <c r="Q1876" t="str" cm="1">
        <f t="array" ref="Q1876">_xlfn.IFS(D1875&lt;50,"Non-Beneficial",
D1875&lt;=150,"Excellent",
D1875&lt;=250,"Good",
D1875&lt;=350,"Average",
D1875&lt;=500,"Poor",
D1875&lt;=800,"Very Poor",
D1875&gt;800,"Unacceptable")</f>
        <v>Good</v>
      </c>
      <c r="R1876" t="str">
        <f t="shared" si="262"/>
        <v>Needs Boiling</v>
      </c>
      <c r="S1876" t="str">
        <f t="shared" si="264"/>
        <v>Safe</v>
      </c>
      <c r="T1876" t="str">
        <f t="shared" si="265"/>
        <v>Acceptable</v>
      </c>
      <c r="U1876" t="str">
        <f t="shared" si="266"/>
        <v>Acceptable</v>
      </c>
      <c r="V1876" t="str">
        <f t="shared" si="267"/>
        <v>Safe</v>
      </c>
      <c r="W1876" t="str">
        <f t="shared" si="268"/>
        <v>Acceptable</v>
      </c>
      <c r="AA1876" t="str">
        <f t="shared" si="269"/>
        <v>Potable</v>
      </c>
      <c r="AB1876" t="str">
        <f t="shared" si="270"/>
        <v>Potable</v>
      </c>
      <c r="AC1876" t="s">
        <v>40</v>
      </c>
    </row>
    <row r="1877" spans="2:29" x14ac:dyDescent="0.3">
      <c r="B1877">
        <f>$AG$27</f>
        <v>7.080794504276815</v>
      </c>
      <c r="C1877">
        <v>240.134571853355</v>
      </c>
      <c r="D1877">
        <v>380.97329796261596</v>
      </c>
      <c r="E1877">
        <v>5.4004972521762404</v>
      </c>
      <c r="F1877">
        <f>$AH$27</f>
        <v>333.77577661081307</v>
      </c>
      <c r="G1877">
        <v>359.57633362099801</v>
      </c>
      <c r="H1877">
        <v>13.5148865158324</v>
      </c>
      <c r="I1877">
        <v>72.7710171921469</v>
      </c>
      <c r="J1877">
        <v>3.2124926934615998</v>
      </c>
      <c r="O1877" t="str">
        <f t="shared" si="263"/>
        <v>Acidic</v>
      </c>
      <c r="P1877" t="str" cm="1">
        <f t="array" ref="P1877">_xlfn.IFS(C1876&lt;=60,"Soft",
C1876&lt;120,"Moderately Soft",
C1876&lt;=170,"Desirable",
C1876&lt;=240,"Moderately Hard",
C1876&gt;240,"Hard")</f>
        <v>Moderately Hard</v>
      </c>
      <c r="Q1877" t="str" cm="1">
        <f t="array" ref="Q1877">_xlfn.IFS(D1876&lt;50,"Non-Beneficial",
D1876&lt;=150,"Excellent",
D1876&lt;=250,"Good",
D1876&lt;=350,"Average",
D1876&lt;=500,"Poor",
D1876&lt;=800,"Very Poor",
D1876&gt;800,"Unacceptable")</f>
        <v>Average</v>
      </c>
      <c r="R1877" t="str">
        <f t="shared" si="262"/>
        <v>Unacceptable</v>
      </c>
      <c r="S1877" t="str">
        <f t="shared" si="264"/>
        <v>Safe</v>
      </c>
      <c r="T1877" t="str">
        <f t="shared" si="265"/>
        <v>Acceptable</v>
      </c>
      <c r="U1877" t="str">
        <f t="shared" si="266"/>
        <v>Acceptable</v>
      </c>
      <c r="V1877" t="str">
        <f t="shared" si="267"/>
        <v>Safe</v>
      </c>
      <c r="W1877" t="str">
        <f t="shared" si="268"/>
        <v>Acceptable</v>
      </c>
      <c r="AA1877" t="str">
        <f t="shared" si="269"/>
        <v>Not-Potable</v>
      </c>
      <c r="AB1877" t="str">
        <f t="shared" si="270"/>
        <v>Not-Potable</v>
      </c>
      <c r="AC1877" t="s">
        <v>40</v>
      </c>
    </row>
    <row r="1878" spans="2:29" x14ac:dyDescent="0.3">
      <c r="B1878">
        <v>8.3731709252449207</v>
      </c>
      <c r="C1878">
        <v>179.52140640052599</v>
      </c>
      <c r="D1878">
        <v>220.22626216658799</v>
      </c>
      <c r="E1878">
        <v>5.2150423496999698</v>
      </c>
      <c r="F1878">
        <v>339.49222220083197</v>
      </c>
      <c r="G1878">
        <v>396.696697392506</v>
      </c>
      <c r="H1878">
        <v>13.697087439018301</v>
      </c>
      <c r="I1878">
        <v>110.431080317926</v>
      </c>
      <c r="J1878">
        <v>2.78632966714438</v>
      </c>
      <c r="O1878" t="str">
        <f t="shared" si="263"/>
        <v>Neutral</v>
      </c>
      <c r="P1878" t="str" cm="1">
        <f t="array" ref="P1878">_xlfn.IFS(C1877&lt;=60,"Soft",
C1877&lt;120,"Moderately Soft",
C1877&lt;=170,"Desirable",
C1877&lt;=240,"Moderately Hard",
C1877&gt;240,"Hard")</f>
        <v>Hard</v>
      </c>
      <c r="Q1878" t="str" cm="1">
        <f t="array" ref="Q1878">_xlfn.IFS(D1877&lt;50,"Non-Beneficial",
D1877&lt;=150,"Excellent",
D1877&lt;=250,"Good",
D1877&lt;=350,"Average",
D1877&lt;=500,"Poor",
D1877&lt;=800,"Very Poor",
D1877&gt;800,"Unacceptable")</f>
        <v>Poor</v>
      </c>
      <c r="R1878" t="str">
        <f t="shared" si="262"/>
        <v>Needs Boiling</v>
      </c>
      <c r="S1878" t="str">
        <f t="shared" si="264"/>
        <v>Safe</v>
      </c>
      <c r="T1878" t="str">
        <f t="shared" si="265"/>
        <v>Acceptable</v>
      </c>
      <c r="U1878" t="str">
        <f t="shared" si="266"/>
        <v>Acceptable</v>
      </c>
      <c r="V1878" t="str">
        <f t="shared" si="267"/>
        <v>Safe</v>
      </c>
      <c r="W1878" t="str">
        <f t="shared" si="268"/>
        <v>Acceptable</v>
      </c>
      <c r="AA1878" t="str">
        <f t="shared" si="269"/>
        <v>Not-Potable</v>
      </c>
      <c r="AB1878" t="str">
        <f t="shared" si="270"/>
        <v>Not-Potable</v>
      </c>
      <c r="AC1878" t="s">
        <v>40</v>
      </c>
    </row>
    <row r="1879" spans="2:29" x14ac:dyDescent="0.3">
      <c r="B1879">
        <f>$AG$27</f>
        <v>7.080794504276815</v>
      </c>
      <c r="C1879">
        <v>205.30414886906999</v>
      </c>
      <c r="D1879">
        <v>121.90171601534101</v>
      </c>
      <c r="E1879">
        <v>7.0448330106280297</v>
      </c>
      <c r="F1879">
        <v>313.411707537246</v>
      </c>
      <c r="G1879">
        <v>374.52319699753201</v>
      </c>
      <c r="H1879">
        <v>11.8383129378687</v>
      </c>
      <c r="I1879">
        <v>47.653641940336598</v>
      </c>
      <c r="J1879">
        <v>5.0262707260281898</v>
      </c>
      <c r="O1879" t="str">
        <f t="shared" si="263"/>
        <v>Alkaline</v>
      </c>
      <c r="P1879" t="str" cm="1">
        <f t="array" ref="P1879">_xlfn.IFS(C1878&lt;=60,"Soft",
C1878&lt;120,"Moderately Soft",
C1878&lt;=170,"Desirable",
C1878&lt;=240,"Moderately Hard",
C1878&gt;240,"Hard")</f>
        <v>Moderately Hard</v>
      </c>
      <c r="Q1879" t="str" cm="1">
        <f t="array" ref="Q1879">_xlfn.IFS(D1878&lt;50,"Non-Beneficial",
D1878&lt;=150,"Excellent",
D1878&lt;=250,"Good",
D1878&lt;=350,"Average",
D1878&lt;=500,"Poor",
D1878&lt;=800,"Very Poor",
D1878&gt;800,"Unacceptable")</f>
        <v>Good</v>
      </c>
      <c r="R1879" t="str">
        <f t="shared" si="262"/>
        <v>Needs Boiling</v>
      </c>
      <c r="S1879" t="str">
        <f t="shared" si="264"/>
        <v>Safe</v>
      </c>
      <c r="T1879" t="str">
        <f t="shared" si="265"/>
        <v>Acceptable</v>
      </c>
      <c r="U1879" t="str">
        <f t="shared" si="266"/>
        <v>Acceptable</v>
      </c>
      <c r="V1879" t="str">
        <f t="shared" si="267"/>
        <v>Unsafe</v>
      </c>
      <c r="W1879" t="str">
        <f t="shared" si="268"/>
        <v>Acceptable</v>
      </c>
      <c r="AA1879" t="str">
        <f t="shared" si="269"/>
        <v>Not-Potable</v>
      </c>
      <c r="AB1879" t="str">
        <f t="shared" si="270"/>
        <v>Not-Potable</v>
      </c>
      <c r="AC1879" t="s">
        <v>40</v>
      </c>
    </row>
    <row r="1880" spans="2:29" x14ac:dyDescent="0.3">
      <c r="B1880">
        <v>5.92124706947601</v>
      </c>
      <c r="C1880">
        <v>200.943730437417</v>
      </c>
      <c r="D1880">
        <v>173.97402857711401</v>
      </c>
      <c r="E1880">
        <v>6.7562000288851802</v>
      </c>
      <c r="F1880">
        <v>279.20230710049401</v>
      </c>
      <c r="G1880">
        <v>380.49981793927202</v>
      </c>
      <c r="H1880">
        <v>11.2553569010221</v>
      </c>
      <c r="I1880">
        <v>31.966296809231999</v>
      </c>
      <c r="J1880">
        <v>3.7467755604654802</v>
      </c>
      <c r="O1880" t="str">
        <f t="shared" si="263"/>
        <v>Neutral</v>
      </c>
      <c r="P1880" t="str" cm="1">
        <f t="array" ref="P1880">_xlfn.IFS(C1879&lt;=60,"Soft",
C1879&lt;120,"Moderately Soft",
C1879&lt;=170,"Desirable",
C1879&lt;=240,"Moderately Hard",
C1879&gt;240,"Hard")</f>
        <v>Moderately Hard</v>
      </c>
      <c r="Q1880" t="str" cm="1">
        <f t="array" ref="Q1880">_xlfn.IFS(D1879&lt;50,"Non-Beneficial",
D1879&lt;=150,"Excellent",
D1879&lt;=250,"Good",
D1879&lt;=350,"Average",
D1879&lt;=500,"Poor",
D1879&lt;=800,"Very Poor",
D1879&gt;800,"Unacceptable")</f>
        <v>Excellent</v>
      </c>
      <c r="R1880" t="str">
        <f t="shared" si="262"/>
        <v>Unacceptable</v>
      </c>
      <c r="S1880" t="str">
        <f t="shared" si="264"/>
        <v>Safe</v>
      </c>
      <c r="T1880" t="str">
        <f t="shared" si="265"/>
        <v>Acceptable</v>
      </c>
      <c r="U1880" t="str">
        <f t="shared" si="266"/>
        <v>Acceptable</v>
      </c>
      <c r="V1880" t="str">
        <f t="shared" si="267"/>
        <v>Safe</v>
      </c>
      <c r="W1880" t="str">
        <f t="shared" si="268"/>
        <v>Unacceptable</v>
      </c>
      <c r="AA1880" t="str">
        <f t="shared" si="269"/>
        <v>Not-Potable</v>
      </c>
      <c r="AB1880" t="str">
        <f t="shared" si="270"/>
        <v>Not-Potable</v>
      </c>
      <c r="AC1880" t="s">
        <v>40</v>
      </c>
    </row>
    <row r="1881" spans="2:29" x14ac:dyDescent="0.3">
      <c r="B1881">
        <v>8.8298061781506405</v>
      </c>
      <c r="C1881">
        <v>216.122143737334</v>
      </c>
      <c r="D1881">
        <v>177.32914670264501</v>
      </c>
      <c r="E1881">
        <v>7.8563118014219704</v>
      </c>
      <c r="F1881">
        <v>377.25383386968298</v>
      </c>
      <c r="G1881">
        <v>301.89595905839002</v>
      </c>
      <c r="H1881">
        <v>16.210712890566001</v>
      </c>
      <c r="I1881">
        <v>64.409358856512597</v>
      </c>
      <c r="J1881">
        <v>4.4238860416105004</v>
      </c>
      <c r="O1881" t="str">
        <f t="shared" si="263"/>
        <v>Acidic</v>
      </c>
      <c r="P1881" t="str" cm="1">
        <f t="array" ref="P1881">_xlfn.IFS(C1880&lt;=60,"Soft",
C1880&lt;120,"Moderately Soft",
C1880&lt;=170,"Desirable",
C1880&lt;=240,"Moderately Hard",
C1880&gt;240,"Hard")</f>
        <v>Moderately Hard</v>
      </c>
      <c r="Q1881" t="str" cm="1">
        <f t="array" ref="Q1881">_xlfn.IFS(D1880&lt;50,"Non-Beneficial",
D1880&lt;=150,"Excellent",
D1880&lt;=250,"Good",
D1880&lt;=350,"Average",
D1880&lt;=500,"Poor",
D1880&lt;=800,"Very Poor",
D1880&gt;800,"Unacceptable")</f>
        <v>Good</v>
      </c>
      <c r="R1881" t="str">
        <f t="shared" si="262"/>
        <v>Needs Boiling</v>
      </c>
      <c r="S1881" t="str">
        <f t="shared" si="264"/>
        <v>Safe</v>
      </c>
      <c r="T1881" t="str">
        <f t="shared" si="265"/>
        <v>Acceptable</v>
      </c>
      <c r="U1881" t="str">
        <f t="shared" si="266"/>
        <v>Acceptable</v>
      </c>
      <c r="V1881" t="str">
        <f t="shared" si="267"/>
        <v>Safe</v>
      </c>
      <c r="W1881" t="str">
        <f t="shared" si="268"/>
        <v>Acceptable</v>
      </c>
      <c r="AA1881" t="str">
        <f t="shared" si="269"/>
        <v>Not-Potable</v>
      </c>
      <c r="AB1881" t="str">
        <f t="shared" si="270"/>
        <v>Potable</v>
      </c>
      <c r="AC1881" t="s">
        <v>40</v>
      </c>
    </row>
    <row r="1882" spans="2:29" x14ac:dyDescent="0.3">
      <c r="B1882">
        <f>$AG$27</f>
        <v>7.080794504276815</v>
      </c>
      <c r="C1882">
        <v>187.613437576595</v>
      </c>
      <c r="D1882">
        <v>134.27068591069599</v>
      </c>
      <c r="E1882">
        <v>7.3175697340642598</v>
      </c>
      <c r="F1882">
        <f>$AH$27</f>
        <v>333.77577661081307</v>
      </c>
      <c r="G1882">
        <v>507.567488322884</v>
      </c>
      <c r="H1882">
        <v>18.1376905273776</v>
      </c>
      <c r="I1882">
        <v>79.349881338767204</v>
      </c>
      <c r="J1882">
        <v>5.3246380048497404</v>
      </c>
      <c r="O1882" t="str">
        <f t="shared" si="263"/>
        <v>Alkaline</v>
      </c>
      <c r="P1882" t="str" cm="1">
        <f t="array" ref="P1882">_xlfn.IFS(C1881&lt;=60,"Soft",
C1881&lt;120,"Moderately Soft",
C1881&lt;=170,"Desirable",
C1881&lt;=240,"Moderately Hard",
C1881&gt;240,"Hard")</f>
        <v>Moderately Hard</v>
      </c>
      <c r="Q1882" t="str" cm="1">
        <f t="array" ref="Q1882">_xlfn.IFS(D1881&lt;50,"Non-Beneficial",
D1881&lt;=150,"Excellent",
D1881&lt;=250,"Good",
D1881&lt;=350,"Average",
D1881&lt;=500,"Poor",
D1881&lt;=800,"Very Poor",
D1881&gt;800,"Unacceptable")</f>
        <v>Good</v>
      </c>
      <c r="R1882" t="str">
        <f t="shared" si="262"/>
        <v>Unacceptable</v>
      </c>
      <c r="S1882" t="str">
        <f t="shared" si="264"/>
        <v>Safe</v>
      </c>
      <c r="T1882" t="str">
        <f t="shared" si="265"/>
        <v>Acceptable</v>
      </c>
      <c r="U1882" t="str">
        <f t="shared" si="266"/>
        <v>Acceptable</v>
      </c>
      <c r="V1882" t="str">
        <f t="shared" si="267"/>
        <v>Safe</v>
      </c>
      <c r="W1882" t="str">
        <f t="shared" si="268"/>
        <v>Acceptable</v>
      </c>
      <c r="AA1882" t="str">
        <f t="shared" si="269"/>
        <v>Not-Potable</v>
      </c>
      <c r="AB1882" t="str">
        <f t="shared" si="270"/>
        <v>Not-Potable</v>
      </c>
      <c r="AC1882" t="s">
        <v>40</v>
      </c>
    </row>
    <row r="1883" spans="2:29" x14ac:dyDescent="0.3">
      <c r="B1883">
        <v>6.8322173875674803</v>
      </c>
      <c r="C1883">
        <v>164.27439311244601</v>
      </c>
      <c r="D1883">
        <v>140.150447691138</v>
      </c>
      <c r="E1883">
        <v>6.0559850234423296</v>
      </c>
      <c r="F1883">
        <v>281.67804010416501</v>
      </c>
      <c r="G1883">
        <v>389.97809733155202</v>
      </c>
      <c r="H1883">
        <v>14.8366367438708</v>
      </c>
      <c r="I1883">
        <v>44.367573762707899</v>
      </c>
      <c r="J1883">
        <v>3.1454155114301701</v>
      </c>
      <c r="O1883" t="str">
        <f t="shared" si="263"/>
        <v>Neutral</v>
      </c>
      <c r="P1883" t="str" cm="1">
        <f t="array" ref="P1883">_xlfn.IFS(C1882&lt;=60,"Soft",
C1882&lt;120,"Moderately Soft",
C1882&lt;=170,"Desirable",
C1882&lt;=240,"Moderately Hard",
C1882&gt;240,"Hard")</f>
        <v>Moderately Hard</v>
      </c>
      <c r="Q1883" t="str" cm="1">
        <f t="array" ref="Q1883">_xlfn.IFS(D1882&lt;50,"Non-Beneficial",
D1882&lt;=150,"Excellent",
D1882&lt;=250,"Good",
D1882&lt;=350,"Average",
D1882&lt;=500,"Poor",
D1882&lt;=800,"Very Poor",
D1882&gt;800,"Unacceptable")</f>
        <v>Excellent</v>
      </c>
      <c r="R1883" t="str">
        <f t="shared" si="262"/>
        <v>Unacceptable</v>
      </c>
      <c r="S1883" t="str">
        <f t="shared" si="264"/>
        <v>Safe</v>
      </c>
      <c r="T1883" t="str">
        <f t="shared" si="265"/>
        <v>Unacceptable</v>
      </c>
      <c r="U1883" t="str">
        <f t="shared" si="266"/>
        <v>Acceptable</v>
      </c>
      <c r="V1883" t="str">
        <f t="shared" si="267"/>
        <v>Safe</v>
      </c>
      <c r="W1883" t="str">
        <f t="shared" si="268"/>
        <v>Unacceptable</v>
      </c>
      <c r="AA1883" t="str">
        <f t="shared" si="269"/>
        <v>Not-Potable</v>
      </c>
      <c r="AB1883" t="str">
        <f t="shared" si="270"/>
        <v>Not-Potable</v>
      </c>
      <c r="AC1883" t="s">
        <v>40</v>
      </c>
    </row>
    <row r="1884" spans="2:29" x14ac:dyDescent="0.3">
      <c r="B1884">
        <v>9.2813026113481207</v>
      </c>
      <c r="C1884">
        <v>215.90762487437499</v>
      </c>
      <c r="D1884">
        <v>366.22228606227901</v>
      </c>
      <c r="E1884">
        <v>3.9034962261395401</v>
      </c>
      <c r="F1884">
        <f>$AH$27</f>
        <v>333.77577661081307</v>
      </c>
      <c r="G1884">
        <v>383.26002820409298</v>
      </c>
      <c r="H1884">
        <v>19.034877385803899</v>
      </c>
      <c r="I1884">
        <v>80.317596546342202</v>
      </c>
      <c r="J1884">
        <v>4.0699765887513601</v>
      </c>
      <c r="O1884" t="str">
        <f t="shared" si="263"/>
        <v>Neutral</v>
      </c>
      <c r="P1884" t="str" cm="1">
        <f t="array" ref="P1884">_xlfn.IFS(C1883&lt;=60,"Soft",
C1883&lt;120,"Moderately Soft",
C1883&lt;=170,"Desirable",
C1883&lt;=240,"Moderately Hard",
C1883&gt;240,"Hard")</f>
        <v>Desirable</v>
      </c>
      <c r="Q1884" t="str" cm="1">
        <f t="array" ref="Q1884">_xlfn.IFS(D1883&lt;50,"Non-Beneficial",
D1883&lt;=150,"Excellent",
D1883&lt;=250,"Good",
D1883&lt;=350,"Average",
D1883&lt;=500,"Poor",
D1883&lt;=800,"Very Poor",
D1883&gt;800,"Unacceptable")</f>
        <v>Excellent</v>
      </c>
      <c r="R1884" t="str">
        <f t="shared" si="262"/>
        <v>Needs Boiling</v>
      </c>
      <c r="S1884" t="str">
        <f t="shared" si="264"/>
        <v>Safe</v>
      </c>
      <c r="T1884" t="str">
        <f t="shared" si="265"/>
        <v>Acceptable</v>
      </c>
      <c r="U1884" t="str">
        <f t="shared" si="266"/>
        <v>Acceptable</v>
      </c>
      <c r="V1884" t="str">
        <f t="shared" si="267"/>
        <v>Safe</v>
      </c>
      <c r="W1884" t="str">
        <f t="shared" si="268"/>
        <v>Acceptable</v>
      </c>
      <c r="AA1884" t="str">
        <f t="shared" si="269"/>
        <v>Potable</v>
      </c>
      <c r="AB1884" t="str">
        <f t="shared" si="270"/>
        <v>Potable</v>
      </c>
      <c r="AC1884" t="s">
        <v>40</v>
      </c>
    </row>
    <row r="1885" spans="2:29" x14ac:dyDescent="0.3">
      <c r="B1885">
        <v>7.45625078541691</v>
      </c>
      <c r="C1885">
        <v>226.53828873349201</v>
      </c>
      <c r="D1885">
        <v>91.632944481412707</v>
      </c>
      <c r="E1885">
        <v>5.7262235902026797</v>
      </c>
      <c r="F1885">
        <f>$AH$27</f>
        <v>333.77577661081307</v>
      </c>
      <c r="G1885">
        <v>417.12520966536198</v>
      </c>
      <c r="H1885">
        <v>10.0660756479187</v>
      </c>
      <c r="I1885">
        <v>67.3042241892405</v>
      </c>
      <c r="J1885">
        <v>4.2796974277880704</v>
      </c>
      <c r="O1885" t="str">
        <f t="shared" si="263"/>
        <v>Alkaline</v>
      </c>
      <c r="P1885" t="str" cm="1">
        <f t="array" ref="P1885">_xlfn.IFS(C1884&lt;=60,"Soft",
C1884&lt;120,"Moderately Soft",
C1884&lt;=170,"Desirable",
C1884&lt;=240,"Moderately Hard",
C1884&gt;240,"Hard")</f>
        <v>Moderately Hard</v>
      </c>
      <c r="Q1885" t="str" cm="1">
        <f t="array" ref="Q1885">_xlfn.IFS(D1884&lt;50,"Non-Beneficial",
D1884&lt;=150,"Excellent",
D1884&lt;=250,"Good",
D1884&lt;=350,"Average",
D1884&lt;=500,"Poor",
D1884&lt;=800,"Very Poor",
D1884&gt;800,"Unacceptable")</f>
        <v>Poor</v>
      </c>
      <c r="R1885" t="str">
        <f t="shared" si="262"/>
        <v>Acceptable</v>
      </c>
      <c r="S1885" t="str">
        <f t="shared" si="264"/>
        <v>Safe</v>
      </c>
      <c r="T1885" t="str">
        <f t="shared" si="265"/>
        <v>Acceptable</v>
      </c>
      <c r="U1885" t="str">
        <f t="shared" si="266"/>
        <v>Acceptable</v>
      </c>
      <c r="V1885" t="str">
        <f t="shared" si="267"/>
        <v>Unsafe</v>
      </c>
      <c r="W1885" t="str">
        <f t="shared" si="268"/>
        <v>Acceptable</v>
      </c>
      <c r="AA1885" t="str">
        <f t="shared" si="269"/>
        <v>Not-Potable</v>
      </c>
      <c r="AB1885" t="str">
        <f t="shared" si="270"/>
        <v>Not-Potable</v>
      </c>
      <c r="AC1885" t="s">
        <v>40</v>
      </c>
    </row>
    <row r="1886" spans="2:29" x14ac:dyDescent="0.3">
      <c r="B1886">
        <v>7.08825097643407</v>
      </c>
      <c r="C1886">
        <v>172.68929992342399</v>
      </c>
      <c r="D1886">
        <v>253.991090056491</v>
      </c>
      <c r="E1886">
        <v>6.9412166567129399</v>
      </c>
      <c r="F1886">
        <v>355.25307889930099</v>
      </c>
      <c r="G1886">
        <v>298.67175938983098</v>
      </c>
      <c r="H1886">
        <v>13.637782600716401</v>
      </c>
      <c r="I1886">
        <f>$AI$27</f>
        <v>66.396292946768</v>
      </c>
      <c r="J1886">
        <v>3.23064543619954</v>
      </c>
      <c r="O1886" t="str">
        <f t="shared" si="263"/>
        <v>Neutral</v>
      </c>
      <c r="P1886" t="str" cm="1">
        <f t="array" ref="P1886">_xlfn.IFS(C1885&lt;=60,"Soft",
C1885&lt;120,"Moderately Soft",
C1885&lt;=170,"Desirable",
C1885&lt;=240,"Moderately Hard",
C1885&gt;240,"Hard")</f>
        <v>Moderately Hard</v>
      </c>
      <c r="Q1886" t="str" cm="1">
        <f t="array" ref="Q1886">_xlfn.IFS(D1885&lt;50,"Non-Beneficial",
D1885&lt;=150,"Excellent",
D1885&lt;=250,"Good",
D1885&lt;=350,"Average",
D1885&lt;=500,"Poor",
D1885&lt;=800,"Very Poor",
D1885&gt;800,"Unacceptable")</f>
        <v>Excellent</v>
      </c>
      <c r="R1886" t="str">
        <f t="shared" si="262"/>
        <v>Needs Boiling</v>
      </c>
      <c r="S1886" t="str">
        <f t="shared" si="264"/>
        <v>Safe</v>
      </c>
      <c r="T1886" t="str">
        <f t="shared" si="265"/>
        <v>Acceptable</v>
      </c>
      <c r="U1886" t="str">
        <f t="shared" si="266"/>
        <v>Acceptable</v>
      </c>
      <c r="V1886" t="str">
        <f t="shared" si="267"/>
        <v>Safe</v>
      </c>
      <c r="W1886" t="str">
        <f t="shared" si="268"/>
        <v>Acceptable</v>
      </c>
      <c r="AA1886" t="str">
        <f t="shared" si="269"/>
        <v>Potable</v>
      </c>
      <c r="AB1886" t="str">
        <f t="shared" si="270"/>
        <v>Potable</v>
      </c>
      <c r="AC1886" t="s">
        <v>40</v>
      </c>
    </row>
    <row r="1887" spans="2:29" x14ac:dyDescent="0.3">
      <c r="B1887">
        <v>5.6486285376078502</v>
      </c>
      <c r="C1887">
        <v>167.030097183621</v>
      </c>
      <c r="D1887">
        <v>145.47885478196901</v>
      </c>
      <c r="E1887">
        <v>7.7353477862051001</v>
      </c>
      <c r="F1887">
        <f>$AH$27</f>
        <v>333.77577661081307</v>
      </c>
      <c r="G1887">
        <v>347.79232061117199</v>
      </c>
      <c r="H1887">
        <v>10.689768776966201</v>
      </c>
      <c r="I1887">
        <v>75.288687530763198</v>
      </c>
      <c r="J1887">
        <v>5.3700041833463503</v>
      </c>
      <c r="O1887" t="str">
        <f t="shared" si="263"/>
        <v>Neutral</v>
      </c>
      <c r="P1887" t="str" cm="1">
        <f t="array" ref="P1887">_xlfn.IFS(C1886&lt;=60,"Soft",
C1886&lt;120,"Moderately Soft",
C1886&lt;=170,"Desirable",
C1886&lt;=240,"Moderately Hard",
C1886&gt;240,"Hard")</f>
        <v>Moderately Hard</v>
      </c>
      <c r="Q1887" t="str" cm="1">
        <f t="array" ref="Q1887">_xlfn.IFS(D1886&lt;50,"Non-Beneficial",
D1886&lt;=150,"Excellent",
D1886&lt;=250,"Good",
D1886&lt;=350,"Average",
D1886&lt;=500,"Poor",
D1886&lt;=800,"Very Poor",
D1886&gt;800,"Unacceptable")</f>
        <v>Average</v>
      </c>
      <c r="R1887" t="str">
        <f t="shared" si="262"/>
        <v>Needs Boiling</v>
      </c>
      <c r="S1887" t="str">
        <f t="shared" si="264"/>
        <v>Safe</v>
      </c>
      <c r="T1887" t="str">
        <f t="shared" si="265"/>
        <v>Acceptable</v>
      </c>
      <c r="U1887" t="str">
        <f t="shared" si="266"/>
        <v>Acceptable</v>
      </c>
      <c r="V1887" t="str">
        <f t="shared" si="267"/>
        <v>Safe</v>
      </c>
      <c r="W1887" t="str">
        <f t="shared" si="268"/>
        <v>Acceptable</v>
      </c>
      <c r="AA1887" t="str">
        <f t="shared" si="269"/>
        <v>Potable</v>
      </c>
      <c r="AB1887" t="str">
        <f t="shared" si="270"/>
        <v>Potable</v>
      </c>
      <c r="AC1887" t="s">
        <v>40</v>
      </c>
    </row>
    <row r="1888" spans="2:29" x14ac:dyDescent="0.3">
      <c r="B1888">
        <v>4.2939612347943497</v>
      </c>
      <c r="C1888">
        <v>192.36073702122701</v>
      </c>
      <c r="D1888">
        <v>246.00760690546403</v>
      </c>
      <c r="E1888">
        <v>8.2616351763746394</v>
      </c>
      <c r="F1888">
        <v>261.357040846416</v>
      </c>
      <c r="G1888">
        <v>475.87641511344998</v>
      </c>
      <c r="H1888">
        <v>10.799428446711699</v>
      </c>
      <c r="I1888">
        <v>53.619847402004403</v>
      </c>
      <c r="J1888">
        <v>5.1051207570708801</v>
      </c>
      <c r="O1888" t="str">
        <f t="shared" si="263"/>
        <v>Acidic</v>
      </c>
      <c r="P1888" t="str" cm="1">
        <f t="array" ref="P1888">_xlfn.IFS(C1887&lt;=60,"Soft",
C1887&lt;120,"Moderately Soft",
C1887&lt;=170,"Desirable",
C1887&lt;=240,"Moderately Hard",
C1887&gt;240,"Hard")</f>
        <v>Desirable</v>
      </c>
      <c r="Q1888" t="str" cm="1">
        <f t="array" ref="Q1888">_xlfn.IFS(D1887&lt;50,"Non-Beneficial",
D1887&lt;=150,"Excellent",
D1887&lt;=250,"Good",
D1887&lt;=350,"Average",
D1887&lt;=500,"Poor",
D1887&lt;=800,"Very Poor",
D1887&gt;800,"Unacceptable")</f>
        <v>Excellent</v>
      </c>
      <c r="R1888" t="str">
        <f t="shared" si="262"/>
        <v>Unacceptable</v>
      </c>
      <c r="S1888" t="str">
        <f t="shared" si="264"/>
        <v>Safe</v>
      </c>
      <c r="T1888" t="str">
        <f t="shared" si="265"/>
        <v>Acceptable</v>
      </c>
      <c r="U1888" t="str">
        <f t="shared" si="266"/>
        <v>Acceptable</v>
      </c>
      <c r="V1888" t="str">
        <f t="shared" si="267"/>
        <v>Safe</v>
      </c>
      <c r="W1888" t="str">
        <f t="shared" si="268"/>
        <v>Unacceptable</v>
      </c>
      <c r="AA1888" t="str">
        <f t="shared" si="269"/>
        <v>Not-Potable</v>
      </c>
      <c r="AB1888" t="str">
        <f t="shared" si="270"/>
        <v>Not-Potable</v>
      </c>
      <c r="AC1888" t="s">
        <v>40</v>
      </c>
    </row>
    <row r="1889" spans="2:29" x14ac:dyDescent="0.3">
      <c r="B1889">
        <v>9.6780508539025494</v>
      </c>
      <c r="C1889">
        <v>188.36874078514799</v>
      </c>
      <c r="D1889">
        <v>264.02703957347399</v>
      </c>
      <c r="E1889">
        <v>4.0741411623718804</v>
      </c>
      <c r="F1889">
        <v>395.904207665115</v>
      </c>
      <c r="G1889">
        <v>325.00111554370801</v>
      </c>
      <c r="H1889">
        <v>16.9179938030451</v>
      </c>
      <c r="I1889">
        <v>91.416879972502102</v>
      </c>
      <c r="J1889">
        <v>3.0297003349809102</v>
      </c>
      <c r="O1889" t="str">
        <f t="shared" si="263"/>
        <v>Acidic</v>
      </c>
      <c r="P1889" t="str" cm="1">
        <f t="array" ref="P1889">_xlfn.IFS(C1888&lt;=60,"Soft",
C1888&lt;120,"Moderately Soft",
C1888&lt;=170,"Desirable",
C1888&lt;=240,"Moderately Hard",
C1888&gt;240,"Hard")</f>
        <v>Moderately Hard</v>
      </c>
      <c r="Q1889" t="str" cm="1">
        <f t="array" ref="Q1889">_xlfn.IFS(D1888&lt;50,"Non-Beneficial",
D1888&lt;=150,"Excellent",
D1888&lt;=250,"Good",
D1888&lt;=350,"Average",
D1888&lt;=500,"Poor",
D1888&lt;=800,"Very Poor",
D1888&gt;800,"Unacceptable")</f>
        <v>Good</v>
      </c>
      <c r="R1889" t="str">
        <f t="shared" si="262"/>
        <v>Unacceptable</v>
      </c>
      <c r="S1889" t="str">
        <f t="shared" si="264"/>
        <v>Safe</v>
      </c>
      <c r="T1889" t="str">
        <f t="shared" si="265"/>
        <v>Acceptable</v>
      </c>
      <c r="U1889" t="str">
        <f t="shared" si="266"/>
        <v>Acceptable</v>
      </c>
      <c r="V1889" t="str">
        <f t="shared" si="267"/>
        <v>Safe</v>
      </c>
      <c r="W1889" t="str">
        <f t="shared" si="268"/>
        <v>Unacceptable</v>
      </c>
      <c r="AA1889" t="str">
        <f t="shared" si="269"/>
        <v>Not-Potable</v>
      </c>
      <c r="AB1889" t="str">
        <f t="shared" si="270"/>
        <v>Not-Potable</v>
      </c>
      <c r="AC1889" t="s">
        <v>40</v>
      </c>
    </row>
    <row r="1890" spans="2:29" x14ac:dyDescent="0.3">
      <c r="B1890">
        <v>8.6627095013892195</v>
      </c>
      <c r="C1890">
        <v>173.53194724332101</v>
      </c>
      <c r="D1890">
        <v>203.33079495217399</v>
      </c>
      <c r="E1890">
        <v>5.6363884333914598</v>
      </c>
      <c r="F1890">
        <v>439.78793842475801</v>
      </c>
      <c r="G1890">
        <v>459.63311971528498</v>
      </c>
      <c r="H1890">
        <v>16.283311180440499</v>
      </c>
      <c r="I1890">
        <v>89.924252622424206</v>
      </c>
      <c r="J1890">
        <v>5.1201025278242103</v>
      </c>
      <c r="O1890" t="str">
        <f t="shared" si="263"/>
        <v>Alkaline</v>
      </c>
      <c r="P1890" t="str" cm="1">
        <f t="array" ref="P1890">_xlfn.IFS(C1889&lt;=60,"Soft",
C1889&lt;120,"Moderately Soft",
C1889&lt;=170,"Desirable",
C1889&lt;=240,"Moderately Hard",
C1889&gt;240,"Hard")</f>
        <v>Moderately Hard</v>
      </c>
      <c r="Q1890" t="str" cm="1">
        <f t="array" ref="Q1890">_xlfn.IFS(D1889&lt;50,"Non-Beneficial",
D1889&lt;=150,"Excellent",
D1889&lt;=250,"Good",
D1889&lt;=350,"Average",
D1889&lt;=500,"Poor",
D1889&lt;=800,"Very Poor",
D1889&gt;800,"Unacceptable")</f>
        <v>Average</v>
      </c>
      <c r="R1890" t="str">
        <f t="shared" si="262"/>
        <v>Acceptable</v>
      </c>
      <c r="S1890" t="str">
        <f t="shared" si="264"/>
        <v>Safe</v>
      </c>
      <c r="T1890" t="str">
        <f t="shared" si="265"/>
        <v>Acceptable</v>
      </c>
      <c r="U1890" t="str">
        <f t="shared" si="266"/>
        <v>Acceptable</v>
      </c>
      <c r="V1890" t="str">
        <f t="shared" si="267"/>
        <v>Unsafe</v>
      </c>
      <c r="W1890" t="str">
        <f t="shared" si="268"/>
        <v>Acceptable</v>
      </c>
      <c r="AA1890" t="str">
        <f t="shared" si="269"/>
        <v>Not-Potable</v>
      </c>
      <c r="AB1890" t="str">
        <f t="shared" si="270"/>
        <v>Not-Potable</v>
      </c>
      <c r="AC1890" t="s">
        <v>40</v>
      </c>
    </row>
    <row r="1891" spans="2:29" x14ac:dyDescent="0.3">
      <c r="B1891">
        <v>5.89739112084313</v>
      </c>
      <c r="C1891">
        <v>172.03438531654501</v>
      </c>
      <c r="D1891">
        <v>305.75357138473998</v>
      </c>
      <c r="E1891">
        <v>8.6496147371626098</v>
      </c>
      <c r="F1891">
        <v>393.554892238793</v>
      </c>
      <c r="G1891">
        <v>426.50583429253999</v>
      </c>
      <c r="H1891">
        <v>16.311658241895501</v>
      </c>
      <c r="I1891">
        <v>74.543980667310606</v>
      </c>
      <c r="J1891">
        <v>2.96160241791641</v>
      </c>
      <c r="O1891" t="str">
        <f t="shared" si="263"/>
        <v>Alkaline</v>
      </c>
      <c r="P1891" t="str" cm="1">
        <f t="array" ref="P1891">_xlfn.IFS(C1890&lt;=60,"Soft",
C1890&lt;120,"Moderately Soft",
C1890&lt;=170,"Desirable",
C1890&lt;=240,"Moderately Hard",
C1890&gt;240,"Hard")</f>
        <v>Moderately Hard</v>
      </c>
      <c r="Q1891" t="str" cm="1">
        <f t="array" ref="Q1891">_xlfn.IFS(D1890&lt;50,"Non-Beneficial",
D1890&lt;=150,"Excellent",
D1890&lt;=250,"Good",
D1890&lt;=350,"Average",
D1890&lt;=500,"Poor",
D1890&lt;=800,"Very Poor",
D1890&gt;800,"Unacceptable")</f>
        <v>Good</v>
      </c>
      <c r="R1891" t="str">
        <f t="shared" si="262"/>
        <v>Needs Boiling</v>
      </c>
      <c r="S1891" t="str">
        <f t="shared" si="264"/>
        <v>Unsafe</v>
      </c>
      <c r="T1891" t="str">
        <f t="shared" si="265"/>
        <v>Acceptable</v>
      </c>
      <c r="U1891" t="str">
        <f t="shared" si="266"/>
        <v>Acceptable</v>
      </c>
      <c r="V1891" t="str">
        <f t="shared" si="267"/>
        <v>Unsafe</v>
      </c>
      <c r="W1891" t="str">
        <f t="shared" si="268"/>
        <v>Unacceptable</v>
      </c>
      <c r="AA1891" t="str">
        <f t="shared" si="269"/>
        <v>Not-Potable</v>
      </c>
      <c r="AB1891" t="str">
        <f t="shared" si="270"/>
        <v>Not-Potable</v>
      </c>
      <c r="AC1891" t="s">
        <v>40</v>
      </c>
    </row>
    <row r="1892" spans="2:29" x14ac:dyDescent="0.3">
      <c r="B1892">
        <v>9.4942426480384299</v>
      </c>
      <c r="C1892">
        <v>274.82836925370202</v>
      </c>
      <c r="D1892">
        <v>218.79704207891001</v>
      </c>
      <c r="E1892">
        <v>5.2657183380653896</v>
      </c>
      <c r="F1892">
        <v>364.682634348411</v>
      </c>
      <c r="G1892">
        <v>581.07815641481795</v>
      </c>
      <c r="H1892">
        <v>13.6360139750876</v>
      </c>
      <c r="I1892">
        <v>62.119643029098697</v>
      </c>
      <c r="J1892">
        <v>3.1890255397078699</v>
      </c>
      <c r="O1892" t="str">
        <f t="shared" si="263"/>
        <v>Acidic</v>
      </c>
      <c r="P1892" t="str" cm="1">
        <f t="array" ref="P1892">_xlfn.IFS(C1891&lt;=60,"Soft",
C1891&lt;120,"Moderately Soft",
C1891&lt;=170,"Desirable",
C1891&lt;=240,"Moderately Hard",
C1891&gt;240,"Hard")</f>
        <v>Moderately Hard</v>
      </c>
      <c r="Q1892" t="str" cm="1">
        <f t="array" ref="Q1892">_xlfn.IFS(D1891&lt;50,"Non-Beneficial",
D1891&lt;=150,"Excellent",
D1891&lt;=250,"Good",
D1891&lt;=350,"Average",
D1891&lt;=500,"Poor",
D1891&lt;=800,"Very Poor",
D1891&gt;800,"Unacceptable")</f>
        <v>Average</v>
      </c>
      <c r="R1892" t="str">
        <f t="shared" si="262"/>
        <v>Unacceptable</v>
      </c>
      <c r="S1892" t="str">
        <f t="shared" si="264"/>
        <v>Safe</v>
      </c>
      <c r="T1892" t="str">
        <f t="shared" si="265"/>
        <v>Acceptable</v>
      </c>
      <c r="U1892" t="str">
        <f t="shared" si="266"/>
        <v>Acceptable</v>
      </c>
      <c r="V1892" t="str">
        <f t="shared" si="267"/>
        <v>Safe</v>
      </c>
      <c r="W1892" t="str">
        <f t="shared" si="268"/>
        <v>Acceptable</v>
      </c>
      <c r="AA1892" t="str">
        <f t="shared" si="269"/>
        <v>Not-Potable</v>
      </c>
      <c r="AB1892" t="str">
        <f t="shared" si="270"/>
        <v>Not-Potable</v>
      </c>
      <c r="AC1892" t="s">
        <v>40</v>
      </c>
    </row>
    <row r="1893" spans="2:29" x14ac:dyDescent="0.3">
      <c r="B1893">
        <f>$AG$27</f>
        <v>7.080794504276815</v>
      </c>
      <c r="C1893">
        <v>173.47418591742101</v>
      </c>
      <c r="D1893">
        <v>183.18720372029003</v>
      </c>
      <c r="E1893">
        <v>7.5976535993776402</v>
      </c>
      <c r="F1893">
        <v>282.59811917471802</v>
      </c>
      <c r="G1893">
        <v>407.64296227703801</v>
      </c>
      <c r="H1893">
        <v>20.200592419125901</v>
      </c>
      <c r="I1893">
        <v>79.104018797707596</v>
      </c>
      <c r="J1893">
        <v>4.1812641058229598</v>
      </c>
      <c r="O1893" t="str">
        <f t="shared" si="263"/>
        <v>Alkaline</v>
      </c>
      <c r="P1893" t="str" cm="1">
        <f t="array" ref="P1893">_xlfn.IFS(C1892&lt;=60,"Soft",
C1892&lt;120,"Moderately Soft",
C1892&lt;=170,"Desirable",
C1892&lt;=240,"Moderately Hard",
C1892&gt;240,"Hard")</f>
        <v>Hard</v>
      </c>
      <c r="Q1893" t="str" cm="1">
        <f t="array" ref="Q1893">_xlfn.IFS(D1892&lt;50,"Non-Beneficial",
D1892&lt;=150,"Excellent",
D1892&lt;=250,"Good",
D1892&lt;=350,"Average",
D1892&lt;=500,"Poor",
D1892&lt;=800,"Very Poor",
D1892&gt;800,"Unacceptable")</f>
        <v>Good</v>
      </c>
      <c r="R1893" t="str">
        <f t="shared" si="262"/>
        <v>Needs Boiling</v>
      </c>
      <c r="S1893" t="str">
        <f t="shared" si="264"/>
        <v>Safe</v>
      </c>
      <c r="T1893" t="str">
        <f t="shared" si="265"/>
        <v>Unacceptable</v>
      </c>
      <c r="U1893" t="str">
        <f t="shared" si="266"/>
        <v>Acceptable</v>
      </c>
      <c r="V1893" t="str">
        <f t="shared" si="267"/>
        <v>Safe</v>
      </c>
      <c r="W1893" t="str">
        <f t="shared" si="268"/>
        <v>Acceptable</v>
      </c>
      <c r="AA1893" t="str">
        <f t="shared" si="269"/>
        <v>Not-Potable</v>
      </c>
      <c r="AB1893" t="str">
        <f t="shared" si="270"/>
        <v>Not-Potable</v>
      </c>
      <c r="AC1893" t="s">
        <v>35</v>
      </c>
    </row>
    <row r="1894" spans="2:29" x14ac:dyDescent="0.3">
      <c r="B1894">
        <v>7.0801930590132001</v>
      </c>
      <c r="C1894">
        <v>185.825726383199</v>
      </c>
      <c r="D1894">
        <v>394.311126532353</v>
      </c>
      <c r="E1894">
        <v>8.8063927489579594</v>
      </c>
      <c r="F1894">
        <v>286.22387566553698</v>
      </c>
      <c r="G1894">
        <v>355.93759648346401</v>
      </c>
      <c r="H1894">
        <v>7.7814933731461897</v>
      </c>
      <c r="I1894">
        <v>39.623834744834397</v>
      </c>
      <c r="J1894">
        <v>1.4922066153042399</v>
      </c>
      <c r="O1894" t="str">
        <f t="shared" si="263"/>
        <v>Neutral</v>
      </c>
      <c r="P1894" t="str" cm="1">
        <f t="array" ref="P1894">_xlfn.IFS(C1893&lt;=60,"Soft",
C1893&lt;120,"Moderately Soft",
C1893&lt;=170,"Desirable",
C1893&lt;=240,"Moderately Hard",
C1893&gt;240,"Hard")</f>
        <v>Moderately Hard</v>
      </c>
      <c r="Q1894" t="str" cm="1">
        <f t="array" ref="Q1894">_xlfn.IFS(D1893&lt;50,"Non-Beneficial",
D1893&lt;=150,"Excellent",
D1893&lt;=250,"Good",
D1893&lt;=350,"Average",
D1893&lt;=500,"Poor",
D1893&lt;=800,"Very Poor",
D1893&gt;800,"Unacceptable")</f>
        <v>Good</v>
      </c>
      <c r="R1894" t="str">
        <f t="shared" si="262"/>
        <v>Unacceptable</v>
      </c>
      <c r="S1894" t="str">
        <f t="shared" si="264"/>
        <v>Safe</v>
      </c>
      <c r="T1894" t="str">
        <f t="shared" si="265"/>
        <v>Acceptable</v>
      </c>
      <c r="U1894" t="str">
        <f t="shared" si="266"/>
        <v>Unacceptable</v>
      </c>
      <c r="V1894" t="str">
        <f t="shared" si="267"/>
        <v>Safe</v>
      </c>
      <c r="W1894" t="str">
        <f t="shared" si="268"/>
        <v>Acceptable</v>
      </c>
      <c r="AA1894" t="str">
        <f t="shared" si="269"/>
        <v>Not-Potable</v>
      </c>
      <c r="AB1894" t="str">
        <f t="shared" si="270"/>
        <v>Not-Potable</v>
      </c>
      <c r="AC1894" t="s">
        <v>35</v>
      </c>
    </row>
    <row r="1895" spans="2:29" x14ac:dyDescent="0.3">
      <c r="B1895">
        <v>7.55985230976931</v>
      </c>
      <c r="C1895">
        <v>244.29455766552101</v>
      </c>
      <c r="D1895">
        <v>295.67698929375297</v>
      </c>
      <c r="E1895">
        <v>8.6478795326815892</v>
      </c>
      <c r="F1895">
        <f>$AH$27</f>
        <v>333.77577661081307</v>
      </c>
      <c r="G1895">
        <v>278.47558585104298</v>
      </c>
      <c r="H1895">
        <v>10.046943183142</v>
      </c>
      <c r="I1895">
        <v>107.61080622986999</v>
      </c>
      <c r="J1895">
        <v>4.5505010060882398</v>
      </c>
      <c r="O1895" t="str">
        <f t="shared" si="263"/>
        <v>Neutral</v>
      </c>
      <c r="P1895" t="str" cm="1">
        <f t="array" ref="P1895">_xlfn.IFS(C1894&lt;=60,"Soft",
C1894&lt;120,"Moderately Soft",
C1894&lt;=170,"Desirable",
C1894&lt;=240,"Moderately Hard",
C1894&gt;240,"Hard")</f>
        <v>Moderately Hard</v>
      </c>
      <c r="Q1895" t="str" cm="1">
        <f t="array" ref="Q1895">_xlfn.IFS(D1894&lt;50,"Non-Beneficial",
D1894&lt;=150,"Excellent",
D1894&lt;=250,"Good",
D1894&lt;=350,"Average",
D1894&lt;=500,"Poor",
D1894&lt;=800,"Very Poor",
D1894&gt;800,"Unacceptable")</f>
        <v>Poor</v>
      </c>
      <c r="R1895" t="str">
        <f t="shared" si="262"/>
        <v>Unacceptable</v>
      </c>
      <c r="S1895" t="str">
        <f t="shared" si="264"/>
        <v>Safe</v>
      </c>
      <c r="T1895" t="str">
        <f t="shared" si="265"/>
        <v>Acceptable</v>
      </c>
      <c r="U1895" t="str">
        <f t="shared" si="266"/>
        <v>Acceptable</v>
      </c>
      <c r="V1895" t="str">
        <f t="shared" si="267"/>
        <v>Safe</v>
      </c>
      <c r="W1895" t="str">
        <f t="shared" si="268"/>
        <v>Acceptable</v>
      </c>
      <c r="AA1895" t="str">
        <f t="shared" si="269"/>
        <v>Not-Potable</v>
      </c>
      <c r="AB1895" t="str">
        <f t="shared" si="270"/>
        <v>Not-Potable</v>
      </c>
      <c r="AC1895" t="s">
        <v>35</v>
      </c>
    </row>
    <row r="1896" spans="2:29" x14ac:dyDescent="0.3">
      <c r="B1896">
        <v>7.0403949560722801</v>
      </c>
      <c r="C1896">
        <v>199.07921689768199</v>
      </c>
      <c r="D1896">
        <v>225.05518596929301</v>
      </c>
      <c r="E1896">
        <v>7.95357227899013</v>
      </c>
      <c r="F1896">
        <f>$AH$27</f>
        <v>333.77577661081307</v>
      </c>
      <c r="G1896">
        <v>531.47666646568098</v>
      </c>
      <c r="H1896">
        <v>14.690953877229999</v>
      </c>
      <c r="I1896">
        <v>58.412860166541698</v>
      </c>
      <c r="J1896">
        <v>3.93191655326223</v>
      </c>
      <c r="O1896" t="str">
        <f t="shared" si="263"/>
        <v>Neutral</v>
      </c>
      <c r="P1896" t="str" cm="1">
        <f t="array" ref="P1896">_xlfn.IFS(C1895&lt;=60,"Soft",
C1895&lt;120,"Moderately Soft",
C1895&lt;=170,"Desirable",
C1895&lt;=240,"Moderately Hard",
C1895&gt;240,"Hard")</f>
        <v>Hard</v>
      </c>
      <c r="Q1896" t="str" cm="1">
        <f t="array" ref="Q1896">_xlfn.IFS(D1895&lt;50,"Non-Beneficial",
D1895&lt;=150,"Excellent",
D1895&lt;=250,"Good",
D1895&lt;=350,"Average",
D1895&lt;=500,"Poor",
D1895&lt;=800,"Very Poor",
D1895&gt;800,"Unacceptable")</f>
        <v>Average</v>
      </c>
      <c r="R1896" t="str">
        <f t="shared" si="262"/>
        <v>Unacceptable</v>
      </c>
      <c r="S1896" t="str">
        <f t="shared" si="264"/>
        <v>Safe</v>
      </c>
      <c r="T1896" t="str">
        <f t="shared" si="265"/>
        <v>Acceptable</v>
      </c>
      <c r="U1896" t="str">
        <f t="shared" si="266"/>
        <v>Acceptable</v>
      </c>
      <c r="V1896" t="str">
        <f t="shared" si="267"/>
        <v>Unsafe</v>
      </c>
      <c r="W1896" t="str">
        <f t="shared" si="268"/>
        <v>Acceptable</v>
      </c>
      <c r="AA1896" t="str">
        <f t="shared" si="269"/>
        <v>Not-Potable</v>
      </c>
      <c r="AB1896" t="str">
        <f t="shared" si="270"/>
        <v>Not-Potable</v>
      </c>
      <c r="AC1896" t="s">
        <v>35</v>
      </c>
    </row>
    <row r="1897" spans="2:29" x14ac:dyDescent="0.3">
      <c r="B1897">
        <v>8.0530436822355593</v>
      </c>
      <c r="C1897">
        <v>211.78323531812899</v>
      </c>
      <c r="D1897">
        <v>370.86546054059602</v>
      </c>
      <c r="E1897">
        <v>8.26753683232754</v>
      </c>
      <c r="F1897">
        <v>251.44349970246299</v>
      </c>
      <c r="G1897">
        <v>512.89903637125997</v>
      </c>
      <c r="H1897">
        <v>19.166620232734498</v>
      </c>
      <c r="I1897">
        <v>73.248984331406703</v>
      </c>
      <c r="J1897">
        <v>3.3015748949924899</v>
      </c>
      <c r="O1897" t="str">
        <f t="shared" si="263"/>
        <v>Neutral</v>
      </c>
      <c r="P1897" t="str" cm="1">
        <f t="array" ref="P1897">_xlfn.IFS(C1896&lt;=60,"Soft",
C1896&lt;120,"Moderately Soft",
C1896&lt;=170,"Desirable",
C1896&lt;=240,"Moderately Hard",
C1896&gt;240,"Hard")</f>
        <v>Moderately Hard</v>
      </c>
      <c r="Q1897" t="str" cm="1">
        <f t="array" ref="Q1897">_xlfn.IFS(D1896&lt;50,"Non-Beneficial",
D1896&lt;=150,"Excellent",
D1896&lt;=250,"Good",
D1896&lt;=350,"Average",
D1896&lt;=500,"Poor",
D1896&lt;=800,"Very Poor",
D1896&gt;800,"Unacceptable")</f>
        <v>Good</v>
      </c>
      <c r="R1897" t="str">
        <f t="shared" si="262"/>
        <v>Unacceptable</v>
      </c>
      <c r="S1897" t="str">
        <f t="shared" si="264"/>
        <v>Safe</v>
      </c>
      <c r="T1897" t="str">
        <f t="shared" si="265"/>
        <v>Unacceptable</v>
      </c>
      <c r="U1897" t="str">
        <f t="shared" si="266"/>
        <v>Acceptable</v>
      </c>
      <c r="V1897" t="str">
        <f t="shared" si="267"/>
        <v>Safe</v>
      </c>
      <c r="W1897" t="str">
        <f t="shared" si="268"/>
        <v>Acceptable</v>
      </c>
      <c r="AA1897" t="str">
        <f t="shared" si="269"/>
        <v>Not-Potable</v>
      </c>
      <c r="AB1897" t="str">
        <f t="shared" si="270"/>
        <v>Not-Potable</v>
      </c>
      <c r="AC1897" t="s">
        <v>35</v>
      </c>
    </row>
    <row r="1898" spans="2:29" x14ac:dyDescent="0.3">
      <c r="B1898">
        <v>7.0443753187341098</v>
      </c>
      <c r="C1898">
        <v>229.60317278383201</v>
      </c>
      <c r="D1898">
        <v>125.75279626806</v>
      </c>
      <c r="E1898">
        <v>7.8377779908544198</v>
      </c>
      <c r="F1898">
        <v>390.46768366159898</v>
      </c>
      <c r="G1898">
        <v>558.17659180607995</v>
      </c>
      <c r="H1898">
        <v>15.7547846118983</v>
      </c>
      <c r="I1898">
        <v>36.267530025124501</v>
      </c>
      <c r="J1898">
        <v>4.2766990736424599</v>
      </c>
      <c r="O1898" t="str">
        <f t="shared" si="263"/>
        <v>Alkaline</v>
      </c>
      <c r="P1898" t="str" cm="1">
        <f t="array" ref="P1898">_xlfn.IFS(C1897&lt;=60,"Soft",
C1897&lt;120,"Moderately Soft",
C1897&lt;=170,"Desirable",
C1897&lt;=240,"Moderately Hard",
C1897&gt;240,"Hard")</f>
        <v>Moderately Hard</v>
      </c>
      <c r="Q1898" t="str" cm="1">
        <f t="array" ref="Q1898">_xlfn.IFS(D1897&lt;50,"Non-Beneficial",
D1897&lt;=150,"Excellent",
D1897&lt;=250,"Good",
D1897&lt;=350,"Average",
D1897&lt;=500,"Poor",
D1897&lt;=800,"Very Poor",
D1897&gt;800,"Unacceptable")</f>
        <v>Poor</v>
      </c>
      <c r="R1898" t="str">
        <f t="shared" si="262"/>
        <v>Unacceptable</v>
      </c>
      <c r="S1898" t="str">
        <f t="shared" si="264"/>
        <v>Safe</v>
      </c>
      <c r="T1898" t="str">
        <f t="shared" si="265"/>
        <v>Unacceptable</v>
      </c>
      <c r="U1898" t="str">
        <f t="shared" si="266"/>
        <v>Acceptable</v>
      </c>
      <c r="V1898" t="str">
        <f t="shared" si="267"/>
        <v>Safe</v>
      </c>
      <c r="W1898" t="str">
        <f t="shared" si="268"/>
        <v>Acceptable</v>
      </c>
      <c r="AA1898" t="str">
        <f t="shared" si="269"/>
        <v>Not-Potable</v>
      </c>
      <c r="AB1898" t="str">
        <f t="shared" si="270"/>
        <v>Not-Potable</v>
      </c>
      <c r="AC1898" t="s">
        <v>35</v>
      </c>
    </row>
    <row r="1899" spans="2:29" x14ac:dyDescent="0.3">
      <c r="B1899">
        <v>6.3098915761801999</v>
      </c>
      <c r="C1899">
        <v>133.64992468613201</v>
      </c>
      <c r="D1899">
        <v>310.62371914845602</v>
      </c>
      <c r="E1899">
        <v>6.9756020039734201</v>
      </c>
      <c r="F1899">
        <v>252.10892512246201</v>
      </c>
      <c r="G1899">
        <v>381.05877629677298</v>
      </c>
      <c r="H1899">
        <v>17.2000082507199</v>
      </c>
      <c r="I1899">
        <v>71.181544417456607</v>
      </c>
      <c r="J1899">
        <v>3.6030404617750702</v>
      </c>
      <c r="O1899" t="str">
        <f t="shared" si="263"/>
        <v>Neutral</v>
      </c>
      <c r="P1899" t="str" cm="1">
        <f t="array" ref="P1899">_xlfn.IFS(C1898&lt;=60,"Soft",
C1898&lt;120,"Moderately Soft",
C1898&lt;=170,"Desirable",
C1898&lt;=240,"Moderately Hard",
C1898&gt;240,"Hard")</f>
        <v>Moderately Hard</v>
      </c>
      <c r="Q1899" t="str" cm="1">
        <f t="array" ref="Q1899">_xlfn.IFS(D1898&lt;50,"Non-Beneficial",
D1898&lt;=150,"Excellent",
D1898&lt;=250,"Good",
D1898&lt;=350,"Average",
D1898&lt;=500,"Poor",
D1898&lt;=800,"Very Poor",
D1898&gt;800,"Unacceptable")</f>
        <v>Excellent</v>
      </c>
      <c r="R1899" t="str">
        <f t="shared" si="262"/>
        <v>Unacceptable</v>
      </c>
      <c r="S1899" t="str">
        <f t="shared" si="264"/>
        <v>Safe</v>
      </c>
      <c r="T1899" t="str">
        <f t="shared" si="265"/>
        <v>Unacceptable</v>
      </c>
      <c r="U1899" t="str">
        <f t="shared" si="266"/>
        <v>Acceptable</v>
      </c>
      <c r="V1899" t="str">
        <f t="shared" si="267"/>
        <v>Safe</v>
      </c>
      <c r="W1899" t="str">
        <f t="shared" si="268"/>
        <v>Acceptable</v>
      </c>
      <c r="AA1899" t="str">
        <f t="shared" si="269"/>
        <v>Not-Potable</v>
      </c>
      <c r="AB1899" t="str">
        <f t="shared" si="270"/>
        <v>Not-Potable</v>
      </c>
      <c r="AC1899" t="s">
        <v>35</v>
      </c>
    </row>
    <row r="1900" spans="2:29" x14ac:dyDescent="0.3">
      <c r="B1900">
        <v>6.20357284820843</v>
      </c>
      <c r="C1900">
        <v>139.12908302130501</v>
      </c>
      <c r="D1900">
        <v>66.982390951628602</v>
      </c>
      <c r="E1900">
        <v>3.87681271497528</v>
      </c>
      <c r="F1900">
        <f>$AH$27</f>
        <v>333.77577661081307</v>
      </c>
      <c r="G1900">
        <v>601.526166988667</v>
      </c>
      <c r="H1900">
        <v>13.368164539589699</v>
      </c>
      <c r="I1900">
        <v>68.298689053922104</v>
      </c>
      <c r="J1900">
        <v>4.3055493618376897</v>
      </c>
      <c r="O1900" t="str">
        <f t="shared" si="263"/>
        <v>Acidic</v>
      </c>
      <c r="P1900" t="str" cm="1">
        <f t="array" ref="P1900">_xlfn.IFS(C1899&lt;=60,"Soft",
C1899&lt;120,"Moderately Soft",
C1899&lt;=170,"Desirable",
C1899&lt;=240,"Moderately Hard",
C1899&gt;240,"Hard")</f>
        <v>Desirable</v>
      </c>
      <c r="Q1900" t="str" cm="1">
        <f t="array" ref="Q1900">_xlfn.IFS(D1899&lt;50,"Non-Beneficial",
D1899&lt;=150,"Excellent",
D1899&lt;=250,"Good",
D1899&lt;=350,"Average",
D1899&lt;=500,"Poor",
D1899&lt;=800,"Very Poor",
D1899&gt;800,"Unacceptable")</f>
        <v>Average</v>
      </c>
      <c r="R1900" t="str">
        <f t="shared" si="262"/>
        <v>Needs Boiling</v>
      </c>
      <c r="S1900" t="str">
        <f t="shared" si="264"/>
        <v>Safe</v>
      </c>
      <c r="T1900" t="str">
        <f t="shared" si="265"/>
        <v>Acceptable</v>
      </c>
      <c r="U1900" t="str">
        <f t="shared" si="266"/>
        <v>Acceptable</v>
      </c>
      <c r="V1900" t="str">
        <f t="shared" si="267"/>
        <v>Safe</v>
      </c>
      <c r="W1900" t="str">
        <f t="shared" si="268"/>
        <v>Acceptable</v>
      </c>
      <c r="AA1900" t="str">
        <f t="shared" si="269"/>
        <v>Not-Potable</v>
      </c>
      <c r="AB1900" t="str">
        <f t="shared" si="270"/>
        <v>Potable</v>
      </c>
      <c r="AC1900" t="s">
        <v>35</v>
      </c>
    </row>
    <row r="1901" spans="2:29" x14ac:dyDescent="0.3">
      <c r="B1901">
        <v>6.8794049572962797</v>
      </c>
      <c r="C1901">
        <v>214.73188747950201</v>
      </c>
      <c r="D1901">
        <v>205.09331961593699</v>
      </c>
      <c r="E1901">
        <v>9.0352503537969895</v>
      </c>
      <c r="F1901">
        <v>321.383277693975</v>
      </c>
      <c r="G1901">
        <v>306.78430224297199</v>
      </c>
      <c r="H1901">
        <v>12.4773031657095</v>
      </c>
      <c r="I1901">
        <v>79.692079861559293</v>
      </c>
      <c r="J1901">
        <v>4.7004702297634804</v>
      </c>
      <c r="O1901" t="str">
        <f t="shared" si="263"/>
        <v>Acidic</v>
      </c>
      <c r="P1901" t="str" cm="1">
        <f t="array" ref="P1901">_xlfn.IFS(C1900&lt;=60,"Soft",
C1900&lt;120,"Moderately Soft",
C1900&lt;=170,"Desirable",
C1900&lt;=240,"Moderately Hard",
C1900&gt;240,"Hard")</f>
        <v>Desirable</v>
      </c>
      <c r="Q1901" t="str" cm="1">
        <f t="array" ref="Q1901">_xlfn.IFS(D1900&lt;50,"Non-Beneficial",
D1900&lt;=150,"Excellent",
D1900&lt;=250,"Good",
D1900&lt;=350,"Average",
D1900&lt;=500,"Poor",
D1900&lt;=800,"Very Poor",
D1900&gt;800,"Unacceptable")</f>
        <v>Excellent</v>
      </c>
      <c r="R1901" t="str">
        <f t="shared" si="262"/>
        <v>Acceptable</v>
      </c>
      <c r="S1901" t="str">
        <f t="shared" si="264"/>
        <v>Safe</v>
      </c>
      <c r="T1901" t="str">
        <f t="shared" si="265"/>
        <v>Unacceptable</v>
      </c>
      <c r="U1901" t="str">
        <f t="shared" si="266"/>
        <v>Acceptable</v>
      </c>
      <c r="V1901" t="str">
        <f t="shared" si="267"/>
        <v>Safe</v>
      </c>
      <c r="W1901" t="str">
        <f t="shared" si="268"/>
        <v>Acceptable</v>
      </c>
      <c r="AA1901" t="str">
        <f t="shared" si="269"/>
        <v>Not-Potable</v>
      </c>
      <c r="AB1901" t="str">
        <f t="shared" si="270"/>
        <v>Not-Potable</v>
      </c>
      <c r="AC1901" t="s">
        <v>35</v>
      </c>
    </row>
    <row r="1902" spans="2:29" x14ac:dyDescent="0.3">
      <c r="B1902">
        <v>7.7548843944371901</v>
      </c>
      <c r="C1902">
        <v>210.720768697788</v>
      </c>
      <c r="D1902">
        <v>188.570584972527</v>
      </c>
      <c r="E1902">
        <v>5.6937519199329598</v>
      </c>
      <c r="F1902">
        <v>376.48462222349798</v>
      </c>
      <c r="G1902">
        <v>375.67269084352398</v>
      </c>
      <c r="H1902">
        <v>14.708599014305999</v>
      </c>
      <c r="I1902">
        <v>43.299820101900004</v>
      </c>
      <c r="J1902">
        <v>5.1283900545281096</v>
      </c>
      <c r="O1902" t="str">
        <f t="shared" si="263"/>
        <v>Neutral</v>
      </c>
      <c r="P1902" t="str" cm="1">
        <f t="array" ref="P1902">_xlfn.IFS(C1901&lt;=60,"Soft",
C1901&lt;120,"Moderately Soft",
C1901&lt;=170,"Desirable",
C1901&lt;=240,"Moderately Hard",
C1901&gt;240,"Hard")</f>
        <v>Moderately Hard</v>
      </c>
      <c r="Q1902" t="str" cm="1">
        <f t="array" ref="Q1902">_xlfn.IFS(D1901&lt;50,"Non-Beneficial",
D1901&lt;=150,"Excellent",
D1901&lt;=250,"Good",
D1901&lt;=350,"Average",
D1901&lt;=500,"Poor",
D1901&lt;=800,"Very Poor",
D1901&gt;800,"Unacceptable")</f>
        <v>Good</v>
      </c>
      <c r="R1902" t="str">
        <f t="shared" si="262"/>
        <v>Unacceptable</v>
      </c>
      <c r="S1902" t="str">
        <f t="shared" si="264"/>
        <v>Safe</v>
      </c>
      <c r="T1902" t="str">
        <f t="shared" si="265"/>
        <v>Acceptable</v>
      </c>
      <c r="U1902" t="str">
        <f t="shared" si="266"/>
        <v>Acceptable</v>
      </c>
      <c r="V1902" t="str">
        <f t="shared" si="267"/>
        <v>Safe</v>
      </c>
      <c r="W1902" t="str">
        <f t="shared" si="268"/>
        <v>Acceptable</v>
      </c>
      <c r="AA1902" t="str">
        <f t="shared" si="269"/>
        <v>Not-Potable</v>
      </c>
      <c r="AB1902" t="str">
        <f t="shared" si="270"/>
        <v>Potable</v>
      </c>
      <c r="AC1902" t="s">
        <v>35</v>
      </c>
    </row>
    <row r="1903" spans="2:29" x14ac:dyDescent="0.3">
      <c r="B1903">
        <v>7.9166696988353102</v>
      </c>
      <c r="C1903">
        <v>201.45580795921001</v>
      </c>
      <c r="D1903">
        <v>394.31252631874202</v>
      </c>
      <c r="E1903">
        <v>7.5254409748375597</v>
      </c>
      <c r="F1903">
        <v>276.206919734378</v>
      </c>
      <c r="G1903">
        <v>432.58999551592598</v>
      </c>
      <c r="H1903">
        <v>17.8219218460357</v>
      </c>
      <c r="I1903">
        <v>70.239600665619605</v>
      </c>
      <c r="J1903">
        <v>4.27519271910284</v>
      </c>
      <c r="O1903" t="str">
        <f t="shared" si="263"/>
        <v>Neutral</v>
      </c>
      <c r="P1903" t="str" cm="1">
        <f t="array" ref="P1903">_xlfn.IFS(C1902&lt;=60,"Soft",
C1902&lt;120,"Moderately Soft",
C1902&lt;=170,"Desirable",
C1902&lt;=240,"Moderately Hard",
C1902&gt;240,"Hard")</f>
        <v>Moderately Hard</v>
      </c>
      <c r="Q1903" t="str" cm="1">
        <f t="array" ref="Q1903">_xlfn.IFS(D1902&lt;50,"Non-Beneficial",
D1902&lt;=150,"Excellent",
D1902&lt;=250,"Good",
D1902&lt;=350,"Average",
D1902&lt;=500,"Poor",
D1902&lt;=800,"Very Poor",
D1902&gt;800,"Unacceptable")</f>
        <v>Good</v>
      </c>
      <c r="R1903" t="str">
        <f t="shared" si="262"/>
        <v>Needs Boiling</v>
      </c>
      <c r="S1903" t="str">
        <f t="shared" si="264"/>
        <v>Safe</v>
      </c>
      <c r="T1903" t="str">
        <f t="shared" si="265"/>
        <v>Acceptable</v>
      </c>
      <c r="U1903" t="str">
        <f t="shared" si="266"/>
        <v>Acceptable</v>
      </c>
      <c r="V1903" t="str">
        <f t="shared" si="267"/>
        <v>Safe</v>
      </c>
      <c r="W1903" t="str">
        <f t="shared" si="268"/>
        <v>Unacceptable</v>
      </c>
      <c r="AA1903" t="str">
        <f t="shared" si="269"/>
        <v>Not-Potable</v>
      </c>
      <c r="AB1903" t="str">
        <f t="shared" si="270"/>
        <v>Potable</v>
      </c>
      <c r="AC1903" t="s">
        <v>35</v>
      </c>
    </row>
    <row r="1904" spans="2:29" x14ac:dyDescent="0.3">
      <c r="B1904">
        <v>6.4053924817762402</v>
      </c>
      <c r="C1904">
        <v>183.86724504297899</v>
      </c>
      <c r="D1904">
        <v>205.26306835102901</v>
      </c>
      <c r="E1904">
        <v>8.4502723546064793</v>
      </c>
      <c r="F1904">
        <v>366.17663359014398</v>
      </c>
      <c r="G1904">
        <v>548.63770207879497</v>
      </c>
      <c r="H1904">
        <v>13.4487966354897</v>
      </c>
      <c r="I1904">
        <v>69.054138140280401</v>
      </c>
      <c r="J1904">
        <v>4.5319207814080702</v>
      </c>
      <c r="O1904" t="str">
        <f t="shared" si="263"/>
        <v>Neutral</v>
      </c>
      <c r="P1904" t="str" cm="1">
        <f t="array" ref="P1904">_xlfn.IFS(C1903&lt;=60,"Soft",
C1903&lt;120,"Moderately Soft",
C1903&lt;=170,"Desirable",
C1903&lt;=240,"Moderately Hard",
C1903&gt;240,"Hard")</f>
        <v>Moderately Hard</v>
      </c>
      <c r="Q1904" t="str" cm="1">
        <f t="array" ref="Q1904">_xlfn.IFS(D1903&lt;50,"Non-Beneficial",
D1903&lt;=150,"Excellent",
D1903&lt;=250,"Good",
D1903&lt;=350,"Average",
D1903&lt;=500,"Poor",
D1903&lt;=800,"Very Poor",
D1903&gt;800,"Unacceptable")</f>
        <v>Poor</v>
      </c>
      <c r="R1904" t="str">
        <f t="shared" si="262"/>
        <v>Unacceptable</v>
      </c>
      <c r="S1904" t="str">
        <f t="shared" si="264"/>
        <v>Safe</v>
      </c>
      <c r="T1904" t="str">
        <f t="shared" si="265"/>
        <v>Acceptable</v>
      </c>
      <c r="U1904" t="str">
        <f t="shared" si="266"/>
        <v>Acceptable</v>
      </c>
      <c r="V1904" t="str">
        <f t="shared" si="267"/>
        <v>Safe</v>
      </c>
      <c r="W1904" t="str">
        <f t="shared" si="268"/>
        <v>Acceptable</v>
      </c>
      <c r="AA1904" t="str">
        <f t="shared" si="269"/>
        <v>Not-Potable</v>
      </c>
      <c r="AB1904" t="str">
        <f t="shared" si="270"/>
        <v>Not-Potable</v>
      </c>
      <c r="AC1904" t="s">
        <v>35</v>
      </c>
    </row>
    <row r="1905" spans="2:29" x14ac:dyDescent="0.3">
      <c r="B1905">
        <v>7.7959578005971704</v>
      </c>
      <c r="C1905">
        <v>239.27825450711001</v>
      </c>
      <c r="D1905">
        <v>278.49142088223203</v>
      </c>
      <c r="E1905">
        <v>6.4759944301482397</v>
      </c>
      <c r="F1905">
        <v>356.17070211937403</v>
      </c>
      <c r="G1905">
        <v>484.10478448594699</v>
      </c>
      <c r="H1905">
        <v>18.6922483652564</v>
      </c>
      <c r="I1905">
        <v>50.128415290648498</v>
      </c>
      <c r="J1905">
        <v>4.2518761695023199</v>
      </c>
      <c r="O1905" t="str">
        <f t="shared" si="263"/>
        <v>Acidic</v>
      </c>
      <c r="P1905" t="str" cm="1">
        <f t="array" ref="P1905">_xlfn.IFS(C1904&lt;=60,"Soft",
C1904&lt;120,"Moderately Soft",
C1904&lt;=170,"Desirable",
C1904&lt;=240,"Moderately Hard",
C1904&gt;240,"Hard")</f>
        <v>Moderately Hard</v>
      </c>
      <c r="Q1905" t="str" cm="1">
        <f t="array" ref="Q1905">_xlfn.IFS(D1904&lt;50,"Non-Beneficial",
D1904&lt;=150,"Excellent",
D1904&lt;=250,"Good",
D1904&lt;=350,"Average",
D1904&lt;=500,"Poor",
D1904&lt;=800,"Very Poor",
D1904&gt;800,"Unacceptable")</f>
        <v>Good</v>
      </c>
      <c r="R1905" t="str">
        <f t="shared" si="262"/>
        <v>Unacceptable</v>
      </c>
      <c r="S1905" t="str">
        <f t="shared" si="264"/>
        <v>Safe</v>
      </c>
      <c r="T1905" t="str">
        <f t="shared" si="265"/>
        <v>Unacceptable</v>
      </c>
      <c r="U1905" t="str">
        <f t="shared" si="266"/>
        <v>Acceptable</v>
      </c>
      <c r="V1905" t="str">
        <f t="shared" si="267"/>
        <v>Safe</v>
      </c>
      <c r="W1905" t="str">
        <f t="shared" si="268"/>
        <v>Acceptable</v>
      </c>
      <c r="AA1905" t="str">
        <f t="shared" si="269"/>
        <v>Not-Potable</v>
      </c>
      <c r="AB1905" t="str">
        <f t="shared" si="270"/>
        <v>Not-Potable</v>
      </c>
      <c r="AC1905" t="s">
        <v>35</v>
      </c>
    </row>
    <row r="1906" spans="2:29" x14ac:dyDescent="0.3">
      <c r="B1906">
        <v>6.9639793510478496</v>
      </c>
      <c r="C1906">
        <v>180.401506029308</v>
      </c>
      <c r="D1906">
        <v>128.78176353612199</v>
      </c>
      <c r="E1906">
        <v>6.4240985325003699</v>
      </c>
      <c r="F1906">
        <f>$AH$27</f>
        <v>333.77577661081307</v>
      </c>
      <c r="G1906">
        <v>358.51647677192</v>
      </c>
      <c r="H1906">
        <v>16.329624998843698</v>
      </c>
      <c r="I1906">
        <v>66.302629487980298</v>
      </c>
      <c r="J1906">
        <v>4.4898704731828403</v>
      </c>
      <c r="O1906" t="str">
        <f t="shared" si="263"/>
        <v>Neutral</v>
      </c>
      <c r="P1906" t="str" cm="1">
        <f t="array" ref="P1906">_xlfn.IFS(C1905&lt;=60,"Soft",
C1905&lt;120,"Moderately Soft",
C1905&lt;=170,"Desirable",
C1905&lt;=240,"Moderately Hard",
C1905&gt;240,"Hard")</f>
        <v>Moderately Hard</v>
      </c>
      <c r="Q1906" t="str" cm="1">
        <f t="array" ref="Q1906">_xlfn.IFS(D1905&lt;50,"Non-Beneficial",
D1905&lt;=150,"Excellent",
D1905&lt;=250,"Good",
D1905&lt;=350,"Average",
D1905&lt;=500,"Poor",
D1905&lt;=800,"Very Poor",
D1905&gt;800,"Unacceptable")</f>
        <v>Average</v>
      </c>
      <c r="R1906" t="str">
        <f t="shared" si="262"/>
        <v>Needs Boiling</v>
      </c>
      <c r="S1906" t="str">
        <f t="shared" si="264"/>
        <v>Safe</v>
      </c>
      <c r="T1906" t="str">
        <f t="shared" si="265"/>
        <v>Acceptable</v>
      </c>
      <c r="U1906" t="str">
        <f t="shared" si="266"/>
        <v>Acceptable</v>
      </c>
      <c r="V1906" t="str">
        <f t="shared" si="267"/>
        <v>Safe</v>
      </c>
      <c r="W1906" t="str">
        <f t="shared" si="268"/>
        <v>Acceptable</v>
      </c>
      <c r="AA1906" t="str">
        <f t="shared" si="269"/>
        <v>Potable</v>
      </c>
      <c r="AB1906" t="str">
        <f t="shared" si="270"/>
        <v>Potable</v>
      </c>
      <c r="AC1906" t="s">
        <v>35</v>
      </c>
    </row>
    <row r="1907" spans="2:29" x14ac:dyDescent="0.3">
      <c r="B1907">
        <v>6.9678613966386598</v>
      </c>
      <c r="C1907">
        <v>183.93347620579399</v>
      </c>
      <c r="D1907">
        <v>134.010443941152</v>
      </c>
      <c r="E1907">
        <v>6.4576865551836002</v>
      </c>
      <c r="F1907">
        <v>371.788363578668</v>
      </c>
      <c r="G1907">
        <v>433.239428586636</v>
      </c>
      <c r="H1907">
        <v>14.5842313956823</v>
      </c>
      <c r="I1907">
        <v>66.029156116898605</v>
      </c>
      <c r="J1907">
        <v>4.8932152733976499</v>
      </c>
      <c r="O1907" t="str">
        <f t="shared" si="263"/>
        <v>Neutral</v>
      </c>
      <c r="P1907" t="str" cm="1">
        <f t="array" ref="P1907">_xlfn.IFS(C1906&lt;=60,"Soft",
C1906&lt;120,"Moderately Soft",
C1906&lt;=170,"Desirable",
C1906&lt;=240,"Moderately Hard",
C1906&gt;240,"Hard")</f>
        <v>Moderately Hard</v>
      </c>
      <c r="Q1907" t="str" cm="1">
        <f t="array" ref="Q1907">_xlfn.IFS(D1906&lt;50,"Non-Beneficial",
D1906&lt;=150,"Excellent",
D1906&lt;=250,"Good",
D1906&lt;=350,"Average",
D1906&lt;=500,"Poor",
D1906&lt;=800,"Very Poor",
D1906&gt;800,"Unacceptable")</f>
        <v>Excellent</v>
      </c>
      <c r="R1907" t="str">
        <f t="shared" si="262"/>
        <v>Needs Boiling</v>
      </c>
      <c r="S1907" t="str">
        <f t="shared" si="264"/>
        <v>Safe</v>
      </c>
      <c r="T1907" t="str">
        <f t="shared" si="265"/>
        <v>Acceptable</v>
      </c>
      <c r="U1907" t="str">
        <f t="shared" si="266"/>
        <v>Acceptable</v>
      </c>
      <c r="V1907" t="str">
        <f t="shared" si="267"/>
        <v>Safe</v>
      </c>
      <c r="W1907" t="str">
        <f t="shared" si="268"/>
        <v>Acceptable</v>
      </c>
      <c r="AA1907" t="str">
        <f t="shared" si="269"/>
        <v>Potable</v>
      </c>
      <c r="AB1907" t="str">
        <f t="shared" si="270"/>
        <v>Potable</v>
      </c>
      <c r="AC1907" t="s">
        <v>35</v>
      </c>
    </row>
    <row r="1908" spans="2:29" x14ac:dyDescent="0.3">
      <c r="B1908">
        <v>6.6227913564466201</v>
      </c>
      <c r="C1908">
        <v>195.86711683127899</v>
      </c>
      <c r="D1908">
        <v>139.00716522780601</v>
      </c>
      <c r="E1908">
        <v>6.3635375397735503</v>
      </c>
      <c r="F1908">
        <v>387.35693798484101</v>
      </c>
      <c r="G1908">
        <v>310.851138015473</v>
      </c>
      <c r="H1908">
        <v>11.7583742393713</v>
      </c>
      <c r="I1908">
        <v>52.406187870715598</v>
      </c>
      <c r="J1908">
        <v>5.6092908097377103</v>
      </c>
      <c r="O1908" t="str">
        <f t="shared" si="263"/>
        <v>Neutral</v>
      </c>
      <c r="P1908" t="str" cm="1">
        <f t="array" ref="P1908">_xlfn.IFS(C1907&lt;=60,"Soft",
C1907&lt;120,"Moderately Soft",
C1907&lt;=170,"Desirable",
C1907&lt;=240,"Moderately Hard",
C1907&gt;240,"Hard")</f>
        <v>Moderately Hard</v>
      </c>
      <c r="Q1908" t="str" cm="1">
        <f t="array" ref="Q1908">_xlfn.IFS(D1907&lt;50,"Non-Beneficial",
D1907&lt;=150,"Excellent",
D1907&lt;=250,"Good",
D1907&lt;=350,"Average",
D1907&lt;=500,"Poor",
D1907&lt;=800,"Very Poor",
D1907&gt;800,"Unacceptable")</f>
        <v>Excellent</v>
      </c>
      <c r="R1908" t="str">
        <f t="shared" si="262"/>
        <v>Needs Boiling</v>
      </c>
      <c r="S1908" t="str">
        <f t="shared" si="264"/>
        <v>Safe</v>
      </c>
      <c r="T1908" t="str">
        <f t="shared" si="265"/>
        <v>Acceptable</v>
      </c>
      <c r="U1908" t="str">
        <f t="shared" si="266"/>
        <v>Acceptable</v>
      </c>
      <c r="V1908" t="str">
        <f t="shared" si="267"/>
        <v>Safe</v>
      </c>
      <c r="W1908" t="str">
        <f t="shared" si="268"/>
        <v>Acceptable</v>
      </c>
      <c r="AA1908" t="str">
        <f t="shared" si="269"/>
        <v>Potable</v>
      </c>
      <c r="AB1908" t="str">
        <f t="shared" si="270"/>
        <v>Potable</v>
      </c>
      <c r="AC1908" t="s">
        <v>35</v>
      </c>
    </row>
    <row r="1909" spans="2:29" x14ac:dyDescent="0.3">
      <c r="B1909">
        <v>7.3699886207415899</v>
      </c>
      <c r="C1909">
        <v>236.476720724578</v>
      </c>
      <c r="D1909">
        <v>189.983468229913</v>
      </c>
      <c r="E1909">
        <v>7.4044345244422098</v>
      </c>
      <c r="F1909">
        <v>359.93056566018998</v>
      </c>
      <c r="G1909">
        <v>357.06620321602901</v>
      </c>
      <c r="H1909">
        <v>18.020331094548101</v>
      </c>
      <c r="I1909">
        <v>58.2712570625214</v>
      </c>
      <c r="J1909">
        <v>3.4638524371482902</v>
      </c>
      <c r="O1909" t="str">
        <f t="shared" si="263"/>
        <v>Drinkable</v>
      </c>
      <c r="P1909" t="str" cm="1">
        <f t="array" ref="P1909">_xlfn.IFS(C1908&lt;=60,"Soft",
C1908&lt;120,"Moderately Soft",
C1908&lt;=170,"Desirable",
C1908&lt;=240,"Moderately Hard",
C1908&gt;240,"Hard")</f>
        <v>Moderately Hard</v>
      </c>
      <c r="Q1909" t="str" cm="1">
        <f t="array" ref="Q1909">_xlfn.IFS(D1908&lt;50,"Non-Beneficial",
D1908&lt;=150,"Excellent",
D1908&lt;=250,"Good",
D1908&lt;=350,"Average",
D1908&lt;=500,"Poor",
D1908&lt;=800,"Very Poor",
D1908&gt;800,"Unacceptable")</f>
        <v>Excellent</v>
      </c>
      <c r="R1909" t="str">
        <f t="shared" si="262"/>
        <v>Needs Boiling</v>
      </c>
      <c r="S1909" t="str">
        <f t="shared" si="264"/>
        <v>Safe</v>
      </c>
      <c r="T1909" t="str">
        <f t="shared" si="265"/>
        <v>Acceptable</v>
      </c>
      <c r="U1909" t="str">
        <f t="shared" si="266"/>
        <v>Acceptable</v>
      </c>
      <c r="V1909" t="str">
        <f t="shared" si="267"/>
        <v>Safe</v>
      </c>
      <c r="W1909" t="str">
        <f t="shared" si="268"/>
        <v>Unacceptable</v>
      </c>
      <c r="AA1909" t="str">
        <f t="shared" si="269"/>
        <v>Not-Potable</v>
      </c>
      <c r="AB1909" t="str">
        <f t="shared" si="270"/>
        <v>Potable</v>
      </c>
      <c r="AC1909" t="s">
        <v>35</v>
      </c>
    </row>
    <row r="1910" spans="2:29" x14ac:dyDescent="0.3">
      <c r="B1910">
        <f>$AG$27</f>
        <v>7.080794504276815</v>
      </c>
      <c r="C1910">
        <v>134.31115980652001</v>
      </c>
      <c r="D1910">
        <v>80.768222825952193</v>
      </c>
      <c r="E1910">
        <v>5.3221119862804196</v>
      </c>
      <c r="F1910">
        <f>$AH$27</f>
        <v>333.77577661081307</v>
      </c>
      <c r="G1910">
        <v>599.61453529137395</v>
      </c>
      <c r="H1910">
        <v>9.2533506286650304</v>
      </c>
      <c r="I1910">
        <v>100.335664955919</v>
      </c>
      <c r="J1910">
        <v>3.3739365078527701</v>
      </c>
      <c r="O1910" t="str">
        <f t="shared" si="263"/>
        <v>Neutral</v>
      </c>
      <c r="P1910" t="str" cm="1">
        <f t="array" ref="P1910">_xlfn.IFS(C1909&lt;=60,"Soft",
C1909&lt;120,"Moderately Soft",
C1909&lt;=170,"Desirable",
C1909&lt;=240,"Moderately Hard",
C1909&gt;240,"Hard")</f>
        <v>Moderately Hard</v>
      </c>
      <c r="Q1910" t="str" cm="1">
        <f t="array" ref="Q1910">_xlfn.IFS(D1909&lt;50,"Non-Beneficial",
D1909&lt;=150,"Excellent",
D1909&lt;=250,"Good",
D1909&lt;=350,"Average",
D1909&lt;=500,"Poor",
D1909&lt;=800,"Very Poor",
D1909&gt;800,"Unacceptable")</f>
        <v>Good</v>
      </c>
      <c r="R1910" t="str">
        <f t="shared" si="262"/>
        <v>Unacceptable</v>
      </c>
      <c r="S1910" t="str">
        <f t="shared" si="264"/>
        <v>Safe</v>
      </c>
      <c r="T1910" t="str">
        <f t="shared" si="265"/>
        <v>Acceptable</v>
      </c>
      <c r="U1910" t="str">
        <f t="shared" si="266"/>
        <v>Acceptable</v>
      </c>
      <c r="V1910" t="str">
        <f t="shared" si="267"/>
        <v>Safe</v>
      </c>
      <c r="W1910" t="str">
        <f t="shared" si="268"/>
        <v>Acceptable</v>
      </c>
      <c r="AA1910" t="str">
        <f t="shared" si="269"/>
        <v>Not-Potable</v>
      </c>
      <c r="AB1910" t="str">
        <f t="shared" si="270"/>
        <v>Potable</v>
      </c>
      <c r="AC1910" t="s">
        <v>35</v>
      </c>
    </row>
    <row r="1911" spans="2:29" x14ac:dyDescent="0.3">
      <c r="B1911">
        <v>6.9448683868362897</v>
      </c>
      <c r="C1911">
        <v>198.47643903857099</v>
      </c>
      <c r="D1911">
        <v>169.04201091168201</v>
      </c>
      <c r="E1911">
        <v>6.34140695887747</v>
      </c>
      <c r="F1911">
        <v>299.52167331693698</v>
      </c>
      <c r="G1911">
        <v>470.59976058791801</v>
      </c>
      <c r="H1911">
        <v>15.0458167522187</v>
      </c>
      <c r="I1911">
        <v>61.146086688100802</v>
      </c>
      <c r="J1911">
        <v>4.2411351814801099</v>
      </c>
      <c r="O1911" t="str">
        <f t="shared" si="263"/>
        <v>Neutral</v>
      </c>
      <c r="P1911" t="str" cm="1">
        <f t="array" ref="P1911">_xlfn.IFS(C1910&lt;=60,"Soft",
C1910&lt;120,"Moderately Soft",
C1910&lt;=170,"Desirable",
C1910&lt;=240,"Moderately Hard",
C1910&gt;240,"Hard")</f>
        <v>Desirable</v>
      </c>
      <c r="Q1911" t="str" cm="1">
        <f t="array" ref="Q1911">_xlfn.IFS(D1910&lt;50,"Non-Beneficial",
D1910&lt;=150,"Excellent",
D1910&lt;=250,"Good",
D1910&lt;=350,"Average",
D1910&lt;=500,"Poor",
D1910&lt;=800,"Very Poor",
D1910&gt;800,"Unacceptable")</f>
        <v>Excellent</v>
      </c>
      <c r="R1911" t="str">
        <f t="shared" si="262"/>
        <v>Needs Boiling</v>
      </c>
      <c r="S1911" t="str">
        <f t="shared" si="264"/>
        <v>Safe</v>
      </c>
      <c r="T1911" t="str">
        <f t="shared" si="265"/>
        <v>Unacceptable</v>
      </c>
      <c r="U1911" t="str">
        <f t="shared" si="266"/>
        <v>Acceptable</v>
      </c>
      <c r="V1911" t="str">
        <f t="shared" si="267"/>
        <v>Unsafe</v>
      </c>
      <c r="W1911" t="str">
        <f t="shared" si="268"/>
        <v>Acceptable</v>
      </c>
      <c r="AA1911" t="str">
        <f t="shared" si="269"/>
        <v>Not-Potable</v>
      </c>
      <c r="AB1911" t="str">
        <f t="shared" si="270"/>
        <v>Not-Potable</v>
      </c>
      <c r="AC1911" t="s">
        <v>35</v>
      </c>
    </row>
    <row r="1912" spans="2:29" x14ac:dyDescent="0.3">
      <c r="B1912">
        <v>5.2848101149986801</v>
      </c>
      <c r="C1912">
        <v>148.86275843424801</v>
      </c>
      <c r="D1912">
        <v>111.302113648744</v>
      </c>
      <c r="E1912">
        <v>6.8204689804050203</v>
      </c>
      <c r="F1912">
        <v>335.66044973260801</v>
      </c>
      <c r="G1912">
        <v>485.805431033557</v>
      </c>
      <c r="H1912">
        <v>13.773350205253299</v>
      </c>
      <c r="I1912">
        <v>60.944342639224402</v>
      </c>
      <c r="J1912">
        <v>3.9902426321958702</v>
      </c>
      <c r="O1912" t="str">
        <f t="shared" si="263"/>
        <v>Neutral</v>
      </c>
      <c r="P1912" t="str" cm="1">
        <f t="array" ref="P1912">_xlfn.IFS(C1911&lt;=60,"Soft",
C1911&lt;120,"Moderately Soft",
C1911&lt;=170,"Desirable",
C1911&lt;=240,"Moderately Hard",
C1911&gt;240,"Hard")</f>
        <v>Moderately Hard</v>
      </c>
      <c r="Q1912" t="str" cm="1">
        <f t="array" ref="Q1912">_xlfn.IFS(D1911&lt;50,"Non-Beneficial",
D1911&lt;=150,"Excellent",
D1911&lt;=250,"Good",
D1911&lt;=350,"Average",
D1911&lt;=500,"Poor",
D1911&lt;=800,"Very Poor",
D1911&gt;800,"Unacceptable")</f>
        <v>Good</v>
      </c>
      <c r="R1912" t="str">
        <f t="shared" si="262"/>
        <v>Needs Boiling</v>
      </c>
      <c r="S1912" t="str">
        <f t="shared" si="264"/>
        <v>Safe</v>
      </c>
      <c r="T1912" t="str">
        <f t="shared" si="265"/>
        <v>Acceptable</v>
      </c>
      <c r="U1912" t="str">
        <f t="shared" si="266"/>
        <v>Acceptable</v>
      </c>
      <c r="V1912" t="str">
        <f t="shared" si="267"/>
        <v>Safe</v>
      </c>
      <c r="W1912" t="str">
        <f t="shared" si="268"/>
        <v>Acceptable</v>
      </c>
      <c r="AA1912" t="str">
        <f t="shared" si="269"/>
        <v>Potable</v>
      </c>
      <c r="AB1912" t="str">
        <f t="shared" si="270"/>
        <v>Potable</v>
      </c>
      <c r="AC1912" t="s">
        <v>35</v>
      </c>
    </row>
    <row r="1913" spans="2:29" x14ac:dyDescent="0.3">
      <c r="B1913">
        <v>6.8514426029488904</v>
      </c>
      <c r="C1913">
        <v>197.33955943396401</v>
      </c>
      <c r="D1913">
        <v>153.49142584940401</v>
      </c>
      <c r="E1913">
        <v>7.4464117267916103</v>
      </c>
      <c r="F1913">
        <f>$AH$27</f>
        <v>333.77577661081307</v>
      </c>
      <c r="G1913">
        <v>373.54986744192098</v>
      </c>
      <c r="H1913">
        <v>11.3672749762355</v>
      </c>
      <c r="I1913">
        <v>79.155821976278403</v>
      </c>
      <c r="J1913">
        <v>4.9355565434958697</v>
      </c>
      <c r="O1913" t="str">
        <f t="shared" si="263"/>
        <v>Acidic</v>
      </c>
      <c r="P1913" t="str" cm="1">
        <f t="array" ref="P1913">_xlfn.IFS(C1912&lt;=60,"Soft",
C1912&lt;120,"Moderately Soft",
C1912&lt;=170,"Desirable",
C1912&lt;=240,"Moderately Hard",
C1912&gt;240,"Hard")</f>
        <v>Desirable</v>
      </c>
      <c r="Q1913" t="str" cm="1">
        <f t="array" ref="Q1913">_xlfn.IFS(D1912&lt;50,"Non-Beneficial",
D1912&lt;=150,"Excellent",
D1912&lt;=250,"Good",
D1912&lt;=350,"Average",
D1912&lt;=500,"Poor",
D1912&lt;=800,"Very Poor",
D1912&gt;800,"Unacceptable")</f>
        <v>Excellent</v>
      </c>
      <c r="R1913" t="str">
        <f t="shared" si="262"/>
        <v>Needs Boiling</v>
      </c>
      <c r="S1913" t="str">
        <f t="shared" si="264"/>
        <v>Safe</v>
      </c>
      <c r="T1913" t="str">
        <f t="shared" si="265"/>
        <v>Acceptable</v>
      </c>
      <c r="U1913" t="str">
        <f t="shared" si="266"/>
        <v>Acceptable</v>
      </c>
      <c r="V1913" t="str">
        <f t="shared" si="267"/>
        <v>Safe</v>
      </c>
      <c r="W1913" t="str">
        <f t="shared" si="268"/>
        <v>Acceptable</v>
      </c>
      <c r="AA1913" t="str">
        <f t="shared" si="269"/>
        <v>Not-Potable</v>
      </c>
      <c r="AB1913" t="str">
        <f t="shared" si="270"/>
        <v>Potable</v>
      </c>
      <c r="AC1913" t="s">
        <v>35</v>
      </c>
    </row>
    <row r="1914" spans="2:29" x14ac:dyDescent="0.3">
      <c r="B1914">
        <v>7.7601893647032796</v>
      </c>
      <c r="C1914">
        <v>206.20883409030901</v>
      </c>
      <c r="D1914">
        <v>342.50163924961498</v>
      </c>
      <c r="E1914">
        <v>7.9303818571909597</v>
      </c>
      <c r="F1914">
        <v>299.13159847494802</v>
      </c>
      <c r="G1914">
        <v>347.18078039062601</v>
      </c>
      <c r="H1914">
        <v>19.350765124166301</v>
      </c>
      <c r="I1914">
        <v>80.621872348882505</v>
      </c>
      <c r="J1914">
        <v>4.5905276488014399</v>
      </c>
      <c r="O1914" t="str">
        <f t="shared" si="263"/>
        <v>Neutral</v>
      </c>
      <c r="P1914" t="str" cm="1">
        <f t="array" ref="P1914">_xlfn.IFS(C1913&lt;=60,"Soft",
C1913&lt;120,"Moderately Soft",
C1913&lt;=170,"Desirable",
C1913&lt;=240,"Moderately Hard",
C1913&gt;240,"Hard")</f>
        <v>Moderately Hard</v>
      </c>
      <c r="Q1914" t="str" cm="1">
        <f t="array" ref="Q1914">_xlfn.IFS(D1913&lt;50,"Non-Beneficial",
D1913&lt;=150,"Excellent",
D1913&lt;=250,"Good",
D1913&lt;=350,"Average",
D1913&lt;=500,"Poor",
D1913&lt;=800,"Very Poor",
D1913&gt;800,"Unacceptable")</f>
        <v>Good</v>
      </c>
      <c r="R1914" t="str">
        <f t="shared" si="262"/>
        <v>Unacceptable</v>
      </c>
      <c r="S1914" t="str">
        <f t="shared" si="264"/>
        <v>Safe</v>
      </c>
      <c r="T1914" t="str">
        <f t="shared" si="265"/>
        <v>Acceptable</v>
      </c>
      <c r="U1914" t="str">
        <f t="shared" si="266"/>
        <v>Acceptable</v>
      </c>
      <c r="V1914" t="str">
        <f t="shared" si="267"/>
        <v>Safe</v>
      </c>
      <c r="W1914" t="str">
        <f t="shared" si="268"/>
        <v>Acceptable</v>
      </c>
      <c r="AA1914" t="str">
        <f t="shared" si="269"/>
        <v>Not-Potable</v>
      </c>
      <c r="AB1914" t="str">
        <f t="shared" si="270"/>
        <v>Potable</v>
      </c>
      <c r="AC1914" t="s">
        <v>35</v>
      </c>
    </row>
    <row r="1915" spans="2:29" x14ac:dyDescent="0.3">
      <c r="B1915">
        <v>7.2805603569352897</v>
      </c>
      <c r="C1915">
        <v>228.53954269712401</v>
      </c>
      <c r="D1915">
        <v>296.90917157925202</v>
      </c>
      <c r="E1915">
        <v>7.8710251507803797</v>
      </c>
      <c r="F1915">
        <v>322.26966084267002</v>
      </c>
      <c r="G1915">
        <v>392.53259748681597</v>
      </c>
      <c r="H1915">
        <v>15.1681892035592</v>
      </c>
      <c r="I1915">
        <v>84.370712948922204</v>
      </c>
      <c r="J1915">
        <v>2.9197960049798302</v>
      </c>
      <c r="O1915" t="str">
        <f t="shared" si="263"/>
        <v>Neutral</v>
      </c>
      <c r="P1915" t="str" cm="1">
        <f t="array" ref="P1915">_xlfn.IFS(C1914&lt;=60,"Soft",
C1914&lt;120,"Moderately Soft",
C1914&lt;=170,"Desirable",
C1914&lt;=240,"Moderately Hard",
C1914&gt;240,"Hard")</f>
        <v>Moderately Hard</v>
      </c>
      <c r="Q1915" t="str" cm="1">
        <f t="array" ref="Q1915">_xlfn.IFS(D1914&lt;50,"Non-Beneficial",
D1914&lt;=150,"Excellent",
D1914&lt;=250,"Good",
D1914&lt;=350,"Average",
D1914&lt;=500,"Poor",
D1914&lt;=800,"Very Poor",
D1914&gt;800,"Unacceptable")</f>
        <v>Average</v>
      </c>
      <c r="R1915" t="str">
        <f t="shared" si="262"/>
        <v>Unacceptable</v>
      </c>
      <c r="S1915" t="str">
        <f t="shared" si="264"/>
        <v>Safe</v>
      </c>
      <c r="T1915" t="str">
        <f t="shared" si="265"/>
        <v>Acceptable</v>
      </c>
      <c r="U1915" t="str">
        <f t="shared" si="266"/>
        <v>Acceptable</v>
      </c>
      <c r="V1915" t="str">
        <f t="shared" si="267"/>
        <v>Unsafe</v>
      </c>
      <c r="W1915" t="str">
        <f t="shared" si="268"/>
        <v>Acceptable</v>
      </c>
      <c r="AA1915" t="str">
        <f t="shared" si="269"/>
        <v>Not-Potable</v>
      </c>
      <c r="AB1915" t="str">
        <f t="shared" si="270"/>
        <v>Not-Potable</v>
      </c>
      <c r="AC1915" t="s">
        <v>35</v>
      </c>
    </row>
    <row r="1916" spans="2:29" x14ac:dyDescent="0.3">
      <c r="B1916">
        <v>6.83425988988055</v>
      </c>
      <c r="C1916">
        <v>182.454461770942</v>
      </c>
      <c r="D1916">
        <v>216.70569891384199</v>
      </c>
      <c r="E1916">
        <v>6.4076478892708799</v>
      </c>
      <c r="F1916">
        <v>325.95041116154999</v>
      </c>
      <c r="G1916">
        <v>397.33750830430301</v>
      </c>
      <c r="H1916">
        <v>16.506658083785702</v>
      </c>
      <c r="I1916">
        <v>74.462645710171003</v>
      </c>
      <c r="J1916">
        <v>2.6588434119486699</v>
      </c>
      <c r="O1916" t="str">
        <f t="shared" si="263"/>
        <v>Neutral</v>
      </c>
      <c r="P1916" t="str" cm="1">
        <f t="array" ref="P1916">_xlfn.IFS(C1915&lt;=60,"Soft",
C1915&lt;120,"Moderately Soft",
C1915&lt;=170,"Desirable",
C1915&lt;=240,"Moderately Hard",
C1915&gt;240,"Hard")</f>
        <v>Moderately Hard</v>
      </c>
      <c r="Q1916" t="str" cm="1">
        <f t="array" ref="Q1916">_xlfn.IFS(D1915&lt;50,"Non-Beneficial",
D1915&lt;=150,"Excellent",
D1915&lt;=250,"Good",
D1915&lt;=350,"Average",
D1915&lt;=500,"Poor",
D1915&lt;=800,"Very Poor",
D1915&gt;800,"Unacceptable")</f>
        <v>Average</v>
      </c>
      <c r="R1916" t="str">
        <f t="shared" si="262"/>
        <v>Unacceptable</v>
      </c>
      <c r="S1916" t="str">
        <f t="shared" si="264"/>
        <v>Safe</v>
      </c>
      <c r="T1916" t="str">
        <f t="shared" si="265"/>
        <v>Acceptable</v>
      </c>
      <c r="U1916" t="str">
        <f t="shared" si="266"/>
        <v>Acceptable</v>
      </c>
      <c r="V1916" t="str">
        <f t="shared" si="267"/>
        <v>Unsafe</v>
      </c>
      <c r="W1916" t="str">
        <f t="shared" si="268"/>
        <v>Acceptable</v>
      </c>
      <c r="AA1916" t="str">
        <f t="shared" si="269"/>
        <v>Not-Potable</v>
      </c>
      <c r="AB1916" t="str">
        <f t="shared" si="270"/>
        <v>Not-Potable</v>
      </c>
      <c r="AC1916" t="s">
        <v>35</v>
      </c>
    </row>
    <row r="1917" spans="2:29" x14ac:dyDescent="0.3">
      <c r="B1917">
        <v>6.7289751477621298</v>
      </c>
      <c r="C1917">
        <v>187.20271221036</v>
      </c>
      <c r="D1917">
        <v>263.76062287461502</v>
      </c>
      <c r="E1917">
        <v>8.4576616497442902</v>
      </c>
      <c r="F1917">
        <v>337.86192235039499</v>
      </c>
      <c r="G1917">
        <v>488.97639419432102</v>
      </c>
      <c r="H1917">
        <v>17.689784660897001</v>
      </c>
      <c r="I1917">
        <v>77.131889344504899</v>
      </c>
      <c r="J1917">
        <v>4.5937871327574298</v>
      </c>
      <c r="O1917" t="str">
        <f t="shared" si="263"/>
        <v>Neutral</v>
      </c>
      <c r="P1917" t="str" cm="1">
        <f t="array" ref="P1917">_xlfn.IFS(C1916&lt;=60,"Soft",
C1916&lt;120,"Moderately Soft",
C1916&lt;=170,"Desirable",
C1916&lt;=240,"Moderately Hard",
C1916&gt;240,"Hard")</f>
        <v>Moderately Hard</v>
      </c>
      <c r="Q1917" t="str" cm="1">
        <f t="array" ref="Q1917">_xlfn.IFS(D1916&lt;50,"Non-Beneficial",
D1916&lt;=150,"Excellent",
D1916&lt;=250,"Good",
D1916&lt;=350,"Average",
D1916&lt;=500,"Poor",
D1916&lt;=800,"Very Poor",
D1916&gt;800,"Unacceptable")</f>
        <v>Good</v>
      </c>
      <c r="R1917" t="str">
        <f t="shared" si="262"/>
        <v>Needs Boiling</v>
      </c>
      <c r="S1917" t="str">
        <f t="shared" si="264"/>
        <v>Safe</v>
      </c>
      <c r="T1917" t="str">
        <f t="shared" si="265"/>
        <v>Acceptable</v>
      </c>
      <c r="U1917" t="str">
        <f t="shared" si="266"/>
        <v>Acceptable</v>
      </c>
      <c r="V1917" t="str">
        <f t="shared" si="267"/>
        <v>Safe</v>
      </c>
      <c r="W1917" t="str">
        <f t="shared" si="268"/>
        <v>Acceptable</v>
      </c>
      <c r="AA1917" t="str">
        <f t="shared" si="269"/>
        <v>Potable</v>
      </c>
      <c r="AB1917" t="str">
        <f t="shared" si="270"/>
        <v>Potable</v>
      </c>
      <c r="AC1917" t="s">
        <v>35</v>
      </c>
    </row>
    <row r="1918" spans="2:29" x14ac:dyDescent="0.3">
      <c r="B1918">
        <v>8.0164183746115807</v>
      </c>
      <c r="C1918">
        <v>255.25949255483599</v>
      </c>
      <c r="D1918">
        <v>308.54830468422597</v>
      </c>
      <c r="E1918">
        <v>8.7619162726069995</v>
      </c>
      <c r="F1918">
        <f>$AH$27</f>
        <v>333.77577661081307</v>
      </c>
      <c r="G1918">
        <v>442.49953204222697</v>
      </c>
      <c r="H1918">
        <v>11.094202476804499</v>
      </c>
      <c r="I1918">
        <v>93.274232469280406</v>
      </c>
      <c r="J1918">
        <v>5.3200154554008501</v>
      </c>
      <c r="O1918" t="str">
        <f t="shared" si="263"/>
        <v>Drinkable</v>
      </c>
      <c r="P1918" t="str" cm="1">
        <f t="array" ref="P1918">_xlfn.IFS(C1917&lt;=60,"Soft",
C1917&lt;120,"Moderately Soft",
C1917&lt;=170,"Desirable",
C1917&lt;=240,"Moderately Hard",
C1917&gt;240,"Hard")</f>
        <v>Moderately Hard</v>
      </c>
      <c r="Q1918" t="str" cm="1">
        <f t="array" ref="Q1918">_xlfn.IFS(D1917&lt;50,"Non-Beneficial",
D1917&lt;=150,"Excellent",
D1917&lt;=250,"Good",
D1917&lt;=350,"Average",
D1917&lt;=500,"Poor",
D1917&lt;=800,"Very Poor",
D1917&gt;800,"Unacceptable")</f>
        <v>Average</v>
      </c>
      <c r="R1918" t="str">
        <f t="shared" si="262"/>
        <v>Unacceptable</v>
      </c>
      <c r="S1918" t="str">
        <f t="shared" si="264"/>
        <v>Safe</v>
      </c>
      <c r="T1918" t="str">
        <f t="shared" si="265"/>
        <v>Acceptable</v>
      </c>
      <c r="U1918" t="str">
        <f t="shared" si="266"/>
        <v>Acceptable</v>
      </c>
      <c r="V1918" t="str">
        <f t="shared" si="267"/>
        <v>Safe</v>
      </c>
      <c r="W1918" t="str">
        <f t="shared" si="268"/>
        <v>Acceptable</v>
      </c>
      <c r="AA1918" t="str">
        <f t="shared" si="269"/>
        <v>Not-Potable</v>
      </c>
      <c r="AB1918" t="str">
        <f t="shared" si="270"/>
        <v>Potable</v>
      </c>
      <c r="AC1918" t="s">
        <v>35</v>
      </c>
    </row>
    <row r="1919" spans="2:29" x14ac:dyDescent="0.3">
      <c r="B1919">
        <v>6.8649167394503996</v>
      </c>
      <c r="C1919">
        <v>170.827792331853</v>
      </c>
      <c r="D1919">
        <v>204.64772694387401</v>
      </c>
      <c r="E1919">
        <v>7.0740629339980101</v>
      </c>
      <c r="F1919">
        <v>365.94134611211803</v>
      </c>
      <c r="G1919">
        <v>400.96527028731998</v>
      </c>
      <c r="H1919">
        <v>14.0038735084091</v>
      </c>
      <c r="I1919">
        <v>51.603004282277702</v>
      </c>
      <c r="J1919">
        <v>4.4937467691788697</v>
      </c>
      <c r="O1919" t="str">
        <f t="shared" si="263"/>
        <v>Alkaline</v>
      </c>
      <c r="P1919" t="str" cm="1">
        <f t="array" ref="P1919">_xlfn.IFS(C1918&lt;=60,"Soft",
C1918&lt;120,"Moderately Soft",
C1918&lt;=170,"Desirable",
C1918&lt;=240,"Moderately Hard",
C1918&gt;240,"Hard")</f>
        <v>Hard</v>
      </c>
      <c r="Q1919" t="str" cm="1">
        <f t="array" ref="Q1919">_xlfn.IFS(D1918&lt;50,"Non-Beneficial",
D1918&lt;=150,"Excellent",
D1918&lt;=250,"Good",
D1918&lt;=350,"Average",
D1918&lt;=500,"Poor",
D1918&lt;=800,"Very Poor",
D1918&gt;800,"Unacceptable")</f>
        <v>Average</v>
      </c>
      <c r="R1919" t="str">
        <f t="shared" si="262"/>
        <v>Unacceptable</v>
      </c>
      <c r="S1919" t="str">
        <f t="shared" si="264"/>
        <v>Safe</v>
      </c>
      <c r="T1919" t="str">
        <f t="shared" si="265"/>
        <v>Acceptable</v>
      </c>
      <c r="U1919" t="str">
        <f t="shared" si="266"/>
        <v>Acceptable</v>
      </c>
      <c r="V1919" t="str">
        <f t="shared" si="267"/>
        <v>Unsafe</v>
      </c>
      <c r="W1919" t="str">
        <f t="shared" si="268"/>
        <v>Unacceptable</v>
      </c>
      <c r="AA1919" t="str">
        <f t="shared" si="269"/>
        <v>Not-Potable</v>
      </c>
      <c r="AB1919" t="str">
        <f t="shared" si="270"/>
        <v>Not-Potable</v>
      </c>
      <c r="AC1919" t="s">
        <v>35</v>
      </c>
    </row>
    <row r="1920" spans="2:29" x14ac:dyDescent="0.3">
      <c r="B1920">
        <v>5.8089755199068298</v>
      </c>
      <c r="C1920">
        <v>157.552238417382</v>
      </c>
      <c r="D1920">
        <v>79.652079184800996</v>
      </c>
      <c r="E1920">
        <v>6.6801883143907901</v>
      </c>
      <c r="F1920">
        <v>262.99575635318701</v>
      </c>
      <c r="G1920">
        <v>377.69728280218101</v>
      </c>
      <c r="H1920">
        <v>17.401038875265399</v>
      </c>
      <c r="I1920">
        <v>69.461111095300794</v>
      </c>
      <c r="J1920">
        <v>3.5999331018118799</v>
      </c>
      <c r="O1920" t="str">
        <f t="shared" si="263"/>
        <v>Neutral</v>
      </c>
      <c r="P1920" t="str" cm="1">
        <f t="array" ref="P1920">_xlfn.IFS(C1919&lt;=60,"Soft",
C1919&lt;120,"Moderately Soft",
C1919&lt;=170,"Desirable",
C1919&lt;=240,"Moderately Hard",
C1919&gt;240,"Hard")</f>
        <v>Moderately Hard</v>
      </c>
      <c r="Q1920" t="str" cm="1">
        <f t="array" ref="Q1920">_xlfn.IFS(D1919&lt;50,"Non-Beneficial",
D1919&lt;=150,"Excellent",
D1919&lt;=250,"Good",
D1919&lt;=350,"Average",
D1919&lt;=500,"Poor",
D1919&lt;=800,"Very Poor",
D1919&gt;800,"Unacceptable")</f>
        <v>Good</v>
      </c>
      <c r="R1920" t="str">
        <f t="shared" si="262"/>
        <v>Unacceptable</v>
      </c>
      <c r="S1920" t="str">
        <f t="shared" si="264"/>
        <v>Safe</v>
      </c>
      <c r="T1920" t="str">
        <f t="shared" si="265"/>
        <v>Acceptable</v>
      </c>
      <c r="U1920" t="str">
        <f t="shared" si="266"/>
        <v>Acceptable</v>
      </c>
      <c r="V1920" t="str">
        <f t="shared" si="267"/>
        <v>Safe</v>
      </c>
      <c r="W1920" t="str">
        <f t="shared" si="268"/>
        <v>Acceptable</v>
      </c>
      <c r="AA1920" t="str">
        <f t="shared" si="269"/>
        <v>Not-Potable</v>
      </c>
      <c r="AB1920" t="str">
        <f t="shared" si="270"/>
        <v>Potable</v>
      </c>
      <c r="AC1920" t="s">
        <v>35</v>
      </c>
    </row>
    <row r="1921" spans="2:29" x14ac:dyDescent="0.3">
      <c r="B1921">
        <v>8.45879698814859</v>
      </c>
      <c r="C1921">
        <v>241.76834000247899</v>
      </c>
      <c r="D1921">
        <v>293.171424400717</v>
      </c>
      <c r="E1921">
        <v>5.7832754842022398</v>
      </c>
      <c r="F1921">
        <v>313.885547798255</v>
      </c>
      <c r="G1921">
        <v>328.579429245911</v>
      </c>
      <c r="H1921">
        <v>18.296001299553399</v>
      </c>
      <c r="I1921">
        <v>84.510985305275995</v>
      </c>
      <c r="J1921">
        <v>3.8274314108839098</v>
      </c>
      <c r="O1921" t="str">
        <f t="shared" si="263"/>
        <v>Acidic</v>
      </c>
      <c r="P1921" t="str" cm="1">
        <f t="array" ref="P1921">_xlfn.IFS(C1920&lt;=60,"Soft",
C1920&lt;120,"Moderately Soft",
C1920&lt;=170,"Desirable",
C1920&lt;=240,"Moderately Hard",
C1920&gt;240,"Hard")</f>
        <v>Desirable</v>
      </c>
      <c r="Q1921" t="str" cm="1">
        <f t="array" ref="Q1921">_xlfn.IFS(D1920&lt;50,"Non-Beneficial",
D1920&lt;=150,"Excellent",
D1920&lt;=250,"Good",
D1920&lt;=350,"Average",
D1920&lt;=500,"Poor",
D1920&lt;=800,"Very Poor",
D1920&gt;800,"Unacceptable")</f>
        <v>Excellent</v>
      </c>
      <c r="R1921" t="str">
        <f t="shared" si="262"/>
        <v>Needs Boiling</v>
      </c>
      <c r="S1921" t="str">
        <f t="shared" si="264"/>
        <v>Safe</v>
      </c>
      <c r="T1921" t="str">
        <f t="shared" si="265"/>
        <v>Acceptable</v>
      </c>
      <c r="U1921" t="str">
        <f t="shared" si="266"/>
        <v>Acceptable</v>
      </c>
      <c r="V1921" t="str">
        <f t="shared" si="267"/>
        <v>Safe</v>
      </c>
      <c r="W1921" t="str">
        <f t="shared" si="268"/>
        <v>Acceptable</v>
      </c>
      <c r="AA1921" t="str">
        <f t="shared" si="269"/>
        <v>Not-Potable</v>
      </c>
      <c r="AB1921" t="str">
        <f t="shared" si="270"/>
        <v>Potable</v>
      </c>
      <c r="AC1921" t="s">
        <v>35</v>
      </c>
    </row>
    <row r="1922" spans="2:29" x14ac:dyDescent="0.3">
      <c r="B1922">
        <v>6.9873352789589296</v>
      </c>
      <c r="C1922">
        <v>224.03441725319101</v>
      </c>
      <c r="D1922">
        <v>135.05033116054699</v>
      </c>
      <c r="E1922">
        <v>5.8711799331973804</v>
      </c>
      <c r="F1922">
        <f>$AH$27</f>
        <v>333.77577661081307</v>
      </c>
      <c r="G1922">
        <v>479.825496590093</v>
      </c>
      <c r="H1922">
        <v>15.9214125461284</v>
      </c>
      <c r="I1922">
        <v>73.064218387108895</v>
      </c>
      <c r="J1922">
        <v>3.870292781571</v>
      </c>
      <c r="O1922" t="str">
        <f t="shared" si="263"/>
        <v>Alkaline</v>
      </c>
      <c r="P1922" t="str" cm="1">
        <f t="array" ref="P1922">_xlfn.IFS(C1921&lt;=60,"Soft",
C1921&lt;120,"Moderately Soft",
C1921&lt;=170,"Desirable",
C1921&lt;=240,"Moderately Hard",
C1921&gt;240,"Hard")</f>
        <v>Hard</v>
      </c>
      <c r="Q1922" t="str" cm="1">
        <f t="array" ref="Q1922">_xlfn.IFS(D1921&lt;50,"Non-Beneficial",
D1921&lt;=150,"Excellent",
D1921&lt;=250,"Good",
D1921&lt;=350,"Average",
D1921&lt;=500,"Poor",
D1921&lt;=800,"Very Poor",
D1921&gt;800,"Unacceptable")</f>
        <v>Average</v>
      </c>
      <c r="R1922" t="str">
        <f t="shared" si="262"/>
        <v>Needs Boiling</v>
      </c>
      <c r="S1922" t="str">
        <f t="shared" si="264"/>
        <v>Safe</v>
      </c>
      <c r="T1922" t="str">
        <f t="shared" si="265"/>
        <v>Acceptable</v>
      </c>
      <c r="U1922" t="str">
        <f t="shared" si="266"/>
        <v>Acceptable</v>
      </c>
      <c r="V1922" t="str">
        <f t="shared" si="267"/>
        <v>Unsafe</v>
      </c>
      <c r="W1922" t="str">
        <f t="shared" si="268"/>
        <v>Acceptable</v>
      </c>
      <c r="AA1922" t="str">
        <f t="shared" si="269"/>
        <v>Not-Potable</v>
      </c>
      <c r="AB1922" t="str">
        <f t="shared" si="270"/>
        <v>Not-Potable</v>
      </c>
      <c r="AC1922" t="s">
        <v>35</v>
      </c>
    </row>
    <row r="1923" spans="2:29" x14ac:dyDescent="0.3">
      <c r="B1923">
        <v>7.2887366612670101</v>
      </c>
      <c r="C1923">
        <v>233.97780970903801</v>
      </c>
      <c r="D1923">
        <v>316.17075414966001</v>
      </c>
      <c r="E1923">
        <v>8.5338882776569491</v>
      </c>
      <c r="F1923">
        <v>331.838167129574</v>
      </c>
      <c r="G1923">
        <v>490.04709461536697</v>
      </c>
      <c r="H1923">
        <v>12.2253417861677</v>
      </c>
      <c r="I1923">
        <v>31.8020242206753</v>
      </c>
      <c r="J1923">
        <v>3.5313846614470799</v>
      </c>
      <c r="O1923" t="str">
        <f t="shared" si="263"/>
        <v>Neutral</v>
      </c>
      <c r="P1923" t="str" cm="1">
        <f t="array" ref="P1923">_xlfn.IFS(C1922&lt;=60,"Soft",
C1922&lt;120,"Moderately Soft",
C1922&lt;=170,"Desirable",
C1922&lt;=240,"Moderately Hard",
C1922&gt;240,"Hard")</f>
        <v>Moderately Hard</v>
      </c>
      <c r="Q1923" t="str" cm="1">
        <f t="array" ref="Q1923">_xlfn.IFS(D1922&lt;50,"Non-Beneficial",
D1922&lt;=150,"Excellent",
D1922&lt;=250,"Good",
D1922&lt;=350,"Average",
D1922&lt;=500,"Poor",
D1922&lt;=800,"Very Poor",
D1922&gt;800,"Unacceptable")</f>
        <v>Excellent</v>
      </c>
      <c r="R1923" t="str">
        <f t="shared" ref="R1923:R1986" si="271">IF(E1922&lt;=5,"Acceptable",
IF(E1922&lt;=7,"Needs Boiling","Unacceptable"))</f>
        <v>Needs Boiling</v>
      </c>
      <c r="S1923" t="str">
        <f t="shared" si="264"/>
        <v>Safe</v>
      </c>
      <c r="T1923" t="str">
        <f t="shared" si="265"/>
        <v>Acceptable</v>
      </c>
      <c r="U1923" t="str">
        <f t="shared" si="266"/>
        <v>Acceptable</v>
      </c>
      <c r="V1923" t="str">
        <f t="shared" si="267"/>
        <v>Safe</v>
      </c>
      <c r="W1923" t="str">
        <f t="shared" si="268"/>
        <v>Acceptable</v>
      </c>
      <c r="AA1923" t="str">
        <f t="shared" si="269"/>
        <v>Potable</v>
      </c>
      <c r="AB1923" t="str">
        <f t="shared" si="270"/>
        <v>Potable</v>
      </c>
      <c r="AC1923" t="s">
        <v>35</v>
      </c>
    </row>
    <row r="1924" spans="2:29" x14ac:dyDescent="0.3">
      <c r="B1924">
        <v>8.1163502752896406</v>
      </c>
      <c r="C1924">
        <v>224.763509245514</v>
      </c>
      <c r="D1924">
        <v>165.14608092257001</v>
      </c>
      <c r="E1924">
        <v>5.2906909527565498</v>
      </c>
      <c r="F1924">
        <f>$AH$27</f>
        <v>333.77577661081307</v>
      </c>
      <c r="G1924">
        <v>416.59663424351203</v>
      </c>
      <c r="H1924">
        <v>12.063501461366499</v>
      </c>
      <c r="I1924">
        <v>91.856156372914398</v>
      </c>
      <c r="J1924">
        <v>2.5260162359182599</v>
      </c>
      <c r="O1924" t="str">
        <f t="shared" ref="O1924:O1987" si="272">IF(B1923&lt;3,"Highly Acidic",
IF(AND(B1923&lt;6.52,B1923&gt;=3),"Acidic",
IF(AND(B1923&gt;=6.52,B1923&lt;=6.83),"Drinkable",
IF(AND(B1923&gt;6.83,B1923&lt;8),"Neutral",
IF(AND(B1923&gt;=8,B1923&lt;11),"Alkaline","Highly Alkaline")
))))</f>
        <v>Neutral</v>
      </c>
      <c r="P1924" t="str" cm="1">
        <f t="array" ref="P1924">_xlfn.IFS(C1923&lt;=60,"Soft",
C1923&lt;120,"Moderately Soft",
C1923&lt;=170,"Desirable",
C1923&lt;=240,"Moderately Hard",
C1923&gt;240,"Hard")</f>
        <v>Moderately Hard</v>
      </c>
      <c r="Q1924" t="str" cm="1">
        <f t="array" ref="Q1924">_xlfn.IFS(D1923&lt;50,"Non-Beneficial",
D1923&lt;=150,"Excellent",
D1923&lt;=250,"Good",
D1923&lt;=350,"Average",
D1923&lt;=500,"Poor",
D1923&lt;=800,"Very Poor",
D1923&gt;800,"Unacceptable")</f>
        <v>Average</v>
      </c>
      <c r="R1924" t="str">
        <f t="shared" si="271"/>
        <v>Unacceptable</v>
      </c>
      <c r="S1924" t="str">
        <f t="shared" ref="S1924:S1987" si="273">IF(F1923&lt;=400,"Safe","Unsafe")</f>
        <v>Safe</v>
      </c>
      <c r="T1924" t="str">
        <f t="shared" ref="T1924:T1987" si="274">IF(G1923&lt;=500,"Acceptable","Unacceptable")</f>
        <v>Acceptable</v>
      </c>
      <c r="U1924" t="str">
        <f t="shared" ref="U1924:U1987" si="275">IF(H1923&lt;20,"Acceptable","Unacceptable")</f>
        <v>Acceptable</v>
      </c>
      <c r="V1924" t="str">
        <f t="shared" ref="V1924:V1987" si="276">IF(I1923&lt;=80,"Safe","Unsafe")</f>
        <v>Safe</v>
      </c>
      <c r="W1924" t="str">
        <f t="shared" ref="W1924:W1987" si="277">IF(J1923&lt;5,"Acceptable","Unacceptable")</f>
        <v>Acceptable</v>
      </c>
      <c r="AA1924" t="str">
        <f t="shared" ref="AA1924:AA1987" si="278">IF(
       AND(OR(O1924 = "Drinkable",O1924 = "Neutral"),
                OR(P1924 = "Desirable",P1924 = "Moderately Hard"),
                OR(Q1924 = "Excellent",Q1924 = "Good",Q1924 = "Average"),
                OR(R1924 = "Acceptable",R1924 = "Needs Boiling"),
                S1924 = "Safe",
                T1924 = "Acceptable",
                U1924 = "Acceptable",
                V1924 = "Safe",
                W1924 = "Acceptable"
               ),
     "Potable",
    "Not-Potable"
   )</f>
        <v>Not-Potable</v>
      </c>
      <c r="AB1924" t="str">
        <f t="shared" ref="AB1924:AB1987" si="279">IF(
        SUM(
                   IF(OR(O1924 = "Neutral",O1924 = "Drinkable"),1,0),
                   IF(OR(P1924 = "Desirable",P1924 = "Moderately Hard"),1,0),
                   IF(OR(Q1924 = "Good",Q1924 = "Average",Q1924 ="Excellent"),1,0),
                   IF(OR(R1924 = "Acceptable",R1924 = "Needs Boiling"),1,0),
                   IF(S1924 = "Safe",1,0),
                   IF(T1924 = "Acceptable",1,0),
                   IF(U1924 = "Acceptable",1,0),
                   IF(V1924 = "Safe",1,0),
                   IF(W1924 = "Acceptable",1,0)
               )&gt;7,
      "Potable",
      "Not-Potable"
  )</f>
        <v>Potable</v>
      </c>
      <c r="AC1924" t="s">
        <v>35</v>
      </c>
    </row>
    <row r="1925" spans="2:29" x14ac:dyDescent="0.3">
      <c r="B1925">
        <v>7.4639159512294597</v>
      </c>
      <c r="C1925">
        <v>215.47906830550701</v>
      </c>
      <c r="D1925">
        <v>271.50395399592901</v>
      </c>
      <c r="E1925">
        <v>7.7829153078229396</v>
      </c>
      <c r="F1925">
        <v>382.95873682470898</v>
      </c>
      <c r="G1925">
        <v>403.70350157171703</v>
      </c>
      <c r="H1925">
        <v>14.777091688990801</v>
      </c>
      <c r="I1925">
        <v>56.9569388600382</v>
      </c>
      <c r="J1925">
        <v>5.0758436044594104</v>
      </c>
      <c r="O1925" t="str">
        <f t="shared" si="272"/>
        <v>Alkaline</v>
      </c>
      <c r="P1925" t="str" cm="1">
        <f t="array" ref="P1925">_xlfn.IFS(C1924&lt;=60,"Soft",
C1924&lt;120,"Moderately Soft",
C1924&lt;=170,"Desirable",
C1924&lt;=240,"Moderately Hard",
C1924&gt;240,"Hard")</f>
        <v>Moderately Hard</v>
      </c>
      <c r="Q1925" t="str" cm="1">
        <f t="array" ref="Q1925">_xlfn.IFS(D1924&lt;50,"Non-Beneficial",
D1924&lt;=150,"Excellent",
D1924&lt;=250,"Good",
D1924&lt;=350,"Average",
D1924&lt;=500,"Poor",
D1924&lt;=800,"Very Poor",
D1924&gt;800,"Unacceptable")</f>
        <v>Good</v>
      </c>
      <c r="R1925" t="str">
        <f t="shared" si="271"/>
        <v>Needs Boiling</v>
      </c>
      <c r="S1925" t="str">
        <f t="shared" si="273"/>
        <v>Safe</v>
      </c>
      <c r="T1925" t="str">
        <f t="shared" si="274"/>
        <v>Acceptable</v>
      </c>
      <c r="U1925" t="str">
        <f t="shared" si="275"/>
        <v>Acceptable</v>
      </c>
      <c r="V1925" t="str">
        <f t="shared" si="276"/>
        <v>Unsafe</v>
      </c>
      <c r="W1925" t="str">
        <f t="shared" si="277"/>
        <v>Acceptable</v>
      </c>
      <c r="AA1925" t="str">
        <f t="shared" si="278"/>
        <v>Not-Potable</v>
      </c>
      <c r="AB1925" t="str">
        <f t="shared" si="279"/>
        <v>Not-Potable</v>
      </c>
      <c r="AC1925" t="s">
        <v>35</v>
      </c>
    </row>
    <row r="1926" spans="2:29" x14ac:dyDescent="0.3">
      <c r="B1926">
        <v>7.5123612161218203</v>
      </c>
      <c r="C1926">
        <v>224.47165409795201</v>
      </c>
      <c r="D1926">
        <v>178.95556585328598</v>
      </c>
      <c r="E1926">
        <v>8.6350308142996308</v>
      </c>
      <c r="F1926">
        <f>$AH$27</f>
        <v>333.77577661081307</v>
      </c>
      <c r="G1926">
        <v>472.34212463360302</v>
      </c>
      <c r="H1926">
        <v>13.8483885238134</v>
      </c>
      <c r="I1926">
        <v>74.582981029751807</v>
      </c>
      <c r="J1926">
        <v>3.5158025472198098</v>
      </c>
      <c r="O1926" t="str">
        <f t="shared" si="272"/>
        <v>Neutral</v>
      </c>
      <c r="P1926" t="str" cm="1">
        <f t="array" ref="P1926">_xlfn.IFS(C1925&lt;=60,"Soft",
C1925&lt;120,"Moderately Soft",
C1925&lt;=170,"Desirable",
C1925&lt;=240,"Moderately Hard",
C1925&gt;240,"Hard")</f>
        <v>Moderately Hard</v>
      </c>
      <c r="Q1926" t="str" cm="1">
        <f t="array" ref="Q1926">_xlfn.IFS(D1925&lt;50,"Non-Beneficial",
D1925&lt;=150,"Excellent",
D1925&lt;=250,"Good",
D1925&lt;=350,"Average",
D1925&lt;=500,"Poor",
D1925&lt;=800,"Very Poor",
D1925&gt;800,"Unacceptable")</f>
        <v>Average</v>
      </c>
      <c r="R1926" t="str">
        <f t="shared" si="271"/>
        <v>Unacceptable</v>
      </c>
      <c r="S1926" t="str">
        <f t="shared" si="273"/>
        <v>Safe</v>
      </c>
      <c r="T1926" t="str">
        <f t="shared" si="274"/>
        <v>Acceptable</v>
      </c>
      <c r="U1926" t="str">
        <f t="shared" si="275"/>
        <v>Acceptable</v>
      </c>
      <c r="V1926" t="str">
        <f t="shared" si="276"/>
        <v>Safe</v>
      </c>
      <c r="W1926" t="str">
        <f t="shared" si="277"/>
        <v>Unacceptable</v>
      </c>
      <c r="AA1926" t="str">
        <f t="shared" si="278"/>
        <v>Not-Potable</v>
      </c>
      <c r="AB1926" t="str">
        <f t="shared" si="279"/>
        <v>Not-Potable</v>
      </c>
      <c r="AC1926" t="s">
        <v>35</v>
      </c>
    </row>
    <row r="1927" spans="2:29" x14ac:dyDescent="0.3">
      <c r="B1927">
        <v>6.4151084717080797</v>
      </c>
      <c r="C1927">
        <v>192.42796510420001</v>
      </c>
      <c r="D1927">
        <v>193.10062010609801</v>
      </c>
      <c r="E1927">
        <v>6.8453004909870696</v>
      </c>
      <c r="F1927">
        <f>$AH$27</f>
        <v>333.77577661081307</v>
      </c>
      <c r="G1927">
        <v>529.73031212718104</v>
      </c>
      <c r="H1927">
        <v>16.021438655757201</v>
      </c>
      <c r="I1927">
        <v>62.533556792473497</v>
      </c>
      <c r="J1927">
        <v>6.0730060140962898</v>
      </c>
      <c r="O1927" t="str">
        <f t="shared" si="272"/>
        <v>Neutral</v>
      </c>
      <c r="P1927" t="str" cm="1">
        <f t="array" ref="P1927">_xlfn.IFS(C1926&lt;=60,"Soft",
C1926&lt;120,"Moderately Soft",
C1926&lt;=170,"Desirable",
C1926&lt;=240,"Moderately Hard",
C1926&gt;240,"Hard")</f>
        <v>Moderately Hard</v>
      </c>
      <c r="Q1927" t="str" cm="1">
        <f t="array" ref="Q1927">_xlfn.IFS(D1926&lt;50,"Non-Beneficial",
D1926&lt;=150,"Excellent",
D1926&lt;=250,"Good",
D1926&lt;=350,"Average",
D1926&lt;=500,"Poor",
D1926&lt;=800,"Very Poor",
D1926&gt;800,"Unacceptable")</f>
        <v>Good</v>
      </c>
      <c r="R1927" t="str">
        <f t="shared" si="271"/>
        <v>Unacceptable</v>
      </c>
      <c r="S1927" t="str">
        <f t="shared" si="273"/>
        <v>Safe</v>
      </c>
      <c r="T1927" t="str">
        <f t="shared" si="274"/>
        <v>Acceptable</v>
      </c>
      <c r="U1927" t="str">
        <f t="shared" si="275"/>
        <v>Acceptable</v>
      </c>
      <c r="V1927" t="str">
        <f t="shared" si="276"/>
        <v>Safe</v>
      </c>
      <c r="W1927" t="str">
        <f t="shared" si="277"/>
        <v>Acceptable</v>
      </c>
      <c r="AA1927" t="str">
        <f t="shared" si="278"/>
        <v>Not-Potable</v>
      </c>
      <c r="AB1927" t="str">
        <f t="shared" si="279"/>
        <v>Potable</v>
      </c>
      <c r="AC1927" t="s">
        <v>35</v>
      </c>
    </row>
    <row r="1928" spans="2:29" x14ac:dyDescent="0.3">
      <c r="B1928">
        <v>7.0599402344536202</v>
      </c>
      <c r="C1928">
        <v>178.80538032255799</v>
      </c>
      <c r="D1928">
        <v>394.84638920651298</v>
      </c>
      <c r="E1928">
        <v>8.5911130996670106</v>
      </c>
      <c r="F1928">
        <v>281.38619719375203</v>
      </c>
      <c r="G1928">
        <v>520.27286057143795</v>
      </c>
      <c r="H1928">
        <v>10.795481727524299</v>
      </c>
      <c r="I1928">
        <v>75.847542488942906</v>
      </c>
      <c r="J1928">
        <v>2.9499388225787402</v>
      </c>
      <c r="O1928" t="str">
        <f t="shared" si="272"/>
        <v>Acidic</v>
      </c>
      <c r="P1928" t="str" cm="1">
        <f t="array" ref="P1928">_xlfn.IFS(C1927&lt;=60,"Soft",
C1927&lt;120,"Moderately Soft",
C1927&lt;=170,"Desirable",
C1927&lt;=240,"Moderately Hard",
C1927&gt;240,"Hard")</f>
        <v>Moderately Hard</v>
      </c>
      <c r="Q1928" t="str" cm="1">
        <f t="array" ref="Q1928">_xlfn.IFS(D1927&lt;50,"Non-Beneficial",
D1927&lt;=150,"Excellent",
D1927&lt;=250,"Good",
D1927&lt;=350,"Average",
D1927&lt;=500,"Poor",
D1927&lt;=800,"Very Poor",
D1927&gt;800,"Unacceptable")</f>
        <v>Good</v>
      </c>
      <c r="R1928" t="str">
        <f t="shared" si="271"/>
        <v>Needs Boiling</v>
      </c>
      <c r="S1928" t="str">
        <f t="shared" si="273"/>
        <v>Safe</v>
      </c>
      <c r="T1928" t="str">
        <f t="shared" si="274"/>
        <v>Unacceptable</v>
      </c>
      <c r="U1928" t="str">
        <f t="shared" si="275"/>
        <v>Acceptable</v>
      </c>
      <c r="V1928" t="str">
        <f t="shared" si="276"/>
        <v>Safe</v>
      </c>
      <c r="W1928" t="str">
        <f t="shared" si="277"/>
        <v>Unacceptable</v>
      </c>
      <c r="AA1928" t="str">
        <f t="shared" si="278"/>
        <v>Not-Potable</v>
      </c>
      <c r="AB1928" t="str">
        <f t="shared" si="279"/>
        <v>Not-Potable</v>
      </c>
      <c r="AC1928" t="s">
        <v>35</v>
      </c>
    </row>
    <row r="1929" spans="2:29" x14ac:dyDescent="0.3">
      <c r="B1929">
        <f>$AG$27</f>
        <v>7.080794504276815</v>
      </c>
      <c r="C1929">
        <v>179.75670785470999</v>
      </c>
      <c r="D1929">
        <v>257.03155200887301</v>
      </c>
      <c r="E1929">
        <v>7.2873102074659197</v>
      </c>
      <c r="F1929">
        <f>$AH$27</f>
        <v>333.77577661081307</v>
      </c>
      <c r="G1929">
        <v>311.09306450908798</v>
      </c>
      <c r="H1929">
        <v>10.2382708665604</v>
      </c>
      <c r="I1929">
        <v>42.075314531715499</v>
      </c>
      <c r="J1929">
        <v>1.6597993845044301</v>
      </c>
      <c r="O1929" t="str">
        <f t="shared" si="272"/>
        <v>Neutral</v>
      </c>
      <c r="P1929" t="str" cm="1">
        <f t="array" ref="P1929">_xlfn.IFS(C1928&lt;=60,"Soft",
C1928&lt;120,"Moderately Soft",
C1928&lt;=170,"Desirable",
C1928&lt;=240,"Moderately Hard",
C1928&gt;240,"Hard")</f>
        <v>Moderately Hard</v>
      </c>
      <c r="Q1929" t="str" cm="1">
        <f t="array" ref="Q1929">_xlfn.IFS(D1928&lt;50,"Non-Beneficial",
D1928&lt;=150,"Excellent",
D1928&lt;=250,"Good",
D1928&lt;=350,"Average",
D1928&lt;=500,"Poor",
D1928&lt;=800,"Very Poor",
D1928&gt;800,"Unacceptable")</f>
        <v>Poor</v>
      </c>
      <c r="R1929" t="str">
        <f t="shared" si="271"/>
        <v>Unacceptable</v>
      </c>
      <c r="S1929" t="str">
        <f t="shared" si="273"/>
        <v>Safe</v>
      </c>
      <c r="T1929" t="str">
        <f t="shared" si="274"/>
        <v>Unacceptable</v>
      </c>
      <c r="U1929" t="str">
        <f t="shared" si="275"/>
        <v>Acceptable</v>
      </c>
      <c r="V1929" t="str">
        <f t="shared" si="276"/>
        <v>Safe</v>
      </c>
      <c r="W1929" t="str">
        <f t="shared" si="277"/>
        <v>Acceptable</v>
      </c>
      <c r="AA1929" t="str">
        <f t="shared" si="278"/>
        <v>Not-Potable</v>
      </c>
      <c r="AB1929" t="str">
        <f t="shared" si="279"/>
        <v>Not-Potable</v>
      </c>
      <c r="AC1929" t="s">
        <v>35</v>
      </c>
    </row>
    <row r="1930" spans="2:29" x14ac:dyDescent="0.3">
      <c r="B1930">
        <v>7.4251022232220496</v>
      </c>
      <c r="C1930">
        <v>204.48628164651799</v>
      </c>
      <c r="D1930">
        <v>186.08940873849599</v>
      </c>
      <c r="E1930">
        <v>7.4344927475796299</v>
      </c>
      <c r="F1930">
        <v>318.18329661711101</v>
      </c>
      <c r="G1930">
        <v>338.93527092327002</v>
      </c>
      <c r="H1930">
        <v>16.244755014040699</v>
      </c>
      <c r="I1930">
        <v>94.605311093098905</v>
      </c>
      <c r="J1930">
        <v>2.5587727443235</v>
      </c>
      <c r="O1930" t="str">
        <f t="shared" si="272"/>
        <v>Neutral</v>
      </c>
      <c r="P1930" t="str" cm="1">
        <f t="array" ref="P1930">_xlfn.IFS(C1929&lt;=60,"Soft",
C1929&lt;120,"Moderately Soft",
C1929&lt;=170,"Desirable",
C1929&lt;=240,"Moderately Hard",
C1929&gt;240,"Hard")</f>
        <v>Moderately Hard</v>
      </c>
      <c r="Q1930" t="str" cm="1">
        <f t="array" ref="Q1930">_xlfn.IFS(D1929&lt;50,"Non-Beneficial",
D1929&lt;=150,"Excellent",
D1929&lt;=250,"Good",
D1929&lt;=350,"Average",
D1929&lt;=500,"Poor",
D1929&lt;=800,"Very Poor",
D1929&gt;800,"Unacceptable")</f>
        <v>Average</v>
      </c>
      <c r="R1930" t="str">
        <f t="shared" si="271"/>
        <v>Unacceptable</v>
      </c>
      <c r="S1930" t="str">
        <f t="shared" si="273"/>
        <v>Safe</v>
      </c>
      <c r="T1930" t="str">
        <f t="shared" si="274"/>
        <v>Acceptable</v>
      </c>
      <c r="U1930" t="str">
        <f t="shared" si="275"/>
        <v>Acceptable</v>
      </c>
      <c r="V1930" t="str">
        <f t="shared" si="276"/>
        <v>Safe</v>
      </c>
      <c r="W1930" t="str">
        <f t="shared" si="277"/>
        <v>Acceptable</v>
      </c>
      <c r="AA1930" t="str">
        <f t="shared" si="278"/>
        <v>Not-Potable</v>
      </c>
      <c r="AB1930" t="str">
        <f t="shared" si="279"/>
        <v>Potable</v>
      </c>
      <c r="AC1930" t="s">
        <v>35</v>
      </c>
    </row>
    <row r="1931" spans="2:29" x14ac:dyDescent="0.3">
      <c r="B1931">
        <v>6.7426223982587903</v>
      </c>
      <c r="C1931">
        <v>209.21734414391301</v>
      </c>
      <c r="D1931">
        <v>154.88956747747699</v>
      </c>
      <c r="E1931">
        <v>7.4523618194742403</v>
      </c>
      <c r="F1931">
        <v>351.05224224876503</v>
      </c>
      <c r="G1931">
        <v>408.85356216730497</v>
      </c>
      <c r="H1931">
        <v>13.921281660382499</v>
      </c>
      <c r="I1931">
        <v>70.205240603920103</v>
      </c>
      <c r="J1931">
        <v>4.9646726403755199</v>
      </c>
      <c r="O1931" t="str">
        <f t="shared" si="272"/>
        <v>Neutral</v>
      </c>
      <c r="P1931" t="str" cm="1">
        <f t="array" ref="P1931">_xlfn.IFS(C1930&lt;=60,"Soft",
C1930&lt;120,"Moderately Soft",
C1930&lt;=170,"Desirable",
C1930&lt;=240,"Moderately Hard",
C1930&gt;240,"Hard")</f>
        <v>Moderately Hard</v>
      </c>
      <c r="Q1931" t="str" cm="1">
        <f t="array" ref="Q1931">_xlfn.IFS(D1930&lt;50,"Non-Beneficial",
D1930&lt;=150,"Excellent",
D1930&lt;=250,"Good",
D1930&lt;=350,"Average",
D1930&lt;=500,"Poor",
D1930&lt;=800,"Very Poor",
D1930&gt;800,"Unacceptable")</f>
        <v>Good</v>
      </c>
      <c r="R1931" t="str">
        <f t="shared" si="271"/>
        <v>Unacceptable</v>
      </c>
      <c r="S1931" t="str">
        <f t="shared" si="273"/>
        <v>Safe</v>
      </c>
      <c r="T1931" t="str">
        <f t="shared" si="274"/>
        <v>Acceptable</v>
      </c>
      <c r="U1931" t="str">
        <f t="shared" si="275"/>
        <v>Acceptable</v>
      </c>
      <c r="V1931" t="str">
        <f t="shared" si="276"/>
        <v>Unsafe</v>
      </c>
      <c r="W1931" t="str">
        <f t="shared" si="277"/>
        <v>Acceptable</v>
      </c>
      <c r="AA1931" t="str">
        <f t="shared" si="278"/>
        <v>Not-Potable</v>
      </c>
      <c r="AB1931" t="str">
        <f t="shared" si="279"/>
        <v>Not-Potable</v>
      </c>
      <c r="AC1931" t="s">
        <v>35</v>
      </c>
    </row>
    <row r="1932" spans="2:29" x14ac:dyDescent="0.3">
      <c r="B1932">
        <v>7.6829234448478001</v>
      </c>
      <c r="C1932">
        <v>217.78893220939401</v>
      </c>
      <c r="D1932">
        <v>311.50513421162401</v>
      </c>
      <c r="E1932">
        <v>8.0216677941274295</v>
      </c>
      <c r="F1932">
        <f>$AH$27</f>
        <v>333.77577661081307</v>
      </c>
      <c r="G1932">
        <v>594.70254575737295</v>
      </c>
      <c r="H1932">
        <v>12.1942315714514</v>
      </c>
      <c r="I1932">
        <v>77.169788623543297</v>
      </c>
      <c r="J1932">
        <v>3.5427310869586002</v>
      </c>
      <c r="O1932" t="str">
        <f t="shared" si="272"/>
        <v>Drinkable</v>
      </c>
      <c r="P1932" t="str" cm="1">
        <f t="array" ref="P1932">_xlfn.IFS(C1931&lt;=60,"Soft",
C1931&lt;120,"Moderately Soft",
C1931&lt;=170,"Desirable",
C1931&lt;=240,"Moderately Hard",
C1931&gt;240,"Hard")</f>
        <v>Moderately Hard</v>
      </c>
      <c r="Q1932" t="str" cm="1">
        <f t="array" ref="Q1932">_xlfn.IFS(D1931&lt;50,"Non-Beneficial",
D1931&lt;=150,"Excellent",
D1931&lt;=250,"Good",
D1931&lt;=350,"Average",
D1931&lt;=500,"Poor",
D1931&lt;=800,"Very Poor",
D1931&gt;800,"Unacceptable")</f>
        <v>Good</v>
      </c>
      <c r="R1932" t="str">
        <f t="shared" si="271"/>
        <v>Unacceptable</v>
      </c>
      <c r="S1932" t="str">
        <f t="shared" si="273"/>
        <v>Safe</v>
      </c>
      <c r="T1932" t="str">
        <f t="shared" si="274"/>
        <v>Acceptable</v>
      </c>
      <c r="U1932" t="str">
        <f t="shared" si="275"/>
        <v>Acceptable</v>
      </c>
      <c r="V1932" t="str">
        <f t="shared" si="276"/>
        <v>Safe</v>
      </c>
      <c r="W1932" t="str">
        <f t="shared" si="277"/>
        <v>Acceptable</v>
      </c>
      <c r="AA1932" t="str">
        <f t="shared" si="278"/>
        <v>Not-Potable</v>
      </c>
      <c r="AB1932" t="str">
        <f t="shared" si="279"/>
        <v>Potable</v>
      </c>
      <c r="AC1932" t="s">
        <v>35</v>
      </c>
    </row>
    <row r="1933" spans="2:29" x14ac:dyDescent="0.3">
      <c r="B1933">
        <v>7.0416654174111697</v>
      </c>
      <c r="C1933">
        <v>178.28574851456301</v>
      </c>
      <c r="D1933">
        <v>254.19769498189899</v>
      </c>
      <c r="E1933">
        <v>6.7727507990413596</v>
      </c>
      <c r="F1933">
        <v>316.433854143833</v>
      </c>
      <c r="G1933">
        <v>388.33927698868303</v>
      </c>
      <c r="H1933">
        <v>11.557096782348699</v>
      </c>
      <c r="I1933">
        <v>73.256220494898699</v>
      </c>
      <c r="J1933">
        <v>3.0997461634419499</v>
      </c>
      <c r="O1933" t="str">
        <f t="shared" si="272"/>
        <v>Neutral</v>
      </c>
      <c r="P1933" t="str" cm="1">
        <f t="array" ref="P1933">_xlfn.IFS(C1932&lt;=60,"Soft",
C1932&lt;120,"Moderately Soft",
C1932&lt;=170,"Desirable",
C1932&lt;=240,"Moderately Hard",
C1932&gt;240,"Hard")</f>
        <v>Moderately Hard</v>
      </c>
      <c r="Q1933" t="str" cm="1">
        <f t="array" ref="Q1933">_xlfn.IFS(D1932&lt;50,"Non-Beneficial",
D1932&lt;=150,"Excellent",
D1932&lt;=250,"Good",
D1932&lt;=350,"Average",
D1932&lt;=500,"Poor",
D1932&lt;=800,"Very Poor",
D1932&gt;800,"Unacceptable")</f>
        <v>Average</v>
      </c>
      <c r="R1933" t="str">
        <f t="shared" si="271"/>
        <v>Unacceptable</v>
      </c>
      <c r="S1933" t="str">
        <f t="shared" si="273"/>
        <v>Safe</v>
      </c>
      <c r="T1933" t="str">
        <f t="shared" si="274"/>
        <v>Unacceptable</v>
      </c>
      <c r="U1933" t="str">
        <f t="shared" si="275"/>
        <v>Acceptable</v>
      </c>
      <c r="V1933" t="str">
        <f t="shared" si="276"/>
        <v>Safe</v>
      </c>
      <c r="W1933" t="str">
        <f t="shared" si="277"/>
        <v>Acceptable</v>
      </c>
      <c r="AA1933" t="str">
        <f t="shared" si="278"/>
        <v>Not-Potable</v>
      </c>
      <c r="AB1933" t="str">
        <f t="shared" si="279"/>
        <v>Not-Potable</v>
      </c>
      <c r="AC1933" t="s">
        <v>35</v>
      </c>
    </row>
    <row r="1934" spans="2:29" x14ac:dyDescent="0.3">
      <c r="B1934">
        <v>7.18527644881891</v>
      </c>
      <c r="C1934">
        <v>212.48317199929801</v>
      </c>
      <c r="D1934">
        <v>256.450672330175</v>
      </c>
      <c r="E1934">
        <v>8.1425128342805309</v>
      </c>
      <c r="F1934">
        <v>352.86916473915198</v>
      </c>
      <c r="G1934">
        <v>435.28298069706898</v>
      </c>
      <c r="H1934">
        <v>8.9302424500986</v>
      </c>
      <c r="I1934">
        <v>75.600979551818</v>
      </c>
      <c r="J1934">
        <v>2.95915382310758</v>
      </c>
      <c r="O1934" t="str">
        <f t="shared" si="272"/>
        <v>Neutral</v>
      </c>
      <c r="P1934" t="str" cm="1">
        <f t="array" ref="P1934">_xlfn.IFS(C1933&lt;=60,"Soft",
C1933&lt;120,"Moderately Soft",
C1933&lt;=170,"Desirable",
C1933&lt;=240,"Moderately Hard",
C1933&gt;240,"Hard")</f>
        <v>Moderately Hard</v>
      </c>
      <c r="Q1934" t="str" cm="1">
        <f t="array" ref="Q1934">_xlfn.IFS(D1933&lt;50,"Non-Beneficial",
D1933&lt;=150,"Excellent",
D1933&lt;=250,"Good",
D1933&lt;=350,"Average",
D1933&lt;=500,"Poor",
D1933&lt;=800,"Very Poor",
D1933&gt;800,"Unacceptable")</f>
        <v>Average</v>
      </c>
      <c r="R1934" t="str">
        <f t="shared" si="271"/>
        <v>Needs Boiling</v>
      </c>
      <c r="S1934" t="str">
        <f t="shared" si="273"/>
        <v>Safe</v>
      </c>
      <c r="T1934" t="str">
        <f t="shared" si="274"/>
        <v>Acceptable</v>
      </c>
      <c r="U1934" t="str">
        <f t="shared" si="275"/>
        <v>Acceptable</v>
      </c>
      <c r="V1934" t="str">
        <f t="shared" si="276"/>
        <v>Safe</v>
      </c>
      <c r="W1934" t="str">
        <f t="shared" si="277"/>
        <v>Acceptable</v>
      </c>
      <c r="AA1934" t="str">
        <f t="shared" si="278"/>
        <v>Potable</v>
      </c>
      <c r="AB1934" t="str">
        <f t="shared" si="279"/>
        <v>Potable</v>
      </c>
      <c r="AC1934" t="s">
        <v>35</v>
      </c>
    </row>
    <row r="1935" spans="2:29" x14ac:dyDescent="0.3">
      <c r="B1935">
        <v>6.5972923631533504</v>
      </c>
      <c r="C1935">
        <v>191.78744194843699</v>
      </c>
      <c r="D1935">
        <v>250.39354695501902</v>
      </c>
      <c r="E1935">
        <v>7.2945773901067499</v>
      </c>
      <c r="F1935">
        <v>395.73952867172102</v>
      </c>
      <c r="G1935">
        <v>501.532652606309</v>
      </c>
      <c r="H1935">
        <v>14.695391034209999</v>
      </c>
      <c r="I1935">
        <v>80.050031096660405</v>
      </c>
      <c r="J1935">
        <v>4.3183054068541997</v>
      </c>
      <c r="O1935" t="str">
        <f t="shared" si="272"/>
        <v>Neutral</v>
      </c>
      <c r="P1935" t="str" cm="1">
        <f t="array" ref="P1935">_xlfn.IFS(C1934&lt;=60,"Soft",
C1934&lt;120,"Moderately Soft",
C1934&lt;=170,"Desirable",
C1934&lt;=240,"Moderately Hard",
C1934&gt;240,"Hard")</f>
        <v>Moderately Hard</v>
      </c>
      <c r="Q1935" t="str" cm="1">
        <f t="array" ref="Q1935">_xlfn.IFS(D1934&lt;50,"Non-Beneficial",
D1934&lt;=150,"Excellent",
D1934&lt;=250,"Good",
D1934&lt;=350,"Average",
D1934&lt;=500,"Poor",
D1934&lt;=800,"Very Poor",
D1934&gt;800,"Unacceptable")</f>
        <v>Average</v>
      </c>
      <c r="R1935" t="str">
        <f t="shared" si="271"/>
        <v>Unacceptable</v>
      </c>
      <c r="S1935" t="str">
        <f t="shared" si="273"/>
        <v>Safe</v>
      </c>
      <c r="T1935" t="str">
        <f t="shared" si="274"/>
        <v>Acceptable</v>
      </c>
      <c r="U1935" t="str">
        <f t="shared" si="275"/>
        <v>Acceptable</v>
      </c>
      <c r="V1935" t="str">
        <f t="shared" si="276"/>
        <v>Safe</v>
      </c>
      <c r="W1935" t="str">
        <f t="shared" si="277"/>
        <v>Acceptable</v>
      </c>
      <c r="AA1935" t="str">
        <f t="shared" si="278"/>
        <v>Not-Potable</v>
      </c>
      <c r="AB1935" t="str">
        <f t="shared" si="279"/>
        <v>Potable</v>
      </c>
      <c r="AC1935" t="s">
        <v>35</v>
      </c>
    </row>
    <row r="1936" spans="2:29" x14ac:dyDescent="0.3">
      <c r="B1936">
        <v>6.9088530833136703</v>
      </c>
      <c r="C1936">
        <v>184.944231913463</v>
      </c>
      <c r="D1936">
        <v>169.65314108804301</v>
      </c>
      <c r="E1936">
        <v>6.40435401529089</v>
      </c>
      <c r="F1936">
        <v>351.34532606543598</v>
      </c>
      <c r="G1936">
        <v>434.35021930292999</v>
      </c>
      <c r="H1936">
        <v>11.812941710124999</v>
      </c>
      <c r="I1936">
        <v>77.371361475962303</v>
      </c>
      <c r="J1936">
        <v>4.6939494156741297</v>
      </c>
      <c r="O1936" t="str">
        <f t="shared" si="272"/>
        <v>Drinkable</v>
      </c>
      <c r="P1936" t="str" cm="1">
        <f t="array" ref="P1936">_xlfn.IFS(C1935&lt;=60,"Soft",
C1935&lt;120,"Moderately Soft",
C1935&lt;=170,"Desirable",
C1935&lt;=240,"Moderately Hard",
C1935&gt;240,"Hard")</f>
        <v>Moderately Hard</v>
      </c>
      <c r="Q1936" t="str" cm="1">
        <f t="array" ref="Q1936">_xlfn.IFS(D1935&lt;50,"Non-Beneficial",
D1935&lt;=150,"Excellent",
D1935&lt;=250,"Good",
D1935&lt;=350,"Average",
D1935&lt;=500,"Poor",
D1935&lt;=800,"Very Poor",
D1935&gt;800,"Unacceptable")</f>
        <v>Average</v>
      </c>
      <c r="R1936" t="str">
        <f t="shared" si="271"/>
        <v>Unacceptable</v>
      </c>
      <c r="S1936" t="str">
        <f t="shared" si="273"/>
        <v>Safe</v>
      </c>
      <c r="T1936" t="str">
        <f t="shared" si="274"/>
        <v>Unacceptable</v>
      </c>
      <c r="U1936" t="str">
        <f t="shared" si="275"/>
        <v>Acceptable</v>
      </c>
      <c r="V1936" t="str">
        <f t="shared" si="276"/>
        <v>Unsafe</v>
      </c>
      <c r="W1936" t="str">
        <f t="shared" si="277"/>
        <v>Acceptable</v>
      </c>
      <c r="AA1936" t="str">
        <f t="shared" si="278"/>
        <v>Not-Potable</v>
      </c>
      <c r="AB1936" t="str">
        <f t="shared" si="279"/>
        <v>Not-Potable</v>
      </c>
      <c r="AC1936" t="s">
        <v>35</v>
      </c>
    </row>
    <row r="1937" spans="2:29" x14ac:dyDescent="0.3">
      <c r="B1937">
        <f>$AG$27</f>
        <v>7.080794504276815</v>
      </c>
      <c r="C1937">
        <v>169.77547524436901</v>
      </c>
      <c r="D1937">
        <v>372.73429223044496</v>
      </c>
      <c r="E1937">
        <v>8.0278298815546201</v>
      </c>
      <c r="F1937">
        <v>240.89762892316901</v>
      </c>
      <c r="G1937">
        <v>454.54376549672497</v>
      </c>
      <c r="H1937">
        <v>18.6216978233142</v>
      </c>
      <c r="I1937">
        <v>63.519515808582803</v>
      </c>
      <c r="J1937">
        <v>3.5737411060993698</v>
      </c>
      <c r="O1937" t="str">
        <f t="shared" si="272"/>
        <v>Neutral</v>
      </c>
      <c r="P1937" t="str" cm="1">
        <f t="array" ref="P1937">_xlfn.IFS(C1936&lt;=60,"Soft",
C1936&lt;120,"Moderately Soft",
C1936&lt;=170,"Desirable",
C1936&lt;=240,"Moderately Hard",
C1936&gt;240,"Hard")</f>
        <v>Moderately Hard</v>
      </c>
      <c r="Q1937" t="str" cm="1">
        <f t="array" ref="Q1937">_xlfn.IFS(D1936&lt;50,"Non-Beneficial",
D1936&lt;=150,"Excellent",
D1936&lt;=250,"Good",
D1936&lt;=350,"Average",
D1936&lt;=500,"Poor",
D1936&lt;=800,"Very Poor",
D1936&gt;800,"Unacceptable")</f>
        <v>Good</v>
      </c>
      <c r="R1937" t="str">
        <f t="shared" si="271"/>
        <v>Needs Boiling</v>
      </c>
      <c r="S1937" t="str">
        <f t="shared" si="273"/>
        <v>Safe</v>
      </c>
      <c r="T1937" t="str">
        <f t="shared" si="274"/>
        <v>Acceptable</v>
      </c>
      <c r="U1937" t="str">
        <f t="shared" si="275"/>
        <v>Acceptable</v>
      </c>
      <c r="V1937" t="str">
        <f t="shared" si="276"/>
        <v>Safe</v>
      </c>
      <c r="W1937" t="str">
        <f t="shared" si="277"/>
        <v>Acceptable</v>
      </c>
      <c r="AA1937" t="str">
        <f t="shared" si="278"/>
        <v>Potable</v>
      </c>
      <c r="AB1937" t="str">
        <f t="shared" si="279"/>
        <v>Potable</v>
      </c>
      <c r="AC1937" t="s">
        <v>35</v>
      </c>
    </row>
    <row r="1938" spans="2:29" x14ac:dyDescent="0.3">
      <c r="B1938">
        <f>$AG$27</f>
        <v>7.080794504276815</v>
      </c>
      <c r="C1938">
        <v>165.89296987094801</v>
      </c>
      <c r="D1938">
        <v>115.668755475643</v>
      </c>
      <c r="E1938">
        <v>8.3261549373729693</v>
      </c>
      <c r="F1938">
        <f>$AH$27</f>
        <v>333.77577661081307</v>
      </c>
      <c r="G1938">
        <v>369.28977734492298</v>
      </c>
      <c r="H1938">
        <v>7.4018681763207601</v>
      </c>
      <c r="I1938">
        <v>66.686949808849405</v>
      </c>
      <c r="J1938">
        <v>3.6030896890881299</v>
      </c>
      <c r="O1938" t="str">
        <f t="shared" si="272"/>
        <v>Neutral</v>
      </c>
      <c r="P1938" t="str" cm="1">
        <f t="array" ref="P1938">_xlfn.IFS(C1937&lt;=60,"Soft",
C1937&lt;120,"Moderately Soft",
C1937&lt;=170,"Desirable",
C1937&lt;=240,"Moderately Hard",
C1937&gt;240,"Hard")</f>
        <v>Desirable</v>
      </c>
      <c r="Q1938" t="str" cm="1">
        <f t="array" ref="Q1938">_xlfn.IFS(D1937&lt;50,"Non-Beneficial",
D1937&lt;=150,"Excellent",
D1937&lt;=250,"Good",
D1937&lt;=350,"Average",
D1937&lt;=500,"Poor",
D1937&lt;=800,"Very Poor",
D1937&gt;800,"Unacceptable")</f>
        <v>Poor</v>
      </c>
      <c r="R1938" t="str">
        <f t="shared" si="271"/>
        <v>Unacceptable</v>
      </c>
      <c r="S1938" t="str">
        <f t="shared" si="273"/>
        <v>Safe</v>
      </c>
      <c r="T1938" t="str">
        <f t="shared" si="274"/>
        <v>Acceptable</v>
      </c>
      <c r="U1938" t="str">
        <f t="shared" si="275"/>
        <v>Acceptable</v>
      </c>
      <c r="V1938" t="str">
        <f t="shared" si="276"/>
        <v>Safe</v>
      </c>
      <c r="W1938" t="str">
        <f t="shared" si="277"/>
        <v>Acceptable</v>
      </c>
      <c r="AA1938" t="str">
        <f t="shared" si="278"/>
        <v>Not-Potable</v>
      </c>
      <c r="AB1938" t="str">
        <f t="shared" si="279"/>
        <v>Not-Potable</v>
      </c>
      <c r="AC1938" t="s">
        <v>35</v>
      </c>
    </row>
    <row r="1939" spans="2:29" x14ac:dyDescent="0.3">
      <c r="B1939">
        <v>6.2819039290788101</v>
      </c>
      <c r="C1939">
        <v>160.30668501234399</v>
      </c>
      <c r="D1939">
        <v>170.952700703825</v>
      </c>
      <c r="E1939">
        <v>6.7305770132945302</v>
      </c>
      <c r="F1939">
        <v>305.09400006398897</v>
      </c>
      <c r="G1939">
        <v>424.44618498229801</v>
      </c>
      <c r="H1939">
        <v>14.374966885359401</v>
      </c>
      <c r="I1939">
        <v>41.279829739888903</v>
      </c>
      <c r="J1939">
        <v>4.4577299154541796</v>
      </c>
      <c r="O1939" t="str">
        <f t="shared" si="272"/>
        <v>Neutral</v>
      </c>
      <c r="P1939" t="str" cm="1">
        <f t="array" ref="P1939">_xlfn.IFS(C1938&lt;=60,"Soft",
C1938&lt;120,"Moderately Soft",
C1938&lt;=170,"Desirable",
C1938&lt;=240,"Moderately Hard",
C1938&gt;240,"Hard")</f>
        <v>Desirable</v>
      </c>
      <c r="Q1939" t="str" cm="1">
        <f t="array" ref="Q1939">_xlfn.IFS(D1938&lt;50,"Non-Beneficial",
D1938&lt;=150,"Excellent",
D1938&lt;=250,"Good",
D1938&lt;=350,"Average",
D1938&lt;=500,"Poor",
D1938&lt;=800,"Very Poor",
D1938&gt;800,"Unacceptable")</f>
        <v>Excellent</v>
      </c>
      <c r="R1939" t="str">
        <f t="shared" si="271"/>
        <v>Unacceptable</v>
      </c>
      <c r="S1939" t="str">
        <f t="shared" si="273"/>
        <v>Safe</v>
      </c>
      <c r="T1939" t="str">
        <f t="shared" si="274"/>
        <v>Acceptable</v>
      </c>
      <c r="U1939" t="str">
        <f t="shared" si="275"/>
        <v>Acceptable</v>
      </c>
      <c r="V1939" t="str">
        <f t="shared" si="276"/>
        <v>Safe</v>
      </c>
      <c r="W1939" t="str">
        <f t="shared" si="277"/>
        <v>Acceptable</v>
      </c>
      <c r="AA1939" t="str">
        <f t="shared" si="278"/>
        <v>Not-Potable</v>
      </c>
      <c r="AB1939" t="str">
        <f t="shared" si="279"/>
        <v>Potable</v>
      </c>
      <c r="AC1939" t="s">
        <v>35</v>
      </c>
    </row>
    <row r="1940" spans="2:29" x14ac:dyDescent="0.3">
      <c r="B1940">
        <v>7.0367521038335399</v>
      </c>
      <c r="C1940">
        <v>210.36910365009399</v>
      </c>
      <c r="D1940">
        <v>138.12410420606301</v>
      </c>
      <c r="E1940">
        <v>8.3782821769069695</v>
      </c>
      <c r="F1940">
        <v>342.49836128569302</v>
      </c>
      <c r="G1940">
        <v>489.54505484146301</v>
      </c>
      <c r="H1940">
        <v>14.823903523137799</v>
      </c>
      <c r="I1940">
        <v>69.193358416661397</v>
      </c>
      <c r="J1940">
        <v>3.2853718352092902</v>
      </c>
      <c r="O1940" t="str">
        <f t="shared" si="272"/>
        <v>Acidic</v>
      </c>
      <c r="P1940" t="str" cm="1">
        <f t="array" ref="P1940">_xlfn.IFS(C1939&lt;=60,"Soft",
C1939&lt;120,"Moderately Soft",
C1939&lt;=170,"Desirable",
C1939&lt;=240,"Moderately Hard",
C1939&gt;240,"Hard")</f>
        <v>Desirable</v>
      </c>
      <c r="Q1940" t="str" cm="1">
        <f t="array" ref="Q1940">_xlfn.IFS(D1939&lt;50,"Non-Beneficial",
D1939&lt;=150,"Excellent",
D1939&lt;=250,"Good",
D1939&lt;=350,"Average",
D1939&lt;=500,"Poor",
D1939&lt;=800,"Very Poor",
D1939&gt;800,"Unacceptable")</f>
        <v>Good</v>
      </c>
      <c r="R1940" t="str">
        <f t="shared" si="271"/>
        <v>Needs Boiling</v>
      </c>
      <c r="S1940" t="str">
        <f t="shared" si="273"/>
        <v>Safe</v>
      </c>
      <c r="T1940" t="str">
        <f t="shared" si="274"/>
        <v>Acceptable</v>
      </c>
      <c r="U1940" t="str">
        <f t="shared" si="275"/>
        <v>Acceptable</v>
      </c>
      <c r="V1940" t="str">
        <f t="shared" si="276"/>
        <v>Safe</v>
      </c>
      <c r="W1940" t="str">
        <f t="shared" si="277"/>
        <v>Acceptable</v>
      </c>
      <c r="AA1940" t="str">
        <f t="shared" si="278"/>
        <v>Not-Potable</v>
      </c>
      <c r="AB1940" t="str">
        <f t="shared" si="279"/>
        <v>Potable</v>
      </c>
      <c r="AC1940" t="s">
        <v>35</v>
      </c>
    </row>
    <row r="1941" spans="2:29" x14ac:dyDescent="0.3">
      <c r="B1941">
        <v>7.3629128672021498</v>
      </c>
      <c r="C1941">
        <v>180.86780067633299</v>
      </c>
      <c r="D1941">
        <v>204.309066967121</v>
      </c>
      <c r="E1941">
        <v>6.66478636907829</v>
      </c>
      <c r="F1941">
        <f>$AH$27</f>
        <v>333.77577661081307</v>
      </c>
      <c r="G1941">
        <v>437.38952625134601</v>
      </c>
      <c r="H1941">
        <v>9.6751666674514301</v>
      </c>
      <c r="I1941">
        <v>69.035113453726098</v>
      </c>
      <c r="J1941">
        <v>3.2494398781739999</v>
      </c>
      <c r="O1941" t="str">
        <f t="shared" si="272"/>
        <v>Neutral</v>
      </c>
      <c r="P1941" t="str" cm="1">
        <f t="array" ref="P1941">_xlfn.IFS(C1940&lt;=60,"Soft",
C1940&lt;120,"Moderately Soft",
C1940&lt;=170,"Desirable",
C1940&lt;=240,"Moderately Hard",
C1940&gt;240,"Hard")</f>
        <v>Moderately Hard</v>
      </c>
      <c r="Q1941" t="str" cm="1">
        <f t="array" ref="Q1941">_xlfn.IFS(D1940&lt;50,"Non-Beneficial",
D1940&lt;=150,"Excellent",
D1940&lt;=250,"Good",
D1940&lt;=350,"Average",
D1940&lt;=500,"Poor",
D1940&lt;=800,"Very Poor",
D1940&gt;800,"Unacceptable")</f>
        <v>Excellent</v>
      </c>
      <c r="R1941" t="str">
        <f t="shared" si="271"/>
        <v>Unacceptable</v>
      </c>
      <c r="S1941" t="str">
        <f t="shared" si="273"/>
        <v>Safe</v>
      </c>
      <c r="T1941" t="str">
        <f t="shared" si="274"/>
        <v>Acceptable</v>
      </c>
      <c r="U1941" t="str">
        <f t="shared" si="275"/>
        <v>Acceptable</v>
      </c>
      <c r="V1941" t="str">
        <f t="shared" si="276"/>
        <v>Safe</v>
      </c>
      <c r="W1941" t="str">
        <f t="shared" si="277"/>
        <v>Acceptable</v>
      </c>
      <c r="AA1941" t="str">
        <f t="shared" si="278"/>
        <v>Not-Potable</v>
      </c>
      <c r="AB1941" t="str">
        <f t="shared" si="279"/>
        <v>Potable</v>
      </c>
      <c r="AC1941" t="s">
        <v>35</v>
      </c>
    </row>
    <row r="1942" spans="2:29" x14ac:dyDescent="0.3">
      <c r="B1942">
        <v>7.3690871386546304</v>
      </c>
      <c r="C1942">
        <v>198.20408242750599</v>
      </c>
      <c r="D1942">
        <v>282.32018406459503</v>
      </c>
      <c r="E1942">
        <v>8.8997116259299798</v>
      </c>
      <c r="F1942">
        <v>289.59969184420999</v>
      </c>
      <c r="G1942">
        <v>424.45425448411601</v>
      </c>
      <c r="H1942">
        <v>18.1567539763914</v>
      </c>
      <c r="I1942">
        <v>31.599403556265798</v>
      </c>
      <c r="J1942">
        <v>2.7151866852786202</v>
      </c>
      <c r="O1942" t="str">
        <f t="shared" si="272"/>
        <v>Neutral</v>
      </c>
      <c r="P1942" t="str" cm="1">
        <f t="array" ref="P1942">_xlfn.IFS(C1941&lt;=60,"Soft",
C1941&lt;120,"Moderately Soft",
C1941&lt;=170,"Desirable",
C1941&lt;=240,"Moderately Hard",
C1941&gt;240,"Hard")</f>
        <v>Moderately Hard</v>
      </c>
      <c r="Q1942" t="str" cm="1">
        <f t="array" ref="Q1942">_xlfn.IFS(D1941&lt;50,"Non-Beneficial",
D1941&lt;=150,"Excellent",
D1941&lt;=250,"Good",
D1941&lt;=350,"Average",
D1941&lt;=500,"Poor",
D1941&lt;=800,"Very Poor",
D1941&gt;800,"Unacceptable")</f>
        <v>Good</v>
      </c>
      <c r="R1942" t="str">
        <f t="shared" si="271"/>
        <v>Needs Boiling</v>
      </c>
      <c r="S1942" t="str">
        <f t="shared" si="273"/>
        <v>Safe</v>
      </c>
      <c r="T1942" t="str">
        <f t="shared" si="274"/>
        <v>Acceptable</v>
      </c>
      <c r="U1942" t="str">
        <f t="shared" si="275"/>
        <v>Acceptable</v>
      </c>
      <c r="V1942" t="str">
        <f t="shared" si="276"/>
        <v>Safe</v>
      </c>
      <c r="W1942" t="str">
        <f t="shared" si="277"/>
        <v>Acceptable</v>
      </c>
      <c r="AA1942" t="str">
        <f t="shared" si="278"/>
        <v>Potable</v>
      </c>
      <c r="AB1942" t="str">
        <f t="shared" si="279"/>
        <v>Potable</v>
      </c>
      <c r="AC1942" t="s">
        <v>35</v>
      </c>
    </row>
    <row r="1943" spans="2:29" x14ac:dyDescent="0.3">
      <c r="B1943">
        <v>7.7081099887295697</v>
      </c>
      <c r="C1943">
        <v>188.99785008664401</v>
      </c>
      <c r="D1943">
        <v>154.562200859055</v>
      </c>
      <c r="E1943">
        <v>5.0479158686692198</v>
      </c>
      <c r="F1943">
        <v>322.754599280376</v>
      </c>
      <c r="G1943">
        <v>523.05266259272105</v>
      </c>
      <c r="H1943">
        <v>16.0901934860517</v>
      </c>
      <c r="I1943">
        <v>57.285763191164797</v>
      </c>
      <c r="J1943">
        <v>4.89662590787293</v>
      </c>
      <c r="O1943" t="str">
        <f t="shared" si="272"/>
        <v>Neutral</v>
      </c>
      <c r="P1943" t="str" cm="1">
        <f t="array" ref="P1943">_xlfn.IFS(C1942&lt;=60,"Soft",
C1942&lt;120,"Moderately Soft",
C1942&lt;=170,"Desirable",
C1942&lt;=240,"Moderately Hard",
C1942&gt;240,"Hard")</f>
        <v>Moderately Hard</v>
      </c>
      <c r="Q1943" t="str" cm="1">
        <f t="array" ref="Q1943">_xlfn.IFS(D1942&lt;50,"Non-Beneficial",
D1942&lt;=150,"Excellent",
D1942&lt;=250,"Good",
D1942&lt;=350,"Average",
D1942&lt;=500,"Poor",
D1942&lt;=800,"Very Poor",
D1942&gt;800,"Unacceptable")</f>
        <v>Average</v>
      </c>
      <c r="R1943" t="str">
        <f t="shared" si="271"/>
        <v>Unacceptable</v>
      </c>
      <c r="S1943" t="str">
        <f t="shared" si="273"/>
        <v>Safe</v>
      </c>
      <c r="T1943" t="str">
        <f t="shared" si="274"/>
        <v>Acceptable</v>
      </c>
      <c r="U1943" t="str">
        <f t="shared" si="275"/>
        <v>Acceptable</v>
      </c>
      <c r="V1943" t="str">
        <f t="shared" si="276"/>
        <v>Safe</v>
      </c>
      <c r="W1943" t="str">
        <f t="shared" si="277"/>
        <v>Acceptable</v>
      </c>
      <c r="AA1943" t="str">
        <f t="shared" si="278"/>
        <v>Not-Potable</v>
      </c>
      <c r="AB1943" t="str">
        <f t="shared" si="279"/>
        <v>Potable</v>
      </c>
      <c r="AC1943" t="s">
        <v>35</v>
      </c>
    </row>
    <row r="1944" spans="2:29" x14ac:dyDescent="0.3">
      <c r="B1944">
        <v>6.5041127797483202</v>
      </c>
      <c r="C1944">
        <v>171.72255503318399</v>
      </c>
      <c r="D1944">
        <v>208.52764496168399</v>
      </c>
      <c r="E1944">
        <v>7.7049898924845897</v>
      </c>
      <c r="F1944">
        <v>282.105545354649</v>
      </c>
      <c r="G1944">
        <v>359.46095023382702</v>
      </c>
      <c r="H1944">
        <v>13.4752728989784</v>
      </c>
      <c r="I1944">
        <v>83.622260237140694</v>
      </c>
      <c r="J1944">
        <v>5.3966231422892399</v>
      </c>
      <c r="O1944" t="str">
        <f t="shared" si="272"/>
        <v>Neutral</v>
      </c>
      <c r="P1944" t="str" cm="1">
        <f t="array" ref="P1944">_xlfn.IFS(C1943&lt;=60,"Soft",
C1943&lt;120,"Moderately Soft",
C1943&lt;=170,"Desirable",
C1943&lt;=240,"Moderately Hard",
C1943&gt;240,"Hard")</f>
        <v>Moderately Hard</v>
      </c>
      <c r="Q1944" t="str" cm="1">
        <f t="array" ref="Q1944">_xlfn.IFS(D1943&lt;50,"Non-Beneficial",
D1943&lt;=150,"Excellent",
D1943&lt;=250,"Good",
D1943&lt;=350,"Average",
D1943&lt;=500,"Poor",
D1943&lt;=800,"Very Poor",
D1943&gt;800,"Unacceptable")</f>
        <v>Good</v>
      </c>
      <c r="R1944" t="str">
        <f t="shared" si="271"/>
        <v>Needs Boiling</v>
      </c>
      <c r="S1944" t="str">
        <f t="shared" si="273"/>
        <v>Safe</v>
      </c>
      <c r="T1944" t="str">
        <f t="shared" si="274"/>
        <v>Unacceptable</v>
      </c>
      <c r="U1944" t="str">
        <f t="shared" si="275"/>
        <v>Acceptable</v>
      </c>
      <c r="V1944" t="str">
        <f t="shared" si="276"/>
        <v>Safe</v>
      </c>
      <c r="W1944" t="str">
        <f t="shared" si="277"/>
        <v>Acceptable</v>
      </c>
      <c r="AA1944" t="str">
        <f t="shared" si="278"/>
        <v>Not-Potable</v>
      </c>
      <c r="AB1944" t="str">
        <f t="shared" si="279"/>
        <v>Potable</v>
      </c>
      <c r="AC1944" t="s">
        <v>35</v>
      </c>
    </row>
    <row r="1945" spans="2:29" x14ac:dyDescent="0.3">
      <c r="B1945">
        <v>8.1859234173130293</v>
      </c>
      <c r="C1945">
        <v>240.979103762313</v>
      </c>
      <c r="D1945">
        <v>236.41472028426099</v>
      </c>
      <c r="E1945">
        <v>6.6114485970839301</v>
      </c>
      <c r="F1945">
        <v>318.68901037196298</v>
      </c>
      <c r="G1945">
        <v>410.15822184516298</v>
      </c>
      <c r="H1945">
        <v>13.1099108733073</v>
      </c>
      <c r="I1945">
        <v>56.913980868998799</v>
      </c>
      <c r="J1945">
        <v>3.5669451450290399</v>
      </c>
      <c r="O1945" t="str">
        <f t="shared" si="272"/>
        <v>Acidic</v>
      </c>
      <c r="P1945" t="str" cm="1">
        <f t="array" ref="P1945">_xlfn.IFS(C1944&lt;=60,"Soft",
C1944&lt;120,"Moderately Soft",
C1944&lt;=170,"Desirable",
C1944&lt;=240,"Moderately Hard",
C1944&gt;240,"Hard")</f>
        <v>Moderately Hard</v>
      </c>
      <c r="Q1945" t="str" cm="1">
        <f t="array" ref="Q1945">_xlfn.IFS(D1944&lt;50,"Non-Beneficial",
D1944&lt;=150,"Excellent",
D1944&lt;=250,"Good",
D1944&lt;=350,"Average",
D1944&lt;=500,"Poor",
D1944&lt;=800,"Very Poor",
D1944&gt;800,"Unacceptable")</f>
        <v>Good</v>
      </c>
      <c r="R1945" t="str">
        <f t="shared" si="271"/>
        <v>Unacceptable</v>
      </c>
      <c r="S1945" t="str">
        <f t="shared" si="273"/>
        <v>Safe</v>
      </c>
      <c r="T1945" t="str">
        <f t="shared" si="274"/>
        <v>Acceptable</v>
      </c>
      <c r="U1945" t="str">
        <f t="shared" si="275"/>
        <v>Acceptable</v>
      </c>
      <c r="V1945" t="str">
        <f t="shared" si="276"/>
        <v>Unsafe</v>
      </c>
      <c r="W1945" t="str">
        <f t="shared" si="277"/>
        <v>Unacceptable</v>
      </c>
      <c r="AA1945" t="str">
        <f t="shared" si="278"/>
        <v>Not-Potable</v>
      </c>
      <c r="AB1945" t="str">
        <f t="shared" si="279"/>
        <v>Not-Potable</v>
      </c>
      <c r="AC1945" t="s">
        <v>35</v>
      </c>
    </row>
    <row r="1946" spans="2:29" x14ac:dyDescent="0.3">
      <c r="B1946">
        <v>6.1491851735534597</v>
      </c>
      <c r="C1946">
        <v>150.563593525572</v>
      </c>
      <c r="D1946">
        <v>205.963912309536</v>
      </c>
      <c r="E1946">
        <v>6.9069106944456502</v>
      </c>
      <c r="F1946">
        <f>$AH$27</f>
        <v>333.77577661081307</v>
      </c>
      <c r="G1946">
        <v>431.65128296983602</v>
      </c>
      <c r="H1946">
        <v>12.8293801697017</v>
      </c>
      <c r="I1946">
        <v>64.394906597070303</v>
      </c>
      <c r="J1946">
        <v>4.2756148744427298</v>
      </c>
      <c r="O1946" t="str">
        <f t="shared" si="272"/>
        <v>Alkaline</v>
      </c>
      <c r="P1946" t="str" cm="1">
        <f t="array" ref="P1946">_xlfn.IFS(C1945&lt;=60,"Soft",
C1945&lt;120,"Moderately Soft",
C1945&lt;=170,"Desirable",
C1945&lt;=240,"Moderately Hard",
C1945&gt;240,"Hard")</f>
        <v>Hard</v>
      </c>
      <c r="Q1946" t="str" cm="1">
        <f t="array" ref="Q1946">_xlfn.IFS(D1945&lt;50,"Non-Beneficial",
D1945&lt;=150,"Excellent",
D1945&lt;=250,"Good",
D1945&lt;=350,"Average",
D1945&lt;=500,"Poor",
D1945&lt;=800,"Very Poor",
D1945&gt;800,"Unacceptable")</f>
        <v>Good</v>
      </c>
      <c r="R1946" t="str">
        <f t="shared" si="271"/>
        <v>Needs Boiling</v>
      </c>
      <c r="S1946" t="str">
        <f t="shared" si="273"/>
        <v>Safe</v>
      </c>
      <c r="T1946" t="str">
        <f t="shared" si="274"/>
        <v>Acceptable</v>
      </c>
      <c r="U1946" t="str">
        <f t="shared" si="275"/>
        <v>Acceptable</v>
      </c>
      <c r="V1946" t="str">
        <f t="shared" si="276"/>
        <v>Safe</v>
      </c>
      <c r="W1946" t="str">
        <f t="shared" si="277"/>
        <v>Acceptable</v>
      </c>
      <c r="AA1946" t="str">
        <f t="shared" si="278"/>
        <v>Not-Potable</v>
      </c>
      <c r="AB1946" t="str">
        <f t="shared" si="279"/>
        <v>Not-Potable</v>
      </c>
      <c r="AC1946" t="s">
        <v>35</v>
      </c>
    </row>
    <row r="1947" spans="2:29" x14ac:dyDescent="0.3">
      <c r="B1947">
        <v>7.0804458211218302</v>
      </c>
      <c r="C1947">
        <v>196.65894661440799</v>
      </c>
      <c r="D1947">
        <v>369.66853319343898</v>
      </c>
      <c r="E1947">
        <v>8.9867843377873093</v>
      </c>
      <c r="F1947">
        <v>294.31573261787599</v>
      </c>
      <c r="G1947">
        <v>530.05291927688404</v>
      </c>
      <c r="H1947">
        <v>13.8220573439228</v>
      </c>
      <c r="I1947">
        <v>85.777222134438404</v>
      </c>
      <c r="J1947">
        <v>2.6649460552572202</v>
      </c>
      <c r="O1947" t="str">
        <f t="shared" si="272"/>
        <v>Acidic</v>
      </c>
      <c r="P1947" t="str" cm="1">
        <f t="array" ref="P1947">_xlfn.IFS(C1946&lt;=60,"Soft",
C1946&lt;120,"Moderately Soft",
C1946&lt;=170,"Desirable",
C1946&lt;=240,"Moderately Hard",
C1946&gt;240,"Hard")</f>
        <v>Desirable</v>
      </c>
      <c r="Q1947" t="str" cm="1">
        <f t="array" ref="Q1947">_xlfn.IFS(D1946&lt;50,"Non-Beneficial",
D1946&lt;=150,"Excellent",
D1946&lt;=250,"Good",
D1946&lt;=350,"Average",
D1946&lt;=500,"Poor",
D1946&lt;=800,"Very Poor",
D1946&gt;800,"Unacceptable")</f>
        <v>Good</v>
      </c>
      <c r="R1947" t="str">
        <f t="shared" si="271"/>
        <v>Needs Boiling</v>
      </c>
      <c r="S1947" t="str">
        <f t="shared" si="273"/>
        <v>Safe</v>
      </c>
      <c r="T1947" t="str">
        <f t="shared" si="274"/>
        <v>Acceptable</v>
      </c>
      <c r="U1947" t="str">
        <f t="shared" si="275"/>
        <v>Acceptable</v>
      </c>
      <c r="V1947" t="str">
        <f t="shared" si="276"/>
        <v>Safe</v>
      </c>
      <c r="W1947" t="str">
        <f t="shared" si="277"/>
        <v>Acceptable</v>
      </c>
      <c r="AA1947" t="str">
        <f t="shared" si="278"/>
        <v>Not-Potable</v>
      </c>
      <c r="AB1947" t="str">
        <f t="shared" si="279"/>
        <v>Potable</v>
      </c>
      <c r="AC1947" t="s">
        <v>35</v>
      </c>
    </row>
    <row r="1948" spans="2:29" x14ac:dyDescent="0.3">
      <c r="B1948">
        <v>6.6284273473906499</v>
      </c>
      <c r="C1948">
        <v>215.24553209981201</v>
      </c>
      <c r="D1948">
        <v>180.59330851885599</v>
      </c>
      <c r="E1948">
        <v>6.9317866855083698</v>
      </c>
      <c r="F1948">
        <f>$AH$27</f>
        <v>333.77577661081307</v>
      </c>
      <c r="G1948">
        <v>374.45506175555198</v>
      </c>
      <c r="H1948">
        <v>11.6210742966851</v>
      </c>
      <c r="I1948">
        <v>77.940822026348201</v>
      </c>
      <c r="J1948">
        <v>3.4052786183334001</v>
      </c>
      <c r="O1948" t="str">
        <f t="shared" si="272"/>
        <v>Neutral</v>
      </c>
      <c r="P1948" t="str" cm="1">
        <f t="array" ref="P1948">_xlfn.IFS(C1947&lt;=60,"Soft",
C1947&lt;120,"Moderately Soft",
C1947&lt;=170,"Desirable",
C1947&lt;=240,"Moderately Hard",
C1947&gt;240,"Hard")</f>
        <v>Moderately Hard</v>
      </c>
      <c r="Q1948" t="str" cm="1">
        <f t="array" ref="Q1948">_xlfn.IFS(D1947&lt;50,"Non-Beneficial",
D1947&lt;=150,"Excellent",
D1947&lt;=250,"Good",
D1947&lt;=350,"Average",
D1947&lt;=500,"Poor",
D1947&lt;=800,"Very Poor",
D1947&gt;800,"Unacceptable")</f>
        <v>Poor</v>
      </c>
      <c r="R1948" t="str">
        <f t="shared" si="271"/>
        <v>Unacceptable</v>
      </c>
      <c r="S1948" t="str">
        <f t="shared" si="273"/>
        <v>Safe</v>
      </c>
      <c r="T1948" t="str">
        <f t="shared" si="274"/>
        <v>Unacceptable</v>
      </c>
      <c r="U1948" t="str">
        <f t="shared" si="275"/>
        <v>Acceptable</v>
      </c>
      <c r="V1948" t="str">
        <f t="shared" si="276"/>
        <v>Unsafe</v>
      </c>
      <c r="W1948" t="str">
        <f t="shared" si="277"/>
        <v>Acceptable</v>
      </c>
      <c r="AA1948" t="str">
        <f t="shared" si="278"/>
        <v>Not-Potable</v>
      </c>
      <c r="AB1948" t="str">
        <f t="shared" si="279"/>
        <v>Not-Potable</v>
      </c>
      <c r="AC1948" t="s">
        <v>35</v>
      </c>
    </row>
    <row r="1949" spans="2:29" x14ac:dyDescent="0.3">
      <c r="B1949">
        <v>4.70469846171701</v>
      </c>
      <c r="C1949">
        <v>160.21182215146001</v>
      </c>
      <c r="D1949">
        <v>51.284576457697305</v>
      </c>
      <c r="E1949">
        <v>8.2830689335662999</v>
      </c>
      <c r="F1949">
        <v>357.731076833641</v>
      </c>
      <c r="G1949">
        <v>344.69373993834398</v>
      </c>
      <c r="H1949">
        <v>14.219532129367799</v>
      </c>
      <c r="I1949">
        <v>34.288412740593103</v>
      </c>
      <c r="J1949">
        <v>4.1099247116877198</v>
      </c>
      <c r="O1949" t="str">
        <f t="shared" si="272"/>
        <v>Drinkable</v>
      </c>
      <c r="P1949" t="str" cm="1">
        <f t="array" ref="P1949">_xlfn.IFS(C1948&lt;=60,"Soft",
C1948&lt;120,"Moderately Soft",
C1948&lt;=170,"Desirable",
C1948&lt;=240,"Moderately Hard",
C1948&gt;240,"Hard")</f>
        <v>Moderately Hard</v>
      </c>
      <c r="Q1949" t="str" cm="1">
        <f t="array" ref="Q1949">_xlfn.IFS(D1948&lt;50,"Non-Beneficial",
D1948&lt;=150,"Excellent",
D1948&lt;=250,"Good",
D1948&lt;=350,"Average",
D1948&lt;=500,"Poor",
D1948&lt;=800,"Very Poor",
D1948&gt;800,"Unacceptable")</f>
        <v>Good</v>
      </c>
      <c r="R1949" t="str">
        <f t="shared" si="271"/>
        <v>Needs Boiling</v>
      </c>
      <c r="S1949" t="str">
        <f t="shared" si="273"/>
        <v>Safe</v>
      </c>
      <c r="T1949" t="str">
        <f t="shared" si="274"/>
        <v>Acceptable</v>
      </c>
      <c r="U1949" t="str">
        <f t="shared" si="275"/>
        <v>Acceptable</v>
      </c>
      <c r="V1949" t="str">
        <f t="shared" si="276"/>
        <v>Safe</v>
      </c>
      <c r="W1949" t="str">
        <f t="shared" si="277"/>
        <v>Acceptable</v>
      </c>
      <c r="AA1949" t="str">
        <f t="shared" si="278"/>
        <v>Potable</v>
      </c>
      <c r="AB1949" t="str">
        <f t="shared" si="279"/>
        <v>Potable</v>
      </c>
      <c r="AC1949" t="s">
        <v>35</v>
      </c>
    </row>
    <row r="1950" spans="2:29" x14ac:dyDescent="0.3">
      <c r="B1950">
        <v>7.9769008736775699</v>
      </c>
      <c r="C1950">
        <v>234.77937964525</v>
      </c>
      <c r="D1950">
        <v>153.60835068064401</v>
      </c>
      <c r="E1950">
        <v>5.7360268778966601</v>
      </c>
      <c r="F1950">
        <v>377.17811887965502</v>
      </c>
      <c r="G1950">
        <v>613.63354771037302</v>
      </c>
      <c r="H1950">
        <v>14.1912738105309</v>
      </c>
      <c r="I1950">
        <v>48.915881461867201</v>
      </c>
      <c r="J1950">
        <v>4.7536079310394799</v>
      </c>
      <c r="O1950" t="str">
        <f t="shared" si="272"/>
        <v>Acidic</v>
      </c>
      <c r="P1950" t="str" cm="1">
        <f t="array" ref="P1950">_xlfn.IFS(C1949&lt;=60,"Soft",
C1949&lt;120,"Moderately Soft",
C1949&lt;=170,"Desirable",
C1949&lt;=240,"Moderately Hard",
C1949&gt;240,"Hard")</f>
        <v>Desirable</v>
      </c>
      <c r="Q1950" t="str" cm="1">
        <f t="array" ref="Q1950">_xlfn.IFS(D1949&lt;50,"Non-Beneficial",
D1949&lt;=150,"Excellent",
D1949&lt;=250,"Good",
D1949&lt;=350,"Average",
D1949&lt;=500,"Poor",
D1949&lt;=800,"Very Poor",
D1949&gt;800,"Unacceptable")</f>
        <v>Excellent</v>
      </c>
      <c r="R1950" t="str">
        <f t="shared" si="271"/>
        <v>Unacceptable</v>
      </c>
      <c r="S1950" t="str">
        <f t="shared" si="273"/>
        <v>Safe</v>
      </c>
      <c r="T1950" t="str">
        <f t="shared" si="274"/>
        <v>Acceptable</v>
      </c>
      <c r="U1950" t="str">
        <f t="shared" si="275"/>
        <v>Acceptable</v>
      </c>
      <c r="V1950" t="str">
        <f t="shared" si="276"/>
        <v>Safe</v>
      </c>
      <c r="W1950" t="str">
        <f t="shared" si="277"/>
        <v>Acceptable</v>
      </c>
      <c r="AA1950" t="str">
        <f t="shared" si="278"/>
        <v>Not-Potable</v>
      </c>
      <c r="AB1950" t="str">
        <f t="shared" si="279"/>
        <v>Not-Potable</v>
      </c>
      <c r="AC1950" t="s">
        <v>35</v>
      </c>
    </row>
    <row r="1951" spans="2:29" x14ac:dyDescent="0.3">
      <c r="B1951">
        <v>6.8096445151755196</v>
      </c>
      <c r="C1951">
        <v>179.719520574076</v>
      </c>
      <c r="D1951">
        <v>350.01144791576598</v>
      </c>
      <c r="E1951">
        <v>8.6819834664141595</v>
      </c>
      <c r="F1951">
        <f>$AH$27</f>
        <v>333.77577661081307</v>
      </c>
      <c r="G1951">
        <v>360.932803824774</v>
      </c>
      <c r="H1951">
        <v>13.633349739679399</v>
      </c>
      <c r="I1951">
        <v>72.717919770928802</v>
      </c>
      <c r="J1951">
        <v>3.1838035719143201</v>
      </c>
      <c r="O1951" t="str">
        <f t="shared" si="272"/>
        <v>Neutral</v>
      </c>
      <c r="P1951" t="str" cm="1">
        <f t="array" ref="P1951">_xlfn.IFS(C1950&lt;=60,"Soft",
C1950&lt;120,"Moderately Soft",
C1950&lt;=170,"Desirable",
C1950&lt;=240,"Moderately Hard",
C1950&gt;240,"Hard")</f>
        <v>Moderately Hard</v>
      </c>
      <c r="Q1951" t="str" cm="1">
        <f t="array" ref="Q1951">_xlfn.IFS(D1950&lt;50,"Non-Beneficial",
D1950&lt;=150,"Excellent",
D1950&lt;=250,"Good",
D1950&lt;=350,"Average",
D1950&lt;=500,"Poor",
D1950&lt;=800,"Very Poor",
D1950&gt;800,"Unacceptable")</f>
        <v>Good</v>
      </c>
      <c r="R1951" t="str">
        <f t="shared" si="271"/>
        <v>Needs Boiling</v>
      </c>
      <c r="S1951" t="str">
        <f t="shared" si="273"/>
        <v>Safe</v>
      </c>
      <c r="T1951" t="str">
        <f t="shared" si="274"/>
        <v>Unacceptable</v>
      </c>
      <c r="U1951" t="str">
        <f t="shared" si="275"/>
        <v>Acceptable</v>
      </c>
      <c r="V1951" t="str">
        <f t="shared" si="276"/>
        <v>Safe</v>
      </c>
      <c r="W1951" t="str">
        <f t="shared" si="277"/>
        <v>Acceptable</v>
      </c>
      <c r="AA1951" t="str">
        <f t="shared" si="278"/>
        <v>Not-Potable</v>
      </c>
      <c r="AB1951" t="str">
        <f t="shared" si="279"/>
        <v>Potable</v>
      </c>
      <c r="AC1951" t="s">
        <v>35</v>
      </c>
    </row>
    <row r="1952" spans="2:29" x14ac:dyDescent="0.3">
      <c r="B1952">
        <f>$AG$27</f>
        <v>7.080794504276815</v>
      </c>
      <c r="C1952">
        <v>177.68535582187999</v>
      </c>
      <c r="D1952">
        <v>203.25702131079498</v>
      </c>
      <c r="E1952">
        <v>5.8495698082931398</v>
      </c>
      <c r="F1952">
        <v>353.62676821621699</v>
      </c>
      <c r="G1952">
        <v>279.66491975858401</v>
      </c>
      <c r="H1952">
        <v>13.964321206474001</v>
      </c>
      <c r="I1952">
        <v>44.542985167315202</v>
      </c>
      <c r="J1952">
        <v>4.0322673385935204</v>
      </c>
      <c r="O1952" t="str">
        <f t="shared" si="272"/>
        <v>Drinkable</v>
      </c>
      <c r="P1952" t="str" cm="1">
        <f t="array" ref="P1952">_xlfn.IFS(C1951&lt;=60,"Soft",
C1951&lt;120,"Moderately Soft",
C1951&lt;=170,"Desirable",
C1951&lt;=240,"Moderately Hard",
C1951&gt;240,"Hard")</f>
        <v>Moderately Hard</v>
      </c>
      <c r="Q1952" t="str" cm="1">
        <f t="array" ref="Q1952">_xlfn.IFS(D1951&lt;50,"Non-Beneficial",
D1951&lt;=150,"Excellent",
D1951&lt;=250,"Good",
D1951&lt;=350,"Average",
D1951&lt;=500,"Poor",
D1951&lt;=800,"Very Poor",
D1951&gt;800,"Unacceptable")</f>
        <v>Poor</v>
      </c>
      <c r="R1952" t="str">
        <f t="shared" si="271"/>
        <v>Unacceptable</v>
      </c>
      <c r="S1952" t="str">
        <f t="shared" si="273"/>
        <v>Safe</v>
      </c>
      <c r="T1952" t="str">
        <f t="shared" si="274"/>
        <v>Acceptable</v>
      </c>
      <c r="U1952" t="str">
        <f t="shared" si="275"/>
        <v>Acceptable</v>
      </c>
      <c r="V1952" t="str">
        <f t="shared" si="276"/>
        <v>Safe</v>
      </c>
      <c r="W1952" t="str">
        <f t="shared" si="277"/>
        <v>Acceptable</v>
      </c>
      <c r="AA1952" t="str">
        <f t="shared" si="278"/>
        <v>Not-Potable</v>
      </c>
      <c r="AB1952" t="str">
        <f t="shared" si="279"/>
        <v>Not-Potable</v>
      </c>
      <c r="AC1952" t="s">
        <v>35</v>
      </c>
    </row>
    <row r="1953" spans="2:29" x14ac:dyDescent="0.3">
      <c r="B1953">
        <v>6.9676966831620204</v>
      </c>
      <c r="C1953">
        <v>177.05589009355199</v>
      </c>
      <c r="D1953">
        <v>228.869657347501</v>
      </c>
      <c r="E1953">
        <v>6.4309348079984598</v>
      </c>
      <c r="F1953">
        <v>315.28290206180498</v>
      </c>
      <c r="G1953">
        <v>507.790061833121</v>
      </c>
      <c r="H1953">
        <v>15.288037895913799</v>
      </c>
      <c r="I1953">
        <v>35.767601037146399</v>
      </c>
      <c r="J1953">
        <v>4.8196371041722603</v>
      </c>
      <c r="O1953" t="str">
        <f t="shared" si="272"/>
        <v>Neutral</v>
      </c>
      <c r="P1953" t="str" cm="1">
        <f t="array" ref="P1953">_xlfn.IFS(C1952&lt;=60,"Soft",
C1952&lt;120,"Moderately Soft",
C1952&lt;=170,"Desirable",
C1952&lt;=240,"Moderately Hard",
C1952&gt;240,"Hard")</f>
        <v>Moderately Hard</v>
      </c>
      <c r="Q1953" t="str" cm="1">
        <f t="array" ref="Q1953">_xlfn.IFS(D1952&lt;50,"Non-Beneficial",
D1952&lt;=150,"Excellent",
D1952&lt;=250,"Good",
D1952&lt;=350,"Average",
D1952&lt;=500,"Poor",
D1952&lt;=800,"Very Poor",
D1952&gt;800,"Unacceptable")</f>
        <v>Good</v>
      </c>
      <c r="R1953" t="str">
        <f t="shared" si="271"/>
        <v>Needs Boiling</v>
      </c>
      <c r="S1953" t="str">
        <f t="shared" si="273"/>
        <v>Safe</v>
      </c>
      <c r="T1953" t="str">
        <f t="shared" si="274"/>
        <v>Acceptable</v>
      </c>
      <c r="U1953" t="str">
        <f t="shared" si="275"/>
        <v>Acceptable</v>
      </c>
      <c r="V1953" t="str">
        <f t="shared" si="276"/>
        <v>Safe</v>
      </c>
      <c r="W1953" t="str">
        <f t="shared" si="277"/>
        <v>Acceptable</v>
      </c>
      <c r="AA1953" t="str">
        <f t="shared" si="278"/>
        <v>Potable</v>
      </c>
      <c r="AB1953" t="str">
        <f t="shared" si="279"/>
        <v>Potable</v>
      </c>
      <c r="AC1953" t="s">
        <v>35</v>
      </c>
    </row>
    <row r="1954" spans="2:29" x14ac:dyDescent="0.3">
      <c r="B1954">
        <v>6.4445551702072601</v>
      </c>
      <c r="C1954">
        <v>166.63518046655301</v>
      </c>
      <c r="D1954">
        <v>248.55830042303501</v>
      </c>
      <c r="E1954">
        <v>9.4923613289581397</v>
      </c>
      <c r="F1954">
        <v>287.41237996919199</v>
      </c>
      <c r="G1954">
        <v>479.47940901768402</v>
      </c>
      <c r="H1954">
        <v>10.697067555976901</v>
      </c>
      <c r="I1954">
        <v>65.655325682300102</v>
      </c>
      <c r="J1954">
        <v>3.5519053590869598</v>
      </c>
      <c r="O1954" t="str">
        <f t="shared" si="272"/>
        <v>Neutral</v>
      </c>
      <c r="P1954" t="str" cm="1">
        <f t="array" ref="P1954">_xlfn.IFS(C1953&lt;=60,"Soft",
C1953&lt;120,"Moderately Soft",
C1953&lt;=170,"Desirable",
C1953&lt;=240,"Moderately Hard",
C1953&gt;240,"Hard")</f>
        <v>Moderately Hard</v>
      </c>
      <c r="Q1954" t="str" cm="1">
        <f t="array" ref="Q1954">_xlfn.IFS(D1953&lt;50,"Non-Beneficial",
D1953&lt;=150,"Excellent",
D1953&lt;=250,"Good",
D1953&lt;=350,"Average",
D1953&lt;=500,"Poor",
D1953&lt;=800,"Very Poor",
D1953&gt;800,"Unacceptable")</f>
        <v>Good</v>
      </c>
      <c r="R1954" t="str">
        <f t="shared" si="271"/>
        <v>Needs Boiling</v>
      </c>
      <c r="S1954" t="str">
        <f t="shared" si="273"/>
        <v>Safe</v>
      </c>
      <c r="T1954" t="str">
        <f t="shared" si="274"/>
        <v>Unacceptable</v>
      </c>
      <c r="U1954" t="str">
        <f t="shared" si="275"/>
        <v>Acceptable</v>
      </c>
      <c r="V1954" t="str">
        <f t="shared" si="276"/>
        <v>Safe</v>
      </c>
      <c r="W1954" t="str">
        <f t="shared" si="277"/>
        <v>Acceptable</v>
      </c>
      <c r="AA1954" t="str">
        <f t="shared" si="278"/>
        <v>Not-Potable</v>
      </c>
      <c r="AB1954" t="str">
        <f t="shared" si="279"/>
        <v>Potable</v>
      </c>
      <c r="AC1954" t="s">
        <v>35</v>
      </c>
    </row>
    <row r="1955" spans="2:29" x14ac:dyDescent="0.3">
      <c r="B1955">
        <v>6.2777424833906297</v>
      </c>
      <c r="C1955">
        <v>149.56328174238701</v>
      </c>
      <c r="D1955">
        <v>157.51449149968499</v>
      </c>
      <c r="E1955">
        <v>8.2577511248413806</v>
      </c>
      <c r="F1955">
        <v>317.501439727795</v>
      </c>
      <c r="G1955">
        <v>605.398374948011</v>
      </c>
      <c r="H1955">
        <v>15.2183783521364</v>
      </c>
      <c r="I1955">
        <v>82.703470414844006</v>
      </c>
      <c r="J1955">
        <v>5.2550119432200697</v>
      </c>
      <c r="O1955" t="str">
        <f t="shared" si="272"/>
        <v>Acidic</v>
      </c>
      <c r="P1955" t="str" cm="1">
        <f t="array" ref="P1955">_xlfn.IFS(C1954&lt;=60,"Soft",
C1954&lt;120,"Moderately Soft",
C1954&lt;=170,"Desirable",
C1954&lt;=240,"Moderately Hard",
C1954&gt;240,"Hard")</f>
        <v>Desirable</v>
      </c>
      <c r="Q1955" t="str" cm="1">
        <f t="array" ref="Q1955">_xlfn.IFS(D1954&lt;50,"Non-Beneficial",
D1954&lt;=150,"Excellent",
D1954&lt;=250,"Good",
D1954&lt;=350,"Average",
D1954&lt;=500,"Poor",
D1954&lt;=800,"Very Poor",
D1954&gt;800,"Unacceptable")</f>
        <v>Good</v>
      </c>
      <c r="R1955" t="str">
        <f t="shared" si="271"/>
        <v>Unacceptable</v>
      </c>
      <c r="S1955" t="str">
        <f t="shared" si="273"/>
        <v>Safe</v>
      </c>
      <c r="T1955" t="str">
        <f t="shared" si="274"/>
        <v>Acceptable</v>
      </c>
      <c r="U1955" t="str">
        <f t="shared" si="275"/>
        <v>Acceptable</v>
      </c>
      <c r="V1955" t="str">
        <f t="shared" si="276"/>
        <v>Safe</v>
      </c>
      <c r="W1955" t="str">
        <f t="shared" si="277"/>
        <v>Acceptable</v>
      </c>
      <c r="AA1955" t="str">
        <f t="shared" si="278"/>
        <v>Not-Potable</v>
      </c>
      <c r="AB1955" t="str">
        <f t="shared" si="279"/>
        <v>Not-Potable</v>
      </c>
      <c r="AC1955" t="s">
        <v>35</v>
      </c>
    </row>
    <row r="1956" spans="2:29" x14ac:dyDescent="0.3">
      <c r="B1956">
        <f>$AG$27</f>
        <v>7.080794504276815</v>
      </c>
      <c r="C1956">
        <v>166.92297983330101</v>
      </c>
      <c r="D1956">
        <v>211.901549428978</v>
      </c>
      <c r="E1956">
        <v>6.5899804902084496</v>
      </c>
      <c r="F1956">
        <v>285.89938547907502</v>
      </c>
      <c r="G1956">
        <v>410.688296873024</v>
      </c>
      <c r="H1956">
        <v>15.2906137476004</v>
      </c>
      <c r="I1956">
        <v>75.595222221348607</v>
      </c>
      <c r="J1956">
        <v>2.50546402661598</v>
      </c>
      <c r="O1956" t="str">
        <f t="shared" si="272"/>
        <v>Acidic</v>
      </c>
      <c r="P1956" t="str" cm="1">
        <f t="array" ref="P1956">_xlfn.IFS(C1955&lt;=60,"Soft",
C1955&lt;120,"Moderately Soft",
C1955&lt;=170,"Desirable",
C1955&lt;=240,"Moderately Hard",
C1955&gt;240,"Hard")</f>
        <v>Desirable</v>
      </c>
      <c r="Q1956" t="str" cm="1">
        <f t="array" ref="Q1956">_xlfn.IFS(D1955&lt;50,"Non-Beneficial",
D1955&lt;=150,"Excellent",
D1955&lt;=250,"Good",
D1955&lt;=350,"Average",
D1955&lt;=500,"Poor",
D1955&lt;=800,"Very Poor",
D1955&gt;800,"Unacceptable")</f>
        <v>Good</v>
      </c>
      <c r="R1956" t="str">
        <f t="shared" si="271"/>
        <v>Unacceptable</v>
      </c>
      <c r="S1956" t="str">
        <f t="shared" si="273"/>
        <v>Safe</v>
      </c>
      <c r="T1956" t="str">
        <f t="shared" si="274"/>
        <v>Unacceptable</v>
      </c>
      <c r="U1956" t="str">
        <f t="shared" si="275"/>
        <v>Acceptable</v>
      </c>
      <c r="V1956" t="str">
        <f t="shared" si="276"/>
        <v>Unsafe</v>
      </c>
      <c r="W1956" t="str">
        <f t="shared" si="277"/>
        <v>Unacceptable</v>
      </c>
      <c r="AA1956" t="str">
        <f t="shared" si="278"/>
        <v>Not-Potable</v>
      </c>
      <c r="AB1956" t="str">
        <f t="shared" si="279"/>
        <v>Not-Potable</v>
      </c>
      <c r="AC1956" t="s">
        <v>35</v>
      </c>
    </row>
    <row r="1957" spans="2:29" x14ac:dyDescent="0.3">
      <c r="B1957">
        <v>9.0143567343211295</v>
      </c>
      <c r="C1957">
        <v>225.36751917804901</v>
      </c>
      <c r="D1957">
        <v>490.099246560268</v>
      </c>
      <c r="E1957">
        <v>6.0026530350617504</v>
      </c>
      <c r="F1957">
        <v>296.63089872335598</v>
      </c>
      <c r="G1957">
        <v>445.76881219910598</v>
      </c>
      <c r="H1957">
        <v>16.254111866748399</v>
      </c>
      <c r="I1957">
        <v>83.891129471499497</v>
      </c>
      <c r="J1957">
        <v>4.5494194126178398</v>
      </c>
      <c r="O1957" t="str">
        <f t="shared" si="272"/>
        <v>Neutral</v>
      </c>
      <c r="P1957" t="str" cm="1">
        <f t="array" ref="P1957">_xlfn.IFS(C1956&lt;=60,"Soft",
C1956&lt;120,"Moderately Soft",
C1956&lt;=170,"Desirable",
C1956&lt;=240,"Moderately Hard",
C1956&gt;240,"Hard")</f>
        <v>Desirable</v>
      </c>
      <c r="Q1957" t="str" cm="1">
        <f t="array" ref="Q1957">_xlfn.IFS(D1956&lt;50,"Non-Beneficial",
D1956&lt;=150,"Excellent",
D1956&lt;=250,"Good",
D1956&lt;=350,"Average",
D1956&lt;=500,"Poor",
D1956&lt;=800,"Very Poor",
D1956&gt;800,"Unacceptable")</f>
        <v>Good</v>
      </c>
      <c r="R1957" t="str">
        <f t="shared" si="271"/>
        <v>Needs Boiling</v>
      </c>
      <c r="S1957" t="str">
        <f t="shared" si="273"/>
        <v>Safe</v>
      </c>
      <c r="T1957" t="str">
        <f t="shared" si="274"/>
        <v>Acceptable</v>
      </c>
      <c r="U1957" t="str">
        <f t="shared" si="275"/>
        <v>Acceptable</v>
      </c>
      <c r="V1957" t="str">
        <f t="shared" si="276"/>
        <v>Safe</v>
      </c>
      <c r="W1957" t="str">
        <f t="shared" si="277"/>
        <v>Acceptable</v>
      </c>
      <c r="AA1957" t="str">
        <f t="shared" si="278"/>
        <v>Potable</v>
      </c>
      <c r="AB1957" t="str">
        <f t="shared" si="279"/>
        <v>Potable</v>
      </c>
      <c r="AC1957" t="s">
        <v>35</v>
      </c>
    </row>
    <row r="1958" spans="2:29" x14ac:dyDescent="0.3">
      <c r="B1958">
        <v>7.7816637597932203</v>
      </c>
      <c r="C1958">
        <v>216.78288125009499</v>
      </c>
      <c r="D1958">
        <v>350.556164898921</v>
      </c>
      <c r="E1958">
        <v>7.7842033391698102</v>
      </c>
      <c r="F1958">
        <v>306.64333631067399</v>
      </c>
      <c r="G1958">
        <v>447.167100987026</v>
      </c>
      <c r="H1958">
        <v>10.609544908906001</v>
      </c>
      <c r="I1958">
        <v>36.872085889056798</v>
      </c>
      <c r="J1958">
        <v>4.8229674853512403</v>
      </c>
      <c r="O1958" t="str">
        <f t="shared" si="272"/>
        <v>Alkaline</v>
      </c>
      <c r="P1958" t="str" cm="1">
        <f t="array" ref="P1958">_xlfn.IFS(C1957&lt;=60,"Soft",
C1957&lt;120,"Moderately Soft",
C1957&lt;=170,"Desirable",
C1957&lt;=240,"Moderately Hard",
C1957&gt;240,"Hard")</f>
        <v>Moderately Hard</v>
      </c>
      <c r="Q1958" t="str" cm="1">
        <f t="array" ref="Q1958">_xlfn.IFS(D1957&lt;50,"Non-Beneficial",
D1957&lt;=150,"Excellent",
D1957&lt;=250,"Good",
D1957&lt;=350,"Average",
D1957&lt;=500,"Poor",
D1957&lt;=800,"Very Poor",
D1957&gt;800,"Unacceptable")</f>
        <v>Poor</v>
      </c>
      <c r="R1958" t="str">
        <f t="shared" si="271"/>
        <v>Needs Boiling</v>
      </c>
      <c r="S1958" t="str">
        <f t="shared" si="273"/>
        <v>Safe</v>
      </c>
      <c r="T1958" t="str">
        <f t="shared" si="274"/>
        <v>Acceptable</v>
      </c>
      <c r="U1958" t="str">
        <f t="shared" si="275"/>
        <v>Acceptable</v>
      </c>
      <c r="V1958" t="str">
        <f t="shared" si="276"/>
        <v>Unsafe</v>
      </c>
      <c r="W1958" t="str">
        <f t="shared" si="277"/>
        <v>Acceptable</v>
      </c>
      <c r="AA1958" t="str">
        <f t="shared" si="278"/>
        <v>Not-Potable</v>
      </c>
      <c r="AB1958" t="str">
        <f t="shared" si="279"/>
        <v>Not-Potable</v>
      </c>
      <c r="AC1958" t="s">
        <v>35</v>
      </c>
    </row>
    <row r="1959" spans="2:29" x14ac:dyDescent="0.3">
      <c r="B1959">
        <v>6.0843601161892202</v>
      </c>
      <c r="C1959">
        <v>155.271425149495</v>
      </c>
      <c r="D1959">
        <v>273.10060847941497</v>
      </c>
      <c r="E1959">
        <v>7.8171291749943697</v>
      </c>
      <c r="F1959">
        <f>$AH$27</f>
        <v>333.77577661081307</v>
      </c>
      <c r="G1959">
        <v>436.98893440882102</v>
      </c>
      <c r="H1959">
        <v>12.6575124703153</v>
      </c>
      <c r="I1959">
        <f>$AI$27</f>
        <v>66.396292946768</v>
      </c>
      <c r="J1959">
        <v>4.2981109195272902</v>
      </c>
      <c r="O1959" t="str">
        <f t="shared" si="272"/>
        <v>Neutral</v>
      </c>
      <c r="P1959" t="str" cm="1">
        <f t="array" ref="P1959">_xlfn.IFS(C1958&lt;=60,"Soft",
C1958&lt;120,"Moderately Soft",
C1958&lt;=170,"Desirable",
C1958&lt;=240,"Moderately Hard",
C1958&gt;240,"Hard")</f>
        <v>Moderately Hard</v>
      </c>
      <c r="Q1959" t="str" cm="1">
        <f t="array" ref="Q1959">_xlfn.IFS(D1958&lt;50,"Non-Beneficial",
D1958&lt;=150,"Excellent",
D1958&lt;=250,"Good",
D1958&lt;=350,"Average",
D1958&lt;=500,"Poor",
D1958&lt;=800,"Very Poor",
D1958&gt;800,"Unacceptable")</f>
        <v>Poor</v>
      </c>
      <c r="R1959" t="str">
        <f t="shared" si="271"/>
        <v>Unacceptable</v>
      </c>
      <c r="S1959" t="str">
        <f t="shared" si="273"/>
        <v>Safe</v>
      </c>
      <c r="T1959" t="str">
        <f t="shared" si="274"/>
        <v>Acceptable</v>
      </c>
      <c r="U1959" t="str">
        <f t="shared" si="275"/>
        <v>Acceptable</v>
      </c>
      <c r="V1959" t="str">
        <f t="shared" si="276"/>
        <v>Safe</v>
      </c>
      <c r="W1959" t="str">
        <f t="shared" si="277"/>
        <v>Acceptable</v>
      </c>
      <c r="AA1959" t="str">
        <f t="shared" si="278"/>
        <v>Not-Potable</v>
      </c>
      <c r="AB1959" t="str">
        <f t="shared" si="279"/>
        <v>Not-Potable</v>
      </c>
      <c r="AC1959" t="s">
        <v>35</v>
      </c>
    </row>
    <row r="1960" spans="2:29" x14ac:dyDescent="0.3">
      <c r="B1960">
        <v>7.1547358804048704</v>
      </c>
      <c r="C1960">
        <v>198.147326481123</v>
      </c>
      <c r="D1960">
        <v>326.80977991228997</v>
      </c>
      <c r="E1960">
        <v>8.9726612322187798</v>
      </c>
      <c r="F1960">
        <v>283.10849202730401</v>
      </c>
      <c r="G1960">
        <v>531.60263416404996</v>
      </c>
      <c r="H1960">
        <v>19.806287169944699</v>
      </c>
      <c r="I1960">
        <v>81.926825936447599</v>
      </c>
      <c r="J1960">
        <v>4.6299557361140602</v>
      </c>
      <c r="O1960" t="str">
        <f t="shared" si="272"/>
        <v>Acidic</v>
      </c>
      <c r="P1960" t="str" cm="1">
        <f t="array" ref="P1960">_xlfn.IFS(C1959&lt;=60,"Soft",
C1959&lt;120,"Moderately Soft",
C1959&lt;=170,"Desirable",
C1959&lt;=240,"Moderately Hard",
C1959&gt;240,"Hard")</f>
        <v>Desirable</v>
      </c>
      <c r="Q1960" t="str" cm="1">
        <f t="array" ref="Q1960">_xlfn.IFS(D1959&lt;50,"Non-Beneficial",
D1959&lt;=150,"Excellent",
D1959&lt;=250,"Good",
D1959&lt;=350,"Average",
D1959&lt;=500,"Poor",
D1959&lt;=800,"Very Poor",
D1959&gt;800,"Unacceptable")</f>
        <v>Average</v>
      </c>
      <c r="R1960" t="str">
        <f t="shared" si="271"/>
        <v>Unacceptable</v>
      </c>
      <c r="S1960" t="str">
        <f t="shared" si="273"/>
        <v>Safe</v>
      </c>
      <c r="T1960" t="str">
        <f t="shared" si="274"/>
        <v>Acceptable</v>
      </c>
      <c r="U1960" t="str">
        <f t="shared" si="275"/>
        <v>Acceptable</v>
      </c>
      <c r="V1960" t="str">
        <f t="shared" si="276"/>
        <v>Safe</v>
      </c>
      <c r="W1960" t="str">
        <f t="shared" si="277"/>
        <v>Acceptable</v>
      </c>
      <c r="AA1960" t="str">
        <f t="shared" si="278"/>
        <v>Not-Potable</v>
      </c>
      <c r="AB1960" t="str">
        <f t="shared" si="279"/>
        <v>Not-Potable</v>
      </c>
      <c r="AC1960" t="s">
        <v>35</v>
      </c>
    </row>
    <row r="1961" spans="2:29" x14ac:dyDescent="0.3">
      <c r="B1961">
        <v>6.7488115498044801</v>
      </c>
      <c r="C1961">
        <v>166.39091505703001</v>
      </c>
      <c r="D1961">
        <v>224.75092960278701</v>
      </c>
      <c r="E1961">
        <v>8.8954216612972203</v>
      </c>
      <c r="F1961">
        <v>317.62034584730799</v>
      </c>
      <c r="G1961">
        <v>527.45964003728795</v>
      </c>
      <c r="H1961">
        <v>12.819269881745299</v>
      </c>
      <c r="I1961">
        <v>55.536262798513</v>
      </c>
      <c r="J1961">
        <v>3.31251276589022</v>
      </c>
      <c r="O1961" t="str">
        <f t="shared" si="272"/>
        <v>Neutral</v>
      </c>
      <c r="P1961" t="str" cm="1">
        <f t="array" ref="P1961">_xlfn.IFS(C1960&lt;=60,"Soft",
C1960&lt;120,"Moderately Soft",
C1960&lt;=170,"Desirable",
C1960&lt;=240,"Moderately Hard",
C1960&gt;240,"Hard")</f>
        <v>Moderately Hard</v>
      </c>
      <c r="Q1961" t="str" cm="1">
        <f t="array" ref="Q1961">_xlfn.IFS(D1960&lt;50,"Non-Beneficial",
D1960&lt;=150,"Excellent",
D1960&lt;=250,"Good",
D1960&lt;=350,"Average",
D1960&lt;=500,"Poor",
D1960&lt;=800,"Very Poor",
D1960&gt;800,"Unacceptable")</f>
        <v>Average</v>
      </c>
      <c r="R1961" t="str">
        <f t="shared" si="271"/>
        <v>Unacceptable</v>
      </c>
      <c r="S1961" t="str">
        <f t="shared" si="273"/>
        <v>Safe</v>
      </c>
      <c r="T1961" t="str">
        <f t="shared" si="274"/>
        <v>Unacceptable</v>
      </c>
      <c r="U1961" t="str">
        <f t="shared" si="275"/>
        <v>Acceptable</v>
      </c>
      <c r="V1961" t="str">
        <f t="shared" si="276"/>
        <v>Unsafe</v>
      </c>
      <c r="W1961" t="str">
        <f t="shared" si="277"/>
        <v>Acceptable</v>
      </c>
      <c r="AA1961" t="str">
        <f t="shared" si="278"/>
        <v>Not-Potable</v>
      </c>
      <c r="AB1961" t="str">
        <f t="shared" si="279"/>
        <v>Not-Potable</v>
      </c>
      <c r="AC1961" t="s">
        <v>35</v>
      </c>
    </row>
    <row r="1962" spans="2:29" x14ac:dyDescent="0.3">
      <c r="B1962">
        <v>8.1282700692448202</v>
      </c>
      <c r="C1962">
        <v>231.167537486111</v>
      </c>
      <c r="D1962">
        <v>199.545755539456</v>
      </c>
      <c r="E1962">
        <v>5.1388384991450202</v>
      </c>
      <c r="F1962">
        <v>349.06736268597001</v>
      </c>
      <c r="G1962">
        <v>386.07114918027003</v>
      </c>
      <c r="H1962">
        <v>15.018084830228499</v>
      </c>
      <c r="I1962">
        <v>63.340968243740903</v>
      </c>
      <c r="J1962">
        <v>4.6787421658436399</v>
      </c>
      <c r="O1962" t="str">
        <f t="shared" si="272"/>
        <v>Drinkable</v>
      </c>
      <c r="P1962" t="str" cm="1">
        <f t="array" ref="P1962">_xlfn.IFS(C1961&lt;=60,"Soft",
C1961&lt;120,"Moderately Soft",
C1961&lt;=170,"Desirable",
C1961&lt;=240,"Moderately Hard",
C1961&gt;240,"Hard")</f>
        <v>Desirable</v>
      </c>
      <c r="Q1962" t="str" cm="1">
        <f t="array" ref="Q1962">_xlfn.IFS(D1961&lt;50,"Non-Beneficial",
D1961&lt;=150,"Excellent",
D1961&lt;=250,"Good",
D1961&lt;=350,"Average",
D1961&lt;=500,"Poor",
D1961&lt;=800,"Very Poor",
D1961&gt;800,"Unacceptable")</f>
        <v>Good</v>
      </c>
      <c r="R1962" t="str">
        <f t="shared" si="271"/>
        <v>Unacceptable</v>
      </c>
      <c r="S1962" t="str">
        <f t="shared" si="273"/>
        <v>Safe</v>
      </c>
      <c r="T1962" t="str">
        <f t="shared" si="274"/>
        <v>Unacceptable</v>
      </c>
      <c r="U1962" t="str">
        <f t="shared" si="275"/>
        <v>Acceptable</v>
      </c>
      <c r="V1962" t="str">
        <f t="shared" si="276"/>
        <v>Safe</v>
      </c>
      <c r="W1962" t="str">
        <f t="shared" si="277"/>
        <v>Acceptable</v>
      </c>
      <c r="AA1962" t="str">
        <f t="shared" si="278"/>
        <v>Not-Potable</v>
      </c>
      <c r="AB1962" t="str">
        <f t="shared" si="279"/>
        <v>Not-Potable</v>
      </c>
      <c r="AC1962" t="s">
        <v>35</v>
      </c>
    </row>
    <row r="1963" spans="2:29" x14ac:dyDescent="0.3">
      <c r="B1963">
        <f>$AG$27</f>
        <v>7.080794504276815</v>
      </c>
      <c r="C1963">
        <v>205.23519375198799</v>
      </c>
      <c r="D1963">
        <v>226.13297484992901</v>
      </c>
      <c r="E1963">
        <v>6.4858095965310101</v>
      </c>
      <c r="F1963">
        <v>266.63938359609602</v>
      </c>
      <c r="G1963">
        <v>313.00963887786997</v>
      </c>
      <c r="H1963">
        <v>11.6236046361639</v>
      </c>
      <c r="I1963">
        <v>28.4008773401052</v>
      </c>
      <c r="J1963">
        <v>3.9784954938602799</v>
      </c>
      <c r="O1963" t="str">
        <f t="shared" si="272"/>
        <v>Alkaline</v>
      </c>
      <c r="P1963" t="str" cm="1">
        <f t="array" ref="P1963">_xlfn.IFS(C1962&lt;=60,"Soft",
C1962&lt;120,"Moderately Soft",
C1962&lt;=170,"Desirable",
C1962&lt;=240,"Moderately Hard",
C1962&gt;240,"Hard")</f>
        <v>Moderately Hard</v>
      </c>
      <c r="Q1963" t="str" cm="1">
        <f t="array" ref="Q1963">_xlfn.IFS(D1962&lt;50,"Non-Beneficial",
D1962&lt;=150,"Excellent",
D1962&lt;=250,"Good",
D1962&lt;=350,"Average",
D1962&lt;=500,"Poor",
D1962&lt;=800,"Very Poor",
D1962&gt;800,"Unacceptable")</f>
        <v>Good</v>
      </c>
      <c r="R1963" t="str">
        <f t="shared" si="271"/>
        <v>Needs Boiling</v>
      </c>
      <c r="S1963" t="str">
        <f t="shared" si="273"/>
        <v>Safe</v>
      </c>
      <c r="T1963" t="str">
        <f t="shared" si="274"/>
        <v>Acceptable</v>
      </c>
      <c r="U1963" t="str">
        <f t="shared" si="275"/>
        <v>Acceptable</v>
      </c>
      <c r="V1963" t="str">
        <f t="shared" si="276"/>
        <v>Safe</v>
      </c>
      <c r="W1963" t="str">
        <f t="shared" si="277"/>
        <v>Acceptable</v>
      </c>
      <c r="AA1963" t="str">
        <f t="shared" si="278"/>
        <v>Not-Potable</v>
      </c>
      <c r="AB1963" t="str">
        <f t="shared" si="279"/>
        <v>Potable</v>
      </c>
      <c r="AC1963" t="s">
        <v>35</v>
      </c>
    </row>
    <row r="1964" spans="2:29" x14ac:dyDescent="0.3">
      <c r="B1964">
        <v>6.3356831419159096</v>
      </c>
      <c r="C1964">
        <v>164.07037156082799</v>
      </c>
      <c r="D1964">
        <v>265.94352076277698</v>
      </c>
      <c r="E1964">
        <v>7.3812560514005296</v>
      </c>
      <c r="F1964">
        <v>338.42946193542701</v>
      </c>
      <c r="G1964">
        <v>607.10257321395102</v>
      </c>
      <c r="H1964">
        <v>14.9291499283701</v>
      </c>
      <c r="I1964">
        <v>113.048885669722</v>
      </c>
      <c r="J1964">
        <v>4.5788611902948304</v>
      </c>
      <c r="O1964" t="str">
        <f t="shared" si="272"/>
        <v>Neutral</v>
      </c>
      <c r="P1964" t="str" cm="1">
        <f t="array" ref="P1964">_xlfn.IFS(C1963&lt;=60,"Soft",
C1963&lt;120,"Moderately Soft",
C1963&lt;=170,"Desirable",
C1963&lt;=240,"Moderately Hard",
C1963&gt;240,"Hard")</f>
        <v>Moderately Hard</v>
      </c>
      <c r="Q1964" t="str" cm="1">
        <f t="array" ref="Q1964">_xlfn.IFS(D1963&lt;50,"Non-Beneficial",
D1963&lt;=150,"Excellent",
D1963&lt;=250,"Good",
D1963&lt;=350,"Average",
D1963&lt;=500,"Poor",
D1963&lt;=800,"Very Poor",
D1963&gt;800,"Unacceptable")</f>
        <v>Good</v>
      </c>
      <c r="R1964" t="str">
        <f t="shared" si="271"/>
        <v>Needs Boiling</v>
      </c>
      <c r="S1964" t="str">
        <f t="shared" si="273"/>
        <v>Safe</v>
      </c>
      <c r="T1964" t="str">
        <f t="shared" si="274"/>
        <v>Acceptable</v>
      </c>
      <c r="U1964" t="str">
        <f t="shared" si="275"/>
        <v>Acceptable</v>
      </c>
      <c r="V1964" t="str">
        <f t="shared" si="276"/>
        <v>Safe</v>
      </c>
      <c r="W1964" t="str">
        <f t="shared" si="277"/>
        <v>Acceptable</v>
      </c>
      <c r="AA1964" t="str">
        <f t="shared" si="278"/>
        <v>Potable</v>
      </c>
      <c r="AB1964" t="str">
        <f t="shared" si="279"/>
        <v>Potable</v>
      </c>
      <c r="AC1964" t="s">
        <v>35</v>
      </c>
    </row>
    <row r="1965" spans="2:29" x14ac:dyDescent="0.3">
      <c r="B1965">
        <v>5.9404758764495798</v>
      </c>
      <c r="C1965">
        <v>175.63773011843199</v>
      </c>
      <c r="D1965">
        <v>171.77071036696</v>
      </c>
      <c r="E1965">
        <v>10.410835265151301</v>
      </c>
      <c r="F1965">
        <v>307.99763077548698</v>
      </c>
      <c r="G1965">
        <v>402.88730873475299</v>
      </c>
      <c r="H1965">
        <v>15.152003927411</v>
      </c>
      <c r="I1965">
        <v>74.354422747734901</v>
      </c>
      <c r="J1965">
        <v>3.9979696708974899</v>
      </c>
      <c r="O1965" t="str">
        <f t="shared" si="272"/>
        <v>Acidic</v>
      </c>
      <c r="P1965" t="str" cm="1">
        <f t="array" ref="P1965">_xlfn.IFS(C1964&lt;=60,"Soft",
C1964&lt;120,"Moderately Soft",
C1964&lt;=170,"Desirable",
C1964&lt;=240,"Moderately Hard",
C1964&gt;240,"Hard")</f>
        <v>Desirable</v>
      </c>
      <c r="Q1965" t="str" cm="1">
        <f t="array" ref="Q1965">_xlfn.IFS(D1964&lt;50,"Non-Beneficial",
D1964&lt;=150,"Excellent",
D1964&lt;=250,"Good",
D1964&lt;=350,"Average",
D1964&lt;=500,"Poor",
D1964&lt;=800,"Very Poor",
D1964&gt;800,"Unacceptable")</f>
        <v>Average</v>
      </c>
      <c r="R1965" t="str">
        <f t="shared" si="271"/>
        <v>Unacceptable</v>
      </c>
      <c r="S1965" t="str">
        <f t="shared" si="273"/>
        <v>Safe</v>
      </c>
      <c r="T1965" t="str">
        <f t="shared" si="274"/>
        <v>Unacceptable</v>
      </c>
      <c r="U1965" t="str">
        <f t="shared" si="275"/>
        <v>Acceptable</v>
      </c>
      <c r="V1965" t="str">
        <f t="shared" si="276"/>
        <v>Unsafe</v>
      </c>
      <c r="W1965" t="str">
        <f t="shared" si="277"/>
        <v>Acceptable</v>
      </c>
      <c r="AA1965" t="str">
        <f t="shared" si="278"/>
        <v>Not-Potable</v>
      </c>
      <c r="AB1965" t="str">
        <f t="shared" si="279"/>
        <v>Not-Potable</v>
      </c>
      <c r="AC1965" t="s">
        <v>35</v>
      </c>
    </row>
    <row r="1966" spans="2:29" x14ac:dyDescent="0.3">
      <c r="B1966">
        <v>7.6148776392987596</v>
      </c>
      <c r="C1966">
        <v>246.03085614325201</v>
      </c>
      <c r="D1966">
        <v>333.47971098358903</v>
      </c>
      <c r="E1966">
        <v>8.2225333093060797</v>
      </c>
      <c r="F1966">
        <v>345.80880864055501</v>
      </c>
      <c r="G1966">
        <v>445.76685316130403</v>
      </c>
      <c r="H1966">
        <v>10.763690925923401</v>
      </c>
      <c r="I1966">
        <v>98.368655747896497</v>
      </c>
      <c r="J1966">
        <v>2.99078089431675</v>
      </c>
      <c r="O1966" t="str">
        <f t="shared" si="272"/>
        <v>Acidic</v>
      </c>
      <c r="P1966" t="str" cm="1">
        <f t="array" ref="P1966">_xlfn.IFS(C1965&lt;=60,"Soft",
C1965&lt;120,"Moderately Soft",
C1965&lt;=170,"Desirable",
C1965&lt;=240,"Moderately Hard",
C1965&gt;240,"Hard")</f>
        <v>Moderately Hard</v>
      </c>
      <c r="Q1966" t="str" cm="1">
        <f t="array" ref="Q1966">_xlfn.IFS(D1965&lt;50,"Non-Beneficial",
D1965&lt;=150,"Excellent",
D1965&lt;=250,"Good",
D1965&lt;=350,"Average",
D1965&lt;=500,"Poor",
D1965&lt;=800,"Very Poor",
D1965&gt;800,"Unacceptable")</f>
        <v>Good</v>
      </c>
      <c r="R1966" t="str">
        <f t="shared" si="271"/>
        <v>Unacceptable</v>
      </c>
      <c r="S1966" t="str">
        <f t="shared" si="273"/>
        <v>Safe</v>
      </c>
      <c r="T1966" t="str">
        <f t="shared" si="274"/>
        <v>Acceptable</v>
      </c>
      <c r="U1966" t="str">
        <f t="shared" si="275"/>
        <v>Acceptable</v>
      </c>
      <c r="V1966" t="str">
        <f t="shared" si="276"/>
        <v>Safe</v>
      </c>
      <c r="W1966" t="str">
        <f t="shared" si="277"/>
        <v>Acceptable</v>
      </c>
      <c r="AA1966" t="str">
        <f t="shared" si="278"/>
        <v>Not-Potable</v>
      </c>
      <c r="AB1966" t="str">
        <f t="shared" si="279"/>
        <v>Not-Potable</v>
      </c>
      <c r="AC1966" t="s">
        <v>35</v>
      </c>
    </row>
    <row r="1967" spans="2:29" x14ac:dyDescent="0.3">
      <c r="B1967">
        <v>6.71824944489624</v>
      </c>
      <c r="C1967">
        <v>197.617493833743</v>
      </c>
      <c r="D1967">
        <v>210.43626929109999</v>
      </c>
      <c r="E1967">
        <v>6.6306745098239999</v>
      </c>
      <c r="F1967">
        <v>337.03875195403401</v>
      </c>
      <c r="G1967">
        <v>641.52584518908304</v>
      </c>
      <c r="H1967">
        <v>15.554505724271101</v>
      </c>
      <c r="I1967">
        <v>63.684352242963001</v>
      </c>
      <c r="J1967">
        <v>4.4889043163154003</v>
      </c>
      <c r="O1967" t="str">
        <f t="shared" si="272"/>
        <v>Neutral</v>
      </c>
      <c r="P1967" t="str" cm="1">
        <f t="array" ref="P1967">_xlfn.IFS(C1966&lt;=60,"Soft",
C1966&lt;120,"Moderately Soft",
C1966&lt;=170,"Desirable",
C1966&lt;=240,"Moderately Hard",
C1966&gt;240,"Hard")</f>
        <v>Hard</v>
      </c>
      <c r="Q1967" t="str" cm="1">
        <f t="array" ref="Q1967">_xlfn.IFS(D1966&lt;50,"Non-Beneficial",
D1966&lt;=150,"Excellent",
D1966&lt;=250,"Good",
D1966&lt;=350,"Average",
D1966&lt;=500,"Poor",
D1966&lt;=800,"Very Poor",
D1966&gt;800,"Unacceptable")</f>
        <v>Average</v>
      </c>
      <c r="R1967" t="str">
        <f t="shared" si="271"/>
        <v>Unacceptable</v>
      </c>
      <c r="S1967" t="str">
        <f t="shared" si="273"/>
        <v>Safe</v>
      </c>
      <c r="T1967" t="str">
        <f t="shared" si="274"/>
        <v>Acceptable</v>
      </c>
      <c r="U1967" t="str">
        <f t="shared" si="275"/>
        <v>Acceptable</v>
      </c>
      <c r="V1967" t="str">
        <f t="shared" si="276"/>
        <v>Unsafe</v>
      </c>
      <c r="W1967" t="str">
        <f t="shared" si="277"/>
        <v>Acceptable</v>
      </c>
      <c r="AA1967" t="str">
        <f t="shared" si="278"/>
        <v>Not-Potable</v>
      </c>
      <c r="AB1967" t="str">
        <f t="shared" si="279"/>
        <v>Not-Potable</v>
      </c>
      <c r="AC1967" t="s">
        <v>35</v>
      </c>
    </row>
    <row r="1968" spans="2:29" x14ac:dyDescent="0.3">
      <c r="B1968">
        <v>6.8663565150599997</v>
      </c>
      <c r="C1968">
        <v>185.63148688406901</v>
      </c>
      <c r="D1968">
        <v>139.793817500361</v>
      </c>
      <c r="E1968">
        <v>7.0434246240835003</v>
      </c>
      <c r="F1968">
        <v>375.43403245204797</v>
      </c>
      <c r="G1968">
        <v>462.53511465466198</v>
      </c>
      <c r="H1968">
        <v>17.194991643505499</v>
      </c>
      <c r="I1968">
        <v>74.557790069571496</v>
      </c>
      <c r="J1968">
        <v>4.3461535630469399</v>
      </c>
      <c r="O1968" t="str">
        <f t="shared" si="272"/>
        <v>Drinkable</v>
      </c>
      <c r="P1968" t="str" cm="1">
        <f t="array" ref="P1968">_xlfn.IFS(C1967&lt;=60,"Soft",
C1967&lt;120,"Moderately Soft",
C1967&lt;=170,"Desirable",
C1967&lt;=240,"Moderately Hard",
C1967&gt;240,"Hard")</f>
        <v>Moderately Hard</v>
      </c>
      <c r="Q1968" t="str" cm="1">
        <f t="array" ref="Q1968">_xlfn.IFS(D1967&lt;50,"Non-Beneficial",
D1967&lt;=150,"Excellent",
D1967&lt;=250,"Good",
D1967&lt;=350,"Average",
D1967&lt;=500,"Poor",
D1967&lt;=800,"Very Poor",
D1967&gt;800,"Unacceptable")</f>
        <v>Good</v>
      </c>
      <c r="R1968" t="str">
        <f t="shared" si="271"/>
        <v>Needs Boiling</v>
      </c>
      <c r="S1968" t="str">
        <f t="shared" si="273"/>
        <v>Safe</v>
      </c>
      <c r="T1968" t="str">
        <f t="shared" si="274"/>
        <v>Unacceptable</v>
      </c>
      <c r="U1968" t="str">
        <f t="shared" si="275"/>
        <v>Acceptable</v>
      </c>
      <c r="V1968" t="str">
        <f t="shared" si="276"/>
        <v>Safe</v>
      </c>
      <c r="W1968" t="str">
        <f t="shared" si="277"/>
        <v>Acceptable</v>
      </c>
      <c r="AA1968" t="str">
        <f t="shared" si="278"/>
        <v>Not-Potable</v>
      </c>
      <c r="AB1968" t="str">
        <f t="shared" si="279"/>
        <v>Potable</v>
      </c>
      <c r="AC1968" t="s">
        <v>35</v>
      </c>
    </row>
    <row r="1969" spans="2:29" x14ac:dyDescent="0.3">
      <c r="B1969">
        <f>$AG$27</f>
        <v>7.080794504276815</v>
      </c>
      <c r="C1969">
        <v>142.277412655902</v>
      </c>
      <c r="D1969">
        <v>212.08618285191798</v>
      </c>
      <c r="E1969">
        <v>9.5026853660422503</v>
      </c>
      <c r="F1969">
        <f>$AH$27</f>
        <v>333.77577661081307</v>
      </c>
      <c r="G1969">
        <v>429.69015567895099</v>
      </c>
      <c r="H1969">
        <v>16.2927177977875</v>
      </c>
      <c r="I1969">
        <v>58.962902387660201</v>
      </c>
      <c r="J1969">
        <v>2.6015175888806099</v>
      </c>
      <c r="O1969" t="str">
        <f t="shared" si="272"/>
        <v>Neutral</v>
      </c>
      <c r="P1969" t="str" cm="1">
        <f t="array" ref="P1969">_xlfn.IFS(C1968&lt;=60,"Soft",
C1968&lt;120,"Moderately Soft",
C1968&lt;=170,"Desirable",
C1968&lt;=240,"Moderately Hard",
C1968&gt;240,"Hard")</f>
        <v>Moderately Hard</v>
      </c>
      <c r="Q1969" t="str" cm="1">
        <f t="array" ref="Q1969">_xlfn.IFS(D1968&lt;50,"Non-Beneficial",
D1968&lt;=150,"Excellent",
D1968&lt;=250,"Good",
D1968&lt;=350,"Average",
D1968&lt;=500,"Poor",
D1968&lt;=800,"Very Poor",
D1968&gt;800,"Unacceptable")</f>
        <v>Excellent</v>
      </c>
      <c r="R1969" t="str">
        <f t="shared" si="271"/>
        <v>Unacceptable</v>
      </c>
      <c r="S1969" t="str">
        <f t="shared" si="273"/>
        <v>Safe</v>
      </c>
      <c r="T1969" t="str">
        <f t="shared" si="274"/>
        <v>Acceptable</v>
      </c>
      <c r="U1969" t="str">
        <f t="shared" si="275"/>
        <v>Acceptable</v>
      </c>
      <c r="V1969" t="str">
        <f t="shared" si="276"/>
        <v>Safe</v>
      </c>
      <c r="W1969" t="str">
        <f t="shared" si="277"/>
        <v>Acceptable</v>
      </c>
      <c r="AA1969" t="str">
        <f t="shared" si="278"/>
        <v>Not-Potable</v>
      </c>
      <c r="AB1969" t="str">
        <f t="shared" si="279"/>
        <v>Potable</v>
      </c>
      <c r="AC1969" t="s">
        <v>35</v>
      </c>
    </row>
    <row r="1970" spans="2:29" x14ac:dyDescent="0.3">
      <c r="B1970">
        <v>7.5538446152418004</v>
      </c>
      <c r="C1970">
        <v>212.26444113154599</v>
      </c>
      <c r="D1970">
        <v>143.19401369905898</v>
      </c>
      <c r="E1970">
        <v>5.7930118912350297</v>
      </c>
      <c r="F1970">
        <v>362.85265384752199</v>
      </c>
      <c r="G1970">
        <v>450.53590952354699</v>
      </c>
      <c r="H1970">
        <v>18.176482958371</v>
      </c>
      <c r="I1970">
        <f>$AI$27</f>
        <v>66.396292946768</v>
      </c>
      <c r="J1970">
        <v>4.3745638498078501</v>
      </c>
      <c r="O1970" t="str">
        <f t="shared" si="272"/>
        <v>Neutral</v>
      </c>
      <c r="P1970" t="str" cm="1">
        <f t="array" ref="P1970">_xlfn.IFS(C1969&lt;=60,"Soft",
C1969&lt;120,"Moderately Soft",
C1969&lt;=170,"Desirable",
C1969&lt;=240,"Moderately Hard",
C1969&gt;240,"Hard")</f>
        <v>Desirable</v>
      </c>
      <c r="Q1970" t="str" cm="1">
        <f t="array" ref="Q1970">_xlfn.IFS(D1969&lt;50,"Non-Beneficial",
D1969&lt;=150,"Excellent",
D1969&lt;=250,"Good",
D1969&lt;=350,"Average",
D1969&lt;=500,"Poor",
D1969&lt;=800,"Very Poor",
D1969&gt;800,"Unacceptable")</f>
        <v>Good</v>
      </c>
      <c r="R1970" t="str">
        <f t="shared" si="271"/>
        <v>Unacceptable</v>
      </c>
      <c r="S1970" t="str">
        <f t="shared" si="273"/>
        <v>Safe</v>
      </c>
      <c r="T1970" t="str">
        <f t="shared" si="274"/>
        <v>Acceptable</v>
      </c>
      <c r="U1970" t="str">
        <f t="shared" si="275"/>
        <v>Acceptable</v>
      </c>
      <c r="V1970" t="str">
        <f t="shared" si="276"/>
        <v>Safe</v>
      </c>
      <c r="W1970" t="str">
        <f t="shared" si="277"/>
        <v>Acceptable</v>
      </c>
      <c r="AA1970" t="str">
        <f t="shared" si="278"/>
        <v>Not-Potable</v>
      </c>
      <c r="AB1970" t="str">
        <f t="shared" si="279"/>
        <v>Potable</v>
      </c>
      <c r="AC1970" t="s">
        <v>35</v>
      </c>
    </row>
    <row r="1971" spans="2:29" x14ac:dyDescent="0.3">
      <c r="B1971">
        <v>7.3666719894273198</v>
      </c>
      <c r="C1971">
        <v>234.200641197762</v>
      </c>
      <c r="D1971">
        <v>155.47186626031501</v>
      </c>
      <c r="E1971">
        <v>7.8514002205513602</v>
      </c>
      <c r="F1971">
        <v>364.10569220937401</v>
      </c>
      <c r="G1971">
        <v>393.25391508524598</v>
      </c>
      <c r="H1971">
        <v>15.1615774373722</v>
      </c>
      <c r="I1971">
        <v>64.732310575334594</v>
      </c>
      <c r="J1971">
        <v>3.3944502726924299</v>
      </c>
      <c r="O1971" t="str">
        <f t="shared" si="272"/>
        <v>Neutral</v>
      </c>
      <c r="P1971" t="str" cm="1">
        <f t="array" ref="P1971">_xlfn.IFS(C1970&lt;=60,"Soft",
C1970&lt;120,"Moderately Soft",
C1970&lt;=170,"Desirable",
C1970&lt;=240,"Moderately Hard",
C1970&gt;240,"Hard")</f>
        <v>Moderately Hard</v>
      </c>
      <c r="Q1971" t="str" cm="1">
        <f t="array" ref="Q1971">_xlfn.IFS(D1970&lt;50,"Non-Beneficial",
D1970&lt;=150,"Excellent",
D1970&lt;=250,"Good",
D1970&lt;=350,"Average",
D1970&lt;=500,"Poor",
D1970&lt;=800,"Very Poor",
D1970&gt;800,"Unacceptable")</f>
        <v>Excellent</v>
      </c>
      <c r="R1971" t="str">
        <f t="shared" si="271"/>
        <v>Needs Boiling</v>
      </c>
      <c r="S1971" t="str">
        <f t="shared" si="273"/>
        <v>Safe</v>
      </c>
      <c r="T1971" t="str">
        <f t="shared" si="274"/>
        <v>Acceptable</v>
      </c>
      <c r="U1971" t="str">
        <f t="shared" si="275"/>
        <v>Acceptable</v>
      </c>
      <c r="V1971" t="str">
        <f t="shared" si="276"/>
        <v>Safe</v>
      </c>
      <c r="W1971" t="str">
        <f t="shared" si="277"/>
        <v>Acceptable</v>
      </c>
      <c r="AA1971" t="str">
        <f t="shared" si="278"/>
        <v>Potable</v>
      </c>
      <c r="AB1971" t="str">
        <f t="shared" si="279"/>
        <v>Potable</v>
      </c>
      <c r="AC1971" t="s">
        <v>35</v>
      </c>
    </row>
    <row r="1972" spans="2:29" x14ac:dyDescent="0.3">
      <c r="B1972">
        <v>6.5677596132670804</v>
      </c>
      <c r="C1972">
        <v>187.666378719915</v>
      </c>
      <c r="D1972">
        <v>201.56578623291102</v>
      </c>
      <c r="E1972">
        <v>7.2985104207116001</v>
      </c>
      <c r="F1972">
        <f>$AH$27</f>
        <v>333.77577661081307</v>
      </c>
      <c r="G1972">
        <v>390.426889086789</v>
      </c>
      <c r="H1972">
        <v>12.353896191763701</v>
      </c>
      <c r="I1972">
        <v>85.214368886665994</v>
      </c>
      <c r="J1972">
        <v>3.8244280388185299</v>
      </c>
      <c r="O1972" t="str">
        <f t="shared" si="272"/>
        <v>Neutral</v>
      </c>
      <c r="P1972" t="str" cm="1">
        <f t="array" ref="P1972">_xlfn.IFS(C1971&lt;=60,"Soft",
C1971&lt;120,"Moderately Soft",
C1971&lt;=170,"Desirable",
C1971&lt;=240,"Moderately Hard",
C1971&gt;240,"Hard")</f>
        <v>Moderately Hard</v>
      </c>
      <c r="Q1972" t="str" cm="1">
        <f t="array" ref="Q1972">_xlfn.IFS(D1971&lt;50,"Non-Beneficial",
D1971&lt;=150,"Excellent",
D1971&lt;=250,"Good",
D1971&lt;=350,"Average",
D1971&lt;=500,"Poor",
D1971&lt;=800,"Very Poor",
D1971&gt;800,"Unacceptable")</f>
        <v>Good</v>
      </c>
      <c r="R1972" t="str">
        <f t="shared" si="271"/>
        <v>Unacceptable</v>
      </c>
      <c r="S1972" t="str">
        <f t="shared" si="273"/>
        <v>Safe</v>
      </c>
      <c r="T1972" t="str">
        <f t="shared" si="274"/>
        <v>Acceptable</v>
      </c>
      <c r="U1972" t="str">
        <f t="shared" si="275"/>
        <v>Acceptable</v>
      </c>
      <c r="V1972" t="str">
        <f t="shared" si="276"/>
        <v>Safe</v>
      </c>
      <c r="W1972" t="str">
        <f t="shared" si="277"/>
        <v>Acceptable</v>
      </c>
      <c r="AA1972" t="str">
        <f t="shared" si="278"/>
        <v>Not-Potable</v>
      </c>
      <c r="AB1972" t="str">
        <f t="shared" si="279"/>
        <v>Potable</v>
      </c>
      <c r="AC1972" t="s">
        <v>35</v>
      </c>
    </row>
    <row r="1973" spans="2:29" x14ac:dyDescent="0.3">
      <c r="B1973">
        <v>6.3336400463267299</v>
      </c>
      <c r="C1973">
        <v>185.43634010716099</v>
      </c>
      <c r="D1973">
        <v>185.06288608777299</v>
      </c>
      <c r="E1973">
        <v>6.5726818484011096</v>
      </c>
      <c r="F1973">
        <v>356.97103268826999</v>
      </c>
      <c r="G1973">
        <v>366.813107597179</v>
      </c>
      <c r="H1973">
        <v>16.439629420716699</v>
      </c>
      <c r="I1973">
        <v>76.7643848302923</v>
      </c>
      <c r="J1973">
        <v>3.98200233527092</v>
      </c>
      <c r="O1973" t="str">
        <f t="shared" si="272"/>
        <v>Drinkable</v>
      </c>
      <c r="P1973" t="str" cm="1">
        <f t="array" ref="P1973">_xlfn.IFS(C1972&lt;=60,"Soft",
C1972&lt;120,"Moderately Soft",
C1972&lt;=170,"Desirable",
C1972&lt;=240,"Moderately Hard",
C1972&gt;240,"Hard")</f>
        <v>Moderately Hard</v>
      </c>
      <c r="Q1973" t="str" cm="1">
        <f t="array" ref="Q1973">_xlfn.IFS(D1972&lt;50,"Non-Beneficial",
D1972&lt;=150,"Excellent",
D1972&lt;=250,"Good",
D1972&lt;=350,"Average",
D1972&lt;=500,"Poor",
D1972&lt;=800,"Very Poor",
D1972&gt;800,"Unacceptable")</f>
        <v>Good</v>
      </c>
      <c r="R1973" t="str">
        <f t="shared" si="271"/>
        <v>Unacceptable</v>
      </c>
      <c r="S1973" t="str">
        <f t="shared" si="273"/>
        <v>Safe</v>
      </c>
      <c r="T1973" t="str">
        <f t="shared" si="274"/>
        <v>Acceptable</v>
      </c>
      <c r="U1973" t="str">
        <f t="shared" si="275"/>
        <v>Acceptable</v>
      </c>
      <c r="V1973" t="str">
        <f t="shared" si="276"/>
        <v>Unsafe</v>
      </c>
      <c r="W1973" t="str">
        <f t="shared" si="277"/>
        <v>Acceptable</v>
      </c>
      <c r="AA1973" t="str">
        <f t="shared" si="278"/>
        <v>Not-Potable</v>
      </c>
      <c r="AB1973" t="str">
        <f t="shared" si="279"/>
        <v>Not-Potable</v>
      </c>
      <c r="AC1973" t="s">
        <v>35</v>
      </c>
    </row>
    <row r="1974" spans="2:29" x14ac:dyDescent="0.3">
      <c r="B1974">
        <v>5.8924131857724298</v>
      </c>
      <c r="C1974">
        <v>139.36225285473299</v>
      </c>
      <c r="D1974">
        <v>110.06048507195699</v>
      </c>
      <c r="E1974">
        <v>5.3119904126329098</v>
      </c>
      <c r="F1974">
        <v>339.32790494147298</v>
      </c>
      <c r="G1974">
        <v>446.49439421429901</v>
      </c>
      <c r="H1974">
        <v>10.567070760844301</v>
      </c>
      <c r="I1974">
        <v>89.692882682040604</v>
      </c>
      <c r="J1974">
        <v>3.3118131930849199</v>
      </c>
      <c r="O1974" t="str">
        <f t="shared" si="272"/>
        <v>Acidic</v>
      </c>
      <c r="P1974" t="str" cm="1">
        <f t="array" ref="P1974">_xlfn.IFS(C1973&lt;=60,"Soft",
C1973&lt;120,"Moderately Soft",
C1973&lt;=170,"Desirable",
C1973&lt;=240,"Moderately Hard",
C1973&gt;240,"Hard")</f>
        <v>Moderately Hard</v>
      </c>
      <c r="Q1974" t="str" cm="1">
        <f t="array" ref="Q1974">_xlfn.IFS(D1973&lt;50,"Non-Beneficial",
D1973&lt;=150,"Excellent",
D1973&lt;=250,"Good",
D1973&lt;=350,"Average",
D1973&lt;=500,"Poor",
D1973&lt;=800,"Very Poor",
D1973&gt;800,"Unacceptable")</f>
        <v>Good</v>
      </c>
      <c r="R1974" t="str">
        <f t="shared" si="271"/>
        <v>Needs Boiling</v>
      </c>
      <c r="S1974" t="str">
        <f t="shared" si="273"/>
        <v>Safe</v>
      </c>
      <c r="T1974" t="str">
        <f t="shared" si="274"/>
        <v>Acceptable</v>
      </c>
      <c r="U1974" t="str">
        <f t="shared" si="275"/>
        <v>Acceptable</v>
      </c>
      <c r="V1974" t="str">
        <f t="shared" si="276"/>
        <v>Safe</v>
      </c>
      <c r="W1974" t="str">
        <f t="shared" si="277"/>
        <v>Acceptable</v>
      </c>
      <c r="AA1974" t="str">
        <f t="shared" si="278"/>
        <v>Not-Potable</v>
      </c>
      <c r="AB1974" t="str">
        <f t="shared" si="279"/>
        <v>Potable</v>
      </c>
      <c r="AC1974" t="s">
        <v>35</v>
      </c>
    </row>
    <row r="1975" spans="2:29" x14ac:dyDescent="0.3">
      <c r="B1975">
        <v>7.9180391702967299</v>
      </c>
      <c r="C1975">
        <v>197.35758832231599</v>
      </c>
      <c r="D1975">
        <v>228.99062914331699</v>
      </c>
      <c r="E1975">
        <v>8.2839554305747995</v>
      </c>
      <c r="F1975">
        <v>295.35107021964097</v>
      </c>
      <c r="G1975">
        <v>358.09738641362799</v>
      </c>
      <c r="H1975">
        <v>12.9577850443162</v>
      </c>
      <c r="I1975">
        <v>71.694351347401806</v>
      </c>
      <c r="J1975">
        <v>3.38610981321091</v>
      </c>
      <c r="O1975" t="str">
        <f t="shared" si="272"/>
        <v>Acidic</v>
      </c>
      <c r="P1975" t="str" cm="1">
        <f t="array" ref="P1975">_xlfn.IFS(C1974&lt;=60,"Soft",
C1974&lt;120,"Moderately Soft",
C1974&lt;=170,"Desirable",
C1974&lt;=240,"Moderately Hard",
C1974&gt;240,"Hard")</f>
        <v>Desirable</v>
      </c>
      <c r="Q1975" t="str" cm="1">
        <f t="array" ref="Q1975">_xlfn.IFS(D1974&lt;50,"Non-Beneficial",
D1974&lt;=150,"Excellent",
D1974&lt;=250,"Good",
D1974&lt;=350,"Average",
D1974&lt;=500,"Poor",
D1974&lt;=800,"Very Poor",
D1974&gt;800,"Unacceptable")</f>
        <v>Excellent</v>
      </c>
      <c r="R1975" t="str">
        <f t="shared" si="271"/>
        <v>Needs Boiling</v>
      </c>
      <c r="S1975" t="str">
        <f t="shared" si="273"/>
        <v>Safe</v>
      </c>
      <c r="T1975" t="str">
        <f t="shared" si="274"/>
        <v>Acceptable</v>
      </c>
      <c r="U1975" t="str">
        <f t="shared" si="275"/>
        <v>Acceptable</v>
      </c>
      <c r="V1975" t="str">
        <f t="shared" si="276"/>
        <v>Unsafe</v>
      </c>
      <c r="W1975" t="str">
        <f t="shared" si="277"/>
        <v>Acceptable</v>
      </c>
      <c r="AA1975" t="str">
        <f t="shared" si="278"/>
        <v>Not-Potable</v>
      </c>
      <c r="AB1975" t="str">
        <f t="shared" si="279"/>
        <v>Not-Potable</v>
      </c>
      <c r="AC1975" t="s">
        <v>35</v>
      </c>
    </row>
    <row r="1976" spans="2:29" x14ac:dyDescent="0.3">
      <c r="B1976">
        <v>6.5491249983457598</v>
      </c>
      <c r="C1976">
        <v>194.276856752611</v>
      </c>
      <c r="D1976">
        <v>74.127980588766704</v>
      </c>
      <c r="E1976">
        <v>5.8369804358142199</v>
      </c>
      <c r="F1976">
        <v>354.82119384208102</v>
      </c>
      <c r="G1976">
        <v>361.03723822946802</v>
      </c>
      <c r="H1976">
        <v>11.6721905011198</v>
      </c>
      <c r="I1976">
        <v>57.316976675323403</v>
      </c>
      <c r="J1976">
        <v>4.42105884351</v>
      </c>
      <c r="O1976" t="str">
        <f t="shared" si="272"/>
        <v>Neutral</v>
      </c>
      <c r="P1976" t="str" cm="1">
        <f t="array" ref="P1976">_xlfn.IFS(C1975&lt;=60,"Soft",
C1975&lt;120,"Moderately Soft",
C1975&lt;=170,"Desirable",
C1975&lt;=240,"Moderately Hard",
C1975&gt;240,"Hard")</f>
        <v>Moderately Hard</v>
      </c>
      <c r="Q1976" t="str" cm="1">
        <f t="array" ref="Q1976">_xlfn.IFS(D1975&lt;50,"Non-Beneficial",
D1975&lt;=150,"Excellent",
D1975&lt;=250,"Good",
D1975&lt;=350,"Average",
D1975&lt;=500,"Poor",
D1975&lt;=800,"Very Poor",
D1975&gt;800,"Unacceptable")</f>
        <v>Good</v>
      </c>
      <c r="R1976" t="str">
        <f t="shared" si="271"/>
        <v>Unacceptable</v>
      </c>
      <c r="S1976" t="str">
        <f t="shared" si="273"/>
        <v>Safe</v>
      </c>
      <c r="T1976" t="str">
        <f t="shared" si="274"/>
        <v>Acceptable</v>
      </c>
      <c r="U1976" t="str">
        <f t="shared" si="275"/>
        <v>Acceptable</v>
      </c>
      <c r="V1976" t="str">
        <f t="shared" si="276"/>
        <v>Safe</v>
      </c>
      <c r="W1976" t="str">
        <f t="shared" si="277"/>
        <v>Acceptable</v>
      </c>
      <c r="AA1976" t="str">
        <f t="shared" si="278"/>
        <v>Not-Potable</v>
      </c>
      <c r="AB1976" t="str">
        <f t="shared" si="279"/>
        <v>Potable</v>
      </c>
      <c r="AC1976" t="s">
        <v>35</v>
      </c>
    </row>
    <row r="1977" spans="2:29" x14ac:dyDescent="0.3">
      <c r="B1977">
        <v>6.8047961450173498</v>
      </c>
      <c r="C1977">
        <v>223.995700547735</v>
      </c>
      <c r="D1977">
        <v>171.96054711061799</v>
      </c>
      <c r="E1977">
        <v>7.1126224520375203</v>
      </c>
      <c r="F1977">
        <v>374.30913050785301</v>
      </c>
      <c r="G1977">
        <v>344.71831361689698</v>
      </c>
      <c r="H1977">
        <v>15.457383444412001</v>
      </c>
      <c r="I1977">
        <v>60.151345824481098</v>
      </c>
      <c r="J1977">
        <v>4.8473125617842099</v>
      </c>
      <c r="O1977" t="str">
        <f t="shared" si="272"/>
        <v>Drinkable</v>
      </c>
      <c r="P1977" t="str" cm="1">
        <f t="array" ref="P1977">_xlfn.IFS(C1976&lt;=60,"Soft",
C1976&lt;120,"Moderately Soft",
C1976&lt;=170,"Desirable",
C1976&lt;=240,"Moderately Hard",
C1976&gt;240,"Hard")</f>
        <v>Moderately Hard</v>
      </c>
      <c r="Q1977" t="str" cm="1">
        <f t="array" ref="Q1977">_xlfn.IFS(D1976&lt;50,"Non-Beneficial",
D1976&lt;=150,"Excellent",
D1976&lt;=250,"Good",
D1976&lt;=350,"Average",
D1976&lt;=500,"Poor",
D1976&lt;=800,"Very Poor",
D1976&gt;800,"Unacceptable")</f>
        <v>Excellent</v>
      </c>
      <c r="R1977" t="str">
        <f t="shared" si="271"/>
        <v>Needs Boiling</v>
      </c>
      <c r="S1977" t="str">
        <f t="shared" si="273"/>
        <v>Safe</v>
      </c>
      <c r="T1977" t="str">
        <f t="shared" si="274"/>
        <v>Acceptable</v>
      </c>
      <c r="U1977" t="str">
        <f t="shared" si="275"/>
        <v>Acceptable</v>
      </c>
      <c r="V1977" t="str">
        <f t="shared" si="276"/>
        <v>Safe</v>
      </c>
      <c r="W1977" t="str">
        <f t="shared" si="277"/>
        <v>Acceptable</v>
      </c>
      <c r="AA1977" t="str">
        <f t="shared" si="278"/>
        <v>Potable</v>
      </c>
      <c r="AB1977" t="str">
        <f t="shared" si="279"/>
        <v>Potable</v>
      </c>
      <c r="AC1977" t="s">
        <v>35</v>
      </c>
    </row>
    <row r="1978" spans="2:29" x14ac:dyDescent="0.3">
      <c r="B1978">
        <f>$AG$27</f>
        <v>7.080794504276815</v>
      </c>
      <c r="C1978">
        <v>203.05430969808199</v>
      </c>
      <c r="D1978">
        <v>201.061068395902</v>
      </c>
      <c r="E1978">
        <v>8.6823295603659894</v>
      </c>
      <c r="F1978">
        <v>351.335696124084</v>
      </c>
      <c r="G1978">
        <v>346.03054392479299</v>
      </c>
      <c r="H1978">
        <v>11.5563017355071</v>
      </c>
      <c r="I1978">
        <v>62.951527374689803</v>
      </c>
      <c r="J1978">
        <v>4.7042734946348501</v>
      </c>
      <c r="O1978" t="str">
        <f t="shared" si="272"/>
        <v>Drinkable</v>
      </c>
      <c r="P1978" t="str" cm="1">
        <f t="array" ref="P1978">_xlfn.IFS(C1977&lt;=60,"Soft",
C1977&lt;120,"Moderately Soft",
C1977&lt;=170,"Desirable",
C1977&lt;=240,"Moderately Hard",
C1977&gt;240,"Hard")</f>
        <v>Moderately Hard</v>
      </c>
      <c r="Q1978" t="str" cm="1">
        <f t="array" ref="Q1978">_xlfn.IFS(D1977&lt;50,"Non-Beneficial",
D1977&lt;=150,"Excellent",
D1977&lt;=250,"Good",
D1977&lt;=350,"Average",
D1977&lt;=500,"Poor",
D1977&lt;=800,"Very Poor",
D1977&gt;800,"Unacceptable")</f>
        <v>Good</v>
      </c>
      <c r="R1978" t="str">
        <f t="shared" si="271"/>
        <v>Unacceptable</v>
      </c>
      <c r="S1978" t="str">
        <f t="shared" si="273"/>
        <v>Safe</v>
      </c>
      <c r="T1978" t="str">
        <f t="shared" si="274"/>
        <v>Acceptable</v>
      </c>
      <c r="U1978" t="str">
        <f t="shared" si="275"/>
        <v>Acceptable</v>
      </c>
      <c r="V1978" t="str">
        <f t="shared" si="276"/>
        <v>Safe</v>
      </c>
      <c r="W1978" t="str">
        <f t="shared" si="277"/>
        <v>Acceptable</v>
      </c>
      <c r="AA1978" t="str">
        <f t="shared" si="278"/>
        <v>Not-Potable</v>
      </c>
      <c r="AB1978" t="str">
        <f t="shared" si="279"/>
        <v>Potable</v>
      </c>
      <c r="AC1978" t="s">
        <v>35</v>
      </c>
    </row>
    <row r="1979" spans="2:29" x14ac:dyDescent="0.3">
      <c r="B1979">
        <v>7.1761708700696296</v>
      </c>
      <c r="C1979">
        <v>206.29490057486001</v>
      </c>
      <c r="D1979">
        <v>257.94950189983302</v>
      </c>
      <c r="E1979">
        <v>7.7947269492022997</v>
      </c>
      <c r="F1979">
        <v>321.28407940978599</v>
      </c>
      <c r="G1979">
        <v>485.25442958352198</v>
      </c>
      <c r="H1979">
        <v>15.5748769070801</v>
      </c>
      <c r="I1979">
        <v>49.151960259707003</v>
      </c>
      <c r="J1979">
        <v>4.7429667485847897</v>
      </c>
      <c r="O1979" t="str">
        <f t="shared" si="272"/>
        <v>Neutral</v>
      </c>
      <c r="P1979" t="str" cm="1">
        <f t="array" ref="P1979">_xlfn.IFS(C1978&lt;=60,"Soft",
C1978&lt;120,"Moderately Soft",
C1978&lt;=170,"Desirable",
C1978&lt;=240,"Moderately Hard",
C1978&gt;240,"Hard")</f>
        <v>Moderately Hard</v>
      </c>
      <c r="Q1979" t="str" cm="1">
        <f t="array" ref="Q1979">_xlfn.IFS(D1978&lt;50,"Non-Beneficial",
D1978&lt;=150,"Excellent",
D1978&lt;=250,"Good",
D1978&lt;=350,"Average",
D1978&lt;=500,"Poor",
D1978&lt;=800,"Very Poor",
D1978&gt;800,"Unacceptable")</f>
        <v>Good</v>
      </c>
      <c r="R1979" t="str">
        <f t="shared" si="271"/>
        <v>Unacceptable</v>
      </c>
      <c r="S1979" t="str">
        <f t="shared" si="273"/>
        <v>Safe</v>
      </c>
      <c r="T1979" t="str">
        <f t="shared" si="274"/>
        <v>Acceptable</v>
      </c>
      <c r="U1979" t="str">
        <f t="shared" si="275"/>
        <v>Acceptable</v>
      </c>
      <c r="V1979" t="str">
        <f t="shared" si="276"/>
        <v>Safe</v>
      </c>
      <c r="W1979" t="str">
        <f t="shared" si="277"/>
        <v>Acceptable</v>
      </c>
      <c r="AA1979" t="str">
        <f t="shared" si="278"/>
        <v>Not-Potable</v>
      </c>
      <c r="AB1979" t="str">
        <f t="shared" si="279"/>
        <v>Potable</v>
      </c>
      <c r="AC1979" t="s">
        <v>35</v>
      </c>
    </row>
    <row r="1980" spans="2:29" x14ac:dyDescent="0.3">
      <c r="B1980">
        <v>7.08509588276406</v>
      </c>
      <c r="C1980">
        <v>206.67667525095999</v>
      </c>
      <c r="D1980">
        <v>218.23094256106299</v>
      </c>
      <c r="E1980">
        <v>5.8899453353875302</v>
      </c>
      <c r="F1980">
        <f>$AH$27</f>
        <v>333.77577661081307</v>
      </c>
      <c r="G1980">
        <v>387.61811116093202</v>
      </c>
      <c r="H1980">
        <v>17.6798983130209</v>
      </c>
      <c r="I1980">
        <v>55.023285726894102</v>
      </c>
      <c r="J1980">
        <v>3.93283929271995</v>
      </c>
      <c r="O1980" t="str">
        <f t="shared" si="272"/>
        <v>Neutral</v>
      </c>
      <c r="P1980" t="str" cm="1">
        <f t="array" ref="P1980">_xlfn.IFS(C1979&lt;=60,"Soft",
C1979&lt;120,"Moderately Soft",
C1979&lt;=170,"Desirable",
C1979&lt;=240,"Moderately Hard",
C1979&gt;240,"Hard")</f>
        <v>Moderately Hard</v>
      </c>
      <c r="Q1980" t="str" cm="1">
        <f t="array" ref="Q1980">_xlfn.IFS(D1979&lt;50,"Non-Beneficial",
D1979&lt;=150,"Excellent",
D1979&lt;=250,"Good",
D1979&lt;=350,"Average",
D1979&lt;=500,"Poor",
D1979&lt;=800,"Very Poor",
D1979&gt;800,"Unacceptable")</f>
        <v>Average</v>
      </c>
      <c r="R1980" t="str">
        <f t="shared" si="271"/>
        <v>Unacceptable</v>
      </c>
      <c r="S1980" t="str">
        <f t="shared" si="273"/>
        <v>Safe</v>
      </c>
      <c r="T1980" t="str">
        <f t="shared" si="274"/>
        <v>Acceptable</v>
      </c>
      <c r="U1980" t="str">
        <f t="shared" si="275"/>
        <v>Acceptable</v>
      </c>
      <c r="V1980" t="str">
        <f t="shared" si="276"/>
        <v>Safe</v>
      </c>
      <c r="W1980" t="str">
        <f t="shared" si="277"/>
        <v>Acceptable</v>
      </c>
      <c r="AA1980" t="str">
        <f t="shared" si="278"/>
        <v>Not-Potable</v>
      </c>
      <c r="AB1980" t="str">
        <f t="shared" si="279"/>
        <v>Potable</v>
      </c>
      <c r="AC1980" t="s">
        <v>35</v>
      </c>
    </row>
    <row r="1981" spans="2:29" x14ac:dyDescent="0.3">
      <c r="B1981">
        <v>7.2017023748968301</v>
      </c>
      <c r="C1981">
        <v>147.71108612452099</v>
      </c>
      <c r="D1981">
        <v>373.08994159488401</v>
      </c>
      <c r="E1981">
        <v>5.6774511172492002</v>
      </c>
      <c r="F1981">
        <v>279.16444634675298</v>
      </c>
      <c r="G1981">
        <v>395.97682448817898</v>
      </c>
      <c r="H1981">
        <v>13.326125005608599</v>
      </c>
      <c r="I1981">
        <v>63.626893903939198</v>
      </c>
      <c r="J1981">
        <v>3.8832501984983199</v>
      </c>
      <c r="O1981" t="str">
        <f t="shared" si="272"/>
        <v>Neutral</v>
      </c>
      <c r="P1981" t="str" cm="1">
        <f t="array" ref="P1981">_xlfn.IFS(C1980&lt;=60,"Soft",
C1980&lt;120,"Moderately Soft",
C1980&lt;=170,"Desirable",
C1980&lt;=240,"Moderately Hard",
C1980&gt;240,"Hard")</f>
        <v>Moderately Hard</v>
      </c>
      <c r="Q1981" t="str" cm="1">
        <f t="array" ref="Q1981">_xlfn.IFS(D1980&lt;50,"Non-Beneficial",
D1980&lt;=150,"Excellent",
D1980&lt;=250,"Good",
D1980&lt;=350,"Average",
D1980&lt;=500,"Poor",
D1980&lt;=800,"Very Poor",
D1980&gt;800,"Unacceptable")</f>
        <v>Good</v>
      </c>
      <c r="R1981" t="str">
        <f t="shared" si="271"/>
        <v>Needs Boiling</v>
      </c>
      <c r="S1981" t="str">
        <f t="shared" si="273"/>
        <v>Safe</v>
      </c>
      <c r="T1981" t="str">
        <f t="shared" si="274"/>
        <v>Acceptable</v>
      </c>
      <c r="U1981" t="str">
        <f t="shared" si="275"/>
        <v>Acceptable</v>
      </c>
      <c r="V1981" t="str">
        <f t="shared" si="276"/>
        <v>Safe</v>
      </c>
      <c r="W1981" t="str">
        <f t="shared" si="277"/>
        <v>Acceptable</v>
      </c>
      <c r="AA1981" t="str">
        <f t="shared" si="278"/>
        <v>Potable</v>
      </c>
      <c r="AB1981" t="str">
        <f t="shared" si="279"/>
        <v>Potable</v>
      </c>
      <c r="AC1981" t="s">
        <v>35</v>
      </c>
    </row>
    <row r="1982" spans="2:29" x14ac:dyDescent="0.3">
      <c r="B1982">
        <v>7.7760441126267796</v>
      </c>
      <c r="C1982">
        <v>215.53379520869601</v>
      </c>
      <c r="D1982">
        <v>388.95356135547195</v>
      </c>
      <c r="E1982">
        <v>7.7646683840491004</v>
      </c>
      <c r="F1982">
        <v>342.26249785953098</v>
      </c>
      <c r="G1982">
        <v>349.43109890592399</v>
      </c>
      <c r="H1982">
        <v>6.1246253580819703</v>
      </c>
      <c r="I1982">
        <v>65.832990068380695</v>
      </c>
      <c r="J1982">
        <v>5.4259459344241101</v>
      </c>
      <c r="O1982" t="str">
        <f t="shared" si="272"/>
        <v>Neutral</v>
      </c>
      <c r="P1982" t="str" cm="1">
        <f t="array" ref="P1982">_xlfn.IFS(C1981&lt;=60,"Soft",
C1981&lt;120,"Moderately Soft",
C1981&lt;=170,"Desirable",
C1981&lt;=240,"Moderately Hard",
C1981&gt;240,"Hard")</f>
        <v>Desirable</v>
      </c>
      <c r="Q1982" t="str" cm="1">
        <f t="array" ref="Q1982">_xlfn.IFS(D1981&lt;50,"Non-Beneficial",
D1981&lt;=150,"Excellent",
D1981&lt;=250,"Good",
D1981&lt;=350,"Average",
D1981&lt;=500,"Poor",
D1981&lt;=800,"Very Poor",
D1981&gt;800,"Unacceptable")</f>
        <v>Poor</v>
      </c>
      <c r="R1982" t="str">
        <f t="shared" si="271"/>
        <v>Needs Boiling</v>
      </c>
      <c r="S1982" t="str">
        <f t="shared" si="273"/>
        <v>Safe</v>
      </c>
      <c r="T1982" t="str">
        <f t="shared" si="274"/>
        <v>Acceptable</v>
      </c>
      <c r="U1982" t="str">
        <f t="shared" si="275"/>
        <v>Acceptable</v>
      </c>
      <c r="V1982" t="str">
        <f t="shared" si="276"/>
        <v>Safe</v>
      </c>
      <c r="W1982" t="str">
        <f t="shared" si="277"/>
        <v>Acceptable</v>
      </c>
      <c r="AA1982" t="str">
        <f t="shared" si="278"/>
        <v>Not-Potable</v>
      </c>
      <c r="AB1982" t="str">
        <f t="shared" si="279"/>
        <v>Potable</v>
      </c>
      <c r="AC1982" t="s">
        <v>35</v>
      </c>
    </row>
    <row r="1983" spans="2:29" x14ac:dyDescent="0.3">
      <c r="B1983">
        <f>$AG$27</f>
        <v>7.080794504276815</v>
      </c>
      <c r="C1983">
        <v>209.75195477571299</v>
      </c>
      <c r="D1983">
        <v>202.14216551704601</v>
      </c>
      <c r="E1983">
        <v>6.0450779382333</v>
      </c>
      <c r="F1983">
        <v>323.78838268143301</v>
      </c>
      <c r="G1983">
        <v>539.46472338118895</v>
      </c>
      <c r="H1983">
        <v>20.278989743745601</v>
      </c>
      <c r="I1983">
        <v>72.735206857682101</v>
      </c>
      <c r="J1983">
        <v>4.25848873661855</v>
      </c>
      <c r="O1983" t="str">
        <f t="shared" si="272"/>
        <v>Neutral</v>
      </c>
      <c r="P1983" t="str" cm="1">
        <f t="array" ref="P1983">_xlfn.IFS(C1982&lt;=60,"Soft",
C1982&lt;120,"Moderately Soft",
C1982&lt;=170,"Desirable",
C1982&lt;=240,"Moderately Hard",
C1982&gt;240,"Hard")</f>
        <v>Moderately Hard</v>
      </c>
      <c r="Q1983" t="str" cm="1">
        <f t="array" ref="Q1983">_xlfn.IFS(D1982&lt;50,"Non-Beneficial",
D1982&lt;=150,"Excellent",
D1982&lt;=250,"Good",
D1982&lt;=350,"Average",
D1982&lt;=500,"Poor",
D1982&lt;=800,"Very Poor",
D1982&gt;800,"Unacceptable")</f>
        <v>Poor</v>
      </c>
      <c r="R1983" t="str">
        <f t="shared" si="271"/>
        <v>Unacceptable</v>
      </c>
      <c r="S1983" t="str">
        <f t="shared" si="273"/>
        <v>Safe</v>
      </c>
      <c r="T1983" t="str">
        <f t="shared" si="274"/>
        <v>Acceptable</v>
      </c>
      <c r="U1983" t="str">
        <f t="shared" si="275"/>
        <v>Acceptable</v>
      </c>
      <c r="V1983" t="str">
        <f t="shared" si="276"/>
        <v>Safe</v>
      </c>
      <c r="W1983" t="str">
        <f t="shared" si="277"/>
        <v>Unacceptable</v>
      </c>
      <c r="AA1983" t="str">
        <f t="shared" si="278"/>
        <v>Not-Potable</v>
      </c>
      <c r="AB1983" t="str">
        <f t="shared" si="279"/>
        <v>Not-Potable</v>
      </c>
      <c r="AC1983" t="s">
        <v>35</v>
      </c>
    </row>
    <row r="1984" spans="2:29" x14ac:dyDescent="0.3">
      <c r="B1984">
        <v>7.0465485370162799</v>
      </c>
      <c r="C1984">
        <v>128.48251739864</v>
      </c>
      <c r="D1984">
        <v>305.69810551171901</v>
      </c>
      <c r="E1984">
        <v>4.4491226327116102</v>
      </c>
      <c r="F1984">
        <v>281.72471449558498</v>
      </c>
      <c r="G1984">
        <v>348.26459071234001</v>
      </c>
      <c r="H1984">
        <v>15.1420055654203</v>
      </c>
      <c r="I1984">
        <v>58.157304314500202</v>
      </c>
      <c r="J1984">
        <v>2.8692261018196601</v>
      </c>
      <c r="O1984" t="str">
        <f t="shared" si="272"/>
        <v>Neutral</v>
      </c>
      <c r="P1984" t="str" cm="1">
        <f t="array" ref="P1984">_xlfn.IFS(C1983&lt;=60,"Soft",
C1983&lt;120,"Moderately Soft",
C1983&lt;=170,"Desirable",
C1983&lt;=240,"Moderately Hard",
C1983&gt;240,"Hard")</f>
        <v>Moderately Hard</v>
      </c>
      <c r="Q1984" t="str" cm="1">
        <f t="array" ref="Q1984">_xlfn.IFS(D1983&lt;50,"Non-Beneficial",
D1983&lt;=150,"Excellent",
D1983&lt;=250,"Good",
D1983&lt;=350,"Average",
D1983&lt;=500,"Poor",
D1983&lt;=800,"Very Poor",
D1983&gt;800,"Unacceptable")</f>
        <v>Good</v>
      </c>
      <c r="R1984" t="str">
        <f t="shared" si="271"/>
        <v>Needs Boiling</v>
      </c>
      <c r="S1984" t="str">
        <f t="shared" si="273"/>
        <v>Safe</v>
      </c>
      <c r="T1984" t="str">
        <f t="shared" si="274"/>
        <v>Unacceptable</v>
      </c>
      <c r="U1984" t="str">
        <f t="shared" si="275"/>
        <v>Unacceptable</v>
      </c>
      <c r="V1984" t="str">
        <f t="shared" si="276"/>
        <v>Safe</v>
      </c>
      <c r="W1984" t="str">
        <f t="shared" si="277"/>
        <v>Acceptable</v>
      </c>
      <c r="AA1984" t="str">
        <f t="shared" si="278"/>
        <v>Not-Potable</v>
      </c>
      <c r="AB1984" t="str">
        <f t="shared" si="279"/>
        <v>Not-Potable</v>
      </c>
      <c r="AC1984" t="s">
        <v>35</v>
      </c>
    </row>
    <row r="1985" spans="2:29" x14ac:dyDescent="0.3">
      <c r="B1985">
        <f>$AG$27</f>
        <v>7.080794504276815</v>
      </c>
      <c r="C1985">
        <v>199.845874772293</v>
      </c>
      <c r="D1985">
        <v>126.353677035701</v>
      </c>
      <c r="E1985">
        <v>7.8863834909712001</v>
      </c>
      <c r="F1985">
        <v>332.61515376394601</v>
      </c>
      <c r="G1985">
        <v>293.834264496694</v>
      </c>
      <c r="H1985">
        <v>13.2175360373282</v>
      </c>
      <c r="I1985">
        <v>54.549618035187102</v>
      </c>
      <c r="J1985">
        <v>4.4805743911383598</v>
      </c>
      <c r="O1985" t="str">
        <f t="shared" si="272"/>
        <v>Neutral</v>
      </c>
      <c r="P1985" t="str" cm="1">
        <f t="array" ref="P1985">_xlfn.IFS(C1984&lt;=60,"Soft",
C1984&lt;120,"Moderately Soft",
C1984&lt;=170,"Desirable",
C1984&lt;=240,"Moderately Hard",
C1984&gt;240,"Hard")</f>
        <v>Desirable</v>
      </c>
      <c r="Q1985" t="str" cm="1">
        <f t="array" ref="Q1985">_xlfn.IFS(D1984&lt;50,"Non-Beneficial",
D1984&lt;=150,"Excellent",
D1984&lt;=250,"Good",
D1984&lt;=350,"Average",
D1984&lt;=500,"Poor",
D1984&lt;=800,"Very Poor",
D1984&gt;800,"Unacceptable")</f>
        <v>Average</v>
      </c>
      <c r="R1985" t="str">
        <f t="shared" si="271"/>
        <v>Acceptable</v>
      </c>
      <c r="S1985" t="str">
        <f t="shared" si="273"/>
        <v>Safe</v>
      </c>
      <c r="T1985" t="str">
        <f t="shared" si="274"/>
        <v>Acceptable</v>
      </c>
      <c r="U1985" t="str">
        <f t="shared" si="275"/>
        <v>Acceptable</v>
      </c>
      <c r="V1985" t="str">
        <f t="shared" si="276"/>
        <v>Safe</v>
      </c>
      <c r="W1985" t="str">
        <f t="shared" si="277"/>
        <v>Acceptable</v>
      </c>
      <c r="AA1985" t="str">
        <f t="shared" si="278"/>
        <v>Potable</v>
      </c>
      <c r="AB1985" t="str">
        <f t="shared" si="279"/>
        <v>Potable</v>
      </c>
      <c r="AC1985" t="s">
        <v>35</v>
      </c>
    </row>
    <row r="1986" spans="2:29" x14ac:dyDescent="0.3">
      <c r="B1986">
        <v>7.7328800777976996</v>
      </c>
      <c r="C1986">
        <v>189.509811469412</v>
      </c>
      <c r="D1986">
        <v>470.22745845125502</v>
      </c>
      <c r="E1986">
        <v>8.2267247985221594</v>
      </c>
      <c r="F1986">
        <v>287.08705300940301</v>
      </c>
      <c r="G1986">
        <v>567.72228108702097</v>
      </c>
      <c r="H1986">
        <v>14.9800540122126</v>
      </c>
      <c r="I1986">
        <v>71.206209161446097</v>
      </c>
      <c r="J1986">
        <v>3.5107280043523699</v>
      </c>
      <c r="O1986" t="str">
        <f t="shared" si="272"/>
        <v>Neutral</v>
      </c>
      <c r="P1986" t="str" cm="1">
        <f t="array" ref="P1986">_xlfn.IFS(C1985&lt;=60,"Soft",
C1985&lt;120,"Moderately Soft",
C1985&lt;=170,"Desirable",
C1985&lt;=240,"Moderately Hard",
C1985&gt;240,"Hard")</f>
        <v>Moderately Hard</v>
      </c>
      <c r="Q1986" t="str" cm="1">
        <f t="array" ref="Q1986">_xlfn.IFS(D1985&lt;50,"Non-Beneficial",
D1985&lt;=150,"Excellent",
D1985&lt;=250,"Good",
D1985&lt;=350,"Average",
D1985&lt;=500,"Poor",
D1985&lt;=800,"Very Poor",
D1985&gt;800,"Unacceptable")</f>
        <v>Excellent</v>
      </c>
      <c r="R1986" t="str">
        <f t="shared" si="271"/>
        <v>Unacceptable</v>
      </c>
      <c r="S1986" t="str">
        <f t="shared" si="273"/>
        <v>Safe</v>
      </c>
      <c r="T1986" t="str">
        <f t="shared" si="274"/>
        <v>Acceptable</v>
      </c>
      <c r="U1986" t="str">
        <f t="shared" si="275"/>
        <v>Acceptable</v>
      </c>
      <c r="V1986" t="str">
        <f t="shared" si="276"/>
        <v>Safe</v>
      </c>
      <c r="W1986" t="str">
        <f t="shared" si="277"/>
        <v>Acceptable</v>
      </c>
      <c r="AA1986" t="str">
        <f t="shared" si="278"/>
        <v>Not-Potable</v>
      </c>
      <c r="AB1986" t="str">
        <f t="shared" si="279"/>
        <v>Potable</v>
      </c>
      <c r="AC1986" t="s">
        <v>35</v>
      </c>
    </row>
    <row r="1987" spans="2:29" x14ac:dyDescent="0.3">
      <c r="B1987">
        <v>6.2667999479907097</v>
      </c>
      <c r="C1987">
        <v>187.82961692025901</v>
      </c>
      <c r="D1987">
        <v>275.772136232778</v>
      </c>
      <c r="E1987">
        <v>9.1415970040444794</v>
      </c>
      <c r="F1987">
        <v>322.91784761977902</v>
      </c>
      <c r="G1987">
        <v>277.05080172633501</v>
      </c>
      <c r="H1987">
        <v>13.290251925592999</v>
      </c>
      <c r="I1987">
        <v>59.454324620933903</v>
      </c>
      <c r="J1987">
        <v>3.6528447256749002</v>
      </c>
      <c r="O1987" t="str">
        <f t="shared" si="272"/>
        <v>Neutral</v>
      </c>
      <c r="P1987" t="str" cm="1">
        <f t="array" ref="P1987">_xlfn.IFS(C1986&lt;=60,"Soft",
C1986&lt;120,"Moderately Soft",
C1986&lt;=170,"Desirable",
C1986&lt;=240,"Moderately Hard",
C1986&gt;240,"Hard")</f>
        <v>Moderately Hard</v>
      </c>
      <c r="Q1987" t="str" cm="1">
        <f t="array" ref="Q1987">_xlfn.IFS(D1986&lt;50,"Non-Beneficial",
D1986&lt;=150,"Excellent",
D1986&lt;=250,"Good",
D1986&lt;=350,"Average",
D1986&lt;=500,"Poor",
D1986&lt;=800,"Very Poor",
D1986&gt;800,"Unacceptable")</f>
        <v>Poor</v>
      </c>
      <c r="R1987" t="str">
        <f t="shared" ref="R1987:R2050" si="280">IF(E1986&lt;=5,"Acceptable",
IF(E1986&lt;=7,"Needs Boiling","Unacceptable"))</f>
        <v>Unacceptable</v>
      </c>
      <c r="S1987" t="str">
        <f t="shared" si="273"/>
        <v>Safe</v>
      </c>
      <c r="T1987" t="str">
        <f t="shared" si="274"/>
        <v>Unacceptable</v>
      </c>
      <c r="U1987" t="str">
        <f t="shared" si="275"/>
        <v>Acceptable</v>
      </c>
      <c r="V1987" t="str">
        <f t="shared" si="276"/>
        <v>Safe</v>
      </c>
      <c r="W1987" t="str">
        <f t="shared" si="277"/>
        <v>Acceptable</v>
      </c>
      <c r="AA1987" t="str">
        <f t="shared" si="278"/>
        <v>Not-Potable</v>
      </c>
      <c r="AB1987" t="str">
        <f t="shared" si="279"/>
        <v>Not-Potable</v>
      </c>
      <c r="AC1987" t="s">
        <v>35</v>
      </c>
    </row>
    <row r="1988" spans="2:29" x14ac:dyDescent="0.3">
      <c r="B1988">
        <v>6.6302517089826303</v>
      </c>
      <c r="C1988">
        <v>160.92038414912301</v>
      </c>
      <c r="D1988">
        <v>225.5777957608</v>
      </c>
      <c r="E1988">
        <v>5.3053940042213998</v>
      </c>
      <c r="F1988">
        <v>338.63082764973097</v>
      </c>
      <c r="G1988">
        <v>416.898071076821</v>
      </c>
      <c r="H1988">
        <v>15.7931014206558</v>
      </c>
      <c r="I1988">
        <v>53.2760326196506</v>
      </c>
      <c r="J1988">
        <v>5.1812024922126501</v>
      </c>
      <c r="O1988" t="str">
        <f t="shared" ref="O1988:O2051" si="281">IF(B1987&lt;3,"Highly Acidic",
IF(AND(B1987&lt;6.52,B1987&gt;=3),"Acidic",
IF(AND(B1987&gt;=6.52,B1987&lt;=6.83),"Drinkable",
IF(AND(B1987&gt;6.83,B1987&lt;8),"Neutral",
IF(AND(B1987&gt;=8,B1987&lt;11),"Alkaline","Highly Alkaline")
))))</f>
        <v>Acidic</v>
      </c>
      <c r="P1988" t="str" cm="1">
        <f t="array" ref="P1988">_xlfn.IFS(C1987&lt;=60,"Soft",
C1987&lt;120,"Moderately Soft",
C1987&lt;=170,"Desirable",
C1987&lt;=240,"Moderately Hard",
C1987&gt;240,"Hard")</f>
        <v>Moderately Hard</v>
      </c>
      <c r="Q1988" t="str" cm="1">
        <f t="array" ref="Q1988">_xlfn.IFS(D1987&lt;50,"Non-Beneficial",
D1987&lt;=150,"Excellent",
D1987&lt;=250,"Good",
D1987&lt;=350,"Average",
D1987&lt;=500,"Poor",
D1987&lt;=800,"Very Poor",
D1987&gt;800,"Unacceptable")</f>
        <v>Average</v>
      </c>
      <c r="R1988" t="str">
        <f t="shared" si="280"/>
        <v>Unacceptable</v>
      </c>
      <c r="S1988" t="str">
        <f t="shared" ref="S1988:S2051" si="282">IF(F1987&lt;=400,"Safe","Unsafe")</f>
        <v>Safe</v>
      </c>
      <c r="T1988" t="str">
        <f t="shared" ref="T1988:T2051" si="283">IF(G1987&lt;=500,"Acceptable","Unacceptable")</f>
        <v>Acceptable</v>
      </c>
      <c r="U1988" t="str">
        <f t="shared" ref="U1988:U2051" si="284">IF(H1987&lt;20,"Acceptable","Unacceptable")</f>
        <v>Acceptable</v>
      </c>
      <c r="V1988" t="str">
        <f t="shared" ref="V1988:V2051" si="285">IF(I1987&lt;=80,"Safe","Unsafe")</f>
        <v>Safe</v>
      </c>
      <c r="W1988" t="str">
        <f t="shared" ref="W1988:W2051" si="286">IF(J1987&lt;5,"Acceptable","Unacceptable")</f>
        <v>Acceptable</v>
      </c>
      <c r="AA1988" t="str">
        <f t="shared" ref="AA1988:AA2051" si="287">IF(
       AND(OR(O1988 = "Drinkable",O1988 = "Neutral"),
                OR(P1988 = "Desirable",P1988 = "Moderately Hard"),
                OR(Q1988 = "Excellent",Q1988 = "Good",Q1988 = "Average"),
                OR(R1988 = "Acceptable",R1988 = "Needs Boiling"),
                S1988 = "Safe",
                T1988 = "Acceptable",
                U1988 = "Acceptable",
                V1988 = "Safe",
                W1988 = "Acceptable"
               ),
     "Potable",
    "Not-Potable"
   )</f>
        <v>Not-Potable</v>
      </c>
      <c r="AB1988" t="str">
        <f t="shared" ref="AB1988:AB2051" si="288">IF(
        SUM(
                   IF(OR(O1988 = "Neutral",O1988 = "Drinkable"),1,0),
                   IF(OR(P1988 = "Desirable",P1988 = "Moderately Hard"),1,0),
                   IF(OR(Q1988 = "Good",Q1988 = "Average",Q1988 ="Excellent"),1,0),
                   IF(OR(R1988 = "Acceptable",R1988 = "Needs Boiling"),1,0),
                   IF(S1988 = "Safe",1,0),
                   IF(T1988 = "Acceptable",1,0),
                   IF(U1988 = "Acceptable",1,0),
                   IF(V1988 = "Safe",1,0),
                   IF(W1988 = "Acceptable",1,0)
               )&gt;7,
      "Potable",
      "Not-Potable"
  )</f>
        <v>Not-Potable</v>
      </c>
      <c r="AC1988" t="s">
        <v>35</v>
      </c>
    </row>
    <row r="1989" spans="2:29" x14ac:dyDescent="0.3">
      <c r="B1989">
        <v>6.7756311332671402</v>
      </c>
      <c r="C1989">
        <v>154.37254277754801</v>
      </c>
      <c r="D1989">
        <v>155.253939631089</v>
      </c>
      <c r="E1989">
        <v>6.0841328420861203</v>
      </c>
      <c r="F1989">
        <v>343.03216098405801</v>
      </c>
      <c r="G1989">
        <v>597.97927367463103</v>
      </c>
      <c r="H1989">
        <v>17.118543249467599</v>
      </c>
      <c r="I1989">
        <v>56.124024053840699</v>
      </c>
      <c r="J1989">
        <v>3.01754430592394</v>
      </c>
      <c r="O1989" t="str">
        <f t="shared" si="281"/>
        <v>Drinkable</v>
      </c>
      <c r="P1989" t="str" cm="1">
        <f t="array" ref="P1989">_xlfn.IFS(C1988&lt;=60,"Soft",
C1988&lt;120,"Moderately Soft",
C1988&lt;=170,"Desirable",
C1988&lt;=240,"Moderately Hard",
C1988&gt;240,"Hard")</f>
        <v>Desirable</v>
      </c>
      <c r="Q1989" t="str" cm="1">
        <f t="array" ref="Q1989">_xlfn.IFS(D1988&lt;50,"Non-Beneficial",
D1988&lt;=150,"Excellent",
D1988&lt;=250,"Good",
D1988&lt;=350,"Average",
D1988&lt;=500,"Poor",
D1988&lt;=800,"Very Poor",
D1988&gt;800,"Unacceptable")</f>
        <v>Good</v>
      </c>
      <c r="R1989" t="str">
        <f t="shared" si="280"/>
        <v>Needs Boiling</v>
      </c>
      <c r="S1989" t="str">
        <f t="shared" si="282"/>
        <v>Safe</v>
      </c>
      <c r="T1989" t="str">
        <f t="shared" si="283"/>
        <v>Acceptable</v>
      </c>
      <c r="U1989" t="str">
        <f t="shared" si="284"/>
        <v>Acceptable</v>
      </c>
      <c r="V1989" t="str">
        <f t="shared" si="285"/>
        <v>Safe</v>
      </c>
      <c r="W1989" t="str">
        <f t="shared" si="286"/>
        <v>Unacceptable</v>
      </c>
      <c r="AA1989" t="str">
        <f t="shared" si="287"/>
        <v>Not-Potable</v>
      </c>
      <c r="AB1989" t="str">
        <f t="shared" si="288"/>
        <v>Potable</v>
      </c>
      <c r="AC1989" t="s">
        <v>35</v>
      </c>
    </row>
    <row r="1990" spans="2:29" x14ac:dyDescent="0.3">
      <c r="B1990">
        <f>$AG$27</f>
        <v>7.080794504276815</v>
      </c>
      <c r="C1990">
        <v>204.73729193717</v>
      </c>
      <c r="D1990">
        <v>256.80717388367202</v>
      </c>
      <c r="E1990">
        <v>7.9801927432272599</v>
      </c>
      <c r="F1990">
        <v>318.67727273555499</v>
      </c>
      <c r="G1990">
        <v>311.63557392495602</v>
      </c>
      <c r="H1990">
        <v>20.376838167882099</v>
      </c>
      <c r="I1990">
        <v>69.020529919726897</v>
      </c>
      <c r="J1990">
        <v>4.3237848803970396</v>
      </c>
      <c r="O1990" t="str">
        <f t="shared" si="281"/>
        <v>Drinkable</v>
      </c>
      <c r="P1990" t="str" cm="1">
        <f t="array" ref="P1990">_xlfn.IFS(C1989&lt;=60,"Soft",
C1989&lt;120,"Moderately Soft",
C1989&lt;=170,"Desirable",
C1989&lt;=240,"Moderately Hard",
C1989&gt;240,"Hard")</f>
        <v>Desirable</v>
      </c>
      <c r="Q1990" t="str" cm="1">
        <f t="array" ref="Q1990">_xlfn.IFS(D1989&lt;50,"Non-Beneficial",
D1989&lt;=150,"Excellent",
D1989&lt;=250,"Good",
D1989&lt;=350,"Average",
D1989&lt;=500,"Poor",
D1989&lt;=800,"Very Poor",
D1989&gt;800,"Unacceptable")</f>
        <v>Good</v>
      </c>
      <c r="R1990" t="str">
        <f t="shared" si="280"/>
        <v>Needs Boiling</v>
      </c>
      <c r="S1990" t="str">
        <f t="shared" si="282"/>
        <v>Safe</v>
      </c>
      <c r="T1990" t="str">
        <f t="shared" si="283"/>
        <v>Unacceptable</v>
      </c>
      <c r="U1990" t="str">
        <f t="shared" si="284"/>
        <v>Acceptable</v>
      </c>
      <c r="V1990" t="str">
        <f t="shared" si="285"/>
        <v>Safe</v>
      </c>
      <c r="W1990" t="str">
        <f t="shared" si="286"/>
        <v>Acceptable</v>
      </c>
      <c r="AA1990" t="str">
        <f t="shared" si="287"/>
        <v>Not-Potable</v>
      </c>
      <c r="AB1990" t="str">
        <f t="shared" si="288"/>
        <v>Potable</v>
      </c>
      <c r="AC1990" t="s">
        <v>35</v>
      </c>
    </row>
    <row r="1991" spans="2:29" x14ac:dyDescent="0.3">
      <c r="B1991">
        <v>8.1649924261718798</v>
      </c>
      <c r="C1991">
        <v>278.340357785246</v>
      </c>
      <c r="D1991">
        <v>290.45261138112801</v>
      </c>
      <c r="E1991">
        <v>7.99291437823263</v>
      </c>
      <c r="F1991">
        <v>334.55196550365798</v>
      </c>
      <c r="G1991">
        <v>384.78318497449197</v>
      </c>
      <c r="H1991">
        <v>17.406625809888901</v>
      </c>
      <c r="I1991">
        <v>64.210766799721796</v>
      </c>
      <c r="J1991">
        <v>4.1624955097665097</v>
      </c>
      <c r="O1991" t="str">
        <f t="shared" si="281"/>
        <v>Neutral</v>
      </c>
      <c r="P1991" t="str" cm="1">
        <f t="array" ref="P1991">_xlfn.IFS(C1990&lt;=60,"Soft",
C1990&lt;120,"Moderately Soft",
C1990&lt;=170,"Desirable",
C1990&lt;=240,"Moderately Hard",
C1990&gt;240,"Hard")</f>
        <v>Moderately Hard</v>
      </c>
      <c r="Q1991" t="str" cm="1">
        <f t="array" ref="Q1991">_xlfn.IFS(D1990&lt;50,"Non-Beneficial",
D1990&lt;=150,"Excellent",
D1990&lt;=250,"Good",
D1990&lt;=350,"Average",
D1990&lt;=500,"Poor",
D1990&lt;=800,"Very Poor",
D1990&gt;800,"Unacceptable")</f>
        <v>Average</v>
      </c>
      <c r="R1991" t="str">
        <f t="shared" si="280"/>
        <v>Unacceptable</v>
      </c>
      <c r="S1991" t="str">
        <f t="shared" si="282"/>
        <v>Safe</v>
      </c>
      <c r="T1991" t="str">
        <f t="shared" si="283"/>
        <v>Acceptable</v>
      </c>
      <c r="U1991" t="str">
        <f t="shared" si="284"/>
        <v>Unacceptable</v>
      </c>
      <c r="V1991" t="str">
        <f t="shared" si="285"/>
        <v>Safe</v>
      </c>
      <c r="W1991" t="str">
        <f t="shared" si="286"/>
        <v>Acceptable</v>
      </c>
      <c r="AA1991" t="str">
        <f t="shared" si="287"/>
        <v>Not-Potable</v>
      </c>
      <c r="AB1991" t="str">
        <f t="shared" si="288"/>
        <v>Not-Potable</v>
      </c>
      <c r="AC1991" t="s">
        <v>35</v>
      </c>
    </row>
    <row r="1992" spans="2:29" x14ac:dyDescent="0.3">
      <c r="B1992">
        <v>7.7737581374530897</v>
      </c>
      <c r="C1992">
        <v>251.46284435305699</v>
      </c>
      <c r="D1992">
        <v>216.886169426903</v>
      </c>
      <c r="E1992">
        <v>6.1949100000923103</v>
      </c>
      <c r="F1992">
        <v>395.08824484675102</v>
      </c>
      <c r="G1992">
        <v>355.83168295201102</v>
      </c>
      <c r="H1992">
        <v>14.3245523509091</v>
      </c>
      <c r="I1992">
        <v>67.584310750296794</v>
      </c>
      <c r="J1992">
        <v>4.0409744822923797</v>
      </c>
      <c r="O1992" t="str">
        <f t="shared" si="281"/>
        <v>Alkaline</v>
      </c>
      <c r="P1992" t="str" cm="1">
        <f t="array" ref="P1992">_xlfn.IFS(C1991&lt;=60,"Soft",
C1991&lt;120,"Moderately Soft",
C1991&lt;=170,"Desirable",
C1991&lt;=240,"Moderately Hard",
C1991&gt;240,"Hard")</f>
        <v>Hard</v>
      </c>
      <c r="Q1992" t="str" cm="1">
        <f t="array" ref="Q1992">_xlfn.IFS(D1991&lt;50,"Non-Beneficial",
D1991&lt;=150,"Excellent",
D1991&lt;=250,"Good",
D1991&lt;=350,"Average",
D1991&lt;=500,"Poor",
D1991&lt;=800,"Very Poor",
D1991&gt;800,"Unacceptable")</f>
        <v>Average</v>
      </c>
      <c r="R1992" t="str">
        <f t="shared" si="280"/>
        <v>Unacceptable</v>
      </c>
      <c r="S1992" t="str">
        <f t="shared" si="282"/>
        <v>Safe</v>
      </c>
      <c r="T1992" t="str">
        <f t="shared" si="283"/>
        <v>Acceptable</v>
      </c>
      <c r="U1992" t="str">
        <f t="shared" si="284"/>
        <v>Acceptable</v>
      </c>
      <c r="V1992" t="str">
        <f t="shared" si="285"/>
        <v>Safe</v>
      </c>
      <c r="W1992" t="str">
        <f t="shared" si="286"/>
        <v>Acceptable</v>
      </c>
      <c r="AA1992" t="str">
        <f t="shared" si="287"/>
        <v>Not-Potable</v>
      </c>
      <c r="AB1992" t="str">
        <f t="shared" si="288"/>
        <v>Not-Potable</v>
      </c>
      <c r="AC1992" t="s">
        <v>35</v>
      </c>
    </row>
    <row r="1993" spans="2:29" x14ac:dyDescent="0.3">
      <c r="B1993">
        <v>7.2951413316991296</v>
      </c>
      <c r="C1993">
        <v>182.40664456485499</v>
      </c>
      <c r="D1993">
        <v>137.06186807812301</v>
      </c>
      <c r="E1993">
        <v>5.8878851026720902</v>
      </c>
      <c r="F1993">
        <v>300.60823303295803</v>
      </c>
      <c r="G1993">
        <v>424.65017943655801</v>
      </c>
      <c r="H1993">
        <v>18.063470062899199</v>
      </c>
      <c r="I1993">
        <v>73.836909187690395</v>
      </c>
      <c r="J1993">
        <v>5.0561040242991702</v>
      </c>
      <c r="O1993" t="str">
        <f t="shared" si="281"/>
        <v>Neutral</v>
      </c>
      <c r="P1993" t="str" cm="1">
        <f t="array" ref="P1993">_xlfn.IFS(C1992&lt;=60,"Soft",
C1992&lt;120,"Moderately Soft",
C1992&lt;=170,"Desirable",
C1992&lt;=240,"Moderately Hard",
C1992&gt;240,"Hard")</f>
        <v>Hard</v>
      </c>
      <c r="Q1993" t="str" cm="1">
        <f t="array" ref="Q1993">_xlfn.IFS(D1992&lt;50,"Non-Beneficial",
D1992&lt;=150,"Excellent",
D1992&lt;=250,"Good",
D1992&lt;=350,"Average",
D1992&lt;=500,"Poor",
D1992&lt;=800,"Very Poor",
D1992&gt;800,"Unacceptable")</f>
        <v>Good</v>
      </c>
      <c r="R1993" t="str">
        <f t="shared" si="280"/>
        <v>Needs Boiling</v>
      </c>
      <c r="S1993" t="str">
        <f t="shared" si="282"/>
        <v>Safe</v>
      </c>
      <c r="T1993" t="str">
        <f t="shared" si="283"/>
        <v>Acceptable</v>
      </c>
      <c r="U1993" t="str">
        <f t="shared" si="284"/>
        <v>Acceptable</v>
      </c>
      <c r="V1993" t="str">
        <f t="shared" si="285"/>
        <v>Safe</v>
      </c>
      <c r="W1993" t="str">
        <f t="shared" si="286"/>
        <v>Acceptable</v>
      </c>
      <c r="AA1993" t="str">
        <f t="shared" si="287"/>
        <v>Not-Potable</v>
      </c>
      <c r="AB1993" t="str">
        <f t="shared" si="288"/>
        <v>Potable</v>
      </c>
      <c r="AC1993" t="s">
        <v>35</v>
      </c>
    </row>
    <row r="1994" spans="2:29" x14ac:dyDescent="0.3">
      <c r="B1994">
        <f>$AG$27</f>
        <v>7.080794504276815</v>
      </c>
      <c r="C1994">
        <v>129.883296515507</v>
      </c>
      <c r="D1994">
        <v>89.069756231394805</v>
      </c>
      <c r="E1994">
        <v>6.8279008797380998</v>
      </c>
      <c r="F1994">
        <v>327.55178868893199</v>
      </c>
      <c r="G1994">
        <v>525.22471695167098</v>
      </c>
      <c r="H1994">
        <v>17.657410873531301</v>
      </c>
      <c r="I1994">
        <v>32.185378220561198</v>
      </c>
      <c r="J1994">
        <v>3.8421139861035898</v>
      </c>
      <c r="O1994" t="str">
        <f t="shared" si="281"/>
        <v>Neutral</v>
      </c>
      <c r="P1994" t="str" cm="1">
        <f t="array" ref="P1994">_xlfn.IFS(C1993&lt;=60,"Soft",
C1993&lt;120,"Moderately Soft",
C1993&lt;=170,"Desirable",
C1993&lt;=240,"Moderately Hard",
C1993&gt;240,"Hard")</f>
        <v>Moderately Hard</v>
      </c>
      <c r="Q1994" t="str" cm="1">
        <f t="array" ref="Q1994">_xlfn.IFS(D1993&lt;50,"Non-Beneficial",
D1993&lt;=150,"Excellent",
D1993&lt;=250,"Good",
D1993&lt;=350,"Average",
D1993&lt;=500,"Poor",
D1993&lt;=800,"Very Poor",
D1993&gt;800,"Unacceptable")</f>
        <v>Excellent</v>
      </c>
      <c r="R1994" t="str">
        <f t="shared" si="280"/>
        <v>Needs Boiling</v>
      </c>
      <c r="S1994" t="str">
        <f t="shared" si="282"/>
        <v>Safe</v>
      </c>
      <c r="T1994" t="str">
        <f t="shared" si="283"/>
        <v>Acceptable</v>
      </c>
      <c r="U1994" t="str">
        <f t="shared" si="284"/>
        <v>Acceptable</v>
      </c>
      <c r="V1994" t="str">
        <f t="shared" si="285"/>
        <v>Safe</v>
      </c>
      <c r="W1994" t="str">
        <f t="shared" si="286"/>
        <v>Unacceptable</v>
      </c>
      <c r="AA1994" t="str">
        <f t="shared" si="287"/>
        <v>Not-Potable</v>
      </c>
      <c r="AB1994" t="str">
        <f t="shared" si="288"/>
        <v>Potable</v>
      </c>
      <c r="AC1994" t="s">
        <v>35</v>
      </c>
    </row>
    <row r="1995" spans="2:29" x14ac:dyDescent="0.3">
      <c r="B1995">
        <v>7.6575417280811999</v>
      </c>
      <c r="C1995">
        <v>230.820007712885</v>
      </c>
      <c r="D1995">
        <v>350.562322337289</v>
      </c>
      <c r="E1995">
        <v>7.6568068962443698</v>
      </c>
      <c r="F1995">
        <v>364.13014064971497</v>
      </c>
      <c r="G1995">
        <v>305.62940929774902</v>
      </c>
      <c r="H1995">
        <v>18.4813964076003</v>
      </c>
      <c r="I1995">
        <v>72.2050747117963</v>
      </c>
      <c r="J1995">
        <v>4.7925274524551096</v>
      </c>
      <c r="O1995" t="str">
        <f t="shared" si="281"/>
        <v>Neutral</v>
      </c>
      <c r="P1995" t="str" cm="1">
        <f t="array" ref="P1995">_xlfn.IFS(C1994&lt;=60,"Soft",
C1994&lt;120,"Moderately Soft",
C1994&lt;=170,"Desirable",
C1994&lt;=240,"Moderately Hard",
C1994&gt;240,"Hard")</f>
        <v>Desirable</v>
      </c>
      <c r="Q1995" t="str" cm="1">
        <f t="array" ref="Q1995">_xlfn.IFS(D1994&lt;50,"Non-Beneficial",
D1994&lt;=150,"Excellent",
D1994&lt;=250,"Good",
D1994&lt;=350,"Average",
D1994&lt;=500,"Poor",
D1994&lt;=800,"Very Poor",
D1994&gt;800,"Unacceptable")</f>
        <v>Excellent</v>
      </c>
      <c r="R1995" t="str">
        <f t="shared" si="280"/>
        <v>Needs Boiling</v>
      </c>
      <c r="S1995" t="str">
        <f t="shared" si="282"/>
        <v>Safe</v>
      </c>
      <c r="T1995" t="str">
        <f t="shared" si="283"/>
        <v>Unacceptable</v>
      </c>
      <c r="U1995" t="str">
        <f t="shared" si="284"/>
        <v>Acceptable</v>
      </c>
      <c r="V1995" t="str">
        <f t="shared" si="285"/>
        <v>Safe</v>
      </c>
      <c r="W1995" t="str">
        <f t="shared" si="286"/>
        <v>Acceptable</v>
      </c>
      <c r="AA1995" t="str">
        <f t="shared" si="287"/>
        <v>Not-Potable</v>
      </c>
      <c r="AB1995" t="str">
        <f t="shared" si="288"/>
        <v>Potable</v>
      </c>
      <c r="AC1995" t="s">
        <v>35</v>
      </c>
    </row>
    <row r="1996" spans="2:29" x14ac:dyDescent="0.3">
      <c r="B1996">
        <v>7.6647935233516504</v>
      </c>
      <c r="C1996">
        <v>223.57847346355999</v>
      </c>
      <c r="D1996">
        <v>202.59725850301999</v>
      </c>
      <c r="E1996">
        <v>7.3854142939468197</v>
      </c>
      <c r="F1996">
        <v>351.16133111039699</v>
      </c>
      <c r="G1996">
        <v>510.04689677600999</v>
      </c>
      <c r="H1996">
        <v>14.2052210456827</v>
      </c>
      <c r="I1996">
        <v>73.192470074863493</v>
      </c>
      <c r="J1996">
        <v>5.4816909343449698</v>
      </c>
      <c r="O1996" t="str">
        <f t="shared" si="281"/>
        <v>Neutral</v>
      </c>
      <c r="P1996" t="str" cm="1">
        <f t="array" ref="P1996">_xlfn.IFS(C1995&lt;=60,"Soft",
C1995&lt;120,"Moderately Soft",
C1995&lt;=170,"Desirable",
C1995&lt;=240,"Moderately Hard",
C1995&gt;240,"Hard")</f>
        <v>Moderately Hard</v>
      </c>
      <c r="Q1996" t="str" cm="1">
        <f t="array" ref="Q1996">_xlfn.IFS(D1995&lt;50,"Non-Beneficial",
D1995&lt;=150,"Excellent",
D1995&lt;=250,"Good",
D1995&lt;=350,"Average",
D1995&lt;=500,"Poor",
D1995&lt;=800,"Very Poor",
D1995&gt;800,"Unacceptable")</f>
        <v>Poor</v>
      </c>
      <c r="R1996" t="str">
        <f t="shared" si="280"/>
        <v>Unacceptable</v>
      </c>
      <c r="S1996" t="str">
        <f t="shared" si="282"/>
        <v>Safe</v>
      </c>
      <c r="T1996" t="str">
        <f t="shared" si="283"/>
        <v>Acceptable</v>
      </c>
      <c r="U1996" t="str">
        <f t="shared" si="284"/>
        <v>Acceptable</v>
      </c>
      <c r="V1996" t="str">
        <f t="shared" si="285"/>
        <v>Safe</v>
      </c>
      <c r="W1996" t="str">
        <f t="shared" si="286"/>
        <v>Acceptable</v>
      </c>
      <c r="AA1996" t="str">
        <f t="shared" si="287"/>
        <v>Not-Potable</v>
      </c>
      <c r="AB1996" t="str">
        <f t="shared" si="288"/>
        <v>Not-Potable</v>
      </c>
      <c r="AC1996" t="s">
        <v>35</v>
      </c>
    </row>
    <row r="1997" spans="2:29" x14ac:dyDescent="0.3">
      <c r="B1997">
        <f>$AG$27</f>
        <v>7.080794504276815</v>
      </c>
      <c r="C1997">
        <v>209.866094842314</v>
      </c>
      <c r="D1997">
        <v>201.16911103052601</v>
      </c>
      <c r="E1997">
        <v>6.9410617324960899</v>
      </c>
      <c r="F1997">
        <v>370.38369389401697</v>
      </c>
      <c r="G1997">
        <v>338.95719825490897</v>
      </c>
      <c r="H1997">
        <v>11.3425619710322</v>
      </c>
      <c r="I1997">
        <v>51.159669207950003</v>
      </c>
      <c r="J1997">
        <v>3.6195456373989199</v>
      </c>
      <c r="O1997" t="str">
        <f t="shared" si="281"/>
        <v>Neutral</v>
      </c>
      <c r="P1997" t="str" cm="1">
        <f t="array" ref="P1997">_xlfn.IFS(C1996&lt;=60,"Soft",
C1996&lt;120,"Moderately Soft",
C1996&lt;=170,"Desirable",
C1996&lt;=240,"Moderately Hard",
C1996&gt;240,"Hard")</f>
        <v>Moderately Hard</v>
      </c>
      <c r="Q1997" t="str" cm="1">
        <f t="array" ref="Q1997">_xlfn.IFS(D1996&lt;50,"Non-Beneficial",
D1996&lt;=150,"Excellent",
D1996&lt;=250,"Good",
D1996&lt;=350,"Average",
D1996&lt;=500,"Poor",
D1996&lt;=800,"Very Poor",
D1996&gt;800,"Unacceptable")</f>
        <v>Good</v>
      </c>
      <c r="R1997" t="str">
        <f t="shared" si="280"/>
        <v>Unacceptable</v>
      </c>
      <c r="S1997" t="str">
        <f t="shared" si="282"/>
        <v>Safe</v>
      </c>
      <c r="T1997" t="str">
        <f t="shared" si="283"/>
        <v>Unacceptable</v>
      </c>
      <c r="U1997" t="str">
        <f t="shared" si="284"/>
        <v>Acceptable</v>
      </c>
      <c r="V1997" t="str">
        <f t="shared" si="285"/>
        <v>Safe</v>
      </c>
      <c r="W1997" t="str">
        <f t="shared" si="286"/>
        <v>Unacceptable</v>
      </c>
      <c r="AA1997" t="str">
        <f t="shared" si="287"/>
        <v>Not-Potable</v>
      </c>
      <c r="AB1997" t="str">
        <f t="shared" si="288"/>
        <v>Not-Potable</v>
      </c>
      <c r="AC1997" t="s">
        <v>35</v>
      </c>
    </row>
    <row r="1998" spans="2:29" x14ac:dyDescent="0.3">
      <c r="B1998">
        <v>7.8004212889089501</v>
      </c>
      <c r="C1998">
        <v>210.67030416469501</v>
      </c>
      <c r="D1998">
        <v>198.73300917970701</v>
      </c>
      <c r="E1998">
        <v>7.2846756019361703</v>
      </c>
      <c r="F1998">
        <f>$AH$27</f>
        <v>333.77577661081307</v>
      </c>
      <c r="G1998">
        <v>448.59564050727801</v>
      </c>
      <c r="H1998">
        <v>7.0247470961631304</v>
      </c>
      <c r="I1998">
        <v>55.803502645602002</v>
      </c>
      <c r="J1998">
        <v>3.34591038171386</v>
      </c>
      <c r="O1998" t="str">
        <f t="shared" si="281"/>
        <v>Neutral</v>
      </c>
      <c r="P1998" t="str" cm="1">
        <f t="array" ref="P1998">_xlfn.IFS(C1997&lt;=60,"Soft",
C1997&lt;120,"Moderately Soft",
C1997&lt;=170,"Desirable",
C1997&lt;=240,"Moderately Hard",
C1997&gt;240,"Hard")</f>
        <v>Moderately Hard</v>
      </c>
      <c r="Q1998" t="str" cm="1">
        <f t="array" ref="Q1998">_xlfn.IFS(D1997&lt;50,"Non-Beneficial",
D1997&lt;=150,"Excellent",
D1997&lt;=250,"Good",
D1997&lt;=350,"Average",
D1997&lt;=500,"Poor",
D1997&lt;=800,"Very Poor",
D1997&gt;800,"Unacceptable")</f>
        <v>Good</v>
      </c>
      <c r="R1998" t="str">
        <f t="shared" si="280"/>
        <v>Needs Boiling</v>
      </c>
      <c r="S1998" t="str">
        <f t="shared" si="282"/>
        <v>Safe</v>
      </c>
      <c r="T1998" t="str">
        <f t="shared" si="283"/>
        <v>Acceptable</v>
      </c>
      <c r="U1998" t="str">
        <f t="shared" si="284"/>
        <v>Acceptable</v>
      </c>
      <c r="V1998" t="str">
        <f t="shared" si="285"/>
        <v>Safe</v>
      </c>
      <c r="W1998" t="str">
        <f t="shared" si="286"/>
        <v>Acceptable</v>
      </c>
      <c r="AA1998" t="str">
        <f t="shared" si="287"/>
        <v>Potable</v>
      </c>
      <c r="AB1998" t="str">
        <f t="shared" si="288"/>
        <v>Potable</v>
      </c>
      <c r="AC1998" t="s">
        <v>35</v>
      </c>
    </row>
    <row r="1999" spans="2:29" x14ac:dyDescent="0.3">
      <c r="B1999">
        <v>7.2640690967525599</v>
      </c>
      <c r="C1999">
        <v>216.62239216240499</v>
      </c>
      <c r="D1999">
        <v>194.12112722613603</v>
      </c>
      <c r="E1999">
        <v>6.9324579388739602</v>
      </c>
      <c r="F1999">
        <f>$AH$27</f>
        <v>333.77577661081307</v>
      </c>
      <c r="G1999">
        <v>301.95355082979199</v>
      </c>
      <c r="H1999">
        <v>19.2109908033115</v>
      </c>
      <c r="I1999">
        <v>67.712584672492895</v>
      </c>
      <c r="J1999">
        <v>3.9602821137582902</v>
      </c>
      <c r="O1999" t="str">
        <f t="shared" si="281"/>
        <v>Neutral</v>
      </c>
      <c r="P1999" t="str" cm="1">
        <f t="array" ref="P1999">_xlfn.IFS(C1998&lt;=60,"Soft",
C1998&lt;120,"Moderately Soft",
C1998&lt;=170,"Desirable",
C1998&lt;=240,"Moderately Hard",
C1998&gt;240,"Hard")</f>
        <v>Moderately Hard</v>
      </c>
      <c r="Q1999" t="str" cm="1">
        <f t="array" ref="Q1999">_xlfn.IFS(D1998&lt;50,"Non-Beneficial",
D1998&lt;=150,"Excellent",
D1998&lt;=250,"Good",
D1998&lt;=350,"Average",
D1998&lt;=500,"Poor",
D1998&lt;=800,"Very Poor",
D1998&gt;800,"Unacceptable")</f>
        <v>Good</v>
      </c>
      <c r="R1999" t="str">
        <f t="shared" si="280"/>
        <v>Unacceptable</v>
      </c>
      <c r="S1999" t="str">
        <f t="shared" si="282"/>
        <v>Safe</v>
      </c>
      <c r="T1999" t="str">
        <f t="shared" si="283"/>
        <v>Acceptable</v>
      </c>
      <c r="U1999" t="str">
        <f t="shared" si="284"/>
        <v>Acceptable</v>
      </c>
      <c r="V1999" t="str">
        <f t="shared" si="285"/>
        <v>Safe</v>
      </c>
      <c r="W1999" t="str">
        <f t="shared" si="286"/>
        <v>Acceptable</v>
      </c>
      <c r="AA1999" t="str">
        <f t="shared" si="287"/>
        <v>Not-Potable</v>
      </c>
      <c r="AB1999" t="str">
        <f t="shared" si="288"/>
        <v>Potable</v>
      </c>
      <c r="AC1999" t="s">
        <v>35</v>
      </c>
    </row>
    <row r="2000" spans="2:29" x14ac:dyDescent="0.3">
      <c r="B2000">
        <v>7.5443056356166096</v>
      </c>
      <c r="C2000">
        <v>211.05114616311801</v>
      </c>
      <c r="D2000">
        <v>343.594007970424</v>
      </c>
      <c r="E2000">
        <v>8.1667933117515297</v>
      </c>
      <c r="F2000">
        <v>365.812312536013</v>
      </c>
      <c r="G2000">
        <v>447.52065539917402</v>
      </c>
      <c r="H2000">
        <v>18.553478328121798</v>
      </c>
      <c r="I2000">
        <v>60.162745512362598</v>
      </c>
      <c r="J2000">
        <v>3.7140964349299699</v>
      </c>
      <c r="O2000" t="str">
        <f t="shared" si="281"/>
        <v>Neutral</v>
      </c>
      <c r="P2000" t="str" cm="1">
        <f t="array" ref="P2000">_xlfn.IFS(C1999&lt;=60,"Soft",
C1999&lt;120,"Moderately Soft",
C1999&lt;=170,"Desirable",
C1999&lt;=240,"Moderately Hard",
C1999&gt;240,"Hard")</f>
        <v>Moderately Hard</v>
      </c>
      <c r="Q2000" t="str" cm="1">
        <f t="array" ref="Q2000">_xlfn.IFS(D1999&lt;50,"Non-Beneficial",
D1999&lt;=150,"Excellent",
D1999&lt;=250,"Good",
D1999&lt;=350,"Average",
D1999&lt;=500,"Poor",
D1999&lt;=800,"Very Poor",
D1999&gt;800,"Unacceptable")</f>
        <v>Good</v>
      </c>
      <c r="R2000" t="str">
        <f t="shared" si="280"/>
        <v>Needs Boiling</v>
      </c>
      <c r="S2000" t="str">
        <f t="shared" si="282"/>
        <v>Safe</v>
      </c>
      <c r="T2000" t="str">
        <f t="shared" si="283"/>
        <v>Acceptable</v>
      </c>
      <c r="U2000" t="str">
        <f t="shared" si="284"/>
        <v>Acceptable</v>
      </c>
      <c r="V2000" t="str">
        <f t="shared" si="285"/>
        <v>Safe</v>
      </c>
      <c r="W2000" t="str">
        <f t="shared" si="286"/>
        <v>Acceptable</v>
      </c>
      <c r="AA2000" t="str">
        <f t="shared" si="287"/>
        <v>Potable</v>
      </c>
      <c r="AB2000" t="str">
        <f t="shared" si="288"/>
        <v>Potable</v>
      </c>
      <c r="AC2000" t="s">
        <v>35</v>
      </c>
    </row>
    <row r="2001" spans="2:29" x14ac:dyDescent="0.3">
      <c r="B2001">
        <v>7.7497737841334402</v>
      </c>
      <c r="C2001">
        <v>229.48976714904299</v>
      </c>
      <c r="D2001">
        <v>219.95068067556801</v>
      </c>
      <c r="E2001">
        <v>7.7489212948626696</v>
      </c>
      <c r="F2001">
        <v>320.440663690924</v>
      </c>
      <c r="G2001">
        <v>398.54476260452299</v>
      </c>
      <c r="H2001">
        <v>18.2029157052485</v>
      </c>
      <c r="I2001">
        <v>41.064246885693002</v>
      </c>
      <c r="J2001">
        <v>4.3171862976736701</v>
      </c>
      <c r="O2001" t="str">
        <f t="shared" si="281"/>
        <v>Neutral</v>
      </c>
      <c r="P2001" t="str" cm="1">
        <f t="array" ref="P2001">_xlfn.IFS(C2000&lt;=60,"Soft",
C2000&lt;120,"Moderately Soft",
C2000&lt;=170,"Desirable",
C2000&lt;=240,"Moderately Hard",
C2000&gt;240,"Hard")</f>
        <v>Moderately Hard</v>
      </c>
      <c r="Q2001" t="str" cm="1">
        <f t="array" ref="Q2001">_xlfn.IFS(D2000&lt;50,"Non-Beneficial",
D2000&lt;=150,"Excellent",
D2000&lt;=250,"Good",
D2000&lt;=350,"Average",
D2000&lt;=500,"Poor",
D2000&lt;=800,"Very Poor",
D2000&gt;800,"Unacceptable")</f>
        <v>Average</v>
      </c>
      <c r="R2001" t="str">
        <f t="shared" si="280"/>
        <v>Unacceptable</v>
      </c>
      <c r="S2001" t="str">
        <f t="shared" si="282"/>
        <v>Safe</v>
      </c>
      <c r="T2001" t="str">
        <f t="shared" si="283"/>
        <v>Acceptable</v>
      </c>
      <c r="U2001" t="str">
        <f t="shared" si="284"/>
        <v>Acceptable</v>
      </c>
      <c r="V2001" t="str">
        <f t="shared" si="285"/>
        <v>Safe</v>
      </c>
      <c r="W2001" t="str">
        <f t="shared" si="286"/>
        <v>Acceptable</v>
      </c>
      <c r="AA2001" t="str">
        <f t="shared" si="287"/>
        <v>Not-Potable</v>
      </c>
      <c r="AB2001" t="str">
        <f t="shared" si="288"/>
        <v>Potable</v>
      </c>
      <c r="AC2001" t="s">
        <v>35</v>
      </c>
    </row>
    <row r="2002" spans="2:29" x14ac:dyDescent="0.3">
      <c r="B2002">
        <v>7.4420230840233401</v>
      </c>
      <c r="C2002">
        <v>194.76387129742301</v>
      </c>
      <c r="D2002">
        <v>345.657016902652</v>
      </c>
      <c r="E2002">
        <v>8.4933476237091394</v>
      </c>
      <c r="F2002">
        <v>294.83621768880101</v>
      </c>
      <c r="G2002">
        <v>350.08511554386399</v>
      </c>
      <c r="H2002">
        <v>18.962014009303601</v>
      </c>
      <c r="I2002">
        <v>79.958321302703993</v>
      </c>
      <c r="J2002">
        <v>2.8946511721393899</v>
      </c>
      <c r="O2002" t="str">
        <f t="shared" si="281"/>
        <v>Neutral</v>
      </c>
      <c r="P2002" t="str" cm="1">
        <f t="array" ref="P2002">_xlfn.IFS(C2001&lt;=60,"Soft",
C2001&lt;120,"Moderately Soft",
C2001&lt;=170,"Desirable",
C2001&lt;=240,"Moderately Hard",
C2001&gt;240,"Hard")</f>
        <v>Moderately Hard</v>
      </c>
      <c r="Q2002" t="str" cm="1">
        <f t="array" ref="Q2002">_xlfn.IFS(D2001&lt;50,"Non-Beneficial",
D2001&lt;=150,"Excellent",
D2001&lt;=250,"Good",
D2001&lt;=350,"Average",
D2001&lt;=500,"Poor",
D2001&lt;=800,"Very Poor",
D2001&gt;800,"Unacceptable")</f>
        <v>Good</v>
      </c>
      <c r="R2002" t="str">
        <f t="shared" si="280"/>
        <v>Unacceptable</v>
      </c>
      <c r="S2002" t="str">
        <f t="shared" si="282"/>
        <v>Safe</v>
      </c>
      <c r="T2002" t="str">
        <f t="shared" si="283"/>
        <v>Acceptable</v>
      </c>
      <c r="U2002" t="str">
        <f t="shared" si="284"/>
        <v>Acceptable</v>
      </c>
      <c r="V2002" t="str">
        <f t="shared" si="285"/>
        <v>Safe</v>
      </c>
      <c r="W2002" t="str">
        <f t="shared" si="286"/>
        <v>Acceptable</v>
      </c>
      <c r="AA2002" t="str">
        <f t="shared" si="287"/>
        <v>Not-Potable</v>
      </c>
      <c r="AB2002" t="str">
        <f t="shared" si="288"/>
        <v>Potable</v>
      </c>
      <c r="AC2002" t="s">
        <v>35</v>
      </c>
    </row>
    <row r="2003" spans="2:29" x14ac:dyDescent="0.3">
      <c r="B2003">
        <v>6.5592526208929796</v>
      </c>
      <c r="C2003">
        <v>164.635920815649</v>
      </c>
      <c r="D2003">
        <v>306.60209666494598</v>
      </c>
      <c r="E2003">
        <v>8.8522701230178296</v>
      </c>
      <c r="F2003">
        <v>272.52426280499799</v>
      </c>
      <c r="G2003">
        <v>533.58385754512994</v>
      </c>
      <c r="H2003">
        <v>10.9583056649399</v>
      </c>
      <c r="I2003">
        <v>83.6623313466865</v>
      </c>
      <c r="J2003">
        <v>4.2163150161519098</v>
      </c>
      <c r="O2003" t="str">
        <f t="shared" si="281"/>
        <v>Neutral</v>
      </c>
      <c r="P2003" t="str" cm="1">
        <f t="array" ref="P2003">_xlfn.IFS(C2002&lt;=60,"Soft",
C2002&lt;120,"Moderately Soft",
C2002&lt;=170,"Desirable",
C2002&lt;=240,"Moderately Hard",
C2002&gt;240,"Hard")</f>
        <v>Moderately Hard</v>
      </c>
      <c r="Q2003" t="str" cm="1">
        <f t="array" ref="Q2003">_xlfn.IFS(D2002&lt;50,"Non-Beneficial",
D2002&lt;=150,"Excellent",
D2002&lt;=250,"Good",
D2002&lt;=350,"Average",
D2002&lt;=500,"Poor",
D2002&lt;=800,"Very Poor",
D2002&gt;800,"Unacceptable")</f>
        <v>Average</v>
      </c>
      <c r="R2003" t="str">
        <f t="shared" si="280"/>
        <v>Unacceptable</v>
      </c>
      <c r="S2003" t="str">
        <f t="shared" si="282"/>
        <v>Safe</v>
      </c>
      <c r="T2003" t="str">
        <f t="shared" si="283"/>
        <v>Acceptable</v>
      </c>
      <c r="U2003" t="str">
        <f t="shared" si="284"/>
        <v>Acceptable</v>
      </c>
      <c r="V2003" t="str">
        <f t="shared" si="285"/>
        <v>Safe</v>
      </c>
      <c r="W2003" t="str">
        <f t="shared" si="286"/>
        <v>Acceptable</v>
      </c>
      <c r="AA2003" t="str">
        <f t="shared" si="287"/>
        <v>Not-Potable</v>
      </c>
      <c r="AB2003" t="str">
        <f t="shared" si="288"/>
        <v>Potable</v>
      </c>
      <c r="AC2003" t="s">
        <v>35</v>
      </c>
    </row>
    <row r="2004" spans="2:29" x14ac:dyDescent="0.3">
      <c r="B2004">
        <v>7.0350367951968096</v>
      </c>
      <c r="C2004">
        <v>220.501887668308</v>
      </c>
      <c r="D2004">
        <v>197.46493250819199</v>
      </c>
      <c r="E2004">
        <v>7.0593828557302496</v>
      </c>
      <c r="F2004">
        <v>371.91261483054001</v>
      </c>
      <c r="G2004">
        <v>536.18389995638904</v>
      </c>
      <c r="H2004">
        <v>15.3034332353433</v>
      </c>
      <c r="I2004">
        <v>67.901758387265602</v>
      </c>
      <c r="J2004">
        <v>4.5570288656727804</v>
      </c>
      <c r="O2004" t="str">
        <f t="shared" si="281"/>
        <v>Drinkable</v>
      </c>
      <c r="P2004" t="str" cm="1">
        <f t="array" ref="P2004">_xlfn.IFS(C2003&lt;=60,"Soft",
C2003&lt;120,"Moderately Soft",
C2003&lt;=170,"Desirable",
C2003&lt;=240,"Moderately Hard",
C2003&gt;240,"Hard")</f>
        <v>Desirable</v>
      </c>
      <c r="Q2004" t="str" cm="1">
        <f t="array" ref="Q2004">_xlfn.IFS(D2003&lt;50,"Non-Beneficial",
D2003&lt;=150,"Excellent",
D2003&lt;=250,"Good",
D2003&lt;=350,"Average",
D2003&lt;=500,"Poor",
D2003&lt;=800,"Very Poor",
D2003&gt;800,"Unacceptable")</f>
        <v>Average</v>
      </c>
      <c r="R2004" t="str">
        <f t="shared" si="280"/>
        <v>Unacceptable</v>
      </c>
      <c r="S2004" t="str">
        <f t="shared" si="282"/>
        <v>Safe</v>
      </c>
      <c r="T2004" t="str">
        <f t="shared" si="283"/>
        <v>Unacceptable</v>
      </c>
      <c r="U2004" t="str">
        <f t="shared" si="284"/>
        <v>Acceptable</v>
      </c>
      <c r="V2004" t="str">
        <f t="shared" si="285"/>
        <v>Unsafe</v>
      </c>
      <c r="W2004" t="str">
        <f t="shared" si="286"/>
        <v>Acceptable</v>
      </c>
      <c r="AA2004" t="str">
        <f t="shared" si="287"/>
        <v>Not-Potable</v>
      </c>
      <c r="AB2004" t="str">
        <f t="shared" si="288"/>
        <v>Not-Potable</v>
      </c>
      <c r="AC2004" t="s">
        <v>35</v>
      </c>
    </row>
    <row r="2005" spans="2:29" x14ac:dyDescent="0.3">
      <c r="B2005">
        <v>7.8806859427028799</v>
      </c>
      <c r="C2005">
        <v>226.00384439783801</v>
      </c>
      <c r="D2005">
        <v>194.86881839128401</v>
      </c>
      <c r="E2005">
        <v>6.2085740026250997</v>
      </c>
      <c r="F2005">
        <v>356.33807937208599</v>
      </c>
      <c r="G2005">
        <v>472.36909351084</v>
      </c>
      <c r="H2005">
        <v>11.995239498247299</v>
      </c>
      <c r="I2005">
        <v>55.029165524817003</v>
      </c>
      <c r="J2005">
        <v>3.5799838110828399</v>
      </c>
      <c r="O2005" t="str">
        <f t="shared" si="281"/>
        <v>Neutral</v>
      </c>
      <c r="P2005" t="str" cm="1">
        <f t="array" ref="P2005">_xlfn.IFS(C2004&lt;=60,"Soft",
C2004&lt;120,"Moderately Soft",
C2004&lt;=170,"Desirable",
C2004&lt;=240,"Moderately Hard",
C2004&gt;240,"Hard")</f>
        <v>Moderately Hard</v>
      </c>
      <c r="Q2005" t="str" cm="1">
        <f t="array" ref="Q2005">_xlfn.IFS(D2004&lt;50,"Non-Beneficial",
D2004&lt;=150,"Excellent",
D2004&lt;=250,"Good",
D2004&lt;=350,"Average",
D2004&lt;=500,"Poor",
D2004&lt;=800,"Very Poor",
D2004&gt;800,"Unacceptable")</f>
        <v>Good</v>
      </c>
      <c r="R2005" t="str">
        <f t="shared" si="280"/>
        <v>Unacceptable</v>
      </c>
      <c r="S2005" t="str">
        <f t="shared" si="282"/>
        <v>Safe</v>
      </c>
      <c r="T2005" t="str">
        <f t="shared" si="283"/>
        <v>Unacceptable</v>
      </c>
      <c r="U2005" t="str">
        <f t="shared" si="284"/>
        <v>Acceptable</v>
      </c>
      <c r="V2005" t="str">
        <f t="shared" si="285"/>
        <v>Safe</v>
      </c>
      <c r="W2005" t="str">
        <f t="shared" si="286"/>
        <v>Acceptable</v>
      </c>
      <c r="AA2005" t="str">
        <f t="shared" si="287"/>
        <v>Not-Potable</v>
      </c>
      <c r="AB2005" t="str">
        <f t="shared" si="288"/>
        <v>Not-Potable</v>
      </c>
      <c r="AC2005" t="s">
        <v>35</v>
      </c>
    </row>
    <row r="2006" spans="2:29" x14ac:dyDescent="0.3">
      <c r="B2006">
        <v>7.49837245904612</v>
      </c>
      <c r="C2006">
        <v>236.71439903366701</v>
      </c>
      <c r="D2006">
        <v>217.36373324149602</v>
      </c>
      <c r="E2006">
        <v>6.5885660931330801</v>
      </c>
      <c r="F2006">
        <v>407.31208238622298</v>
      </c>
      <c r="G2006">
        <v>299.19424524834199</v>
      </c>
      <c r="H2006">
        <v>20.737663603118602</v>
      </c>
      <c r="I2006">
        <v>68.314347116903605</v>
      </c>
      <c r="J2006">
        <v>4.2422417990250301</v>
      </c>
      <c r="O2006" t="str">
        <f t="shared" si="281"/>
        <v>Neutral</v>
      </c>
      <c r="P2006" t="str" cm="1">
        <f t="array" ref="P2006">_xlfn.IFS(C2005&lt;=60,"Soft",
C2005&lt;120,"Moderately Soft",
C2005&lt;=170,"Desirable",
C2005&lt;=240,"Moderately Hard",
C2005&gt;240,"Hard")</f>
        <v>Moderately Hard</v>
      </c>
      <c r="Q2006" t="str" cm="1">
        <f t="array" ref="Q2006">_xlfn.IFS(D2005&lt;50,"Non-Beneficial",
D2005&lt;=150,"Excellent",
D2005&lt;=250,"Good",
D2005&lt;=350,"Average",
D2005&lt;=500,"Poor",
D2005&lt;=800,"Very Poor",
D2005&gt;800,"Unacceptable")</f>
        <v>Good</v>
      </c>
      <c r="R2006" t="str">
        <f t="shared" si="280"/>
        <v>Needs Boiling</v>
      </c>
      <c r="S2006" t="str">
        <f t="shared" si="282"/>
        <v>Safe</v>
      </c>
      <c r="T2006" t="str">
        <f t="shared" si="283"/>
        <v>Acceptable</v>
      </c>
      <c r="U2006" t="str">
        <f t="shared" si="284"/>
        <v>Acceptable</v>
      </c>
      <c r="V2006" t="str">
        <f t="shared" si="285"/>
        <v>Safe</v>
      </c>
      <c r="W2006" t="str">
        <f t="shared" si="286"/>
        <v>Acceptable</v>
      </c>
      <c r="AA2006" t="str">
        <f t="shared" si="287"/>
        <v>Potable</v>
      </c>
      <c r="AB2006" t="str">
        <f t="shared" si="288"/>
        <v>Potable</v>
      </c>
      <c r="AC2006" t="s">
        <v>35</v>
      </c>
    </row>
    <row r="2007" spans="2:29" x14ac:dyDescent="0.3">
      <c r="B2007">
        <f>$AG$27</f>
        <v>7.080794504276815</v>
      </c>
      <c r="C2007">
        <v>200.969922410782</v>
      </c>
      <c r="D2007">
        <v>127.00488038605799</v>
      </c>
      <c r="E2007">
        <v>7.7137832116638299</v>
      </c>
      <c r="F2007">
        <v>395.09036430334697</v>
      </c>
      <c r="G2007">
        <v>464.02491698761298</v>
      </c>
      <c r="H2007">
        <v>15.089339139885199</v>
      </c>
      <c r="I2007">
        <v>63.624565301633297</v>
      </c>
      <c r="J2007">
        <v>3.7561004226621999</v>
      </c>
      <c r="O2007" t="str">
        <f t="shared" si="281"/>
        <v>Neutral</v>
      </c>
      <c r="P2007" t="str" cm="1">
        <f t="array" ref="P2007">_xlfn.IFS(C2006&lt;=60,"Soft",
C2006&lt;120,"Moderately Soft",
C2006&lt;=170,"Desirable",
C2006&lt;=240,"Moderately Hard",
C2006&gt;240,"Hard")</f>
        <v>Moderately Hard</v>
      </c>
      <c r="Q2007" t="str" cm="1">
        <f t="array" ref="Q2007">_xlfn.IFS(D2006&lt;50,"Non-Beneficial",
D2006&lt;=150,"Excellent",
D2006&lt;=250,"Good",
D2006&lt;=350,"Average",
D2006&lt;=500,"Poor",
D2006&lt;=800,"Very Poor",
D2006&gt;800,"Unacceptable")</f>
        <v>Good</v>
      </c>
      <c r="R2007" t="str">
        <f t="shared" si="280"/>
        <v>Needs Boiling</v>
      </c>
      <c r="S2007" t="str">
        <f t="shared" si="282"/>
        <v>Unsafe</v>
      </c>
      <c r="T2007" t="str">
        <f t="shared" si="283"/>
        <v>Acceptable</v>
      </c>
      <c r="U2007" t="str">
        <f t="shared" si="284"/>
        <v>Unacceptable</v>
      </c>
      <c r="V2007" t="str">
        <f t="shared" si="285"/>
        <v>Safe</v>
      </c>
      <c r="W2007" t="str">
        <f t="shared" si="286"/>
        <v>Acceptable</v>
      </c>
      <c r="AA2007" t="str">
        <f t="shared" si="287"/>
        <v>Not-Potable</v>
      </c>
      <c r="AB2007" t="str">
        <f t="shared" si="288"/>
        <v>Not-Potable</v>
      </c>
      <c r="AC2007" t="s">
        <v>35</v>
      </c>
    </row>
    <row r="2008" spans="2:29" x14ac:dyDescent="0.3">
      <c r="B2008">
        <v>6.53820717266355</v>
      </c>
      <c r="C2008">
        <v>214.992866082467</v>
      </c>
      <c r="D2008">
        <v>123.30406567718401</v>
      </c>
      <c r="E2008">
        <v>7.3000916771631399</v>
      </c>
      <c r="F2008">
        <v>389.81703568786901</v>
      </c>
      <c r="G2008">
        <v>465.35266497958099</v>
      </c>
      <c r="H2008">
        <v>22.089401829204899</v>
      </c>
      <c r="I2008">
        <v>24.532773339318702</v>
      </c>
      <c r="J2008">
        <v>3.4262664487128398</v>
      </c>
      <c r="O2008" t="str">
        <f t="shared" si="281"/>
        <v>Neutral</v>
      </c>
      <c r="P2008" t="str" cm="1">
        <f t="array" ref="P2008">_xlfn.IFS(C2007&lt;=60,"Soft",
C2007&lt;120,"Moderately Soft",
C2007&lt;=170,"Desirable",
C2007&lt;=240,"Moderately Hard",
C2007&gt;240,"Hard")</f>
        <v>Moderately Hard</v>
      </c>
      <c r="Q2008" t="str" cm="1">
        <f t="array" ref="Q2008">_xlfn.IFS(D2007&lt;50,"Non-Beneficial",
D2007&lt;=150,"Excellent",
D2007&lt;=250,"Good",
D2007&lt;=350,"Average",
D2007&lt;=500,"Poor",
D2007&lt;=800,"Very Poor",
D2007&gt;800,"Unacceptable")</f>
        <v>Excellent</v>
      </c>
      <c r="R2008" t="str">
        <f t="shared" si="280"/>
        <v>Unacceptable</v>
      </c>
      <c r="S2008" t="str">
        <f t="shared" si="282"/>
        <v>Safe</v>
      </c>
      <c r="T2008" t="str">
        <f t="shared" si="283"/>
        <v>Acceptable</v>
      </c>
      <c r="U2008" t="str">
        <f t="shared" si="284"/>
        <v>Acceptable</v>
      </c>
      <c r="V2008" t="str">
        <f t="shared" si="285"/>
        <v>Safe</v>
      </c>
      <c r="W2008" t="str">
        <f t="shared" si="286"/>
        <v>Acceptable</v>
      </c>
      <c r="AA2008" t="str">
        <f t="shared" si="287"/>
        <v>Not-Potable</v>
      </c>
      <c r="AB2008" t="str">
        <f t="shared" si="288"/>
        <v>Potable</v>
      </c>
      <c r="AC2008" t="s">
        <v>35</v>
      </c>
    </row>
    <row r="2009" spans="2:29" x14ac:dyDescent="0.3">
      <c r="B2009">
        <v>6.3732880711683304</v>
      </c>
      <c r="C2009">
        <v>180.95890483421601</v>
      </c>
      <c r="D2009">
        <v>175.02879442092501</v>
      </c>
      <c r="E2009">
        <v>6.47163940425677</v>
      </c>
      <c r="F2009">
        <v>367.732520434305</v>
      </c>
      <c r="G2009">
        <v>411.58131001502301</v>
      </c>
      <c r="H2009">
        <v>11.598645594155499</v>
      </c>
      <c r="I2009">
        <f>$AI$27</f>
        <v>66.396292946768</v>
      </c>
      <c r="J2009">
        <v>4.5381087814381003</v>
      </c>
      <c r="O2009" t="str">
        <f t="shared" si="281"/>
        <v>Drinkable</v>
      </c>
      <c r="P2009" t="str" cm="1">
        <f t="array" ref="P2009">_xlfn.IFS(C2008&lt;=60,"Soft",
C2008&lt;120,"Moderately Soft",
C2008&lt;=170,"Desirable",
C2008&lt;=240,"Moderately Hard",
C2008&gt;240,"Hard")</f>
        <v>Moderately Hard</v>
      </c>
      <c r="Q2009" t="str" cm="1">
        <f t="array" ref="Q2009">_xlfn.IFS(D2008&lt;50,"Non-Beneficial",
D2008&lt;=150,"Excellent",
D2008&lt;=250,"Good",
D2008&lt;=350,"Average",
D2008&lt;=500,"Poor",
D2008&lt;=800,"Very Poor",
D2008&gt;800,"Unacceptable")</f>
        <v>Excellent</v>
      </c>
      <c r="R2009" t="str">
        <f t="shared" si="280"/>
        <v>Unacceptable</v>
      </c>
      <c r="S2009" t="str">
        <f t="shared" si="282"/>
        <v>Safe</v>
      </c>
      <c r="T2009" t="str">
        <f t="shared" si="283"/>
        <v>Acceptable</v>
      </c>
      <c r="U2009" t="str">
        <f t="shared" si="284"/>
        <v>Unacceptable</v>
      </c>
      <c r="V2009" t="str">
        <f t="shared" si="285"/>
        <v>Safe</v>
      </c>
      <c r="W2009" t="str">
        <f t="shared" si="286"/>
        <v>Acceptable</v>
      </c>
      <c r="AA2009" t="str">
        <f t="shared" si="287"/>
        <v>Not-Potable</v>
      </c>
      <c r="AB2009" t="str">
        <f t="shared" si="288"/>
        <v>Not-Potable</v>
      </c>
      <c r="AC2009" t="s">
        <v>35</v>
      </c>
    </row>
    <row r="2010" spans="2:29" x14ac:dyDescent="0.3">
      <c r="B2010">
        <v>5.7564756894907001</v>
      </c>
      <c r="C2010">
        <v>171.97180368438001</v>
      </c>
      <c r="D2010">
        <v>80.868259989670292</v>
      </c>
      <c r="E2010">
        <v>7.3046280154275198</v>
      </c>
      <c r="F2010">
        <v>330.13377679311799</v>
      </c>
      <c r="G2010">
        <v>442.75875589881701</v>
      </c>
      <c r="H2010">
        <v>11.364751058251301</v>
      </c>
      <c r="I2010">
        <v>95.898494687699497</v>
      </c>
      <c r="J2010">
        <v>4.0020815167967001</v>
      </c>
      <c r="O2010" t="str">
        <f t="shared" si="281"/>
        <v>Acidic</v>
      </c>
      <c r="P2010" t="str" cm="1">
        <f t="array" ref="P2010">_xlfn.IFS(C2009&lt;=60,"Soft",
C2009&lt;120,"Moderately Soft",
C2009&lt;=170,"Desirable",
C2009&lt;=240,"Moderately Hard",
C2009&gt;240,"Hard")</f>
        <v>Moderately Hard</v>
      </c>
      <c r="Q2010" t="str" cm="1">
        <f t="array" ref="Q2010">_xlfn.IFS(D2009&lt;50,"Non-Beneficial",
D2009&lt;=150,"Excellent",
D2009&lt;=250,"Good",
D2009&lt;=350,"Average",
D2009&lt;=500,"Poor",
D2009&lt;=800,"Very Poor",
D2009&gt;800,"Unacceptable")</f>
        <v>Good</v>
      </c>
      <c r="R2010" t="str">
        <f t="shared" si="280"/>
        <v>Needs Boiling</v>
      </c>
      <c r="S2010" t="str">
        <f t="shared" si="282"/>
        <v>Safe</v>
      </c>
      <c r="T2010" t="str">
        <f t="shared" si="283"/>
        <v>Acceptable</v>
      </c>
      <c r="U2010" t="str">
        <f t="shared" si="284"/>
        <v>Acceptable</v>
      </c>
      <c r="V2010" t="str">
        <f t="shared" si="285"/>
        <v>Safe</v>
      </c>
      <c r="W2010" t="str">
        <f t="shared" si="286"/>
        <v>Acceptable</v>
      </c>
      <c r="AA2010" t="str">
        <f t="shared" si="287"/>
        <v>Not-Potable</v>
      </c>
      <c r="AB2010" t="str">
        <f t="shared" si="288"/>
        <v>Potable</v>
      </c>
      <c r="AC2010" t="s">
        <v>35</v>
      </c>
    </row>
    <row r="2011" spans="2:29" x14ac:dyDescent="0.3">
      <c r="B2011">
        <v>6.9180624379439699</v>
      </c>
      <c r="C2011">
        <v>188.912864809962</v>
      </c>
      <c r="D2011">
        <v>140.524461115142</v>
      </c>
      <c r="E2011">
        <v>6.19219275146106</v>
      </c>
      <c r="F2011">
        <f>$AH$27</f>
        <v>333.77577661081307</v>
      </c>
      <c r="G2011">
        <v>338.32083981132701</v>
      </c>
      <c r="H2011">
        <v>17.8601008044267</v>
      </c>
      <c r="I2011">
        <v>66.737030606849501</v>
      </c>
      <c r="J2011">
        <v>3.5662984616519902</v>
      </c>
      <c r="O2011" t="str">
        <f t="shared" si="281"/>
        <v>Acidic</v>
      </c>
      <c r="P2011" t="str" cm="1">
        <f t="array" ref="P2011">_xlfn.IFS(C2010&lt;=60,"Soft",
C2010&lt;120,"Moderately Soft",
C2010&lt;=170,"Desirable",
C2010&lt;=240,"Moderately Hard",
C2010&gt;240,"Hard")</f>
        <v>Moderately Hard</v>
      </c>
      <c r="Q2011" t="str" cm="1">
        <f t="array" ref="Q2011">_xlfn.IFS(D2010&lt;50,"Non-Beneficial",
D2010&lt;=150,"Excellent",
D2010&lt;=250,"Good",
D2010&lt;=350,"Average",
D2010&lt;=500,"Poor",
D2010&lt;=800,"Very Poor",
D2010&gt;800,"Unacceptable")</f>
        <v>Excellent</v>
      </c>
      <c r="R2011" t="str">
        <f t="shared" si="280"/>
        <v>Unacceptable</v>
      </c>
      <c r="S2011" t="str">
        <f t="shared" si="282"/>
        <v>Safe</v>
      </c>
      <c r="T2011" t="str">
        <f t="shared" si="283"/>
        <v>Acceptable</v>
      </c>
      <c r="U2011" t="str">
        <f t="shared" si="284"/>
        <v>Acceptable</v>
      </c>
      <c r="V2011" t="str">
        <f t="shared" si="285"/>
        <v>Unsafe</v>
      </c>
      <c r="W2011" t="str">
        <f t="shared" si="286"/>
        <v>Acceptable</v>
      </c>
      <c r="AA2011" t="str">
        <f t="shared" si="287"/>
        <v>Not-Potable</v>
      </c>
      <c r="AB2011" t="str">
        <f t="shared" si="288"/>
        <v>Not-Potable</v>
      </c>
      <c r="AC2011" t="s">
        <v>35</v>
      </c>
    </row>
    <row r="2012" spans="2:29" x14ac:dyDescent="0.3">
      <c r="B2012">
        <v>8.8135046596240905</v>
      </c>
      <c r="C2012">
        <v>236.39281701802199</v>
      </c>
      <c r="D2012">
        <v>406.84390013873599</v>
      </c>
      <c r="E2012">
        <v>6.6087746718196998</v>
      </c>
      <c r="F2012">
        <v>303.52981763813699</v>
      </c>
      <c r="G2012">
        <v>278.35512334023701</v>
      </c>
      <c r="H2012">
        <v>14.5760574348382</v>
      </c>
      <c r="I2012">
        <v>72.872696861523494</v>
      </c>
      <c r="J2012">
        <v>4.2424598632396302</v>
      </c>
      <c r="O2012" t="str">
        <f t="shared" si="281"/>
        <v>Neutral</v>
      </c>
      <c r="P2012" t="str" cm="1">
        <f t="array" ref="P2012">_xlfn.IFS(C2011&lt;=60,"Soft",
C2011&lt;120,"Moderately Soft",
C2011&lt;=170,"Desirable",
C2011&lt;=240,"Moderately Hard",
C2011&gt;240,"Hard")</f>
        <v>Moderately Hard</v>
      </c>
      <c r="Q2012" t="str" cm="1">
        <f t="array" ref="Q2012">_xlfn.IFS(D2011&lt;50,"Non-Beneficial",
D2011&lt;=150,"Excellent",
D2011&lt;=250,"Good",
D2011&lt;=350,"Average",
D2011&lt;=500,"Poor",
D2011&lt;=800,"Very Poor",
D2011&gt;800,"Unacceptable")</f>
        <v>Excellent</v>
      </c>
      <c r="R2012" t="str">
        <f t="shared" si="280"/>
        <v>Needs Boiling</v>
      </c>
      <c r="S2012" t="str">
        <f t="shared" si="282"/>
        <v>Safe</v>
      </c>
      <c r="T2012" t="str">
        <f t="shared" si="283"/>
        <v>Acceptable</v>
      </c>
      <c r="U2012" t="str">
        <f t="shared" si="284"/>
        <v>Acceptable</v>
      </c>
      <c r="V2012" t="str">
        <f t="shared" si="285"/>
        <v>Safe</v>
      </c>
      <c r="W2012" t="str">
        <f t="shared" si="286"/>
        <v>Acceptable</v>
      </c>
      <c r="AA2012" t="str">
        <f t="shared" si="287"/>
        <v>Potable</v>
      </c>
      <c r="AB2012" t="str">
        <f t="shared" si="288"/>
        <v>Potable</v>
      </c>
      <c r="AC2012" t="s">
        <v>35</v>
      </c>
    </row>
    <row r="2013" spans="2:29" x14ac:dyDescent="0.3">
      <c r="B2013">
        <v>7.3615998316002704</v>
      </c>
      <c r="C2013">
        <v>231.79318250363499</v>
      </c>
      <c r="D2013">
        <v>291.69720783490897</v>
      </c>
      <c r="E2013">
        <v>7.92990438830196</v>
      </c>
      <c r="F2013">
        <v>375.09718802100099</v>
      </c>
      <c r="G2013">
        <v>389.27264540312802</v>
      </c>
      <c r="H2013">
        <v>13.8531163714312</v>
      </c>
      <c r="I2013">
        <v>39.532786871329002</v>
      </c>
      <c r="J2013">
        <v>3.7515886217426702</v>
      </c>
      <c r="O2013" t="str">
        <f t="shared" si="281"/>
        <v>Alkaline</v>
      </c>
      <c r="P2013" t="str" cm="1">
        <f t="array" ref="P2013">_xlfn.IFS(C2012&lt;=60,"Soft",
C2012&lt;120,"Moderately Soft",
C2012&lt;=170,"Desirable",
C2012&lt;=240,"Moderately Hard",
C2012&gt;240,"Hard")</f>
        <v>Moderately Hard</v>
      </c>
      <c r="Q2013" t="str" cm="1">
        <f t="array" ref="Q2013">_xlfn.IFS(D2012&lt;50,"Non-Beneficial",
D2012&lt;=150,"Excellent",
D2012&lt;=250,"Good",
D2012&lt;=350,"Average",
D2012&lt;=500,"Poor",
D2012&lt;=800,"Very Poor",
D2012&gt;800,"Unacceptable")</f>
        <v>Poor</v>
      </c>
      <c r="R2013" t="str">
        <f t="shared" si="280"/>
        <v>Needs Boiling</v>
      </c>
      <c r="S2013" t="str">
        <f t="shared" si="282"/>
        <v>Safe</v>
      </c>
      <c r="T2013" t="str">
        <f t="shared" si="283"/>
        <v>Acceptable</v>
      </c>
      <c r="U2013" t="str">
        <f t="shared" si="284"/>
        <v>Acceptable</v>
      </c>
      <c r="V2013" t="str">
        <f t="shared" si="285"/>
        <v>Safe</v>
      </c>
      <c r="W2013" t="str">
        <f t="shared" si="286"/>
        <v>Acceptable</v>
      </c>
      <c r="AA2013" t="str">
        <f t="shared" si="287"/>
        <v>Not-Potable</v>
      </c>
      <c r="AB2013" t="str">
        <f t="shared" si="288"/>
        <v>Not-Potable</v>
      </c>
      <c r="AC2013" t="s">
        <v>35</v>
      </c>
    </row>
    <row r="2014" spans="2:29" x14ac:dyDescent="0.3">
      <c r="B2014">
        <v>9.1755861525878597</v>
      </c>
      <c r="C2014">
        <v>281.59423489402002</v>
      </c>
      <c r="D2014">
        <v>478.52888871053102</v>
      </c>
      <c r="E2014">
        <v>8.3302762900980092</v>
      </c>
      <c r="F2014">
        <v>314.78376125661902</v>
      </c>
      <c r="G2014">
        <v>422.31822708049901</v>
      </c>
      <c r="H2014">
        <v>9.9691359355754194</v>
      </c>
      <c r="I2014">
        <v>64.070547595322097</v>
      </c>
      <c r="J2014">
        <v>2.9596846207077001</v>
      </c>
      <c r="O2014" t="str">
        <f t="shared" si="281"/>
        <v>Neutral</v>
      </c>
      <c r="P2014" t="str" cm="1">
        <f t="array" ref="P2014">_xlfn.IFS(C2013&lt;=60,"Soft",
C2013&lt;120,"Moderately Soft",
C2013&lt;=170,"Desirable",
C2013&lt;=240,"Moderately Hard",
C2013&gt;240,"Hard")</f>
        <v>Moderately Hard</v>
      </c>
      <c r="Q2014" t="str" cm="1">
        <f t="array" ref="Q2014">_xlfn.IFS(D2013&lt;50,"Non-Beneficial",
D2013&lt;=150,"Excellent",
D2013&lt;=250,"Good",
D2013&lt;=350,"Average",
D2013&lt;=500,"Poor",
D2013&lt;=800,"Very Poor",
D2013&gt;800,"Unacceptable")</f>
        <v>Average</v>
      </c>
      <c r="R2014" t="str">
        <f t="shared" si="280"/>
        <v>Unacceptable</v>
      </c>
      <c r="S2014" t="str">
        <f t="shared" si="282"/>
        <v>Safe</v>
      </c>
      <c r="T2014" t="str">
        <f t="shared" si="283"/>
        <v>Acceptable</v>
      </c>
      <c r="U2014" t="str">
        <f t="shared" si="284"/>
        <v>Acceptable</v>
      </c>
      <c r="V2014" t="str">
        <f t="shared" si="285"/>
        <v>Safe</v>
      </c>
      <c r="W2014" t="str">
        <f t="shared" si="286"/>
        <v>Acceptable</v>
      </c>
      <c r="AA2014" t="str">
        <f t="shared" si="287"/>
        <v>Not-Potable</v>
      </c>
      <c r="AB2014" t="str">
        <f t="shared" si="288"/>
        <v>Potable</v>
      </c>
      <c r="AC2014" t="s">
        <v>35</v>
      </c>
    </row>
    <row r="2015" spans="2:29" x14ac:dyDescent="0.3">
      <c r="B2015">
        <f>$AG$27</f>
        <v>7.080794504276815</v>
      </c>
      <c r="C2015">
        <v>192.742275266984</v>
      </c>
      <c r="D2015">
        <v>323.49102377706998</v>
      </c>
      <c r="E2015">
        <v>8.75062951855422</v>
      </c>
      <c r="F2015">
        <v>272.08505722126</v>
      </c>
      <c r="G2015">
        <v>581.98119118351303</v>
      </c>
      <c r="H2015">
        <v>13.583036092216499</v>
      </c>
      <c r="I2015">
        <v>64.436046131673507</v>
      </c>
      <c r="J2015">
        <v>3.95259444131425</v>
      </c>
      <c r="O2015" t="str">
        <f t="shared" si="281"/>
        <v>Alkaline</v>
      </c>
      <c r="P2015" t="str" cm="1">
        <f t="array" ref="P2015">_xlfn.IFS(C2014&lt;=60,"Soft",
C2014&lt;120,"Moderately Soft",
C2014&lt;=170,"Desirable",
C2014&lt;=240,"Moderately Hard",
C2014&gt;240,"Hard")</f>
        <v>Hard</v>
      </c>
      <c r="Q2015" t="str" cm="1">
        <f t="array" ref="Q2015">_xlfn.IFS(D2014&lt;50,"Non-Beneficial",
D2014&lt;=150,"Excellent",
D2014&lt;=250,"Good",
D2014&lt;=350,"Average",
D2014&lt;=500,"Poor",
D2014&lt;=800,"Very Poor",
D2014&gt;800,"Unacceptable")</f>
        <v>Poor</v>
      </c>
      <c r="R2015" t="str">
        <f t="shared" si="280"/>
        <v>Unacceptable</v>
      </c>
      <c r="S2015" t="str">
        <f t="shared" si="282"/>
        <v>Safe</v>
      </c>
      <c r="T2015" t="str">
        <f t="shared" si="283"/>
        <v>Acceptable</v>
      </c>
      <c r="U2015" t="str">
        <f t="shared" si="284"/>
        <v>Acceptable</v>
      </c>
      <c r="V2015" t="str">
        <f t="shared" si="285"/>
        <v>Safe</v>
      </c>
      <c r="W2015" t="str">
        <f t="shared" si="286"/>
        <v>Acceptable</v>
      </c>
      <c r="AA2015" t="str">
        <f t="shared" si="287"/>
        <v>Not-Potable</v>
      </c>
      <c r="AB2015" t="str">
        <f t="shared" si="288"/>
        <v>Not-Potable</v>
      </c>
      <c r="AC2015" t="s">
        <v>35</v>
      </c>
    </row>
    <row r="2016" spans="2:29" x14ac:dyDescent="0.3">
      <c r="B2016">
        <v>6.55087719268563</v>
      </c>
      <c r="C2016">
        <v>145.80627067243799</v>
      </c>
      <c r="D2016">
        <v>250.70008738766302</v>
      </c>
      <c r="E2016">
        <v>5.7163786730911799</v>
      </c>
      <c r="F2016">
        <v>285.21894273182397</v>
      </c>
      <c r="G2016">
        <v>369.61308408353301</v>
      </c>
      <c r="H2016">
        <v>8.6547647842567699</v>
      </c>
      <c r="I2016">
        <f>$AI$27</f>
        <v>66.396292946768</v>
      </c>
      <c r="J2016">
        <v>4.8248259390658603</v>
      </c>
      <c r="O2016" t="str">
        <f t="shared" si="281"/>
        <v>Neutral</v>
      </c>
      <c r="P2016" t="str" cm="1">
        <f t="array" ref="P2016">_xlfn.IFS(C2015&lt;=60,"Soft",
C2015&lt;120,"Moderately Soft",
C2015&lt;=170,"Desirable",
C2015&lt;=240,"Moderately Hard",
C2015&gt;240,"Hard")</f>
        <v>Moderately Hard</v>
      </c>
      <c r="Q2016" t="str" cm="1">
        <f t="array" ref="Q2016">_xlfn.IFS(D2015&lt;50,"Non-Beneficial",
D2015&lt;=150,"Excellent",
D2015&lt;=250,"Good",
D2015&lt;=350,"Average",
D2015&lt;=500,"Poor",
D2015&lt;=800,"Very Poor",
D2015&gt;800,"Unacceptable")</f>
        <v>Average</v>
      </c>
      <c r="R2016" t="str">
        <f t="shared" si="280"/>
        <v>Unacceptable</v>
      </c>
      <c r="S2016" t="str">
        <f t="shared" si="282"/>
        <v>Safe</v>
      </c>
      <c r="T2016" t="str">
        <f t="shared" si="283"/>
        <v>Unacceptable</v>
      </c>
      <c r="U2016" t="str">
        <f t="shared" si="284"/>
        <v>Acceptable</v>
      </c>
      <c r="V2016" t="str">
        <f t="shared" si="285"/>
        <v>Safe</v>
      </c>
      <c r="W2016" t="str">
        <f t="shared" si="286"/>
        <v>Acceptable</v>
      </c>
      <c r="AA2016" t="str">
        <f t="shared" si="287"/>
        <v>Not-Potable</v>
      </c>
      <c r="AB2016" t="str">
        <f t="shared" si="288"/>
        <v>Not-Potable</v>
      </c>
      <c r="AC2016" t="s">
        <v>35</v>
      </c>
    </row>
    <row r="2017" spans="2:29" x14ac:dyDescent="0.3">
      <c r="B2017">
        <v>6.5108556110746001</v>
      </c>
      <c r="C2017">
        <v>223.860621831213</v>
      </c>
      <c r="D2017">
        <v>151.471714638246</v>
      </c>
      <c r="E2017">
        <v>7.6675333160378303</v>
      </c>
      <c r="F2017">
        <v>389.39114839040099</v>
      </c>
      <c r="G2017">
        <v>437.05136427690502</v>
      </c>
      <c r="H2017">
        <v>12.0850258249923</v>
      </c>
      <c r="I2017">
        <v>52.339075416909097</v>
      </c>
      <c r="J2017">
        <v>4.2256083759071803</v>
      </c>
      <c r="O2017" t="str">
        <f t="shared" si="281"/>
        <v>Drinkable</v>
      </c>
      <c r="P2017" t="str" cm="1">
        <f t="array" ref="P2017">_xlfn.IFS(C2016&lt;=60,"Soft",
C2016&lt;120,"Moderately Soft",
C2016&lt;=170,"Desirable",
C2016&lt;=240,"Moderately Hard",
C2016&gt;240,"Hard")</f>
        <v>Desirable</v>
      </c>
      <c r="Q2017" t="str" cm="1">
        <f t="array" ref="Q2017">_xlfn.IFS(D2016&lt;50,"Non-Beneficial",
D2016&lt;=150,"Excellent",
D2016&lt;=250,"Good",
D2016&lt;=350,"Average",
D2016&lt;=500,"Poor",
D2016&lt;=800,"Very Poor",
D2016&gt;800,"Unacceptable")</f>
        <v>Average</v>
      </c>
      <c r="R2017" t="str">
        <f t="shared" si="280"/>
        <v>Needs Boiling</v>
      </c>
      <c r="S2017" t="str">
        <f t="shared" si="282"/>
        <v>Safe</v>
      </c>
      <c r="T2017" t="str">
        <f t="shared" si="283"/>
        <v>Acceptable</v>
      </c>
      <c r="U2017" t="str">
        <f t="shared" si="284"/>
        <v>Acceptable</v>
      </c>
      <c r="V2017" t="str">
        <f t="shared" si="285"/>
        <v>Safe</v>
      </c>
      <c r="W2017" t="str">
        <f t="shared" si="286"/>
        <v>Acceptable</v>
      </c>
      <c r="AA2017" t="str">
        <f t="shared" si="287"/>
        <v>Potable</v>
      </c>
      <c r="AB2017" t="str">
        <f t="shared" si="288"/>
        <v>Potable</v>
      </c>
      <c r="AC2017" t="s">
        <v>35</v>
      </c>
    </row>
    <row r="2018" spans="2:29" x14ac:dyDescent="0.3">
      <c r="B2018">
        <v>7.3470303556213397</v>
      </c>
      <c r="C2018">
        <v>199.61372075252899</v>
      </c>
      <c r="D2018">
        <v>190.732595945615</v>
      </c>
      <c r="E2018">
        <v>5.7668322049592797</v>
      </c>
      <c r="F2018">
        <v>336.994334858998</v>
      </c>
      <c r="G2018">
        <v>413.21423049371799</v>
      </c>
      <c r="H2018">
        <v>12.482482392969899</v>
      </c>
      <c r="I2018">
        <v>56.794083968773101</v>
      </c>
      <c r="J2018">
        <v>4.2978807001549804</v>
      </c>
      <c r="O2018" t="str">
        <f t="shared" si="281"/>
        <v>Acidic</v>
      </c>
      <c r="P2018" t="str" cm="1">
        <f t="array" ref="P2018">_xlfn.IFS(C2017&lt;=60,"Soft",
C2017&lt;120,"Moderately Soft",
C2017&lt;=170,"Desirable",
C2017&lt;=240,"Moderately Hard",
C2017&gt;240,"Hard")</f>
        <v>Moderately Hard</v>
      </c>
      <c r="Q2018" t="str" cm="1">
        <f t="array" ref="Q2018">_xlfn.IFS(D2017&lt;50,"Non-Beneficial",
D2017&lt;=150,"Excellent",
D2017&lt;=250,"Good",
D2017&lt;=350,"Average",
D2017&lt;=500,"Poor",
D2017&lt;=800,"Very Poor",
D2017&gt;800,"Unacceptable")</f>
        <v>Good</v>
      </c>
      <c r="R2018" t="str">
        <f t="shared" si="280"/>
        <v>Unacceptable</v>
      </c>
      <c r="S2018" t="str">
        <f t="shared" si="282"/>
        <v>Safe</v>
      </c>
      <c r="T2018" t="str">
        <f t="shared" si="283"/>
        <v>Acceptable</v>
      </c>
      <c r="U2018" t="str">
        <f t="shared" si="284"/>
        <v>Acceptable</v>
      </c>
      <c r="V2018" t="str">
        <f t="shared" si="285"/>
        <v>Safe</v>
      </c>
      <c r="W2018" t="str">
        <f t="shared" si="286"/>
        <v>Acceptable</v>
      </c>
      <c r="AA2018" t="str">
        <f t="shared" si="287"/>
        <v>Not-Potable</v>
      </c>
      <c r="AB2018" t="str">
        <f t="shared" si="288"/>
        <v>Not-Potable</v>
      </c>
      <c r="AC2018" t="s">
        <v>35</v>
      </c>
    </row>
    <row r="2019" spans="2:29" x14ac:dyDescent="0.3">
      <c r="B2019">
        <v>8.1119531703592695</v>
      </c>
      <c r="C2019">
        <v>217.26647243232301</v>
      </c>
      <c r="D2019">
        <v>381.84469573557499</v>
      </c>
      <c r="E2019">
        <v>7.2541219564670003</v>
      </c>
      <c r="F2019">
        <v>311.91022393677599</v>
      </c>
      <c r="G2019">
        <v>281.069202785291</v>
      </c>
      <c r="H2019">
        <v>13.027920653158899</v>
      </c>
      <c r="I2019">
        <v>78.582093857093497</v>
      </c>
      <c r="J2019">
        <v>4.4307504559028699</v>
      </c>
      <c r="O2019" t="str">
        <f t="shared" si="281"/>
        <v>Neutral</v>
      </c>
      <c r="P2019" t="str" cm="1">
        <f t="array" ref="P2019">_xlfn.IFS(C2018&lt;=60,"Soft",
C2018&lt;120,"Moderately Soft",
C2018&lt;=170,"Desirable",
C2018&lt;=240,"Moderately Hard",
C2018&gt;240,"Hard")</f>
        <v>Moderately Hard</v>
      </c>
      <c r="Q2019" t="str" cm="1">
        <f t="array" ref="Q2019">_xlfn.IFS(D2018&lt;50,"Non-Beneficial",
D2018&lt;=150,"Excellent",
D2018&lt;=250,"Good",
D2018&lt;=350,"Average",
D2018&lt;=500,"Poor",
D2018&lt;=800,"Very Poor",
D2018&gt;800,"Unacceptable")</f>
        <v>Good</v>
      </c>
      <c r="R2019" t="str">
        <f t="shared" si="280"/>
        <v>Needs Boiling</v>
      </c>
      <c r="S2019" t="str">
        <f t="shared" si="282"/>
        <v>Safe</v>
      </c>
      <c r="T2019" t="str">
        <f t="shared" si="283"/>
        <v>Acceptable</v>
      </c>
      <c r="U2019" t="str">
        <f t="shared" si="284"/>
        <v>Acceptable</v>
      </c>
      <c r="V2019" t="str">
        <f t="shared" si="285"/>
        <v>Safe</v>
      </c>
      <c r="W2019" t="str">
        <f t="shared" si="286"/>
        <v>Acceptable</v>
      </c>
      <c r="AA2019" t="str">
        <f t="shared" si="287"/>
        <v>Potable</v>
      </c>
      <c r="AB2019" t="str">
        <f t="shared" si="288"/>
        <v>Potable</v>
      </c>
      <c r="AC2019" t="s">
        <v>35</v>
      </c>
    </row>
    <row r="2020" spans="2:29" x14ac:dyDescent="0.3">
      <c r="B2020">
        <f>$AG$27</f>
        <v>7.080794504276815</v>
      </c>
      <c r="C2020">
        <v>237.083948254316</v>
      </c>
      <c r="D2020">
        <v>354.34280062000397</v>
      </c>
      <c r="E2020">
        <v>7.6176486841184303</v>
      </c>
      <c r="F2020">
        <v>381.33752717411301</v>
      </c>
      <c r="G2020">
        <v>365.03250335297599</v>
      </c>
      <c r="H2020">
        <v>13.4538721954767</v>
      </c>
      <c r="I2020">
        <v>33.439867711155003</v>
      </c>
      <c r="J2020">
        <v>3.8259366974593401</v>
      </c>
      <c r="O2020" t="str">
        <f t="shared" si="281"/>
        <v>Alkaline</v>
      </c>
      <c r="P2020" t="str" cm="1">
        <f t="array" ref="P2020">_xlfn.IFS(C2019&lt;=60,"Soft",
C2019&lt;120,"Moderately Soft",
C2019&lt;=170,"Desirable",
C2019&lt;=240,"Moderately Hard",
C2019&gt;240,"Hard")</f>
        <v>Moderately Hard</v>
      </c>
      <c r="Q2020" t="str" cm="1">
        <f t="array" ref="Q2020">_xlfn.IFS(D2019&lt;50,"Non-Beneficial",
D2019&lt;=150,"Excellent",
D2019&lt;=250,"Good",
D2019&lt;=350,"Average",
D2019&lt;=500,"Poor",
D2019&lt;=800,"Very Poor",
D2019&gt;800,"Unacceptable")</f>
        <v>Poor</v>
      </c>
      <c r="R2020" t="str">
        <f t="shared" si="280"/>
        <v>Unacceptable</v>
      </c>
      <c r="S2020" t="str">
        <f t="shared" si="282"/>
        <v>Safe</v>
      </c>
      <c r="T2020" t="str">
        <f t="shared" si="283"/>
        <v>Acceptable</v>
      </c>
      <c r="U2020" t="str">
        <f t="shared" si="284"/>
        <v>Acceptable</v>
      </c>
      <c r="V2020" t="str">
        <f t="shared" si="285"/>
        <v>Safe</v>
      </c>
      <c r="W2020" t="str">
        <f t="shared" si="286"/>
        <v>Acceptable</v>
      </c>
      <c r="AA2020" t="str">
        <f t="shared" si="287"/>
        <v>Not-Potable</v>
      </c>
      <c r="AB2020" t="str">
        <f t="shared" si="288"/>
        <v>Not-Potable</v>
      </c>
      <c r="AC2020" t="s">
        <v>35</v>
      </c>
    </row>
    <row r="2021" spans="2:29" x14ac:dyDescent="0.3">
      <c r="B2021">
        <v>5.98501245091746</v>
      </c>
      <c r="C2021">
        <v>151.36096691394701</v>
      </c>
      <c r="D2021">
        <v>201.554344693719</v>
      </c>
      <c r="E2021">
        <v>7.7232924868760202</v>
      </c>
      <c r="F2021">
        <v>275.07973801428602</v>
      </c>
      <c r="G2021">
        <v>478.33236030963701</v>
      </c>
      <c r="H2021">
        <v>18.016265762794198</v>
      </c>
      <c r="I2021">
        <v>99.061232704895602</v>
      </c>
      <c r="J2021">
        <v>3.7640996735135701</v>
      </c>
      <c r="O2021" t="str">
        <f t="shared" si="281"/>
        <v>Neutral</v>
      </c>
      <c r="P2021" t="str" cm="1">
        <f t="array" ref="P2021">_xlfn.IFS(C2020&lt;=60,"Soft",
C2020&lt;120,"Moderately Soft",
C2020&lt;=170,"Desirable",
C2020&lt;=240,"Moderately Hard",
C2020&gt;240,"Hard")</f>
        <v>Moderately Hard</v>
      </c>
      <c r="Q2021" t="str" cm="1">
        <f t="array" ref="Q2021">_xlfn.IFS(D2020&lt;50,"Non-Beneficial",
D2020&lt;=150,"Excellent",
D2020&lt;=250,"Good",
D2020&lt;=350,"Average",
D2020&lt;=500,"Poor",
D2020&lt;=800,"Very Poor",
D2020&gt;800,"Unacceptable")</f>
        <v>Poor</v>
      </c>
      <c r="R2021" t="str">
        <f t="shared" si="280"/>
        <v>Unacceptable</v>
      </c>
      <c r="S2021" t="str">
        <f t="shared" si="282"/>
        <v>Safe</v>
      </c>
      <c r="T2021" t="str">
        <f t="shared" si="283"/>
        <v>Acceptable</v>
      </c>
      <c r="U2021" t="str">
        <f t="shared" si="284"/>
        <v>Acceptable</v>
      </c>
      <c r="V2021" t="str">
        <f t="shared" si="285"/>
        <v>Safe</v>
      </c>
      <c r="W2021" t="str">
        <f t="shared" si="286"/>
        <v>Acceptable</v>
      </c>
      <c r="AA2021" t="str">
        <f t="shared" si="287"/>
        <v>Not-Potable</v>
      </c>
      <c r="AB2021" t="str">
        <f t="shared" si="288"/>
        <v>Not-Potable</v>
      </c>
      <c r="AC2021" t="s">
        <v>35</v>
      </c>
    </row>
    <row r="2022" spans="2:29" x14ac:dyDescent="0.3">
      <c r="B2022">
        <f>$AG$27</f>
        <v>7.080794504276815</v>
      </c>
      <c r="C2022">
        <v>212.705332172364</v>
      </c>
      <c r="D2022">
        <v>256.26481050014502</v>
      </c>
      <c r="E2022">
        <v>8.59018446350297</v>
      </c>
      <c r="F2022">
        <v>338.66353475458197</v>
      </c>
      <c r="G2022">
        <v>330.25337535985199</v>
      </c>
      <c r="H2022">
        <v>11.0528383685258</v>
      </c>
      <c r="I2022">
        <v>64.472001383373296</v>
      </c>
      <c r="J2022">
        <v>4.2192255686694304</v>
      </c>
      <c r="O2022" t="str">
        <f t="shared" si="281"/>
        <v>Acidic</v>
      </c>
      <c r="P2022" t="str" cm="1">
        <f t="array" ref="P2022">_xlfn.IFS(C2021&lt;=60,"Soft",
C2021&lt;120,"Moderately Soft",
C2021&lt;=170,"Desirable",
C2021&lt;=240,"Moderately Hard",
C2021&gt;240,"Hard")</f>
        <v>Desirable</v>
      </c>
      <c r="Q2022" t="str" cm="1">
        <f t="array" ref="Q2022">_xlfn.IFS(D2021&lt;50,"Non-Beneficial",
D2021&lt;=150,"Excellent",
D2021&lt;=250,"Good",
D2021&lt;=350,"Average",
D2021&lt;=500,"Poor",
D2021&lt;=800,"Very Poor",
D2021&gt;800,"Unacceptable")</f>
        <v>Good</v>
      </c>
      <c r="R2022" t="str">
        <f t="shared" si="280"/>
        <v>Unacceptable</v>
      </c>
      <c r="S2022" t="str">
        <f t="shared" si="282"/>
        <v>Safe</v>
      </c>
      <c r="T2022" t="str">
        <f t="shared" si="283"/>
        <v>Acceptable</v>
      </c>
      <c r="U2022" t="str">
        <f t="shared" si="284"/>
        <v>Acceptable</v>
      </c>
      <c r="V2022" t="str">
        <f t="shared" si="285"/>
        <v>Unsafe</v>
      </c>
      <c r="W2022" t="str">
        <f t="shared" si="286"/>
        <v>Acceptable</v>
      </c>
      <c r="AA2022" t="str">
        <f t="shared" si="287"/>
        <v>Not-Potable</v>
      </c>
      <c r="AB2022" t="str">
        <f t="shared" si="288"/>
        <v>Not-Potable</v>
      </c>
      <c r="AC2022" t="s">
        <v>35</v>
      </c>
    </row>
    <row r="2023" spans="2:29" x14ac:dyDescent="0.3">
      <c r="B2023">
        <f>$AG$27</f>
        <v>7.080794504276815</v>
      </c>
      <c r="C2023">
        <v>161.03897105056299</v>
      </c>
      <c r="D2023">
        <v>255.83492008523001</v>
      </c>
      <c r="E2023">
        <v>6.7969141435164104</v>
      </c>
      <c r="F2023">
        <f>$AH$27</f>
        <v>333.77577661081307</v>
      </c>
      <c r="G2023">
        <v>467.47990098427198</v>
      </c>
      <c r="H2023">
        <v>14.105554082441</v>
      </c>
      <c r="I2023">
        <v>52.331462250526201</v>
      </c>
      <c r="J2023">
        <v>4.51417461341501</v>
      </c>
      <c r="O2023" t="str">
        <f t="shared" si="281"/>
        <v>Neutral</v>
      </c>
      <c r="P2023" t="str" cm="1">
        <f t="array" ref="P2023">_xlfn.IFS(C2022&lt;=60,"Soft",
C2022&lt;120,"Moderately Soft",
C2022&lt;=170,"Desirable",
C2022&lt;=240,"Moderately Hard",
C2022&gt;240,"Hard")</f>
        <v>Moderately Hard</v>
      </c>
      <c r="Q2023" t="str" cm="1">
        <f t="array" ref="Q2023">_xlfn.IFS(D2022&lt;50,"Non-Beneficial",
D2022&lt;=150,"Excellent",
D2022&lt;=250,"Good",
D2022&lt;=350,"Average",
D2022&lt;=500,"Poor",
D2022&lt;=800,"Very Poor",
D2022&gt;800,"Unacceptable")</f>
        <v>Average</v>
      </c>
      <c r="R2023" t="str">
        <f t="shared" si="280"/>
        <v>Unacceptable</v>
      </c>
      <c r="S2023" t="str">
        <f t="shared" si="282"/>
        <v>Safe</v>
      </c>
      <c r="T2023" t="str">
        <f t="shared" si="283"/>
        <v>Acceptable</v>
      </c>
      <c r="U2023" t="str">
        <f t="shared" si="284"/>
        <v>Acceptable</v>
      </c>
      <c r="V2023" t="str">
        <f t="shared" si="285"/>
        <v>Safe</v>
      </c>
      <c r="W2023" t="str">
        <f t="shared" si="286"/>
        <v>Acceptable</v>
      </c>
      <c r="AA2023" t="str">
        <f t="shared" si="287"/>
        <v>Not-Potable</v>
      </c>
      <c r="AB2023" t="str">
        <f t="shared" si="288"/>
        <v>Potable</v>
      </c>
      <c r="AC2023" t="s">
        <v>35</v>
      </c>
    </row>
    <row r="2024" spans="2:29" x14ac:dyDescent="0.3">
      <c r="B2024">
        <v>6.4337223527823602</v>
      </c>
      <c r="C2024">
        <v>177.252510535591</v>
      </c>
      <c r="D2024">
        <v>203.21229404327099</v>
      </c>
      <c r="E2024">
        <v>6.3789179770739102</v>
      </c>
      <c r="F2024">
        <v>373.05177210492502</v>
      </c>
      <c r="G2024">
        <v>375.02822246097702</v>
      </c>
      <c r="H2024">
        <v>11.684647972968699</v>
      </c>
      <c r="I2024">
        <v>61.629822620352101</v>
      </c>
      <c r="J2024">
        <v>3.6414899724429999</v>
      </c>
      <c r="O2024" t="str">
        <f t="shared" si="281"/>
        <v>Neutral</v>
      </c>
      <c r="P2024" t="str" cm="1">
        <f t="array" ref="P2024">_xlfn.IFS(C2023&lt;=60,"Soft",
C2023&lt;120,"Moderately Soft",
C2023&lt;=170,"Desirable",
C2023&lt;=240,"Moderately Hard",
C2023&gt;240,"Hard")</f>
        <v>Desirable</v>
      </c>
      <c r="Q2024" t="str" cm="1">
        <f t="array" ref="Q2024">_xlfn.IFS(D2023&lt;50,"Non-Beneficial",
D2023&lt;=150,"Excellent",
D2023&lt;=250,"Good",
D2023&lt;=350,"Average",
D2023&lt;=500,"Poor",
D2023&lt;=800,"Very Poor",
D2023&gt;800,"Unacceptable")</f>
        <v>Average</v>
      </c>
      <c r="R2024" t="str">
        <f t="shared" si="280"/>
        <v>Needs Boiling</v>
      </c>
      <c r="S2024" t="str">
        <f t="shared" si="282"/>
        <v>Safe</v>
      </c>
      <c r="T2024" t="str">
        <f t="shared" si="283"/>
        <v>Acceptable</v>
      </c>
      <c r="U2024" t="str">
        <f t="shared" si="284"/>
        <v>Acceptable</v>
      </c>
      <c r="V2024" t="str">
        <f t="shared" si="285"/>
        <v>Safe</v>
      </c>
      <c r="W2024" t="str">
        <f t="shared" si="286"/>
        <v>Acceptable</v>
      </c>
      <c r="AA2024" t="str">
        <f t="shared" si="287"/>
        <v>Potable</v>
      </c>
      <c r="AB2024" t="str">
        <f t="shared" si="288"/>
        <v>Potable</v>
      </c>
      <c r="AC2024" t="s">
        <v>35</v>
      </c>
    </row>
    <row r="2025" spans="2:29" x14ac:dyDescent="0.3">
      <c r="B2025">
        <v>6.7700951463472503</v>
      </c>
      <c r="C2025">
        <v>201.65085424059299</v>
      </c>
      <c r="D2025">
        <v>258.876317221867</v>
      </c>
      <c r="E2025">
        <v>9.3675326878395602</v>
      </c>
      <c r="F2025">
        <v>327.61945272174199</v>
      </c>
      <c r="G2025">
        <v>519.38036693847505</v>
      </c>
      <c r="H2025">
        <v>17.720300287690499</v>
      </c>
      <c r="I2025">
        <v>90.064849221855397</v>
      </c>
      <c r="J2025">
        <v>5.2034613673453798</v>
      </c>
      <c r="O2025" t="str">
        <f t="shared" si="281"/>
        <v>Acidic</v>
      </c>
      <c r="P2025" t="str" cm="1">
        <f t="array" ref="P2025">_xlfn.IFS(C2024&lt;=60,"Soft",
C2024&lt;120,"Moderately Soft",
C2024&lt;=170,"Desirable",
C2024&lt;=240,"Moderately Hard",
C2024&gt;240,"Hard")</f>
        <v>Moderately Hard</v>
      </c>
      <c r="Q2025" t="str" cm="1">
        <f t="array" ref="Q2025">_xlfn.IFS(D2024&lt;50,"Non-Beneficial",
D2024&lt;=150,"Excellent",
D2024&lt;=250,"Good",
D2024&lt;=350,"Average",
D2024&lt;=500,"Poor",
D2024&lt;=800,"Very Poor",
D2024&gt;800,"Unacceptable")</f>
        <v>Good</v>
      </c>
      <c r="R2025" t="str">
        <f t="shared" si="280"/>
        <v>Needs Boiling</v>
      </c>
      <c r="S2025" t="str">
        <f t="shared" si="282"/>
        <v>Safe</v>
      </c>
      <c r="T2025" t="str">
        <f t="shared" si="283"/>
        <v>Acceptable</v>
      </c>
      <c r="U2025" t="str">
        <f t="shared" si="284"/>
        <v>Acceptable</v>
      </c>
      <c r="V2025" t="str">
        <f t="shared" si="285"/>
        <v>Safe</v>
      </c>
      <c r="W2025" t="str">
        <f t="shared" si="286"/>
        <v>Acceptable</v>
      </c>
      <c r="AA2025" t="str">
        <f t="shared" si="287"/>
        <v>Not-Potable</v>
      </c>
      <c r="AB2025" t="str">
        <f t="shared" si="288"/>
        <v>Potable</v>
      </c>
      <c r="AC2025" t="s">
        <v>35</v>
      </c>
    </row>
    <row r="2026" spans="2:29" x14ac:dyDescent="0.3">
      <c r="B2026">
        <v>7.9279695527206302</v>
      </c>
      <c r="C2026">
        <v>224.72105888484199</v>
      </c>
      <c r="D2026">
        <v>274.02019999042301</v>
      </c>
      <c r="E2026">
        <v>6.8752989244845999</v>
      </c>
      <c r="F2026">
        <v>343.28631346116799</v>
      </c>
      <c r="G2026">
        <v>315.91341057169097</v>
      </c>
      <c r="H2026">
        <v>14.1371203552218</v>
      </c>
      <c r="I2026">
        <v>32.438526187641799</v>
      </c>
      <c r="J2026">
        <v>4.8472622620214301</v>
      </c>
      <c r="O2026" t="str">
        <f t="shared" si="281"/>
        <v>Drinkable</v>
      </c>
      <c r="P2026" t="str" cm="1">
        <f t="array" ref="P2026">_xlfn.IFS(C2025&lt;=60,"Soft",
C2025&lt;120,"Moderately Soft",
C2025&lt;=170,"Desirable",
C2025&lt;=240,"Moderately Hard",
C2025&gt;240,"Hard")</f>
        <v>Moderately Hard</v>
      </c>
      <c r="Q2026" t="str" cm="1">
        <f t="array" ref="Q2026">_xlfn.IFS(D2025&lt;50,"Non-Beneficial",
D2025&lt;=150,"Excellent",
D2025&lt;=250,"Good",
D2025&lt;=350,"Average",
D2025&lt;=500,"Poor",
D2025&lt;=800,"Very Poor",
D2025&gt;800,"Unacceptable")</f>
        <v>Average</v>
      </c>
      <c r="R2026" t="str">
        <f t="shared" si="280"/>
        <v>Unacceptable</v>
      </c>
      <c r="S2026" t="str">
        <f t="shared" si="282"/>
        <v>Safe</v>
      </c>
      <c r="T2026" t="str">
        <f t="shared" si="283"/>
        <v>Unacceptable</v>
      </c>
      <c r="U2026" t="str">
        <f t="shared" si="284"/>
        <v>Acceptable</v>
      </c>
      <c r="V2026" t="str">
        <f t="shared" si="285"/>
        <v>Unsafe</v>
      </c>
      <c r="W2026" t="str">
        <f t="shared" si="286"/>
        <v>Unacceptable</v>
      </c>
      <c r="AA2026" t="str">
        <f t="shared" si="287"/>
        <v>Not-Potable</v>
      </c>
      <c r="AB2026" t="str">
        <f t="shared" si="288"/>
        <v>Not-Potable</v>
      </c>
      <c r="AC2026" t="s">
        <v>35</v>
      </c>
    </row>
    <row r="2027" spans="2:29" x14ac:dyDescent="0.3">
      <c r="B2027">
        <v>7.3388261106127199</v>
      </c>
      <c r="C2027">
        <v>229.97869414566301</v>
      </c>
      <c r="D2027">
        <v>126.03400371363699</v>
      </c>
      <c r="E2027">
        <v>5.9754880732091298</v>
      </c>
      <c r="F2027">
        <v>351.318826327436</v>
      </c>
      <c r="G2027">
        <v>370.86063167906298</v>
      </c>
      <c r="H2027">
        <v>19.389337232505799</v>
      </c>
      <c r="I2027">
        <v>79.971647249348905</v>
      </c>
      <c r="J2027">
        <v>4.0170611194995498</v>
      </c>
      <c r="O2027" t="str">
        <f t="shared" si="281"/>
        <v>Neutral</v>
      </c>
      <c r="P2027" t="str" cm="1">
        <f t="array" ref="P2027">_xlfn.IFS(C2026&lt;=60,"Soft",
C2026&lt;120,"Moderately Soft",
C2026&lt;=170,"Desirable",
C2026&lt;=240,"Moderately Hard",
C2026&gt;240,"Hard")</f>
        <v>Moderately Hard</v>
      </c>
      <c r="Q2027" t="str" cm="1">
        <f t="array" ref="Q2027">_xlfn.IFS(D2026&lt;50,"Non-Beneficial",
D2026&lt;=150,"Excellent",
D2026&lt;=250,"Good",
D2026&lt;=350,"Average",
D2026&lt;=500,"Poor",
D2026&lt;=800,"Very Poor",
D2026&gt;800,"Unacceptable")</f>
        <v>Average</v>
      </c>
      <c r="R2027" t="str">
        <f t="shared" si="280"/>
        <v>Needs Boiling</v>
      </c>
      <c r="S2027" t="str">
        <f t="shared" si="282"/>
        <v>Safe</v>
      </c>
      <c r="T2027" t="str">
        <f t="shared" si="283"/>
        <v>Acceptable</v>
      </c>
      <c r="U2027" t="str">
        <f t="shared" si="284"/>
        <v>Acceptable</v>
      </c>
      <c r="V2027" t="str">
        <f t="shared" si="285"/>
        <v>Safe</v>
      </c>
      <c r="W2027" t="str">
        <f t="shared" si="286"/>
        <v>Acceptable</v>
      </c>
      <c r="AA2027" t="str">
        <f t="shared" si="287"/>
        <v>Potable</v>
      </c>
      <c r="AB2027" t="str">
        <f t="shared" si="288"/>
        <v>Potable</v>
      </c>
      <c r="AC2027" t="s">
        <v>35</v>
      </c>
    </row>
    <row r="2028" spans="2:29" x14ac:dyDescent="0.3">
      <c r="B2028">
        <v>7.0783610741109797</v>
      </c>
      <c r="C2028">
        <v>198.41244699493501</v>
      </c>
      <c r="D2028">
        <v>166.48600567341001</v>
      </c>
      <c r="E2028">
        <v>6.93109589733153</v>
      </c>
      <c r="F2028">
        <v>348.54798135104301</v>
      </c>
      <c r="G2028">
        <v>472.276000873812</v>
      </c>
      <c r="H2028">
        <v>17.2496163837776</v>
      </c>
      <c r="I2028">
        <v>59.6308939352365</v>
      </c>
      <c r="J2028">
        <v>3.2634647311730101</v>
      </c>
      <c r="O2028" t="str">
        <f t="shared" si="281"/>
        <v>Neutral</v>
      </c>
      <c r="P2028" t="str" cm="1">
        <f t="array" ref="P2028">_xlfn.IFS(C2027&lt;=60,"Soft",
C2027&lt;120,"Moderately Soft",
C2027&lt;=170,"Desirable",
C2027&lt;=240,"Moderately Hard",
C2027&gt;240,"Hard")</f>
        <v>Moderately Hard</v>
      </c>
      <c r="Q2028" t="str" cm="1">
        <f t="array" ref="Q2028">_xlfn.IFS(D2027&lt;50,"Non-Beneficial",
D2027&lt;=150,"Excellent",
D2027&lt;=250,"Good",
D2027&lt;=350,"Average",
D2027&lt;=500,"Poor",
D2027&lt;=800,"Very Poor",
D2027&gt;800,"Unacceptable")</f>
        <v>Excellent</v>
      </c>
      <c r="R2028" t="str">
        <f t="shared" si="280"/>
        <v>Needs Boiling</v>
      </c>
      <c r="S2028" t="str">
        <f t="shared" si="282"/>
        <v>Safe</v>
      </c>
      <c r="T2028" t="str">
        <f t="shared" si="283"/>
        <v>Acceptable</v>
      </c>
      <c r="U2028" t="str">
        <f t="shared" si="284"/>
        <v>Acceptable</v>
      </c>
      <c r="V2028" t="str">
        <f t="shared" si="285"/>
        <v>Safe</v>
      </c>
      <c r="W2028" t="str">
        <f t="shared" si="286"/>
        <v>Acceptable</v>
      </c>
      <c r="AA2028" t="str">
        <f t="shared" si="287"/>
        <v>Potable</v>
      </c>
      <c r="AB2028" t="str">
        <f t="shared" si="288"/>
        <v>Potable</v>
      </c>
      <c r="AC2028" t="s">
        <v>35</v>
      </c>
    </row>
    <row r="2029" spans="2:29" x14ac:dyDescent="0.3">
      <c r="B2029">
        <v>6.7516686268080202</v>
      </c>
      <c r="C2029">
        <v>176.79315210488201</v>
      </c>
      <c r="D2029">
        <v>320.40505669436703</v>
      </c>
      <c r="E2029">
        <v>7.9319129575211598</v>
      </c>
      <c r="F2029">
        <f>$AH$27</f>
        <v>333.77577661081307</v>
      </c>
      <c r="G2029">
        <v>467.14837185067699</v>
      </c>
      <c r="H2029">
        <v>11.2149077395117</v>
      </c>
      <c r="I2029">
        <v>47.5323954977586</v>
      </c>
      <c r="J2029">
        <v>3.7351734160385801</v>
      </c>
      <c r="O2029" t="str">
        <f t="shared" si="281"/>
        <v>Neutral</v>
      </c>
      <c r="P2029" t="str" cm="1">
        <f t="array" ref="P2029">_xlfn.IFS(C2028&lt;=60,"Soft",
C2028&lt;120,"Moderately Soft",
C2028&lt;=170,"Desirable",
C2028&lt;=240,"Moderately Hard",
C2028&gt;240,"Hard")</f>
        <v>Moderately Hard</v>
      </c>
      <c r="Q2029" t="str" cm="1">
        <f t="array" ref="Q2029">_xlfn.IFS(D2028&lt;50,"Non-Beneficial",
D2028&lt;=150,"Excellent",
D2028&lt;=250,"Good",
D2028&lt;=350,"Average",
D2028&lt;=500,"Poor",
D2028&lt;=800,"Very Poor",
D2028&gt;800,"Unacceptable")</f>
        <v>Good</v>
      </c>
      <c r="R2029" t="str">
        <f t="shared" si="280"/>
        <v>Needs Boiling</v>
      </c>
      <c r="S2029" t="str">
        <f t="shared" si="282"/>
        <v>Safe</v>
      </c>
      <c r="T2029" t="str">
        <f t="shared" si="283"/>
        <v>Acceptable</v>
      </c>
      <c r="U2029" t="str">
        <f t="shared" si="284"/>
        <v>Acceptable</v>
      </c>
      <c r="V2029" t="str">
        <f t="shared" si="285"/>
        <v>Safe</v>
      </c>
      <c r="W2029" t="str">
        <f t="shared" si="286"/>
        <v>Acceptable</v>
      </c>
      <c r="AA2029" t="str">
        <f t="shared" si="287"/>
        <v>Potable</v>
      </c>
      <c r="AB2029" t="str">
        <f t="shared" si="288"/>
        <v>Potable</v>
      </c>
      <c r="AC2029" t="s">
        <v>35</v>
      </c>
    </row>
    <row r="2030" spans="2:29" x14ac:dyDescent="0.3">
      <c r="B2030">
        <v>7.7441252194347703</v>
      </c>
      <c r="C2030">
        <v>203.39622710643599</v>
      </c>
      <c r="D2030">
        <v>214.03002048194602</v>
      </c>
      <c r="E2030">
        <v>7.62324159488338</v>
      </c>
      <c r="F2030">
        <v>333.210903330637</v>
      </c>
      <c r="G2030">
        <v>424.328740219655</v>
      </c>
      <c r="H2030">
        <v>16.949810727653801</v>
      </c>
      <c r="I2030">
        <v>48.4167250443817</v>
      </c>
      <c r="J2030">
        <v>3.6122601921616302</v>
      </c>
      <c r="O2030" t="str">
        <f t="shared" si="281"/>
        <v>Drinkable</v>
      </c>
      <c r="P2030" t="str" cm="1">
        <f t="array" ref="P2030">_xlfn.IFS(C2029&lt;=60,"Soft",
C2029&lt;120,"Moderately Soft",
C2029&lt;=170,"Desirable",
C2029&lt;=240,"Moderately Hard",
C2029&gt;240,"Hard")</f>
        <v>Moderately Hard</v>
      </c>
      <c r="Q2030" t="str" cm="1">
        <f t="array" ref="Q2030">_xlfn.IFS(D2029&lt;50,"Non-Beneficial",
D2029&lt;=150,"Excellent",
D2029&lt;=250,"Good",
D2029&lt;=350,"Average",
D2029&lt;=500,"Poor",
D2029&lt;=800,"Very Poor",
D2029&gt;800,"Unacceptable")</f>
        <v>Average</v>
      </c>
      <c r="R2030" t="str">
        <f t="shared" si="280"/>
        <v>Unacceptable</v>
      </c>
      <c r="S2030" t="str">
        <f t="shared" si="282"/>
        <v>Safe</v>
      </c>
      <c r="T2030" t="str">
        <f t="shared" si="283"/>
        <v>Acceptable</v>
      </c>
      <c r="U2030" t="str">
        <f t="shared" si="284"/>
        <v>Acceptable</v>
      </c>
      <c r="V2030" t="str">
        <f t="shared" si="285"/>
        <v>Safe</v>
      </c>
      <c r="W2030" t="str">
        <f t="shared" si="286"/>
        <v>Acceptable</v>
      </c>
      <c r="AA2030" t="str">
        <f t="shared" si="287"/>
        <v>Not-Potable</v>
      </c>
      <c r="AB2030" t="str">
        <f t="shared" si="288"/>
        <v>Potable</v>
      </c>
      <c r="AC2030" t="s">
        <v>35</v>
      </c>
    </row>
    <row r="2031" spans="2:29" x14ac:dyDescent="0.3">
      <c r="B2031">
        <v>7.5603920228303201</v>
      </c>
      <c r="C2031">
        <v>223.23225004437401</v>
      </c>
      <c r="D2031">
        <v>147.39068540064599</v>
      </c>
      <c r="E2031">
        <v>6.7316106756223704</v>
      </c>
      <c r="F2031">
        <v>372.02890871822399</v>
      </c>
      <c r="G2031">
        <v>481.34177388107503</v>
      </c>
      <c r="H2031">
        <v>8.9004087314989402</v>
      </c>
      <c r="I2031">
        <v>62.134280730972499</v>
      </c>
      <c r="J2031">
        <v>4.2578051082170303</v>
      </c>
      <c r="O2031" t="str">
        <f t="shared" si="281"/>
        <v>Neutral</v>
      </c>
      <c r="P2031" t="str" cm="1">
        <f t="array" ref="P2031">_xlfn.IFS(C2030&lt;=60,"Soft",
C2030&lt;120,"Moderately Soft",
C2030&lt;=170,"Desirable",
C2030&lt;=240,"Moderately Hard",
C2030&gt;240,"Hard")</f>
        <v>Moderately Hard</v>
      </c>
      <c r="Q2031" t="str" cm="1">
        <f t="array" ref="Q2031">_xlfn.IFS(D2030&lt;50,"Non-Beneficial",
D2030&lt;=150,"Excellent",
D2030&lt;=250,"Good",
D2030&lt;=350,"Average",
D2030&lt;=500,"Poor",
D2030&lt;=800,"Very Poor",
D2030&gt;800,"Unacceptable")</f>
        <v>Good</v>
      </c>
      <c r="R2031" t="str">
        <f t="shared" si="280"/>
        <v>Unacceptable</v>
      </c>
      <c r="S2031" t="str">
        <f t="shared" si="282"/>
        <v>Safe</v>
      </c>
      <c r="T2031" t="str">
        <f t="shared" si="283"/>
        <v>Acceptable</v>
      </c>
      <c r="U2031" t="str">
        <f t="shared" si="284"/>
        <v>Acceptable</v>
      </c>
      <c r="V2031" t="str">
        <f t="shared" si="285"/>
        <v>Safe</v>
      </c>
      <c r="W2031" t="str">
        <f t="shared" si="286"/>
        <v>Acceptable</v>
      </c>
      <c r="AA2031" t="str">
        <f t="shared" si="287"/>
        <v>Not-Potable</v>
      </c>
      <c r="AB2031" t="str">
        <f t="shared" si="288"/>
        <v>Potable</v>
      </c>
      <c r="AC2031" t="s">
        <v>35</v>
      </c>
    </row>
    <row r="2032" spans="2:29" x14ac:dyDescent="0.3">
      <c r="B2032">
        <v>7.8306075905686603</v>
      </c>
      <c r="C2032">
        <v>213.249257778263</v>
      </c>
      <c r="D2032">
        <v>188.21389612473399</v>
      </c>
      <c r="E2032">
        <v>6.4751127189448896</v>
      </c>
      <c r="F2032">
        <v>316.57241470707299</v>
      </c>
      <c r="G2032">
        <v>405.27873848942602</v>
      </c>
      <c r="H2032">
        <v>16.8723953446103</v>
      </c>
      <c r="I2032">
        <v>55.905769645787501</v>
      </c>
      <c r="J2032">
        <v>3.5515680130101801</v>
      </c>
      <c r="O2032" t="str">
        <f t="shared" si="281"/>
        <v>Neutral</v>
      </c>
      <c r="P2032" t="str" cm="1">
        <f t="array" ref="P2032">_xlfn.IFS(C2031&lt;=60,"Soft",
C2031&lt;120,"Moderately Soft",
C2031&lt;=170,"Desirable",
C2031&lt;=240,"Moderately Hard",
C2031&gt;240,"Hard")</f>
        <v>Moderately Hard</v>
      </c>
      <c r="Q2032" t="str" cm="1">
        <f t="array" ref="Q2032">_xlfn.IFS(D2031&lt;50,"Non-Beneficial",
D2031&lt;=150,"Excellent",
D2031&lt;=250,"Good",
D2031&lt;=350,"Average",
D2031&lt;=500,"Poor",
D2031&lt;=800,"Very Poor",
D2031&gt;800,"Unacceptable")</f>
        <v>Excellent</v>
      </c>
      <c r="R2032" t="str">
        <f t="shared" si="280"/>
        <v>Needs Boiling</v>
      </c>
      <c r="S2032" t="str">
        <f t="shared" si="282"/>
        <v>Safe</v>
      </c>
      <c r="T2032" t="str">
        <f t="shared" si="283"/>
        <v>Acceptable</v>
      </c>
      <c r="U2032" t="str">
        <f t="shared" si="284"/>
        <v>Acceptable</v>
      </c>
      <c r="V2032" t="str">
        <f t="shared" si="285"/>
        <v>Safe</v>
      </c>
      <c r="W2032" t="str">
        <f t="shared" si="286"/>
        <v>Acceptable</v>
      </c>
      <c r="AA2032" t="str">
        <f t="shared" si="287"/>
        <v>Potable</v>
      </c>
      <c r="AB2032" t="str">
        <f t="shared" si="288"/>
        <v>Potable</v>
      </c>
      <c r="AC2032" t="s">
        <v>35</v>
      </c>
    </row>
    <row r="2033" spans="2:29" x14ac:dyDescent="0.3">
      <c r="B2033">
        <v>6.74693496825686</v>
      </c>
      <c r="C2033">
        <v>154.33216162064201</v>
      </c>
      <c r="D2033">
        <v>251.37427676924301</v>
      </c>
      <c r="E2033">
        <v>8.4959038713441206</v>
      </c>
      <c r="F2033">
        <v>274.884089221914</v>
      </c>
      <c r="G2033">
        <v>330.08372292196498</v>
      </c>
      <c r="H2033">
        <v>15.9836323930978</v>
      </c>
      <c r="I2033">
        <v>69.943253571064503</v>
      </c>
      <c r="J2033">
        <v>3.4855359764780598</v>
      </c>
      <c r="O2033" t="str">
        <f t="shared" si="281"/>
        <v>Neutral</v>
      </c>
      <c r="P2033" t="str" cm="1">
        <f t="array" ref="P2033">_xlfn.IFS(C2032&lt;=60,"Soft",
C2032&lt;120,"Moderately Soft",
C2032&lt;=170,"Desirable",
C2032&lt;=240,"Moderately Hard",
C2032&gt;240,"Hard")</f>
        <v>Moderately Hard</v>
      </c>
      <c r="Q2033" t="str" cm="1">
        <f t="array" ref="Q2033">_xlfn.IFS(D2032&lt;50,"Non-Beneficial",
D2032&lt;=150,"Excellent",
D2032&lt;=250,"Good",
D2032&lt;=350,"Average",
D2032&lt;=500,"Poor",
D2032&lt;=800,"Very Poor",
D2032&gt;800,"Unacceptable")</f>
        <v>Good</v>
      </c>
      <c r="R2033" t="str">
        <f t="shared" si="280"/>
        <v>Needs Boiling</v>
      </c>
      <c r="S2033" t="str">
        <f t="shared" si="282"/>
        <v>Safe</v>
      </c>
      <c r="T2033" t="str">
        <f t="shared" si="283"/>
        <v>Acceptable</v>
      </c>
      <c r="U2033" t="str">
        <f t="shared" si="284"/>
        <v>Acceptable</v>
      </c>
      <c r="V2033" t="str">
        <f t="shared" si="285"/>
        <v>Safe</v>
      </c>
      <c r="W2033" t="str">
        <f t="shared" si="286"/>
        <v>Acceptable</v>
      </c>
      <c r="AA2033" t="str">
        <f t="shared" si="287"/>
        <v>Potable</v>
      </c>
      <c r="AB2033" t="str">
        <f t="shared" si="288"/>
        <v>Potable</v>
      </c>
      <c r="AC2033" t="s">
        <v>35</v>
      </c>
    </row>
    <row r="2034" spans="2:29" x14ac:dyDescent="0.3">
      <c r="B2034">
        <v>6.54228178680893</v>
      </c>
      <c r="C2034">
        <v>146.05538349814501</v>
      </c>
      <c r="D2034">
        <v>359.65744581140802</v>
      </c>
      <c r="E2034">
        <v>8.5786779884201092</v>
      </c>
      <c r="F2034">
        <f>$AH$27</f>
        <v>333.77577661081307</v>
      </c>
      <c r="G2034">
        <v>474.00771548675402</v>
      </c>
      <c r="H2034">
        <v>21.366386589996502</v>
      </c>
      <c r="I2034">
        <v>54.127342147497799</v>
      </c>
      <c r="J2034">
        <v>3.79405543272166</v>
      </c>
      <c r="O2034" t="str">
        <f t="shared" si="281"/>
        <v>Drinkable</v>
      </c>
      <c r="P2034" t="str" cm="1">
        <f t="array" ref="P2034">_xlfn.IFS(C2033&lt;=60,"Soft",
C2033&lt;120,"Moderately Soft",
C2033&lt;=170,"Desirable",
C2033&lt;=240,"Moderately Hard",
C2033&gt;240,"Hard")</f>
        <v>Desirable</v>
      </c>
      <c r="Q2034" t="str" cm="1">
        <f t="array" ref="Q2034">_xlfn.IFS(D2033&lt;50,"Non-Beneficial",
D2033&lt;=150,"Excellent",
D2033&lt;=250,"Good",
D2033&lt;=350,"Average",
D2033&lt;=500,"Poor",
D2033&lt;=800,"Very Poor",
D2033&gt;800,"Unacceptable")</f>
        <v>Average</v>
      </c>
      <c r="R2034" t="str">
        <f t="shared" si="280"/>
        <v>Unacceptable</v>
      </c>
      <c r="S2034" t="str">
        <f t="shared" si="282"/>
        <v>Safe</v>
      </c>
      <c r="T2034" t="str">
        <f t="shared" si="283"/>
        <v>Acceptable</v>
      </c>
      <c r="U2034" t="str">
        <f t="shared" si="284"/>
        <v>Acceptable</v>
      </c>
      <c r="V2034" t="str">
        <f t="shared" si="285"/>
        <v>Safe</v>
      </c>
      <c r="W2034" t="str">
        <f t="shared" si="286"/>
        <v>Acceptable</v>
      </c>
      <c r="AA2034" t="str">
        <f t="shared" si="287"/>
        <v>Not-Potable</v>
      </c>
      <c r="AB2034" t="str">
        <f t="shared" si="288"/>
        <v>Potable</v>
      </c>
      <c r="AC2034" t="s">
        <v>35</v>
      </c>
    </row>
    <row r="2035" spans="2:29" x14ac:dyDescent="0.3">
      <c r="B2035">
        <v>8.5496925141079796</v>
      </c>
      <c r="C2035">
        <v>236.86150459788601</v>
      </c>
      <c r="D2035">
        <v>178.28294523792502</v>
      </c>
      <c r="E2035">
        <v>4.7522675629751401</v>
      </c>
      <c r="F2035">
        <v>341.03633696679202</v>
      </c>
      <c r="G2035">
        <v>423.11007966007003</v>
      </c>
      <c r="H2035">
        <v>15.3132427658034</v>
      </c>
      <c r="I2035">
        <v>80.931305206436093</v>
      </c>
      <c r="J2035">
        <v>3.03901877858674</v>
      </c>
      <c r="O2035" t="str">
        <f t="shared" si="281"/>
        <v>Drinkable</v>
      </c>
      <c r="P2035" t="str" cm="1">
        <f t="array" ref="P2035">_xlfn.IFS(C2034&lt;=60,"Soft",
C2034&lt;120,"Moderately Soft",
C2034&lt;=170,"Desirable",
C2034&lt;=240,"Moderately Hard",
C2034&gt;240,"Hard")</f>
        <v>Desirable</v>
      </c>
      <c r="Q2035" t="str" cm="1">
        <f t="array" ref="Q2035">_xlfn.IFS(D2034&lt;50,"Non-Beneficial",
D2034&lt;=150,"Excellent",
D2034&lt;=250,"Good",
D2034&lt;=350,"Average",
D2034&lt;=500,"Poor",
D2034&lt;=800,"Very Poor",
D2034&gt;800,"Unacceptable")</f>
        <v>Poor</v>
      </c>
      <c r="R2035" t="str">
        <f t="shared" si="280"/>
        <v>Unacceptable</v>
      </c>
      <c r="S2035" t="str">
        <f t="shared" si="282"/>
        <v>Safe</v>
      </c>
      <c r="T2035" t="str">
        <f t="shared" si="283"/>
        <v>Acceptable</v>
      </c>
      <c r="U2035" t="str">
        <f t="shared" si="284"/>
        <v>Unacceptable</v>
      </c>
      <c r="V2035" t="str">
        <f t="shared" si="285"/>
        <v>Safe</v>
      </c>
      <c r="W2035" t="str">
        <f t="shared" si="286"/>
        <v>Acceptable</v>
      </c>
      <c r="AA2035" t="str">
        <f t="shared" si="287"/>
        <v>Not-Potable</v>
      </c>
      <c r="AB2035" t="str">
        <f t="shared" si="288"/>
        <v>Not-Potable</v>
      </c>
      <c r="AC2035" t="s">
        <v>35</v>
      </c>
    </row>
    <row r="2036" spans="2:29" x14ac:dyDescent="0.3">
      <c r="B2036">
        <v>7.4998445019556597</v>
      </c>
      <c r="C2036">
        <v>231.53886828016601</v>
      </c>
      <c r="D2036">
        <v>224.526355666249</v>
      </c>
      <c r="E2036">
        <v>7.8210074625043502</v>
      </c>
      <c r="F2036">
        <f>$AH$27</f>
        <v>333.77577661081307</v>
      </c>
      <c r="G2036">
        <v>380.99909763568098</v>
      </c>
      <c r="H2036">
        <v>14.338248156493499</v>
      </c>
      <c r="I2036">
        <f>$AI$27</f>
        <v>66.396292946768</v>
      </c>
      <c r="J2036">
        <v>4.6638695764829698</v>
      </c>
      <c r="O2036" t="str">
        <f t="shared" si="281"/>
        <v>Alkaline</v>
      </c>
      <c r="P2036" t="str" cm="1">
        <f t="array" ref="P2036">_xlfn.IFS(C2035&lt;=60,"Soft",
C2035&lt;120,"Moderately Soft",
C2035&lt;=170,"Desirable",
C2035&lt;=240,"Moderately Hard",
C2035&gt;240,"Hard")</f>
        <v>Moderately Hard</v>
      </c>
      <c r="Q2036" t="str" cm="1">
        <f t="array" ref="Q2036">_xlfn.IFS(D2035&lt;50,"Non-Beneficial",
D2035&lt;=150,"Excellent",
D2035&lt;=250,"Good",
D2035&lt;=350,"Average",
D2035&lt;=500,"Poor",
D2035&lt;=800,"Very Poor",
D2035&gt;800,"Unacceptable")</f>
        <v>Good</v>
      </c>
      <c r="R2036" t="str">
        <f t="shared" si="280"/>
        <v>Acceptable</v>
      </c>
      <c r="S2036" t="str">
        <f t="shared" si="282"/>
        <v>Safe</v>
      </c>
      <c r="T2036" t="str">
        <f t="shared" si="283"/>
        <v>Acceptable</v>
      </c>
      <c r="U2036" t="str">
        <f t="shared" si="284"/>
        <v>Acceptable</v>
      </c>
      <c r="V2036" t="str">
        <f t="shared" si="285"/>
        <v>Unsafe</v>
      </c>
      <c r="W2036" t="str">
        <f t="shared" si="286"/>
        <v>Acceptable</v>
      </c>
      <c r="AA2036" t="str">
        <f t="shared" si="287"/>
        <v>Not-Potable</v>
      </c>
      <c r="AB2036" t="str">
        <f t="shared" si="288"/>
        <v>Not-Potable</v>
      </c>
      <c r="AC2036" t="s">
        <v>35</v>
      </c>
    </row>
    <row r="2037" spans="2:29" x14ac:dyDescent="0.3">
      <c r="B2037">
        <v>5.7637728070588299</v>
      </c>
      <c r="C2037">
        <v>183.073628577742</v>
      </c>
      <c r="D2037">
        <v>220.25696606202601</v>
      </c>
      <c r="E2037">
        <v>8.9528959340783807</v>
      </c>
      <c r="F2037">
        <f>$AH$27</f>
        <v>333.77577661081307</v>
      </c>
      <c r="G2037">
        <v>376.58138852258202</v>
      </c>
      <c r="H2037">
        <v>10.547398350504899</v>
      </c>
      <c r="I2037">
        <v>63.299756813111699</v>
      </c>
      <c r="J2037">
        <v>3.2532001066954601</v>
      </c>
      <c r="O2037" t="str">
        <f t="shared" si="281"/>
        <v>Neutral</v>
      </c>
      <c r="P2037" t="str" cm="1">
        <f t="array" ref="P2037">_xlfn.IFS(C2036&lt;=60,"Soft",
C2036&lt;120,"Moderately Soft",
C2036&lt;=170,"Desirable",
C2036&lt;=240,"Moderately Hard",
C2036&gt;240,"Hard")</f>
        <v>Moderately Hard</v>
      </c>
      <c r="Q2037" t="str" cm="1">
        <f t="array" ref="Q2037">_xlfn.IFS(D2036&lt;50,"Non-Beneficial",
D2036&lt;=150,"Excellent",
D2036&lt;=250,"Good",
D2036&lt;=350,"Average",
D2036&lt;=500,"Poor",
D2036&lt;=800,"Very Poor",
D2036&gt;800,"Unacceptable")</f>
        <v>Good</v>
      </c>
      <c r="R2037" t="str">
        <f t="shared" si="280"/>
        <v>Unacceptable</v>
      </c>
      <c r="S2037" t="str">
        <f t="shared" si="282"/>
        <v>Safe</v>
      </c>
      <c r="T2037" t="str">
        <f t="shared" si="283"/>
        <v>Acceptable</v>
      </c>
      <c r="U2037" t="str">
        <f t="shared" si="284"/>
        <v>Acceptable</v>
      </c>
      <c r="V2037" t="str">
        <f t="shared" si="285"/>
        <v>Safe</v>
      </c>
      <c r="W2037" t="str">
        <f t="shared" si="286"/>
        <v>Acceptable</v>
      </c>
      <c r="AA2037" t="str">
        <f t="shared" si="287"/>
        <v>Not-Potable</v>
      </c>
      <c r="AB2037" t="str">
        <f t="shared" si="288"/>
        <v>Potable</v>
      </c>
      <c r="AC2037" t="s">
        <v>35</v>
      </c>
    </row>
    <row r="2038" spans="2:29" x14ac:dyDescent="0.3">
      <c r="B2038">
        <v>7.2768631252090303</v>
      </c>
      <c r="C2038">
        <v>165.79795187186099</v>
      </c>
      <c r="D2038">
        <v>303.96904618808202</v>
      </c>
      <c r="E2038">
        <v>7.8356387363265299</v>
      </c>
      <c r="F2038">
        <v>281.89688175002698</v>
      </c>
      <c r="G2038">
        <v>475.646051498406</v>
      </c>
      <c r="H2038">
        <v>12.326183596221</v>
      </c>
      <c r="I2038">
        <v>83.399889262225798</v>
      </c>
      <c r="J2038">
        <v>6.0837723538859203</v>
      </c>
      <c r="O2038" t="str">
        <f t="shared" si="281"/>
        <v>Acidic</v>
      </c>
      <c r="P2038" t="str" cm="1">
        <f t="array" ref="P2038">_xlfn.IFS(C2037&lt;=60,"Soft",
C2037&lt;120,"Moderately Soft",
C2037&lt;=170,"Desirable",
C2037&lt;=240,"Moderately Hard",
C2037&gt;240,"Hard")</f>
        <v>Moderately Hard</v>
      </c>
      <c r="Q2038" t="str" cm="1">
        <f t="array" ref="Q2038">_xlfn.IFS(D2037&lt;50,"Non-Beneficial",
D2037&lt;=150,"Excellent",
D2037&lt;=250,"Good",
D2037&lt;=350,"Average",
D2037&lt;=500,"Poor",
D2037&lt;=800,"Very Poor",
D2037&gt;800,"Unacceptable")</f>
        <v>Good</v>
      </c>
      <c r="R2038" t="str">
        <f t="shared" si="280"/>
        <v>Unacceptable</v>
      </c>
      <c r="S2038" t="str">
        <f t="shared" si="282"/>
        <v>Safe</v>
      </c>
      <c r="T2038" t="str">
        <f t="shared" si="283"/>
        <v>Acceptable</v>
      </c>
      <c r="U2038" t="str">
        <f t="shared" si="284"/>
        <v>Acceptable</v>
      </c>
      <c r="V2038" t="str">
        <f t="shared" si="285"/>
        <v>Safe</v>
      </c>
      <c r="W2038" t="str">
        <f t="shared" si="286"/>
        <v>Acceptable</v>
      </c>
      <c r="AA2038" t="str">
        <f t="shared" si="287"/>
        <v>Not-Potable</v>
      </c>
      <c r="AB2038" t="str">
        <f t="shared" si="288"/>
        <v>Not-Potable</v>
      </c>
      <c r="AC2038" t="s">
        <v>35</v>
      </c>
    </row>
    <row r="2039" spans="2:29" x14ac:dyDescent="0.3">
      <c r="B2039">
        <v>7.4932908159283</v>
      </c>
      <c r="C2039">
        <v>216.381879597725</v>
      </c>
      <c r="D2039">
        <v>94.653239049896996</v>
      </c>
      <c r="E2039">
        <v>4.9475313571527098</v>
      </c>
      <c r="F2039">
        <v>341.46063180015</v>
      </c>
      <c r="G2039">
        <v>501.34534699223599</v>
      </c>
      <c r="H2039">
        <v>11.247507224413599</v>
      </c>
      <c r="I2039">
        <v>52.951362723002298</v>
      </c>
      <c r="J2039">
        <v>3.7487469097257802</v>
      </c>
      <c r="O2039" t="str">
        <f t="shared" si="281"/>
        <v>Neutral</v>
      </c>
      <c r="P2039" t="str" cm="1">
        <f t="array" ref="P2039">_xlfn.IFS(C2038&lt;=60,"Soft",
C2038&lt;120,"Moderately Soft",
C2038&lt;=170,"Desirable",
C2038&lt;=240,"Moderately Hard",
C2038&gt;240,"Hard")</f>
        <v>Desirable</v>
      </c>
      <c r="Q2039" t="str" cm="1">
        <f t="array" ref="Q2039">_xlfn.IFS(D2038&lt;50,"Non-Beneficial",
D2038&lt;=150,"Excellent",
D2038&lt;=250,"Good",
D2038&lt;=350,"Average",
D2038&lt;=500,"Poor",
D2038&lt;=800,"Very Poor",
D2038&gt;800,"Unacceptable")</f>
        <v>Average</v>
      </c>
      <c r="R2039" t="str">
        <f t="shared" si="280"/>
        <v>Unacceptable</v>
      </c>
      <c r="S2039" t="str">
        <f t="shared" si="282"/>
        <v>Safe</v>
      </c>
      <c r="T2039" t="str">
        <f t="shared" si="283"/>
        <v>Acceptable</v>
      </c>
      <c r="U2039" t="str">
        <f t="shared" si="284"/>
        <v>Acceptable</v>
      </c>
      <c r="V2039" t="str">
        <f t="shared" si="285"/>
        <v>Unsafe</v>
      </c>
      <c r="W2039" t="str">
        <f t="shared" si="286"/>
        <v>Unacceptable</v>
      </c>
      <c r="AA2039" t="str">
        <f t="shared" si="287"/>
        <v>Not-Potable</v>
      </c>
      <c r="AB2039" t="str">
        <f t="shared" si="288"/>
        <v>Not-Potable</v>
      </c>
      <c r="AC2039" t="s">
        <v>35</v>
      </c>
    </row>
    <row r="2040" spans="2:29" x14ac:dyDescent="0.3">
      <c r="B2040">
        <v>6.1160239799531402</v>
      </c>
      <c r="C2040">
        <v>158.72890135461799</v>
      </c>
      <c r="D2040">
        <v>224.81027318227302</v>
      </c>
      <c r="E2040">
        <v>8.4670652450693993</v>
      </c>
      <c r="F2040">
        <f>$AH$27</f>
        <v>333.77577661081307</v>
      </c>
      <c r="G2040">
        <v>458.99293585127799</v>
      </c>
      <c r="H2040">
        <v>15.495284143231</v>
      </c>
      <c r="I2040">
        <f>$AI$27</f>
        <v>66.396292946768</v>
      </c>
      <c r="J2040">
        <v>3.9843088286098398</v>
      </c>
      <c r="O2040" t="str">
        <f t="shared" si="281"/>
        <v>Neutral</v>
      </c>
      <c r="P2040" t="str" cm="1">
        <f t="array" ref="P2040">_xlfn.IFS(C2039&lt;=60,"Soft",
C2039&lt;120,"Moderately Soft",
C2039&lt;=170,"Desirable",
C2039&lt;=240,"Moderately Hard",
C2039&gt;240,"Hard")</f>
        <v>Moderately Hard</v>
      </c>
      <c r="Q2040" t="str" cm="1">
        <f t="array" ref="Q2040">_xlfn.IFS(D2039&lt;50,"Non-Beneficial",
D2039&lt;=150,"Excellent",
D2039&lt;=250,"Good",
D2039&lt;=350,"Average",
D2039&lt;=500,"Poor",
D2039&lt;=800,"Very Poor",
D2039&gt;800,"Unacceptable")</f>
        <v>Excellent</v>
      </c>
      <c r="R2040" t="str">
        <f t="shared" si="280"/>
        <v>Acceptable</v>
      </c>
      <c r="S2040" t="str">
        <f t="shared" si="282"/>
        <v>Safe</v>
      </c>
      <c r="T2040" t="str">
        <f t="shared" si="283"/>
        <v>Unacceptable</v>
      </c>
      <c r="U2040" t="str">
        <f t="shared" si="284"/>
        <v>Acceptable</v>
      </c>
      <c r="V2040" t="str">
        <f t="shared" si="285"/>
        <v>Safe</v>
      </c>
      <c r="W2040" t="str">
        <f t="shared" si="286"/>
        <v>Acceptable</v>
      </c>
      <c r="AA2040" t="str">
        <f t="shared" si="287"/>
        <v>Not-Potable</v>
      </c>
      <c r="AB2040" t="str">
        <f t="shared" si="288"/>
        <v>Potable</v>
      </c>
      <c r="AC2040" t="s">
        <v>35</v>
      </c>
    </row>
    <row r="2041" spans="2:29" x14ac:dyDescent="0.3">
      <c r="B2041">
        <v>5.22689523223851</v>
      </c>
      <c r="C2041">
        <v>127.117555156023</v>
      </c>
      <c r="D2041">
        <v>79.0733044097136</v>
      </c>
      <c r="E2041">
        <v>6.7619285106595104</v>
      </c>
      <c r="F2041">
        <v>335.46184195539001</v>
      </c>
      <c r="G2041">
        <v>475.33235709929397</v>
      </c>
      <c r="H2041">
        <v>12.725009697368099</v>
      </c>
      <c r="I2041">
        <v>79.420012939157701</v>
      </c>
      <c r="J2041">
        <v>5.1380557904372299</v>
      </c>
      <c r="O2041" t="str">
        <f t="shared" si="281"/>
        <v>Acidic</v>
      </c>
      <c r="P2041" t="str" cm="1">
        <f t="array" ref="P2041">_xlfn.IFS(C2040&lt;=60,"Soft",
C2040&lt;120,"Moderately Soft",
C2040&lt;=170,"Desirable",
C2040&lt;=240,"Moderately Hard",
C2040&gt;240,"Hard")</f>
        <v>Desirable</v>
      </c>
      <c r="Q2041" t="str" cm="1">
        <f t="array" ref="Q2041">_xlfn.IFS(D2040&lt;50,"Non-Beneficial",
D2040&lt;=150,"Excellent",
D2040&lt;=250,"Good",
D2040&lt;=350,"Average",
D2040&lt;=500,"Poor",
D2040&lt;=800,"Very Poor",
D2040&gt;800,"Unacceptable")</f>
        <v>Good</v>
      </c>
      <c r="R2041" t="str">
        <f t="shared" si="280"/>
        <v>Unacceptable</v>
      </c>
      <c r="S2041" t="str">
        <f t="shared" si="282"/>
        <v>Safe</v>
      </c>
      <c r="T2041" t="str">
        <f t="shared" si="283"/>
        <v>Acceptable</v>
      </c>
      <c r="U2041" t="str">
        <f t="shared" si="284"/>
        <v>Acceptable</v>
      </c>
      <c r="V2041" t="str">
        <f t="shared" si="285"/>
        <v>Safe</v>
      </c>
      <c r="W2041" t="str">
        <f t="shared" si="286"/>
        <v>Acceptable</v>
      </c>
      <c r="AA2041" t="str">
        <f t="shared" si="287"/>
        <v>Not-Potable</v>
      </c>
      <c r="AB2041" t="str">
        <f t="shared" si="288"/>
        <v>Not-Potable</v>
      </c>
      <c r="AC2041" t="s">
        <v>35</v>
      </c>
    </row>
    <row r="2042" spans="2:29" x14ac:dyDescent="0.3">
      <c r="B2042">
        <f>$AG$27</f>
        <v>7.080794504276815</v>
      </c>
      <c r="C2042">
        <v>255.95359928258901</v>
      </c>
      <c r="D2042">
        <v>150.97024064229998</v>
      </c>
      <c r="E2042">
        <v>8.4824211201666699</v>
      </c>
      <c r="F2042">
        <v>361.97141892677399</v>
      </c>
      <c r="G2042">
        <v>471.47741903503601</v>
      </c>
      <c r="H2042">
        <v>14.570931888627999</v>
      </c>
      <c r="I2042">
        <v>40.287298322418799</v>
      </c>
      <c r="J2042">
        <v>3.2279407989275102</v>
      </c>
      <c r="O2042" t="str">
        <f t="shared" si="281"/>
        <v>Acidic</v>
      </c>
      <c r="P2042" t="str" cm="1">
        <f t="array" ref="P2042">_xlfn.IFS(C2041&lt;=60,"Soft",
C2041&lt;120,"Moderately Soft",
C2041&lt;=170,"Desirable",
C2041&lt;=240,"Moderately Hard",
C2041&gt;240,"Hard")</f>
        <v>Desirable</v>
      </c>
      <c r="Q2042" t="str" cm="1">
        <f t="array" ref="Q2042">_xlfn.IFS(D2041&lt;50,"Non-Beneficial",
D2041&lt;=150,"Excellent",
D2041&lt;=250,"Good",
D2041&lt;=350,"Average",
D2041&lt;=500,"Poor",
D2041&lt;=800,"Very Poor",
D2041&gt;800,"Unacceptable")</f>
        <v>Excellent</v>
      </c>
      <c r="R2042" t="str">
        <f t="shared" si="280"/>
        <v>Needs Boiling</v>
      </c>
      <c r="S2042" t="str">
        <f t="shared" si="282"/>
        <v>Safe</v>
      </c>
      <c r="T2042" t="str">
        <f t="shared" si="283"/>
        <v>Acceptable</v>
      </c>
      <c r="U2042" t="str">
        <f t="shared" si="284"/>
        <v>Acceptable</v>
      </c>
      <c r="V2042" t="str">
        <f t="shared" si="285"/>
        <v>Safe</v>
      </c>
      <c r="W2042" t="str">
        <f t="shared" si="286"/>
        <v>Unacceptable</v>
      </c>
      <c r="AA2042" t="str">
        <f t="shared" si="287"/>
        <v>Not-Potable</v>
      </c>
      <c r="AB2042" t="str">
        <f t="shared" si="288"/>
        <v>Not-Potable</v>
      </c>
      <c r="AC2042" t="s">
        <v>35</v>
      </c>
    </row>
    <row r="2043" spans="2:29" x14ac:dyDescent="0.3">
      <c r="B2043">
        <v>6.42064020641154</v>
      </c>
      <c r="C2043">
        <v>180.29299969001599</v>
      </c>
      <c r="D2043">
        <v>260.34528198121598</v>
      </c>
      <c r="E2043">
        <v>9.71061883715298</v>
      </c>
      <c r="F2043">
        <v>308.95788638732</v>
      </c>
      <c r="G2043">
        <v>473.06482361297799</v>
      </c>
      <c r="H2043">
        <v>17.7243959868571</v>
      </c>
      <c r="I2043">
        <v>57.5966357533135</v>
      </c>
      <c r="J2043">
        <v>3.1399402741672602</v>
      </c>
      <c r="O2043" t="str">
        <f t="shared" si="281"/>
        <v>Neutral</v>
      </c>
      <c r="P2043" t="str" cm="1">
        <f t="array" ref="P2043">_xlfn.IFS(C2042&lt;=60,"Soft",
C2042&lt;120,"Moderately Soft",
C2042&lt;=170,"Desirable",
C2042&lt;=240,"Moderately Hard",
C2042&gt;240,"Hard")</f>
        <v>Hard</v>
      </c>
      <c r="Q2043" t="str" cm="1">
        <f t="array" ref="Q2043">_xlfn.IFS(D2042&lt;50,"Non-Beneficial",
D2042&lt;=150,"Excellent",
D2042&lt;=250,"Good",
D2042&lt;=350,"Average",
D2042&lt;=500,"Poor",
D2042&lt;=800,"Very Poor",
D2042&gt;800,"Unacceptable")</f>
        <v>Good</v>
      </c>
      <c r="R2043" t="str">
        <f t="shared" si="280"/>
        <v>Unacceptable</v>
      </c>
      <c r="S2043" t="str">
        <f t="shared" si="282"/>
        <v>Safe</v>
      </c>
      <c r="T2043" t="str">
        <f t="shared" si="283"/>
        <v>Acceptable</v>
      </c>
      <c r="U2043" t="str">
        <f t="shared" si="284"/>
        <v>Acceptable</v>
      </c>
      <c r="V2043" t="str">
        <f t="shared" si="285"/>
        <v>Safe</v>
      </c>
      <c r="W2043" t="str">
        <f t="shared" si="286"/>
        <v>Acceptable</v>
      </c>
      <c r="AA2043" t="str">
        <f t="shared" si="287"/>
        <v>Not-Potable</v>
      </c>
      <c r="AB2043" t="str">
        <f t="shared" si="288"/>
        <v>Not-Potable</v>
      </c>
      <c r="AC2043" t="s">
        <v>35</v>
      </c>
    </row>
    <row r="2044" spans="2:29" x14ac:dyDescent="0.3">
      <c r="B2044">
        <v>7.6690125365183199</v>
      </c>
      <c r="C2044">
        <v>205.59563534356201</v>
      </c>
      <c r="D2044">
        <v>115.79441692754301</v>
      </c>
      <c r="E2044">
        <v>4.26327909194399</v>
      </c>
      <c r="F2044">
        <v>356.13651785834901</v>
      </c>
      <c r="G2044">
        <v>407.72161327680402</v>
      </c>
      <c r="H2044">
        <v>10.8290448599643</v>
      </c>
      <c r="I2044">
        <v>83.243807823994302</v>
      </c>
      <c r="J2044">
        <v>4.5895129530618304</v>
      </c>
      <c r="O2044" t="str">
        <f t="shared" si="281"/>
        <v>Acidic</v>
      </c>
      <c r="P2044" t="str" cm="1">
        <f t="array" ref="P2044">_xlfn.IFS(C2043&lt;=60,"Soft",
C2043&lt;120,"Moderately Soft",
C2043&lt;=170,"Desirable",
C2043&lt;=240,"Moderately Hard",
C2043&gt;240,"Hard")</f>
        <v>Moderately Hard</v>
      </c>
      <c r="Q2044" t="str" cm="1">
        <f t="array" ref="Q2044">_xlfn.IFS(D2043&lt;50,"Non-Beneficial",
D2043&lt;=150,"Excellent",
D2043&lt;=250,"Good",
D2043&lt;=350,"Average",
D2043&lt;=500,"Poor",
D2043&lt;=800,"Very Poor",
D2043&gt;800,"Unacceptable")</f>
        <v>Average</v>
      </c>
      <c r="R2044" t="str">
        <f t="shared" si="280"/>
        <v>Unacceptable</v>
      </c>
      <c r="S2044" t="str">
        <f t="shared" si="282"/>
        <v>Safe</v>
      </c>
      <c r="T2044" t="str">
        <f t="shared" si="283"/>
        <v>Acceptable</v>
      </c>
      <c r="U2044" t="str">
        <f t="shared" si="284"/>
        <v>Acceptable</v>
      </c>
      <c r="V2044" t="str">
        <f t="shared" si="285"/>
        <v>Safe</v>
      </c>
      <c r="W2044" t="str">
        <f t="shared" si="286"/>
        <v>Acceptable</v>
      </c>
      <c r="AA2044" t="str">
        <f t="shared" si="287"/>
        <v>Not-Potable</v>
      </c>
      <c r="AB2044" t="str">
        <f t="shared" si="288"/>
        <v>Not-Potable</v>
      </c>
      <c r="AC2044" t="s">
        <v>35</v>
      </c>
    </row>
    <row r="2045" spans="2:29" x14ac:dyDescent="0.3">
      <c r="B2045">
        <v>7.12806225525041</v>
      </c>
      <c r="C2045">
        <v>191.40082063549301</v>
      </c>
      <c r="D2045">
        <v>252.27545153395602</v>
      </c>
      <c r="E2045">
        <v>6.6078443271584</v>
      </c>
      <c r="F2045">
        <v>319.25085850798899</v>
      </c>
      <c r="G2045">
        <v>419.30498021500398</v>
      </c>
      <c r="H2045">
        <v>12.865366168045099</v>
      </c>
      <c r="I2045">
        <v>78.4684912276864</v>
      </c>
      <c r="J2045">
        <v>4.51059526357436</v>
      </c>
      <c r="O2045" t="str">
        <f t="shared" si="281"/>
        <v>Neutral</v>
      </c>
      <c r="P2045" t="str" cm="1">
        <f t="array" ref="P2045">_xlfn.IFS(C2044&lt;=60,"Soft",
C2044&lt;120,"Moderately Soft",
C2044&lt;=170,"Desirable",
C2044&lt;=240,"Moderately Hard",
C2044&gt;240,"Hard")</f>
        <v>Moderately Hard</v>
      </c>
      <c r="Q2045" t="str" cm="1">
        <f t="array" ref="Q2045">_xlfn.IFS(D2044&lt;50,"Non-Beneficial",
D2044&lt;=150,"Excellent",
D2044&lt;=250,"Good",
D2044&lt;=350,"Average",
D2044&lt;=500,"Poor",
D2044&lt;=800,"Very Poor",
D2044&gt;800,"Unacceptable")</f>
        <v>Excellent</v>
      </c>
      <c r="R2045" t="str">
        <f t="shared" si="280"/>
        <v>Acceptable</v>
      </c>
      <c r="S2045" t="str">
        <f t="shared" si="282"/>
        <v>Safe</v>
      </c>
      <c r="T2045" t="str">
        <f t="shared" si="283"/>
        <v>Acceptable</v>
      </c>
      <c r="U2045" t="str">
        <f t="shared" si="284"/>
        <v>Acceptable</v>
      </c>
      <c r="V2045" t="str">
        <f t="shared" si="285"/>
        <v>Unsafe</v>
      </c>
      <c r="W2045" t="str">
        <f t="shared" si="286"/>
        <v>Acceptable</v>
      </c>
      <c r="AA2045" t="str">
        <f t="shared" si="287"/>
        <v>Not-Potable</v>
      </c>
      <c r="AB2045" t="str">
        <f t="shared" si="288"/>
        <v>Potable</v>
      </c>
      <c r="AC2045" t="s">
        <v>35</v>
      </c>
    </row>
    <row r="2046" spans="2:29" x14ac:dyDescent="0.3">
      <c r="B2046">
        <f>$AG$27</f>
        <v>7.080794504276815</v>
      </c>
      <c r="C2046">
        <v>108.91662923953101</v>
      </c>
      <c r="D2046">
        <v>144.76335695268301</v>
      </c>
      <c r="E2046">
        <v>5.3981620177110896</v>
      </c>
      <c r="F2046">
        <v>281.198274407849</v>
      </c>
      <c r="G2046">
        <v>512.232306410668</v>
      </c>
      <c r="H2046">
        <v>15.0137933899901</v>
      </c>
      <c r="I2046">
        <v>86.671458714913797</v>
      </c>
      <c r="J2046">
        <v>3.89557206226812</v>
      </c>
      <c r="O2046" t="str">
        <f t="shared" si="281"/>
        <v>Neutral</v>
      </c>
      <c r="P2046" t="str" cm="1">
        <f t="array" ref="P2046">_xlfn.IFS(C2045&lt;=60,"Soft",
C2045&lt;120,"Moderately Soft",
C2045&lt;=170,"Desirable",
C2045&lt;=240,"Moderately Hard",
C2045&gt;240,"Hard")</f>
        <v>Moderately Hard</v>
      </c>
      <c r="Q2046" t="str" cm="1">
        <f t="array" ref="Q2046">_xlfn.IFS(D2045&lt;50,"Non-Beneficial",
D2045&lt;=150,"Excellent",
D2045&lt;=250,"Good",
D2045&lt;=350,"Average",
D2045&lt;=500,"Poor",
D2045&lt;=800,"Very Poor",
D2045&gt;800,"Unacceptable")</f>
        <v>Average</v>
      </c>
      <c r="R2046" t="str">
        <f t="shared" si="280"/>
        <v>Needs Boiling</v>
      </c>
      <c r="S2046" t="str">
        <f t="shared" si="282"/>
        <v>Safe</v>
      </c>
      <c r="T2046" t="str">
        <f t="shared" si="283"/>
        <v>Acceptable</v>
      </c>
      <c r="U2046" t="str">
        <f t="shared" si="284"/>
        <v>Acceptable</v>
      </c>
      <c r="V2046" t="str">
        <f t="shared" si="285"/>
        <v>Safe</v>
      </c>
      <c r="W2046" t="str">
        <f t="shared" si="286"/>
        <v>Acceptable</v>
      </c>
      <c r="AA2046" t="str">
        <f t="shared" si="287"/>
        <v>Potable</v>
      </c>
      <c r="AB2046" t="str">
        <f t="shared" si="288"/>
        <v>Potable</v>
      </c>
      <c r="AC2046" t="s">
        <v>35</v>
      </c>
    </row>
    <row r="2047" spans="2:29" x14ac:dyDescent="0.3">
      <c r="B2047">
        <v>6.6153501349132497</v>
      </c>
      <c r="C2047">
        <v>179.240661301118</v>
      </c>
      <c r="D2047">
        <v>263.928636118648</v>
      </c>
      <c r="E2047">
        <v>9.3091600267509698</v>
      </c>
      <c r="F2047">
        <f>$AH$27</f>
        <v>333.77577661081307</v>
      </c>
      <c r="G2047">
        <v>496.36356153263102</v>
      </c>
      <c r="H2047">
        <v>12.78659536522</v>
      </c>
      <c r="I2047">
        <v>78.2623686203642</v>
      </c>
      <c r="J2047">
        <v>4.4534432647340401</v>
      </c>
      <c r="O2047" t="str">
        <f t="shared" si="281"/>
        <v>Neutral</v>
      </c>
      <c r="P2047" t="str" cm="1">
        <f t="array" ref="P2047">_xlfn.IFS(C2046&lt;=60,"Soft",
C2046&lt;120,"Moderately Soft",
C2046&lt;=170,"Desirable",
C2046&lt;=240,"Moderately Hard",
C2046&gt;240,"Hard")</f>
        <v>Moderately Soft</v>
      </c>
      <c r="Q2047" t="str" cm="1">
        <f t="array" ref="Q2047">_xlfn.IFS(D2046&lt;50,"Non-Beneficial",
D2046&lt;=150,"Excellent",
D2046&lt;=250,"Good",
D2046&lt;=350,"Average",
D2046&lt;=500,"Poor",
D2046&lt;=800,"Very Poor",
D2046&gt;800,"Unacceptable")</f>
        <v>Excellent</v>
      </c>
      <c r="R2047" t="str">
        <f t="shared" si="280"/>
        <v>Needs Boiling</v>
      </c>
      <c r="S2047" t="str">
        <f t="shared" si="282"/>
        <v>Safe</v>
      </c>
      <c r="T2047" t="str">
        <f t="shared" si="283"/>
        <v>Unacceptable</v>
      </c>
      <c r="U2047" t="str">
        <f t="shared" si="284"/>
        <v>Acceptable</v>
      </c>
      <c r="V2047" t="str">
        <f t="shared" si="285"/>
        <v>Unsafe</v>
      </c>
      <c r="W2047" t="str">
        <f t="shared" si="286"/>
        <v>Acceptable</v>
      </c>
      <c r="AA2047" t="str">
        <f t="shared" si="287"/>
        <v>Not-Potable</v>
      </c>
      <c r="AB2047" t="str">
        <f t="shared" si="288"/>
        <v>Not-Potable</v>
      </c>
      <c r="AC2047" t="s">
        <v>35</v>
      </c>
    </row>
    <row r="2048" spans="2:29" x14ac:dyDescent="0.3">
      <c r="B2048">
        <v>6.5048762223411698</v>
      </c>
      <c r="C2048">
        <v>159.18213878155899</v>
      </c>
      <c r="D2048">
        <v>134.030863888261</v>
      </c>
      <c r="E2048">
        <v>6.9582842238725497</v>
      </c>
      <c r="F2048">
        <v>296.07691405893701</v>
      </c>
      <c r="G2048">
        <v>359.97443658491801</v>
      </c>
      <c r="H2048">
        <v>15.6368501820616</v>
      </c>
      <c r="I2048">
        <v>63.514311946744698</v>
      </c>
      <c r="J2048">
        <v>3.7484434011024099</v>
      </c>
      <c r="O2048" t="str">
        <f t="shared" si="281"/>
        <v>Drinkable</v>
      </c>
      <c r="P2048" t="str" cm="1">
        <f t="array" ref="P2048">_xlfn.IFS(C2047&lt;=60,"Soft",
C2047&lt;120,"Moderately Soft",
C2047&lt;=170,"Desirable",
C2047&lt;=240,"Moderately Hard",
C2047&gt;240,"Hard")</f>
        <v>Moderately Hard</v>
      </c>
      <c r="Q2048" t="str" cm="1">
        <f t="array" ref="Q2048">_xlfn.IFS(D2047&lt;50,"Non-Beneficial",
D2047&lt;=150,"Excellent",
D2047&lt;=250,"Good",
D2047&lt;=350,"Average",
D2047&lt;=500,"Poor",
D2047&lt;=800,"Very Poor",
D2047&gt;800,"Unacceptable")</f>
        <v>Average</v>
      </c>
      <c r="R2048" t="str">
        <f t="shared" si="280"/>
        <v>Unacceptable</v>
      </c>
      <c r="S2048" t="str">
        <f t="shared" si="282"/>
        <v>Safe</v>
      </c>
      <c r="T2048" t="str">
        <f t="shared" si="283"/>
        <v>Acceptable</v>
      </c>
      <c r="U2048" t="str">
        <f t="shared" si="284"/>
        <v>Acceptable</v>
      </c>
      <c r="V2048" t="str">
        <f t="shared" si="285"/>
        <v>Safe</v>
      </c>
      <c r="W2048" t="str">
        <f t="shared" si="286"/>
        <v>Acceptable</v>
      </c>
      <c r="AA2048" t="str">
        <f t="shared" si="287"/>
        <v>Not-Potable</v>
      </c>
      <c r="AB2048" t="str">
        <f t="shared" si="288"/>
        <v>Potable</v>
      </c>
      <c r="AC2048" t="s">
        <v>35</v>
      </c>
    </row>
    <row r="2049" spans="2:29" x14ac:dyDescent="0.3">
      <c r="B2049">
        <v>7.4591241732177398</v>
      </c>
      <c r="C2049">
        <v>195.02871681275201</v>
      </c>
      <c r="D2049">
        <v>331.734994093615</v>
      </c>
      <c r="E2049">
        <v>7.55137398404527</v>
      </c>
      <c r="F2049">
        <f>$AH$27</f>
        <v>333.77577661081307</v>
      </c>
      <c r="G2049">
        <v>534.16699720422105</v>
      </c>
      <c r="H2049">
        <v>17.334051538536801</v>
      </c>
      <c r="I2049">
        <v>38.368068089309801</v>
      </c>
      <c r="J2049">
        <v>3.54475152142588</v>
      </c>
      <c r="O2049" t="str">
        <f t="shared" si="281"/>
        <v>Acidic</v>
      </c>
      <c r="P2049" t="str" cm="1">
        <f t="array" ref="P2049">_xlfn.IFS(C2048&lt;=60,"Soft",
C2048&lt;120,"Moderately Soft",
C2048&lt;=170,"Desirable",
C2048&lt;=240,"Moderately Hard",
C2048&gt;240,"Hard")</f>
        <v>Desirable</v>
      </c>
      <c r="Q2049" t="str" cm="1">
        <f t="array" ref="Q2049">_xlfn.IFS(D2048&lt;50,"Non-Beneficial",
D2048&lt;=150,"Excellent",
D2048&lt;=250,"Good",
D2048&lt;=350,"Average",
D2048&lt;=500,"Poor",
D2048&lt;=800,"Very Poor",
D2048&gt;800,"Unacceptable")</f>
        <v>Excellent</v>
      </c>
      <c r="R2049" t="str">
        <f t="shared" si="280"/>
        <v>Needs Boiling</v>
      </c>
      <c r="S2049" t="str">
        <f t="shared" si="282"/>
        <v>Safe</v>
      </c>
      <c r="T2049" t="str">
        <f t="shared" si="283"/>
        <v>Acceptable</v>
      </c>
      <c r="U2049" t="str">
        <f t="shared" si="284"/>
        <v>Acceptable</v>
      </c>
      <c r="V2049" t="str">
        <f t="shared" si="285"/>
        <v>Safe</v>
      </c>
      <c r="W2049" t="str">
        <f t="shared" si="286"/>
        <v>Acceptable</v>
      </c>
      <c r="AA2049" t="str">
        <f t="shared" si="287"/>
        <v>Not-Potable</v>
      </c>
      <c r="AB2049" t="str">
        <f t="shared" si="288"/>
        <v>Potable</v>
      </c>
      <c r="AC2049" t="s">
        <v>35</v>
      </c>
    </row>
    <row r="2050" spans="2:29" x14ac:dyDescent="0.3">
      <c r="B2050">
        <f>$AG$27</f>
        <v>7.080794504276815</v>
      </c>
      <c r="C2050">
        <v>221.673134274087</v>
      </c>
      <c r="D2050">
        <v>322.695049381204</v>
      </c>
      <c r="E2050">
        <v>8.7652379104880396</v>
      </c>
      <c r="F2050">
        <v>303.96173872273698</v>
      </c>
      <c r="G2050">
        <v>357.35856660636301</v>
      </c>
      <c r="H2050">
        <v>12.819740556263</v>
      </c>
      <c r="I2050">
        <v>51.374238609336501</v>
      </c>
      <c r="J2050">
        <v>4.8048285673375801</v>
      </c>
      <c r="O2050" t="str">
        <f t="shared" si="281"/>
        <v>Neutral</v>
      </c>
      <c r="P2050" t="str" cm="1">
        <f t="array" ref="P2050">_xlfn.IFS(C2049&lt;=60,"Soft",
C2049&lt;120,"Moderately Soft",
C2049&lt;=170,"Desirable",
C2049&lt;=240,"Moderately Hard",
C2049&gt;240,"Hard")</f>
        <v>Moderately Hard</v>
      </c>
      <c r="Q2050" t="str" cm="1">
        <f t="array" ref="Q2050">_xlfn.IFS(D2049&lt;50,"Non-Beneficial",
D2049&lt;=150,"Excellent",
D2049&lt;=250,"Good",
D2049&lt;=350,"Average",
D2049&lt;=500,"Poor",
D2049&lt;=800,"Very Poor",
D2049&gt;800,"Unacceptable")</f>
        <v>Average</v>
      </c>
      <c r="R2050" t="str">
        <f t="shared" si="280"/>
        <v>Unacceptable</v>
      </c>
      <c r="S2050" t="str">
        <f t="shared" si="282"/>
        <v>Safe</v>
      </c>
      <c r="T2050" t="str">
        <f t="shared" si="283"/>
        <v>Unacceptable</v>
      </c>
      <c r="U2050" t="str">
        <f t="shared" si="284"/>
        <v>Acceptable</v>
      </c>
      <c r="V2050" t="str">
        <f t="shared" si="285"/>
        <v>Safe</v>
      </c>
      <c r="W2050" t="str">
        <f t="shared" si="286"/>
        <v>Acceptable</v>
      </c>
      <c r="AA2050" t="str">
        <f t="shared" si="287"/>
        <v>Not-Potable</v>
      </c>
      <c r="AB2050" t="str">
        <f t="shared" si="288"/>
        <v>Not-Potable</v>
      </c>
      <c r="AC2050" t="s">
        <v>35</v>
      </c>
    </row>
    <row r="2051" spans="2:29" x14ac:dyDescent="0.3">
      <c r="B2051">
        <v>7.0960471010056798</v>
      </c>
      <c r="C2051">
        <v>221.508244629074</v>
      </c>
      <c r="D2051">
        <v>172.400210647508</v>
      </c>
      <c r="E2051">
        <v>9.1814729380876905</v>
      </c>
      <c r="F2051">
        <v>322.61687826428999</v>
      </c>
      <c r="G2051">
        <v>442.54359947709099</v>
      </c>
      <c r="H2051">
        <v>16.5762002955565</v>
      </c>
      <c r="I2051">
        <v>78.122090615365806</v>
      </c>
      <c r="J2051">
        <v>4.7856373779333596</v>
      </c>
      <c r="O2051" t="str">
        <f t="shared" si="281"/>
        <v>Neutral</v>
      </c>
      <c r="P2051" t="str" cm="1">
        <f t="array" ref="P2051">_xlfn.IFS(C2050&lt;=60,"Soft",
C2050&lt;120,"Moderately Soft",
C2050&lt;=170,"Desirable",
C2050&lt;=240,"Moderately Hard",
C2050&gt;240,"Hard")</f>
        <v>Moderately Hard</v>
      </c>
      <c r="Q2051" t="str" cm="1">
        <f t="array" ref="Q2051">_xlfn.IFS(D2050&lt;50,"Non-Beneficial",
D2050&lt;=150,"Excellent",
D2050&lt;=250,"Good",
D2050&lt;=350,"Average",
D2050&lt;=500,"Poor",
D2050&lt;=800,"Very Poor",
D2050&gt;800,"Unacceptable")</f>
        <v>Average</v>
      </c>
      <c r="R2051" t="str">
        <f t="shared" ref="R2051:R2114" si="289">IF(E2050&lt;=5,"Acceptable",
IF(E2050&lt;=7,"Needs Boiling","Unacceptable"))</f>
        <v>Unacceptable</v>
      </c>
      <c r="S2051" t="str">
        <f t="shared" si="282"/>
        <v>Safe</v>
      </c>
      <c r="T2051" t="str">
        <f t="shared" si="283"/>
        <v>Acceptable</v>
      </c>
      <c r="U2051" t="str">
        <f t="shared" si="284"/>
        <v>Acceptable</v>
      </c>
      <c r="V2051" t="str">
        <f t="shared" si="285"/>
        <v>Safe</v>
      </c>
      <c r="W2051" t="str">
        <f t="shared" si="286"/>
        <v>Acceptable</v>
      </c>
      <c r="AA2051" t="str">
        <f t="shared" si="287"/>
        <v>Not-Potable</v>
      </c>
      <c r="AB2051" t="str">
        <f t="shared" si="288"/>
        <v>Potable</v>
      </c>
      <c r="AC2051" t="s">
        <v>35</v>
      </c>
    </row>
    <row r="2052" spans="2:29" x14ac:dyDescent="0.3">
      <c r="B2052">
        <v>6.9894421770484403</v>
      </c>
      <c r="C2052">
        <v>197.68583849810199</v>
      </c>
      <c r="D2052">
        <v>121.507219225635</v>
      </c>
      <c r="E2052">
        <v>7.9841660876830201</v>
      </c>
      <c r="F2052">
        <v>341.10011521165598</v>
      </c>
      <c r="G2052">
        <v>303.596798643851</v>
      </c>
      <c r="H2052">
        <v>14.3308863006071</v>
      </c>
      <c r="I2052">
        <v>70.856865550093204</v>
      </c>
      <c r="J2052">
        <v>3.85304755004121</v>
      </c>
      <c r="O2052" t="str">
        <f t="shared" ref="O2052:O2115" si="290">IF(B2051&lt;3,"Highly Acidic",
IF(AND(B2051&lt;6.52,B2051&gt;=3),"Acidic",
IF(AND(B2051&gt;=6.52,B2051&lt;=6.83),"Drinkable",
IF(AND(B2051&gt;6.83,B2051&lt;8),"Neutral",
IF(AND(B2051&gt;=8,B2051&lt;11),"Alkaline","Highly Alkaline")
))))</f>
        <v>Neutral</v>
      </c>
      <c r="P2052" t="str" cm="1">
        <f t="array" ref="P2052">_xlfn.IFS(C2051&lt;=60,"Soft",
C2051&lt;120,"Moderately Soft",
C2051&lt;=170,"Desirable",
C2051&lt;=240,"Moderately Hard",
C2051&gt;240,"Hard")</f>
        <v>Moderately Hard</v>
      </c>
      <c r="Q2052" t="str" cm="1">
        <f t="array" ref="Q2052">_xlfn.IFS(D2051&lt;50,"Non-Beneficial",
D2051&lt;=150,"Excellent",
D2051&lt;=250,"Good",
D2051&lt;=350,"Average",
D2051&lt;=500,"Poor",
D2051&lt;=800,"Very Poor",
D2051&gt;800,"Unacceptable")</f>
        <v>Good</v>
      </c>
      <c r="R2052" t="str">
        <f t="shared" si="289"/>
        <v>Unacceptable</v>
      </c>
      <c r="S2052" t="str">
        <f t="shared" ref="S2052:S2115" si="291">IF(F2051&lt;=400,"Safe","Unsafe")</f>
        <v>Safe</v>
      </c>
      <c r="T2052" t="str">
        <f t="shared" ref="T2052:T2115" si="292">IF(G2051&lt;=500,"Acceptable","Unacceptable")</f>
        <v>Acceptable</v>
      </c>
      <c r="U2052" t="str">
        <f t="shared" ref="U2052:U2115" si="293">IF(H2051&lt;20,"Acceptable","Unacceptable")</f>
        <v>Acceptable</v>
      </c>
      <c r="V2052" t="str">
        <f t="shared" ref="V2052:V2115" si="294">IF(I2051&lt;=80,"Safe","Unsafe")</f>
        <v>Safe</v>
      </c>
      <c r="W2052" t="str">
        <f t="shared" ref="W2052:W2115" si="295">IF(J2051&lt;5,"Acceptable","Unacceptable")</f>
        <v>Acceptable</v>
      </c>
      <c r="AA2052" t="str">
        <f t="shared" ref="AA2052:AA2115" si="296">IF(
       AND(OR(O2052 = "Drinkable",O2052 = "Neutral"),
                OR(P2052 = "Desirable",P2052 = "Moderately Hard"),
                OR(Q2052 = "Excellent",Q2052 = "Good",Q2052 = "Average"),
                OR(R2052 = "Acceptable",R2052 = "Needs Boiling"),
                S2052 = "Safe",
                T2052 = "Acceptable",
                U2052 = "Acceptable",
                V2052 = "Safe",
                W2052 = "Acceptable"
               ),
     "Potable",
    "Not-Potable"
   )</f>
        <v>Not-Potable</v>
      </c>
      <c r="AB2052" t="str">
        <f t="shared" ref="AB2052:AB2115" si="297">IF(
        SUM(
                   IF(OR(O2052 = "Neutral",O2052 = "Drinkable"),1,0),
                   IF(OR(P2052 = "Desirable",P2052 = "Moderately Hard"),1,0),
                   IF(OR(Q2052 = "Good",Q2052 = "Average",Q2052 ="Excellent"),1,0),
                   IF(OR(R2052 = "Acceptable",R2052 = "Needs Boiling"),1,0),
                   IF(S2052 = "Safe",1,0),
                   IF(T2052 = "Acceptable",1,0),
                   IF(U2052 = "Acceptable",1,0),
                   IF(V2052 = "Safe",1,0),
                   IF(W2052 = "Acceptable",1,0)
               )&gt;7,
      "Potable",
      "Not-Potable"
  )</f>
        <v>Potable</v>
      </c>
      <c r="AC2052" t="s">
        <v>35</v>
      </c>
    </row>
    <row r="2053" spans="2:29" x14ac:dyDescent="0.3">
      <c r="B2053">
        <f>$AG$27</f>
        <v>7.080794504276815</v>
      </c>
      <c r="C2053">
        <v>184.74139408542101</v>
      </c>
      <c r="D2053">
        <v>323.28714811575099</v>
      </c>
      <c r="E2053">
        <v>8.3965869137682798</v>
      </c>
      <c r="F2053">
        <v>292.93822065534698</v>
      </c>
      <c r="G2053">
        <v>617.14479398805304</v>
      </c>
      <c r="H2053">
        <v>8.3485062718866008</v>
      </c>
      <c r="I2053">
        <v>51.457074307078997</v>
      </c>
      <c r="J2053">
        <v>5.4931809641939804</v>
      </c>
      <c r="O2053" t="str">
        <f t="shared" si="290"/>
        <v>Neutral</v>
      </c>
      <c r="P2053" t="str" cm="1">
        <f t="array" ref="P2053">_xlfn.IFS(C2052&lt;=60,"Soft",
C2052&lt;120,"Moderately Soft",
C2052&lt;=170,"Desirable",
C2052&lt;=240,"Moderately Hard",
C2052&gt;240,"Hard")</f>
        <v>Moderately Hard</v>
      </c>
      <c r="Q2053" t="str" cm="1">
        <f t="array" ref="Q2053">_xlfn.IFS(D2052&lt;50,"Non-Beneficial",
D2052&lt;=150,"Excellent",
D2052&lt;=250,"Good",
D2052&lt;=350,"Average",
D2052&lt;=500,"Poor",
D2052&lt;=800,"Very Poor",
D2052&gt;800,"Unacceptable")</f>
        <v>Excellent</v>
      </c>
      <c r="R2053" t="str">
        <f t="shared" si="289"/>
        <v>Unacceptable</v>
      </c>
      <c r="S2053" t="str">
        <f t="shared" si="291"/>
        <v>Safe</v>
      </c>
      <c r="T2053" t="str">
        <f t="shared" si="292"/>
        <v>Acceptable</v>
      </c>
      <c r="U2053" t="str">
        <f t="shared" si="293"/>
        <v>Acceptable</v>
      </c>
      <c r="V2053" t="str">
        <f t="shared" si="294"/>
        <v>Safe</v>
      </c>
      <c r="W2053" t="str">
        <f t="shared" si="295"/>
        <v>Acceptable</v>
      </c>
      <c r="AA2053" t="str">
        <f t="shared" si="296"/>
        <v>Not-Potable</v>
      </c>
      <c r="AB2053" t="str">
        <f t="shared" si="297"/>
        <v>Potable</v>
      </c>
      <c r="AC2053" t="s">
        <v>40</v>
      </c>
    </row>
    <row r="2054" spans="2:29" x14ac:dyDescent="0.3">
      <c r="B2054">
        <v>8.2977258777917093</v>
      </c>
      <c r="C2054">
        <v>222.436321244749</v>
      </c>
      <c r="D2054">
        <v>203.20108452673401</v>
      </c>
      <c r="E2054">
        <v>7.3218586428638401</v>
      </c>
      <c r="F2054">
        <v>297.13868687030998</v>
      </c>
      <c r="G2054">
        <v>374.11952246851803</v>
      </c>
      <c r="H2054">
        <v>15.7792327842844</v>
      </c>
      <c r="I2054">
        <v>93.4463301480273</v>
      </c>
      <c r="J2054">
        <v>4.1661054736715197</v>
      </c>
      <c r="O2054" t="str">
        <f t="shared" si="290"/>
        <v>Neutral</v>
      </c>
      <c r="P2054" t="str" cm="1">
        <f t="array" ref="P2054">_xlfn.IFS(C2053&lt;=60,"Soft",
C2053&lt;120,"Moderately Soft",
C2053&lt;=170,"Desirable",
C2053&lt;=240,"Moderately Hard",
C2053&gt;240,"Hard")</f>
        <v>Moderately Hard</v>
      </c>
      <c r="Q2054" t="str" cm="1">
        <f t="array" ref="Q2054">_xlfn.IFS(D2053&lt;50,"Non-Beneficial",
D2053&lt;=150,"Excellent",
D2053&lt;=250,"Good",
D2053&lt;=350,"Average",
D2053&lt;=500,"Poor",
D2053&lt;=800,"Very Poor",
D2053&gt;800,"Unacceptable")</f>
        <v>Average</v>
      </c>
      <c r="R2054" t="str">
        <f t="shared" si="289"/>
        <v>Unacceptable</v>
      </c>
      <c r="S2054" t="str">
        <f t="shared" si="291"/>
        <v>Safe</v>
      </c>
      <c r="T2054" t="str">
        <f t="shared" si="292"/>
        <v>Unacceptable</v>
      </c>
      <c r="U2054" t="str">
        <f t="shared" si="293"/>
        <v>Acceptable</v>
      </c>
      <c r="V2054" t="str">
        <f t="shared" si="294"/>
        <v>Safe</v>
      </c>
      <c r="W2054" t="str">
        <f t="shared" si="295"/>
        <v>Unacceptable</v>
      </c>
      <c r="AA2054" t="str">
        <f t="shared" si="296"/>
        <v>Not-Potable</v>
      </c>
      <c r="AB2054" t="str">
        <f t="shared" si="297"/>
        <v>Not-Potable</v>
      </c>
      <c r="AC2054" t="s">
        <v>40</v>
      </c>
    </row>
    <row r="2055" spans="2:29" x14ac:dyDescent="0.3">
      <c r="B2055">
        <v>3.8464539500942201</v>
      </c>
      <c r="C2055">
        <v>211.75720506527901</v>
      </c>
      <c r="D2055">
        <v>146.86283390031201</v>
      </c>
      <c r="E2055">
        <v>7.55787272923176</v>
      </c>
      <c r="F2055">
        <v>326.91213393279202</v>
      </c>
      <c r="G2055">
        <v>371.26937355479902</v>
      </c>
      <c r="H2055">
        <v>21.765169504162799</v>
      </c>
      <c r="I2055">
        <v>35.781528854075503</v>
      </c>
      <c r="J2055">
        <v>3.1434306692277301</v>
      </c>
      <c r="O2055" t="str">
        <f t="shared" si="290"/>
        <v>Alkaline</v>
      </c>
      <c r="P2055" t="str" cm="1">
        <f t="array" ref="P2055">_xlfn.IFS(C2054&lt;=60,"Soft",
C2054&lt;120,"Moderately Soft",
C2054&lt;=170,"Desirable",
C2054&lt;=240,"Moderately Hard",
C2054&gt;240,"Hard")</f>
        <v>Moderately Hard</v>
      </c>
      <c r="Q2055" t="str" cm="1">
        <f t="array" ref="Q2055">_xlfn.IFS(D2054&lt;50,"Non-Beneficial",
D2054&lt;=150,"Excellent",
D2054&lt;=250,"Good",
D2054&lt;=350,"Average",
D2054&lt;=500,"Poor",
D2054&lt;=800,"Very Poor",
D2054&gt;800,"Unacceptable")</f>
        <v>Good</v>
      </c>
      <c r="R2055" t="str">
        <f t="shared" si="289"/>
        <v>Unacceptable</v>
      </c>
      <c r="S2055" t="str">
        <f t="shared" si="291"/>
        <v>Safe</v>
      </c>
      <c r="T2055" t="str">
        <f t="shared" si="292"/>
        <v>Acceptable</v>
      </c>
      <c r="U2055" t="str">
        <f t="shared" si="293"/>
        <v>Acceptable</v>
      </c>
      <c r="V2055" t="str">
        <f t="shared" si="294"/>
        <v>Unsafe</v>
      </c>
      <c r="W2055" t="str">
        <f t="shared" si="295"/>
        <v>Acceptable</v>
      </c>
      <c r="AA2055" t="str">
        <f t="shared" si="296"/>
        <v>Not-Potable</v>
      </c>
      <c r="AB2055" t="str">
        <f t="shared" si="297"/>
        <v>Not-Potable</v>
      </c>
      <c r="AC2055" t="s">
        <v>40</v>
      </c>
    </row>
    <row r="2056" spans="2:29" x14ac:dyDescent="0.3">
      <c r="B2056">
        <f>$AG$27</f>
        <v>7.080794504276815</v>
      </c>
      <c r="C2056">
        <v>174.91772428724801</v>
      </c>
      <c r="D2056">
        <v>289.90787882222401</v>
      </c>
      <c r="E2056">
        <v>4.6604112325454503</v>
      </c>
      <c r="F2056">
        <v>417.34026772157603</v>
      </c>
      <c r="G2056">
        <v>468.84298450121997</v>
      </c>
      <c r="H2056">
        <v>10.0182378049942</v>
      </c>
      <c r="I2056">
        <v>53.347047635927801</v>
      </c>
      <c r="J2056">
        <v>3.6690568359042599</v>
      </c>
      <c r="O2056" t="str">
        <f t="shared" si="290"/>
        <v>Acidic</v>
      </c>
      <c r="P2056" t="str" cm="1">
        <f t="array" ref="P2056">_xlfn.IFS(C2055&lt;=60,"Soft",
C2055&lt;120,"Moderately Soft",
C2055&lt;=170,"Desirable",
C2055&lt;=240,"Moderately Hard",
C2055&gt;240,"Hard")</f>
        <v>Moderately Hard</v>
      </c>
      <c r="Q2056" t="str" cm="1">
        <f t="array" ref="Q2056">_xlfn.IFS(D2055&lt;50,"Non-Beneficial",
D2055&lt;=150,"Excellent",
D2055&lt;=250,"Good",
D2055&lt;=350,"Average",
D2055&lt;=500,"Poor",
D2055&lt;=800,"Very Poor",
D2055&gt;800,"Unacceptable")</f>
        <v>Excellent</v>
      </c>
      <c r="R2056" t="str">
        <f t="shared" si="289"/>
        <v>Unacceptable</v>
      </c>
      <c r="S2056" t="str">
        <f t="shared" si="291"/>
        <v>Safe</v>
      </c>
      <c r="T2056" t="str">
        <f t="shared" si="292"/>
        <v>Acceptable</v>
      </c>
      <c r="U2056" t="str">
        <f t="shared" si="293"/>
        <v>Unacceptable</v>
      </c>
      <c r="V2056" t="str">
        <f t="shared" si="294"/>
        <v>Safe</v>
      </c>
      <c r="W2056" t="str">
        <f t="shared" si="295"/>
        <v>Acceptable</v>
      </c>
      <c r="AA2056" t="str">
        <f t="shared" si="296"/>
        <v>Not-Potable</v>
      </c>
      <c r="AB2056" t="str">
        <f t="shared" si="297"/>
        <v>Not-Potable</v>
      </c>
      <c r="AC2056" t="s">
        <v>40</v>
      </c>
    </row>
    <row r="2057" spans="2:29" x14ac:dyDescent="0.3">
      <c r="B2057">
        <v>9.3800070920145</v>
      </c>
      <c r="C2057">
        <v>166.269756652746</v>
      </c>
      <c r="D2057">
        <v>324.71456323502599</v>
      </c>
      <c r="E2057">
        <v>7.3425346586643503</v>
      </c>
      <c r="F2057">
        <f>$AH$27</f>
        <v>333.77577661081307</v>
      </c>
      <c r="G2057">
        <v>498.31306197045302</v>
      </c>
      <c r="H2057">
        <v>12.779885345815</v>
      </c>
      <c r="I2057">
        <v>56.793317265412902</v>
      </c>
      <c r="J2057">
        <v>4.5662536959670197</v>
      </c>
      <c r="O2057" t="str">
        <f t="shared" si="290"/>
        <v>Neutral</v>
      </c>
      <c r="P2057" t="str" cm="1">
        <f t="array" ref="P2057">_xlfn.IFS(C2056&lt;=60,"Soft",
C2056&lt;120,"Moderately Soft",
C2056&lt;=170,"Desirable",
C2056&lt;=240,"Moderately Hard",
C2056&gt;240,"Hard")</f>
        <v>Moderately Hard</v>
      </c>
      <c r="Q2057" t="str" cm="1">
        <f t="array" ref="Q2057">_xlfn.IFS(D2056&lt;50,"Non-Beneficial",
D2056&lt;=150,"Excellent",
D2056&lt;=250,"Good",
D2056&lt;=350,"Average",
D2056&lt;=500,"Poor",
D2056&lt;=800,"Very Poor",
D2056&gt;800,"Unacceptable")</f>
        <v>Average</v>
      </c>
      <c r="R2057" t="str">
        <f t="shared" si="289"/>
        <v>Acceptable</v>
      </c>
      <c r="S2057" t="str">
        <f t="shared" si="291"/>
        <v>Unsafe</v>
      </c>
      <c r="T2057" t="str">
        <f t="shared" si="292"/>
        <v>Acceptable</v>
      </c>
      <c r="U2057" t="str">
        <f t="shared" si="293"/>
        <v>Acceptable</v>
      </c>
      <c r="V2057" t="str">
        <f t="shared" si="294"/>
        <v>Safe</v>
      </c>
      <c r="W2057" t="str">
        <f t="shared" si="295"/>
        <v>Acceptable</v>
      </c>
      <c r="AA2057" t="str">
        <f t="shared" si="296"/>
        <v>Not-Potable</v>
      </c>
      <c r="AB2057" t="str">
        <f t="shared" si="297"/>
        <v>Potable</v>
      </c>
      <c r="AC2057" t="s">
        <v>40</v>
      </c>
    </row>
    <row r="2058" spans="2:29" x14ac:dyDescent="0.3">
      <c r="B2058">
        <v>8.9983750226791006</v>
      </c>
      <c r="C2058">
        <v>169.22832999463901</v>
      </c>
      <c r="D2058">
        <v>217.90010896466902</v>
      </c>
      <c r="E2058">
        <v>7.92335706717272</v>
      </c>
      <c r="F2058">
        <f>$AH$27</f>
        <v>333.77577661081307</v>
      </c>
      <c r="G2058">
        <v>436.92150830809101</v>
      </c>
      <c r="H2058">
        <v>18.2221949539862</v>
      </c>
      <c r="I2058">
        <v>73.217875437224293</v>
      </c>
      <c r="J2058">
        <v>4.5169329850506097</v>
      </c>
      <c r="O2058" t="str">
        <f t="shared" si="290"/>
        <v>Alkaline</v>
      </c>
      <c r="P2058" t="str" cm="1">
        <f t="array" ref="P2058">_xlfn.IFS(C2057&lt;=60,"Soft",
C2057&lt;120,"Moderately Soft",
C2057&lt;=170,"Desirable",
C2057&lt;=240,"Moderately Hard",
C2057&gt;240,"Hard")</f>
        <v>Desirable</v>
      </c>
      <c r="Q2058" t="str" cm="1">
        <f t="array" ref="Q2058">_xlfn.IFS(D2057&lt;50,"Non-Beneficial",
D2057&lt;=150,"Excellent",
D2057&lt;=250,"Good",
D2057&lt;=350,"Average",
D2057&lt;=500,"Poor",
D2057&lt;=800,"Very Poor",
D2057&gt;800,"Unacceptable")</f>
        <v>Average</v>
      </c>
      <c r="R2058" t="str">
        <f t="shared" si="289"/>
        <v>Unacceptable</v>
      </c>
      <c r="S2058" t="str">
        <f t="shared" si="291"/>
        <v>Safe</v>
      </c>
      <c r="T2058" t="str">
        <f t="shared" si="292"/>
        <v>Acceptable</v>
      </c>
      <c r="U2058" t="str">
        <f t="shared" si="293"/>
        <v>Acceptable</v>
      </c>
      <c r="V2058" t="str">
        <f t="shared" si="294"/>
        <v>Safe</v>
      </c>
      <c r="W2058" t="str">
        <f t="shared" si="295"/>
        <v>Acceptable</v>
      </c>
      <c r="AA2058" t="str">
        <f t="shared" si="296"/>
        <v>Not-Potable</v>
      </c>
      <c r="AB2058" t="str">
        <f t="shared" si="297"/>
        <v>Not-Potable</v>
      </c>
      <c r="AC2058" t="s">
        <v>40</v>
      </c>
    </row>
    <row r="2059" spans="2:29" x14ac:dyDescent="0.3">
      <c r="B2059">
        <v>5.6903874243649204</v>
      </c>
      <c r="C2059">
        <v>241.21572946275899</v>
      </c>
      <c r="D2059">
        <v>140.83829887957899</v>
      </c>
      <c r="E2059">
        <v>5.7389623666348601</v>
      </c>
      <c r="F2059">
        <v>293.46516380301898</v>
      </c>
      <c r="G2059">
        <v>498.28297824317599</v>
      </c>
      <c r="H2059">
        <v>24.7553923698833</v>
      </c>
      <c r="I2059">
        <v>70.728902320987103</v>
      </c>
      <c r="J2059">
        <v>2.9886210311193202</v>
      </c>
      <c r="O2059" t="str">
        <f t="shared" si="290"/>
        <v>Alkaline</v>
      </c>
      <c r="P2059" t="str" cm="1">
        <f t="array" ref="P2059">_xlfn.IFS(C2058&lt;=60,"Soft",
C2058&lt;120,"Moderately Soft",
C2058&lt;=170,"Desirable",
C2058&lt;=240,"Moderately Hard",
C2058&gt;240,"Hard")</f>
        <v>Desirable</v>
      </c>
      <c r="Q2059" t="str" cm="1">
        <f t="array" ref="Q2059">_xlfn.IFS(D2058&lt;50,"Non-Beneficial",
D2058&lt;=150,"Excellent",
D2058&lt;=250,"Good",
D2058&lt;=350,"Average",
D2058&lt;=500,"Poor",
D2058&lt;=800,"Very Poor",
D2058&gt;800,"Unacceptable")</f>
        <v>Good</v>
      </c>
      <c r="R2059" t="str">
        <f t="shared" si="289"/>
        <v>Unacceptable</v>
      </c>
      <c r="S2059" t="str">
        <f t="shared" si="291"/>
        <v>Safe</v>
      </c>
      <c r="T2059" t="str">
        <f t="shared" si="292"/>
        <v>Acceptable</v>
      </c>
      <c r="U2059" t="str">
        <f t="shared" si="293"/>
        <v>Acceptable</v>
      </c>
      <c r="V2059" t="str">
        <f t="shared" si="294"/>
        <v>Safe</v>
      </c>
      <c r="W2059" t="str">
        <f t="shared" si="295"/>
        <v>Acceptable</v>
      </c>
      <c r="AA2059" t="str">
        <f t="shared" si="296"/>
        <v>Not-Potable</v>
      </c>
      <c r="AB2059" t="str">
        <f t="shared" si="297"/>
        <v>Not-Potable</v>
      </c>
      <c r="AC2059" t="s">
        <v>40</v>
      </c>
    </row>
    <row r="2060" spans="2:29" x14ac:dyDescent="0.3">
      <c r="B2060">
        <v>7.3015634493794002</v>
      </c>
      <c r="C2060">
        <v>177.66289465631201</v>
      </c>
      <c r="D2060">
        <v>234.41267143294098</v>
      </c>
      <c r="E2060">
        <v>9.1070172428217706</v>
      </c>
      <c r="F2060">
        <v>326.29063024003</v>
      </c>
      <c r="G2060">
        <v>478.46704701735899</v>
      </c>
      <c r="H2060">
        <v>14.0033957646183</v>
      </c>
      <c r="I2060">
        <v>55.183347290183399</v>
      </c>
      <c r="J2060">
        <v>2.7749609493035399</v>
      </c>
      <c r="O2060" t="str">
        <f t="shared" si="290"/>
        <v>Acidic</v>
      </c>
      <c r="P2060" t="str" cm="1">
        <f t="array" ref="P2060">_xlfn.IFS(C2059&lt;=60,"Soft",
C2059&lt;120,"Moderately Soft",
C2059&lt;=170,"Desirable",
C2059&lt;=240,"Moderately Hard",
C2059&gt;240,"Hard")</f>
        <v>Hard</v>
      </c>
      <c r="Q2060" t="str" cm="1">
        <f t="array" ref="Q2060">_xlfn.IFS(D2059&lt;50,"Non-Beneficial",
D2059&lt;=150,"Excellent",
D2059&lt;=250,"Good",
D2059&lt;=350,"Average",
D2059&lt;=500,"Poor",
D2059&lt;=800,"Very Poor",
D2059&gt;800,"Unacceptable")</f>
        <v>Excellent</v>
      </c>
      <c r="R2060" t="str">
        <f t="shared" si="289"/>
        <v>Needs Boiling</v>
      </c>
      <c r="S2060" t="str">
        <f t="shared" si="291"/>
        <v>Safe</v>
      </c>
      <c r="T2060" t="str">
        <f t="shared" si="292"/>
        <v>Acceptable</v>
      </c>
      <c r="U2060" t="str">
        <f t="shared" si="293"/>
        <v>Unacceptable</v>
      </c>
      <c r="V2060" t="str">
        <f t="shared" si="294"/>
        <v>Safe</v>
      </c>
      <c r="W2060" t="str">
        <f t="shared" si="295"/>
        <v>Acceptable</v>
      </c>
      <c r="AA2060" t="str">
        <f t="shared" si="296"/>
        <v>Not-Potable</v>
      </c>
      <c r="AB2060" t="str">
        <f t="shared" si="297"/>
        <v>Not-Potable</v>
      </c>
      <c r="AC2060" t="s">
        <v>40</v>
      </c>
    </row>
    <row r="2061" spans="2:29" x14ac:dyDescent="0.3">
      <c r="B2061">
        <v>7.0316840506457803</v>
      </c>
      <c r="C2061">
        <v>201.002105931036</v>
      </c>
      <c r="D2061">
        <v>245.10507558400602</v>
      </c>
      <c r="E2061">
        <v>5.8182736226769096</v>
      </c>
      <c r="F2061">
        <v>401.26883201638401</v>
      </c>
      <c r="G2061">
        <v>371.61639710329598</v>
      </c>
      <c r="H2061">
        <v>12.846818967375</v>
      </c>
      <c r="I2061">
        <v>89.192433383547595</v>
      </c>
      <c r="J2061">
        <v>4.4221828574075799</v>
      </c>
      <c r="O2061" t="str">
        <f t="shared" si="290"/>
        <v>Neutral</v>
      </c>
      <c r="P2061" t="str" cm="1">
        <f t="array" ref="P2061">_xlfn.IFS(C2060&lt;=60,"Soft",
C2060&lt;120,"Moderately Soft",
C2060&lt;=170,"Desirable",
C2060&lt;=240,"Moderately Hard",
C2060&gt;240,"Hard")</f>
        <v>Moderately Hard</v>
      </c>
      <c r="Q2061" t="str" cm="1">
        <f t="array" ref="Q2061">_xlfn.IFS(D2060&lt;50,"Non-Beneficial",
D2060&lt;=150,"Excellent",
D2060&lt;=250,"Good",
D2060&lt;=350,"Average",
D2060&lt;=500,"Poor",
D2060&lt;=800,"Very Poor",
D2060&gt;800,"Unacceptable")</f>
        <v>Good</v>
      </c>
      <c r="R2061" t="str">
        <f t="shared" si="289"/>
        <v>Unacceptable</v>
      </c>
      <c r="S2061" t="str">
        <f t="shared" si="291"/>
        <v>Safe</v>
      </c>
      <c r="T2061" t="str">
        <f t="shared" si="292"/>
        <v>Acceptable</v>
      </c>
      <c r="U2061" t="str">
        <f t="shared" si="293"/>
        <v>Acceptable</v>
      </c>
      <c r="V2061" t="str">
        <f t="shared" si="294"/>
        <v>Safe</v>
      </c>
      <c r="W2061" t="str">
        <f t="shared" si="295"/>
        <v>Acceptable</v>
      </c>
      <c r="AA2061" t="str">
        <f t="shared" si="296"/>
        <v>Not-Potable</v>
      </c>
      <c r="AB2061" t="str">
        <f t="shared" si="297"/>
        <v>Potable</v>
      </c>
      <c r="AC2061" t="s">
        <v>40</v>
      </c>
    </row>
    <row r="2062" spans="2:29" x14ac:dyDescent="0.3">
      <c r="B2062">
        <v>4.3486749930398396</v>
      </c>
      <c r="C2062">
        <v>197.27636402379099</v>
      </c>
      <c r="D2062">
        <v>98.480355827794398</v>
      </c>
      <c r="E2062">
        <v>10.810937986927501</v>
      </c>
      <c r="F2062">
        <f>$AH$27</f>
        <v>333.77577661081307</v>
      </c>
      <c r="G2062">
        <v>295.749525230583</v>
      </c>
      <c r="H2062">
        <v>19.958236153232999</v>
      </c>
      <c r="I2062">
        <v>81.746417904279099</v>
      </c>
      <c r="J2062">
        <v>4.3609500512264097</v>
      </c>
      <c r="O2062" t="str">
        <f t="shared" si="290"/>
        <v>Neutral</v>
      </c>
      <c r="P2062" t="str" cm="1">
        <f t="array" ref="P2062">_xlfn.IFS(C2061&lt;=60,"Soft",
C2061&lt;120,"Moderately Soft",
C2061&lt;=170,"Desirable",
C2061&lt;=240,"Moderately Hard",
C2061&gt;240,"Hard")</f>
        <v>Moderately Hard</v>
      </c>
      <c r="Q2062" t="str" cm="1">
        <f t="array" ref="Q2062">_xlfn.IFS(D2061&lt;50,"Non-Beneficial",
D2061&lt;=150,"Excellent",
D2061&lt;=250,"Good",
D2061&lt;=350,"Average",
D2061&lt;=500,"Poor",
D2061&lt;=800,"Very Poor",
D2061&gt;800,"Unacceptable")</f>
        <v>Good</v>
      </c>
      <c r="R2062" t="str">
        <f t="shared" si="289"/>
        <v>Needs Boiling</v>
      </c>
      <c r="S2062" t="str">
        <f t="shared" si="291"/>
        <v>Unsafe</v>
      </c>
      <c r="T2062" t="str">
        <f t="shared" si="292"/>
        <v>Acceptable</v>
      </c>
      <c r="U2062" t="str">
        <f t="shared" si="293"/>
        <v>Acceptable</v>
      </c>
      <c r="V2062" t="str">
        <f t="shared" si="294"/>
        <v>Unsafe</v>
      </c>
      <c r="W2062" t="str">
        <f t="shared" si="295"/>
        <v>Acceptable</v>
      </c>
      <c r="AA2062" t="str">
        <f t="shared" si="296"/>
        <v>Not-Potable</v>
      </c>
      <c r="AB2062" t="str">
        <f t="shared" si="297"/>
        <v>Not-Potable</v>
      </c>
      <c r="AC2062" t="s">
        <v>40</v>
      </c>
    </row>
    <row r="2063" spans="2:29" x14ac:dyDescent="0.3">
      <c r="B2063">
        <v>5.2941953902841696</v>
      </c>
      <c r="C2063">
        <v>234.27139905492999</v>
      </c>
      <c r="D2063">
        <v>268.11203068375596</v>
      </c>
      <c r="E2063">
        <v>3.6113582317736599</v>
      </c>
      <c r="F2063">
        <v>369.60846468801202</v>
      </c>
      <c r="G2063">
        <v>570.97502706536704</v>
      </c>
      <c r="H2063">
        <v>12.775773288940901</v>
      </c>
      <c r="I2063">
        <v>44.675682572249599</v>
      </c>
      <c r="J2063">
        <v>3.5224540932121302</v>
      </c>
      <c r="O2063" t="str">
        <f t="shared" si="290"/>
        <v>Acidic</v>
      </c>
      <c r="P2063" t="str" cm="1">
        <f t="array" ref="P2063">_xlfn.IFS(C2062&lt;=60,"Soft",
C2062&lt;120,"Moderately Soft",
C2062&lt;=170,"Desirable",
C2062&lt;=240,"Moderately Hard",
C2062&gt;240,"Hard")</f>
        <v>Moderately Hard</v>
      </c>
      <c r="Q2063" t="str" cm="1">
        <f t="array" ref="Q2063">_xlfn.IFS(D2062&lt;50,"Non-Beneficial",
D2062&lt;=150,"Excellent",
D2062&lt;=250,"Good",
D2062&lt;=350,"Average",
D2062&lt;=500,"Poor",
D2062&lt;=800,"Very Poor",
D2062&gt;800,"Unacceptable")</f>
        <v>Excellent</v>
      </c>
      <c r="R2063" t="str">
        <f t="shared" si="289"/>
        <v>Unacceptable</v>
      </c>
      <c r="S2063" t="str">
        <f t="shared" si="291"/>
        <v>Safe</v>
      </c>
      <c r="T2063" t="str">
        <f t="shared" si="292"/>
        <v>Acceptable</v>
      </c>
      <c r="U2063" t="str">
        <f t="shared" si="293"/>
        <v>Acceptable</v>
      </c>
      <c r="V2063" t="str">
        <f t="shared" si="294"/>
        <v>Unsafe</v>
      </c>
      <c r="W2063" t="str">
        <f t="shared" si="295"/>
        <v>Acceptable</v>
      </c>
      <c r="AA2063" t="str">
        <f t="shared" si="296"/>
        <v>Not-Potable</v>
      </c>
      <c r="AB2063" t="str">
        <f t="shared" si="297"/>
        <v>Not-Potable</v>
      </c>
      <c r="AC2063" t="s">
        <v>40</v>
      </c>
    </row>
    <row r="2064" spans="2:29" x14ac:dyDescent="0.3">
      <c r="B2064">
        <v>7.2579309948632904</v>
      </c>
      <c r="C2064">
        <v>187.76562168454399</v>
      </c>
      <c r="D2064">
        <v>243.54335174943199</v>
      </c>
      <c r="E2064">
        <v>7.1962537711580703</v>
      </c>
      <c r="F2064">
        <f>$AH$27</f>
        <v>333.77577661081307</v>
      </c>
      <c r="G2064">
        <v>346.29178461483201</v>
      </c>
      <c r="H2064">
        <v>10.892952717433101</v>
      </c>
      <c r="I2064">
        <v>61.561166135082701</v>
      </c>
      <c r="J2064">
        <v>4.2669225613508504</v>
      </c>
      <c r="O2064" t="str">
        <f t="shared" si="290"/>
        <v>Acidic</v>
      </c>
      <c r="P2064" t="str" cm="1">
        <f t="array" ref="P2064">_xlfn.IFS(C2063&lt;=60,"Soft",
C2063&lt;120,"Moderately Soft",
C2063&lt;=170,"Desirable",
C2063&lt;=240,"Moderately Hard",
C2063&gt;240,"Hard")</f>
        <v>Moderately Hard</v>
      </c>
      <c r="Q2064" t="str" cm="1">
        <f t="array" ref="Q2064">_xlfn.IFS(D2063&lt;50,"Non-Beneficial",
D2063&lt;=150,"Excellent",
D2063&lt;=250,"Good",
D2063&lt;=350,"Average",
D2063&lt;=500,"Poor",
D2063&lt;=800,"Very Poor",
D2063&gt;800,"Unacceptable")</f>
        <v>Average</v>
      </c>
      <c r="R2064" t="str">
        <f t="shared" si="289"/>
        <v>Acceptable</v>
      </c>
      <c r="S2064" t="str">
        <f t="shared" si="291"/>
        <v>Safe</v>
      </c>
      <c r="T2064" t="str">
        <f t="shared" si="292"/>
        <v>Unacceptable</v>
      </c>
      <c r="U2064" t="str">
        <f t="shared" si="293"/>
        <v>Acceptable</v>
      </c>
      <c r="V2064" t="str">
        <f t="shared" si="294"/>
        <v>Safe</v>
      </c>
      <c r="W2064" t="str">
        <f t="shared" si="295"/>
        <v>Acceptable</v>
      </c>
      <c r="AA2064" t="str">
        <f t="shared" si="296"/>
        <v>Not-Potable</v>
      </c>
      <c r="AB2064" t="str">
        <f t="shared" si="297"/>
        <v>Not-Potable</v>
      </c>
      <c r="AC2064" t="s">
        <v>40</v>
      </c>
    </row>
    <row r="2065" spans="2:29" x14ac:dyDescent="0.3">
      <c r="B2065">
        <v>9.2504916390780902</v>
      </c>
      <c r="C2065">
        <v>184.44201068417999</v>
      </c>
      <c r="D2065">
        <v>227.49178352009702</v>
      </c>
      <c r="E2065">
        <v>7.4016627647416904</v>
      </c>
      <c r="F2065">
        <v>375.008323515386</v>
      </c>
      <c r="G2065">
        <v>436.49376156766198</v>
      </c>
      <c r="H2065">
        <v>15.402960743497101</v>
      </c>
      <c r="I2065">
        <v>44.788970331248002</v>
      </c>
      <c r="J2065">
        <v>3.99633917918562</v>
      </c>
      <c r="O2065" t="str">
        <f t="shared" si="290"/>
        <v>Neutral</v>
      </c>
      <c r="P2065" t="str" cm="1">
        <f t="array" ref="P2065">_xlfn.IFS(C2064&lt;=60,"Soft",
C2064&lt;120,"Moderately Soft",
C2064&lt;=170,"Desirable",
C2064&lt;=240,"Moderately Hard",
C2064&gt;240,"Hard")</f>
        <v>Moderately Hard</v>
      </c>
      <c r="Q2065" t="str" cm="1">
        <f t="array" ref="Q2065">_xlfn.IFS(D2064&lt;50,"Non-Beneficial",
D2064&lt;=150,"Excellent",
D2064&lt;=250,"Good",
D2064&lt;=350,"Average",
D2064&lt;=500,"Poor",
D2064&lt;=800,"Very Poor",
D2064&gt;800,"Unacceptable")</f>
        <v>Good</v>
      </c>
      <c r="R2065" t="str">
        <f t="shared" si="289"/>
        <v>Unacceptable</v>
      </c>
      <c r="S2065" t="str">
        <f t="shared" si="291"/>
        <v>Safe</v>
      </c>
      <c r="T2065" t="str">
        <f t="shared" si="292"/>
        <v>Acceptable</v>
      </c>
      <c r="U2065" t="str">
        <f t="shared" si="293"/>
        <v>Acceptable</v>
      </c>
      <c r="V2065" t="str">
        <f t="shared" si="294"/>
        <v>Safe</v>
      </c>
      <c r="W2065" t="str">
        <f t="shared" si="295"/>
        <v>Acceptable</v>
      </c>
      <c r="AA2065" t="str">
        <f t="shared" si="296"/>
        <v>Not-Potable</v>
      </c>
      <c r="AB2065" t="str">
        <f t="shared" si="297"/>
        <v>Potable</v>
      </c>
      <c r="AC2065" t="s">
        <v>40</v>
      </c>
    </row>
    <row r="2066" spans="2:29" x14ac:dyDescent="0.3">
      <c r="B2066">
        <v>9.6804747784705594</v>
      </c>
      <c r="C2066">
        <v>199.531666414444</v>
      </c>
      <c r="D2066">
        <v>329.16331477835405</v>
      </c>
      <c r="E2066">
        <v>6.1278043398826298</v>
      </c>
      <c r="F2066">
        <f>$AH$27</f>
        <v>333.77577661081307</v>
      </c>
      <c r="G2066">
        <v>461.30009459854</v>
      </c>
      <c r="H2066">
        <v>16.109678257234801</v>
      </c>
      <c r="I2066">
        <v>76.543838624683005</v>
      </c>
      <c r="J2066">
        <v>2.7958401297600699</v>
      </c>
      <c r="O2066" t="str">
        <f t="shared" si="290"/>
        <v>Alkaline</v>
      </c>
      <c r="P2066" t="str" cm="1">
        <f t="array" ref="P2066">_xlfn.IFS(C2065&lt;=60,"Soft",
C2065&lt;120,"Moderately Soft",
C2065&lt;=170,"Desirable",
C2065&lt;=240,"Moderately Hard",
C2065&gt;240,"Hard")</f>
        <v>Moderately Hard</v>
      </c>
      <c r="Q2066" t="str" cm="1">
        <f t="array" ref="Q2066">_xlfn.IFS(D2065&lt;50,"Non-Beneficial",
D2065&lt;=150,"Excellent",
D2065&lt;=250,"Good",
D2065&lt;=350,"Average",
D2065&lt;=500,"Poor",
D2065&lt;=800,"Very Poor",
D2065&gt;800,"Unacceptable")</f>
        <v>Good</v>
      </c>
      <c r="R2066" t="str">
        <f t="shared" si="289"/>
        <v>Unacceptable</v>
      </c>
      <c r="S2066" t="str">
        <f t="shared" si="291"/>
        <v>Safe</v>
      </c>
      <c r="T2066" t="str">
        <f t="shared" si="292"/>
        <v>Acceptable</v>
      </c>
      <c r="U2066" t="str">
        <f t="shared" si="293"/>
        <v>Acceptable</v>
      </c>
      <c r="V2066" t="str">
        <f t="shared" si="294"/>
        <v>Safe</v>
      </c>
      <c r="W2066" t="str">
        <f t="shared" si="295"/>
        <v>Acceptable</v>
      </c>
      <c r="AA2066" t="str">
        <f t="shared" si="296"/>
        <v>Not-Potable</v>
      </c>
      <c r="AB2066" t="str">
        <f t="shared" si="297"/>
        <v>Not-Potable</v>
      </c>
      <c r="AC2066" t="s">
        <v>40</v>
      </c>
    </row>
    <row r="2067" spans="2:29" x14ac:dyDescent="0.3">
      <c r="B2067">
        <f>$AG$27</f>
        <v>7.080794504276815</v>
      </c>
      <c r="C2067">
        <v>184.993731489928</v>
      </c>
      <c r="D2067">
        <v>197.646274449732</v>
      </c>
      <c r="E2067">
        <v>7.5050918827428097</v>
      </c>
      <c r="F2067">
        <f>$AH$27</f>
        <v>333.77577661081307</v>
      </c>
      <c r="G2067">
        <v>293.477998143322</v>
      </c>
      <c r="H2067">
        <v>12.9341595018816</v>
      </c>
      <c r="I2067">
        <f>$AI$27</f>
        <v>66.396292946768</v>
      </c>
      <c r="J2067">
        <v>3.0179849706530599</v>
      </c>
      <c r="O2067" t="str">
        <f t="shared" si="290"/>
        <v>Alkaline</v>
      </c>
      <c r="P2067" t="str" cm="1">
        <f t="array" ref="P2067">_xlfn.IFS(C2066&lt;=60,"Soft",
C2066&lt;120,"Moderately Soft",
C2066&lt;=170,"Desirable",
C2066&lt;=240,"Moderately Hard",
C2066&gt;240,"Hard")</f>
        <v>Moderately Hard</v>
      </c>
      <c r="Q2067" t="str" cm="1">
        <f t="array" ref="Q2067">_xlfn.IFS(D2066&lt;50,"Non-Beneficial",
D2066&lt;=150,"Excellent",
D2066&lt;=250,"Good",
D2066&lt;=350,"Average",
D2066&lt;=500,"Poor",
D2066&lt;=800,"Very Poor",
D2066&gt;800,"Unacceptable")</f>
        <v>Average</v>
      </c>
      <c r="R2067" t="str">
        <f t="shared" si="289"/>
        <v>Needs Boiling</v>
      </c>
      <c r="S2067" t="str">
        <f t="shared" si="291"/>
        <v>Safe</v>
      </c>
      <c r="T2067" t="str">
        <f t="shared" si="292"/>
        <v>Acceptable</v>
      </c>
      <c r="U2067" t="str">
        <f t="shared" si="293"/>
        <v>Acceptable</v>
      </c>
      <c r="V2067" t="str">
        <f t="shared" si="294"/>
        <v>Safe</v>
      </c>
      <c r="W2067" t="str">
        <f t="shared" si="295"/>
        <v>Acceptable</v>
      </c>
      <c r="AA2067" t="str">
        <f t="shared" si="296"/>
        <v>Not-Potable</v>
      </c>
      <c r="AB2067" t="str">
        <f t="shared" si="297"/>
        <v>Potable</v>
      </c>
      <c r="AC2067" t="s">
        <v>40</v>
      </c>
    </row>
    <row r="2068" spans="2:29" x14ac:dyDescent="0.3">
      <c r="B2068">
        <v>6.7412458208811001</v>
      </c>
      <c r="C2068">
        <v>196.833001097454</v>
      </c>
      <c r="D2068">
        <v>235.65732710370202</v>
      </c>
      <c r="E2068">
        <v>7.5945840200383197</v>
      </c>
      <c r="F2068">
        <v>315.574602225712</v>
      </c>
      <c r="G2068">
        <v>500.14289837745201</v>
      </c>
      <c r="H2068">
        <v>11.6630731651672</v>
      </c>
      <c r="I2068">
        <v>31.778483829860001</v>
      </c>
      <c r="J2068">
        <v>3.5009705738937198</v>
      </c>
      <c r="O2068" t="str">
        <f t="shared" si="290"/>
        <v>Neutral</v>
      </c>
      <c r="P2068" t="str" cm="1">
        <f t="array" ref="P2068">_xlfn.IFS(C2067&lt;=60,"Soft",
C2067&lt;120,"Moderately Soft",
C2067&lt;=170,"Desirable",
C2067&lt;=240,"Moderately Hard",
C2067&gt;240,"Hard")</f>
        <v>Moderately Hard</v>
      </c>
      <c r="Q2068" t="str" cm="1">
        <f t="array" ref="Q2068">_xlfn.IFS(D2067&lt;50,"Non-Beneficial",
D2067&lt;=150,"Excellent",
D2067&lt;=250,"Good",
D2067&lt;=350,"Average",
D2067&lt;=500,"Poor",
D2067&lt;=800,"Very Poor",
D2067&gt;800,"Unacceptable")</f>
        <v>Good</v>
      </c>
      <c r="R2068" t="str">
        <f t="shared" si="289"/>
        <v>Unacceptable</v>
      </c>
      <c r="S2068" t="str">
        <f t="shared" si="291"/>
        <v>Safe</v>
      </c>
      <c r="T2068" t="str">
        <f t="shared" si="292"/>
        <v>Acceptable</v>
      </c>
      <c r="U2068" t="str">
        <f t="shared" si="293"/>
        <v>Acceptable</v>
      </c>
      <c r="V2068" t="str">
        <f t="shared" si="294"/>
        <v>Safe</v>
      </c>
      <c r="W2068" t="str">
        <f t="shared" si="295"/>
        <v>Acceptable</v>
      </c>
      <c r="AA2068" t="str">
        <f t="shared" si="296"/>
        <v>Not-Potable</v>
      </c>
      <c r="AB2068" t="str">
        <f t="shared" si="297"/>
        <v>Potable</v>
      </c>
      <c r="AC2068" t="s">
        <v>40</v>
      </c>
    </row>
    <row r="2069" spans="2:29" x14ac:dyDescent="0.3">
      <c r="B2069">
        <v>6.8117022698952701</v>
      </c>
      <c r="C2069">
        <v>261.38956520810001</v>
      </c>
      <c r="D2069">
        <v>151.49489870972201</v>
      </c>
      <c r="E2069">
        <v>7.0561071672969398</v>
      </c>
      <c r="F2069">
        <f>$AH$27</f>
        <v>333.77577661081307</v>
      </c>
      <c r="G2069">
        <v>397.78711890267101</v>
      </c>
      <c r="H2069">
        <v>11.993515880123599</v>
      </c>
      <c r="I2069">
        <v>66.257649328815901</v>
      </c>
      <c r="J2069">
        <v>3.2750084075928299</v>
      </c>
      <c r="O2069" t="str">
        <f t="shared" si="290"/>
        <v>Drinkable</v>
      </c>
      <c r="P2069" t="str" cm="1">
        <f t="array" ref="P2069">_xlfn.IFS(C2068&lt;=60,"Soft",
C2068&lt;120,"Moderately Soft",
C2068&lt;=170,"Desirable",
C2068&lt;=240,"Moderately Hard",
C2068&gt;240,"Hard")</f>
        <v>Moderately Hard</v>
      </c>
      <c r="Q2069" t="str" cm="1">
        <f t="array" ref="Q2069">_xlfn.IFS(D2068&lt;50,"Non-Beneficial",
D2068&lt;=150,"Excellent",
D2068&lt;=250,"Good",
D2068&lt;=350,"Average",
D2068&lt;=500,"Poor",
D2068&lt;=800,"Very Poor",
D2068&gt;800,"Unacceptable")</f>
        <v>Good</v>
      </c>
      <c r="R2069" t="str">
        <f t="shared" si="289"/>
        <v>Unacceptable</v>
      </c>
      <c r="S2069" t="str">
        <f t="shared" si="291"/>
        <v>Safe</v>
      </c>
      <c r="T2069" t="str">
        <f t="shared" si="292"/>
        <v>Unacceptable</v>
      </c>
      <c r="U2069" t="str">
        <f t="shared" si="293"/>
        <v>Acceptable</v>
      </c>
      <c r="V2069" t="str">
        <f t="shared" si="294"/>
        <v>Safe</v>
      </c>
      <c r="W2069" t="str">
        <f t="shared" si="295"/>
        <v>Acceptable</v>
      </c>
      <c r="AA2069" t="str">
        <f t="shared" si="296"/>
        <v>Not-Potable</v>
      </c>
      <c r="AB2069" t="str">
        <f t="shared" si="297"/>
        <v>Not-Potable</v>
      </c>
      <c r="AC2069" t="s">
        <v>40</v>
      </c>
    </row>
    <row r="2070" spans="2:29" x14ac:dyDescent="0.3">
      <c r="B2070">
        <v>6.9669429618843202</v>
      </c>
      <c r="C2070">
        <v>222.890265013408</v>
      </c>
      <c r="D2070">
        <v>254.410561222929</v>
      </c>
      <c r="E2070">
        <v>7.3837832432312798</v>
      </c>
      <c r="F2070">
        <f>$AH$27</f>
        <v>333.77577661081307</v>
      </c>
      <c r="G2070">
        <v>647.34993884195706</v>
      </c>
      <c r="H2070">
        <v>17.391282497995899</v>
      </c>
      <c r="I2070">
        <v>38.732646814964099</v>
      </c>
      <c r="J2070">
        <v>4.3569311328304501</v>
      </c>
      <c r="O2070" t="str">
        <f t="shared" si="290"/>
        <v>Drinkable</v>
      </c>
      <c r="P2070" t="str" cm="1">
        <f t="array" ref="P2070">_xlfn.IFS(C2069&lt;=60,"Soft",
C2069&lt;120,"Moderately Soft",
C2069&lt;=170,"Desirable",
C2069&lt;=240,"Moderately Hard",
C2069&gt;240,"Hard")</f>
        <v>Hard</v>
      </c>
      <c r="Q2070" t="str" cm="1">
        <f t="array" ref="Q2070">_xlfn.IFS(D2069&lt;50,"Non-Beneficial",
D2069&lt;=150,"Excellent",
D2069&lt;=250,"Good",
D2069&lt;=350,"Average",
D2069&lt;=500,"Poor",
D2069&lt;=800,"Very Poor",
D2069&gt;800,"Unacceptable")</f>
        <v>Good</v>
      </c>
      <c r="R2070" t="str">
        <f t="shared" si="289"/>
        <v>Unacceptable</v>
      </c>
      <c r="S2070" t="str">
        <f t="shared" si="291"/>
        <v>Safe</v>
      </c>
      <c r="T2070" t="str">
        <f t="shared" si="292"/>
        <v>Acceptable</v>
      </c>
      <c r="U2070" t="str">
        <f t="shared" si="293"/>
        <v>Acceptable</v>
      </c>
      <c r="V2070" t="str">
        <f t="shared" si="294"/>
        <v>Safe</v>
      </c>
      <c r="W2070" t="str">
        <f t="shared" si="295"/>
        <v>Acceptable</v>
      </c>
      <c r="AA2070" t="str">
        <f t="shared" si="296"/>
        <v>Not-Potable</v>
      </c>
      <c r="AB2070" t="str">
        <f t="shared" si="297"/>
        <v>Not-Potable</v>
      </c>
      <c r="AC2070" t="s">
        <v>40</v>
      </c>
    </row>
    <row r="2071" spans="2:29" x14ac:dyDescent="0.3">
      <c r="B2071">
        <v>7.4460890591172602</v>
      </c>
      <c r="C2071">
        <v>179.14683615806899</v>
      </c>
      <c r="D2071">
        <v>177.633109928279</v>
      </c>
      <c r="E2071">
        <v>9.8765150486726192</v>
      </c>
      <c r="F2071">
        <v>328.45902212846102</v>
      </c>
      <c r="G2071">
        <v>364.13417337849398</v>
      </c>
      <c r="H2071">
        <v>12.9824910668698</v>
      </c>
      <c r="I2071">
        <v>49.051240662564801</v>
      </c>
      <c r="J2071">
        <v>2.94865743871244</v>
      </c>
      <c r="O2071" t="str">
        <f t="shared" si="290"/>
        <v>Neutral</v>
      </c>
      <c r="P2071" t="str" cm="1">
        <f t="array" ref="P2071">_xlfn.IFS(C2070&lt;=60,"Soft",
C2070&lt;120,"Moderately Soft",
C2070&lt;=170,"Desirable",
C2070&lt;=240,"Moderately Hard",
C2070&gt;240,"Hard")</f>
        <v>Moderately Hard</v>
      </c>
      <c r="Q2071" t="str" cm="1">
        <f t="array" ref="Q2071">_xlfn.IFS(D2070&lt;50,"Non-Beneficial",
D2070&lt;=150,"Excellent",
D2070&lt;=250,"Good",
D2070&lt;=350,"Average",
D2070&lt;=500,"Poor",
D2070&lt;=800,"Very Poor",
D2070&gt;800,"Unacceptable")</f>
        <v>Average</v>
      </c>
      <c r="R2071" t="str">
        <f t="shared" si="289"/>
        <v>Unacceptable</v>
      </c>
      <c r="S2071" t="str">
        <f t="shared" si="291"/>
        <v>Safe</v>
      </c>
      <c r="T2071" t="str">
        <f t="shared" si="292"/>
        <v>Unacceptable</v>
      </c>
      <c r="U2071" t="str">
        <f t="shared" si="293"/>
        <v>Acceptable</v>
      </c>
      <c r="V2071" t="str">
        <f t="shared" si="294"/>
        <v>Safe</v>
      </c>
      <c r="W2071" t="str">
        <f t="shared" si="295"/>
        <v>Acceptable</v>
      </c>
      <c r="AA2071" t="str">
        <f t="shared" si="296"/>
        <v>Not-Potable</v>
      </c>
      <c r="AB2071" t="str">
        <f t="shared" si="297"/>
        <v>Not-Potable</v>
      </c>
      <c r="AC2071" t="s">
        <v>40</v>
      </c>
    </row>
    <row r="2072" spans="2:29" x14ac:dyDescent="0.3">
      <c r="B2072">
        <v>6.2106476062546196</v>
      </c>
      <c r="C2072">
        <v>192.216738410278</v>
      </c>
      <c r="D2072">
        <v>193.30035764975898</v>
      </c>
      <c r="E2072">
        <v>8.7928860864162903</v>
      </c>
      <c r="F2072">
        <f>$AH$27</f>
        <v>333.77577661081307</v>
      </c>
      <c r="G2072">
        <v>401.38326418805502</v>
      </c>
      <c r="H2072">
        <v>18.225492267406899</v>
      </c>
      <c r="I2072">
        <v>61.2742159857766</v>
      </c>
      <c r="J2072">
        <v>3.2121239798875498</v>
      </c>
      <c r="O2072" t="str">
        <f t="shared" si="290"/>
        <v>Neutral</v>
      </c>
      <c r="P2072" t="str" cm="1">
        <f t="array" ref="P2072">_xlfn.IFS(C2071&lt;=60,"Soft",
C2071&lt;120,"Moderately Soft",
C2071&lt;=170,"Desirable",
C2071&lt;=240,"Moderately Hard",
C2071&gt;240,"Hard")</f>
        <v>Moderately Hard</v>
      </c>
      <c r="Q2072" t="str" cm="1">
        <f t="array" ref="Q2072">_xlfn.IFS(D2071&lt;50,"Non-Beneficial",
D2071&lt;=150,"Excellent",
D2071&lt;=250,"Good",
D2071&lt;=350,"Average",
D2071&lt;=500,"Poor",
D2071&lt;=800,"Very Poor",
D2071&gt;800,"Unacceptable")</f>
        <v>Good</v>
      </c>
      <c r="R2072" t="str">
        <f t="shared" si="289"/>
        <v>Unacceptable</v>
      </c>
      <c r="S2072" t="str">
        <f t="shared" si="291"/>
        <v>Safe</v>
      </c>
      <c r="T2072" t="str">
        <f t="shared" si="292"/>
        <v>Acceptable</v>
      </c>
      <c r="U2072" t="str">
        <f t="shared" si="293"/>
        <v>Acceptable</v>
      </c>
      <c r="V2072" t="str">
        <f t="shared" si="294"/>
        <v>Safe</v>
      </c>
      <c r="W2072" t="str">
        <f t="shared" si="295"/>
        <v>Acceptable</v>
      </c>
      <c r="AA2072" t="str">
        <f t="shared" si="296"/>
        <v>Not-Potable</v>
      </c>
      <c r="AB2072" t="str">
        <f t="shared" si="297"/>
        <v>Potable</v>
      </c>
      <c r="AC2072" t="s">
        <v>40</v>
      </c>
    </row>
    <row r="2073" spans="2:29" x14ac:dyDescent="0.3">
      <c r="B2073">
        <v>7.3415471121709199</v>
      </c>
      <c r="C2073">
        <v>187.67240242359301</v>
      </c>
      <c r="D2073">
        <v>212.734570664279</v>
      </c>
      <c r="E2073">
        <v>7.7840030631514399</v>
      </c>
      <c r="F2073">
        <f>$AH$27</f>
        <v>333.77577661081307</v>
      </c>
      <c r="G2073">
        <v>332.08429338320599</v>
      </c>
      <c r="H2073">
        <v>16.842334088885</v>
      </c>
      <c r="I2073">
        <v>55.019151022098001</v>
      </c>
      <c r="J2073">
        <v>4.0256436957588404</v>
      </c>
      <c r="O2073" t="str">
        <f t="shared" si="290"/>
        <v>Acidic</v>
      </c>
      <c r="P2073" t="str" cm="1">
        <f t="array" ref="P2073">_xlfn.IFS(C2072&lt;=60,"Soft",
C2072&lt;120,"Moderately Soft",
C2072&lt;=170,"Desirable",
C2072&lt;=240,"Moderately Hard",
C2072&gt;240,"Hard")</f>
        <v>Moderately Hard</v>
      </c>
      <c r="Q2073" t="str" cm="1">
        <f t="array" ref="Q2073">_xlfn.IFS(D2072&lt;50,"Non-Beneficial",
D2072&lt;=150,"Excellent",
D2072&lt;=250,"Good",
D2072&lt;=350,"Average",
D2072&lt;=500,"Poor",
D2072&lt;=800,"Very Poor",
D2072&gt;800,"Unacceptable")</f>
        <v>Good</v>
      </c>
      <c r="R2073" t="str">
        <f t="shared" si="289"/>
        <v>Unacceptable</v>
      </c>
      <c r="S2073" t="str">
        <f t="shared" si="291"/>
        <v>Safe</v>
      </c>
      <c r="T2073" t="str">
        <f t="shared" si="292"/>
        <v>Acceptable</v>
      </c>
      <c r="U2073" t="str">
        <f t="shared" si="293"/>
        <v>Acceptable</v>
      </c>
      <c r="V2073" t="str">
        <f t="shared" si="294"/>
        <v>Safe</v>
      </c>
      <c r="W2073" t="str">
        <f t="shared" si="295"/>
        <v>Acceptable</v>
      </c>
      <c r="AA2073" t="str">
        <f t="shared" si="296"/>
        <v>Not-Potable</v>
      </c>
      <c r="AB2073" t="str">
        <f t="shared" si="297"/>
        <v>Not-Potable</v>
      </c>
      <c r="AC2073" t="s">
        <v>40</v>
      </c>
    </row>
    <row r="2074" spans="2:29" x14ac:dyDescent="0.3">
      <c r="B2074">
        <v>7.05139642582078</v>
      </c>
      <c r="C2074">
        <v>187.41888264224801</v>
      </c>
      <c r="D2074">
        <v>154.23387277635899</v>
      </c>
      <c r="E2074">
        <v>8.8715237564315093</v>
      </c>
      <c r="F2074">
        <v>341.562673343472</v>
      </c>
      <c r="G2074">
        <v>561.79076046561704</v>
      </c>
      <c r="H2074">
        <v>14.2806067038604</v>
      </c>
      <c r="I2074">
        <f>$AI$27</f>
        <v>66.396292946768</v>
      </c>
      <c r="J2074">
        <v>3.1720911140621499</v>
      </c>
      <c r="O2074" t="str">
        <f t="shared" si="290"/>
        <v>Neutral</v>
      </c>
      <c r="P2074" t="str" cm="1">
        <f t="array" ref="P2074">_xlfn.IFS(C2073&lt;=60,"Soft",
C2073&lt;120,"Moderately Soft",
C2073&lt;=170,"Desirable",
C2073&lt;=240,"Moderately Hard",
C2073&gt;240,"Hard")</f>
        <v>Moderately Hard</v>
      </c>
      <c r="Q2074" t="str" cm="1">
        <f t="array" ref="Q2074">_xlfn.IFS(D2073&lt;50,"Non-Beneficial",
D2073&lt;=150,"Excellent",
D2073&lt;=250,"Good",
D2073&lt;=350,"Average",
D2073&lt;=500,"Poor",
D2073&lt;=800,"Very Poor",
D2073&gt;800,"Unacceptable")</f>
        <v>Good</v>
      </c>
      <c r="R2074" t="str">
        <f t="shared" si="289"/>
        <v>Unacceptable</v>
      </c>
      <c r="S2074" t="str">
        <f t="shared" si="291"/>
        <v>Safe</v>
      </c>
      <c r="T2074" t="str">
        <f t="shared" si="292"/>
        <v>Acceptable</v>
      </c>
      <c r="U2074" t="str">
        <f t="shared" si="293"/>
        <v>Acceptable</v>
      </c>
      <c r="V2074" t="str">
        <f t="shared" si="294"/>
        <v>Safe</v>
      </c>
      <c r="W2074" t="str">
        <f t="shared" si="295"/>
        <v>Acceptable</v>
      </c>
      <c r="AA2074" t="str">
        <f t="shared" si="296"/>
        <v>Not-Potable</v>
      </c>
      <c r="AB2074" t="str">
        <f t="shared" si="297"/>
        <v>Potable</v>
      </c>
      <c r="AC2074" t="s">
        <v>40</v>
      </c>
    </row>
    <row r="2075" spans="2:29" x14ac:dyDescent="0.3">
      <c r="B2075">
        <v>6.6426139095783299</v>
      </c>
      <c r="C2075">
        <v>226.527831944236</v>
      </c>
      <c r="D2075">
        <v>137.30259117124899</v>
      </c>
      <c r="E2075">
        <v>9.0607669555813093</v>
      </c>
      <c r="F2075">
        <v>257.45948112402198</v>
      </c>
      <c r="G2075">
        <v>275.07171225335901</v>
      </c>
      <c r="H2075">
        <v>12.779229805760201</v>
      </c>
      <c r="I2075">
        <f>$AI$27</f>
        <v>66.396292946768</v>
      </c>
      <c r="J2075">
        <v>3.8077207988215398</v>
      </c>
      <c r="O2075" t="str">
        <f t="shared" si="290"/>
        <v>Neutral</v>
      </c>
      <c r="P2075" t="str" cm="1">
        <f t="array" ref="P2075">_xlfn.IFS(C2074&lt;=60,"Soft",
C2074&lt;120,"Moderately Soft",
C2074&lt;=170,"Desirable",
C2074&lt;=240,"Moderately Hard",
C2074&gt;240,"Hard")</f>
        <v>Moderately Hard</v>
      </c>
      <c r="Q2075" t="str" cm="1">
        <f t="array" ref="Q2075">_xlfn.IFS(D2074&lt;50,"Non-Beneficial",
D2074&lt;=150,"Excellent",
D2074&lt;=250,"Good",
D2074&lt;=350,"Average",
D2074&lt;=500,"Poor",
D2074&lt;=800,"Very Poor",
D2074&gt;800,"Unacceptable")</f>
        <v>Good</v>
      </c>
      <c r="R2075" t="str">
        <f t="shared" si="289"/>
        <v>Unacceptable</v>
      </c>
      <c r="S2075" t="str">
        <f t="shared" si="291"/>
        <v>Safe</v>
      </c>
      <c r="T2075" t="str">
        <f t="shared" si="292"/>
        <v>Unacceptable</v>
      </c>
      <c r="U2075" t="str">
        <f t="shared" si="293"/>
        <v>Acceptable</v>
      </c>
      <c r="V2075" t="str">
        <f t="shared" si="294"/>
        <v>Safe</v>
      </c>
      <c r="W2075" t="str">
        <f t="shared" si="295"/>
        <v>Acceptable</v>
      </c>
      <c r="AA2075" t="str">
        <f t="shared" si="296"/>
        <v>Not-Potable</v>
      </c>
      <c r="AB2075" t="str">
        <f t="shared" si="297"/>
        <v>Not-Potable</v>
      </c>
      <c r="AC2075" t="s">
        <v>40</v>
      </c>
    </row>
    <row r="2076" spans="2:29" x14ac:dyDescent="0.3">
      <c r="B2076">
        <v>10.1462904798324</v>
      </c>
      <c r="C2076">
        <v>242.15173392008299</v>
      </c>
      <c r="D2076">
        <v>246.49674747893698</v>
      </c>
      <c r="E2076">
        <v>4.8033725045464299</v>
      </c>
      <c r="F2076">
        <v>347.06972464286099</v>
      </c>
      <c r="G2076">
        <v>348.48403909405801</v>
      </c>
      <c r="H2076">
        <v>17.614798942422599</v>
      </c>
      <c r="I2076">
        <v>73.001545359340398</v>
      </c>
      <c r="J2076">
        <v>4.4815523634973404</v>
      </c>
      <c r="O2076" t="str">
        <f t="shared" si="290"/>
        <v>Drinkable</v>
      </c>
      <c r="P2076" t="str" cm="1">
        <f t="array" ref="P2076">_xlfn.IFS(C2075&lt;=60,"Soft",
C2075&lt;120,"Moderately Soft",
C2075&lt;=170,"Desirable",
C2075&lt;=240,"Moderately Hard",
C2075&gt;240,"Hard")</f>
        <v>Moderately Hard</v>
      </c>
      <c r="Q2076" t="str" cm="1">
        <f t="array" ref="Q2076">_xlfn.IFS(D2075&lt;50,"Non-Beneficial",
D2075&lt;=150,"Excellent",
D2075&lt;=250,"Good",
D2075&lt;=350,"Average",
D2075&lt;=500,"Poor",
D2075&lt;=800,"Very Poor",
D2075&gt;800,"Unacceptable")</f>
        <v>Excellent</v>
      </c>
      <c r="R2076" t="str">
        <f t="shared" si="289"/>
        <v>Unacceptable</v>
      </c>
      <c r="S2076" t="str">
        <f t="shared" si="291"/>
        <v>Safe</v>
      </c>
      <c r="T2076" t="str">
        <f t="shared" si="292"/>
        <v>Acceptable</v>
      </c>
      <c r="U2076" t="str">
        <f t="shared" si="293"/>
        <v>Acceptable</v>
      </c>
      <c r="V2076" t="str">
        <f t="shared" si="294"/>
        <v>Safe</v>
      </c>
      <c r="W2076" t="str">
        <f t="shared" si="295"/>
        <v>Acceptable</v>
      </c>
      <c r="AA2076" t="str">
        <f t="shared" si="296"/>
        <v>Not-Potable</v>
      </c>
      <c r="AB2076" t="str">
        <f t="shared" si="297"/>
        <v>Potable</v>
      </c>
      <c r="AC2076" t="s">
        <v>40</v>
      </c>
    </row>
    <row r="2077" spans="2:29" x14ac:dyDescent="0.3">
      <c r="B2077">
        <v>13.999999999999901</v>
      </c>
      <c r="C2077">
        <v>235.67745759489699</v>
      </c>
      <c r="D2077">
        <v>240.08992039567403</v>
      </c>
      <c r="E2077">
        <v>5.6350290283840998</v>
      </c>
      <c r="F2077">
        <v>381.09771140614299</v>
      </c>
      <c r="G2077">
        <v>460.745267269914</v>
      </c>
      <c r="H2077">
        <v>13.452537517388</v>
      </c>
      <c r="I2077">
        <v>72.859467697312795</v>
      </c>
      <c r="J2077">
        <v>3.1709938738082601</v>
      </c>
      <c r="O2077" t="str">
        <f t="shared" si="290"/>
        <v>Alkaline</v>
      </c>
      <c r="P2077" t="str" cm="1">
        <f t="array" ref="P2077">_xlfn.IFS(C2076&lt;=60,"Soft",
C2076&lt;120,"Moderately Soft",
C2076&lt;=170,"Desirable",
C2076&lt;=240,"Moderately Hard",
C2076&gt;240,"Hard")</f>
        <v>Hard</v>
      </c>
      <c r="Q2077" t="str" cm="1">
        <f t="array" ref="Q2077">_xlfn.IFS(D2076&lt;50,"Non-Beneficial",
D2076&lt;=150,"Excellent",
D2076&lt;=250,"Good",
D2076&lt;=350,"Average",
D2076&lt;=500,"Poor",
D2076&lt;=800,"Very Poor",
D2076&gt;800,"Unacceptable")</f>
        <v>Good</v>
      </c>
      <c r="R2077" t="str">
        <f t="shared" si="289"/>
        <v>Acceptable</v>
      </c>
      <c r="S2077" t="str">
        <f t="shared" si="291"/>
        <v>Safe</v>
      </c>
      <c r="T2077" t="str">
        <f t="shared" si="292"/>
        <v>Acceptable</v>
      </c>
      <c r="U2077" t="str">
        <f t="shared" si="293"/>
        <v>Acceptable</v>
      </c>
      <c r="V2077" t="str">
        <f t="shared" si="294"/>
        <v>Safe</v>
      </c>
      <c r="W2077" t="str">
        <f t="shared" si="295"/>
        <v>Acceptable</v>
      </c>
      <c r="AA2077" t="str">
        <f t="shared" si="296"/>
        <v>Not-Potable</v>
      </c>
      <c r="AB2077" t="str">
        <f t="shared" si="297"/>
        <v>Not-Potable</v>
      </c>
      <c r="AC2077" t="s">
        <v>40</v>
      </c>
    </row>
    <row r="2078" spans="2:29" x14ac:dyDescent="0.3">
      <c r="B2078">
        <v>8.4695372997593594</v>
      </c>
      <c r="C2078">
        <v>128.620079054418</v>
      </c>
      <c r="D2078">
        <v>152.73049287387002</v>
      </c>
      <c r="E2078">
        <v>10.7255236019835</v>
      </c>
      <c r="F2078">
        <f>$AH$27</f>
        <v>333.77577661081307</v>
      </c>
      <c r="G2078">
        <v>553.34626018174197</v>
      </c>
      <c r="H2078">
        <v>16.9308682180483</v>
      </c>
      <c r="I2078">
        <v>69.736688129189105</v>
      </c>
      <c r="J2078">
        <v>4.1495532982566399</v>
      </c>
      <c r="O2078" t="str">
        <f t="shared" si="290"/>
        <v>Highly Alkaline</v>
      </c>
      <c r="P2078" t="str" cm="1">
        <f t="array" ref="P2078">_xlfn.IFS(C2077&lt;=60,"Soft",
C2077&lt;120,"Moderately Soft",
C2077&lt;=170,"Desirable",
C2077&lt;=240,"Moderately Hard",
C2077&gt;240,"Hard")</f>
        <v>Moderately Hard</v>
      </c>
      <c r="Q2078" t="str" cm="1">
        <f t="array" ref="Q2078">_xlfn.IFS(D2077&lt;50,"Non-Beneficial",
D2077&lt;=150,"Excellent",
D2077&lt;=250,"Good",
D2077&lt;=350,"Average",
D2077&lt;=500,"Poor",
D2077&lt;=800,"Very Poor",
D2077&gt;800,"Unacceptable")</f>
        <v>Good</v>
      </c>
      <c r="R2078" t="str">
        <f t="shared" si="289"/>
        <v>Needs Boiling</v>
      </c>
      <c r="S2078" t="str">
        <f t="shared" si="291"/>
        <v>Safe</v>
      </c>
      <c r="T2078" t="str">
        <f t="shared" si="292"/>
        <v>Acceptable</v>
      </c>
      <c r="U2078" t="str">
        <f t="shared" si="293"/>
        <v>Acceptable</v>
      </c>
      <c r="V2078" t="str">
        <f t="shared" si="294"/>
        <v>Safe</v>
      </c>
      <c r="W2078" t="str">
        <f t="shared" si="295"/>
        <v>Acceptable</v>
      </c>
      <c r="AA2078" t="str">
        <f t="shared" si="296"/>
        <v>Not-Potable</v>
      </c>
      <c r="AB2078" t="str">
        <f t="shared" si="297"/>
        <v>Potable</v>
      </c>
      <c r="AC2078" t="s">
        <v>40</v>
      </c>
    </row>
    <row r="2079" spans="2:29" x14ac:dyDescent="0.3">
      <c r="B2079">
        <v>6.0432120706478001</v>
      </c>
      <c r="C2079">
        <v>151.148321942568</v>
      </c>
      <c r="D2079">
        <v>242.070816733458</v>
      </c>
      <c r="E2079">
        <v>8.4140718584538394</v>
      </c>
      <c r="F2079">
        <f>$AH$27</f>
        <v>333.77577661081307</v>
      </c>
      <c r="G2079">
        <v>410.90928893201601</v>
      </c>
      <c r="H2079">
        <v>10.085050117572299</v>
      </c>
      <c r="I2079">
        <v>107.58596693376001</v>
      </c>
      <c r="J2079">
        <v>4.1967264963440103</v>
      </c>
      <c r="O2079" t="str">
        <f t="shared" si="290"/>
        <v>Alkaline</v>
      </c>
      <c r="P2079" t="str" cm="1">
        <f t="array" ref="P2079">_xlfn.IFS(C2078&lt;=60,"Soft",
C2078&lt;120,"Moderately Soft",
C2078&lt;=170,"Desirable",
C2078&lt;=240,"Moderately Hard",
C2078&gt;240,"Hard")</f>
        <v>Desirable</v>
      </c>
      <c r="Q2079" t="str" cm="1">
        <f t="array" ref="Q2079">_xlfn.IFS(D2078&lt;50,"Non-Beneficial",
D2078&lt;=150,"Excellent",
D2078&lt;=250,"Good",
D2078&lt;=350,"Average",
D2078&lt;=500,"Poor",
D2078&lt;=800,"Very Poor",
D2078&gt;800,"Unacceptable")</f>
        <v>Good</v>
      </c>
      <c r="R2079" t="str">
        <f t="shared" si="289"/>
        <v>Unacceptable</v>
      </c>
      <c r="S2079" t="str">
        <f t="shared" si="291"/>
        <v>Safe</v>
      </c>
      <c r="T2079" t="str">
        <f t="shared" si="292"/>
        <v>Unacceptable</v>
      </c>
      <c r="U2079" t="str">
        <f t="shared" si="293"/>
        <v>Acceptable</v>
      </c>
      <c r="V2079" t="str">
        <f t="shared" si="294"/>
        <v>Safe</v>
      </c>
      <c r="W2079" t="str">
        <f t="shared" si="295"/>
        <v>Acceptable</v>
      </c>
      <c r="AA2079" t="str">
        <f t="shared" si="296"/>
        <v>Not-Potable</v>
      </c>
      <c r="AB2079" t="str">
        <f t="shared" si="297"/>
        <v>Not-Potable</v>
      </c>
      <c r="AC2079" t="s">
        <v>40</v>
      </c>
    </row>
    <row r="2080" spans="2:29" x14ac:dyDescent="0.3">
      <c r="B2080">
        <v>5.8411188395510196</v>
      </c>
      <c r="C2080">
        <v>194.61689394551499</v>
      </c>
      <c r="D2080">
        <v>177.21959557255701</v>
      </c>
      <c r="E2080">
        <v>5.6462969620882504</v>
      </c>
      <c r="F2080">
        <v>410.35867299812401</v>
      </c>
      <c r="G2080">
        <v>622.96357477024105</v>
      </c>
      <c r="H2080">
        <v>17.629540701912099</v>
      </c>
      <c r="I2080">
        <v>93.070690677045803</v>
      </c>
      <c r="J2080">
        <v>4.2375604178913502</v>
      </c>
      <c r="O2080" t="str">
        <f t="shared" si="290"/>
        <v>Acidic</v>
      </c>
      <c r="P2080" t="str" cm="1">
        <f t="array" ref="P2080">_xlfn.IFS(C2079&lt;=60,"Soft",
C2079&lt;120,"Moderately Soft",
C2079&lt;=170,"Desirable",
C2079&lt;=240,"Moderately Hard",
C2079&gt;240,"Hard")</f>
        <v>Desirable</v>
      </c>
      <c r="Q2080" t="str" cm="1">
        <f t="array" ref="Q2080">_xlfn.IFS(D2079&lt;50,"Non-Beneficial",
D2079&lt;=150,"Excellent",
D2079&lt;=250,"Good",
D2079&lt;=350,"Average",
D2079&lt;=500,"Poor",
D2079&lt;=800,"Very Poor",
D2079&gt;800,"Unacceptable")</f>
        <v>Good</v>
      </c>
      <c r="R2080" t="str">
        <f t="shared" si="289"/>
        <v>Unacceptable</v>
      </c>
      <c r="S2080" t="str">
        <f t="shared" si="291"/>
        <v>Safe</v>
      </c>
      <c r="T2080" t="str">
        <f t="shared" si="292"/>
        <v>Acceptable</v>
      </c>
      <c r="U2080" t="str">
        <f t="shared" si="293"/>
        <v>Acceptable</v>
      </c>
      <c r="V2080" t="str">
        <f t="shared" si="294"/>
        <v>Unsafe</v>
      </c>
      <c r="W2080" t="str">
        <f t="shared" si="295"/>
        <v>Acceptable</v>
      </c>
      <c r="AA2080" t="str">
        <f t="shared" si="296"/>
        <v>Not-Potable</v>
      </c>
      <c r="AB2080" t="str">
        <f t="shared" si="297"/>
        <v>Not-Potable</v>
      </c>
      <c r="AC2080" t="s">
        <v>40</v>
      </c>
    </row>
    <row r="2081" spans="2:29" x14ac:dyDescent="0.3">
      <c r="B2081">
        <v>8.1146654258547795</v>
      </c>
      <c r="C2081">
        <v>236.49327465413799</v>
      </c>
      <c r="D2081">
        <v>266.312128742276</v>
      </c>
      <c r="E2081">
        <v>6.26678168249778</v>
      </c>
      <c r="F2081">
        <v>275.09086985678402</v>
      </c>
      <c r="G2081">
        <v>496.989791630583</v>
      </c>
      <c r="H2081">
        <v>18.5885342435738</v>
      </c>
      <c r="I2081">
        <v>58.313345387409001</v>
      </c>
      <c r="J2081">
        <v>2.6545944901639098</v>
      </c>
      <c r="O2081" t="str">
        <f t="shared" si="290"/>
        <v>Acidic</v>
      </c>
      <c r="P2081" t="str" cm="1">
        <f t="array" ref="P2081">_xlfn.IFS(C2080&lt;=60,"Soft",
C2080&lt;120,"Moderately Soft",
C2080&lt;=170,"Desirable",
C2080&lt;=240,"Moderately Hard",
C2080&gt;240,"Hard")</f>
        <v>Moderately Hard</v>
      </c>
      <c r="Q2081" t="str" cm="1">
        <f t="array" ref="Q2081">_xlfn.IFS(D2080&lt;50,"Non-Beneficial",
D2080&lt;=150,"Excellent",
D2080&lt;=250,"Good",
D2080&lt;=350,"Average",
D2080&lt;=500,"Poor",
D2080&lt;=800,"Very Poor",
D2080&gt;800,"Unacceptable")</f>
        <v>Good</v>
      </c>
      <c r="R2081" t="str">
        <f t="shared" si="289"/>
        <v>Needs Boiling</v>
      </c>
      <c r="S2081" t="str">
        <f t="shared" si="291"/>
        <v>Unsafe</v>
      </c>
      <c r="T2081" t="str">
        <f t="shared" si="292"/>
        <v>Unacceptable</v>
      </c>
      <c r="U2081" t="str">
        <f t="shared" si="293"/>
        <v>Acceptable</v>
      </c>
      <c r="V2081" t="str">
        <f t="shared" si="294"/>
        <v>Unsafe</v>
      </c>
      <c r="W2081" t="str">
        <f t="shared" si="295"/>
        <v>Acceptable</v>
      </c>
      <c r="AA2081" t="str">
        <f t="shared" si="296"/>
        <v>Not-Potable</v>
      </c>
      <c r="AB2081" t="str">
        <f t="shared" si="297"/>
        <v>Not-Potable</v>
      </c>
      <c r="AC2081" t="s">
        <v>40</v>
      </c>
    </row>
    <row r="2082" spans="2:29" x14ac:dyDescent="0.3">
      <c r="B2082">
        <v>5.5851169983529996</v>
      </c>
      <c r="C2082">
        <v>143.505413021077</v>
      </c>
      <c r="D2082">
        <v>222.34696737520599</v>
      </c>
      <c r="E2082">
        <v>9.2528524640627694</v>
      </c>
      <c r="F2082">
        <v>368.38746450927903</v>
      </c>
      <c r="G2082">
        <v>437.12466461807298</v>
      </c>
      <c r="H2082">
        <v>11.5752152624859</v>
      </c>
      <c r="I2082">
        <v>52.424378366747298</v>
      </c>
      <c r="J2082">
        <v>4.1483429553418496</v>
      </c>
      <c r="O2082" t="str">
        <f t="shared" si="290"/>
        <v>Alkaline</v>
      </c>
      <c r="P2082" t="str" cm="1">
        <f t="array" ref="P2082">_xlfn.IFS(C2081&lt;=60,"Soft",
C2081&lt;120,"Moderately Soft",
C2081&lt;=170,"Desirable",
C2081&lt;=240,"Moderately Hard",
C2081&gt;240,"Hard")</f>
        <v>Moderately Hard</v>
      </c>
      <c r="Q2082" t="str" cm="1">
        <f t="array" ref="Q2082">_xlfn.IFS(D2081&lt;50,"Non-Beneficial",
D2081&lt;=150,"Excellent",
D2081&lt;=250,"Good",
D2081&lt;=350,"Average",
D2081&lt;=500,"Poor",
D2081&lt;=800,"Very Poor",
D2081&gt;800,"Unacceptable")</f>
        <v>Average</v>
      </c>
      <c r="R2082" t="str">
        <f t="shared" si="289"/>
        <v>Needs Boiling</v>
      </c>
      <c r="S2082" t="str">
        <f t="shared" si="291"/>
        <v>Safe</v>
      </c>
      <c r="T2082" t="str">
        <f t="shared" si="292"/>
        <v>Acceptable</v>
      </c>
      <c r="U2082" t="str">
        <f t="shared" si="293"/>
        <v>Acceptable</v>
      </c>
      <c r="V2082" t="str">
        <f t="shared" si="294"/>
        <v>Safe</v>
      </c>
      <c r="W2082" t="str">
        <f t="shared" si="295"/>
        <v>Acceptable</v>
      </c>
      <c r="AA2082" t="str">
        <f t="shared" si="296"/>
        <v>Not-Potable</v>
      </c>
      <c r="AB2082" t="str">
        <f t="shared" si="297"/>
        <v>Potable</v>
      </c>
      <c r="AC2082" t="s">
        <v>40</v>
      </c>
    </row>
    <row r="2083" spans="2:29" x14ac:dyDescent="0.3">
      <c r="B2083">
        <v>5.9039935008519597</v>
      </c>
      <c r="C2083">
        <v>196.274725822146</v>
      </c>
      <c r="D2083">
        <v>193.992219720766</v>
      </c>
      <c r="E2083">
        <v>7.64189452353631</v>
      </c>
      <c r="F2083">
        <v>328.269272147842</v>
      </c>
      <c r="G2083">
        <v>324.04568075482803</v>
      </c>
      <c r="H2083">
        <v>18.505372282337799</v>
      </c>
      <c r="I2083">
        <v>77.157801593962105</v>
      </c>
      <c r="J2083">
        <v>3.8200212158903302</v>
      </c>
      <c r="O2083" t="str">
        <f t="shared" si="290"/>
        <v>Acidic</v>
      </c>
      <c r="P2083" t="str" cm="1">
        <f t="array" ref="P2083">_xlfn.IFS(C2082&lt;=60,"Soft",
C2082&lt;120,"Moderately Soft",
C2082&lt;=170,"Desirable",
C2082&lt;=240,"Moderately Hard",
C2082&gt;240,"Hard")</f>
        <v>Desirable</v>
      </c>
      <c r="Q2083" t="str" cm="1">
        <f t="array" ref="Q2083">_xlfn.IFS(D2082&lt;50,"Non-Beneficial",
D2082&lt;=150,"Excellent",
D2082&lt;=250,"Good",
D2082&lt;=350,"Average",
D2082&lt;=500,"Poor",
D2082&lt;=800,"Very Poor",
D2082&gt;800,"Unacceptable")</f>
        <v>Good</v>
      </c>
      <c r="R2083" t="str">
        <f t="shared" si="289"/>
        <v>Unacceptable</v>
      </c>
      <c r="S2083" t="str">
        <f t="shared" si="291"/>
        <v>Safe</v>
      </c>
      <c r="T2083" t="str">
        <f t="shared" si="292"/>
        <v>Acceptable</v>
      </c>
      <c r="U2083" t="str">
        <f t="shared" si="293"/>
        <v>Acceptable</v>
      </c>
      <c r="V2083" t="str">
        <f t="shared" si="294"/>
        <v>Safe</v>
      </c>
      <c r="W2083" t="str">
        <f t="shared" si="295"/>
        <v>Acceptable</v>
      </c>
      <c r="AA2083" t="str">
        <f t="shared" si="296"/>
        <v>Not-Potable</v>
      </c>
      <c r="AB2083" t="str">
        <f t="shared" si="297"/>
        <v>Not-Potable</v>
      </c>
      <c r="AC2083" t="s">
        <v>40</v>
      </c>
    </row>
    <row r="2084" spans="2:29" x14ac:dyDescent="0.3">
      <c r="B2084">
        <v>10.2841260841415</v>
      </c>
      <c r="C2084">
        <v>249.32419867367301</v>
      </c>
      <c r="D2084">
        <v>232.59012448970799</v>
      </c>
      <c r="E2084">
        <v>3.3312659575740202</v>
      </c>
      <c r="F2084">
        <v>284.40591310987401</v>
      </c>
      <c r="G2084">
        <v>468.866263863575</v>
      </c>
      <c r="H2084">
        <v>5.1884664553876396</v>
      </c>
      <c r="I2084">
        <v>67.622616192283303</v>
      </c>
      <c r="J2084">
        <v>2.84463274071594</v>
      </c>
      <c r="O2084" t="str">
        <f t="shared" si="290"/>
        <v>Acidic</v>
      </c>
      <c r="P2084" t="str" cm="1">
        <f t="array" ref="P2084">_xlfn.IFS(C2083&lt;=60,"Soft",
C2083&lt;120,"Moderately Soft",
C2083&lt;=170,"Desirable",
C2083&lt;=240,"Moderately Hard",
C2083&gt;240,"Hard")</f>
        <v>Moderately Hard</v>
      </c>
      <c r="Q2084" t="str" cm="1">
        <f t="array" ref="Q2084">_xlfn.IFS(D2083&lt;50,"Non-Beneficial",
D2083&lt;=150,"Excellent",
D2083&lt;=250,"Good",
D2083&lt;=350,"Average",
D2083&lt;=500,"Poor",
D2083&lt;=800,"Very Poor",
D2083&gt;800,"Unacceptable")</f>
        <v>Good</v>
      </c>
      <c r="R2084" t="str">
        <f t="shared" si="289"/>
        <v>Unacceptable</v>
      </c>
      <c r="S2084" t="str">
        <f t="shared" si="291"/>
        <v>Safe</v>
      </c>
      <c r="T2084" t="str">
        <f t="shared" si="292"/>
        <v>Acceptable</v>
      </c>
      <c r="U2084" t="str">
        <f t="shared" si="293"/>
        <v>Acceptable</v>
      </c>
      <c r="V2084" t="str">
        <f t="shared" si="294"/>
        <v>Safe</v>
      </c>
      <c r="W2084" t="str">
        <f t="shared" si="295"/>
        <v>Acceptable</v>
      </c>
      <c r="AA2084" t="str">
        <f t="shared" si="296"/>
        <v>Not-Potable</v>
      </c>
      <c r="AB2084" t="str">
        <f t="shared" si="297"/>
        <v>Not-Potable</v>
      </c>
      <c r="AC2084" t="s">
        <v>40</v>
      </c>
    </row>
    <row r="2085" spans="2:29" x14ac:dyDescent="0.3">
      <c r="B2085">
        <v>9.5782267203575699</v>
      </c>
      <c r="C2085">
        <v>205.748742306987</v>
      </c>
      <c r="D2085">
        <v>330.80588825450303</v>
      </c>
      <c r="E2085">
        <v>5.6598479291574497</v>
      </c>
      <c r="F2085">
        <v>356.69830078910798</v>
      </c>
      <c r="G2085">
        <v>333.06991105800898</v>
      </c>
      <c r="H2085">
        <v>16.9849614251148</v>
      </c>
      <c r="I2085">
        <v>68.906088029290899</v>
      </c>
      <c r="J2085">
        <v>3.4192387618672102</v>
      </c>
      <c r="O2085" t="str">
        <f t="shared" si="290"/>
        <v>Alkaline</v>
      </c>
      <c r="P2085" t="str" cm="1">
        <f t="array" ref="P2085">_xlfn.IFS(C2084&lt;=60,"Soft",
C2084&lt;120,"Moderately Soft",
C2084&lt;=170,"Desirable",
C2084&lt;=240,"Moderately Hard",
C2084&gt;240,"Hard")</f>
        <v>Hard</v>
      </c>
      <c r="Q2085" t="str" cm="1">
        <f t="array" ref="Q2085">_xlfn.IFS(D2084&lt;50,"Non-Beneficial",
D2084&lt;=150,"Excellent",
D2084&lt;=250,"Good",
D2084&lt;=350,"Average",
D2084&lt;=500,"Poor",
D2084&lt;=800,"Very Poor",
D2084&gt;800,"Unacceptable")</f>
        <v>Good</v>
      </c>
      <c r="R2085" t="str">
        <f t="shared" si="289"/>
        <v>Acceptable</v>
      </c>
      <c r="S2085" t="str">
        <f t="shared" si="291"/>
        <v>Safe</v>
      </c>
      <c r="T2085" t="str">
        <f t="shared" si="292"/>
        <v>Acceptable</v>
      </c>
      <c r="U2085" t="str">
        <f t="shared" si="293"/>
        <v>Acceptable</v>
      </c>
      <c r="V2085" t="str">
        <f t="shared" si="294"/>
        <v>Safe</v>
      </c>
      <c r="W2085" t="str">
        <f t="shared" si="295"/>
        <v>Acceptable</v>
      </c>
      <c r="AA2085" t="str">
        <f t="shared" si="296"/>
        <v>Not-Potable</v>
      </c>
      <c r="AB2085" t="str">
        <f t="shared" si="297"/>
        <v>Not-Potable</v>
      </c>
      <c r="AC2085" t="s">
        <v>40</v>
      </c>
    </row>
    <row r="2086" spans="2:29" x14ac:dyDescent="0.3">
      <c r="B2086">
        <v>7.0948308339981496</v>
      </c>
      <c r="C2086">
        <v>139.906866393228</v>
      </c>
      <c r="D2086">
        <v>189.75643494998599</v>
      </c>
      <c r="E2086">
        <v>7.5719514078601398</v>
      </c>
      <c r="F2086">
        <v>423.04597376725002</v>
      </c>
      <c r="G2086">
        <v>528.26652346014703</v>
      </c>
      <c r="H2086">
        <v>18.5561766084361</v>
      </c>
      <c r="I2086">
        <v>68.648581686894403</v>
      </c>
      <c r="J2086">
        <v>3.62845962895712</v>
      </c>
      <c r="O2086" t="str">
        <f t="shared" si="290"/>
        <v>Alkaline</v>
      </c>
      <c r="P2086" t="str" cm="1">
        <f t="array" ref="P2086">_xlfn.IFS(C2085&lt;=60,"Soft",
C2085&lt;120,"Moderately Soft",
C2085&lt;=170,"Desirable",
C2085&lt;=240,"Moderately Hard",
C2085&gt;240,"Hard")</f>
        <v>Moderately Hard</v>
      </c>
      <c r="Q2086" t="str" cm="1">
        <f t="array" ref="Q2086">_xlfn.IFS(D2085&lt;50,"Non-Beneficial",
D2085&lt;=150,"Excellent",
D2085&lt;=250,"Good",
D2085&lt;=350,"Average",
D2085&lt;=500,"Poor",
D2085&lt;=800,"Very Poor",
D2085&gt;800,"Unacceptable")</f>
        <v>Average</v>
      </c>
      <c r="R2086" t="str">
        <f t="shared" si="289"/>
        <v>Needs Boiling</v>
      </c>
      <c r="S2086" t="str">
        <f t="shared" si="291"/>
        <v>Safe</v>
      </c>
      <c r="T2086" t="str">
        <f t="shared" si="292"/>
        <v>Acceptable</v>
      </c>
      <c r="U2086" t="str">
        <f t="shared" si="293"/>
        <v>Acceptable</v>
      </c>
      <c r="V2086" t="str">
        <f t="shared" si="294"/>
        <v>Safe</v>
      </c>
      <c r="W2086" t="str">
        <f t="shared" si="295"/>
        <v>Acceptable</v>
      </c>
      <c r="AA2086" t="str">
        <f t="shared" si="296"/>
        <v>Not-Potable</v>
      </c>
      <c r="AB2086" t="str">
        <f t="shared" si="297"/>
        <v>Potable</v>
      </c>
      <c r="AC2086" t="s">
        <v>40</v>
      </c>
    </row>
    <row r="2087" spans="2:29" x14ac:dyDescent="0.3">
      <c r="B2087">
        <f>$AG$27</f>
        <v>7.080794504276815</v>
      </c>
      <c r="C2087">
        <v>210.74470824548899</v>
      </c>
      <c r="D2087">
        <v>122.29298483672301</v>
      </c>
      <c r="E2087">
        <v>6.95098095552496</v>
      </c>
      <c r="F2087">
        <v>387.38882593617399</v>
      </c>
      <c r="G2087">
        <v>422.02707162642298</v>
      </c>
      <c r="H2087">
        <v>14.6808437851967</v>
      </c>
      <c r="I2087">
        <v>77.322329692113499</v>
      </c>
      <c r="J2087">
        <v>2.5167691199719102</v>
      </c>
      <c r="O2087" t="str">
        <f t="shared" si="290"/>
        <v>Neutral</v>
      </c>
      <c r="P2087" t="str" cm="1">
        <f t="array" ref="P2087">_xlfn.IFS(C2086&lt;=60,"Soft",
C2086&lt;120,"Moderately Soft",
C2086&lt;=170,"Desirable",
C2086&lt;=240,"Moderately Hard",
C2086&gt;240,"Hard")</f>
        <v>Desirable</v>
      </c>
      <c r="Q2087" t="str" cm="1">
        <f t="array" ref="Q2087">_xlfn.IFS(D2086&lt;50,"Non-Beneficial",
D2086&lt;=150,"Excellent",
D2086&lt;=250,"Good",
D2086&lt;=350,"Average",
D2086&lt;=500,"Poor",
D2086&lt;=800,"Very Poor",
D2086&gt;800,"Unacceptable")</f>
        <v>Good</v>
      </c>
      <c r="R2087" t="str">
        <f t="shared" si="289"/>
        <v>Unacceptable</v>
      </c>
      <c r="S2087" t="str">
        <f t="shared" si="291"/>
        <v>Unsafe</v>
      </c>
      <c r="T2087" t="str">
        <f t="shared" si="292"/>
        <v>Unacceptable</v>
      </c>
      <c r="U2087" t="str">
        <f t="shared" si="293"/>
        <v>Acceptable</v>
      </c>
      <c r="V2087" t="str">
        <f t="shared" si="294"/>
        <v>Safe</v>
      </c>
      <c r="W2087" t="str">
        <f t="shared" si="295"/>
        <v>Acceptable</v>
      </c>
      <c r="AA2087" t="str">
        <f t="shared" si="296"/>
        <v>Not-Potable</v>
      </c>
      <c r="AB2087" t="str">
        <f t="shared" si="297"/>
        <v>Not-Potable</v>
      </c>
      <c r="AC2087" t="s">
        <v>40</v>
      </c>
    </row>
    <row r="2088" spans="2:29" x14ac:dyDescent="0.3">
      <c r="B2088">
        <v>9.6872600278601801</v>
      </c>
      <c r="C2088">
        <v>190.16286912484699</v>
      </c>
      <c r="D2088">
        <v>187.52576402797001</v>
      </c>
      <c r="E2088">
        <v>7.07300659112778</v>
      </c>
      <c r="F2088">
        <f>$AH$27</f>
        <v>333.77577661081307</v>
      </c>
      <c r="G2088">
        <v>461.07020926238903</v>
      </c>
      <c r="H2088">
        <v>9.1068731646064407</v>
      </c>
      <c r="I2088">
        <v>64.228248712292796</v>
      </c>
      <c r="J2088">
        <v>3.0858354670467998</v>
      </c>
      <c r="O2088" t="str">
        <f t="shared" si="290"/>
        <v>Neutral</v>
      </c>
      <c r="P2088" t="str" cm="1">
        <f t="array" ref="P2088">_xlfn.IFS(C2087&lt;=60,"Soft",
C2087&lt;120,"Moderately Soft",
C2087&lt;=170,"Desirable",
C2087&lt;=240,"Moderately Hard",
C2087&gt;240,"Hard")</f>
        <v>Moderately Hard</v>
      </c>
      <c r="Q2088" t="str" cm="1">
        <f t="array" ref="Q2088">_xlfn.IFS(D2087&lt;50,"Non-Beneficial",
D2087&lt;=150,"Excellent",
D2087&lt;=250,"Good",
D2087&lt;=350,"Average",
D2087&lt;=500,"Poor",
D2087&lt;=800,"Very Poor",
D2087&gt;800,"Unacceptable")</f>
        <v>Excellent</v>
      </c>
      <c r="R2088" t="str">
        <f t="shared" si="289"/>
        <v>Needs Boiling</v>
      </c>
      <c r="S2088" t="str">
        <f t="shared" si="291"/>
        <v>Safe</v>
      </c>
      <c r="T2088" t="str">
        <f t="shared" si="292"/>
        <v>Acceptable</v>
      </c>
      <c r="U2088" t="str">
        <f t="shared" si="293"/>
        <v>Acceptable</v>
      </c>
      <c r="V2088" t="str">
        <f t="shared" si="294"/>
        <v>Safe</v>
      </c>
      <c r="W2088" t="str">
        <f t="shared" si="295"/>
        <v>Acceptable</v>
      </c>
      <c r="AA2088" t="str">
        <f t="shared" si="296"/>
        <v>Potable</v>
      </c>
      <c r="AB2088" t="str">
        <f t="shared" si="297"/>
        <v>Potable</v>
      </c>
      <c r="AC2088" t="s">
        <v>40</v>
      </c>
    </row>
    <row r="2089" spans="2:29" x14ac:dyDescent="0.3">
      <c r="B2089">
        <v>6.5274405895332297</v>
      </c>
      <c r="C2089">
        <v>181.07299536807699</v>
      </c>
      <c r="D2089">
        <v>224.44081777399398</v>
      </c>
      <c r="E2089">
        <v>10.474976873226501</v>
      </c>
      <c r="F2089">
        <v>271.86279225468502</v>
      </c>
      <c r="G2089">
        <v>351.06378758695098</v>
      </c>
      <c r="H2089">
        <v>11.996365138773999</v>
      </c>
      <c r="I2089">
        <f>$AI$27</f>
        <v>66.396292946768</v>
      </c>
      <c r="J2089">
        <v>3.56718051670877</v>
      </c>
      <c r="O2089" t="str">
        <f t="shared" si="290"/>
        <v>Alkaline</v>
      </c>
      <c r="P2089" t="str" cm="1">
        <f t="array" ref="P2089">_xlfn.IFS(C2088&lt;=60,"Soft",
C2088&lt;120,"Moderately Soft",
C2088&lt;=170,"Desirable",
C2088&lt;=240,"Moderately Hard",
C2088&gt;240,"Hard")</f>
        <v>Moderately Hard</v>
      </c>
      <c r="Q2089" t="str" cm="1">
        <f t="array" ref="Q2089">_xlfn.IFS(D2088&lt;50,"Non-Beneficial",
D2088&lt;=150,"Excellent",
D2088&lt;=250,"Good",
D2088&lt;=350,"Average",
D2088&lt;=500,"Poor",
D2088&lt;=800,"Very Poor",
D2088&gt;800,"Unacceptable")</f>
        <v>Good</v>
      </c>
      <c r="R2089" t="str">
        <f t="shared" si="289"/>
        <v>Unacceptable</v>
      </c>
      <c r="S2089" t="str">
        <f t="shared" si="291"/>
        <v>Safe</v>
      </c>
      <c r="T2089" t="str">
        <f t="shared" si="292"/>
        <v>Acceptable</v>
      </c>
      <c r="U2089" t="str">
        <f t="shared" si="293"/>
        <v>Acceptable</v>
      </c>
      <c r="V2089" t="str">
        <f t="shared" si="294"/>
        <v>Safe</v>
      </c>
      <c r="W2089" t="str">
        <f t="shared" si="295"/>
        <v>Acceptable</v>
      </c>
      <c r="AA2089" t="str">
        <f t="shared" si="296"/>
        <v>Not-Potable</v>
      </c>
      <c r="AB2089" t="str">
        <f t="shared" si="297"/>
        <v>Not-Potable</v>
      </c>
      <c r="AC2089" t="s">
        <v>40</v>
      </c>
    </row>
    <row r="2090" spans="2:29" x14ac:dyDescent="0.3">
      <c r="B2090">
        <f>$AG$27</f>
        <v>7.080794504276815</v>
      </c>
      <c r="C2090">
        <v>193.62948626891901</v>
      </c>
      <c r="D2090">
        <v>187.532117636583</v>
      </c>
      <c r="E2090">
        <v>8.6850116690045596</v>
      </c>
      <c r="F2090">
        <v>327.34063810038299</v>
      </c>
      <c r="G2090">
        <v>478.10269276568499</v>
      </c>
      <c r="H2090">
        <v>13.172901550882001</v>
      </c>
      <c r="I2090">
        <v>52.673957532549203</v>
      </c>
      <c r="J2090">
        <v>2.3734376939287301</v>
      </c>
      <c r="O2090" t="str">
        <f t="shared" si="290"/>
        <v>Drinkable</v>
      </c>
      <c r="P2090" t="str" cm="1">
        <f t="array" ref="P2090">_xlfn.IFS(C2089&lt;=60,"Soft",
C2089&lt;120,"Moderately Soft",
C2089&lt;=170,"Desirable",
C2089&lt;=240,"Moderately Hard",
C2089&gt;240,"Hard")</f>
        <v>Moderately Hard</v>
      </c>
      <c r="Q2090" t="str" cm="1">
        <f t="array" ref="Q2090">_xlfn.IFS(D2089&lt;50,"Non-Beneficial",
D2089&lt;=150,"Excellent",
D2089&lt;=250,"Good",
D2089&lt;=350,"Average",
D2089&lt;=500,"Poor",
D2089&lt;=800,"Very Poor",
D2089&gt;800,"Unacceptable")</f>
        <v>Good</v>
      </c>
      <c r="R2090" t="str">
        <f t="shared" si="289"/>
        <v>Unacceptable</v>
      </c>
      <c r="S2090" t="str">
        <f t="shared" si="291"/>
        <v>Safe</v>
      </c>
      <c r="T2090" t="str">
        <f t="shared" si="292"/>
        <v>Acceptable</v>
      </c>
      <c r="U2090" t="str">
        <f t="shared" si="293"/>
        <v>Acceptable</v>
      </c>
      <c r="V2090" t="str">
        <f t="shared" si="294"/>
        <v>Safe</v>
      </c>
      <c r="W2090" t="str">
        <f t="shared" si="295"/>
        <v>Acceptable</v>
      </c>
      <c r="AA2090" t="str">
        <f t="shared" si="296"/>
        <v>Not-Potable</v>
      </c>
      <c r="AB2090" t="str">
        <f t="shared" si="297"/>
        <v>Potable</v>
      </c>
      <c r="AC2090" t="s">
        <v>40</v>
      </c>
    </row>
    <row r="2091" spans="2:29" x14ac:dyDescent="0.3">
      <c r="B2091">
        <v>7.7447725523561397</v>
      </c>
      <c r="C2091">
        <v>208.92034044835299</v>
      </c>
      <c r="D2091">
        <v>276.481596534201</v>
      </c>
      <c r="E2091">
        <v>5.6225722903480202</v>
      </c>
      <c r="F2091">
        <v>332.82379888300699</v>
      </c>
      <c r="G2091">
        <v>397.057473641782</v>
      </c>
      <c r="H2091">
        <v>12.4861917563753</v>
      </c>
      <c r="I2091">
        <v>73.184556812924001</v>
      </c>
      <c r="J2091">
        <v>5.0163211989971703</v>
      </c>
      <c r="O2091" t="str">
        <f t="shared" si="290"/>
        <v>Neutral</v>
      </c>
      <c r="P2091" t="str" cm="1">
        <f t="array" ref="P2091">_xlfn.IFS(C2090&lt;=60,"Soft",
C2090&lt;120,"Moderately Soft",
C2090&lt;=170,"Desirable",
C2090&lt;=240,"Moderately Hard",
C2090&gt;240,"Hard")</f>
        <v>Moderately Hard</v>
      </c>
      <c r="Q2091" t="str" cm="1">
        <f t="array" ref="Q2091">_xlfn.IFS(D2090&lt;50,"Non-Beneficial",
D2090&lt;=150,"Excellent",
D2090&lt;=250,"Good",
D2090&lt;=350,"Average",
D2090&lt;=500,"Poor",
D2090&lt;=800,"Very Poor",
D2090&gt;800,"Unacceptable")</f>
        <v>Good</v>
      </c>
      <c r="R2091" t="str">
        <f t="shared" si="289"/>
        <v>Unacceptable</v>
      </c>
      <c r="S2091" t="str">
        <f t="shared" si="291"/>
        <v>Safe</v>
      </c>
      <c r="T2091" t="str">
        <f t="shared" si="292"/>
        <v>Acceptable</v>
      </c>
      <c r="U2091" t="str">
        <f t="shared" si="293"/>
        <v>Acceptable</v>
      </c>
      <c r="V2091" t="str">
        <f t="shared" si="294"/>
        <v>Safe</v>
      </c>
      <c r="W2091" t="str">
        <f t="shared" si="295"/>
        <v>Acceptable</v>
      </c>
      <c r="AA2091" t="str">
        <f t="shared" si="296"/>
        <v>Not-Potable</v>
      </c>
      <c r="AB2091" t="str">
        <f t="shared" si="297"/>
        <v>Potable</v>
      </c>
      <c r="AC2091" t="s">
        <v>40</v>
      </c>
    </row>
    <row r="2092" spans="2:29" x14ac:dyDescent="0.3">
      <c r="B2092">
        <v>8.2892242702179697</v>
      </c>
      <c r="C2092">
        <v>191.858805076321</v>
      </c>
      <c r="D2092">
        <v>225.26279753205199</v>
      </c>
      <c r="E2092">
        <v>7.9791547546974302</v>
      </c>
      <c r="F2092">
        <f>$AH$27</f>
        <v>333.77577661081307</v>
      </c>
      <c r="G2092">
        <v>292.86081668296498</v>
      </c>
      <c r="H2092">
        <v>18.003678678623899</v>
      </c>
      <c r="I2092">
        <v>72.575580721463893</v>
      </c>
      <c r="J2092">
        <v>4.29100130531475</v>
      </c>
      <c r="O2092" t="str">
        <f t="shared" si="290"/>
        <v>Neutral</v>
      </c>
      <c r="P2092" t="str" cm="1">
        <f t="array" ref="P2092">_xlfn.IFS(C2091&lt;=60,"Soft",
C2091&lt;120,"Moderately Soft",
C2091&lt;=170,"Desirable",
C2091&lt;=240,"Moderately Hard",
C2091&gt;240,"Hard")</f>
        <v>Moderately Hard</v>
      </c>
      <c r="Q2092" t="str" cm="1">
        <f t="array" ref="Q2092">_xlfn.IFS(D2091&lt;50,"Non-Beneficial",
D2091&lt;=150,"Excellent",
D2091&lt;=250,"Good",
D2091&lt;=350,"Average",
D2091&lt;=500,"Poor",
D2091&lt;=800,"Very Poor",
D2091&gt;800,"Unacceptable")</f>
        <v>Average</v>
      </c>
      <c r="R2092" t="str">
        <f t="shared" si="289"/>
        <v>Needs Boiling</v>
      </c>
      <c r="S2092" t="str">
        <f t="shared" si="291"/>
        <v>Safe</v>
      </c>
      <c r="T2092" t="str">
        <f t="shared" si="292"/>
        <v>Acceptable</v>
      </c>
      <c r="U2092" t="str">
        <f t="shared" si="293"/>
        <v>Acceptable</v>
      </c>
      <c r="V2092" t="str">
        <f t="shared" si="294"/>
        <v>Safe</v>
      </c>
      <c r="W2092" t="str">
        <f t="shared" si="295"/>
        <v>Unacceptable</v>
      </c>
      <c r="AA2092" t="str">
        <f t="shared" si="296"/>
        <v>Not-Potable</v>
      </c>
      <c r="AB2092" t="str">
        <f t="shared" si="297"/>
        <v>Potable</v>
      </c>
      <c r="AC2092" t="s">
        <v>40</v>
      </c>
    </row>
    <row r="2093" spans="2:29" x14ac:dyDescent="0.3">
      <c r="B2093">
        <v>7.2492573325255796</v>
      </c>
      <c r="C2093">
        <v>223.70354029893801</v>
      </c>
      <c r="D2093">
        <v>243.119057941319</v>
      </c>
      <c r="E2093">
        <v>7.3925169633237999</v>
      </c>
      <c r="F2093">
        <v>275.62248674294301</v>
      </c>
      <c r="G2093">
        <v>306.78223064844502</v>
      </c>
      <c r="H2093">
        <v>9.6972566031695902</v>
      </c>
      <c r="I2093">
        <v>77.199645867846201</v>
      </c>
      <c r="J2093">
        <v>4.3614862861733901</v>
      </c>
      <c r="O2093" t="str">
        <f t="shared" si="290"/>
        <v>Alkaline</v>
      </c>
      <c r="P2093" t="str" cm="1">
        <f t="array" ref="P2093">_xlfn.IFS(C2092&lt;=60,"Soft",
C2092&lt;120,"Moderately Soft",
C2092&lt;=170,"Desirable",
C2092&lt;=240,"Moderately Hard",
C2092&gt;240,"Hard")</f>
        <v>Moderately Hard</v>
      </c>
      <c r="Q2093" t="str" cm="1">
        <f t="array" ref="Q2093">_xlfn.IFS(D2092&lt;50,"Non-Beneficial",
D2092&lt;=150,"Excellent",
D2092&lt;=250,"Good",
D2092&lt;=350,"Average",
D2092&lt;=500,"Poor",
D2092&lt;=800,"Very Poor",
D2092&gt;800,"Unacceptable")</f>
        <v>Good</v>
      </c>
      <c r="R2093" t="str">
        <f t="shared" si="289"/>
        <v>Unacceptable</v>
      </c>
      <c r="S2093" t="str">
        <f t="shared" si="291"/>
        <v>Safe</v>
      </c>
      <c r="T2093" t="str">
        <f t="shared" si="292"/>
        <v>Acceptable</v>
      </c>
      <c r="U2093" t="str">
        <f t="shared" si="293"/>
        <v>Acceptable</v>
      </c>
      <c r="V2093" t="str">
        <f t="shared" si="294"/>
        <v>Safe</v>
      </c>
      <c r="W2093" t="str">
        <f t="shared" si="295"/>
        <v>Acceptable</v>
      </c>
      <c r="AA2093" t="str">
        <f t="shared" si="296"/>
        <v>Not-Potable</v>
      </c>
      <c r="AB2093" t="str">
        <f t="shared" si="297"/>
        <v>Not-Potable</v>
      </c>
      <c r="AC2093" t="s">
        <v>40</v>
      </c>
    </row>
    <row r="2094" spans="2:29" x14ac:dyDescent="0.3">
      <c r="B2094">
        <v>7.74409853146829</v>
      </c>
      <c r="C2094">
        <v>219.658722311546</v>
      </c>
      <c r="D2094">
        <v>308.09705704277201</v>
      </c>
      <c r="E2094">
        <v>6.7906810618046496</v>
      </c>
      <c r="F2094">
        <f>$AH$27</f>
        <v>333.77577661081307</v>
      </c>
      <c r="G2094">
        <v>405.03224707684001</v>
      </c>
      <c r="H2094">
        <v>12.7587771139201</v>
      </c>
      <c r="I2094">
        <v>70.371823693569397</v>
      </c>
      <c r="J2094">
        <v>5.1041882464793202</v>
      </c>
      <c r="O2094" t="str">
        <f t="shared" si="290"/>
        <v>Neutral</v>
      </c>
      <c r="P2094" t="str" cm="1">
        <f t="array" ref="P2094">_xlfn.IFS(C2093&lt;=60,"Soft",
C2093&lt;120,"Moderately Soft",
C2093&lt;=170,"Desirable",
C2093&lt;=240,"Moderately Hard",
C2093&gt;240,"Hard")</f>
        <v>Moderately Hard</v>
      </c>
      <c r="Q2094" t="str" cm="1">
        <f t="array" ref="Q2094">_xlfn.IFS(D2093&lt;50,"Non-Beneficial",
D2093&lt;=150,"Excellent",
D2093&lt;=250,"Good",
D2093&lt;=350,"Average",
D2093&lt;=500,"Poor",
D2093&lt;=800,"Very Poor",
D2093&gt;800,"Unacceptable")</f>
        <v>Good</v>
      </c>
      <c r="R2094" t="str">
        <f t="shared" si="289"/>
        <v>Unacceptable</v>
      </c>
      <c r="S2094" t="str">
        <f t="shared" si="291"/>
        <v>Safe</v>
      </c>
      <c r="T2094" t="str">
        <f t="shared" si="292"/>
        <v>Acceptable</v>
      </c>
      <c r="U2094" t="str">
        <f t="shared" si="293"/>
        <v>Acceptable</v>
      </c>
      <c r="V2094" t="str">
        <f t="shared" si="294"/>
        <v>Safe</v>
      </c>
      <c r="W2094" t="str">
        <f t="shared" si="295"/>
        <v>Acceptable</v>
      </c>
      <c r="AA2094" t="str">
        <f t="shared" si="296"/>
        <v>Not-Potable</v>
      </c>
      <c r="AB2094" t="str">
        <f t="shared" si="297"/>
        <v>Potable</v>
      </c>
      <c r="AC2094" t="s">
        <v>40</v>
      </c>
    </row>
    <row r="2095" spans="2:29" x14ac:dyDescent="0.3">
      <c r="B2095">
        <f>$AG$27</f>
        <v>7.080794504276815</v>
      </c>
      <c r="C2095">
        <v>214.21606032508001</v>
      </c>
      <c r="D2095">
        <v>190.26672841598599</v>
      </c>
      <c r="E2095">
        <v>7.6347240941354402</v>
      </c>
      <c r="F2095">
        <f>$AH$27</f>
        <v>333.77577661081307</v>
      </c>
      <c r="G2095">
        <v>421.140278335061</v>
      </c>
      <c r="H2095">
        <v>16.825739186179</v>
      </c>
      <c r="I2095">
        <v>74.629430631780494</v>
      </c>
      <c r="J2095">
        <v>3.9868823350112499</v>
      </c>
      <c r="O2095" t="str">
        <f t="shared" si="290"/>
        <v>Neutral</v>
      </c>
      <c r="P2095" t="str" cm="1">
        <f t="array" ref="P2095">_xlfn.IFS(C2094&lt;=60,"Soft",
C2094&lt;120,"Moderately Soft",
C2094&lt;=170,"Desirable",
C2094&lt;=240,"Moderately Hard",
C2094&gt;240,"Hard")</f>
        <v>Moderately Hard</v>
      </c>
      <c r="Q2095" t="str" cm="1">
        <f t="array" ref="Q2095">_xlfn.IFS(D2094&lt;50,"Non-Beneficial",
D2094&lt;=150,"Excellent",
D2094&lt;=250,"Good",
D2094&lt;=350,"Average",
D2094&lt;=500,"Poor",
D2094&lt;=800,"Very Poor",
D2094&gt;800,"Unacceptable")</f>
        <v>Average</v>
      </c>
      <c r="R2095" t="str">
        <f t="shared" si="289"/>
        <v>Needs Boiling</v>
      </c>
      <c r="S2095" t="str">
        <f t="shared" si="291"/>
        <v>Safe</v>
      </c>
      <c r="T2095" t="str">
        <f t="shared" si="292"/>
        <v>Acceptable</v>
      </c>
      <c r="U2095" t="str">
        <f t="shared" si="293"/>
        <v>Acceptable</v>
      </c>
      <c r="V2095" t="str">
        <f t="shared" si="294"/>
        <v>Safe</v>
      </c>
      <c r="W2095" t="str">
        <f t="shared" si="295"/>
        <v>Unacceptable</v>
      </c>
      <c r="AA2095" t="str">
        <f t="shared" si="296"/>
        <v>Not-Potable</v>
      </c>
      <c r="AB2095" t="str">
        <f t="shared" si="297"/>
        <v>Potable</v>
      </c>
      <c r="AC2095" t="s">
        <v>40</v>
      </c>
    </row>
    <row r="2096" spans="2:29" x14ac:dyDescent="0.3">
      <c r="B2096">
        <v>6.8902745390260902</v>
      </c>
      <c r="C2096">
        <v>185.74414673430201</v>
      </c>
      <c r="D2096">
        <v>122.180959445638</v>
      </c>
      <c r="E2096">
        <v>8.0229360530057292</v>
      </c>
      <c r="F2096">
        <v>350.65787217962497</v>
      </c>
      <c r="G2096">
        <v>394.44058115903402</v>
      </c>
      <c r="H2096">
        <v>17.064896903931999</v>
      </c>
      <c r="I2096">
        <v>86.631822915712107</v>
      </c>
      <c r="J2096">
        <v>4.1006969510912397</v>
      </c>
      <c r="O2096" t="str">
        <f t="shared" si="290"/>
        <v>Neutral</v>
      </c>
      <c r="P2096" t="str" cm="1">
        <f t="array" ref="P2096">_xlfn.IFS(C2095&lt;=60,"Soft",
C2095&lt;120,"Moderately Soft",
C2095&lt;=170,"Desirable",
C2095&lt;=240,"Moderately Hard",
C2095&gt;240,"Hard")</f>
        <v>Moderately Hard</v>
      </c>
      <c r="Q2096" t="str" cm="1">
        <f t="array" ref="Q2096">_xlfn.IFS(D2095&lt;50,"Non-Beneficial",
D2095&lt;=150,"Excellent",
D2095&lt;=250,"Good",
D2095&lt;=350,"Average",
D2095&lt;=500,"Poor",
D2095&lt;=800,"Very Poor",
D2095&gt;800,"Unacceptable")</f>
        <v>Good</v>
      </c>
      <c r="R2096" t="str">
        <f t="shared" si="289"/>
        <v>Unacceptable</v>
      </c>
      <c r="S2096" t="str">
        <f t="shared" si="291"/>
        <v>Safe</v>
      </c>
      <c r="T2096" t="str">
        <f t="shared" si="292"/>
        <v>Acceptable</v>
      </c>
      <c r="U2096" t="str">
        <f t="shared" si="293"/>
        <v>Acceptable</v>
      </c>
      <c r="V2096" t="str">
        <f t="shared" si="294"/>
        <v>Safe</v>
      </c>
      <c r="W2096" t="str">
        <f t="shared" si="295"/>
        <v>Acceptable</v>
      </c>
      <c r="AA2096" t="str">
        <f t="shared" si="296"/>
        <v>Not-Potable</v>
      </c>
      <c r="AB2096" t="str">
        <f t="shared" si="297"/>
        <v>Potable</v>
      </c>
      <c r="AC2096" t="s">
        <v>40</v>
      </c>
    </row>
    <row r="2097" spans="2:29" x14ac:dyDescent="0.3">
      <c r="B2097">
        <v>6.0473808565266296</v>
      </c>
      <c r="C2097">
        <v>230.58628450087099</v>
      </c>
      <c r="D2097">
        <v>202.78382984938099</v>
      </c>
      <c r="E2097">
        <v>9.3607991408162103</v>
      </c>
      <c r="F2097">
        <v>305.77658252916302</v>
      </c>
      <c r="G2097">
        <v>333.53076836291501</v>
      </c>
      <c r="H2097">
        <v>12.593848073959901</v>
      </c>
      <c r="I2097">
        <v>55.301835857468902</v>
      </c>
      <c r="J2097">
        <v>2.21672969105561</v>
      </c>
      <c r="O2097" t="str">
        <f t="shared" si="290"/>
        <v>Neutral</v>
      </c>
      <c r="P2097" t="str" cm="1">
        <f t="array" ref="P2097">_xlfn.IFS(C2096&lt;=60,"Soft",
C2096&lt;120,"Moderately Soft",
C2096&lt;=170,"Desirable",
C2096&lt;=240,"Moderately Hard",
C2096&gt;240,"Hard")</f>
        <v>Moderately Hard</v>
      </c>
      <c r="Q2097" t="str" cm="1">
        <f t="array" ref="Q2097">_xlfn.IFS(D2096&lt;50,"Non-Beneficial",
D2096&lt;=150,"Excellent",
D2096&lt;=250,"Good",
D2096&lt;=350,"Average",
D2096&lt;=500,"Poor",
D2096&lt;=800,"Very Poor",
D2096&gt;800,"Unacceptable")</f>
        <v>Excellent</v>
      </c>
      <c r="R2097" t="str">
        <f t="shared" si="289"/>
        <v>Unacceptable</v>
      </c>
      <c r="S2097" t="str">
        <f t="shared" si="291"/>
        <v>Safe</v>
      </c>
      <c r="T2097" t="str">
        <f t="shared" si="292"/>
        <v>Acceptable</v>
      </c>
      <c r="U2097" t="str">
        <f t="shared" si="293"/>
        <v>Acceptable</v>
      </c>
      <c r="V2097" t="str">
        <f t="shared" si="294"/>
        <v>Unsafe</v>
      </c>
      <c r="W2097" t="str">
        <f t="shared" si="295"/>
        <v>Acceptable</v>
      </c>
      <c r="AA2097" t="str">
        <f t="shared" si="296"/>
        <v>Not-Potable</v>
      </c>
      <c r="AB2097" t="str">
        <f t="shared" si="297"/>
        <v>Not-Potable</v>
      </c>
      <c r="AC2097" t="s">
        <v>40</v>
      </c>
    </row>
    <row r="2098" spans="2:29" x14ac:dyDescent="0.3">
      <c r="B2098">
        <v>11.5687679659141</v>
      </c>
      <c r="C2098">
        <v>192.92444756734</v>
      </c>
      <c r="D2098">
        <v>392.34470183564599</v>
      </c>
      <c r="E2098">
        <v>8.8607623074181099</v>
      </c>
      <c r="F2098">
        <v>235.995460973257</v>
      </c>
      <c r="G2098">
        <v>463.435101776019</v>
      </c>
      <c r="H2098">
        <v>19.6281769817281</v>
      </c>
      <c r="I2098">
        <v>81.496529165256305</v>
      </c>
      <c r="J2098">
        <v>3.7612884282955199</v>
      </c>
      <c r="O2098" t="str">
        <f t="shared" si="290"/>
        <v>Acidic</v>
      </c>
      <c r="P2098" t="str" cm="1">
        <f t="array" ref="P2098">_xlfn.IFS(C2097&lt;=60,"Soft",
C2097&lt;120,"Moderately Soft",
C2097&lt;=170,"Desirable",
C2097&lt;=240,"Moderately Hard",
C2097&gt;240,"Hard")</f>
        <v>Moderately Hard</v>
      </c>
      <c r="Q2098" t="str" cm="1">
        <f t="array" ref="Q2098">_xlfn.IFS(D2097&lt;50,"Non-Beneficial",
D2097&lt;=150,"Excellent",
D2097&lt;=250,"Good",
D2097&lt;=350,"Average",
D2097&lt;=500,"Poor",
D2097&lt;=800,"Very Poor",
D2097&gt;800,"Unacceptable")</f>
        <v>Good</v>
      </c>
      <c r="R2098" t="str">
        <f t="shared" si="289"/>
        <v>Unacceptable</v>
      </c>
      <c r="S2098" t="str">
        <f t="shared" si="291"/>
        <v>Safe</v>
      </c>
      <c r="T2098" t="str">
        <f t="shared" si="292"/>
        <v>Acceptable</v>
      </c>
      <c r="U2098" t="str">
        <f t="shared" si="293"/>
        <v>Acceptable</v>
      </c>
      <c r="V2098" t="str">
        <f t="shared" si="294"/>
        <v>Safe</v>
      </c>
      <c r="W2098" t="str">
        <f t="shared" si="295"/>
        <v>Acceptable</v>
      </c>
      <c r="AA2098" t="str">
        <f t="shared" si="296"/>
        <v>Not-Potable</v>
      </c>
      <c r="AB2098" t="str">
        <f t="shared" si="297"/>
        <v>Not-Potable</v>
      </c>
      <c r="AC2098" t="s">
        <v>40</v>
      </c>
    </row>
    <row r="2099" spans="2:29" x14ac:dyDescent="0.3">
      <c r="B2099">
        <v>10.1648385570182</v>
      </c>
      <c r="C2099">
        <v>194.30280093517101</v>
      </c>
      <c r="D2099">
        <v>289.15643223524802</v>
      </c>
      <c r="E2099">
        <v>7.3016886658701603</v>
      </c>
      <c r="F2099">
        <v>316.52520853006303</v>
      </c>
      <c r="G2099">
        <v>279.165435690376</v>
      </c>
      <c r="H2099">
        <v>18.452309598332398</v>
      </c>
      <c r="I2099">
        <v>63.0624584498891</v>
      </c>
      <c r="J2099">
        <v>2.9376862046237302</v>
      </c>
      <c r="O2099" t="str">
        <f t="shared" si="290"/>
        <v>Highly Alkaline</v>
      </c>
      <c r="P2099" t="str" cm="1">
        <f t="array" ref="P2099">_xlfn.IFS(C2098&lt;=60,"Soft",
C2098&lt;120,"Moderately Soft",
C2098&lt;=170,"Desirable",
C2098&lt;=240,"Moderately Hard",
C2098&gt;240,"Hard")</f>
        <v>Moderately Hard</v>
      </c>
      <c r="Q2099" t="str" cm="1">
        <f t="array" ref="Q2099">_xlfn.IFS(D2098&lt;50,"Non-Beneficial",
D2098&lt;=150,"Excellent",
D2098&lt;=250,"Good",
D2098&lt;=350,"Average",
D2098&lt;=500,"Poor",
D2098&lt;=800,"Very Poor",
D2098&gt;800,"Unacceptable")</f>
        <v>Poor</v>
      </c>
      <c r="R2099" t="str">
        <f t="shared" si="289"/>
        <v>Unacceptable</v>
      </c>
      <c r="S2099" t="str">
        <f t="shared" si="291"/>
        <v>Safe</v>
      </c>
      <c r="T2099" t="str">
        <f t="shared" si="292"/>
        <v>Acceptable</v>
      </c>
      <c r="U2099" t="str">
        <f t="shared" si="293"/>
        <v>Acceptable</v>
      </c>
      <c r="V2099" t="str">
        <f t="shared" si="294"/>
        <v>Unsafe</v>
      </c>
      <c r="W2099" t="str">
        <f t="shared" si="295"/>
        <v>Acceptable</v>
      </c>
      <c r="AA2099" t="str">
        <f t="shared" si="296"/>
        <v>Not-Potable</v>
      </c>
      <c r="AB2099" t="str">
        <f t="shared" si="297"/>
        <v>Not-Potable</v>
      </c>
      <c r="AC2099" t="s">
        <v>40</v>
      </c>
    </row>
    <row r="2100" spans="2:29" x14ac:dyDescent="0.3">
      <c r="B2100">
        <v>8.7223112244906105</v>
      </c>
      <c r="C2100">
        <v>145.24661756982599</v>
      </c>
      <c r="D2100">
        <v>202.56353065853497</v>
      </c>
      <c r="E2100">
        <v>10.6519984764911</v>
      </c>
      <c r="F2100">
        <f>$AH$27</f>
        <v>333.77577661081307</v>
      </c>
      <c r="G2100">
        <v>612.32797352653404</v>
      </c>
      <c r="H2100">
        <v>13.053340105655</v>
      </c>
      <c r="I2100">
        <v>94.826706213282506</v>
      </c>
      <c r="J2100">
        <v>3.00928919645049</v>
      </c>
      <c r="O2100" t="str">
        <f t="shared" si="290"/>
        <v>Alkaline</v>
      </c>
      <c r="P2100" t="str" cm="1">
        <f t="array" ref="P2100">_xlfn.IFS(C2099&lt;=60,"Soft",
C2099&lt;120,"Moderately Soft",
C2099&lt;=170,"Desirable",
C2099&lt;=240,"Moderately Hard",
C2099&gt;240,"Hard")</f>
        <v>Moderately Hard</v>
      </c>
      <c r="Q2100" t="str" cm="1">
        <f t="array" ref="Q2100">_xlfn.IFS(D2099&lt;50,"Non-Beneficial",
D2099&lt;=150,"Excellent",
D2099&lt;=250,"Good",
D2099&lt;=350,"Average",
D2099&lt;=500,"Poor",
D2099&lt;=800,"Very Poor",
D2099&gt;800,"Unacceptable")</f>
        <v>Average</v>
      </c>
      <c r="R2100" t="str">
        <f t="shared" si="289"/>
        <v>Unacceptable</v>
      </c>
      <c r="S2100" t="str">
        <f t="shared" si="291"/>
        <v>Safe</v>
      </c>
      <c r="T2100" t="str">
        <f t="shared" si="292"/>
        <v>Acceptable</v>
      </c>
      <c r="U2100" t="str">
        <f t="shared" si="293"/>
        <v>Acceptable</v>
      </c>
      <c r="V2100" t="str">
        <f t="shared" si="294"/>
        <v>Safe</v>
      </c>
      <c r="W2100" t="str">
        <f t="shared" si="295"/>
        <v>Acceptable</v>
      </c>
      <c r="AA2100" t="str">
        <f t="shared" si="296"/>
        <v>Not-Potable</v>
      </c>
      <c r="AB2100" t="str">
        <f t="shared" si="297"/>
        <v>Not-Potable</v>
      </c>
      <c r="AC2100" t="s">
        <v>40</v>
      </c>
    </row>
    <row r="2101" spans="2:29" x14ac:dyDescent="0.3">
      <c r="B2101">
        <v>3.7177039349903001</v>
      </c>
      <c r="C2101">
        <v>183.34943078375201</v>
      </c>
      <c r="D2101">
        <v>148.412419955693</v>
      </c>
      <c r="E2101">
        <v>9.5349699612861407</v>
      </c>
      <c r="F2101">
        <f>$AH$27</f>
        <v>333.77577661081307</v>
      </c>
      <c r="G2101">
        <v>293.91759908716301</v>
      </c>
      <c r="H2101">
        <v>12.942290930980599</v>
      </c>
      <c r="I2101">
        <v>112.06102736214601</v>
      </c>
      <c r="J2101">
        <v>3.78025873092917</v>
      </c>
      <c r="O2101" t="str">
        <f t="shared" si="290"/>
        <v>Alkaline</v>
      </c>
      <c r="P2101" t="str" cm="1">
        <f t="array" ref="P2101">_xlfn.IFS(C2100&lt;=60,"Soft",
C2100&lt;120,"Moderately Soft",
C2100&lt;=170,"Desirable",
C2100&lt;=240,"Moderately Hard",
C2100&gt;240,"Hard")</f>
        <v>Desirable</v>
      </c>
      <c r="Q2101" t="str" cm="1">
        <f t="array" ref="Q2101">_xlfn.IFS(D2100&lt;50,"Non-Beneficial",
D2100&lt;=150,"Excellent",
D2100&lt;=250,"Good",
D2100&lt;=350,"Average",
D2100&lt;=500,"Poor",
D2100&lt;=800,"Very Poor",
D2100&gt;800,"Unacceptable")</f>
        <v>Good</v>
      </c>
      <c r="R2101" t="str">
        <f t="shared" si="289"/>
        <v>Unacceptable</v>
      </c>
      <c r="S2101" t="str">
        <f t="shared" si="291"/>
        <v>Safe</v>
      </c>
      <c r="T2101" t="str">
        <f t="shared" si="292"/>
        <v>Unacceptable</v>
      </c>
      <c r="U2101" t="str">
        <f t="shared" si="293"/>
        <v>Acceptable</v>
      </c>
      <c r="V2101" t="str">
        <f t="shared" si="294"/>
        <v>Unsafe</v>
      </c>
      <c r="W2101" t="str">
        <f t="shared" si="295"/>
        <v>Acceptable</v>
      </c>
      <c r="AA2101" t="str">
        <f t="shared" si="296"/>
        <v>Not-Potable</v>
      </c>
      <c r="AB2101" t="str">
        <f t="shared" si="297"/>
        <v>Not-Potable</v>
      </c>
      <c r="AC2101" t="s">
        <v>40</v>
      </c>
    </row>
    <row r="2102" spans="2:29" x14ac:dyDescent="0.3">
      <c r="B2102">
        <v>4.8942780735976497</v>
      </c>
      <c r="C2102">
        <v>184.5527153427</v>
      </c>
      <c r="D2102">
        <v>109.225419937032</v>
      </c>
      <c r="E2102">
        <v>7.4617026788877503</v>
      </c>
      <c r="F2102">
        <v>352.83022218530101</v>
      </c>
      <c r="G2102">
        <v>338.681069250669</v>
      </c>
      <c r="H2102">
        <v>21.6247183917109</v>
      </c>
      <c r="I2102">
        <v>91.007934162136394</v>
      </c>
      <c r="J2102">
        <v>3.5949908641519599</v>
      </c>
      <c r="O2102" t="str">
        <f t="shared" si="290"/>
        <v>Acidic</v>
      </c>
      <c r="P2102" t="str" cm="1">
        <f t="array" ref="P2102">_xlfn.IFS(C2101&lt;=60,"Soft",
C2101&lt;120,"Moderately Soft",
C2101&lt;=170,"Desirable",
C2101&lt;=240,"Moderately Hard",
C2101&gt;240,"Hard")</f>
        <v>Moderately Hard</v>
      </c>
      <c r="Q2102" t="str" cm="1">
        <f t="array" ref="Q2102">_xlfn.IFS(D2101&lt;50,"Non-Beneficial",
D2101&lt;=150,"Excellent",
D2101&lt;=250,"Good",
D2101&lt;=350,"Average",
D2101&lt;=500,"Poor",
D2101&lt;=800,"Very Poor",
D2101&gt;800,"Unacceptable")</f>
        <v>Excellent</v>
      </c>
      <c r="R2102" t="str">
        <f t="shared" si="289"/>
        <v>Unacceptable</v>
      </c>
      <c r="S2102" t="str">
        <f t="shared" si="291"/>
        <v>Safe</v>
      </c>
      <c r="T2102" t="str">
        <f t="shared" si="292"/>
        <v>Acceptable</v>
      </c>
      <c r="U2102" t="str">
        <f t="shared" si="293"/>
        <v>Acceptable</v>
      </c>
      <c r="V2102" t="str">
        <f t="shared" si="294"/>
        <v>Unsafe</v>
      </c>
      <c r="W2102" t="str">
        <f t="shared" si="295"/>
        <v>Acceptable</v>
      </c>
      <c r="AA2102" t="str">
        <f t="shared" si="296"/>
        <v>Not-Potable</v>
      </c>
      <c r="AB2102" t="str">
        <f t="shared" si="297"/>
        <v>Not-Potable</v>
      </c>
      <c r="AC2102" t="s">
        <v>40</v>
      </c>
    </row>
    <row r="2103" spans="2:29" x14ac:dyDescent="0.3">
      <c r="B2103">
        <v>6.0711834219751601</v>
      </c>
      <c r="C2103">
        <v>138.22398341526599</v>
      </c>
      <c r="D2103">
        <v>148.525306803234</v>
      </c>
      <c r="E2103">
        <v>8.0935408877678903</v>
      </c>
      <c r="F2103">
        <f>$AH$27</f>
        <v>333.77577661081307</v>
      </c>
      <c r="G2103">
        <v>389.30280919088102</v>
      </c>
      <c r="H2103">
        <v>17.023531486290299</v>
      </c>
      <c r="I2103">
        <v>100.440939915344</v>
      </c>
      <c r="J2103">
        <v>5.0363341536885402</v>
      </c>
      <c r="O2103" t="str">
        <f t="shared" si="290"/>
        <v>Acidic</v>
      </c>
      <c r="P2103" t="str" cm="1">
        <f t="array" ref="P2103">_xlfn.IFS(C2102&lt;=60,"Soft",
C2102&lt;120,"Moderately Soft",
C2102&lt;=170,"Desirable",
C2102&lt;=240,"Moderately Hard",
C2102&gt;240,"Hard")</f>
        <v>Moderately Hard</v>
      </c>
      <c r="Q2103" t="str" cm="1">
        <f t="array" ref="Q2103">_xlfn.IFS(D2102&lt;50,"Non-Beneficial",
D2102&lt;=150,"Excellent",
D2102&lt;=250,"Good",
D2102&lt;=350,"Average",
D2102&lt;=500,"Poor",
D2102&lt;=800,"Very Poor",
D2102&gt;800,"Unacceptable")</f>
        <v>Excellent</v>
      </c>
      <c r="R2103" t="str">
        <f t="shared" si="289"/>
        <v>Unacceptable</v>
      </c>
      <c r="S2103" t="str">
        <f t="shared" si="291"/>
        <v>Safe</v>
      </c>
      <c r="T2103" t="str">
        <f t="shared" si="292"/>
        <v>Acceptable</v>
      </c>
      <c r="U2103" t="str">
        <f t="shared" si="293"/>
        <v>Unacceptable</v>
      </c>
      <c r="V2103" t="str">
        <f t="shared" si="294"/>
        <v>Unsafe</v>
      </c>
      <c r="W2103" t="str">
        <f t="shared" si="295"/>
        <v>Acceptable</v>
      </c>
      <c r="AA2103" t="str">
        <f t="shared" si="296"/>
        <v>Not-Potable</v>
      </c>
      <c r="AB2103" t="str">
        <f t="shared" si="297"/>
        <v>Not-Potable</v>
      </c>
      <c r="AC2103" t="s">
        <v>40</v>
      </c>
    </row>
    <row r="2104" spans="2:29" x14ac:dyDescent="0.3">
      <c r="B2104">
        <v>9.0325634507727095</v>
      </c>
      <c r="C2104">
        <v>156.26564902601299</v>
      </c>
      <c r="D2104">
        <v>248.97557030422999</v>
      </c>
      <c r="E2104">
        <v>7.6396339151083401</v>
      </c>
      <c r="F2104">
        <v>416.53053265075999</v>
      </c>
      <c r="G2104">
        <v>342.746040123547</v>
      </c>
      <c r="H2104">
        <v>13.599564374039501</v>
      </c>
      <c r="I2104">
        <v>62.5021084381682</v>
      </c>
      <c r="J2104">
        <v>3.6261358779045501</v>
      </c>
      <c r="O2104" t="str">
        <f t="shared" si="290"/>
        <v>Acidic</v>
      </c>
      <c r="P2104" t="str" cm="1">
        <f t="array" ref="P2104">_xlfn.IFS(C2103&lt;=60,"Soft",
C2103&lt;120,"Moderately Soft",
C2103&lt;=170,"Desirable",
C2103&lt;=240,"Moderately Hard",
C2103&gt;240,"Hard")</f>
        <v>Desirable</v>
      </c>
      <c r="Q2104" t="str" cm="1">
        <f t="array" ref="Q2104">_xlfn.IFS(D2103&lt;50,"Non-Beneficial",
D2103&lt;=150,"Excellent",
D2103&lt;=250,"Good",
D2103&lt;=350,"Average",
D2103&lt;=500,"Poor",
D2103&lt;=800,"Very Poor",
D2103&gt;800,"Unacceptable")</f>
        <v>Excellent</v>
      </c>
      <c r="R2104" t="str">
        <f t="shared" si="289"/>
        <v>Unacceptable</v>
      </c>
      <c r="S2104" t="str">
        <f t="shared" si="291"/>
        <v>Safe</v>
      </c>
      <c r="T2104" t="str">
        <f t="shared" si="292"/>
        <v>Acceptable</v>
      </c>
      <c r="U2104" t="str">
        <f t="shared" si="293"/>
        <v>Acceptable</v>
      </c>
      <c r="V2104" t="str">
        <f t="shared" si="294"/>
        <v>Unsafe</v>
      </c>
      <c r="W2104" t="str">
        <f t="shared" si="295"/>
        <v>Unacceptable</v>
      </c>
      <c r="AA2104" t="str">
        <f t="shared" si="296"/>
        <v>Not-Potable</v>
      </c>
      <c r="AB2104" t="str">
        <f t="shared" si="297"/>
        <v>Not-Potable</v>
      </c>
      <c r="AC2104" t="s">
        <v>40</v>
      </c>
    </row>
    <row r="2105" spans="2:29" x14ac:dyDescent="0.3">
      <c r="B2105">
        <v>9.9137037967786092</v>
      </c>
      <c r="C2105">
        <v>160.09824748433601</v>
      </c>
      <c r="D2105">
        <v>321.29996307387501</v>
      </c>
      <c r="E2105">
        <v>6.1095159137884103</v>
      </c>
      <c r="F2105">
        <v>405.29555913376902</v>
      </c>
      <c r="G2105">
        <v>541.22077019777998</v>
      </c>
      <c r="H2105">
        <v>11.5463237645021</v>
      </c>
      <c r="I2105">
        <v>46.0819102399496</v>
      </c>
      <c r="J2105">
        <v>5.5546667404029701</v>
      </c>
      <c r="O2105" t="str">
        <f t="shared" si="290"/>
        <v>Alkaline</v>
      </c>
      <c r="P2105" t="str" cm="1">
        <f t="array" ref="P2105">_xlfn.IFS(C2104&lt;=60,"Soft",
C2104&lt;120,"Moderately Soft",
C2104&lt;=170,"Desirable",
C2104&lt;=240,"Moderately Hard",
C2104&gt;240,"Hard")</f>
        <v>Desirable</v>
      </c>
      <c r="Q2105" t="str" cm="1">
        <f t="array" ref="Q2105">_xlfn.IFS(D2104&lt;50,"Non-Beneficial",
D2104&lt;=150,"Excellent",
D2104&lt;=250,"Good",
D2104&lt;=350,"Average",
D2104&lt;=500,"Poor",
D2104&lt;=800,"Very Poor",
D2104&gt;800,"Unacceptable")</f>
        <v>Good</v>
      </c>
      <c r="R2105" t="str">
        <f t="shared" si="289"/>
        <v>Unacceptable</v>
      </c>
      <c r="S2105" t="str">
        <f t="shared" si="291"/>
        <v>Unsafe</v>
      </c>
      <c r="T2105" t="str">
        <f t="shared" si="292"/>
        <v>Acceptable</v>
      </c>
      <c r="U2105" t="str">
        <f t="shared" si="293"/>
        <v>Acceptable</v>
      </c>
      <c r="V2105" t="str">
        <f t="shared" si="294"/>
        <v>Safe</v>
      </c>
      <c r="W2105" t="str">
        <f t="shared" si="295"/>
        <v>Acceptable</v>
      </c>
      <c r="AA2105" t="str">
        <f t="shared" si="296"/>
        <v>Not-Potable</v>
      </c>
      <c r="AB2105" t="str">
        <f t="shared" si="297"/>
        <v>Not-Potable</v>
      </c>
      <c r="AC2105" t="s">
        <v>40</v>
      </c>
    </row>
    <row r="2106" spans="2:29" x14ac:dyDescent="0.3">
      <c r="B2106">
        <f>$AG$27</f>
        <v>7.080794504276815</v>
      </c>
      <c r="C2106">
        <v>165.740229221211</v>
      </c>
      <c r="D2106">
        <v>199.193245888186</v>
      </c>
      <c r="E2106">
        <v>7.2781514855868101</v>
      </c>
      <c r="F2106">
        <v>351.96505382122899</v>
      </c>
      <c r="G2106">
        <v>420.12071292258798</v>
      </c>
      <c r="H2106">
        <v>17.776053404705198</v>
      </c>
      <c r="I2106">
        <v>46.002340377197797</v>
      </c>
      <c r="J2106">
        <v>3.4280959259455299</v>
      </c>
      <c r="O2106" t="str">
        <f t="shared" si="290"/>
        <v>Alkaline</v>
      </c>
      <c r="P2106" t="str" cm="1">
        <f t="array" ref="P2106">_xlfn.IFS(C2105&lt;=60,"Soft",
C2105&lt;120,"Moderately Soft",
C2105&lt;=170,"Desirable",
C2105&lt;=240,"Moderately Hard",
C2105&gt;240,"Hard")</f>
        <v>Desirable</v>
      </c>
      <c r="Q2106" t="str" cm="1">
        <f t="array" ref="Q2106">_xlfn.IFS(D2105&lt;50,"Non-Beneficial",
D2105&lt;=150,"Excellent",
D2105&lt;=250,"Good",
D2105&lt;=350,"Average",
D2105&lt;=500,"Poor",
D2105&lt;=800,"Very Poor",
D2105&gt;800,"Unacceptable")</f>
        <v>Average</v>
      </c>
      <c r="R2106" t="str">
        <f t="shared" si="289"/>
        <v>Needs Boiling</v>
      </c>
      <c r="S2106" t="str">
        <f t="shared" si="291"/>
        <v>Unsafe</v>
      </c>
      <c r="T2106" t="str">
        <f t="shared" si="292"/>
        <v>Unacceptable</v>
      </c>
      <c r="U2106" t="str">
        <f t="shared" si="293"/>
        <v>Acceptable</v>
      </c>
      <c r="V2106" t="str">
        <f t="shared" si="294"/>
        <v>Safe</v>
      </c>
      <c r="W2106" t="str">
        <f t="shared" si="295"/>
        <v>Unacceptable</v>
      </c>
      <c r="AA2106" t="str">
        <f t="shared" si="296"/>
        <v>Not-Potable</v>
      </c>
      <c r="AB2106" t="str">
        <f t="shared" si="297"/>
        <v>Not-Potable</v>
      </c>
      <c r="AC2106" t="s">
        <v>40</v>
      </c>
    </row>
    <row r="2107" spans="2:29" x14ac:dyDescent="0.3">
      <c r="B2107">
        <v>4.2292245588641197</v>
      </c>
      <c r="C2107">
        <v>207.669229406081</v>
      </c>
      <c r="D2107">
        <v>212.14370514815602</v>
      </c>
      <c r="E2107">
        <v>6.8445478217363904</v>
      </c>
      <c r="F2107">
        <v>304.27512463082098</v>
      </c>
      <c r="G2107">
        <v>488.455861512897</v>
      </c>
      <c r="H2107">
        <v>13.489424043572599</v>
      </c>
      <c r="I2107">
        <v>65.307569906206993</v>
      </c>
      <c r="J2107">
        <v>3.73313956970757</v>
      </c>
      <c r="O2107" t="str">
        <f t="shared" si="290"/>
        <v>Neutral</v>
      </c>
      <c r="P2107" t="str" cm="1">
        <f t="array" ref="P2107">_xlfn.IFS(C2106&lt;=60,"Soft",
C2106&lt;120,"Moderately Soft",
C2106&lt;=170,"Desirable",
C2106&lt;=240,"Moderately Hard",
C2106&gt;240,"Hard")</f>
        <v>Desirable</v>
      </c>
      <c r="Q2107" t="str" cm="1">
        <f t="array" ref="Q2107">_xlfn.IFS(D2106&lt;50,"Non-Beneficial",
D2106&lt;=150,"Excellent",
D2106&lt;=250,"Good",
D2106&lt;=350,"Average",
D2106&lt;=500,"Poor",
D2106&lt;=800,"Very Poor",
D2106&gt;800,"Unacceptable")</f>
        <v>Good</v>
      </c>
      <c r="R2107" t="str">
        <f t="shared" si="289"/>
        <v>Unacceptable</v>
      </c>
      <c r="S2107" t="str">
        <f t="shared" si="291"/>
        <v>Safe</v>
      </c>
      <c r="T2107" t="str">
        <f t="shared" si="292"/>
        <v>Acceptable</v>
      </c>
      <c r="U2107" t="str">
        <f t="shared" si="293"/>
        <v>Acceptable</v>
      </c>
      <c r="V2107" t="str">
        <f t="shared" si="294"/>
        <v>Safe</v>
      </c>
      <c r="W2107" t="str">
        <f t="shared" si="295"/>
        <v>Acceptable</v>
      </c>
      <c r="AA2107" t="str">
        <f t="shared" si="296"/>
        <v>Not-Potable</v>
      </c>
      <c r="AB2107" t="str">
        <f t="shared" si="297"/>
        <v>Potable</v>
      </c>
      <c r="AC2107" t="s">
        <v>40</v>
      </c>
    </row>
    <row r="2108" spans="2:29" x14ac:dyDescent="0.3">
      <c r="B2108">
        <v>9.13545194360705</v>
      </c>
      <c r="C2108">
        <v>233.17533158191799</v>
      </c>
      <c r="D2108">
        <v>321.05287115411801</v>
      </c>
      <c r="E2108">
        <v>6.7496962696543203</v>
      </c>
      <c r="F2108">
        <f>$AH$27</f>
        <v>333.77577661081307</v>
      </c>
      <c r="G2108">
        <v>370.929808500072</v>
      </c>
      <c r="H2108">
        <v>16.3347762894897</v>
      </c>
      <c r="I2108">
        <v>68.697042080028993</v>
      </c>
      <c r="J2108">
        <v>3.6436868025547402</v>
      </c>
      <c r="O2108" t="str">
        <f t="shared" si="290"/>
        <v>Acidic</v>
      </c>
      <c r="P2108" t="str" cm="1">
        <f t="array" ref="P2108">_xlfn.IFS(C2107&lt;=60,"Soft",
C2107&lt;120,"Moderately Soft",
C2107&lt;=170,"Desirable",
C2107&lt;=240,"Moderately Hard",
C2107&gt;240,"Hard")</f>
        <v>Moderately Hard</v>
      </c>
      <c r="Q2108" t="str" cm="1">
        <f t="array" ref="Q2108">_xlfn.IFS(D2107&lt;50,"Non-Beneficial",
D2107&lt;=150,"Excellent",
D2107&lt;=250,"Good",
D2107&lt;=350,"Average",
D2107&lt;=500,"Poor",
D2107&lt;=800,"Very Poor",
D2107&gt;800,"Unacceptable")</f>
        <v>Good</v>
      </c>
      <c r="R2108" t="str">
        <f t="shared" si="289"/>
        <v>Needs Boiling</v>
      </c>
      <c r="S2108" t="str">
        <f t="shared" si="291"/>
        <v>Safe</v>
      </c>
      <c r="T2108" t="str">
        <f t="shared" si="292"/>
        <v>Acceptable</v>
      </c>
      <c r="U2108" t="str">
        <f t="shared" si="293"/>
        <v>Acceptable</v>
      </c>
      <c r="V2108" t="str">
        <f t="shared" si="294"/>
        <v>Safe</v>
      </c>
      <c r="W2108" t="str">
        <f t="shared" si="295"/>
        <v>Acceptable</v>
      </c>
      <c r="AA2108" t="str">
        <f t="shared" si="296"/>
        <v>Not-Potable</v>
      </c>
      <c r="AB2108" t="str">
        <f t="shared" si="297"/>
        <v>Potable</v>
      </c>
      <c r="AC2108" t="s">
        <v>40</v>
      </c>
    </row>
    <row r="2109" spans="2:29" x14ac:dyDescent="0.3">
      <c r="B2109">
        <v>3.9065675142870502</v>
      </c>
      <c r="C2109">
        <v>152.81884608210001</v>
      </c>
      <c r="D2109">
        <v>178.57716894287603</v>
      </c>
      <c r="E2109">
        <v>7.3630601491333101</v>
      </c>
      <c r="F2109">
        <v>324.38284306187597</v>
      </c>
      <c r="G2109">
        <v>342.408790968701</v>
      </c>
      <c r="H2109">
        <v>7.6371982768265996</v>
      </c>
      <c r="I2109">
        <v>75.201346289430703</v>
      </c>
      <c r="J2109">
        <v>3.2047957259108899</v>
      </c>
      <c r="O2109" t="str">
        <f t="shared" si="290"/>
        <v>Alkaline</v>
      </c>
      <c r="P2109" t="str" cm="1">
        <f t="array" ref="P2109">_xlfn.IFS(C2108&lt;=60,"Soft",
C2108&lt;120,"Moderately Soft",
C2108&lt;=170,"Desirable",
C2108&lt;=240,"Moderately Hard",
C2108&gt;240,"Hard")</f>
        <v>Moderately Hard</v>
      </c>
      <c r="Q2109" t="str" cm="1">
        <f t="array" ref="Q2109">_xlfn.IFS(D2108&lt;50,"Non-Beneficial",
D2108&lt;=150,"Excellent",
D2108&lt;=250,"Good",
D2108&lt;=350,"Average",
D2108&lt;=500,"Poor",
D2108&lt;=800,"Very Poor",
D2108&gt;800,"Unacceptable")</f>
        <v>Average</v>
      </c>
      <c r="R2109" t="str">
        <f t="shared" si="289"/>
        <v>Needs Boiling</v>
      </c>
      <c r="S2109" t="str">
        <f t="shared" si="291"/>
        <v>Safe</v>
      </c>
      <c r="T2109" t="str">
        <f t="shared" si="292"/>
        <v>Acceptable</v>
      </c>
      <c r="U2109" t="str">
        <f t="shared" si="293"/>
        <v>Acceptable</v>
      </c>
      <c r="V2109" t="str">
        <f t="shared" si="294"/>
        <v>Safe</v>
      </c>
      <c r="W2109" t="str">
        <f t="shared" si="295"/>
        <v>Acceptable</v>
      </c>
      <c r="AA2109" t="str">
        <f t="shared" si="296"/>
        <v>Not-Potable</v>
      </c>
      <c r="AB2109" t="str">
        <f t="shared" si="297"/>
        <v>Potable</v>
      </c>
      <c r="AC2109" t="s">
        <v>40</v>
      </c>
    </row>
    <row r="2110" spans="2:29" x14ac:dyDescent="0.3">
      <c r="B2110">
        <v>7.3840488876545303</v>
      </c>
      <c r="C2110">
        <v>148.29617674257801</v>
      </c>
      <c r="D2110">
        <v>144.179795330416</v>
      </c>
      <c r="E2110">
        <v>9.0849675693678904</v>
      </c>
      <c r="F2110">
        <v>347.96209815116799</v>
      </c>
      <c r="G2110">
        <v>316.57958787757798</v>
      </c>
      <c r="H2110">
        <v>13.4939830351976</v>
      </c>
      <c r="I2110">
        <v>58.861502238334403</v>
      </c>
      <c r="J2110">
        <v>5.3379871020898699</v>
      </c>
      <c r="O2110" t="str">
        <f t="shared" si="290"/>
        <v>Acidic</v>
      </c>
      <c r="P2110" t="str" cm="1">
        <f t="array" ref="P2110">_xlfn.IFS(C2109&lt;=60,"Soft",
C2109&lt;120,"Moderately Soft",
C2109&lt;=170,"Desirable",
C2109&lt;=240,"Moderately Hard",
C2109&gt;240,"Hard")</f>
        <v>Desirable</v>
      </c>
      <c r="Q2110" t="str" cm="1">
        <f t="array" ref="Q2110">_xlfn.IFS(D2109&lt;50,"Non-Beneficial",
D2109&lt;=150,"Excellent",
D2109&lt;=250,"Good",
D2109&lt;=350,"Average",
D2109&lt;=500,"Poor",
D2109&lt;=800,"Very Poor",
D2109&gt;800,"Unacceptable")</f>
        <v>Good</v>
      </c>
      <c r="R2110" t="str">
        <f t="shared" si="289"/>
        <v>Unacceptable</v>
      </c>
      <c r="S2110" t="str">
        <f t="shared" si="291"/>
        <v>Safe</v>
      </c>
      <c r="T2110" t="str">
        <f t="shared" si="292"/>
        <v>Acceptable</v>
      </c>
      <c r="U2110" t="str">
        <f t="shared" si="293"/>
        <v>Acceptable</v>
      </c>
      <c r="V2110" t="str">
        <f t="shared" si="294"/>
        <v>Safe</v>
      </c>
      <c r="W2110" t="str">
        <f t="shared" si="295"/>
        <v>Acceptable</v>
      </c>
      <c r="AA2110" t="str">
        <f t="shared" si="296"/>
        <v>Not-Potable</v>
      </c>
      <c r="AB2110" t="str">
        <f t="shared" si="297"/>
        <v>Not-Potable</v>
      </c>
      <c r="AC2110" t="s">
        <v>40</v>
      </c>
    </row>
    <row r="2111" spans="2:29" x14ac:dyDescent="0.3">
      <c r="B2111">
        <f>$AG$27</f>
        <v>7.080794504276815</v>
      </c>
      <c r="C2111">
        <v>180.68059808961999</v>
      </c>
      <c r="D2111">
        <v>86.925381516604304</v>
      </c>
      <c r="E2111">
        <v>8.6717929221627994</v>
      </c>
      <c r="F2111">
        <v>396.52875399869703</v>
      </c>
      <c r="G2111">
        <v>534.33908602400197</v>
      </c>
      <c r="H2111">
        <v>10.299786895722301</v>
      </c>
      <c r="I2111">
        <v>87.652015001546204</v>
      </c>
      <c r="J2111">
        <v>3.9136018398050898</v>
      </c>
      <c r="O2111" t="str">
        <f t="shared" si="290"/>
        <v>Neutral</v>
      </c>
      <c r="P2111" t="str" cm="1">
        <f t="array" ref="P2111">_xlfn.IFS(C2110&lt;=60,"Soft",
C2110&lt;120,"Moderately Soft",
C2110&lt;=170,"Desirable",
C2110&lt;=240,"Moderately Hard",
C2110&gt;240,"Hard")</f>
        <v>Desirable</v>
      </c>
      <c r="Q2111" t="str" cm="1">
        <f t="array" ref="Q2111">_xlfn.IFS(D2110&lt;50,"Non-Beneficial",
D2110&lt;=150,"Excellent",
D2110&lt;=250,"Good",
D2110&lt;=350,"Average",
D2110&lt;=500,"Poor",
D2110&lt;=800,"Very Poor",
D2110&gt;800,"Unacceptable")</f>
        <v>Excellent</v>
      </c>
      <c r="R2111" t="str">
        <f t="shared" si="289"/>
        <v>Unacceptable</v>
      </c>
      <c r="S2111" t="str">
        <f t="shared" si="291"/>
        <v>Safe</v>
      </c>
      <c r="T2111" t="str">
        <f t="shared" si="292"/>
        <v>Acceptable</v>
      </c>
      <c r="U2111" t="str">
        <f t="shared" si="293"/>
        <v>Acceptable</v>
      </c>
      <c r="V2111" t="str">
        <f t="shared" si="294"/>
        <v>Safe</v>
      </c>
      <c r="W2111" t="str">
        <f t="shared" si="295"/>
        <v>Unacceptable</v>
      </c>
      <c r="AA2111" t="str">
        <f t="shared" si="296"/>
        <v>Not-Potable</v>
      </c>
      <c r="AB2111" t="str">
        <f t="shared" si="297"/>
        <v>Not-Potable</v>
      </c>
      <c r="AC2111" t="s">
        <v>40</v>
      </c>
    </row>
    <row r="2112" spans="2:29" x14ac:dyDescent="0.3">
      <c r="B2112">
        <v>8.5242963629238204</v>
      </c>
      <c r="C2112">
        <v>141.81024255508001</v>
      </c>
      <c r="D2112">
        <v>126.58177160998001</v>
      </c>
      <c r="E2112">
        <v>11.2643858496122</v>
      </c>
      <c r="F2112">
        <v>347.26809222079902</v>
      </c>
      <c r="G2112">
        <v>387.08588727087698</v>
      </c>
      <c r="H2112">
        <v>12.789957590815099</v>
      </c>
      <c r="I2112">
        <v>69.577098631043498</v>
      </c>
      <c r="J2112">
        <v>4.3430595235551896</v>
      </c>
      <c r="O2112" t="str">
        <f t="shared" si="290"/>
        <v>Neutral</v>
      </c>
      <c r="P2112" t="str" cm="1">
        <f t="array" ref="P2112">_xlfn.IFS(C2111&lt;=60,"Soft",
C2111&lt;120,"Moderately Soft",
C2111&lt;=170,"Desirable",
C2111&lt;=240,"Moderately Hard",
C2111&gt;240,"Hard")</f>
        <v>Moderately Hard</v>
      </c>
      <c r="Q2112" t="str" cm="1">
        <f t="array" ref="Q2112">_xlfn.IFS(D2111&lt;50,"Non-Beneficial",
D2111&lt;=150,"Excellent",
D2111&lt;=250,"Good",
D2111&lt;=350,"Average",
D2111&lt;=500,"Poor",
D2111&lt;=800,"Very Poor",
D2111&gt;800,"Unacceptable")</f>
        <v>Excellent</v>
      </c>
      <c r="R2112" t="str">
        <f t="shared" si="289"/>
        <v>Unacceptable</v>
      </c>
      <c r="S2112" t="str">
        <f t="shared" si="291"/>
        <v>Safe</v>
      </c>
      <c r="T2112" t="str">
        <f t="shared" si="292"/>
        <v>Unacceptable</v>
      </c>
      <c r="U2112" t="str">
        <f t="shared" si="293"/>
        <v>Acceptable</v>
      </c>
      <c r="V2112" t="str">
        <f t="shared" si="294"/>
        <v>Unsafe</v>
      </c>
      <c r="W2112" t="str">
        <f t="shared" si="295"/>
        <v>Acceptable</v>
      </c>
      <c r="AA2112" t="str">
        <f t="shared" si="296"/>
        <v>Not-Potable</v>
      </c>
      <c r="AB2112" t="str">
        <f t="shared" si="297"/>
        <v>Not-Potable</v>
      </c>
      <c r="AC2112" t="s">
        <v>40</v>
      </c>
    </row>
    <row r="2113" spans="2:29" x14ac:dyDescent="0.3">
      <c r="B2113">
        <v>5.7061308891243403</v>
      </c>
      <c r="C2113">
        <v>199.11782692971701</v>
      </c>
      <c r="D2113">
        <v>258.15609090216799</v>
      </c>
      <c r="E2113">
        <v>6.3835454731196597</v>
      </c>
      <c r="F2113">
        <f>$AH$27</f>
        <v>333.77577661081307</v>
      </c>
      <c r="G2113">
        <v>483.82408903998402</v>
      </c>
      <c r="H2113">
        <v>11.637606834539699</v>
      </c>
      <c r="I2113">
        <v>79.473977410284903</v>
      </c>
      <c r="J2113">
        <v>4.3263943702932099</v>
      </c>
      <c r="O2113" t="str">
        <f t="shared" si="290"/>
        <v>Alkaline</v>
      </c>
      <c r="P2113" t="str" cm="1">
        <f t="array" ref="P2113">_xlfn.IFS(C2112&lt;=60,"Soft",
C2112&lt;120,"Moderately Soft",
C2112&lt;=170,"Desirable",
C2112&lt;=240,"Moderately Hard",
C2112&gt;240,"Hard")</f>
        <v>Desirable</v>
      </c>
      <c r="Q2113" t="str" cm="1">
        <f t="array" ref="Q2113">_xlfn.IFS(D2112&lt;50,"Non-Beneficial",
D2112&lt;=150,"Excellent",
D2112&lt;=250,"Good",
D2112&lt;=350,"Average",
D2112&lt;=500,"Poor",
D2112&lt;=800,"Very Poor",
D2112&gt;800,"Unacceptable")</f>
        <v>Excellent</v>
      </c>
      <c r="R2113" t="str">
        <f t="shared" si="289"/>
        <v>Unacceptable</v>
      </c>
      <c r="S2113" t="str">
        <f t="shared" si="291"/>
        <v>Safe</v>
      </c>
      <c r="T2113" t="str">
        <f t="shared" si="292"/>
        <v>Acceptable</v>
      </c>
      <c r="U2113" t="str">
        <f t="shared" si="293"/>
        <v>Acceptable</v>
      </c>
      <c r="V2113" t="str">
        <f t="shared" si="294"/>
        <v>Safe</v>
      </c>
      <c r="W2113" t="str">
        <f t="shared" si="295"/>
        <v>Acceptable</v>
      </c>
      <c r="AA2113" t="str">
        <f t="shared" si="296"/>
        <v>Not-Potable</v>
      </c>
      <c r="AB2113" t="str">
        <f t="shared" si="297"/>
        <v>Not-Potable</v>
      </c>
      <c r="AC2113" t="s">
        <v>40</v>
      </c>
    </row>
    <row r="2114" spans="2:29" x14ac:dyDescent="0.3">
      <c r="B2114">
        <v>3.7151713598846898</v>
      </c>
      <c r="C2114">
        <v>199.08339263075899</v>
      </c>
      <c r="D2114">
        <v>159.00797145056401</v>
      </c>
      <c r="E2114">
        <v>8.5611982796519506</v>
      </c>
      <c r="F2114">
        <v>291.10416704025499</v>
      </c>
      <c r="G2114">
        <v>371.84713602738498</v>
      </c>
      <c r="H2114">
        <v>11.9735772316838</v>
      </c>
      <c r="I2114">
        <f>$AI$27</f>
        <v>66.396292946768</v>
      </c>
      <c r="J2114">
        <v>2.3533381402114402</v>
      </c>
      <c r="O2114" t="str">
        <f t="shared" si="290"/>
        <v>Acidic</v>
      </c>
      <c r="P2114" t="str" cm="1">
        <f t="array" ref="P2114">_xlfn.IFS(C2113&lt;=60,"Soft",
C2113&lt;120,"Moderately Soft",
C2113&lt;=170,"Desirable",
C2113&lt;=240,"Moderately Hard",
C2113&gt;240,"Hard")</f>
        <v>Moderately Hard</v>
      </c>
      <c r="Q2114" t="str" cm="1">
        <f t="array" ref="Q2114">_xlfn.IFS(D2113&lt;50,"Non-Beneficial",
D2113&lt;=150,"Excellent",
D2113&lt;=250,"Good",
D2113&lt;=350,"Average",
D2113&lt;=500,"Poor",
D2113&lt;=800,"Very Poor",
D2113&gt;800,"Unacceptable")</f>
        <v>Average</v>
      </c>
      <c r="R2114" t="str">
        <f t="shared" si="289"/>
        <v>Needs Boiling</v>
      </c>
      <c r="S2114" t="str">
        <f t="shared" si="291"/>
        <v>Safe</v>
      </c>
      <c r="T2114" t="str">
        <f t="shared" si="292"/>
        <v>Acceptable</v>
      </c>
      <c r="U2114" t="str">
        <f t="shared" si="293"/>
        <v>Acceptable</v>
      </c>
      <c r="V2114" t="str">
        <f t="shared" si="294"/>
        <v>Safe</v>
      </c>
      <c r="W2114" t="str">
        <f t="shared" si="295"/>
        <v>Acceptable</v>
      </c>
      <c r="AA2114" t="str">
        <f t="shared" si="296"/>
        <v>Not-Potable</v>
      </c>
      <c r="AB2114" t="str">
        <f t="shared" si="297"/>
        <v>Potable</v>
      </c>
      <c r="AC2114" t="s">
        <v>40</v>
      </c>
    </row>
    <row r="2115" spans="2:29" x14ac:dyDescent="0.3">
      <c r="B2115">
        <v>6.5198477842401497</v>
      </c>
      <c r="C2115">
        <v>183.22599778816101</v>
      </c>
      <c r="D2115">
        <v>142.84647917118599</v>
      </c>
      <c r="E2115">
        <v>8.3890778633380503</v>
      </c>
      <c r="F2115">
        <v>373.091575457668</v>
      </c>
      <c r="G2115">
        <v>495.41795354199297</v>
      </c>
      <c r="H2115">
        <v>11.638474778395199</v>
      </c>
      <c r="I2115">
        <v>58.661648998268802</v>
      </c>
      <c r="J2115">
        <v>3.2722860861005398</v>
      </c>
      <c r="O2115" t="str">
        <f t="shared" si="290"/>
        <v>Acidic</v>
      </c>
      <c r="P2115" t="str" cm="1">
        <f t="array" ref="P2115">_xlfn.IFS(C2114&lt;=60,"Soft",
C2114&lt;120,"Moderately Soft",
C2114&lt;=170,"Desirable",
C2114&lt;=240,"Moderately Hard",
C2114&gt;240,"Hard")</f>
        <v>Moderately Hard</v>
      </c>
      <c r="Q2115" t="str" cm="1">
        <f t="array" ref="Q2115">_xlfn.IFS(D2114&lt;50,"Non-Beneficial",
D2114&lt;=150,"Excellent",
D2114&lt;=250,"Good",
D2114&lt;=350,"Average",
D2114&lt;=500,"Poor",
D2114&lt;=800,"Very Poor",
D2114&gt;800,"Unacceptable")</f>
        <v>Good</v>
      </c>
      <c r="R2115" t="str">
        <f t="shared" ref="R2115:R2178" si="298">IF(E2114&lt;=5,"Acceptable",
IF(E2114&lt;=7,"Needs Boiling","Unacceptable"))</f>
        <v>Unacceptable</v>
      </c>
      <c r="S2115" t="str">
        <f t="shared" si="291"/>
        <v>Safe</v>
      </c>
      <c r="T2115" t="str">
        <f t="shared" si="292"/>
        <v>Acceptable</v>
      </c>
      <c r="U2115" t="str">
        <f t="shared" si="293"/>
        <v>Acceptable</v>
      </c>
      <c r="V2115" t="str">
        <f t="shared" si="294"/>
        <v>Safe</v>
      </c>
      <c r="W2115" t="str">
        <f t="shared" si="295"/>
        <v>Acceptable</v>
      </c>
      <c r="AA2115" t="str">
        <f t="shared" si="296"/>
        <v>Not-Potable</v>
      </c>
      <c r="AB2115" t="str">
        <f t="shared" si="297"/>
        <v>Not-Potable</v>
      </c>
      <c r="AC2115" t="s">
        <v>40</v>
      </c>
    </row>
    <row r="2116" spans="2:29" x14ac:dyDescent="0.3">
      <c r="B2116">
        <v>7.9106409140623102</v>
      </c>
      <c r="C2116">
        <v>190.42759963160699</v>
      </c>
      <c r="D2116">
        <v>164.61502323806599</v>
      </c>
      <c r="E2116">
        <v>5.45447598551449</v>
      </c>
      <c r="F2116">
        <v>394.30587610444002</v>
      </c>
      <c r="G2116">
        <v>294.17863939990798</v>
      </c>
      <c r="H2116">
        <v>17.6586516514385</v>
      </c>
      <c r="I2116">
        <v>82.417021922042906</v>
      </c>
      <c r="J2116">
        <v>3.8866026899755299</v>
      </c>
      <c r="O2116" t="str">
        <f t="shared" ref="O2116:O2179" si="299">IF(B2115&lt;3,"Highly Acidic",
IF(AND(B2115&lt;6.52,B2115&gt;=3),"Acidic",
IF(AND(B2115&gt;=6.52,B2115&lt;=6.83),"Drinkable",
IF(AND(B2115&gt;6.83,B2115&lt;8),"Neutral",
IF(AND(B2115&gt;=8,B2115&lt;11),"Alkaline","Highly Alkaline")
))))</f>
        <v>Acidic</v>
      </c>
      <c r="P2116" t="str" cm="1">
        <f t="array" ref="P2116">_xlfn.IFS(C2115&lt;=60,"Soft",
C2115&lt;120,"Moderately Soft",
C2115&lt;=170,"Desirable",
C2115&lt;=240,"Moderately Hard",
C2115&gt;240,"Hard")</f>
        <v>Moderately Hard</v>
      </c>
      <c r="Q2116" t="str" cm="1">
        <f t="array" ref="Q2116">_xlfn.IFS(D2115&lt;50,"Non-Beneficial",
D2115&lt;=150,"Excellent",
D2115&lt;=250,"Good",
D2115&lt;=350,"Average",
D2115&lt;=500,"Poor",
D2115&lt;=800,"Very Poor",
D2115&gt;800,"Unacceptable")</f>
        <v>Excellent</v>
      </c>
      <c r="R2116" t="str">
        <f t="shared" si="298"/>
        <v>Unacceptable</v>
      </c>
      <c r="S2116" t="str">
        <f t="shared" ref="S2116:S2179" si="300">IF(F2115&lt;=400,"Safe","Unsafe")</f>
        <v>Safe</v>
      </c>
      <c r="T2116" t="str">
        <f t="shared" ref="T2116:T2179" si="301">IF(G2115&lt;=500,"Acceptable","Unacceptable")</f>
        <v>Acceptable</v>
      </c>
      <c r="U2116" t="str">
        <f t="shared" ref="U2116:U2179" si="302">IF(H2115&lt;20,"Acceptable","Unacceptable")</f>
        <v>Acceptable</v>
      </c>
      <c r="V2116" t="str">
        <f t="shared" ref="V2116:V2179" si="303">IF(I2115&lt;=80,"Safe","Unsafe")</f>
        <v>Safe</v>
      </c>
      <c r="W2116" t="str">
        <f t="shared" ref="W2116:W2179" si="304">IF(J2115&lt;5,"Acceptable","Unacceptable")</f>
        <v>Acceptable</v>
      </c>
      <c r="AA2116" t="str">
        <f t="shared" ref="AA2116:AA2179" si="305">IF(
       AND(OR(O2116 = "Drinkable",O2116 = "Neutral"),
                OR(P2116 = "Desirable",P2116 = "Moderately Hard"),
                OR(Q2116 = "Excellent",Q2116 = "Good",Q2116 = "Average"),
                OR(R2116 = "Acceptable",R2116 = "Needs Boiling"),
                S2116 = "Safe",
                T2116 = "Acceptable",
                U2116 = "Acceptable",
                V2116 = "Safe",
                W2116 = "Acceptable"
               ),
     "Potable",
    "Not-Potable"
   )</f>
        <v>Not-Potable</v>
      </c>
      <c r="AB2116" t="str">
        <f t="shared" ref="AB2116:AB2179" si="306">IF(
        SUM(
                   IF(OR(O2116 = "Neutral",O2116 = "Drinkable"),1,0),
                   IF(OR(P2116 = "Desirable",P2116 = "Moderately Hard"),1,0),
                   IF(OR(Q2116 = "Good",Q2116 = "Average",Q2116 ="Excellent"),1,0),
                   IF(OR(R2116 = "Acceptable",R2116 = "Needs Boiling"),1,0),
                   IF(S2116 = "Safe",1,0),
                   IF(T2116 = "Acceptable",1,0),
                   IF(U2116 = "Acceptable",1,0),
                   IF(V2116 = "Safe",1,0),
                   IF(W2116 = "Acceptable",1,0)
               )&gt;7,
      "Potable",
      "Not-Potable"
  )</f>
        <v>Not-Potable</v>
      </c>
      <c r="AC2116" t="s">
        <v>40</v>
      </c>
    </row>
    <row r="2117" spans="2:29" x14ac:dyDescent="0.3">
      <c r="B2117">
        <v>6.58746461665387</v>
      </c>
      <c r="C2117">
        <v>211.16927685734601</v>
      </c>
      <c r="D2117">
        <v>289.90297847067001</v>
      </c>
      <c r="E2117">
        <v>8.8836652382897991</v>
      </c>
      <c r="F2117">
        <v>267.20239220656902</v>
      </c>
      <c r="G2117">
        <v>504.90875196212102</v>
      </c>
      <c r="H2117">
        <v>14.054690553116201</v>
      </c>
      <c r="I2117">
        <v>68.976474869310294</v>
      </c>
      <c r="J2117">
        <v>4.0968411564386296</v>
      </c>
      <c r="O2117" t="str">
        <f t="shared" si="299"/>
        <v>Neutral</v>
      </c>
      <c r="P2117" t="str" cm="1">
        <f t="array" ref="P2117">_xlfn.IFS(C2116&lt;=60,"Soft",
C2116&lt;120,"Moderately Soft",
C2116&lt;=170,"Desirable",
C2116&lt;=240,"Moderately Hard",
C2116&gt;240,"Hard")</f>
        <v>Moderately Hard</v>
      </c>
      <c r="Q2117" t="str" cm="1">
        <f t="array" ref="Q2117">_xlfn.IFS(D2116&lt;50,"Non-Beneficial",
D2116&lt;=150,"Excellent",
D2116&lt;=250,"Good",
D2116&lt;=350,"Average",
D2116&lt;=500,"Poor",
D2116&lt;=800,"Very Poor",
D2116&gt;800,"Unacceptable")</f>
        <v>Good</v>
      </c>
      <c r="R2117" t="str">
        <f t="shared" si="298"/>
        <v>Needs Boiling</v>
      </c>
      <c r="S2117" t="str">
        <f t="shared" si="300"/>
        <v>Safe</v>
      </c>
      <c r="T2117" t="str">
        <f t="shared" si="301"/>
        <v>Acceptable</v>
      </c>
      <c r="U2117" t="str">
        <f t="shared" si="302"/>
        <v>Acceptable</v>
      </c>
      <c r="V2117" t="str">
        <f t="shared" si="303"/>
        <v>Unsafe</v>
      </c>
      <c r="W2117" t="str">
        <f t="shared" si="304"/>
        <v>Acceptable</v>
      </c>
      <c r="AA2117" t="str">
        <f t="shared" si="305"/>
        <v>Not-Potable</v>
      </c>
      <c r="AB2117" t="str">
        <f t="shared" si="306"/>
        <v>Potable</v>
      </c>
      <c r="AC2117" t="s">
        <v>40</v>
      </c>
    </row>
    <row r="2118" spans="2:29" x14ac:dyDescent="0.3">
      <c r="B2118">
        <v>4.3000293395741798</v>
      </c>
      <c r="C2118">
        <v>218.31988599621599</v>
      </c>
      <c r="D2118">
        <v>176.39857939529301</v>
      </c>
      <c r="E2118">
        <v>7.5273172533555899</v>
      </c>
      <c r="F2118">
        <v>331.83463227550902</v>
      </c>
      <c r="G2118">
        <v>424.20940027918601</v>
      </c>
      <c r="H2118">
        <v>15.005737063348001</v>
      </c>
      <c r="I2118">
        <v>70.050831185687201</v>
      </c>
      <c r="J2118">
        <v>4.5864484048067498</v>
      </c>
      <c r="O2118" t="str">
        <f t="shared" si="299"/>
        <v>Drinkable</v>
      </c>
      <c r="P2118" t="str" cm="1">
        <f t="array" ref="P2118">_xlfn.IFS(C2117&lt;=60,"Soft",
C2117&lt;120,"Moderately Soft",
C2117&lt;=170,"Desirable",
C2117&lt;=240,"Moderately Hard",
C2117&gt;240,"Hard")</f>
        <v>Moderately Hard</v>
      </c>
      <c r="Q2118" t="str" cm="1">
        <f t="array" ref="Q2118">_xlfn.IFS(D2117&lt;50,"Non-Beneficial",
D2117&lt;=150,"Excellent",
D2117&lt;=250,"Good",
D2117&lt;=350,"Average",
D2117&lt;=500,"Poor",
D2117&lt;=800,"Very Poor",
D2117&gt;800,"Unacceptable")</f>
        <v>Average</v>
      </c>
      <c r="R2118" t="str">
        <f t="shared" si="298"/>
        <v>Unacceptable</v>
      </c>
      <c r="S2118" t="str">
        <f t="shared" si="300"/>
        <v>Safe</v>
      </c>
      <c r="T2118" t="str">
        <f t="shared" si="301"/>
        <v>Unacceptable</v>
      </c>
      <c r="U2118" t="str">
        <f t="shared" si="302"/>
        <v>Acceptable</v>
      </c>
      <c r="V2118" t="str">
        <f t="shared" si="303"/>
        <v>Safe</v>
      </c>
      <c r="W2118" t="str">
        <f t="shared" si="304"/>
        <v>Acceptable</v>
      </c>
      <c r="AA2118" t="str">
        <f t="shared" si="305"/>
        <v>Not-Potable</v>
      </c>
      <c r="AB2118" t="str">
        <f t="shared" si="306"/>
        <v>Not-Potable</v>
      </c>
      <c r="AC2118" t="s">
        <v>40</v>
      </c>
    </row>
    <row r="2119" spans="2:29" x14ac:dyDescent="0.3">
      <c r="B2119">
        <v>8.5759391744694007</v>
      </c>
      <c r="C2119">
        <v>215.13672106695299</v>
      </c>
      <c r="D2119">
        <v>157.78729395634599</v>
      </c>
      <c r="E2119">
        <v>7.5327730706412002</v>
      </c>
      <c r="F2119">
        <v>316.95948955885399</v>
      </c>
      <c r="G2119">
        <v>359.83007255465299</v>
      </c>
      <c r="H2119">
        <v>14.944675006363701</v>
      </c>
      <c r="I2119">
        <v>79.463992420495202</v>
      </c>
      <c r="J2119">
        <v>4.0021286599253001</v>
      </c>
      <c r="O2119" t="str">
        <f t="shared" si="299"/>
        <v>Acidic</v>
      </c>
      <c r="P2119" t="str" cm="1">
        <f t="array" ref="P2119">_xlfn.IFS(C2118&lt;=60,"Soft",
C2118&lt;120,"Moderately Soft",
C2118&lt;=170,"Desirable",
C2118&lt;=240,"Moderately Hard",
C2118&gt;240,"Hard")</f>
        <v>Moderately Hard</v>
      </c>
      <c r="Q2119" t="str" cm="1">
        <f t="array" ref="Q2119">_xlfn.IFS(D2118&lt;50,"Non-Beneficial",
D2118&lt;=150,"Excellent",
D2118&lt;=250,"Good",
D2118&lt;=350,"Average",
D2118&lt;=500,"Poor",
D2118&lt;=800,"Very Poor",
D2118&gt;800,"Unacceptable")</f>
        <v>Good</v>
      </c>
      <c r="R2119" t="str">
        <f t="shared" si="298"/>
        <v>Unacceptable</v>
      </c>
      <c r="S2119" t="str">
        <f t="shared" si="300"/>
        <v>Safe</v>
      </c>
      <c r="T2119" t="str">
        <f t="shared" si="301"/>
        <v>Acceptable</v>
      </c>
      <c r="U2119" t="str">
        <f t="shared" si="302"/>
        <v>Acceptable</v>
      </c>
      <c r="V2119" t="str">
        <f t="shared" si="303"/>
        <v>Safe</v>
      </c>
      <c r="W2119" t="str">
        <f t="shared" si="304"/>
        <v>Acceptable</v>
      </c>
      <c r="AA2119" t="str">
        <f t="shared" si="305"/>
        <v>Not-Potable</v>
      </c>
      <c r="AB2119" t="str">
        <f t="shared" si="306"/>
        <v>Not-Potable</v>
      </c>
      <c r="AC2119" t="s">
        <v>40</v>
      </c>
    </row>
    <row r="2120" spans="2:29" x14ac:dyDescent="0.3">
      <c r="B2120">
        <v>8.8849345030486298</v>
      </c>
      <c r="C2120">
        <v>145.277706353529</v>
      </c>
      <c r="D2120">
        <v>176.21390114636498</v>
      </c>
      <c r="E2120">
        <v>8.2679741062815992</v>
      </c>
      <c r="F2120">
        <v>341.47747360324399</v>
      </c>
      <c r="G2120">
        <v>286.89077676278498</v>
      </c>
      <c r="H2120">
        <v>15.1947236934771</v>
      </c>
      <c r="I2120">
        <v>42.2890541834334</v>
      </c>
      <c r="J2120">
        <v>4.7141634525137199</v>
      </c>
      <c r="O2120" t="str">
        <f t="shared" si="299"/>
        <v>Alkaline</v>
      </c>
      <c r="P2120" t="str" cm="1">
        <f t="array" ref="P2120">_xlfn.IFS(C2119&lt;=60,"Soft",
C2119&lt;120,"Moderately Soft",
C2119&lt;=170,"Desirable",
C2119&lt;=240,"Moderately Hard",
C2119&gt;240,"Hard")</f>
        <v>Moderately Hard</v>
      </c>
      <c r="Q2120" t="str" cm="1">
        <f t="array" ref="Q2120">_xlfn.IFS(D2119&lt;50,"Non-Beneficial",
D2119&lt;=150,"Excellent",
D2119&lt;=250,"Good",
D2119&lt;=350,"Average",
D2119&lt;=500,"Poor",
D2119&lt;=800,"Very Poor",
D2119&gt;800,"Unacceptable")</f>
        <v>Good</v>
      </c>
      <c r="R2120" t="str">
        <f t="shared" si="298"/>
        <v>Unacceptable</v>
      </c>
      <c r="S2120" t="str">
        <f t="shared" si="300"/>
        <v>Safe</v>
      </c>
      <c r="T2120" t="str">
        <f t="shared" si="301"/>
        <v>Acceptable</v>
      </c>
      <c r="U2120" t="str">
        <f t="shared" si="302"/>
        <v>Acceptable</v>
      </c>
      <c r="V2120" t="str">
        <f t="shared" si="303"/>
        <v>Safe</v>
      </c>
      <c r="W2120" t="str">
        <f t="shared" si="304"/>
        <v>Acceptable</v>
      </c>
      <c r="AA2120" t="str">
        <f t="shared" si="305"/>
        <v>Not-Potable</v>
      </c>
      <c r="AB2120" t="str">
        <f t="shared" si="306"/>
        <v>Not-Potable</v>
      </c>
      <c r="AC2120" t="s">
        <v>40</v>
      </c>
    </row>
    <row r="2121" spans="2:29" x14ac:dyDescent="0.3">
      <c r="B2121">
        <v>10.5047602000112</v>
      </c>
      <c r="C2121">
        <v>143.76749774277101</v>
      </c>
      <c r="D2121">
        <v>313.20245587830999</v>
      </c>
      <c r="E2121">
        <v>7.7285049262663996</v>
      </c>
      <c r="F2121">
        <v>402.95353264024601</v>
      </c>
      <c r="G2121">
        <v>491.21603345961302</v>
      </c>
      <c r="H2121">
        <v>12.0038324379136</v>
      </c>
      <c r="I2121">
        <v>75.641708083305005</v>
      </c>
      <c r="J2121">
        <v>4.6813663620158099</v>
      </c>
      <c r="O2121" t="str">
        <f t="shared" si="299"/>
        <v>Alkaline</v>
      </c>
      <c r="P2121" t="str" cm="1">
        <f t="array" ref="P2121">_xlfn.IFS(C2120&lt;=60,"Soft",
C2120&lt;120,"Moderately Soft",
C2120&lt;=170,"Desirable",
C2120&lt;=240,"Moderately Hard",
C2120&gt;240,"Hard")</f>
        <v>Desirable</v>
      </c>
      <c r="Q2121" t="str" cm="1">
        <f t="array" ref="Q2121">_xlfn.IFS(D2120&lt;50,"Non-Beneficial",
D2120&lt;=150,"Excellent",
D2120&lt;=250,"Good",
D2120&lt;=350,"Average",
D2120&lt;=500,"Poor",
D2120&lt;=800,"Very Poor",
D2120&gt;800,"Unacceptable")</f>
        <v>Good</v>
      </c>
      <c r="R2121" t="str">
        <f t="shared" si="298"/>
        <v>Unacceptable</v>
      </c>
      <c r="S2121" t="str">
        <f t="shared" si="300"/>
        <v>Safe</v>
      </c>
      <c r="T2121" t="str">
        <f t="shared" si="301"/>
        <v>Acceptable</v>
      </c>
      <c r="U2121" t="str">
        <f t="shared" si="302"/>
        <v>Acceptable</v>
      </c>
      <c r="V2121" t="str">
        <f t="shared" si="303"/>
        <v>Safe</v>
      </c>
      <c r="W2121" t="str">
        <f t="shared" si="304"/>
        <v>Acceptable</v>
      </c>
      <c r="AA2121" t="str">
        <f t="shared" si="305"/>
        <v>Not-Potable</v>
      </c>
      <c r="AB2121" t="str">
        <f t="shared" si="306"/>
        <v>Not-Potable</v>
      </c>
      <c r="AC2121" t="s">
        <v>40</v>
      </c>
    </row>
    <row r="2122" spans="2:29" x14ac:dyDescent="0.3">
      <c r="B2122">
        <f>$AG$27</f>
        <v>7.080794504276815</v>
      </c>
      <c r="C2122">
        <v>219.07464565263601</v>
      </c>
      <c r="D2122">
        <v>310.44738180026002</v>
      </c>
      <c r="E2122">
        <v>6.7723267260528397</v>
      </c>
      <c r="F2122">
        <v>263.90053754071897</v>
      </c>
      <c r="G2122">
        <v>411.47115105478798</v>
      </c>
      <c r="H2122">
        <v>16.208927936228701</v>
      </c>
      <c r="I2122">
        <v>70.852672441638504</v>
      </c>
      <c r="J2122">
        <v>1.9846148665769501</v>
      </c>
      <c r="O2122" t="str">
        <f t="shared" si="299"/>
        <v>Alkaline</v>
      </c>
      <c r="P2122" t="str" cm="1">
        <f t="array" ref="P2122">_xlfn.IFS(C2121&lt;=60,"Soft",
C2121&lt;120,"Moderately Soft",
C2121&lt;=170,"Desirable",
C2121&lt;=240,"Moderately Hard",
C2121&gt;240,"Hard")</f>
        <v>Desirable</v>
      </c>
      <c r="Q2122" t="str" cm="1">
        <f t="array" ref="Q2122">_xlfn.IFS(D2121&lt;50,"Non-Beneficial",
D2121&lt;=150,"Excellent",
D2121&lt;=250,"Good",
D2121&lt;=350,"Average",
D2121&lt;=500,"Poor",
D2121&lt;=800,"Very Poor",
D2121&gt;800,"Unacceptable")</f>
        <v>Average</v>
      </c>
      <c r="R2122" t="str">
        <f t="shared" si="298"/>
        <v>Unacceptable</v>
      </c>
      <c r="S2122" t="str">
        <f t="shared" si="300"/>
        <v>Unsafe</v>
      </c>
      <c r="T2122" t="str">
        <f t="shared" si="301"/>
        <v>Acceptable</v>
      </c>
      <c r="U2122" t="str">
        <f t="shared" si="302"/>
        <v>Acceptable</v>
      </c>
      <c r="V2122" t="str">
        <f t="shared" si="303"/>
        <v>Safe</v>
      </c>
      <c r="W2122" t="str">
        <f t="shared" si="304"/>
        <v>Acceptable</v>
      </c>
      <c r="AA2122" t="str">
        <f t="shared" si="305"/>
        <v>Not-Potable</v>
      </c>
      <c r="AB2122" t="str">
        <f t="shared" si="306"/>
        <v>Not-Potable</v>
      </c>
      <c r="AC2122" t="s">
        <v>40</v>
      </c>
    </row>
    <row r="2123" spans="2:29" x14ac:dyDescent="0.3">
      <c r="B2123">
        <v>6.94671755835983</v>
      </c>
      <c r="C2123">
        <v>214.170043235203</v>
      </c>
      <c r="D2123">
        <v>329.46567517818698</v>
      </c>
      <c r="E2123">
        <v>5.4842583777490601</v>
      </c>
      <c r="F2123">
        <v>333.43957002287198</v>
      </c>
      <c r="G2123">
        <v>318.883636337187</v>
      </c>
      <c r="H2123">
        <v>12.8099562143521</v>
      </c>
      <c r="I2123">
        <v>15.684876804016399</v>
      </c>
      <c r="J2123">
        <v>4.9349860296098402</v>
      </c>
      <c r="O2123" t="str">
        <f t="shared" si="299"/>
        <v>Neutral</v>
      </c>
      <c r="P2123" t="str" cm="1">
        <f t="array" ref="P2123">_xlfn.IFS(C2122&lt;=60,"Soft",
C2122&lt;120,"Moderately Soft",
C2122&lt;=170,"Desirable",
C2122&lt;=240,"Moderately Hard",
C2122&gt;240,"Hard")</f>
        <v>Moderately Hard</v>
      </c>
      <c r="Q2123" t="str" cm="1">
        <f t="array" ref="Q2123">_xlfn.IFS(D2122&lt;50,"Non-Beneficial",
D2122&lt;=150,"Excellent",
D2122&lt;=250,"Good",
D2122&lt;=350,"Average",
D2122&lt;=500,"Poor",
D2122&lt;=800,"Very Poor",
D2122&gt;800,"Unacceptable")</f>
        <v>Average</v>
      </c>
      <c r="R2123" t="str">
        <f t="shared" si="298"/>
        <v>Needs Boiling</v>
      </c>
      <c r="S2123" t="str">
        <f t="shared" si="300"/>
        <v>Safe</v>
      </c>
      <c r="T2123" t="str">
        <f t="shared" si="301"/>
        <v>Acceptable</v>
      </c>
      <c r="U2123" t="str">
        <f t="shared" si="302"/>
        <v>Acceptable</v>
      </c>
      <c r="V2123" t="str">
        <f t="shared" si="303"/>
        <v>Safe</v>
      </c>
      <c r="W2123" t="str">
        <f t="shared" si="304"/>
        <v>Acceptable</v>
      </c>
      <c r="AA2123" t="str">
        <f t="shared" si="305"/>
        <v>Potable</v>
      </c>
      <c r="AB2123" t="str">
        <f t="shared" si="306"/>
        <v>Potable</v>
      </c>
      <c r="AC2123" t="s">
        <v>40</v>
      </c>
    </row>
    <row r="2124" spans="2:29" x14ac:dyDescent="0.3">
      <c r="B2124">
        <v>8.10709181503805</v>
      </c>
      <c r="C2124">
        <v>213.029272958679</v>
      </c>
      <c r="D2124">
        <v>245.31869440384901</v>
      </c>
      <c r="E2124">
        <v>6.2372223880916602</v>
      </c>
      <c r="F2124">
        <v>322.09705581274</v>
      </c>
      <c r="G2124">
        <v>517.49004944529895</v>
      </c>
      <c r="H2124">
        <v>14.3520314072001</v>
      </c>
      <c r="I2124">
        <v>59.860285558834001</v>
      </c>
      <c r="J2124">
        <v>2.76916407075112</v>
      </c>
      <c r="O2124" t="str">
        <f t="shared" si="299"/>
        <v>Neutral</v>
      </c>
      <c r="P2124" t="str" cm="1">
        <f t="array" ref="P2124">_xlfn.IFS(C2123&lt;=60,"Soft",
C2123&lt;120,"Moderately Soft",
C2123&lt;=170,"Desirable",
C2123&lt;=240,"Moderately Hard",
C2123&gt;240,"Hard")</f>
        <v>Moderately Hard</v>
      </c>
      <c r="Q2124" t="str" cm="1">
        <f t="array" ref="Q2124">_xlfn.IFS(D2123&lt;50,"Non-Beneficial",
D2123&lt;=150,"Excellent",
D2123&lt;=250,"Good",
D2123&lt;=350,"Average",
D2123&lt;=500,"Poor",
D2123&lt;=800,"Very Poor",
D2123&gt;800,"Unacceptable")</f>
        <v>Average</v>
      </c>
      <c r="R2124" t="str">
        <f t="shared" si="298"/>
        <v>Needs Boiling</v>
      </c>
      <c r="S2124" t="str">
        <f t="shared" si="300"/>
        <v>Safe</v>
      </c>
      <c r="T2124" t="str">
        <f t="shared" si="301"/>
        <v>Acceptable</v>
      </c>
      <c r="U2124" t="str">
        <f t="shared" si="302"/>
        <v>Acceptable</v>
      </c>
      <c r="V2124" t="str">
        <f t="shared" si="303"/>
        <v>Safe</v>
      </c>
      <c r="W2124" t="str">
        <f t="shared" si="304"/>
        <v>Acceptable</v>
      </c>
      <c r="AA2124" t="str">
        <f t="shared" si="305"/>
        <v>Potable</v>
      </c>
      <c r="AB2124" t="str">
        <f t="shared" si="306"/>
        <v>Potable</v>
      </c>
      <c r="AC2124" t="s">
        <v>40</v>
      </c>
    </row>
    <row r="2125" spans="2:29" x14ac:dyDescent="0.3">
      <c r="B2125">
        <v>4.9088997242616097</v>
      </c>
      <c r="C2125">
        <v>161.243192204032</v>
      </c>
      <c r="D2125">
        <v>135.16911494634999</v>
      </c>
      <c r="E2125">
        <v>8.2062119287898998</v>
      </c>
      <c r="F2125">
        <v>343.30528817032302</v>
      </c>
      <c r="G2125">
        <v>535.22451673183298</v>
      </c>
      <c r="H2125">
        <v>14.3561013120919</v>
      </c>
      <c r="I2125">
        <v>71.444915141861799</v>
      </c>
      <c r="J2125">
        <v>4.1964294966002598</v>
      </c>
      <c r="O2125" t="str">
        <f t="shared" si="299"/>
        <v>Alkaline</v>
      </c>
      <c r="P2125" t="str" cm="1">
        <f t="array" ref="P2125">_xlfn.IFS(C2124&lt;=60,"Soft",
C2124&lt;120,"Moderately Soft",
C2124&lt;=170,"Desirable",
C2124&lt;=240,"Moderately Hard",
C2124&gt;240,"Hard")</f>
        <v>Moderately Hard</v>
      </c>
      <c r="Q2125" t="str" cm="1">
        <f t="array" ref="Q2125">_xlfn.IFS(D2124&lt;50,"Non-Beneficial",
D2124&lt;=150,"Excellent",
D2124&lt;=250,"Good",
D2124&lt;=350,"Average",
D2124&lt;=500,"Poor",
D2124&lt;=800,"Very Poor",
D2124&gt;800,"Unacceptable")</f>
        <v>Good</v>
      </c>
      <c r="R2125" t="str">
        <f t="shared" si="298"/>
        <v>Needs Boiling</v>
      </c>
      <c r="S2125" t="str">
        <f t="shared" si="300"/>
        <v>Safe</v>
      </c>
      <c r="T2125" t="str">
        <f t="shared" si="301"/>
        <v>Unacceptable</v>
      </c>
      <c r="U2125" t="str">
        <f t="shared" si="302"/>
        <v>Acceptable</v>
      </c>
      <c r="V2125" t="str">
        <f t="shared" si="303"/>
        <v>Safe</v>
      </c>
      <c r="W2125" t="str">
        <f t="shared" si="304"/>
        <v>Acceptable</v>
      </c>
      <c r="AA2125" t="str">
        <f t="shared" si="305"/>
        <v>Not-Potable</v>
      </c>
      <c r="AB2125" t="str">
        <f t="shared" si="306"/>
        <v>Not-Potable</v>
      </c>
      <c r="AC2125" t="s">
        <v>40</v>
      </c>
    </row>
    <row r="2126" spans="2:29" x14ac:dyDescent="0.3">
      <c r="B2126">
        <v>5.0989670677210297</v>
      </c>
      <c r="C2126">
        <v>197.14263660300799</v>
      </c>
      <c r="D2126">
        <v>216.827547707913</v>
      </c>
      <c r="E2126">
        <v>7.7559050954693998</v>
      </c>
      <c r="F2126">
        <v>292.25142619597602</v>
      </c>
      <c r="G2126">
        <v>424.66611178410602</v>
      </c>
      <c r="H2126">
        <v>10.9275904515405</v>
      </c>
      <c r="I2126">
        <v>51.220960020266702</v>
      </c>
      <c r="J2126">
        <v>4.3336673646656996</v>
      </c>
      <c r="O2126" t="str">
        <f t="shared" si="299"/>
        <v>Acidic</v>
      </c>
      <c r="P2126" t="str" cm="1">
        <f t="array" ref="P2126">_xlfn.IFS(C2125&lt;=60,"Soft",
C2125&lt;120,"Moderately Soft",
C2125&lt;=170,"Desirable",
C2125&lt;=240,"Moderately Hard",
C2125&gt;240,"Hard")</f>
        <v>Desirable</v>
      </c>
      <c r="Q2126" t="str" cm="1">
        <f t="array" ref="Q2126">_xlfn.IFS(D2125&lt;50,"Non-Beneficial",
D2125&lt;=150,"Excellent",
D2125&lt;=250,"Good",
D2125&lt;=350,"Average",
D2125&lt;=500,"Poor",
D2125&lt;=800,"Very Poor",
D2125&gt;800,"Unacceptable")</f>
        <v>Excellent</v>
      </c>
      <c r="R2126" t="str">
        <f t="shared" si="298"/>
        <v>Unacceptable</v>
      </c>
      <c r="S2126" t="str">
        <f t="shared" si="300"/>
        <v>Safe</v>
      </c>
      <c r="T2126" t="str">
        <f t="shared" si="301"/>
        <v>Unacceptable</v>
      </c>
      <c r="U2126" t="str">
        <f t="shared" si="302"/>
        <v>Acceptable</v>
      </c>
      <c r="V2126" t="str">
        <f t="shared" si="303"/>
        <v>Safe</v>
      </c>
      <c r="W2126" t="str">
        <f t="shared" si="304"/>
        <v>Acceptable</v>
      </c>
      <c r="AA2126" t="str">
        <f t="shared" si="305"/>
        <v>Not-Potable</v>
      </c>
      <c r="AB2126" t="str">
        <f t="shared" si="306"/>
        <v>Not-Potable</v>
      </c>
      <c r="AC2126" t="s">
        <v>40</v>
      </c>
    </row>
    <row r="2127" spans="2:29" x14ac:dyDescent="0.3">
      <c r="B2127">
        <v>6.0930919142218603</v>
      </c>
      <c r="C2127">
        <v>208.908021908785</v>
      </c>
      <c r="D2127">
        <v>214.566044217551</v>
      </c>
      <c r="E2127">
        <v>9.6006834227551607</v>
      </c>
      <c r="F2127">
        <v>263.45348977279201</v>
      </c>
      <c r="G2127">
        <v>459.01555420199799</v>
      </c>
      <c r="H2127">
        <v>19.296764882235301</v>
      </c>
      <c r="I2127">
        <v>31.007235337405501</v>
      </c>
      <c r="J2127">
        <v>4.52355777414608</v>
      </c>
      <c r="O2127" t="str">
        <f t="shared" si="299"/>
        <v>Acidic</v>
      </c>
      <c r="P2127" t="str" cm="1">
        <f t="array" ref="P2127">_xlfn.IFS(C2126&lt;=60,"Soft",
C2126&lt;120,"Moderately Soft",
C2126&lt;=170,"Desirable",
C2126&lt;=240,"Moderately Hard",
C2126&gt;240,"Hard")</f>
        <v>Moderately Hard</v>
      </c>
      <c r="Q2127" t="str" cm="1">
        <f t="array" ref="Q2127">_xlfn.IFS(D2126&lt;50,"Non-Beneficial",
D2126&lt;=150,"Excellent",
D2126&lt;=250,"Good",
D2126&lt;=350,"Average",
D2126&lt;=500,"Poor",
D2126&lt;=800,"Very Poor",
D2126&gt;800,"Unacceptable")</f>
        <v>Good</v>
      </c>
      <c r="R2127" t="str">
        <f t="shared" si="298"/>
        <v>Unacceptable</v>
      </c>
      <c r="S2127" t="str">
        <f t="shared" si="300"/>
        <v>Safe</v>
      </c>
      <c r="T2127" t="str">
        <f t="shared" si="301"/>
        <v>Acceptable</v>
      </c>
      <c r="U2127" t="str">
        <f t="shared" si="302"/>
        <v>Acceptable</v>
      </c>
      <c r="V2127" t="str">
        <f t="shared" si="303"/>
        <v>Safe</v>
      </c>
      <c r="W2127" t="str">
        <f t="shared" si="304"/>
        <v>Acceptable</v>
      </c>
      <c r="AA2127" t="str">
        <f t="shared" si="305"/>
        <v>Not-Potable</v>
      </c>
      <c r="AB2127" t="str">
        <f t="shared" si="306"/>
        <v>Not-Potable</v>
      </c>
      <c r="AC2127" t="s">
        <v>40</v>
      </c>
    </row>
    <row r="2128" spans="2:29" x14ac:dyDescent="0.3">
      <c r="B2128">
        <v>10.0339334553322</v>
      </c>
      <c r="C2128">
        <v>213.64741863108799</v>
      </c>
      <c r="D2128">
        <v>254.33232095308099</v>
      </c>
      <c r="E2128">
        <v>5.2029375342336399</v>
      </c>
      <c r="F2128">
        <v>319.01007434821298</v>
      </c>
      <c r="G2128">
        <v>362.26215682525498</v>
      </c>
      <c r="H2128">
        <v>13.994461152064201</v>
      </c>
      <c r="I2128">
        <v>68.020769878118898</v>
      </c>
      <c r="J2128">
        <v>2.9015354674454699</v>
      </c>
      <c r="O2128" t="str">
        <f t="shared" si="299"/>
        <v>Acidic</v>
      </c>
      <c r="P2128" t="str" cm="1">
        <f t="array" ref="P2128">_xlfn.IFS(C2127&lt;=60,"Soft",
C2127&lt;120,"Moderately Soft",
C2127&lt;=170,"Desirable",
C2127&lt;=240,"Moderately Hard",
C2127&gt;240,"Hard")</f>
        <v>Moderately Hard</v>
      </c>
      <c r="Q2128" t="str" cm="1">
        <f t="array" ref="Q2128">_xlfn.IFS(D2127&lt;50,"Non-Beneficial",
D2127&lt;=150,"Excellent",
D2127&lt;=250,"Good",
D2127&lt;=350,"Average",
D2127&lt;=500,"Poor",
D2127&lt;=800,"Very Poor",
D2127&gt;800,"Unacceptable")</f>
        <v>Good</v>
      </c>
      <c r="R2128" t="str">
        <f t="shared" si="298"/>
        <v>Unacceptable</v>
      </c>
      <c r="S2128" t="str">
        <f t="shared" si="300"/>
        <v>Safe</v>
      </c>
      <c r="T2128" t="str">
        <f t="shared" si="301"/>
        <v>Acceptable</v>
      </c>
      <c r="U2128" t="str">
        <f t="shared" si="302"/>
        <v>Acceptable</v>
      </c>
      <c r="V2128" t="str">
        <f t="shared" si="303"/>
        <v>Safe</v>
      </c>
      <c r="W2128" t="str">
        <f t="shared" si="304"/>
        <v>Acceptable</v>
      </c>
      <c r="AA2128" t="str">
        <f t="shared" si="305"/>
        <v>Not-Potable</v>
      </c>
      <c r="AB2128" t="str">
        <f t="shared" si="306"/>
        <v>Not-Potable</v>
      </c>
      <c r="AC2128" t="s">
        <v>40</v>
      </c>
    </row>
    <row r="2129" spans="2:29" x14ac:dyDescent="0.3">
      <c r="B2129">
        <v>8.9789977446475504</v>
      </c>
      <c r="C2129">
        <v>213.09177153173499</v>
      </c>
      <c r="D2129">
        <v>190.30716875575501</v>
      </c>
      <c r="E2129">
        <v>5.2915161763394396</v>
      </c>
      <c r="F2129">
        <v>316.94033298003399</v>
      </c>
      <c r="G2129">
        <v>473.15038773892502</v>
      </c>
      <c r="H2129">
        <v>15.8910785740461</v>
      </c>
      <c r="I2129">
        <v>66.087037623292602</v>
      </c>
      <c r="J2129">
        <v>4.6563167822966696</v>
      </c>
      <c r="O2129" t="str">
        <f t="shared" si="299"/>
        <v>Alkaline</v>
      </c>
      <c r="P2129" t="str" cm="1">
        <f t="array" ref="P2129">_xlfn.IFS(C2128&lt;=60,"Soft",
C2128&lt;120,"Moderately Soft",
C2128&lt;=170,"Desirable",
C2128&lt;=240,"Moderately Hard",
C2128&gt;240,"Hard")</f>
        <v>Moderately Hard</v>
      </c>
      <c r="Q2129" t="str" cm="1">
        <f t="array" ref="Q2129">_xlfn.IFS(D2128&lt;50,"Non-Beneficial",
D2128&lt;=150,"Excellent",
D2128&lt;=250,"Good",
D2128&lt;=350,"Average",
D2128&lt;=500,"Poor",
D2128&lt;=800,"Very Poor",
D2128&gt;800,"Unacceptable")</f>
        <v>Average</v>
      </c>
      <c r="R2129" t="str">
        <f t="shared" si="298"/>
        <v>Needs Boiling</v>
      </c>
      <c r="S2129" t="str">
        <f t="shared" si="300"/>
        <v>Safe</v>
      </c>
      <c r="T2129" t="str">
        <f t="shared" si="301"/>
        <v>Acceptable</v>
      </c>
      <c r="U2129" t="str">
        <f t="shared" si="302"/>
        <v>Acceptable</v>
      </c>
      <c r="V2129" t="str">
        <f t="shared" si="303"/>
        <v>Safe</v>
      </c>
      <c r="W2129" t="str">
        <f t="shared" si="304"/>
        <v>Acceptable</v>
      </c>
      <c r="AA2129" t="str">
        <f t="shared" si="305"/>
        <v>Not-Potable</v>
      </c>
      <c r="AB2129" t="str">
        <f t="shared" si="306"/>
        <v>Potable</v>
      </c>
      <c r="AC2129" t="s">
        <v>40</v>
      </c>
    </row>
    <row r="2130" spans="2:29" x14ac:dyDescent="0.3">
      <c r="B2130">
        <v>5.5147477993695304</v>
      </c>
      <c r="C2130">
        <v>228.735923744215</v>
      </c>
      <c r="D2130">
        <v>353.43628580103001</v>
      </c>
      <c r="E2130">
        <v>4.34660836151191</v>
      </c>
      <c r="F2130">
        <f>$AH$27</f>
        <v>333.77577661081307</v>
      </c>
      <c r="G2130">
        <v>526.11238081329202</v>
      </c>
      <c r="H2130">
        <v>14.9309820629525</v>
      </c>
      <c r="I2130">
        <v>46.780507840597103</v>
      </c>
      <c r="J2130">
        <v>2.7981584015788901</v>
      </c>
      <c r="O2130" t="str">
        <f t="shared" si="299"/>
        <v>Alkaline</v>
      </c>
      <c r="P2130" t="str" cm="1">
        <f t="array" ref="P2130">_xlfn.IFS(C2129&lt;=60,"Soft",
C2129&lt;120,"Moderately Soft",
C2129&lt;=170,"Desirable",
C2129&lt;=240,"Moderately Hard",
C2129&gt;240,"Hard")</f>
        <v>Moderately Hard</v>
      </c>
      <c r="Q2130" t="str" cm="1">
        <f t="array" ref="Q2130">_xlfn.IFS(D2129&lt;50,"Non-Beneficial",
D2129&lt;=150,"Excellent",
D2129&lt;=250,"Good",
D2129&lt;=350,"Average",
D2129&lt;=500,"Poor",
D2129&lt;=800,"Very Poor",
D2129&gt;800,"Unacceptable")</f>
        <v>Good</v>
      </c>
      <c r="R2130" t="str">
        <f t="shared" si="298"/>
        <v>Needs Boiling</v>
      </c>
      <c r="S2130" t="str">
        <f t="shared" si="300"/>
        <v>Safe</v>
      </c>
      <c r="T2130" t="str">
        <f t="shared" si="301"/>
        <v>Acceptable</v>
      </c>
      <c r="U2130" t="str">
        <f t="shared" si="302"/>
        <v>Acceptable</v>
      </c>
      <c r="V2130" t="str">
        <f t="shared" si="303"/>
        <v>Safe</v>
      </c>
      <c r="W2130" t="str">
        <f t="shared" si="304"/>
        <v>Acceptable</v>
      </c>
      <c r="AA2130" t="str">
        <f t="shared" si="305"/>
        <v>Not-Potable</v>
      </c>
      <c r="AB2130" t="str">
        <f t="shared" si="306"/>
        <v>Potable</v>
      </c>
      <c r="AC2130" t="s">
        <v>40</v>
      </c>
    </row>
    <row r="2131" spans="2:29" x14ac:dyDescent="0.3">
      <c r="B2131">
        <f>$AG$27</f>
        <v>7.080794504276815</v>
      </c>
      <c r="C2131">
        <v>200.839894378346</v>
      </c>
      <c r="D2131">
        <v>207.43348404224002</v>
      </c>
      <c r="E2131">
        <v>6.9059880811619898</v>
      </c>
      <c r="F2131">
        <v>264.643533480982</v>
      </c>
      <c r="G2131">
        <v>450.36171964350098</v>
      </c>
      <c r="H2131">
        <v>10.2091526055997</v>
      </c>
      <c r="I2131">
        <v>70.495601828373097</v>
      </c>
      <c r="J2131">
        <v>3.8089129537722002</v>
      </c>
      <c r="O2131" t="str">
        <f t="shared" si="299"/>
        <v>Acidic</v>
      </c>
      <c r="P2131" t="str" cm="1">
        <f t="array" ref="P2131">_xlfn.IFS(C2130&lt;=60,"Soft",
C2130&lt;120,"Moderately Soft",
C2130&lt;=170,"Desirable",
C2130&lt;=240,"Moderately Hard",
C2130&gt;240,"Hard")</f>
        <v>Moderately Hard</v>
      </c>
      <c r="Q2131" t="str" cm="1">
        <f t="array" ref="Q2131">_xlfn.IFS(D2130&lt;50,"Non-Beneficial",
D2130&lt;=150,"Excellent",
D2130&lt;=250,"Good",
D2130&lt;=350,"Average",
D2130&lt;=500,"Poor",
D2130&lt;=800,"Very Poor",
D2130&gt;800,"Unacceptable")</f>
        <v>Poor</v>
      </c>
      <c r="R2131" t="str">
        <f t="shared" si="298"/>
        <v>Acceptable</v>
      </c>
      <c r="S2131" t="str">
        <f t="shared" si="300"/>
        <v>Safe</v>
      </c>
      <c r="T2131" t="str">
        <f t="shared" si="301"/>
        <v>Unacceptable</v>
      </c>
      <c r="U2131" t="str">
        <f t="shared" si="302"/>
        <v>Acceptable</v>
      </c>
      <c r="V2131" t="str">
        <f t="shared" si="303"/>
        <v>Safe</v>
      </c>
      <c r="W2131" t="str">
        <f t="shared" si="304"/>
        <v>Acceptable</v>
      </c>
      <c r="AA2131" t="str">
        <f t="shared" si="305"/>
        <v>Not-Potable</v>
      </c>
      <c r="AB2131" t="str">
        <f t="shared" si="306"/>
        <v>Not-Potable</v>
      </c>
      <c r="AC2131" t="s">
        <v>40</v>
      </c>
    </row>
    <row r="2132" spans="2:29" x14ac:dyDescent="0.3">
      <c r="B2132">
        <v>6.7312781242199096</v>
      </c>
      <c r="C2132">
        <v>229.12888948253899</v>
      </c>
      <c r="D2132">
        <v>150.581387525395</v>
      </c>
      <c r="E2132">
        <v>5.11930735918226</v>
      </c>
      <c r="F2132">
        <v>315.88009852443099</v>
      </c>
      <c r="G2132">
        <v>443.95843875589202</v>
      </c>
      <c r="H2132">
        <v>13.782579185618999</v>
      </c>
      <c r="I2132">
        <v>76.273839338509902</v>
      </c>
      <c r="J2132">
        <v>4.1904840293850398</v>
      </c>
      <c r="O2132" t="str">
        <f t="shared" si="299"/>
        <v>Neutral</v>
      </c>
      <c r="P2132" t="str" cm="1">
        <f t="array" ref="P2132">_xlfn.IFS(C2131&lt;=60,"Soft",
C2131&lt;120,"Moderately Soft",
C2131&lt;=170,"Desirable",
C2131&lt;=240,"Moderately Hard",
C2131&gt;240,"Hard")</f>
        <v>Moderately Hard</v>
      </c>
      <c r="Q2132" t="str" cm="1">
        <f t="array" ref="Q2132">_xlfn.IFS(D2131&lt;50,"Non-Beneficial",
D2131&lt;=150,"Excellent",
D2131&lt;=250,"Good",
D2131&lt;=350,"Average",
D2131&lt;=500,"Poor",
D2131&lt;=800,"Very Poor",
D2131&gt;800,"Unacceptable")</f>
        <v>Good</v>
      </c>
      <c r="R2132" t="str">
        <f t="shared" si="298"/>
        <v>Needs Boiling</v>
      </c>
      <c r="S2132" t="str">
        <f t="shared" si="300"/>
        <v>Safe</v>
      </c>
      <c r="T2132" t="str">
        <f t="shared" si="301"/>
        <v>Acceptable</v>
      </c>
      <c r="U2132" t="str">
        <f t="shared" si="302"/>
        <v>Acceptable</v>
      </c>
      <c r="V2132" t="str">
        <f t="shared" si="303"/>
        <v>Safe</v>
      </c>
      <c r="W2132" t="str">
        <f t="shared" si="304"/>
        <v>Acceptable</v>
      </c>
      <c r="AA2132" t="str">
        <f t="shared" si="305"/>
        <v>Potable</v>
      </c>
      <c r="AB2132" t="str">
        <f t="shared" si="306"/>
        <v>Potable</v>
      </c>
      <c r="AC2132" t="s">
        <v>40</v>
      </c>
    </row>
    <row r="2133" spans="2:29" x14ac:dyDescent="0.3">
      <c r="B2133">
        <v>7.1919620287019903</v>
      </c>
      <c r="C2133">
        <v>228.40994258487399</v>
      </c>
      <c r="D2133">
        <v>153.954690815097</v>
      </c>
      <c r="E2133">
        <v>7.3986026287766498</v>
      </c>
      <c r="F2133">
        <v>334.77761853113702</v>
      </c>
      <c r="G2133">
        <v>294.91558417585702</v>
      </c>
      <c r="H2133">
        <v>13.9322933318276</v>
      </c>
      <c r="I2133">
        <v>50.748364538807003</v>
      </c>
      <c r="J2133">
        <v>4.1027190407929197</v>
      </c>
      <c r="O2133" t="str">
        <f t="shared" si="299"/>
        <v>Drinkable</v>
      </c>
      <c r="P2133" t="str" cm="1">
        <f t="array" ref="P2133">_xlfn.IFS(C2132&lt;=60,"Soft",
C2132&lt;120,"Moderately Soft",
C2132&lt;=170,"Desirable",
C2132&lt;=240,"Moderately Hard",
C2132&gt;240,"Hard")</f>
        <v>Moderately Hard</v>
      </c>
      <c r="Q2133" t="str" cm="1">
        <f t="array" ref="Q2133">_xlfn.IFS(D2132&lt;50,"Non-Beneficial",
D2132&lt;=150,"Excellent",
D2132&lt;=250,"Good",
D2132&lt;=350,"Average",
D2132&lt;=500,"Poor",
D2132&lt;=800,"Very Poor",
D2132&gt;800,"Unacceptable")</f>
        <v>Good</v>
      </c>
      <c r="R2133" t="str">
        <f t="shared" si="298"/>
        <v>Needs Boiling</v>
      </c>
      <c r="S2133" t="str">
        <f t="shared" si="300"/>
        <v>Safe</v>
      </c>
      <c r="T2133" t="str">
        <f t="shared" si="301"/>
        <v>Acceptable</v>
      </c>
      <c r="U2133" t="str">
        <f t="shared" si="302"/>
        <v>Acceptable</v>
      </c>
      <c r="V2133" t="str">
        <f t="shared" si="303"/>
        <v>Safe</v>
      </c>
      <c r="W2133" t="str">
        <f t="shared" si="304"/>
        <v>Acceptable</v>
      </c>
      <c r="AA2133" t="str">
        <f t="shared" si="305"/>
        <v>Potable</v>
      </c>
      <c r="AB2133" t="str">
        <f t="shared" si="306"/>
        <v>Potable</v>
      </c>
      <c r="AC2133" t="s">
        <v>40</v>
      </c>
    </row>
    <row r="2134" spans="2:29" x14ac:dyDescent="0.3">
      <c r="B2134">
        <f>$AG$27</f>
        <v>7.080794504276815</v>
      </c>
      <c r="C2134">
        <v>190.38260391699399</v>
      </c>
      <c r="D2134">
        <v>305.24093790630798</v>
      </c>
      <c r="E2134">
        <v>6.3754492532976403</v>
      </c>
      <c r="F2134">
        <v>387.66860883961601</v>
      </c>
      <c r="G2134">
        <v>382.05675840653498</v>
      </c>
      <c r="H2134">
        <v>19.195321797352801</v>
      </c>
      <c r="I2134">
        <v>73.657805718684301</v>
      </c>
      <c r="J2134">
        <v>4.9383891935347197</v>
      </c>
      <c r="O2134" t="str">
        <f t="shared" si="299"/>
        <v>Neutral</v>
      </c>
      <c r="P2134" t="str" cm="1">
        <f t="array" ref="P2134">_xlfn.IFS(C2133&lt;=60,"Soft",
C2133&lt;120,"Moderately Soft",
C2133&lt;=170,"Desirable",
C2133&lt;=240,"Moderately Hard",
C2133&gt;240,"Hard")</f>
        <v>Moderately Hard</v>
      </c>
      <c r="Q2134" t="str" cm="1">
        <f t="array" ref="Q2134">_xlfn.IFS(D2133&lt;50,"Non-Beneficial",
D2133&lt;=150,"Excellent",
D2133&lt;=250,"Good",
D2133&lt;=350,"Average",
D2133&lt;=500,"Poor",
D2133&lt;=800,"Very Poor",
D2133&gt;800,"Unacceptable")</f>
        <v>Good</v>
      </c>
      <c r="R2134" t="str">
        <f t="shared" si="298"/>
        <v>Unacceptable</v>
      </c>
      <c r="S2134" t="str">
        <f t="shared" si="300"/>
        <v>Safe</v>
      </c>
      <c r="T2134" t="str">
        <f t="shared" si="301"/>
        <v>Acceptable</v>
      </c>
      <c r="U2134" t="str">
        <f t="shared" si="302"/>
        <v>Acceptable</v>
      </c>
      <c r="V2134" t="str">
        <f t="shared" si="303"/>
        <v>Safe</v>
      </c>
      <c r="W2134" t="str">
        <f t="shared" si="304"/>
        <v>Acceptable</v>
      </c>
      <c r="AA2134" t="str">
        <f t="shared" si="305"/>
        <v>Not-Potable</v>
      </c>
      <c r="AB2134" t="str">
        <f t="shared" si="306"/>
        <v>Potable</v>
      </c>
      <c r="AC2134" t="s">
        <v>40</v>
      </c>
    </row>
    <row r="2135" spans="2:29" x14ac:dyDescent="0.3">
      <c r="B2135">
        <v>7.12771120979302</v>
      </c>
      <c r="C2135">
        <v>173.690101734217</v>
      </c>
      <c r="D2135">
        <v>193.09570454370498</v>
      </c>
      <c r="E2135">
        <v>6.5333922028677396</v>
      </c>
      <c r="F2135">
        <v>372.53722519761999</v>
      </c>
      <c r="G2135">
        <v>295.38582549333199</v>
      </c>
      <c r="H2135">
        <v>7.2733993924749702</v>
      </c>
      <c r="I2135">
        <v>88.7909269293839</v>
      </c>
      <c r="J2135">
        <v>3.3961849314163599</v>
      </c>
      <c r="O2135" t="str">
        <f t="shared" si="299"/>
        <v>Neutral</v>
      </c>
      <c r="P2135" t="str" cm="1">
        <f t="array" ref="P2135">_xlfn.IFS(C2134&lt;=60,"Soft",
C2134&lt;120,"Moderately Soft",
C2134&lt;=170,"Desirable",
C2134&lt;=240,"Moderately Hard",
C2134&gt;240,"Hard")</f>
        <v>Moderately Hard</v>
      </c>
      <c r="Q2135" t="str" cm="1">
        <f t="array" ref="Q2135">_xlfn.IFS(D2134&lt;50,"Non-Beneficial",
D2134&lt;=150,"Excellent",
D2134&lt;=250,"Good",
D2134&lt;=350,"Average",
D2134&lt;=500,"Poor",
D2134&lt;=800,"Very Poor",
D2134&gt;800,"Unacceptable")</f>
        <v>Average</v>
      </c>
      <c r="R2135" t="str">
        <f t="shared" si="298"/>
        <v>Needs Boiling</v>
      </c>
      <c r="S2135" t="str">
        <f t="shared" si="300"/>
        <v>Safe</v>
      </c>
      <c r="T2135" t="str">
        <f t="shared" si="301"/>
        <v>Acceptable</v>
      </c>
      <c r="U2135" t="str">
        <f t="shared" si="302"/>
        <v>Acceptable</v>
      </c>
      <c r="V2135" t="str">
        <f t="shared" si="303"/>
        <v>Safe</v>
      </c>
      <c r="W2135" t="str">
        <f t="shared" si="304"/>
        <v>Acceptable</v>
      </c>
      <c r="AA2135" t="str">
        <f t="shared" si="305"/>
        <v>Potable</v>
      </c>
      <c r="AB2135" t="str">
        <f t="shared" si="306"/>
        <v>Potable</v>
      </c>
      <c r="AC2135" t="s">
        <v>40</v>
      </c>
    </row>
    <row r="2136" spans="2:29" x14ac:dyDescent="0.3">
      <c r="B2136">
        <v>5.6320409919179699</v>
      </c>
      <c r="C2136">
        <v>203.73048066757801</v>
      </c>
      <c r="D2136">
        <v>193.45922475256299</v>
      </c>
      <c r="E2136">
        <v>8.0477980680580004</v>
      </c>
      <c r="F2136">
        <v>265.34711082559397</v>
      </c>
      <c r="G2136">
        <v>708.22636446675301</v>
      </c>
      <c r="H2136">
        <v>15.752252396733899</v>
      </c>
      <c r="I2136">
        <v>69.195926331119097</v>
      </c>
      <c r="J2136">
        <v>3.5119848366395798</v>
      </c>
      <c r="O2136" t="str">
        <f t="shared" si="299"/>
        <v>Neutral</v>
      </c>
      <c r="P2136" t="str" cm="1">
        <f t="array" ref="P2136">_xlfn.IFS(C2135&lt;=60,"Soft",
C2135&lt;120,"Moderately Soft",
C2135&lt;=170,"Desirable",
C2135&lt;=240,"Moderately Hard",
C2135&gt;240,"Hard")</f>
        <v>Moderately Hard</v>
      </c>
      <c r="Q2136" t="str" cm="1">
        <f t="array" ref="Q2136">_xlfn.IFS(D2135&lt;50,"Non-Beneficial",
D2135&lt;=150,"Excellent",
D2135&lt;=250,"Good",
D2135&lt;=350,"Average",
D2135&lt;=500,"Poor",
D2135&lt;=800,"Very Poor",
D2135&gt;800,"Unacceptable")</f>
        <v>Good</v>
      </c>
      <c r="R2136" t="str">
        <f t="shared" si="298"/>
        <v>Needs Boiling</v>
      </c>
      <c r="S2136" t="str">
        <f t="shared" si="300"/>
        <v>Safe</v>
      </c>
      <c r="T2136" t="str">
        <f t="shared" si="301"/>
        <v>Acceptable</v>
      </c>
      <c r="U2136" t="str">
        <f t="shared" si="302"/>
        <v>Acceptable</v>
      </c>
      <c r="V2136" t="str">
        <f t="shared" si="303"/>
        <v>Unsafe</v>
      </c>
      <c r="W2136" t="str">
        <f t="shared" si="304"/>
        <v>Acceptable</v>
      </c>
      <c r="AA2136" t="str">
        <f t="shared" si="305"/>
        <v>Not-Potable</v>
      </c>
      <c r="AB2136" t="str">
        <f t="shared" si="306"/>
        <v>Potable</v>
      </c>
      <c r="AC2136" t="s">
        <v>40</v>
      </c>
    </row>
    <row r="2137" spans="2:29" x14ac:dyDescent="0.3">
      <c r="B2137">
        <f>$AG$27</f>
        <v>7.080794504276815</v>
      </c>
      <c r="C2137">
        <v>184.02002884127501</v>
      </c>
      <c r="D2137">
        <v>133.61226016338901</v>
      </c>
      <c r="E2137">
        <v>9.2586563020308201</v>
      </c>
      <c r="F2137">
        <v>335.08999338004202</v>
      </c>
      <c r="G2137">
        <v>467.44415423256203</v>
      </c>
      <c r="H2137">
        <v>19.581925610671401</v>
      </c>
      <c r="I2137">
        <v>80.084232989847095</v>
      </c>
      <c r="J2137">
        <v>4.4110575999110599</v>
      </c>
      <c r="O2137" t="str">
        <f t="shared" si="299"/>
        <v>Acidic</v>
      </c>
      <c r="P2137" t="str" cm="1">
        <f t="array" ref="P2137">_xlfn.IFS(C2136&lt;=60,"Soft",
C2136&lt;120,"Moderately Soft",
C2136&lt;=170,"Desirable",
C2136&lt;=240,"Moderately Hard",
C2136&gt;240,"Hard")</f>
        <v>Moderately Hard</v>
      </c>
      <c r="Q2137" t="str" cm="1">
        <f t="array" ref="Q2137">_xlfn.IFS(D2136&lt;50,"Non-Beneficial",
D2136&lt;=150,"Excellent",
D2136&lt;=250,"Good",
D2136&lt;=350,"Average",
D2136&lt;=500,"Poor",
D2136&lt;=800,"Very Poor",
D2136&gt;800,"Unacceptable")</f>
        <v>Good</v>
      </c>
      <c r="R2137" t="str">
        <f t="shared" si="298"/>
        <v>Unacceptable</v>
      </c>
      <c r="S2137" t="str">
        <f t="shared" si="300"/>
        <v>Safe</v>
      </c>
      <c r="T2137" t="str">
        <f t="shared" si="301"/>
        <v>Unacceptable</v>
      </c>
      <c r="U2137" t="str">
        <f t="shared" si="302"/>
        <v>Acceptable</v>
      </c>
      <c r="V2137" t="str">
        <f t="shared" si="303"/>
        <v>Safe</v>
      </c>
      <c r="W2137" t="str">
        <f t="shared" si="304"/>
        <v>Acceptable</v>
      </c>
      <c r="AA2137" t="str">
        <f t="shared" si="305"/>
        <v>Not-Potable</v>
      </c>
      <c r="AB2137" t="str">
        <f t="shared" si="306"/>
        <v>Not-Potable</v>
      </c>
      <c r="AC2137" t="s">
        <v>40</v>
      </c>
    </row>
    <row r="2138" spans="2:29" x14ac:dyDescent="0.3">
      <c r="B2138">
        <v>7.9550263400976498</v>
      </c>
      <c r="C2138">
        <v>244.39589809965</v>
      </c>
      <c r="D2138">
        <v>324.05413860708796</v>
      </c>
      <c r="E2138">
        <v>3.31804504559376</v>
      </c>
      <c r="F2138">
        <v>307.64356139397</v>
      </c>
      <c r="G2138">
        <v>433.91180390091699</v>
      </c>
      <c r="H2138">
        <v>16.2544833975378</v>
      </c>
      <c r="I2138">
        <v>67.680773765995795</v>
      </c>
      <c r="J2138">
        <v>3.9559167260299199</v>
      </c>
      <c r="O2138" t="str">
        <f t="shared" si="299"/>
        <v>Neutral</v>
      </c>
      <c r="P2138" t="str" cm="1">
        <f t="array" ref="P2138">_xlfn.IFS(C2137&lt;=60,"Soft",
C2137&lt;120,"Moderately Soft",
C2137&lt;=170,"Desirable",
C2137&lt;=240,"Moderately Hard",
C2137&gt;240,"Hard")</f>
        <v>Moderately Hard</v>
      </c>
      <c r="Q2138" t="str" cm="1">
        <f t="array" ref="Q2138">_xlfn.IFS(D2137&lt;50,"Non-Beneficial",
D2137&lt;=150,"Excellent",
D2137&lt;=250,"Good",
D2137&lt;=350,"Average",
D2137&lt;=500,"Poor",
D2137&lt;=800,"Very Poor",
D2137&gt;800,"Unacceptable")</f>
        <v>Excellent</v>
      </c>
      <c r="R2138" t="str">
        <f t="shared" si="298"/>
        <v>Unacceptable</v>
      </c>
      <c r="S2138" t="str">
        <f t="shared" si="300"/>
        <v>Safe</v>
      </c>
      <c r="T2138" t="str">
        <f t="shared" si="301"/>
        <v>Acceptable</v>
      </c>
      <c r="U2138" t="str">
        <f t="shared" si="302"/>
        <v>Acceptable</v>
      </c>
      <c r="V2138" t="str">
        <f t="shared" si="303"/>
        <v>Unsafe</v>
      </c>
      <c r="W2138" t="str">
        <f t="shared" si="304"/>
        <v>Acceptable</v>
      </c>
      <c r="AA2138" t="str">
        <f t="shared" si="305"/>
        <v>Not-Potable</v>
      </c>
      <c r="AB2138" t="str">
        <f t="shared" si="306"/>
        <v>Not-Potable</v>
      </c>
      <c r="AC2138" t="s">
        <v>40</v>
      </c>
    </row>
    <row r="2139" spans="2:29" x14ac:dyDescent="0.3">
      <c r="B2139">
        <v>7.7750495009823899</v>
      </c>
      <c r="C2139">
        <v>195.17874201234301</v>
      </c>
      <c r="D2139">
        <v>223.297400794384</v>
      </c>
      <c r="E2139">
        <v>6.1051297623663299</v>
      </c>
      <c r="F2139">
        <v>416.94919433972899</v>
      </c>
      <c r="G2139">
        <v>371.61586048186598</v>
      </c>
      <c r="H2139">
        <v>10.9641829438442</v>
      </c>
      <c r="I2139">
        <f>$AI$27</f>
        <v>66.396292946768</v>
      </c>
      <c r="J2139">
        <v>4.6994827559160504</v>
      </c>
      <c r="O2139" t="str">
        <f t="shared" si="299"/>
        <v>Neutral</v>
      </c>
      <c r="P2139" t="str" cm="1">
        <f t="array" ref="P2139">_xlfn.IFS(C2138&lt;=60,"Soft",
C2138&lt;120,"Moderately Soft",
C2138&lt;=170,"Desirable",
C2138&lt;=240,"Moderately Hard",
C2138&gt;240,"Hard")</f>
        <v>Hard</v>
      </c>
      <c r="Q2139" t="str" cm="1">
        <f t="array" ref="Q2139">_xlfn.IFS(D2138&lt;50,"Non-Beneficial",
D2138&lt;=150,"Excellent",
D2138&lt;=250,"Good",
D2138&lt;=350,"Average",
D2138&lt;=500,"Poor",
D2138&lt;=800,"Very Poor",
D2138&gt;800,"Unacceptable")</f>
        <v>Average</v>
      </c>
      <c r="R2139" t="str">
        <f t="shared" si="298"/>
        <v>Acceptable</v>
      </c>
      <c r="S2139" t="str">
        <f t="shared" si="300"/>
        <v>Safe</v>
      </c>
      <c r="T2139" t="str">
        <f t="shared" si="301"/>
        <v>Acceptable</v>
      </c>
      <c r="U2139" t="str">
        <f t="shared" si="302"/>
        <v>Acceptable</v>
      </c>
      <c r="V2139" t="str">
        <f t="shared" si="303"/>
        <v>Safe</v>
      </c>
      <c r="W2139" t="str">
        <f t="shared" si="304"/>
        <v>Acceptable</v>
      </c>
      <c r="AA2139" t="str">
        <f t="shared" si="305"/>
        <v>Not-Potable</v>
      </c>
      <c r="AB2139" t="str">
        <f t="shared" si="306"/>
        <v>Potable</v>
      </c>
      <c r="AC2139" t="s">
        <v>40</v>
      </c>
    </row>
    <row r="2140" spans="2:29" x14ac:dyDescent="0.3">
      <c r="B2140">
        <v>5.1683403281457601</v>
      </c>
      <c r="C2140">
        <v>206.26975519362901</v>
      </c>
      <c r="D2140">
        <v>179.14340231015601</v>
      </c>
      <c r="E2140">
        <v>11.240000442635701</v>
      </c>
      <c r="F2140">
        <f>$AH$27</f>
        <v>333.77577661081307</v>
      </c>
      <c r="G2140">
        <v>357.69697093129503</v>
      </c>
      <c r="H2140">
        <v>4.9028880680226603</v>
      </c>
      <c r="I2140">
        <v>72.084700490520802</v>
      </c>
      <c r="J2140">
        <v>3.8411626247878199</v>
      </c>
      <c r="O2140" t="str">
        <f t="shared" si="299"/>
        <v>Neutral</v>
      </c>
      <c r="P2140" t="str" cm="1">
        <f t="array" ref="P2140">_xlfn.IFS(C2139&lt;=60,"Soft",
C2139&lt;120,"Moderately Soft",
C2139&lt;=170,"Desirable",
C2139&lt;=240,"Moderately Hard",
C2139&gt;240,"Hard")</f>
        <v>Moderately Hard</v>
      </c>
      <c r="Q2140" t="str" cm="1">
        <f t="array" ref="Q2140">_xlfn.IFS(D2139&lt;50,"Non-Beneficial",
D2139&lt;=150,"Excellent",
D2139&lt;=250,"Good",
D2139&lt;=350,"Average",
D2139&lt;=500,"Poor",
D2139&lt;=800,"Very Poor",
D2139&gt;800,"Unacceptable")</f>
        <v>Good</v>
      </c>
      <c r="R2140" t="str">
        <f t="shared" si="298"/>
        <v>Needs Boiling</v>
      </c>
      <c r="S2140" t="str">
        <f t="shared" si="300"/>
        <v>Unsafe</v>
      </c>
      <c r="T2140" t="str">
        <f t="shared" si="301"/>
        <v>Acceptable</v>
      </c>
      <c r="U2140" t="str">
        <f t="shared" si="302"/>
        <v>Acceptable</v>
      </c>
      <c r="V2140" t="str">
        <f t="shared" si="303"/>
        <v>Safe</v>
      </c>
      <c r="W2140" t="str">
        <f t="shared" si="304"/>
        <v>Acceptable</v>
      </c>
      <c r="AA2140" t="str">
        <f t="shared" si="305"/>
        <v>Not-Potable</v>
      </c>
      <c r="AB2140" t="str">
        <f t="shared" si="306"/>
        <v>Potable</v>
      </c>
      <c r="AC2140" t="s">
        <v>40</v>
      </c>
    </row>
    <row r="2141" spans="2:29" x14ac:dyDescent="0.3">
      <c r="B2141">
        <v>7.6675208601668396</v>
      </c>
      <c r="C2141">
        <v>163.34581865595399</v>
      </c>
      <c r="D2141">
        <v>250.35271042267902</v>
      </c>
      <c r="E2141">
        <v>8.2585780482781601</v>
      </c>
      <c r="F2141">
        <v>329.59709139998802</v>
      </c>
      <c r="G2141">
        <v>431.86775673800901</v>
      </c>
      <c r="H2141">
        <v>16.078500349532199</v>
      </c>
      <c r="I2141">
        <v>89.093650362948495</v>
      </c>
      <c r="J2141">
        <v>4.6181647045805203</v>
      </c>
      <c r="O2141" t="str">
        <f t="shared" si="299"/>
        <v>Acidic</v>
      </c>
      <c r="P2141" t="str" cm="1">
        <f t="array" ref="P2141">_xlfn.IFS(C2140&lt;=60,"Soft",
C2140&lt;120,"Moderately Soft",
C2140&lt;=170,"Desirable",
C2140&lt;=240,"Moderately Hard",
C2140&gt;240,"Hard")</f>
        <v>Moderately Hard</v>
      </c>
      <c r="Q2141" t="str" cm="1">
        <f t="array" ref="Q2141">_xlfn.IFS(D2140&lt;50,"Non-Beneficial",
D2140&lt;=150,"Excellent",
D2140&lt;=250,"Good",
D2140&lt;=350,"Average",
D2140&lt;=500,"Poor",
D2140&lt;=800,"Very Poor",
D2140&gt;800,"Unacceptable")</f>
        <v>Good</v>
      </c>
      <c r="R2141" t="str">
        <f t="shared" si="298"/>
        <v>Unacceptable</v>
      </c>
      <c r="S2141" t="str">
        <f t="shared" si="300"/>
        <v>Safe</v>
      </c>
      <c r="T2141" t="str">
        <f t="shared" si="301"/>
        <v>Acceptable</v>
      </c>
      <c r="U2141" t="str">
        <f t="shared" si="302"/>
        <v>Acceptable</v>
      </c>
      <c r="V2141" t="str">
        <f t="shared" si="303"/>
        <v>Safe</v>
      </c>
      <c r="W2141" t="str">
        <f t="shared" si="304"/>
        <v>Acceptable</v>
      </c>
      <c r="AA2141" t="str">
        <f t="shared" si="305"/>
        <v>Not-Potable</v>
      </c>
      <c r="AB2141" t="str">
        <f t="shared" si="306"/>
        <v>Not-Potable</v>
      </c>
      <c r="AC2141" t="s">
        <v>40</v>
      </c>
    </row>
    <row r="2142" spans="2:29" x14ac:dyDescent="0.3">
      <c r="B2142">
        <v>7.2723621973963697</v>
      </c>
      <c r="C2142">
        <v>229.08714060731199</v>
      </c>
      <c r="D2142">
        <v>164.04759484823899</v>
      </c>
      <c r="E2142">
        <v>7.5897536255175497</v>
      </c>
      <c r="F2142">
        <v>272.276911622103</v>
      </c>
      <c r="G2142">
        <v>518.60947970983796</v>
      </c>
      <c r="H2142">
        <v>17.878955582194301</v>
      </c>
      <c r="I2142">
        <v>67.104417153941696</v>
      </c>
      <c r="J2142">
        <v>3.9965813699764898</v>
      </c>
      <c r="O2142" t="str">
        <f t="shared" si="299"/>
        <v>Neutral</v>
      </c>
      <c r="P2142" t="str" cm="1">
        <f t="array" ref="P2142">_xlfn.IFS(C2141&lt;=60,"Soft",
C2141&lt;120,"Moderately Soft",
C2141&lt;=170,"Desirable",
C2141&lt;=240,"Moderately Hard",
C2141&gt;240,"Hard")</f>
        <v>Desirable</v>
      </c>
      <c r="Q2142" t="str" cm="1">
        <f t="array" ref="Q2142">_xlfn.IFS(D2141&lt;50,"Non-Beneficial",
D2141&lt;=150,"Excellent",
D2141&lt;=250,"Good",
D2141&lt;=350,"Average",
D2141&lt;=500,"Poor",
D2141&lt;=800,"Very Poor",
D2141&gt;800,"Unacceptable")</f>
        <v>Average</v>
      </c>
      <c r="R2142" t="str">
        <f t="shared" si="298"/>
        <v>Unacceptable</v>
      </c>
      <c r="S2142" t="str">
        <f t="shared" si="300"/>
        <v>Safe</v>
      </c>
      <c r="T2142" t="str">
        <f t="shared" si="301"/>
        <v>Acceptable</v>
      </c>
      <c r="U2142" t="str">
        <f t="shared" si="302"/>
        <v>Acceptable</v>
      </c>
      <c r="V2142" t="str">
        <f t="shared" si="303"/>
        <v>Unsafe</v>
      </c>
      <c r="W2142" t="str">
        <f t="shared" si="304"/>
        <v>Acceptable</v>
      </c>
      <c r="AA2142" t="str">
        <f t="shared" si="305"/>
        <v>Not-Potable</v>
      </c>
      <c r="AB2142" t="str">
        <f t="shared" si="306"/>
        <v>Not-Potable</v>
      </c>
      <c r="AC2142" t="s">
        <v>40</v>
      </c>
    </row>
    <row r="2143" spans="2:29" x14ac:dyDescent="0.3">
      <c r="B2143">
        <v>3.69193269293471</v>
      </c>
      <c r="C2143">
        <v>202.51206779112499</v>
      </c>
      <c r="D2143">
        <v>94.397839927291002</v>
      </c>
      <c r="E2143">
        <v>10.3436261239658</v>
      </c>
      <c r="F2143">
        <v>313.13888597110798</v>
      </c>
      <c r="G2143">
        <v>543.68583335254095</v>
      </c>
      <c r="H2143">
        <v>15.4361846824235</v>
      </c>
      <c r="I2143">
        <v>65.205100706503998</v>
      </c>
      <c r="J2143">
        <v>3.8466069554089999</v>
      </c>
      <c r="O2143" t="str">
        <f t="shared" si="299"/>
        <v>Neutral</v>
      </c>
      <c r="P2143" t="str" cm="1">
        <f t="array" ref="P2143">_xlfn.IFS(C2142&lt;=60,"Soft",
C2142&lt;120,"Moderately Soft",
C2142&lt;=170,"Desirable",
C2142&lt;=240,"Moderately Hard",
C2142&gt;240,"Hard")</f>
        <v>Moderately Hard</v>
      </c>
      <c r="Q2143" t="str" cm="1">
        <f t="array" ref="Q2143">_xlfn.IFS(D2142&lt;50,"Non-Beneficial",
D2142&lt;=150,"Excellent",
D2142&lt;=250,"Good",
D2142&lt;=350,"Average",
D2142&lt;=500,"Poor",
D2142&lt;=800,"Very Poor",
D2142&gt;800,"Unacceptable")</f>
        <v>Good</v>
      </c>
      <c r="R2143" t="str">
        <f t="shared" si="298"/>
        <v>Unacceptable</v>
      </c>
      <c r="S2143" t="str">
        <f t="shared" si="300"/>
        <v>Safe</v>
      </c>
      <c r="T2143" t="str">
        <f t="shared" si="301"/>
        <v>Unacceptable</v>
      </c>
      <c r="U2143" t="str">
        <f t="shared" si="302"/>
        <v>Acceptable</v>
      </c>
      <c r="V2143" t="str">
        <f t="shared" si="303"/>
        <v>Safe</v>
      </c>
      <c r="W2143" t="str">
        <f t="shared" si="304"/>
        <v>Acceptable</v>
      </c>
      <c r="AA2143" t="str">
        <f t="shared" si="305"/>
        <v>Not-Potable</v>
      </c>
      <c r="AB2143" t="str">
        <f t="shared" si="306"/>
        <v>Not-Potable</v>
      </c>
      <c r="AC2143" t="s">
        <v>40</v>
      </c>
    </row>
    <row r="2144" spans="2:29" x14ac:dyDescent="0.3">
      <c r="B2144">
        <f>$AG$27</f>
        <v>7.080794504276815</v>
      </c>
      <c r="C2144">
        <v>221.12696274359499</v>
      </c>
      <c r="D2144">
        <v>271.586777341009</v>
      </c>
      <c r="E2144">
        <v>7.87593670744445</v>
      </c>
      <c r="F2144">
        <v>274.65878811634298</v>
      </c>
      <c r="G2144">
        <v>472.09608968637201</v>
      </c>
      <c r="H2144">
        <v>15.7594174131619</v>
      </c>
      <c r="I2144">
        <v>35.710401965041903</v>
      </c>
      <c r="J2144">
        <v>4.6889552066704896</v>
      </c>
      <c r="O2144" t="str">
        <f t="shared" si="299"/>
        <v>Acidic</v>
      </c>
      <c r="P2144" t="str" cm="1">
        <f t="array" ref="P2144">_xlfn.IFS(C2143&lt;=60,"Soft",
C2143&lt;120,"Moderately Soft",
C2143&lt;=170,"Desirable",
C2143&lt;=240,"Moderately Hard",
C2143&gt;240,"Hard")</f>
        <v>Moderately Hard</v>
      </c>
      <c r="Q2144" t="str" cm="1">
        <f t="array" ref="Q2144">_xlfn.IFS(D2143&lt;50,"Non-Beneficial",
D2143&lt;=150,"Excellent",
D2143&lt;=250,"Good",
D2143&lt;=350,"Average",
D2143&lt;=500,"Poor",
D2143&lt;=800,"Very Poor",
D2143&gt;800,"Unacceptable")</f>
        <v>Excellent</v>
      </c>
      <c r="R2144" t="str">
        <f t="shared" si="298"/>
        <v>Unacceptable</v>
      </c>
      <c r="S2144" t="str">
        <f t="shared" si="300"/>
        <v>Safe</v>
      </c>
      <c r="T2144" t="str">
        <f t="shared" si="301"/>
        <v>Unacceptable</v>
      </c>
      <c r="U2144" t="str">
        <f t="shared" si="302"/>
        <v>Acceptable</v>
      </c>
      <c r="V2144" t="str">
        <f t="shared" si="303"/>
        <v>Safe</v>
      </c>
      <c r="W2144" t="str">
        <f t="shared" si="304"/>
        <v>Acceptable</v>
      </c>
      <c r="AA2144" t="str">
        <f t="shared" si="305"/>
        <v>Not-Potable</v>
      </c>
      <c r="AB2144" t="str">
        <f t="shared" si="306"/>
        <v>Not-Potable</v>
      </c>
      <c r="AC2144" t="s">
        <v>40</v>
      </c>
    </row>
    <row r="2145" spans="2:29" x14ac:dyDescent="0.3">
      <c r="B2145">
        <v>7.6925235338551401</v>
      </c>
      <c r="C2145">
        <v>220.81915170947201</v>
      </c>
      <c r="D2145">
        <v>266.86847940981602</v>
      </c>
      <c r="E2145">
        <v>8.2862105590074808</v>
      </c>
      <c r="F2145">
        <v>299.95884551710401</v>
      </c>
      <c r="G2145">
        <v>564.52697367656594</v>
      </c>
      <c r="H2145">
        <v>13.8617751330343</v>
      </c>
      <c r="I2145">
        <v>77.015939693213497</v>
      </c>
      <c r="J2145">
        <v>4.5224319639119299</v>
      </c>
      <c r="O2145" t="str">
        <f t="shared" si="299"/>
        <v>Neutral</v>
      </c>
      <c r="P2145" t="str" cm="1">
        <f t="array" ref="P2145">_xlfn.IFS(C2144&lt;=60,"Soft",
C2144&lt;120,"Moderately Soft",
C2144&lt;=170,"Desirable",
C2144&lt;=240,"Moderately Hard",
C2144&gt;240,"Hard")</f>
        <v>Moderately Hard</v>
      </c>
      <c r="Q2145" t="str" cm="1">
        <f t="array" ref="Q2145">_xlfn.IFS(D2144&lt;50,"Non-Beneficial",
D2144&lt;=150,"Excellent",
D2144&lt;=250,"Good",
D2144&lt;=350,"Average",
D2144&lt;=500,"Poor",
D2144&lt;=800,"Very Poor",
D2144&gt;800,"Unacceptable")</f>
        <v>Average</v>
      </c>
      <c r="R2145" t="str">
        <f t="shared" si="298"/>
        <v>Unacceptable</v>
      </c>
      <c r="S2145" t="str">
        <f t="shared" si="300"/>
        <v>Safe</v>
      </c>
      <c r="T2145" t="str">
        <f t="shared" si="301"/>
        <v>Acceptable</v>
      </c>
      <c r="U2145" t="str">
        <f t="shared" si="302"/>
        <v>Acceptable</v>
      </c>
      <c r="V2145" t="str">
        <f t="shared" si="303"/>
        <v>Safe</v>
      </c>
      <c r="W2145" t="str">
        <f t="shared" si="304"/>
        <v>Acceptable</v>
      </c>
      <c r="AA2145" t="str">
        <f t="shared" si="305"/>
        <v>Not-Potable</v>
      </c>
      <c r="AB2145" t="str">
        <f t="shared" si="306"/>
        <v>Potable</v>
      </c>
      <c r="AC2145" t="s">
        <v>40</v>
      </c>
    </row>
    <row r="2146" spans="2:29" x14ac:dyDescent="0.3">
      <c r="B2146">
        <v>8.1575180826561606</v>
      </c>
      <c r="C2146">
        <v>236.34444018130199</v>
      </c>
      <c r="D2146">
        <v>279.31208402094796</v>
      </c>
      <c r="E2146">
        <v>6.2036759217354902</v>
      </c>
      <c r="F2146">
        <v>325.32395487892001</v>
      </c>
      <c r="G2146">
        <v>511.58766405520799</v>
      </c>
      <c r="H2146">
        <v>13.3815748532593</v>
      </c>
      <c r="I2146">
        <v>80.686958361761896</v>
      </c>
      <c r="J2146">
        <v>4.4694305382453701</v>
      </c>
      <c r="O2146" t="str">
        <f t="shared" si="299"/>
        <v>Neutral</v>
      </c>
      <c r="P2146" t="str" cm="1">
        <f t="array" ref="P2146">_xlfn.IFS(C2145&lt;=60,"Soft",
C2145&lt;120,"Moderately Soft",
C2145&lt;=170,"Desirable",
C2145&lt;=240,"Moderately Hard",
C2145&gt;240,"Hard")</f>
        <v>Moderately Hard</v>
      </c>
      <c r="Q2146" t="str" cm="1">
        <f t="array" ref="Q2146">_xlfn.IFS(D2145&lt;50,"Non-Beneficial",
D2145&lt;=150,"Excellent",
D2145&lt;=250,"Good",
D2145&lt;=350,"Average",
D2145&lt;=500,"Poor",
D2145&lt;=800,"Very Poor",
D2145&gt;800,"Unacceptable")</f>
        <v>Average</v>
      </c>
      <c r="R2146" t="str">
        <f t="shared" si="298"/>
        <v>Unacceptable</v>
      </c>
      <c r="S2146" t="str">
        <f t="shared" si="300"/>
        <v>Safe</v>
      </c>
      <c r="T2146" t="str">
        <f t="shared" si="301"/>
        <v>Unacceptable</v>
      </c>
      <c r="U2146" t="str">
        <f t="shared" si="302"/>
        <v>Acceptable</v>
      </c>
      <c r="V2146" t="str">
        <f t="shared" si="303"/>
        <v>Safe</v>
      </c>
      <c r="W2146" t="str">
        <f t="shared" si="304"/>
        <v>Acceptable</v>
      </c>
      <c r="AA2146" t="str">
        <f t="shared" si="305"/>
        <v>Not-Potable</v>
      </c>
      <c r="AB2146" t="str">
        <f t="shared" si="306"/>
        <v>Not-Potable</v>
      </c>
      <c r="AC2146" t="s">
        <v>40</v>
      </c>
    </row>
    <row r="2147" spans="2:29" x14ac:dyDescent="0.3">
      <c r="B2147">
        <v>7.1877658462347496</v>
      </c>
      <c r="C2147">
        <v>184.15660404820201</v>
      </c>
      <c r="D2147">
        <v>311.25740433940501</v>
      </c>
      <c r="E2147">
        <v>6.3777898608883996</v>
      </c>
      <c r="F2147">
        <v>352.91601630690599</v>
      </c>
      <c r="G2147">
        <v>472.274122100716</v>
      </c>
      <c r="H2147">
        <v>14.807893393724299</v>
      </c>
      <c r="I2147">
        <v>61.963887736034998</v>
      </c>
      <c r="J2147">
        <v>3.7841207796065102</v>
      </c>
      <c r="O2147" t="str">
        <f t="shared" si="299"/>
        <v>Alkaline</v>
      </c>
      <c r="P2147" t="str" cm="1">
        <f t="array" ref="P2147">_xlfn.IFS(C2146&lt;=60,"Soft",
C2146&lt;120,"Moderately Soft",
C2146&lt;=170,"Desirable",
C2146&lt;=240,"Moderately Hard",
C2146&gt;240,"Hard")</f>
        <v>Moderately Hard</v>
      </c>
      <c r="Q2147" t="str" cm="1">
        <f t="array" ref="Q2147">_xlfn.IFS(D2146&lt;50,"Non-Beneficial",
D2146&lt;=150,"Excellent",
D2146&lt;=250,"Good",
D2146&lt;=350,"Average",
D2146&lt;=500,"Poor",
D2146&lt;=800,"Very Poor",
D2146&gt;800,"Unacceptable")</f>
        <v>Average</v>
      </c>
      <c r="R2147" t="str">
        <f t="shared" si="298"/>
        <v>Needs Boiling</v>
      </c>
      <c r="S2147" t="str">
        <f t="shared" si="300"/>
        <v>Safe</v>
      </c>
      <c r="T2147" t="str">
        <f t="shared" si="301"/>
        <v>Unacceptable</v>
      </c>
      <c r="U2147" t="str">
        <f t="shared" si="302"/>
        <v>Acceptable</v>
      </c>
      <c r="V2147" t="str">
        <f t="shared" si="303"/>
        <v>Unsafe</v>
      </c>
      <c r="W2147" t="str">
        <f t="shared" si="304"/>
        <v>Acceptable</v>
      </c>
      <c r="AA2147" t="str">
        <f t="shared" si="305"/>
        <v>Not-Potable</v>
      </c>
      <c r="AB2147" t="str">
        <f t="shared" si="306"/>
        <v>Not-Potable</v>
      </c>
      <c r="AC2147" t="s">
        <v>40</v>
      </c>
    </row>
    <row r="2148" spans="2:29" x14ac:dyDescent="0.3">
      <c r="B2148">
        <v>5.6895543437997098</v>
      </c>
      <c r="C2148">
        <v>202.36472287563001</v>
      </c>
      <c r="D2148">
        <v>174.93650424336701</v>
      </c>
      <c r="E2148">
        <v>5.5203558209166799</v>
      </c>
      <c r="F2148">
        <v>385.19735525516398</v>
      </c>
      <c r="G2148">
        <v>479.23785240314601</v>
      </c>
      <c r="H2148">
        <v>21.692973762449402</v>
      </c>
      <c r="I2148">
        <f>$AI$27</f>
        <v>66.396292946768</v>
      </c>
      <c r="J2148">
        <v>3.73217026526026</v>
      </c>
      <c r="O2148" t="str">
        <f t="shared" si="299"/>
        <v>Neutral</v>
      </c>
      <c r="P2148" t="str" cm="1">
        <f t="array" ref="P2148">_xlfn.IFS(C2147&lt;=60,"Soft",
C2147&lt;120,"Moderately Soft",
C2147&lt;=170,"Desirable",
C2147&lt;=240,"Moderately Hard",
C2147&gt;240,"Hard")</f>
        <v>Moderately Hard</v>
      </c>
      <c r="Q2148" t="str" cm="1">
        <f t="array" ref="Q2148">_xlfn.IFS(D2147&lt;50,"Non-Beneficial",
D2147&lt;=150,"Excellent",
D2147&lt;=250,"Good",
D2147&lt;=350,"Average",
D2147&lt;=500,"Poor",
D2147&lt;=800,"Very Poor",
D2147&gt;800,"Unacceptable")</f>
        <v>Average</v>
      </c>
      <c r="R2148" t="str">
        <f t="shared" si="298"/>
        <v>Needs Boiling</v>
      </c>
      <c r="S2148" t="str">
        <f t="shared" si="300"/>
        <v>Safe</v>
      </c>
      <c r="T2148" t="str">
        <f t="shared" si="301"/>
        <v>Acceptable</v>
      </c>
      <c r="U2148" t="str">
        <f t="shared" si="302"/>
        <v>Acceptable</v>
      </c>
      <c r="V2148" t="str">
        <f t="shared" si="303"/>
        <v>Safe</v>
      </c>
      <c r="W2148" t="str">
        <f t="shared" si="304"/>
        <v>Acceptable</v>
      </c>
      <c r="AA2148" t="str">
        <f t="shared" si="305"/>
        <v>Potable</v>
      </c>
      <c r="AB2148" t="str">
        <f t="shared" si="306"/>
        <v>Potable</v>
      </c>
      <c r="AC2148" t="s">
        <v>40</v>
      </c>
    </row>
    <row r="2149" spans="2:29" x14ac:dyDescent="0.3">
      <c r="B2149">
        <v>8.7588245214848204</v>
      </c>
      <c r="C2149">
        <v>197.21521042141501</v>
      </c>
      <c r="D2149">
        <v>195.72147079756101</v>
      </c>
      <c r="E2149">
        <v>7.4934329989125903</v>
      </c>
      <c r="F2149">
        <v>376.83827872529599</v>
      </c>
      <c r="G2149">
        <v>518.38554561888202</v>
      </c>
      <c r="H2149">
        <v>19.185921024334402</v>
      </c>
      <c r="I2149">
        <v>35.786010040919997</v>
      </c>
      <c r="J2149">
        <v>3.52756535876498</v>
      </c>
      <c r="O2149" t="str">
        <f t="shared" si="299"/>
        <v>Acidic</v>
      </c>
      <c r="P2149" t="str" cm="1">
        <f t="array" ref="P2149">_xlfn.IFS(C2148&lt;=60,"Soft",
C2148&lt;120,"Moderately Soft",
C2148&lt;=170,"Desirable",
C2148&lt;=240,"Moderately Hard",
C2148&gt;240,"Hard")</f>
        <v>Moderately Hard</v>
      </c>
      <c r="Q2149" t="str" cm="1">
        <f t="array" ref="Q2149">_xlfn.IFS(D2148&lt;50,"Non-Beneficial",
D2148&lt;=150,"Excellent",
D2148&lt;=250,"Good",
D2148&lt;=350,"Average",
D2148&lt;=500,"Poor",
D2148&lt;=800,"Very Poor",
D2148&gt;800,"Unacceptable")</f>
        <v>Good</v>
      </c>
      <c r="R2149" t="str">
        <f t="shared" si="298"/>
        <v>Needs Boiling</v>
      </c>
      <c r="S2149" t="str">
        <f t="shared" si="300"/>
        <v>Safe</v>
      </c>
      <c r="T2149" t="str">
        <f t="shared" si="301"/>
        <v>Acceptable</v>
      </c>
      <c r="U2149" t="str">
        <f t="shared" si="302"/>
        <v>Unacceptable</v>
      </c>
      <c r="V2149" t="str">
        <f t="shared" si="303"/>
        <v>Safe</v>
      </c>
      <c r="W2149" t="str">
        <f t="shared" si="304"/>
        <v>Acceptable</v>
      </c>
      <c r="AA2149" t="str">
        <f t="shared" si="305"/>
        <v>Not-Potable</v>
      </c>
      <c r="AB2149" t="str">
        <f t="shared" si="306"/>
        <v>Not-Potable</v>
      </c>
      <c r="AC2149" t="s">
        <v>40</v>
      </c>
    </row>
    <row r="2150" spans="2:29" x14ac:dyDescent="0.3">
      <c r="B2150">
        <v>9.8142474685725798</v>
      </c>
      <c r="C2150">
        <v>177.71221691221101</v>
      </c>
      <c r="D2150">
        <v>305.75946902389001</v>
      </c>
      <c r="E2150">
        <v>6.3939271901593902</v>
      </c>
      <c r="F2150">
        <f>$AH$27</f>
        <v>333.77577661081307</v>
      </c>
      <c r="G2150">
        <v>536.72063204024005</v>
      </c>
      <c r="H2150">
        <v>12.339004217343501</v>
      </c>
      <c r="I2150">
        <v>46.259048489496898</v>
      </c>
      <c r="J2150">
        <v>4.3175312865129403</v>
      </c>
      <c r="O2150" t="str">
        <f t="shared" si="299"/>
        <v>Alkaline</v>
      </c>
      <c r="P2150" t="str" cm="1">
        <f t="array" ref="P2150">_xlfn.IFS(C2149&lt;=60,"Soft",
C2149&lt;120,"Moderately Soft",
C2149&lt;=170,"Desirable",
C2149&lt;=240,"Moderately Hard",
C2149&gt;240,"Hard")</f>
        <v>Moderately Hard</v>
      </c>
      <c r="Q2150" t="str" cm="1">
        <f t="array" ref="Q2150">_xlfn.IFS(D2149&lt;50,"Non-Beneficial",
D2149&lt;=150,"Excellent",
D2149&lt;=250,"Good",
D2149&lt;=350,"Average",
D2149&lt;=500,"Poor",
D2149&lt;=800,"Very Poor",
D2149&gt;800,"Unacceptable")</f>
        <v>Good</v>
      </c>
      <c r="R2150" t="str">
        <f t="shared" si="298"/>
        <v>Unacceptable</v>
      </c>
      <c r="S2150" t="str">
        <f t="shared" si="300"/>
        <v>Safe</v>
      </c>
      <c r="T2150" t="str">
        <f t="shared" si="301"/>
        <v>Unacceptable</v>
      </c>
      <c r="U2150" t="str">
        <f t="shared" si="302"/>
        <v>Acceptable</v>
      </c>
      <c r="V2150" t="str">
        <f t="shared" si="303"/>
        <v>Safe</v>
      </c>
      <c r="W2150" t="str">
        <f t="shared" si="304"/>
        <v>Acceptable</v>
      </c>
      <c r="AA2150" t="str">
        <f t="shared" si="305"/>
        <v>Not-Potable</v>
      </c>
      <c r="AB2150" t="str">
        <f t="shared" si="306"/>
        <v>Not-Potable</v>
      </c>
      <c r="AC2150" t="s">
        <v>40</v>
      </c>
    </row>
    <row r="2151" spans="2:29" x14ac:dyDescent="0.3">
      <c r="B2151">
        <v>9.9692732208897592</v>
      </c>
      <c r="C2151">
        <v>237.022863141709</v>
      </c>
      <c r="D2151">
        <v>269.44681919087202</v>
      </c>
      <c r="E2151">
        <v>5.5887747771872096</v>
      </c>
      <c r="F2151">
        <v>334.32619561356699</v>
      </c>
      <c r="G2151">
        <v>379.137977168818</v>
      </c>
      <c r="H2151">
        <v>13.008179823923101</v>
      </c>
      <c r="I2151">
        <v>86.185058322003997</v>
      </c>
      <c r="J2151">
        <v>3.6433790150162899</v>
      </c>
      <c r="O2151" t="str">
        <f t="shared" si="299"/>
        <v>Alkaline</v>
      </c>
      <c r="P2151" t="str" cm="1">
        <f t="array" ref="P2151">_xlfn.IFS(C2150&lt;=60,"Soft",
C2150&lt;120,"Moderately Soft",
C2150&lt;=170,"Desirable",
C2150&lt;=240,"Moderately Hard",
C2150&gt;240,"Hard")</f>
        <v>Moderately Hard</v>
      </c>
      <c r="Q2151" t="str" cm="1">
        <f t="array" ref="Q2151">_xlfn.IFS(D2150&lt;50,"Non-Beneficial",
D2150&lt;=150,"Excellent",
D2150&lt;=250,"Good",
D2150&lt;=350,"Average",
D2150&lt;=500,"Poor",
D2150&lt;=800,"Very Poor",
D2150&gt;800,"Unacceptable")</f>
        <v>Average</v>
      </c>
      <c r="R2151" t="str">
        <f t="shared" si="298"/>
        <v>Needs Boiling</v>
      </c>
      <c r="S2151" t="str">
        <f t="shared" si="300"/>
        <v>Safe</v>
      </c>
      <c r="T2151" t="str">
        <f t="shared" si="301"/>
        <v>Unacceptable</v>
      </c>
      <c r="U2151" t="str">
        <f t="shared" si="302"/>
        <v>Acceptable</v>
      </c>
      <c r="V2151" t="str">
        <f t="shared" si="303"/>
        <v>Safe</v>
      </c>
      <c r="W2151" t="str">
        <f t="shared" si="304"/>
        <v>Acceptable</v>
      </c>
      <c r="AA2151" t="str">
        <f t="shared" si="305"/>
        <v>Not-Potable</v>
      </c>
      <c r="AB2151" t="str">
        <f t="shared" si="306"/>
        <v>Not-Potable</v>
      </c>
      <c r="AC2151" t="s">
        <v>40</v>
      </c>
    </row>
    <row r="2152" spans="2:29" x14ac:dyDescent="0.3">
      <c r="B2152">
        <f>$AG$27</f>
        <v>7.080794504276815</v>
      </c>
      <c r="C2152">
        <v>179.15495640317499</v>
      </c>
      <c r="D2152">
        <v>182.82069275890299</v>
      </c>
      <c r="E2152">
        <v>7.8748792110277499</v>
      </c>
      <c r="F2152">
        <v>326.18685550543501</v>
      </c>
      <c r="G2152">
        <v>397.221150850247</v>
      </c>
      <c r="H2152">
        <v>9.4383693325622104</v>
      </c>
      <c r="I2152">
        <v>57.851078981337601</v>
      </c>
      <c r="J2152">
        <v>2.7578568378969299</v>
      </c>
      <c r="O2152" t="str">
        <f t="shared" si="299"/>
        <v>Alkaline</v>
      </c>
      <c r="P2152" t="str" cm="1">
        <f t="array" ref="P2152">_xlfn.IFS(C2151&lt;=60,"Soft",
C2151&lt;120,"Moderately Soft",
C2151&lt;=170,"Desirable",
C2151&lt;=240,"Moderately Hard",
C2151&gt;240,"Hard")</f>
        <v>Moderately Hard</v>
      </c>
      <c r="Q2152" t="str" cm="1">
        <f t="array" ref="Q2152">_xlfn.IFS(D2151&lt;50,"Non-Beneficial",
D2151&lt;=150,"Excellent",
D2151&lt;=250,"Good",
D2151&lt;=350,"Average",
D2151&lt;=500,"Poor",
D2151&lt;=800,"Very Poor",
D2151&gt;800,"Unacceptable")</f>
        <v>Average</v>
      </c>
      <c r="R2152" t="str">
        <f t="shared" si="298"/>
        <v>Needs Boiling</v>
      </c>
      <c r="S2152" t="str">
        <f t="shared" si="300"/>
        <v>Safe</v>
      </c>
      <c r="T2152" t="str">
        <f t="shared" si="301"/>
        <v>Acceptable</v>
      </c>
      <c r="U2152" t="str">
        <f t="shared" si="302"/>
        <v>Acceptable</v>
      </c>
      <c r="V2152" t="str">
        <f t="shared" si="303"/>
        <v>Unsafe</v>
      </c>
      <c r="W2152" t="str">
        <f t="shared" si="304"/>
        <v>Acceptable</v>
      </c>
      <c r="AA2152" t="str">
        <f t="shared" si="305"/>
        <v>Not-Potable</v>
      </c>
      <c r="AB2152" t="str">
        <f t="shared" si="306"/>
        <v>Not-Potable</v>
      </c>
      <c r="AC2152" t="s">
        <v>40</v>
      </c>
    </row>
    <row r="2153" spans="2:29" x14ac:dyDescent="0.3">
      <c r="B2153">
        <v>9.1491267102759402</v>
      </c>
      <c r="C2153">
        <v>162.68327450672101</v>
      </c>
      <c r="D2153">
        <v>214.630591884301</v>
      </c>
      <c r="E2153">
        <v>9.8206749401534594</v>
      </c>
      <c r="F2153">
        <f>$AH$27</f>
        <v>333.77577661081307</v>
      </c>
      <c r="G2153">
        <v>501.56690176181201</v>
      </c>
      <c r="H2153">
        <v>15.6670442358646</v>
      </c>
      <c r="I2153">
        <v>83.691550525028703</v>
      </c>
      <c r="J2153">
        <v>4.8056412110796796</v>
      </c>
      <c r="O2153" t="str">
        <f t="shared" si="299"/>
        <v>Neutral</v>
      </c>
      <c r="P2153" t="str" cm="1">
        <f t="array" ref="P2153">_xlfn.IFS(C2152&lt;=60,"Soft",
C2152&lt;120,"Moderately Soft",
C2152&lt;=170,"Desirable",
C2152&lt;=240,"Moderately Hard",
C2152&gt;240,"Hard")</f>
        <v>Moderately Hard</v>
      </c>
      <c r="Q2153" t="str" cm="1">
        <f t="array" ref="Q2153">_xlfn.IFS(D2152&lt;50,"Non-Beneficial",
D2152&lt;=150,"Excellent",
D2152&lt;=250,"Good",
D2152&lt;=350,"Average",
D2152&lt;=500,"Poor",
D2152&lt;=800,"Very Poor",
D2152&gt;800,"Unacceptable")</f>
        <v>Good</v>
      </c>
      <c r="R2153" t="str">
        <f t="shared" si="298"/>
        <v>Unacceptable</v>
      </c>
      <c r="S2153" t="str">
        <f t="shared" si="300"/>
        <v>Safe</v>
      </c>
      <c r="T2153" t="str">
        <f t="shared" si="301"/>
        <v>Acceptable</v>
      </c>
      <c r="U2153" t="str">
        <f t="shared" si="302"/>
        <v>Acceptable</v>
      </c>
      <c r="V2153" t="str">
        <f t="shared" si="303"/>
        <v>Safe</v>
      </c>
      <c r="W2153" t="str">
        <f t="shared" si="304"/>
        <v>Acceptable</v>
      </c>
      <c r="AA2153" t="str">
        <f t="shared" si="305"/>
        <v>Not-Potable</v>
      </c>
      <c r="AB2153" t="str">
        <f t="shared" si="306"/>
        <v>Potable</v>
      </c>
      <c r="AC2153" t="s">
        <v>40</v>
      </c>
    </row>
    <row r="2154" spans="2:29" x14ac:dyDescent="0.3">
      <c r="B2154">
        <f>$AG$27</f>
        <v>7.080794504276815</v>
      </c>
      <c r="C2154">
        <v>146.25032493732701</v>
      </c>
      <c r="D2154">
        <v>256.23340549256602</v>
      </c>
      <c r="E2154">
        <v>7.3077494743828302</v>
      </c>
      <c r="F2154">
        <f>$AH$27</f>
        <v>333.77577661081307</v>
      </c>
      <c r="G2154">
        <v>464.18460608030801</v>
      </c>
      <c r="H2154">
        <v>8.35486712128988</v>
      </c>
      <c r="I2154">
        <v>69.001574658827494</v>
      </c>
      <c r="J2154">
        <v>3.58288236851023</v>
      </c>
      <c r="O2154" t="str">
        <f t="shared" si="299"/>
        <v>Alkaline</v>
      </c>
      <c r="P2154" t="str" cm="1">
        <f t="array" ref="P2154">_xlfn.IFS(C2153&lt;=60,"Soft",
C2153&lt;120,"Moderately Soft",
C2153&lt;=170,"Desirable",
C2153&lt;=240,"Moderately Hard",
C2153&gt;240,"Hard")</f>
        <v>Desirable</v>
      </c>
      <c r="Q2154" t="str" cm="1">
        <f t="array" ref="Q2154">_xlfn.IFS(D2153&lt;50,"Non-Beneficial",
D2153&lt;=150,"Excellent",
D2153&lt;=250,"Good",
D2153&lt;=350,"Average",
D2153&lt;=500,"Poor",
D2153&lt;=800,"Very Poor",
D2153&gt;800,"Unacceptable")</f>
        <v>Good</v>
      </c>
      <c r="R2154" t="str">
        <f t="shared" si="298"/>
        <v>Unacceptable</v>
      </c>
      <c r="S2154" t="str">
        <f t="shared" si="300"/>
        <v>Safe</v>
      </c>
      <c r="T2154" t="str">
        <f t="shared" si="301"/>
        <v>Unacceptable</v>
      </c>
      <c r="U2154" t="str">
        <f t="shared" si="302"/>
        <v>Acceptable</v>
      </c>
      <c r="V2154" t="str">
        <f t="shared" si="303"/>
        <v>Unsafe</v>
      </c>
      <c r="W2154" t="str">
        <f t="shared" si="304"/>
        <v>Acceptable</v>
      </c>
      <c r="AA2154" t="str">
        <f t="shared" si="305"/>
        <v>Not-Potable</v>
      </c>
      <c r="AB2154" t="str">
        <f t="shared" si="306"/>
        <v>Not-Potable</v>
      </c>
      <c r="AC2154" t="s">
        <v>40</v>
      </c>
    </row>
    <row r="2155" spans="2:29" x14ac:dyDescent="0.3">
      <c r="B2155">
        <v>5.8408115544649997</v>
      </c>
      <c r="C2155">
        <v>157.88257451197001</v>
      </c>
      <c r="D2155">
        <v>160.87269710029699</v>
      </c>
      <c r="E2155">
        <v>9.4580003940032409</v>
      </c>
      <c r="F2155">
        <v>277.54044913193599</v>
      </c>
      <c r="G2155">
        <v>550.13740523313299</v>
      </c>
      <c r="H2155">
        <v>11.870382145018</v>
      </c>
      <c r="I2155">
        <v>52.247066884033302</v>
      </c>
      <c r="J2155">
        <v>5.0494635264212997</v>
      </c>
      <c r="O2155" t="str">
        <f t="shared" si="299"/>
        <v>Neutral</v>
      </c>
      <c r="P2155" t="str" cm="1">
        <f t="array" ref="P2155">_xlfn.IFS(C2154&lt;=60,"Soft",
C2154&lt;120,"Moderately Soft",
C2154&lt;=170,"Desirable",
C2154&lt;=240,"Moderately Hard",
C2154&gt;240,"Hard")</f>
        <v>Desirable</v>
      </c>
      <c r="Q2155" t="str" cm="1">
        <f t="array" ref="Q2155">_xlfn.IFS(D2154&lt;50,"Non-Beneficial",
D2154&lt;=150,"Excellent",
D2154&lt;=250,"Good",
D2154&lt;=350,"Average",
D2154&lt;=500,"Poor",
D2154&lt;=800,"Very Poor",
D2154&gt;800,"Unacceptable")</f>
        <v>Average</v>
      </c>
      <c r="R2155" t="str">
        <f t="shared" si="298"/>
        <v>Unacceptable</v>
      </c>
      <c r="S2155" t="str">
        <f t="shared" si="300"/>
        <v>Safe</v>
      </c>
      <c r="T2155" t="str">
        <f t="shared" si="301"/>
        <v>Acceptable</v>
      </c>
      <c r="U2155" t="str">
        <f t="shared" si="302"/>
        <v>Acceptable</v>
      </c>
      <c r="V2155" t="str">
        <f t="shared" si="303"/>
        <v>Safe</v>
      </c>
      <c r="W2155" t="str">
        <f t="shared" si="304"/>
        <v>Acceptable</v>
      </c>
      <c r="AA2155" t="str">
        <f t="shared" si="305"/>
        <v>Not-Potable</v>
      </c>
      <c r="AB2155" t="str">
        <f t="shared" si="306"/>
        <v>Potable</v>
      </c>
      <c r="AC2155" t="s">
        <v>40</v>
      </c>
    </row>
    <row r="2156" spans="2:29" x14ac:dyDescent="0.3">
      <c r="B2156">
        <f>$AG$27</f>
        <v>7.080794504276815</v>
      </c>
      <c r="C2156">
        <v>209.953278433707</v>
      </c>
      <c r="D2156">
        <v>186.68363826330798</v>
      </c>
      <c r="E2156">
        <v>4.4532524271040401</v>
      </c>
      <c r="F2156">
        <v>347.58160322046899</v>
      </c>
      <c r="G2156">
        <v>479.56136246076198</v>
      </c>
      <c r="H2156">
        <v>16.092974892316601</v>
      </c>
      <c r="I2156">
        <v>68.799178523904502</v>
      </c>
      <c r="J2156">
        <v>3.77207807262474</v>
      </c>
      <c r="O2156" t="str">
        <f t="shared" si="299"/>
        <v>Acidic</v>
      </c>
      <c r="P2156" t="str" cm="1">
        <f t="array" ref="P2156">_xlfn.IFS(C2155&lt;=60,"Soft",
C2155&lt;120,"Moderately Soft",
C2155&lt;=170,"Desirable",
C2155&lt;=240,"Moderately Hard",
C2155&gt;240,"Hard")</f>
        <v>Desirable</v>
      </c>
      <c r="Q2156" t="str" cm="1">
        <f t="array" ref="Q2156">_xlfn.IFS(D2155&lt;50,"Non-Beneficial",
D2155&lt;=150,"Excellent",
D2155&lt;=250,"Good",
D2155&lt;=350,"Average",
D2155&lt;=500,"Poor",
D2155&lt;=800,"Very Poor",
D2155&gt;800,"Unacceptable")</f>
        <v>Good</v>
      </c>
      <c r="R2156" t="str">
        <f t="shared" si="298"/>
        <v>Unacceptable</v>
      </c>
      <c r="S2156" t="str">
        <f t="shared" si="300"/>
        <v>Safe</v>
      </c>
      <c r="T2156" t="str">
        <f t="shared" si="301"/>
        <v>Unacceptable</v>
      </c>
      <c r="U2156" t="str">
        <f t="shared" si="302"/>
        <v>Acceptable</v>
      </c>
      <c r="V2156" t="str">
        <f t="shared" si="303"/>
        <v>Safe</v>
      </c>
      <c r="W2156" t="str">
        <f t="shared" si="304"/>
        <v>Unacceptable</v>
      </c>
      <c r="AA2156" t="str">
        <f t="shared" si="305"/>
        <v>Not-Potable</v>
      </c>
      <c r="AB2156" t="str">
        <f t="shared" si="306"/>
        <v>Not-Potable</v>
      </c>
      <c r="AC2156" t="s">
        <v>40</v>
      </c>
    </row>
    <row r="2157" spans="2:29" x14ac:dyDescent="0.3">
      <c r="B2157">
        <v>4.9816720504015999</v>
      </c>
      <c r="C2157">
        <v>220.950558360683</v>
      </c>
      <c r="D2157">
        <v>209.880878056798</v>
      </c>
      <c r="E2157">
        <v>7.9856684039013297</v>
      </c>
      <c r="F2157">
        <v>232.548813504885</v>
      </c>
      <c r="G2157">
        <v>373.62487814884997</v>
      </c>
      <c r="H2157">
        <v>12.235175358474001</v>
      </c>
      <c r="I2157">
        <v>45.950029846560199</v>
      </c>
      <c r="J2157">
        <v>4.4751484900996097</v>
      </c>
      <c r="O2157" t="str">
        <f t="shared" si="299"/>
        <v>Neutral</v>
      </c>
      <c r="P2157" t="str" cm="1">
        <f t="array" ref="P2157">_xlfn.IFS(C2156&lt;=60,"Soft",
C2156&lt;120,"Moderately Soft",
C2156&lt;=170,"Desirable",
C2156&lt;=240,"Moderately Hard",
C2156&gt;240,"Hard")</f>
        <v>Moderately Hard</v>
      </c>
      <c r="Q2157" t="str" cm="1">
        <f t="array" ref="Q2157">_xlfn.IFS(D2156&lt;50,"Non-Beneficial",
D2156&lt;=150,"Excellent",
D2156&lt;=250,"Good",
D2156&lt;=350,"Average",
D2156&lt;=500,"Poor",
D2156&lt;=800,"Very Poor",
D2156&gt;800,"Unacceptable")</f>
        <v>Good</v>
      </c>
      <c r="R2157" t="str">
        <f t="shared" si="298"/>
        <v>Acceptable</v>
      </c>
      <c r="S2157" t="str">
        <f t="shared" si="300"/>
        <v>Safe</v>
      </c>
      <c r="T2157" t="str">
        <f t="shared" si="301"/>
        <v>Acceptable</v>
      </c>
      <c r="U2157" t="str">
        <f t="shared" si="302"/>
        <v>Acceptable</v>
      </c>
      <c r="V2157" t="str">
        <f t="shared" si="303"/>
        <v>Safe</v>
      </c>
      <c r="W2157" t="str">
        <f t="shared" si="304"/>
        <v>Acceptable</v>
      </c>
      <c r="AA2157" t="str">
        <f t="shared" si="305"/>
        <v>Potable</v>
      </c>
      <c r="AB2157" t="str">
        <f t="shared" si="306"/>
        <v>Potable</v>
      </c>
      <c r="AC2157" t="s">
        <v>40</v>
      </c>
    </row>
    <row r="2158" spans="2:29" x14ac:dyDescent="0.3">
      <c r="B2158">
        <v>5.42331849638569</v>
      </c>
      <c r="C2158">
        <v>185.90317938697899</v>
      </c>
      <c r="D2158">
        <v>180.208424280701</v>
      </c>
      <c r="E2158">
        <v>6.4010457673911203</v>
      </c>
      <c r="F2158">
        <v>447.41796235990199</v>
      </c>
      <c r="G2158">
        <v>332.05005559272797</v>
      </c>
      <c r="H2158">
        <v>7.71574012802364</v>
      </c>
      <c r="I2158">
        <v>67.333687426969703</v>
      </c>
      <c r="J2158">
        <v>5.2246548335445802</v>
      </c>
      <c r="O2158" t="str">
        <f t="shared" si="299"/>
        <v>Acidic</v>
      </c>
      <c r="P2158" t="str" cm="1">
        <f t="array" ref="P2158">_xlfn.IFS(C2157&lt;=60,"Soft",
C2157&lt;120,"Moderately Soft",
C2157&lt;=170,"Desirable",
C2157&lt;=240,"Moderately Hard",
C2157&gt;240,"Hard")</f>
        <v>Moderately Hard</v>
      </c>
      <c r="Q2158" t="str" cm="1">
        <f t="array" ref="Q2158">_xlfn.IFS(D2157&lt;50,"Non-Beneficial",
D2157&lt;=150,"Excellent",
D2157&lt;=250,"Good",
D2157&lt;=350,"Average",
D2157&lt;=500,"Poor",
D2157&lt;=800,"Very Poor",
D2157&gt;800,"Unacceptable")</f>
        <v>Good</v>
      </c>
      <c r="R2158" t="str">
        <f t="shared" si="298"/>
        <v>Unacceptable</v>
      </c>
      <c r="S2158" t="str">
        <f t="shared" si="300"/>
        <v>Safe</v>
      </c>
      <c r="T2158" t="str">
        <f t="shared" si="301"/>
        <v>Acceptable</v>
      </c>
      <c r="U2158" t="str">
        <f t="shared" si="302"/>
        <v>Acceptable</v>
      </c>
      <c r="V2158" t="str">
        <f t="shared" si="303"/>
        <v>Safe</v>
      </c>
      <c r="W2158" t="str">
        <f t="shared" si="304"/>
        <v>Acceptable</v>
      </c>
      <c r="AA2158" t="str">
        <f t="shared" si="305"/>
        <v>Not-Potable</v>
      </c>
      <c r="AB2158" t="str">
        <f t="shared" si="306"/>
        <v>Not-Potable</v>
      </c>
      <c r="AC2158" t="s">
        <v>40</v>
      </c>
    </row>
    <row r="2159" spans="2:29" x14ac:dyDescent="0.3">
      <c r="B2159">
        <v>4.8385711067231396</v>
      </c>
      <c r="C2159">
        <v>241.13597543945599</v>
      </c>
      <c r="D2159">
        <v>183.284026201507</v>
      </c>
      <c r="E2159">
        <v>7.4032386546018003</v>
      </c>
      <c r="F2159">
        <v>237.517455559604</v>
      </c>
      <c r="G2159">
        <v>355.27545426667598</v>
      </c>
      <c r="H2159">
        <v>12.717352182334301</v>
      </c>
      <c r="I2159">
        <v>75.398282611120493</v>
      </c>
      <c r="J2159">
        <v>4.5803719691966798</v>
      </c>
      <c r="O2159" t="str">
        <f t="shared" si="299"/>
        <v>Acidic</v>
      </c>
      <c r="P2159" t="str" cm="1">
        <f t="array" ref="P2159">_xlfn.IFS(C2158&lt;=60,"Soft",
C2158&lt;120,"Moderately Soft",
C2158&lt;=170,"Desirable",
C2158&lt;=240,"Moderately Hard",
C2158&gt;240,"Hard")</f>
        <v>Moderately Hard</v>
      </c>
      <c r="Q2159" t="str" cm="1">
        <f t="array" ref="Q2159">_xlfn.IFS(D2158&lt;50,"Non-Beneficial",
D2158&lt;=150,"Excellent",
D2158&lt;=250,"Good",
D2158&lt;=350,"Average",
D2158&lt;=500,"Poor",
D2158&lt;=800,"Very Poor",
D2158&gt;800,"Unacceptable")</f>
        <v>Good</v>
      </c>
      <c r="R2159" t="str">
        <f t="shared" si="298"/>
        <v>Needs Boiling</v>
      </c>
      <c r="S2159" t="str">
        <f t="shared" si="300"/>
        <v>Unsafe</v>
      </c>
      <c r="T2159" t="str">
        <f t="shared" si="301"/>
        <v>Acceptable</v>
      </c>
      <c r="U2159" t="str">
        <f t="shared" si="302"/>
        <v>Acceptable</v>
      </c>
      <c r="V2159" t="str">
        <f t="shared" si="303"/>
        <v>Safe</v>
      </c>
      <c r="W2159" t="str">
        <f t="shared" si="304"/>
        <v>Unacceptable</v>
      </c>
      <c r="AA2159" t="str">
        <f t="shared" si="305"/>
        <v>Not-Potable</v>
      </c>
      <c r="AB2159" t="str">
        <f t="shared" si="306"/>
        <v>Not-Potable</v>
      </c>
      <c r="AC2159" t="s">
        <v>40</v>
      </c>
    </row>
    <row r="2160" spans="2:29" x14ac:dyDescent="0.3">
      <c r="B2160">
        <v>7.9040533709068503</v>
      </c>
      <c r="C2160">
        <v>217.77163128141001</v>
      </c>
      <c r="D2160">
        <v>235.75991430246901</v>
      </c>
      <c r="E2160">
        <v>7.4930241926062502</v>
      </c>
      <c r="F2160">
        <v>279.146682979601</v>
      </c>
      <c r="G2160">
        <v>548.15538265598195</v>
      </c>
      <c r="H2160">
        <v>10.329557999920301</v>
      </c>
      <c r="I2160">
        <v>65.180542759046105</v>
      </c>
      <c r="J2160">
        <v>3.1372804215828101</v>
      </c>
      <c r="O2160" t="str">
        <f t="shared" si="299"/>
        <v>Acidic</v>
      </c>
      <c r="P2160" t="str" cm="1">
        <f t="array" ref="P2160">_xlfn.IFS(C2159&lt;=60,"Soft",
C2159&lt;120,"Moderately Soft",
C2159&lt;=170,"Desirable",
C2159&lt;=240,"Moderately Hard",
C2159&gt;240,"Hard")</f>
        <v>Hard</v>
      </c>
      <c r="Q2160" t="str" cm="1">
        <f t="array" ref="Q2160">_xlfn.IFS(D2159&lt;50,"Non-Beneficial",
D2159&lt;=150,"Excellent",
D2159&lt;=250,"Good",
D2159&lt;=350,"Average",
D2159&lt;=500,"Poor",
D2159&lt;=800,"Very Poor",
D2159&gt;800,"Unacceptable")</f>
        <v>Good</v>
      </c>
      <c r="R2160" t="str">
        <f t="shared" si="298"/>
        <v>Unacceptable</v>
      </c>
      <c r="S2160" t="str">
        <f t="shared" si="300"/>
        <v>Safe</v>
      </c>
      <c r="T2160" t="str">
        <f t="shared" si="301"/>
        <v>Acceptable</v>
      </c>
      <c r="U2160" t="str">
        <f t="shared" si="302"/>
        <v>Acceptable</v>
      </c>
      <c r="V2160" t="str">
        <f t="shared" si="303"/>
        <v>Safe</v>
      </c>
      <c r="W2160" t="str">
        <f t="shared" si="304"/>
        <v>Acceptable</v>
      </c>
      <c r="AA2160" t="str">
        <f t="shared" si="305"/>
        <v>Not-Potable</v>
      </c>
      <c r="AB2160" t="str">
        <f t="shared" si="306"/>
        <v>Not-Potable</v>
      </c>
      <c r="AC2160" t="s">
        <v>40</v>
      </c>
    </row>
    <row r="2161" spans="2:29" x14ac:dyDescent="0.3">
      <c r="B2161">
        <v>6.7440642612683996</v>
      </c>
      <c r="C2161">
        <v>158.534831014849</v>
      </c>
      <c r="D2161">
        <v>163.045289188081</v>
      </c>
      <c r="E2161">
        <v>7.13391347576691</v>
      </c>
      <c r="F2161">
        <f>$AH$27</f>
        <v>333.77577661081307</v>
      </c>
      <c r="G2161">
        <v>514.74852449867205</v>
      </c>
      <c r="H2161">
        <v>9.33389833708355</v>
      </c>
      <c r="I2161">
        <v>38.542310464775099</v>
      </c>
      <c r="J2161">
        <v>3.5341259627236701</v>
      </c>
      <c r="O2161" t="str">
        <f t="shared" si="299"/>
        <v>Neutral</v>
      </c>
      <c r="P2161" t="str" cm="1">
        <f t="array" ref="P2161">_xlfn.IFS(C2160&lt;=60,"Soft",
C2160&lt;120,"Moderately Soft",
C2160&lt;=170,"Desirable",
C2160&lt;=240,"Moderately Hard",
C2160&gt;240,"Hard")</f>
        <v>Moderately Hard</v>
      </c>
      <c r="Q2161" t="str" cm="1">
        <f t="array" ref="Q2161">_xlfn.IFS(D2160&lt;50,"Non-Beneficial",
D2160&lt;=150,"Excellent",
D2160&lt;=250,"Good",
D2160&lt;=350,"Average",
D2160&lt;=500,"Poor",
D2160&lt;=800,"Very Poor",
D2160&gt;800,"Unacceptable")</f>
        <v>Good</v>
      </c>
      <c r="R2161" t="str">
        <f t="shared" si="298"/>
        <v>Unacceptable</v>
      </c>
      <c r="S2161" t="str">
        <f t="shared" si="300"/>
        <v>Safe</v>
      </c>
      <c r="T2161" t="str">
        <f t="shared" si="301"/>
        <v>Unacceptable</v>
      </c>
      <c r="U2161" t="str">
        <f t="shared" si="302"/>
        <v>Acceptable</v>
      </c>
      <c r="V2161" t="str">
        <f t="shared" si="303"/>
        <v>Safe</v>
      </c>
      <c r="W2161" t="str">
        <f t="shared" si="304"/>
        <v>Acceptable</v>
      </c>
      <c r="AA2161" t="str">
        <f t="shared" si="305"/>
        <v>Not-Potable</v>
      </c>
      <c r="AB2161" t="str">
        <f t="shared" si="306"/>
        <v>Not-Potable</v>
      </c>
      <c r="AC2161" t="s">
        <v>40</v>
      </c>
    </row>
    <row r="2162" spans="2:29" x14ac:dyDescent="0.3">
      <c r="B2162">
        <v>8.6639748197610995</v>
      </c>
      <c r="C2162">
        <v>206.923163519924</v>
      </c>
      <c r="D2162">
        <v>295.51334147772303</v>
      </c>
      <c r="E2162">
        <v>6.0302757069895296</v>
      </c>
      <c r="F2162">
        <v>339.03226620069597</v>
      </c>
      <c r="G2162">
        <v>329.71083942873099</v>
      </c>
      <c r="H2162">
        <v>9.1399033421580498</v>
      </c>
      <c r="I2162">
        <v>63.765761261371701</v>
      </c>
      <c r="J2162">
        <v>3.6892413611092598</v>
      </c>
      <c r="O2162" t="str">
        <f t="shared" si="299"/>
        <v>Drinkable</v>
      </c>
      <c r="P2162" t="str" cm="1">
        <f t="array" ref="P2162">_xlfn.IFS(C2161&lt;=60,"Soft",
C2161&lt;120,"Moderately Soft",
C2161&lt;=170,"Desirable",
C2161&lt;=240,"Moderately Hard",
C2161&gt;240,"Hard")</f>
        <v>Desirable</v>
      </c>
      <c r="Q2162" t="str" cm="1">
        <f t="array" ref="Q2162">_xlfn.IFS(D2161&lt;50,"Non-Beneficial",
D2161&lt;=150,"Excellent",
D2161&lt;=250,"Good",
D2161&lt;=350,"Average",
D2161&lt;=500,"Poor",
D2161&lt;=800,"Very Poor",
D2161&gt;800,"Unacceptable")</f>
        <v>Good</v>
      </c>
      <c r="R2162" t="str">
        <f t="shared" si="298"/>
        <v>Unacceptable</v>
      </c>
      <c r="S2162" t="str">
        <f t="shared" si="300"/>
        <v>Safe</v>
      </c>
      <c r="T2162" t="str">
        <f t="shared" si="301"/>
        <v>Unacceptable</v>
      </c>
      <c r="U2162" t="str">
        <f t="shared" si="302"/>
        <v>Acceptable</v>
      </c>
      <c r="V2162" t="str">
        <f t="shared" si="303"/>
        <v>Safe</v>
      </c>
      <c r="W2162" t="str">
        <f t="shared" si="304"/>
        <v>Acceptable</v>
      </c>
      <c r="AA2162" t="str">
        <f t="shared" si="305"/>
        <v>Not-Potable</v>
      </c>
      <c r="AB2162" t="str">
        <f t="shared" si="306"/>
        <v>Not-Potable</v>
      </c>
      <c r="AC2162" t="s">
        <v>40</v>
      </c>
    </row>
    <row r="2163" spans="2:29" x14ac:dyDescent="0.3">
      <c r="B2163">
        <v>4.1611119681697497</v>
      </c>
      <c r="C2163">
        <v>181.736388695606</v>
      </c>
      <c r="D2163">
        <v>258.15389206539703</v>
      </c>
      <c r="E2163">
        <v>8.5346290007161194</v>
      </c>
      <c r="F2163">
        <v>297.239218992102</v>
      </c>
      <c r="G2163">
        <v>399.29217089587502</v>
      </c>
      <c r="H2163">
        <v>9.3433339760766199</v>
      </c>
      <c r="I2163">
        <v>46.638080803792697</v>
      </c>
      <c r="J2163">
        <v>4.1682421885734096</v>
      </c>
      <c r="O2163" t="str">
        <f t="shared" si="299"/>
        <v>Alkaline</v>
      </c>
      <c r="P2163" t="str" cm="1">
        <f t="array" ref="P2163">_xlfn.IFS(C2162&lt;=60,"Soft",
C2162&lt;120,"Moderately Soft",
C2162&lt;=170,"Desirable",
C2162&lt;=240,"Moderately Hard",
C2162&gt;240,"Hard")</f>
        <v>Moderately Hard</v>
      </c>
      <c r="Q2163" t="str" cm="1">
        <f t="array" ref="Q2163">_xlfn.IFS(D2162&lt;50,"Non-Beneficial",
D2162&lt;=150,"Excellent",
D2162&lt;=250,"Good",
D2162&lt;=350,"Average",
D2162&lt;=500,"Poor",
D2162&lt;=800,"Very Poor",
D2162&gt;800,"Unacceptable")</f>
        <v>Average</v>
      </c>
      <c r="R2163" t="str">
        <f t="shared" si="298"/>
        <v>Needs Boiling</v>
      </c>
      <c r="S2163" t="str">
        <f t="shared" si="300"/>
        <v>Safe</v>
      </c>
      <c r="T2163" t="str">
        <f t="shared" si="301"/>
        <v>Acceptable</v>
      </c>
      <c r="U2163" t="str">
        <f t="shared" si="302"/>
        <v>Acceptable</v>
      </c>
      <c r="V2163" t="str">
        <f t="shared" si="303"/>
        <v>Safe</v>
      </c>
      <c r="W2163" t="str">
        <f t="shared" si="304"/>
        <v>Acceptable</v>
      </c>
      <c r="AA2163" t="str">
        <f t="shared" si="305"/>
        <v>Not-Potable</v>
      </c>
      <c r="AB2163" t="str">
        <f t="shared" si="306"/>
        <v>Potable</v>
      </c>
      <c r="AC2163" t="s">
        <v>40</v>
      </c>
    </row>
    <row r="2164" spans="2:29" x14ac:dyDescent="0.3">
      <c r="B2164">
        <v>8.5159772673788705</v>
      </c>
      <c r="C2164">
        <v>212.30462852801199</v>
      </c>
      <c r="D2164">
        <v>285.53559457742796</v>
      </c>
      <c r="E2164">
        <v>7.2253661878094002</v>
      </c>
      <c r="F2164">
        <v>342.60408278289299</v>
      </c>
      <c r="G2164">
        <v>341.74034466316101</v>
      </c>
      <c r="H2164">
        <v>9.0036465669924706</v>
      </c>
      <c r="I2164">
        <v>60.725201430756002</v>
      </c>
      <c r="J2164">
        <v>2.1656816812016801</v>
      </c>
      <c r="O2164" t="str">
        <f t="shared" si="299"/>
        <v>Acidic</v>
      </c>
      <c r="P2164" t="str" cm="1">
        <f t="array" ref="P2164">_xlfn.IFS(C2163&lt;=60,"Soft",
C2163&lt;120,"Moderately Soft",
C2163&lt;=170,"Desirable",
C2163&lt;=240,"Moderately Hard",
C2163&gt;240,"Hard")</f>
        <v>Moderately Hard</v>
      </c>
      <c r="Q2164" t="str" cm="1">
        <f t="array" ref="Q2164">_xlfn.IFS(D2163&lt;50,"Non-Beneficial",
D2163&lt;=150,"Excellent",
D2163&lt;=250,"Good",
D2163&lt;=350,"Average",
D2163&lt;=500,"Poor",
D2163&lt;=800,"Very Poor",
D2163&gt;800,"Unacceptable")</f>
        <v>Average</v>
      </c>
      <c r="R2164" t="str">
        <f t="shared" si="298"/>
        <v>Unacceptable</v>
      </c>
      <c r="S2164" t="str">
        <f t="shared" si="300"/>
        <v>Safe</v>
      </c>
      <c r="T2164" t="str">
        <f t="shared" si="301"/>
        <v>Acceptable</v>
      </c>
      <c r="U2164" t="str">
        <f t="shared" si="302"/>
        <v>Acceptable</v>
      </c>
      <c r="V2164" t="str">
        <f t="shared" si="303"/>
        <v>Safe</v>
      </c>
      <c r="W2164" t="str">
        <f t="shared" si="304"/>
        <v>Acceptable</v>
      </c>
      <c r="AA2164" t="str">
        <f t="shared" si="305"/>
        <v>Not-Potable</v>
      </c>
      <c r="AB2164" t="str">
        <f t="shared" si="306"/>
        <v>Not-Potable</v>
      </c>
      <c r="AC2164" t="s">
        <v>40</v>
      </c>
    </row>
    <row r="2165" spans="2:29" x14ac:dyDescent="0.3">
      <c r="B2165">
        <v>9.9998074603934892</v>
      </c>
      <c r="C2165">
        <v>215.10897801161801</v>
      </c>
      <c r="D2165">
        <v>334.62034220704999</v>
      </c>
      <c r="E2165">
        <v>6.1941219294501</v>
      </c>
      <c r="F2165">
        <v>365.89533768493499</v>
      </c>
      <c r="G2165">
        <v>373.93675573344598</v>
      </c>
      <c r="H2165">
        <v>13.7920343345791</v>
      </c>
      <c r="I2165">
        <v>77.872101944828103</v>
      </c>
      <c r="J2165">
        <v>2.65997766172352</v>
      </c>
      <c r="O2165" t="str">
        <f t="shared" si="299"/>
        <v>Alkaline</v>
      </c>
      <c r="P2165" t="str" cm="1">
        <f t="array" ref="P2165">_xlfn.IFS(C2164&lt;=60,"Soft",
C2164&lt;120,"Moderately Soft",
C2164&lt;=170,"Desirable",
C2164&lt;=240,"Moderately Hard",
C2164&gt;240,"Hard")</f>
        <v>Moderately Hard</v>
      </c>
      <c r="Q2165" t="str" cm="1">
        <f t="array" ref="Q2165">_xlfn.IFS(D2164&lt;50,"Non-Beneficial",
D2164&lt;=150,"Excellent",
D2164&lt;=250,"Good",
D2164&lt;=350,"Average",
D2164&lt;=500,"Poor",
D2164&lt;=800,"Very Poor",
D2164&gt;800,"Unacceptable")</f>
        <v>Average</v>
      </c>
      <c r="R2165" t="str">
        <f t="shared" si="298"/>
        <v>Unacceptable</v>
      </c>
      <c r="S2165" t="str">
        <f t="shared" si="300"/>
        <v>Safe</v>
      </c>
      <c r="T2165" t="str">
        <f t="shared" si="301"/>
        <v>Acceptable</v>
      </c>
      <c r="U2165" t="str">
        <f t="shared" si="302"/>
        <v>Acceptable</v>
      </c>
      <c r="V2165" t="str">
        <f t="shared" si="303"/>
        <v>Safe</v>
      </c>
      <c r="W2165" t="str">
        <f t="shared" si="304"/>
        <v>Acceptable</v>
      </c>
      <c r="AA2165" t="str">
        <f t="shared" si="305"/>
        <v>Not-Potable</v>
      </c>
      <c r="AB2165" t="str">
        <f t="shared" si="306"/>
        <v>Not-Potable</v>
      </c>
      <c r="AC2165" t="s">
        <v>40</v>
      </c>
    </row>
    <row r="2166" spans="2:29" x14ac:dyDescent="0.3">
      <c r="B2166">
        <v>7.0380923055529001</v>
      </c>
      <c r="C2166">
        <v>204.923284956495</v>
      </c>
      <c r="D2166">
        <v>246.070880984833</v>
      </c>
      <c r="E2166">
        <v>8.0801557642522699</v>
      </c>
      <c r="F2166">
        <v>280.74562290173702</v>
      </c>
      <c r="G2166">
        <v>365.84524804115301</v>
      </c>
      <c r="H2166">
        <v>10.807556848527399</v>
      </c>
      <c r="I2166">
        <v>59.912442053800099</v>
      </c>
      <c r="J2166">
        <v>4.2376976073990997</v>
      </c>
      <c r="O2166" t="str">
        <f t="shared" si="299"/>
        <v>Alkaline</v>
      </c>
      <c r="P2166" t="str" cm="1">
        <f t="array" ref="P2166">_xlfn.IFS(C2165&lt;=60,"Soft",
C2165&lt;120,"Moderately Soft",
C2165&lt;=170,"Desirable",
C2165&lt;=240,"Moderately Hard",
C2165&gt;240,"Hard")</f>
        <v>Moderately Hard</v>
      </c>
      <c r="Q2166" t="str" cm="1">
        <f t="array" ref="Q2166">_xlfn.IFS(D2165&lt;50,"Non-Beneficial",
D2165&lt;=150,"Excellent",
D2165&lt;=250,"Good",
D2165&lt;=350,"Average",
D2165&lt;=500,"Poor",
D2165&lt;=800,"Very Poor",
D2165&gt;800,"Unacceptable")</f>
        <v>Average</v>
      </c>
      <c r="R2166" t="str">
        <f t="shared" si="298"/>
        <v>Needs Boiling</v>
      </c>
      <c r="S2166" t="str">
        <f t="shared" si="300"/>
        <v>Safe</v>
      </c>
      <c r="T2166" t="str">
        <f t="shared" si="301"/>
        <v>Acceptable</v>
      </c>
      <c r="U2166" t="str">
        <f t="shared" si="302"/>
        <v>Acceptable</v>
      </c>
      <c r="V2166" t="str">
        <f t="shared" si="303"/>
        <v>Safe</v>
      </c>
      <c r="W2166" t="str">
        <f t="shared" si="304"/>
        <v>Acceptable</v>
      </c>
      <c r="AA2166" t="str">
        <f t="shared" si="305"/>
        <v>Not-Potable</v>
      </c>
      <c r="AB2166" t="str">
        <f t="shared" si="306"/>
        <v>Potable</v>
      </c>
      <c r="AC2166" t="s">
        <v>40</v>
      </c>
    </row>
    <row r="2167" spans="2:29" x14ac:dyDescent="0.3">
      <c r="B2167">
        <v>2.8035630574371599</v>
      </c>
      <c r="C2167">
        <v>186.123924242371</v>
      </c>
      <c r="D2167">
        <v>119.20907422128499</v>
      </c>
      <c r="E2167">
        <v>8.64203410725165</v>
      </c>
      <c r="F2167">
        <v>332.74451918838997</v>
      </c>
      <c r="G2167">
        <v>447.59421899393402</v>
      </c>
      <c r="H2167">
        <v>18.482184815164199</v>
      </c>
      <c r="I2167">
        <v>87.697443497808806</v>
      </c>
      <c r="J2167">
        <v>3.4899385974344499</v>
      </c>
      <c r="O2167" t="str">
        <f t="shared" si="299"/>
        <v>Neutral</v>
      </c>
      <c r="P2167" t="str" cm="1">
        <f t="array" ref="P2167">_xlfn.IFS(C2166&lt;=60,"Soft",
C2166&lt;120,"Moderately Soft",
C2166&lt;=170,"Desirable",
C2166&lt;=240,"Moderately Hard",
C2166&gt;240,"Hard")</f>
        <v>Moderately Hard</v>
      </c>
      <c r="Q2167" t="str" cm="1">
        <f t="array" ref="Q2167">_xlfn.IFS(D2166&lt;50,"Non-Beneficial",
D2166&lt;=150,"Excellent",
D2166&lt;=250,"Good",
D2166&lt;=350,"Average",
D2166&lt;=500,"Poor",
D2166&lt;=800,"Very Poor",
D2166&gt;800,"Unacceptable")</f>
        <v>Good</v>
      </c>
      <c r="R2167" t="str">
        <f t="shared" si="298"/>
        <v>Unacceptable</v>
      </c>
      <c r="S2167" t="str">
        <f t="shared" si="300"/>
        <v>Safe</v>
      </c>
      <c r="T2167" t="str">
        <f t="shared" si="301"/>
        <v>Acceptable</v>
      </c>
      <c r="U2167" t="str">
        <f t="shared" si="302"/>
        <v>Acceptable</v>
      </c>
      <c r="V2167" t="str">
        <f t="shared" si="303"/>
        <v>Safe</v>
      </c>
      <c r="W2167" t="str">
        <f t="shared" si="304"/>
        <v>Acceptable</v>
      </c>
      <c r="AA2167" t="str">
        <f t="shared" si="305"/>
        <v>Not-Potable</v>
      </c>
      <c r="AB2167" t="str">
        <f t="shared" si="306"/>
        <v>Potable</v>
      </c>
      <c r="AC2167" t="s">
        <v>40</v>
      </c>
    </row>
    <row r="2168" spans="2:29" x14ac:dyDescent="0.3">
      <c r="B2168">
        <v>5.9725999683965902</v>
      </c>
      <c r="C2168">
        <v>186.467469888511</v>
      </c>
      <c r="D2168">
        <v>231.245779757138</v>
      </c>
      <c r="E2168">
        <v>7.0125537105875502</v>
      </c>
      <c r="F2168">
        <f>$AH$27</f>
        <v>333.77577661081307</v>
      </c>
      <c r="G2168">
        <v>446.21935416444597</v>
      </c>
      <c r="H2168">
        <v>16.4554039153319</v>
      </c>
      <c r="I2168">
        <v>64.688814558003997</v>
      </c>
      <c r="J2168">
        <v>5.1649447853532298</v>
      </c>
      <c r="O2168" t="str">
        <f t="shared" si="299"/>
        <v>Highly Acidic</v>
      </c>
      <c r="P2168" t="str" cm="1">
        <f t="array" ref="P2168">_xlfn.IFS(C2167&lt;=60,"Soft",
C2167&lt;120,"Moderately Soft",
C2167&lt;=170,"Desirable",
C2167&lt;=240,"Moderately Hard",
C2167&gt;240,"Hard")</f>
        <v>Moderately Hard</v>
      </c>
      <c r="Q2168" t="str" cm="1">
        <f t="array" ref="Q2168">_xlfn.IFS(D2167&lt;50,"Non-Beneficial",
D2167&lt;=150,"Excellent",
D2167&lt;=250,"Good",
D2167&lt;=350,"Average",
D2167&lt;=500,"Poor",
D2167&lt;=800,"Very Poor",
D2167&gt;800,"Unacceptable")</f>
        <v>Excellent</v>
      </c>
      <c r="R2168" t="str">
        <f t="shared" si="298"/>
        <v>Unacceptable</v>
      </c>
      <c r="S2168" t="str">
        <f t="shared" si="300"/>
        <v>Safe</v>
      </c>
      <c r="T2168" t="str">
        <f t="shared" si="301"/>
        <v>Acceptable</v>
      </c>
      <c r="U2168" t="str">
        <f t="shared" si="302"/>
        <v>Acceptable</v>
      </c>
      <c r="V2168" t="str">
        <f t="shared" si="303"/>
        <v>Unsafe</v>
      </c>
      <c r="W2168" t="str">
        <f t="shared" si="304"/>
        <v>Acceptable</v>
      </c>
      <c r="AA2168" t="str">
        <f t="shared" si="305"/>
        <v>Not-Potable</v>
      </c>
      <c r="AB2168" t="str">
        <f t="shared" si="306"/>
        <v>Not-Potable</v>
      </c>
      <c r="AC2168" t="s">
        <v>40</v>
      </c>
    </row>
    <row r="2169" spans="2:29" x14ac:dyDescent="0.3">
      <c r="B2169">
        <v>8.1807553257863201</v>
      </c>
      <c r="C2169">
        <v>178.079638281933</v>
      </c>
      <c r="D2169">
        <v>256.23867503127599</v>
      </c>
      <c r="E2169">
        <v>7.57408205793958</v>
      </c>
      <c r="F2169">
        <v>391.91822858999501</v>
      </c>
      <c r="G2169">
        <v>353.50701418986802</v>
      </c>
      <c r="H2169">
        <v>19.749407696652199</v>
      </c>
      <c r="I2169">
        <v>74.295305224243904</v>
      </c>
      <c r="J2169">
        <v>3.84542280479174</v>
      </c>
      <c r="O2169" t="str">
        <f t="shared" si="299"/>
        <v>Acidic</v>
      </c>
      <c r="P2169" t="str" cm="1">
        <f t="array" ref="P2169">_xlfn.IFS(C2168&lt;=60,"Soft",
C2168&lt;120,"Moderately Soft",
C2168&lt;=170,"Desirable",
C2168&lt;=240,"Moderately Hard",
C2168&gt;240,"Hard")</f>
        <v>Moderately Hard</v>
      </c>
      <c r="Q2169" t="str" cm="1">
        <f t="array" ref="Q2169">_xlfn.IFS(D2168&lt;50,"Non-Beneficial",
D2168&lt;=150,"Excellent",
D2168&lt;=250,"Good",
D2168&lt;=350,"Average",
D2168&lt;=500,"Poor",
D2168&lt;=800,"Very Poor",
D2168&gt;800,"Unacceptable")</f>
        <v>Good</v>
      </c>
      <c r="R2169" t="str">
        <f t="shared" si="298"/>
        <v>Unacceptable</v>
      </c>
      <c r="S2169" t="str">
        <f t="shared" si="300"/>
        <v>Safe</v>
      </c>
      <c r="T2169" t="str">
        <f t="shared" si="301"/>
        <v>Acceptable</v>
      </c>
      <c r="U2169" t="str">
        <f t="shared" si="302"/>
        <v>Acceptable</v>
      </c>
      <c r="V2169" t="str">
        <f t="shared" si="303"/>
        <v>Safe</v>
      </c>
      <c r="W2169" t="str">
        <f t="shared" si="304"/>
        <v>Unacceptable</v>
      </c>
      <c r="AA2169" t="str">
        <f t="shared" si="305"/>
        <v>Not-Potable</v>
      </c>
      <c r="AB2169" t="str">
        <f t="shared" si="306"/>
        <v>Not-Potable</v>
      </c>
      <c r="AC2169" t="s">
        <v>40</v>
      </c>
    </row>
    <row r="2170" spans="2:29" x14ac:dyDescent="0.3">
      <c r="B2170">
        <v>7.0102433755403597</v>
      </c>
      <c r="C2170">
        <v>162.123240401777</v>
      </c>
      <c r="D2170">
        <v>263.95248778031998</v>
      </c>
      <c r="E2170">
        <v>6.6225974949255004</v>
      </c>
      <c r="F2170">
        <f>$AH$27</f>
        <v>333.77577661081307</v>
      </c>
      <c r="G2170">
        <v>574.58143430282405</v>
      </c>
      <c r="H2170">
        <v>12.2779891863893</v>
      </c>
      <c r="I2170">
        <v>51.628690837559702</v>
      </c>
      <c r="J2170">
        <v>3.2790063271786698</v>
      </c>
      <c r="O2170" t="str">
        <f t="shared" si="299"/>
        <v>Alkaline</v>
      </c>
      <c r="P2170" t="str" cm="1">
        <f t="array" ref="P2170">_xlfn.IFS(C2169&lt;=60,"Soft",
C2169&lt;120,"Moderately Soft",
C2169&lt;=170,"Desirable",
C2169&lt;=240,"Moderately Hard",
C2169&gt;240,"Hard")</f>
        <v>Moderately Hard</v>
      </c>
      <c r="Q2170" t="str" cm="1">
        <f t="array" ref="Q2170">_xlfn.IFS(D2169&lt;50,"Non-Beneficial",
D2169&lt;=150,"Excellent",
D2169&lt;=250,"Good",
D2169&lt;=350,"Average",
D2169&lt;=500,"Poor",
D2169&lt;=800,"Very Poor",
D2169&gt;800,"Unacceptable")</f>
        <v>Average</v>
      </c>
      <c r="R2170" t="str">
        <f t="shared" si="298"/>
        <v>Unacceptable</v>
      </c>
      <c r="S2170" t="str">
        <f t="shared" si="300"/>
        <v>Safe</v>
      </c>
      <c r="T2170" t="str">
        <f t="shared" si="301"/>
        <v>Acceptable</v>
      </c>
      <c r="U2170" t="str">
        <f t="shared" si="302"/>
        <v>Acceptable</v>
      </c>
      <c r="V2170" t="str">
        <f t="shared" si="303"/>
        <v>Safe</v>
      </c>
      <c r="W2170" t="str">
        <f t="shared" si="304"/>
        <v>Acceptable</v>
      </c>
      <c r="AA2170" t="str">
        <f t="shared" si="305"/>
        <v>Not-Potable</v>
      </c>
      <c r="AB2170" t="str">
        <f t="shared" si="306"/>
        <v>Not-Potable</v>
      </c>
      <c r="AC2170" t="s">
        <v>40</v>
      </c>
    </row>
    <row r="2171" spans="2:29" x14ac:dyDescent="0.3">
      <c r="B2171">
        <v>8.1798904431044406</v>
      </c>
      <c r="C2171">
        <v>258.90193934693099</v>
      </c>
      <c r="D2171">
        <v>172.91618255520501</v>
      </c>
      <c r="E2171">
        <v>5.1844096307269503</v>
      </c>
      <c r="F2171">
        <f>$AH$27</f>
        <v>333.77577661081307</v>
      </c>
      <c r="G2171">
        <v>434.50423828434299</v>
      </c>
      <c r="H2171">
        <v>12.8130279571642</v>
      </c>
      <c r="I2171">
        <v>51.095711047919202</v>
      </c>
      <c r="J2171">
        <v>4.2957377314586296</v>
      </c>
      <c r="O2171" t="str">
        <f t="shared" si="299"/>
        <v>Neutral</v>
      </c>
      <c r="P2171" t="str" cm="1">
        <f t="array" ref="P2171">_xlfn.IFS(C2170&lt;=60,"Soft",
C2170&lt;120,"Moderately Soft",
C2170&lt;=170,"Desirable",
C2170&lt;=240,"Moderately Hard",
C2170&gt;240,"Hard")</f>
        <v>Desirable</v>
      </c>
      <c r="Q2171" t="str" cm="1">
        <f t="array" ref="Q2171">_xlfn.IFS(D2170&lt;50,"Non-Beneficial",
D2170&lt;=150,"Excellent",
D2170&lt;=250,"Good",
D2170&lt;=350,"Average",
D2170&lt;=500,"Poor",
D2170&lt;=800,"Very Poor",
D2170&gt;800,"Unacceptable")</f>
        <v>Average</v>
      </c>
      <c r="R2171" t="str">
        <f t="shared" si="298"/>
        <v>Needs Boiling</v>
      </c>
      <c r="S2171" t="str">
        <f t="shared" si="300"/>
        <v>Safe</v>
      </c>
      <c r="T2171" t="str">
        <f t="shared" si="301"/>
        <v>Unacceptable</v>
      </c>
      <c r="U2171" t="str">
        <f t="shared" si="302"/>
        <v>Acceptable</v>
      </c>
      <c r="V2171" t="str">
        <f t="shared" si="303"/>
        <v>Safe</v>
      </c>
      <c r="W2171" t="str">
        <f t="shared" si="304"/>
        <v>Acceptable</v>
      </c>
      <c r="AA2171" t="str">
        <f t="shared" si="305"/>
        <v>Not-Potable</v>
      </c>
      <c r="AB2171" t="str">
        <f t="shared" si="306"/>
        <v>Potable</v>
      </c>
      <c r="AC2171" t="s">
        <v>40</v>
      </c>
    </row>
    <row r="2172" spans="2:29" x14ac:dyDescent="0.3">
      <c r="B2172">
        <f>$AG$27</f>
        <v>7.080794504276815</v>
      </c>
      <c r="C2172">
        <v>162.51268405859599</v>
      </c>
      <c r="D2172">
        <v>246.42812333336397</v>
      </c>
      <c r="E2172">
        <v>7.26757278571736</v>
      </c>
      <c r="F2172">
        <v>330.90537041201799</v>
      </c>
      <c r="G2172">
        <v>414.650725226769</v>
      </c>
      <c r="H2172">
        <v>11.5833534470164</v>
      </c>
      <c r="I2172">
        <v>73.946185710268395</v>
      </c>
      <c r="J2172">
        <v>3.21574013913173</v>
      </c>
      <c r="O2172" t="str">
        <f t="shared" si="299"/>
        <v>Alkaline</v>
      </c>
      <c r="P2172" t="str" cm="1">
        <f t="array" ref="P2172">_xlfn.IFS(C2171&lt;=60,"Soft",
C2171&lt;120,"Moderately Soft",
C2171&lt;=170,"Desirable",
C2171&lt;=240,"Moderately Hard",
C2171&gt;240,"Hard")</f>
        <v>Hard</v>
      </c>
      <c r="Q2172" t="str" cm="1">
        <f t="array" ref="Q2172">_xlfn.IFS(D2171&lt;50,"Non-Beneficial",
D2171&lt;=150,"Excellent",
D2171&lt;=250,"Good",
D2171&lt;=350,"Average",
D2171&lt;=500,"Poor",
D2171&lt;=800,"Very Poor",
D2171&gt;800,"Unacceptable")</f>
        <v>Good</v>
      </c>
      <c r="R2172" t="str">
        <f t="shared" si="298"/>
        <v>Needs Boiling</v>
      </c>
      <c r="S2172" t="str">
        <f t="shared" si="300"/>
        <v>Safe</v>
      </c>
      <c r="T2172" t="str">
        <f t="shared" si="301"/>
        <v>Acceptable</v>
      </c>
      <c r="U2172" t="str">
        <f t="shared" si="302"/>
        <v>Acceptable</v>
      </c>
      <c r="V2172" t="str">
        <f t="shared" si="303"/>
        <v>Safe</v>
      </c>
      <c r="W2172" t="str">
        <f t="shared" si="304"/>
        <v>Acceptable</v>
      </c>
      <c r="AA2172" t="str">
        <f t="shared" si="305"/>
        <v>Not-Potable</v>
      </c>
      <c r="AB2172" t="str">
        <f t="shared" si="306"/>
        <v>Not-Potable</v>
      </c>
      <c r="AC2172" t="s">
        <v>40</v>
      </c>
    </row>
    <row r="2173" spans="2:29" x14ac:dyDescent="0.3">
      <c r="B2173">
        <v>6.8651252753345897</v>
      </c>
      <c r="C2173">
        <v>216.744457698058</v>
      </c>
      <c r="D2173">
        <v>135.29038758208699</v>
      </c>
      <c r="E2173">
        <v>5.6184923895506298</v>
      </c>
      <c r="F2173">
        <v>402.31342706380502</v>
      </c>
      <c r="G2173">
        <v>553.61673347629801</v>
      </c>
      <c r="H2173">
        <v>15.6927707648621</v>
      </c>
      <c r="I2173">
        <v>86.378081957320006</v>
      </c>
      <c r="J2173">
        <v>3.9551537096675302</v>
      </c>
      <c r="O2173" t="str">
        <f t="shared" si="299"/>
        <v>Neutral</v>
      </c>
      <c r="P2173" t="str" cm="1">
        <f t="array" ref="P2173">_xlfn.IFS(C2172&lt;=60,"Soft",
C2172&lt;120,"Moderately Soft",
C2172&lt;=170,"Desirable",
C2172&lt;=240,"Moderately Hard",
C2172&gt;240,"Hard")</f>
        <v>Desirable</v>
      </c>
      <c r="Q2173" t="str" cm="1">
        <f t="array" ref="Q2173">_xlfn.IFS(D2172&lt;50,"Non-Beneficial",
D2172&lt;=150,"Excellent",
D2172&lt;=250,"Good",
D2172&lt;=350,"Average",
D2172&lt;=500,"Poor",
D2172&lt;=800,"Very Poor",
D2172&gt;800,"Unacceptable")</f>
        <v>Good</v>
      </c>
      <c r="R2173" t="str">
        <f t="shared" si="298"/>
        <v>Unacceptable</v>
      </c>
      <c r="S2173" t="str">
        <f t="shared" si="300"/>
        <v>Safe</v>
      </c>
      <c r="T2173" t="str">
        <f t="shared" si="301"/>
        <v>Acceptable</v>
      </c>
      <c r="U2173" t="str">
        <f t="shared" si="302"/>
        <v>Acceptable</v>
      </c>
      <c r="V2173" t="str">
        <f t="shared" si="303"/>
        <v>Safe</v>
      </c>
      <c r="W2173" t="str">
        <f t="shared" si="304"/>
        <v>Acceptable</v>
      </c>
      <c r="AA2173" t="str">
        <f t="shared" si="305"/>
        <v>Not-Potable</v>
      </c>
      <c r="AB2173" t="str">
        <f t="shared" si="306"/>
        <v>Potable</v>
      </c>
      <c r="AC2173" t="s">
        <v>40</v>
      </c>
    </row>
    <row r="2174" spans="2:29" x14ac:dyDescent="0.3">
      <c r="B2174">
        <v>7.9508165838149001</v>
      </c>
      <c r="C2174">
        <v>147.117917991551</v>
      </c>
      <c r="D2174">
        <v>208.279175784637</v>
      </c>
      <c r="E2174">
        <v>9.2261250173225502</v>
      </c>
      <c r="F2174">
        <f>$AH$27</f>
        <v>333.77577661081307</v>
      </c>
      <c r="G2174">
        <v>474.854038971188</v>
      </c>
      <c r="H2174">
        <v>10.7142405087538</v>
      </c>
      <c r="I2174">
        <v>60.255519118593497</v>
      </c>
      <c r="J2174">
        <v>4.5436854062774197</v>
      </c>
      <c r="O2174" t="str">
        <f t="shared" si="299"/>
        <v>Neutral</v>
      </c>
      <c r="P2174" t="str" cm="1">
        <f t="array" ref="P2174">_xlfn.IFS(C2173&lt;=60,"Soft",
C2173&lt;120,"Moderately Soft",
C2173&lt;=170,"Desirable",
C2173&lt;=240,"Moderately Hard",
C2173&gt;240,"Hard")</f>
        <v>Moderately Hard</v>
      </c>
      <c r="Q2174" t="str" cm="1">
        <f t="array" ref="Q2174">_xlfn.IFS(D2173&lt;50,"Non-Beneficial",
D2173&lt;=150,"Excellent",
D2173&lt;=250,"Good",
D2173&lt;=350,"Average",
D2173&lt;=500,"Poor",
D2173&lt;=800,"Very Poor",
D2173&gt;800,"Unacceptable")</f>
        <v>Excellent</v>
      </c>
      <c r="R2174" t="str">
        <f t="shared" si="298"/>
        <v>Needs Boiling</v>
      </c>
      <c r="S2174" t="str">
        <f t="shared" si="300"/>
        <v>Unsafe</v>
      </c>
      <c r="T2174" t="str">
        <f t="shared" si="301"/>
        <v>Unacceptable</v>
      </c>
      <c r="U2174" t="str">
        <f t="shared" si="302"/>
        <v>Acceptable</v>
      </c>
      <c r="V2174" t="str">
        <f t="shared" si="303"/>
        <v>Unsafe</v>
      </c>
      <c r="W2174" t="str">
        <f t="shared" si="304"/>
        <v>Acceptable</v>
      </c>
      <c r="AA2174" t="str">
        <f t="shared" si="305"/>
        <v>Not-Potable</v>
      </c>
      <c r="AB2174" t="str">
        <f t="shared" si="306"/>
        <v>Not-Potable</v>
      </c>
      <c r="AC2174" t="s">
        <v>40</v>
      </c>
    </row>
    <row r="2175" spans="2:29" x14ac:dyDescent="0.3">
      <c r="B2175">
        <f>$AG$27</f>
        <v>7.080794504276815</v>
      </c>
      <c r="C2175">
        <v>204.258263151335</v>
      </c>
      <c r="D2175">
        <v>263.21689194583399</v>
      </c>
      <c r="E2175">
        <v>5.9374957634802703</v>
      </c>
      <c r="F2175">
        <f>$AH$27</f>
        <v>333.77577661081307</v>
      </c>
      <c r="G2175">
        <v>487.27362834936702</v>
      </c>
      <c r="H2175">
        <v>20.407808544003199</v>
      </c>
      <c r="I2175">
        <v>70.340600795100002</v>
      </c>
      <c r="J2175">
        <v>3.30558779809797</v>
      </c>
      <c r="O2175" t="str">
        <f t="shared" si="299"/>
        <v>Neutral</v>
      </c>
      <c r="P2175" t="str" cm="1">
        <f t="array" ref="P2175">_xlfn.IFS(C2174&lt;=60,"Soft",
C2174&lt;120,"Moderately Soft",
C2174&lt;=170,"Desirable",
C2174&lt;=240,"Moderately Hard",
C2174&gt;240,"Hard")</f>
        <v>Desirable</v>
      </c>
      <c r="Q2175" t="str" cm="1">
        <f t="array" ref="Q2175">_xlfn.IFS(D2174&lt;50,"Non-Beneficial",
D2174&lt;=150,"Excellent",
D2174&lt;=250,"Good",
D2174&lt;=350,"Average",
D2174&lt;=500,"Poor",
D2174&lt;=800,"Very Poor",
D2174&gt;800,"Unacceptable")</f>
        <v>Good</v>
      </c>
      <c r="R2175" t="str">
        <f t="shared" si="298"/>
        <v>Unacceptable</v>
      </c>
      <c r="S2175" t="str">
        <f t="shared" si="300"/>
        <v>Safe</v>
      </c>
      <c r="T2175" t="str">
        <f t="shared" si="301"/>
        <v>Acceptable</v>
      </c>
      <c r="U2175" t="str">
        <f t="shared" si="302"/>
        <v>Acceptable</v>
      </c>
      <c r="V2175" t="str">
        <f t="shared" si="303"/>
        <v>Safe</v>
      </c>
      <c r="W2175" t="str">
        <f t="shared" si="304"/>
        <v>Acceptable</v>
      </c>
      <c r="AA2175" t="str">
        <f t="shared" si="305"/>
        <v>Not-Potable</v>
      </c>
      <c r="AB2175" t="str">
        <f t="shared" si="306"/>
        <v>Potable</v>
      </c>
      <c r="AC2175" t="s">
        <v>40</v>
      </c>
    </row>
    <row r="2176" spans="2:29" x14ac:dyDescent="0.3">
      <c r="B2176">
        <v>9.58118852272883</v>
      </c>
      <c r="C2176">
        <v>223.29621639654101</v>
      </c>
      <c r="D2176">
        <v>282.92780318432096</v>
      </c>
      <c r="E2176">
        <v>5.6654307352329001</v>
      </c>
      <c r="F2176">
        <f>$AH$27</f>
        <v>333.77577661081307</v>
      </c>
      <c r="G2176">
        <v>398.47931725930698</v>
      </c>
      <c r="H2176">
        <v>11.3507681740246</v>
      </c>
      <c r="I2176">
        <v>44.574119866223803</v>
      </c>
      <c r="J2176">
        <v>3.92917754350113</v>
      </c>
      <c r="O2176" t="str">
        <f t="shared" si="299"/>
        <v>Neutral</v>
      </c>
      <c r="P2176" t="str" cm="1">
        <f t="array" ref="P2176">_xlfn.IFS(C2175&lt;=60,"Soft",
C2175&lt;120,"Moderately Soft",
C2175&lt;=170,"Desirable",
C2175&lt;=240,"Moderately Hard",
C2175&gt;240,"Hard")</f>
        <v>Moderately Hard</v>
      </c>
      <c r="Q2176" t="str" cm="1">
        <f t="array" ref="Q2176">_xlfn.IFS(D2175&lt;50,"Non-Beneficial",
D2175&lt;=150,"Excellent",
D2175&lt;=250,"Good",
D2175&lt;=350,"Average",
D2175&lt;=500,"Poor",
D2175&lt;=800,"Very Poor",
D2175&gt;800,"Unacceptable")</f>
        <v>Average</v>
      </c>
      <c r="R2176" t="str">
        <f t="shared" si="298"/>
        <v>Needs Boiling</v>
      </c>
      <c r="S2176" t="str">
        <f t="shared" si="300"/>
        <v>Safe</v>
      </c>
      <c r="T2176" t="str">
        <f t="shared" si="301"/>
        <v>Acceptable</v>
      </c>
      <c r="U2176" t="str">
        <f t="shared" si="302"/>
        <v>Unacceptable</v>
      </c>
      <c r="V2176" t="str">
        <f t="shared" si="303"/>
        <v>Safe</v>
      </c>
      <c r="W2176" t="str">
        <f t="shared" si="304"/>
        <v>Acceptable</v>
      </c>
      <c r="AA2176" t="str">
        <f t="shared" si="305"/>
        <v>Not-Potable</v>
      </c>
      <c r="AB2176" t="str">
        <f t="shared" si="306"/>
        <v>Potable</v>
      </c>
      <c r="AC2176" t="s">
        <v>40</v>
      </c>
    </row>
    <row r="2177" spans="2:29" x14ac:dyDescent="0.3">
      <c r="B2177">
        <v>7.2747568548601604</v>
      </c>
      <c r="C2177">
        <v>195.118029794959</v>
      </c>
      <c r="D2177">
        <v>214.96745136029199</v>
      </c>
      <c r="E2177">
        <v>6.5710897518590103</v>
      </c>
      <c r="F2177">
        <v>360.69781508625499</v>
      </c>
      <c r="G2177">
        <v>418.37358209922297</v>
      </c>
      <c r="H2177">
        <v>11.382543457505699</v>
      </c>
      <c r="I2177">
        <v>81.235607965867004</v>
      </c>
      <c r="J2177">
        <v>4.2715807161184403</v>
      </c>
      <c r="O2177" t="str">
        <f t="shared" si="299"/>
        <v>Alkaline</v>
      </c>
      <c r="P2177" t="str" cm="1">
        <f t="array" ref="P2177">_xlfn.IFS(C2176&lt;=60,"Soft",
C2176&lt;120,"Moderately Soft",
C2176&lt;=170,"Desirable",
C2176&lt;=240,"Moderately Hard",
C2176&gt;240,"Hard")</f>
        <v>Moderately Hard</v>
      </c>
      <c r="Q2177" t="str" cm="1">
        <f t="array" ref="Q2177">_xlfn.IFS(D2176&lt;50,"Non-Beneficial",
D2176&lt;=150,"Excellent",
D2176&lt;=250,"Good",
D2176&lt;=350,"Average",
D2176&lt;=500,"Poor",
D2176&lt;=800,"Very Poor",
D2176&gt;800,"Unacceptable")</f>
        <v>Average</v>
      </c>
      <c r="R2177" t="str">
        <f t="shared" si="298"/>
        <v>Needs Boiling</v>
      </c>
      <c r="S2177" t="str">
        <f t="shared" si="300"/>
        <v>Safe</v>
      </c>
      <c r="T2177" t="str">
        <f t="shared" si="301"/>
        <v>Acceptable</v>
      </c>
      <c r="U2177" t="str">
        <f t="shared" si="302"/>
        <v>Acceptable</v>
      </c>
      <c r="V2177" t="str">
        <f t="shared" si="303"/>
        <v>Safe</v>
      </c>
      <c r="W2177" t="str">
        <f t="shared" si="304"/>
        <v>Acceptable</v>
      </c>
      <c r="AA2177" t="str">
        <f t="shared" si="305"/>
        <v>Not-Potable</v>
      </c>
      <c r="AB2177" t="str">
        <f t="shared" si="306"/>
        <v>Potable</v>
      </c>
      <c r="AC2177" t="s">
        <v>40</v>
      </c>
    </row>
    <row r="2178" spans="2:29" x14ac:dyDescent="0.3">
      <c r="B2178">
        <f>$AG$27</f>
        <v>7.080794504276815</v>
      </c>
      <c r="C2178">
        <v>260.84503927503198</v>
      </c>
      <c r="D2178">
        <v>118.03735499915899</v>
      </c>
      <c r="E2178">
        <v>5.2606700047880599</v>
      </c>
      <c r="F2178">
        <v>336.04045183957697</v>
      </c>
      <c r="G2178">
        <v>424.05841841064199</v>
      </c>
      <c r="H2178">
        <v>12.318942419694199</v>
      </c>
      <c r="I2178">
        <v>70.203325364528595</v>
      </c>
      <c r="J2178">
        <v>2.8160747391896299</v>
      </c>
      <c r="O2178" t="str">
        <f t="shared" si="299"/>
        <v>Neutral</v>
      </c>
      <c r="P2178" t="str" cm="1">
        <f t="array" ref="P2178">_xlfn.IFS(C2177&lt;=60,"Soft",
C2177&lt;120,"Moderately Soft",
C2177&lt;=170,"Desirable",
C2177&lt;=240,"Moderately Hard",
C2177&gt;240,"Hard")</f>
        <v>Moderately Hard</v>
      </c>
      <c r="Q2178" t="str" cm="1">
        <f t="array" ref="Q2178">_xlfn.IFS(D2177&lt;50,"Non-Beneficial",
D2177&lt;=150,"Excellent",
D2177&lt;=250,"Good",
D2177&lt;=350,"Average",
D2177&lt;=500,"Poor",
D2177&lt;=800,"Very Poor",
D2177&gt;800,"Unacceptable")</f>
        <v>Good</v>
      </c>
      <c r="R2178" t="str">
        <f t="shared" si="298"/>
        <v>Needs Boiling</v>
      </c>
      <c r="S2178" t="str">
        <f t="shared" si="300"/>
        <v>Safe</v>
      </c>
      <c r="T2178" t="str">
        <f t="shared" si="301"/>
        <v>Acceptable</v>
      </c>
      <c r="U2178" t="str">
        <f t="shared" si="302"/>
        <v>Acceptable</v>
      </c>
      <c r="V2178" t="str">
        <f t="shared" si="303"/>
        <v>Unsafe</v>
      </c>
      <c r="W2178" t="str">
        <f t="shared" si="304"/>
        <v>Acceptable</v>
      </c>
      <c r="AA2178" t="str">
        <f t="shared" si="305"/>
        <v>Not-Potable</v>
      </c>
      <c r="AB2178" t="str">
        <f t="shared" si="306"/>
        <v>Potable</v>
      </c>
      <c r="AC2178" t="s">
        <v>40</v>
      </c>
    </row>
    <row r="2179" spans="2:29" x14ac:dyDescent="0.3">
      <c r="B2179">
        <v>8.0267732559396308</v>
      </c>
      <c r="C2179">
        <v>169.33384297410299</v>
      </c>
      <c r="D2179">
        <v>191.68526773134198</v>
      </c>
      <c r="E2179">
        <v>8.0814961621299108</v>
      </c>
      <c r="F2179">
        <v>405.52733719974498</v>
      </c>
      <c r="G2179">
        <v>350.57737021131902</v>
      </c>
      <c r="H2179">
        <v>15.177533974809901</v>
      </c>
      <c r="I2179">
        <v>68.0039318333247</v>
      </c>
      <c r="J2179">
        <v>3.7359834755538799</v>
      </c>
      <c r="O2179" t="str">
        <f t="shared" si="299"/>
        <v>Neutral</v>
      </c>
      <c r="P2179" t="str" cm="1">
        <f t="array" ref="P2179">_xlfn.IFS(C2178&lt;=60,"Soft",
C2178&lt;120,"Moderately Soft",
C2178&lt;=170,"Desirable",
C2178&lt;=240,"Moderately Hard",
C2178&gt;240,"Hard")</f>
        <v>Hard</v>
      </c>
      <c r="Q2179" t="str" cm="1">
        <f t="array" ref="Q2179">_xlfn.IFS(D2178&lt;50,"Non-Beneficial",
D2178&lt;=150,"Excellent",
D2178&lt;=250,"Good",
D2178&lt;=350,"Average",
D2178&lt;=500,"Poor",
D2178&lt;=800,"Very Poor",
D2178&gt;800,"Unacceptable")</f>
        <v>Excellent</v>
      </c>
      <c r="R2179" t="str">
        <f t="shared" ref="R2179:R2242" si="307">IF(E2178&lt;=5,"Acceptable",
IF(E2178&lt;=7,"Needs Boiling","Unacceptable"))</f>
        <v>Needs Boiling</v>
      </c>
      <c r="S2179" t="str">
        <f t="shared" si="300"/>
        <v>Safe</v>
      </c>
      <c r="T2179" t="str">
        <f t="shared" si="301"/>
        <v>Acceptable</v>
      </c>
      <c r="U2179" t="str">
        <f t="shared" si="302"/>
        <v>Acceptable</v>
      </c>
      <c r="V2179" t="str">
        <f t="shared" si="303"/>
        <v>Safe</v>
      </c>
      <c r="W2179" t="str">
        <f t="shared" si="304"/>
        <v>Acceptable</v>
      </c>
      <c r="AA2179" t="str">
        <f t="shared" si="305"/>
        <v>Not-Potable</v>
      </c>
      <c r="AB2179" t="str">
        <f t="shared" si="306"/>
        <v>Potable</v>
      </c>
      <c r="AC2179" t="s">
        <v>40</v>
      </c>
    </row>
    <row r="2180" spans="2:29" x14ac:dyDescent="0.3">
      <c r="B2180">
        <v>7.8795432343649798</v>
      </c>
      <c r="C2180">
        <v>170.19091233913801</v>
      </c>
      <c r="D2180">
        <v>370.00955674139203</v>
      </c>
      <c r="E2180">
        <v>6.21722254213394</v>
      </c>
      <c r="F2180">
        <v>346.06367680623902</v>
      </c>
      <c r="G2180">
        <v>517.57676192939698</v>
      </c>
      <c r="H2180">
        <v>15.8717697852996</v>
      </c>
      <c r="I2180">
        <v>68.911184787055703</v>
      </c>
      <c r="J2180">
        <v>4.0662293638809404</v>
      </c>
      <c r="O2180" t="str">
        <f t="shared" ref="O2180:O2243" si="308">IF(B2179&lt;3,"Highly Acidic",
IF(AND(B2179&lt;6.52,B2179&gt;=3),"Acidic",
IF(AND(B2179&gt;=6.52,B2179&lt;=6.83),"Drinkable",
IF(AND(B2179&gt;6.83,B2179&lt;8),"Neutral",
IF(AND(B2179&gt;=8,B2179&lt;11),"Alkaline","Highly Alkaline")
))))</f>
        <v>Alkaline</v>
      </c>
      <c r="P2180" t="str" cm="1">
        <f t="array" ref="P2180">_xlfn.IFS(C2179&lt;=60,"Soft",
C2179&lt;120,"Moderately Soft",
C2179&lt;=170,"Desirable",
C2179&lt;=240,"Moderately Hard",
C2179&gt;240,"Hard")</f>
        <v>Desirable</v>
      </c>
      <c r="Q2180" t="str" cm="1">
        <f t="array" ref="Q2180">_xlfn.IFS(D2179&lt;50,"Non-Beneficial",
D2179&lt;=150,"Excellent",
D2179&lt;=250,"Good",
D2179&lt;=350,"Average",
D2179&lt;=500,"Poor",
D2179&lt;=800,"Very Poor",
D2179&gt;800,"Unacceptable")</f>
        <v>Good</v>
      </c>
      <c r="R2180" t="str">
        <f t="shared" si="307"/>
        <v>Unacceptable</v>
      </c>
      <c r="S2180" t="str">
        <f t="shared" ref="S2180:S2243" si="309">IF(F2179&lt;=400,"Safe","Unsafe")</f>
        <v>Unsafe</v>
      </c>
      <c r="T2180" t="str">
        <f t="shared" ref="T2180:T2243" si="310">IF(G2179&lt;=500,"Acceptable","Unacceptable")</f>
        <v>Acceptable</v>
      </c>
      <c r="U2180" t="str">
        <f t="shared" ref="U2180:U2243" si="311">IF(H2179&lt;20,"Acceptable","Unacceptable")</f>
        <v>Acceptable</v>
      </c>
      <c r="V2180" t="str">
        <f t="shared" ref="V2180:V2243" si="312">IF(I2179&lt;=80,"Safe","Unsafe")</f>
        <v>Safe</v>
      </c>
      <c r="W2180" t="str">
        <f t="shared" ref="W2180:W2243" si="313">IF(J2179&lt;5,"Acceptable","Unacceptable")</f>
        <v>Acceptable</v>
      </c>
      <c r="AA2180" t="str">
        <f t="shared" ref="AA2180:AA2243" si="314">IF(
       AND(OR(O2180 = "Drinkable",O2180 = "Neutral"),
                OR(P2180 = "Desirable",P2180 = "Moderately Hard"),
                OR(Q2180 = "Excellent",Q2180 = "Good",Q2180 = "Average"),
                OR(R2180 = "Acceptable",R2180 = "Needs Boiling"),
                S2180 = "Safe",
                T2180 = "Acceptable",
                U2180 = "Acceptable",
                V2180 = "Safe",
                W2180 = "Acceptable"
               ),
     "Potable",
    "Not-Potable"
   )</f>
        <v>Not-Potable</v>
      </c>
      <c r="AB2180" t="str">
        <f t="shared" ref="AB2180:AB2243" si="315">IF(
        SUM(
                   IF(OR(O2180 = "Neutral",O2180 = "Drinkable"),1,0),
                   IF(OR(P2180 = "Desirable",P2180 = "Moderately Hard"),1,0),
                   IF(OR(Q2180 = "Good",Q2180 = "Average",Q2180 ="Excellent"),1,0),
                   IF(OR(R2180 = "Acceptable",R2180 = "Needs Boiling"),1,0),
                   IF(S2180 = "Safe",1,0),
                   IF(T2180 = "Acceptable",1,0),
                   IF(U2180 = "Acceptable",1,0),
                   IF(V2180 = "Safe",1,0),
                   IF(W2180 = "Acceptable",1,0)
               )&gt;7,
      "Potable",
      "Not-Potable"
  )</f>
        <v>Not-Potable</v>
      </c>
      <c r="AC2180" t="s">
        <v>40</v>
      </c>
    </row>
    <row r="2181" spans="2:29" x14ac:dyDescent="0.3">
      <c r="B2181">
        <v>6.4489710899016597</v>
      </c>
      <c r="C2181">
        <v>237.46109924103001</v>
      </c>
      <c r="D2181">
        <v>187.36190901684401</v>
      </c>
      <c r="E2181">
        <v>5.5998703419812603</v>
      </c>
      <c r="F2181">
        <f>$AH$27</f>
        <v>333.77577661081307</v>
      </c>
      <c r="G2181">
        <v>235.04228347497801</v>
      </c>
      <c r="H2181">
        <v>11.545476995666601</v>
      </c>
      <c r="I2181">
        <v>56.715509554693298</v>
      </c>
      <c r="J2181">
        <v>3.7593262013395399</v>
      </c>
      <c r="O2181" t="str">
        <f t="shared" si="308"/>
        <v>Neutral</v>
      </c>
      <c r="P2181" t="str" cm="1">
        <f t="array" ref="P2181">_xlfn.IFS(C2180&lt;=60,"Soft",
C2180&lt;120,"Moderately Soft",
C2180&lt;=170,"Desirable",
C2180&lt;=240,"Moderately Hard",
C2180&gt;240,"Hard")</f>
        <v>Moderately Hard</v>
      </c>
      <c r="Q2181" t="str" cm="1">
        <f t="array" ref="Q2181">_xlfn.IFS(D2180&lt;50,"Non-Beneficial",
D2180&lt;=150,"Excellent",
D2180&lt;=250,"Good",
D2180&lt;=350,"Average",
D2180&lt;=500,"Poor",
D2180&lt;=800,"Very Poor",
D2180&gt;800,"Unacceptable")</f>
        <v>Poor</v>
      </c>
      <c r="R2181" t="str">
        <f t="shared" si="307"/>
        <v>Needs Boiling</v>
      </c>
      <c r="S2181" t="str">
        <f t="shared" si="309"/>
        <v>Safe</v>
      </c>
      <c r="T2181" t="str">
        <f t="shared" si="310"/>
        <v>Unacceptable</v>
      </c>
      <c r="U2181" t="str">
        <f t="shared" si="311"/>
        <v>Acceptable</v>
      </c>
      <c r="V2181" t="str">
        <f t="shared" si="312"/>
        <v>Safe</v>
      </c>
      <c r="W2181" t="str">
        <f t="shared" si="313"/>
        <v>Acceptable</v>
      </c>
      <c r="AA2181" t="str">
        <f t="shared" si="314"/>
        <v>Not-Potable</v>
      </c>
      <c r="AB2181" t="str">
        <f t="shared" si="315"/>
        <v>Not-Potable</v>
      </c>
      <c r="AC2181" t="s">
        <v>40</v>
      </c>
    </row>
    <row r="2182" spans="2:29" x14ac:dyDescent="0.3">
      <c r="B2182">
        <v>5.18941366922152</v>
      </c>
      <c r="C2182">
        <v>171.23892552944599</v>
      </c>
      <c r="D2182">
        <v>122.89900922124599</v>
      </c>
      <c r="E2182">
        <v>10.7864998227244</v>
      </c>
      <c r="F2182">
        <v>301.23084816496799</v>
      </c>
      <c r="G2182">
        <v>501.55972522210902</v>
      </c>
      <c r="H2182">
        <v>12.2843335177605</v>
      </c>
      <c r="I2182">
        <v>54.4739346198917</v>
      </c>
      <c r="J2182">
        <v>4.8762729996170604</v>
      </c>
      <c r="O2182" t="str">
        <f t="shared" si="308"/>
        <v>Acidic</v>
      </c>
      <c r="P2182" t="str" cm="1">
        <f t="array" ref="P2182">_xlfn.IFS(C2181&lt;=60,"Soft",
C2181&lt;120,"Moderately Soft",
C2181&lt;=170,"Desirable",
C2181&lt;=240,"Moderately Hard",
C2181&gt;240,"Hard")</f>
        <v>Moderately Hard</v>
      </c>
      <c r="Q2182" t="str" cm="1">
        <f t="array" ref="Q2182">_xlfn.IFS(D2181&lt;50,"Non-Beneficial",
D2181&lt;=150,"Excellent",
D2181&lt;=250,"Good",
D2181&lt;=350,"Average",
D2181&lt;=500,"Poor",
D2181&lt;=800,"Very Poor",
D2181&gt;800,"Unacceptable")</f>
        <v>Good</v>
      </c>
      <c r="R2182" t="str">
        <f t="shared" si="307"/>
        <v>Needs Boiling</v>
      </c>
      <c r="S2182" t="str">
        <f t="shared" si="309"/>
        <v>Safe</v>
      </c>
      <c r="T2182" t="str">
        <f t="shared" si="310"/>
        <v>Acceptable</v>
      </c>
      <c r="U2182" t="str">
        <f t="shared" si="311"/>
        <v>Acceptable</v>
      </c>
      <c r="V2182" t="str">
        <f t="shared" si="312"/>
        <v>Safe</v>
      </c>
      <c r="W2182" t="str">
        <f t="shared" si="313"/>
        <v>Acceptable</v>
      </c>
      <c r="AA2182" t="str">
        <f t="shared" si="314"/>
        <v>Not-Potable</v>
      </c>
      <c r="AB2182" t="str">
        <f t="shared" si="315"/>
        <v>Potable</v>
      </c>
      <c r="AC2182" t="s">
        <v>40</v>
      </c>
    </row>
    <row r="2183" spans="2:29" x14ac:dyDescent="0.3">
      <c r="B2183">
        <v>6.5380840870982304</v>
      </c>
      <c r="C2183">
        <v>197.42819880817501</v>
      </c>
      <c r="D2183">
        <v>159.79060270378901</v>
      </c>
      <c r="E2183">
        <v>7.4249445905166596</v>
      </c>
      <c r="F2183">
        <v>273.71928191031702</v>
      </c>
      <c r="G2183">
        <v>452.18723259040001</v>
      </c>
      <c r="H2183">
        <v>18.584959371226699</v>
      </c>
      <c r="I2183">
        <v>77.730814374844201</v>
      </c>
      <c r="J2183">
        <v>5.1437501216339596</v>
      </c>
      <c r="O2183" t="str">
        <f t="shared" si="308"/>
        <v>Acidic</v>
      </c>
      <c r="P2183" t="str" cm="1">
        <f t="array" ref="P2183">_xlfn.IFS(C2182&lt;=60,"Soft",
C2182&lt;120,"Moderately Soft",
C2182&lt;=170,"Desirable",
C2182&lt;=240,"Moderately Hard",
C2182&gt;240,"Hard")</f>
        <v>Moderately Hard</v>
      </c>
      <c r="Q2183" t="str" cm="1">
        <f t="array" ref="Q2183">_xlfn.IFS(D2182&lt;50,"Non-Beneficial",
D2182&lt;=150,"Excellent",
D2182&lt;=250,"Good",
D2182&lt;=350,"Average",
D2182&lt;=500,"Poor",
D2182&lt;=800,"Very Poor",
D2182&gt;800,"Unacceptable")</f>
        <v>Excellent</v>
      </c>
      <c r="R2183" t="str">
        <f t="shared" si="307"/>
        <v>Unacceptable</v>
      </c>
      <c r="S2183" t="str">
        <f t="shared" si="309"/>
        <v>Safe</v>
      </c>
      <c r="T2183" t="str">
        <f t="shared" si="310"/>
        <v>Unacceptable</v>
      </c>
      <c r="U2183" t="str">
        <f t="shared" si="311"/>
        <v>Acceptable</v>
      </c>
      <c r="V2183" t="str">
        <f t="shared" si="312"/>
        <v>Safe</v>
      </c>
      <c r="W2183" t="str">
        <f t="shared" si="313"/>
        <v>Acceptable</v>
      </c>
      <c r="AA2183" t="str">
        <f t="shared" si="314"/>
        <v>Not-Potable</v>
      </c>
      <c r="AB2183" t="str">
        <f t="shared" si="315"/>
        <v>Not-Potable</v>
      </c>
      <c r="AC2183" t="s">
        <v>40</v>
      </c>
    </row>
    <row r="2184" spans="2:29" x14ac:dyDescent="0.3">
      <c r="B2184">
        <v>5.9158067495109004</v>
      </c>
      <c r="C2184">
        <v>195.74407413575901</v>
      </c>
      <c r="D2184">
        <v>124.31803109917701</v>
      </c>
      <c r="E2184">
        <v>6.6616162003375496</v>
      </c>
      <c r="F2184">
        <v>380.725335842199</v>
      </c>
      <c r="G2184">
        <v>367.854024774913</v>
      </c>
      <c r="H2184">
        <v>21.300646940228201</v>
      </c>
      <c r="I2184">
        <v>90.394894716176793</v>
      </c>
      <c r="J2184">
        <v>4.5132005394699997</v>
      </c>
      <c r="O2184" t="str">
        <f t="shared" si="308"/>
        <v>Drinkable</v>
      </c>
      <c r="P2184" t="str" cm="1">
        <f t="array" ref="P2184">_xlfn.IFS(C2183&lt;=60,"Soft",
C2183&lt;120,"Moderately Soft",
C2183&lt;=170,"Desirable",
C2183&lt;=240,"Moderately Hard",
C2183&gt;240,"Hard")</f>
        <v>Moderately Hard</v>
      </c>
      <c r="Q2184" t="str" cm="1">
        <f t="array" ref="Q2184">_xlfn.IFS(D2183&lt;50,"Non-Beneficial",
D2183&lt;=150,"Excellent",
D2183&lt;=250,"Good",
D2183&lt;=350,"Average",
D2183&lt;=500,"Poor",
D2183&lt;=800,"Very Poor",
D2183&gt;800,"Unacceptable")</f>
        <v>Good</v>
      </c>
      <c r="R2184" t="str">
        <f t="shared" si="307"/>
        <v>Unacceptable</v>
      </c>
      <c r="S2184" t="str">
        <f t="shared" si="309"/>
        <v>Safe</v>
      </c>
      <c r="T2184" t="str">
        <f t="shared" si="310"/>
        <v>Acceptable</v>
      </c>
      <c r="U2184" t="str">
        <f t="shared" si="311"/>
        <v>Acceptable</v>
      </c>
      <c r="V2184" t="str">
        <f t="shared" si="312"/>
        <v>Safe</v>
      </c>
      <c r="W2184" t="str">
        <f t="shared" si="313"/>
        <v>Unacceptable</v>
      </c>
      <c r="AA2184" t="str">
        <f t="shared" si="314"/>
        <v>Not-Potable</v>
      </c>
      <c r="AB2184" t="str">
        <f t="shared" si="315"/>
        <v>Not-Potable</v>
      </c>
      <c r="AC2184" t="s">
        <v>40</v>
      </c>
    </row>
    <row r="2185" spans="2:29" x14ac:dyDescent="0.3">
      <c r="B2185">
        <v>8.1364978687625999</v>
      </c>
      <c r="C2185">
        <v>184.231853515365</v>
      </c>
      <c r="D2185">
        <v>300.31839181316099</v>
      </c>
      <c r="E2185">
        <v>6.2153073095431397</v>
      </c>
      <c r="F2185">
        <v>373.65279062860202</v>
      </c>
      <c r="G2185">
        <v>400.61189912775598</v>
      </c>
      <c r="H2185">
        <v>15.2887816340686</v>
      </c>
      <c r="I2185">
        <v>37.787096642123799</v>
      </c>
      <c r="J2185">
        <v>4.2041858497658602</v>
      </c>
      <c r="O2185" t="str">
        <f t="shared" si="308"/>
        <v>Acidic</v>
      </c>
      <c r="P2185" t="str" cm="1">
        <f t="array" ref="P2185">_xlfn.IFS(C2184&lt;=60,"Soft",
C2184&lt;120,"Moderately Soft",
C2184&lt;=170,"Desirable",
C2184&lt;=240,"Moderately Hard",
C2184&gt;240,"Hard")</f>
        <v>Moderately Hard</v>
      </c>
      <c r="Q2185" t="str" cm="1">
        <f t="array" ref="Q2185">_xlfn.IFS(D2184&lt;50,"Non-Beneficial",
D2184&lt;=150,"Excellent",
D2184&lt;=250,"Good",
D2184&lt;=350,"Average",
D2184&lt;=500,"Poor",
D2184&lt;=800,"Very Poor",
D2184&gt;800,"Unacceptable")</f>
        <v>Excellent</v>
      </c>
      <c r="R2185" t="str">
        <f t="shared" si="307"/>
        <v>Needs Boiling</v>
      </c>
      <c r="S2185" t="str">
        <f t="shared" si="309"/>
        <v>Safe</v>
      </c>
      <c r="T2185" t="str">
        <f t="shared" si="310"/>
        <v>Acceptable</v>
      </c>
      <c r="U2185" t="str">
        <f t="shared" si="311"/>
        <v>Unacceptable</v>
      </c>
      <c r="V2185" t="str">
        <f t="shared" si="312"/>
        <v>Unsafe</v>
      </c>
      <c r="W2185" t="str">
        <f t="shared" si="313"/>
        <v>Acceptable</v>
      </c>
      <c r="AA2185" t="str">
        <f t="shared" si="314"/>
        <v>Not-Potable</v>
      </c>
      <c r="AB2185" t="str">
        <f t="shared" si="315"/>
        <v>Not-Potable</v>
      </c>
      <c r="AC2185" t="s">
        <v>40</v>
      </c>
    </row>
    <row r="2186" spans="2:29" x14ac:dyDescent="0.3">
      <c r="B2186">
        <f>$AG$27</f>
        <v>7.080794504276815</v>
      </c>
      <c r="C2186">
        <v>187.87328351396201</v>
      </c>
      <c r="D2186">
        <v>295.326150034644</v>
      </c>
      <c r="E2186">
        <v>7.9810368989344802</v>
      </c>
      <c r="F2186">
        <v>274.49339548886701</v>
      </c>
      <c r="G2186">
        <v>469.132116853284</v>
      </c>
      <c r="H2186">
        <v>16.1692117035123</v>
      </c>
      <c r="I2186">
        <v>78.925527102054005</v>
      </c>
      <c r="J2186">
        <v>4.5867483586091096</v>
      </c>
      <c r="O2186" t="str">
        <f t="shared" si="308"/>
        <v>Alkaline</v>
      </c>
      <c r="P2186" t="str" cm="1">
        <f t="array" ref="P2186">_xlfn.IFS(C2185&lt;=60,"Soft",
C2185&lt;120,"Moderately Soft",
C2185&lt;=170,"Desirable",
C2185&lt;=240,"Moderately Hard",
C2185&gt;240,"Hard")</f>
        <v>Moderately Hard</v>
      </c>
      <c r="Q2186" t="str" cm="1">
        <f t="array" ref="Q2186">_xlfn.IFS(D2185&lt;50,"Non-Beneficial",
D2185&lt;=150,"Excellent",
D2185&lt;=250,"Good",
D2185&lt;=350,"Average",
D2185&lt;=500,"Poor",
D2185&lt;=800,"Very Poor",
D2185&gt;800,"Unacceptable")</f>
        <v>Average</v>
      </c>
      <c r="R2186" t="str">
        <f t="shared" si="307"/>
        <v>Needs Boiling</v>
      </c>
      <c r="S2186" t="str">
        <f t="shared" si="309"/>
        <v>Safe</v>
      </c>
      <c r="T2186" t="str">
        <f t="shared" si="310"/>
        <v>Acceptable</v>
      </c>
      <c r="U2186" t="str">
        <f t="shared" si="311"/>
        <v>Acceptable</v>
      </c>
      <c r="V2186" t="str">
        <f t="shared" si="312"/>
        <v>Safe</v>
      </c>
      <c r="W2186" t="str">
        <f t="shared" si="313"/>
        <v>Acceptable</v>
      </c>
      <c r="AA2186" t="str">
        <f t="shared" si="314"/>
        <v>Not-Potable</v>
      </c>
      <c r="AB2186" t="str">
        <f t="shared" si="315"/>
        <v>Potable</v>
      </c>
      <c r="AC2186" t="s">
        <v>40</v>
      </c>
    </row>
    <row r="2187" spans="2:29" x14ac:dyDescent="0.3">
      <c r="B2187">
        <v>6.4937641746329504</v>
      </c>
      <c r="C2187">
        <v>205.15056435658201</v>
      </c>
      <c r="D2187">
        <v>198.21338373094298</v>
      </c>
      <c r="E2187">
        <v>6.3449634122021097</v>
      </c>
      <c r="F2187">
        <v>298.37997639940198</v>
      </c>
      <c r="G2187">
        <v>482.59570925277501</v>
      </c>
      <c r="H2187">
        <v>12.1647356787396</v>
      </c>
      <c r="I2187">
        <v>89.477718366398804</v>
      </c>
      <c r="J2187">
        <v>4.9109110205121498</v>
      </c>
      <c r="O2187" t="str">
        <f t="shared" si="308"/>
        <v>Neutral</v>
      </c>
      <c r="P2187" t="str" cm="1">
        <f t="array" ref="P2187">_xlfn.IFS(C2186&lt;=60,"Soft",
C2186&lt;120,"Moderately Soft",
C2186&lt;=170,"Desirable",
C2186&lt;=240,"Moderately Hard",
C2186&gt;240,"Hard")</f>
        <v>Moderately Hard</v>
      </c>
      <c r="Q2187" t="str" cm="1">
        <f t="array" ref="Q2187">_xlfn.IFS(D2186&lt;50,"Non-Beneficial",
D2186&lt;=150,"Excellent",
D2186&lt;=250,"Good",
D2186&lt;=350,"Average",
D2186&lt;=500,"Poor",
D2186&lt;=800,"Very Poor",
D2186&gt;800,"Unacceptable")</f>
        <v>Average</v>
      </c>
      <c r="R2187" t="str">
        <f t="shared" si="307"/>
        <v>Unacceptable</v>
      </c>
      <c r="S2187" t="str">
        <f t="shared" si="309"/>
        <v>Safe</v>
      </c>
      <c r="T2187" t="str">
        <f t="shared" si="310"/>
        <v>Acceptable</v>
      </c>
      <c r="U2187" t="str">
        <f t="shared" si="311"/>
        <v>Acceptable</v>
      </c>
      <c r="V2187" t="str">
        <f t="shared" si="312"/>
        <v>Safe</v>
      </c>
      <c r="W2187" t="str">
        <f t="shared" si="313"/>
        <v>Acceptable</v>
      </c>
      <c r="AA2187" t="str">
        <f t="shared" si="314"/>
        <v>Not-Potable</v>
      </c>
      <c r="AB2187" t="str">
        <f t="shared" si="315"/>
        <v>Potable</v>
      </c>
      <c r="AC2187" t="s">
        <v>40</v>
      </c>
    </row>
    <row r="2188" spans="2:29" x14ac:dyDescent="0.3">
      <c r="B2188">
        <f>$AG$27</f>
        <v>7.080794504276815</v>
      </c>
      <c r="C2188">
        <v>205.33854557594799</v>
      </c>
      <c r="D2188">
        <v>251.42733738344799</v>
      </c>
      <c r="E2188">
        <v>5.6395010731084101</v>
      </c>
      <c r="F2188">
        <v>296.091273191987</v>
      </c>
      <c r="G2188">
        <v>528.28002355756701</v>
      </c>
      <c r="H2188">
        <v>12.9115092265275</v>
      </c>
      <c r="I2188">
        <v>69.526718001222207</v>
      </c>
      <c r="J2188">
        <v>4.8948296510962104</v>
      </c>
      <c r="O2188" t="str">
        <f t="shared" si="308"/>
        <v>Acidic</v>
      </c>
      <c r="P2188" t="str" cm="1">
        <f t="array" ref="P2188">_xlfn.IFS(C2187&lt;=60,"Soft",
C2187&lt;120,"Moderately Soft",
C2187&lt;=170,"Desirable",
C2187&lt;=240,"Moderately Hard",
C2187&gt;240,"Hard")</f>
        <v>Moderately Hard</v>
      </c>
      <c r="Q2188" t="str" cm="1">
        <f t="array" ref="Q2188">_xlfn.IFS(D2187&lt;50,"Non-Beneficial",
D2187&lt;=150,"Excellent",
D2187&lt;=250,"Good",
D2187&lt;=350,"Average",
D2187&lt;=500,"Poor",
D2187&lt;=800,"Very Poor",
D2187&gt;800,"Unacceptable")</f>
        <v>Good</v>
      </c>
      <c r="R2188" t="str">
        <f t="shared" si="307"/>
        <v>Needs Boiling</v>
      </c>
      <c r="S2188" t="str">
        <f t="shared" si="309"/>
        <v>Safe</v>
      </c>
      <c r="T2188" t="str">
        <f t="shared" si="310"/>
        <v>Acceptable</v>
      </c>
      <c r="U2188" t="str">
        <f t="shared" si="311"/>
        <v>Acceptable</v>
      </c>
      <c r="V2188" t="str">
        <f t="shared" si="312"/>
        <v>Unsafe</v>
      </c>
      <c r="W2188" t="str">
        <f t="shared" si="313"/>
        <v>Acceptable</v>
      </c>
      <c r="AA2188" t="str">
        <f t="shared" si="314"/>
        <v>Not-Potable</v>
      </c>
      <c r="AB2188" t="str">
        <f t="shared" si="315"/>
        <v>Not-Potable</v>
      </c>
      <c r="AC2188" t="s">
        <v>40</v>
      </c>
    </row>
    <row r="2189" spans="2:29" x14ac:dyDescent="0.3">
      <c r="B2189">
        <v>6.9774056334839303</v>
      </c>
      <c r="C2189">
        <v>205.56349947818299</v>
      </c>
      <c r="D2189">
        <v>161.00967947448601</v>
      </c>
      <c r="E2189">
        <v>5.5272992462728698</v>
      </c>
      <c r="F2189">
        <v>371.361851244702</v>
      </c>
      <c r="G2189">
        <v>532.34208295759504</v>
      </c>
      <c r="H2189">
        <v>10.3465740979291</v>
      </c>
      <c r="I2189">
        <v>72.573959376777907</v>
      </c>
      <c r="J2189">
        <v>5.3275845319625299</v>
      </c>
      <c r="O2189" t="str">
        <f t="shared" si="308"/>
        <v>Neutral</v>
      </c>
      <c r="P2189" t="str" cm="1">
        <f t="array" ref="P2189">_xlfn.IFS(C2188&lt;=60,"Soft",
C2188&lt;120,"Moderately Soft",
C2188&lt;=170,"Desirable",
C2188&lt;=240,"Moderately Hard",
C2188&gt;240,"Hard")</f>
        <v>Moderately Hard</v>
      </c>
      <c r="Q2189" t="str" cm="1">
        <f t="array" ref="Q2189">_xlfn.IFS(D2188&lt;50,"Non-Beneficial",
D2188&lt;=150,"Excellent",
D2188&lt;=250,"Good",
D2188&lt;=350,"Average",
D2188&lt;=500,"Poor",
D2188&lt;=800,"Very Poor",
D2188&gt;800,"Unacceptable")</f>
        <v>Average</v>
      </c>
      <c r="R2189" t="str">
        <f t="shared" si="307"/>
        <v>Needs Boiling</v>
      </c>
      <c r="S2189" t="str">
        <f t="shared" si="309"/>
        <v>Safe</v>
      </c>
      <c r="T2189" t="str">
        <f t="shared" si="310"/>
        <v>Unacceptable</v>
      </c>
      <c r="U2189" t="str">
        <f t="shared" si="311"/>
        <v>Acceptable</v>
      </c>
      <c r="V2189" t="str">
        <f t="shared" si="312"/>
        <v>Safe</v>
      </c>
      <c r="W2189" t="str">
        <f t="shared" si="313"/>
        <v>Acceptable</v>
      </c>
      <c r="AA2189" t="str">
        <f t="shared" si="314"/>
        <v>Not-Potable</v>
      </c>
      <c r="AB2189" t="str">
        <f t="shared" si="315"/>
        <v>Potable</v>
      </c>
      <c r="AC2189" t="s">
        <v>40</v>
      </c>
    </row>
    <row r="2190" spans="2:29" x14ac:dyDescent="0.3">
      <c r="B2190">
        <v>5.4892480548929701</v>
      </c>
      <c r="C2190">
        <v>134.560276144856</v>
      </c>
      <c r="D2190">
        <v>159.793347932507</v>
      </c>
      <c r="E2190">
        <v>9.5043610273297698</v>
      </c>
      <c r="F2190">
        <v>366.214427920361</v>
      </c>
      <c r="G2190">
        <v>418.64206278699601</v>
      </c>
      <c r="H2190">
        <v>12.8976354459571</v>
      </c>
      <c r="I2190">
        <v>57.780869316457299</v>
      </c>
      <c r="J2190">
        <v>3.9870120906042401</v>
      </c>
      <c r="O2190" t="str">
        <f t="shared" si="308"/>
        <v>Neutral</v>
      </c>
      <c r="P2190" t="str" cm="1">
        <f t="array" ref="P2190">_xlfn.IFS(C2189&lt;=60,"Soft",
C2189&lt;120,"Moderately Soft",
C2189&lt;=170,"Desirable",
C2189&lt;=240,"Moderately Hard",
C2189&gt;240,"Hard")</f>
        <v>Moderately Hard</v>
      </c>
      <c r="Q2190" t="str" cm="1">
        <f t="array" ref="Q2190">_xlfn.IFS(D2189&lt;50,"Non-Beneficial",
D2189&lt;=150,"Excellent",
D2189&lt;=250,"Good",
D2189&lt;=350,"Average",
D2189&lt;=500,"Poor",
D2189&lt;=800,"Very Poor",
D2189&gt;800,"Unacceptable")</f>
        <v>Good</v>
      </c>
      <c r="R2190" t="str">
        <f t="shared" si="307"/>
        <v>Needs Boiling</v>
      </c>
      <c r="S2190" t="str">
        <f t="shared" si="309"/>
        <v>Safe</v>
      </c>
      <c r="T2190" t="str">
        <f t="shared" si="310"/>
        <v>Unacceptable</v>
      </c>
      <c r="U2190" t="str">
        <f t="shared" si="311"/>
        <v>Acceptable</v>
      </c>
      <c r="V2190" t="str">
        <f t="shared" si="312"/>
        <v>Safe</v>
      </c>
      <c r="W2190" t="str">
        <f t="shared" si="313"/>
        <v>Unacceptable</v>
      </c>
      <c r="AA2190" t="str">
        <f t="shared" si="314"/>
        <v>Not-Potable</v>
      </c>
      <c r="AB2190" t="str">
        <f t="shared" si="315"/>
        <v>Not-Potable</v>
      </c>
      <c r="AC2190" t="s">
        <v>40</v>
      </c>
    </row>
    <row r="2191" spans="2:29" x14ac:dyDescent="0.3">
      <c r="B2191">
        <v>2.5581027992200598</v>
      </c>
      <c r="C2191">
        <v>147.49057498194199</v>
      </c>
      <c r="D2191">
        <v>213.165067284016</v>
      </c>
      <c r="E2191">
        <v>9.1422336662941106</v>
      </c>
      <c r="F2191">
        <v>312.05423867788602</v>
      </c>
      <c r="G2191">
        <v>406.37201894127401</v>
      </c>
      <c r="H2191">
        <v>11.5196690790189</v>
      </c>
      <c r="I2191">
        <v>83.277583255907402</v>
      </c>
      <c r="J2191">
        <v>2.8172581165466601</v>
      </c>
      <c r="O2191" t="str">
        <f t="shared" si="308"/>
        <v>Acidic</v>
      </c>
      <c r="P2191" t="str" cm="1">
        <f t="array" ref="P2191">_xlfn.IFS(C2190&lt;=60,"Soft",
C2190&lt;120,"Moderately Soft",
C2190&lt;=170,"Desirable",
C2190&lt;=240,"Moderately Hard",
C2190&gt;240,"Hard")</f>
        <v>Desirable</v>
      </c>
      <c r="Q2191" t="str" cm="1">
        <f t="array" ref="Q2191">_xlfn.IFS(D2190&lt;50,"Non-Beneficial",
D2190&lt;=150,"Excellent",
D2190&lt;=250,"Good",
D2190&lt;=350,"Average",
D2190&lt;=500,"Poor",
D2190&lt;=800,"Very Poor",
D2190&gt;800,"Unacceptable")</f>
        <v>Good</v>
      </c>
      <c r="R2191" t="str">
        <f t="shared" si="307"/>
        <v>Unacceptable</v>
      </c>
      <c r="S2191" t="str">
        <f t="shared" si="309"/>
        <v>Safe</v>
      </c>
      <c r="T2191" t="str">
        <f t="shared" si="310"/>
        <v>Acceptable</v>
      </c>
      <c r="U2191" t="str">
        <f t="shared" si="311"/>
        <v>Acceptable</v>
      </c>
      <c r="V2191" t="str">
        <f t="shared" si="312"/>
        <v>Safe</v>
      </c>
      <c r="W2191" t="str">
        <f t="shared" si="313"/>
        <v>Acceptable</v>
      </c>
      <c r="AA2191" t="str">
        <f t="shared" si="314"/>
        <v>Not-Potable</v>
      </c>
      <c r="AB2191" t="str">
        <f t="shared" si="315"/>
        <v>Not-Potable</v>
      </c>
      <c r="AC2191" t="s">
        <v>40</v>
      </c>
    </row>
    <row r="2192" spans="2:29" x14ac:dyDescent="0.3">
      <c r="B2192">
        <v>7.3121093037187901</v>
      </c>
      <c r="C2192">
        <v>199.81299892678399</v>
      </c>
      <c r="D2192">
        <v>145.40735081878199</v>
      </c>
      <c r="E2192">
        <v>8.8274135538548197</v>
      </c>
      <c r="F2192">
        <v>276.11828189549902</v>
      </c>
      <c r="G2192">
        <v>486.98373429689502</v>
      </c>
      <c r="H2192">
        <v>17.271655782263601</v>
      </c>
      <c r="I2192">
        <v>70.1356078640856</v>
      </c>
      <c r="J2192">
        <v>5.1238719345214498</v>
      </c>
      <c r="O2192" t="str">
        <f t="shared" si="308"/>
        <v>Highly Acidic</v>
      </c>
      <c r="P2192" t="str" cm="1">
        <f t="array" ref="P2192">_xlfn.IFS(C2191&lt;=60,"Soft",
C2191&lt;120,"Moderately Soft",
C2191&lt;=170,"Desirable",
C2191&lt;=240,"Moderately Hard",
C2191&gt;240,"Hard")</f>
        <v>Desirable</v>
      </c>
      <c r="Q2192" t="str" cm="1">
        <f t="array" ref="Q2192">_xlfn.IFS(D2191&lt;50,"Non-Beneficial",
D2191&lt;=150,"Excellent",
D2191&lt;=250,"Good",
D2191&lt;=350,"Average",
D2191&lt;=500,"Poor",
D2191&lt;=800,"Very Poor",
D2191&gt;800,"Unacceptable")</f>
        <v>Good</v>
      </c>
      <c r="R2192" t="str">
        <f t="shared" si="307"/>
        <v>Unacceptable</v>
      </c>
      <c r="S2192" t="str">
        <f t="shared" si="309"/>
        <v>Safe</v>
      </c>
      <c r="T2192" t="str">
        <f t="shared" si="310"/>
        <v>Acceptable</v>
      </c>
      <c r="U2192" t="str">
        <f t="shared" si="311"/>
        <v>Acceptable</v>
      </c>
      <c r="V2192" t="str">
        <f t="shared" si="312"/>
        <v>Unsafe</v>
      </c>
      <c r="W2192" t="str">
        <f t="shared" si="313"/>
        <v>Acceptable</v>
      </c>
      <c r="AA2192" t="str">
        <f t="shared" si="314"/>
        <v>Not-Potable</v>
      </c>
      <c r="AB2192" t="str">
        <f t="shared" si="315"/>
        <v>Not-Potable</v>
      </c>
      <c r="AC2192" t="s">
        <v>40</v>
      </c>
    </row>
    <row r="2193" spans="2:29" x14ac:dyDescent="0.3">
      <c r="B2193">
        <v>8.5540969698906704</v>
      </c>
      <c r="C2193">
        <v>191.708413629181</v>
      </c>
      <c r="D2193">
        <v>321.12569873527002</v>
      </c>
      <c r="E2193">
        <v>8.1153550822811304</v>
      </c>
      <c r="F2193">
        <v>293.65579844105503</v>
      </c>
      <c r="G2193">
        <v>518.944362212638</v>
      </c>
      <c r="H2193">
        <v>8.5675795868024807</v>
      </c>
      <c r="I2193">
        <v>58.062462548925502</v>
      </c>
      <c r="J2193">
        <v>3.5636098599809598</v>
      </c>
      <c r="O2193" t="str">
        <f t="shared" si="308"/>
        <v>Neutral</v>
      </c>
      <c r="P2193" t="str" cm="1">
        <f t="array" ref="P2193">_xlfn.IFS(C2192&lt;=60,"Soft",
C2192&lt;120,"Moderately Soft",
C2192&lt;=170,"Desirable",
C2192&lt;=240,"Moderately Hard",
C2192&gt;240,"Hard")</f>
        <v>Moderately Hard</v>
      </c>
      <c r="Q2193" t="str" cm="1">
        <f t="array" ref="Q2193">_xlfn.IFS(D2192&lt;50,"Non-Beneficial",
D2192&lt;=150,"Excellent",
D2192&lt;=250,"Good",
D2192&lt;=350,"Average",
D2192&lt;=500,"Poor",
D2192&lt;=800,"Very Poor",
D2192&gt;800,"Unacceptable")</f>
        <v>Excellent</v>
      </c>
      <c r="R2193" t="str">
        <f t="shared" si="307"/>
        <v>Unacceptable</v>
      </c>
      <c r="S2193" t="str">
        <f t="shared" si="309"/>
        <v>Safe</v>
      </c>
      <c r="T2193" t="str">
        <f t="shared" si="310"/>
        <v>Acceptable</v>
      </c>
      <c r="U2193" t="str">
        <f t="shared" si="311"/>
        <v>Acceptable</v>
      </c>
      <c r="V2193" t="str">
        <f t="shared" si="312"/>
        <v>Safe</v>
      </c>
      <c r="W2193" t="str">
        <f t="shared" si="313"/>
        <v>Unacceptable</v>
      </c>
      <c r="AA2193" t="str">
        <f t="shared" si="314"/>
        <v>Not-Potable</v>
      </c>
      <c r="AB2193" t="str">
        <f t="shared" si="315"/>
        <v>Not-Potable</v>
      </c>
      <c r="AC2193" t="s">
        <v>40</v>
      </c>
    </row>
    <row r="2194" spans="2:29" x14ac:dyDescent="0.3">
      <c r="B2194">
        <v>6.7044319130403904</v>
      </c>
      <c r="C2194">
        <v>148.84212929868801</v>
      </c>
      <c r="D2194">
        <v>133.29032252738</v>
      </c>
      <c r="E2194">
        <v>7.1184654027912604</v>
      </c>
      <c r="F2194">
        <f>$AH$27</f>
        <v>333.77577661081307</v>
      </c>
      <c r="G2194">
        <v>403.42099569525402</v>
      </c>
      <c r="H2194">
        <v>20.794371326187601</v>
      </c>
      <c r="I2194">
        <v>70.346102289947794</v>
      </c>
      <c r="J2194">
        <v>3.3953317425857699</v>
      </c>
      <c r="O2194" t="str">
        <f t="shared" si="308"/>
        <v>Alkaline</v>
      </c>
      <c r="P2194" t="str" cm="1">
        <f t="array" ref="P2194">_xlfn.IFS(C2193&lt;=60,"Soft",
C2193&lt;120,"Moderately Soft",
C2193&lt;=170,"Desirable",
C2193&lt;=240,"Moderately Hard",
C2193&gt;240,"Hard")</f>
        <v>Moderately Hard</v>
      </c>
      <c r="Q2194" t="str" cm="1">
        <f t="array" ref="Q2194">_xlfn.IFS(D2193&lt;50,"Non-Beneficial",
D2193&lt;=150,"Excellent",
D2193&lt;=250,"Good",
D2193&lt;=350,"Average",
D2193&lt;=500,"Poor",
D2193&lt;=800,"Very Poor",
D2193&gt;800,"Unacceptable")</f>
        <v>Average</v>
      </c>
      <c r="R2194" t="str">
        <f t="shared" si="307"/>
        <v>Unacceptable</v>
      </c>
      <c r="S2194" t="str">
        <f t="shared" si="309"/>
        <v>Safe</v>
      </c>
      <c r="T2194" t="str">
        <f t="shared" si="310"/>
        <v>Unacceptable</v>
      </c>
      <c r="U2194" t="str">
        <f t="shared" si="311"/>
        <v>Acceptable</v>
      </c>
      <c r="V2194" t="str">
        <f t="shared" si="312"/>
        <v>Safe</v>
      </c>
      <c r="W2194" t="str">
        <f t="shared" si="313"/>
        <v>Acceptable</v>
      </c>
      <c r="AA2194" t="str">
        <f t="shared" si="314"/>
        <v>Not-Potable</v>
      </c>
      <c r="AB2194" t="str">
        <f t="shared" si="315"/>
        <v>Not-Potable</v>
      </c>
      <c r="AC2194" t="s">
        <v>40</v>
      </c>
    </row>
    <row r="2195" spans="2:29" x14ac:dyDescent="0.3">
      <c r="B2195">
        <f>$AG$27</f>
        <v>7.080794504276815</v>
      </c>
      <c r="C2195">
        <v>194.71918585679401</v>
      </c>
      <c r="D2195">
        <v>183.440694441137</v>
      </c>
      <c r="E2195">
        <v>7.6118366674890297</v>
      </c>
      <c r="F2195">
        <f>$AH$27</f>
        <v>333.77577661081307</v>
      </c>
      <c r="G2195">
        <v>320.356013888017</v>
      </c>
      <c r="H2195">
        <v>12.333237098190001</v>
      </c>
      <c r="I2195">
        <v>75.114888177573903</v>
      </c>
      <c r="J2195">
        <v>4.5153223339117803</v>
      </c>
      <c r="O2195" t="str">
        <f t="shared" si="308"/>
        <v>Drinkable</v>
      </c>
      <c r="P2195" t="str" cm="1">
        <f t="array" ref="P2195">_xlfn.IFS(C2194&lt;=60,"Soft",
C2194&lt;120,"Moderately Soft",
C2194&lt;=170,"Desirable",
C2194&lt;=240,"Moderately Hard",
C2194&gt;240,"Hard")</f>
        <v>Desirable</v>
      </c>
      <c r="Q2195" t="str" cm="1">
        <f t="array" ref="Q2195">_xlfn.IFS(D2194&lt;50,"Non-Beneficial",
D2194&lt;=150,"Excellent",
D2194&lt;=250,"Good",
D2194&lt;=350,"Average",
D2194&lt;=500,"Poor",
D2194&lt;=800,"Very Poor",
D2194&gt;800,"Unacceptable")</f>
        <v>Excellent</v>
      </c>
      <c r="R2195" t="str">
        <f t="shared" si="307"/>
        <v>Unacceptable</v>
      </c>
      <c r="S2195" t="str">
        <f t="shared" si="309"/>
        <v>Safe</v>
      </c>
      <c r="T2195" t="str">
        <f t="shared" si="310"/>
        <v>Acceptable</v>
      </c>
      <c r="U2195" t="str">
        <f t="shared" si="311"/>
        <v>Unacceptable</v>
      </c>
      <c r="V2195" t="str">
        <f t="shared" si="312"/>
        <v>Safe</v>
      </c>
      <c r="W2195" t="str">
        <f t="shared" si="313"/>
        <v>Acceptable</v>
      </c>
      <c r="AA2195" t="str">
        <f t="shared" si="314"/>
        <v>Not-Potable</v>
      </c>
      <c r="AB2195" t="str">
        <f t="shared" si="315"/>
        <v>Not-Potable</v>
      </c>
      <c r="AC2195" t="s">
        <v>40</v>
      </c>
    </row>
    <row r="2196" spans="2:29" x14ac:dyDescent="0.3">
      <c r="B2196">
        <v>8.0283042415009405</v>
      </c>
      <c r="C2196">
        <v>204.78373468293699</v>
      </c>
      <c r="D2196">
        <v>204.08485598280899</v>
      </c>
      <c r="E2196">
        <v>4.5315812236712798</v>
      </c>
      <c r="F2196">
        <v>406.32892069934701</v>
      </c>
      <c r="G2196">
        <v>515.57509707215604</v>
      </c>
      <c r="H2196">
        <v>21.5588626139924</v>
      </c>
      <c r="I2196">
        <v>70.547217639854097</v>
      </c>
      <c r="J2196">
        <v>3.9159908102721901</v>
      </c>
      <c r="O2196" t="str">
        <f t="shared" si="308"/>
        <v>Neutral</v>
      </c>
      <c r="P2196" t="str" cm="1">
        <f t="array" ref="P2196">_xlfn.IFS(C2195&lt;=60,"Soft",
C2195&lt;120,"Moderately Soft",
C2195&lt;=170,"Desirable",
C2195&lt;=240,"Moderately Hard",
C2195&gt;240,"Hard")</f>
        <v>Moderately Hard</v>
      </c>
      <c r="Q2196" t="str" cm="1">
        <f t="array" ref="Q2196">_xlfn.IFS(D2195&lt;50,"Non-Beneficial",
D2195&lt;=150,"Excellent",
D2195&lt;=250,"Good",
D2195&lt;=350,"Average",
D2195&lt;=500,"Poor",
D2195&lt;=800,"Very Poor",
D2195&gt;800,"Unacceptable")</f>
        <v>Good</v>
      </c>
      <c r="R2196" t="str">
        <f t="shared" si="307"/>
        <v>Unacceptable</v>
      </c>
      <c r="S2196" t="str">
        <f t="shared" si="309"/>
        <v>Safe</v>
      </c>
      <c r="T2196" t="str">
        <f t="shared" si="310"/>
        <v>Acceptable</v>
      </c>
      <c r="U2196" t="str">
        <f t="shared" si="311"/>
        <v>Acceptable</v>
      </c>
      <c r="V2196" t="str">
        <f t="shared" si="312"/>
        <v>Safe</v>
      </c>
      <c r="W2196" t="str">
        <f t="shared" si="313"/>
        <v>Acceptable</v>
      </c>
      <c r="AA2196" t="str">
        <f t="shared" si="314"/>
        <v>Not-Potable</v>
      </c>
      <c r="AB2196" t="str">
        <f t="shared" si="315"/>
        <v>Potable</v>
      </c>
      <c r="AC2196" t="s">
        <v>40</v>
      </c>
    </row>
    <row r="2197" spans="2:29" x14ac:dyDescent="0.3">
      <c r="B2197">
        <f>$AG$27</f>
        <v>7.080794504276815</v>
      </c>
      <c r="C2197">
        <v>168.042465088103</v>
      </c>
      <c r="D2197">
        <v>185.643720550886</v>
      </c>
      <c r="E2197">
        <v>8.5621563820203495</v>
      </c>
      <c r="F2197">
        <v>345.20522222021702</v>
      </c>
      <c r="G2197">
        <v>419.13157651306801</v>
      </c>
      <c r="H2197">
        <v>18.4598901983769</v>
      </c>
      <c r="I2197">
        <v>59.700209664699699</v>
      </c>
      <c r="J2197">
        <v>2.96243297108746</v>
      </c>
      <c r="O2197" t="str">
        <f t="shared" si="308"/>
        <v>Alkaline</v>
      </c>
      <c r="P2197" t="str" cm="1">
        <f t="array" ref="P2197">_xlfn.IFS(C2196&lt;=60,"Soft",
C2196&lt;120,"Moderately Soft",
C2196&lt;=170,"Desirable",
C2196&lt;=240,"Moderately Hard",
C2196&gt;240,"Hard")</f>
        <v>Moderately Hard</v>
      </c>
      <c r="Q2197" t="str" cm="1">
        <f t="array" ref="Q2197">_xlfn.IFS(D2196&lt;50,"Non-Beneficial",
D2196&lt;=150,"Excellent",
D2196&lt;=250,"Good",
D2196&lt;=350,"Average",
D2196&lt;=500,"Poor",
D2196&lt;=800,"Very Poor",
D2196&gt;800,"Unacceptable")</f>
        <v>Good</v>
      </c>
      <c r="R2197" t="str">
        <f t="shared" si="307"/>
        <v>Acceptable</v>
      </c>
      <c r="S2197" t="str">
        <f t="shared" si="309"/>
        <v>Unsafe</v>
      </c>
      <c r="T2197" t="str">
        <f t="shared" si="310"/>
        <v>Unacceptable</v>
      </c>
      <c r="U2197" t="str">
        <f t="shared" si="311"/>
        <v>Unacceptable</v>
      </c>
      <c r="V2197" t="str">
        <f t="shared" si="312"/>
        <v>Safe</v>
      </c>
      <c r="W2197" t="str">
        <f t="shared" si="313"/>
        <v>Acceptable</v>
      </c>
      <c r="AA2197" t="str">
        <f t="shared" si="314"/>
        <v>Not-Potable</v>
      </c>
      <c r="AB2197" t="str">
        <f t="shared" si="315"/>
        <v>Not-Potable</v>
      </c>
      <c r="AC2197" t="s">
        <v>40</v>
      </c>
    </row>
    <row r="2198" spans="2:29" x14ac:dyDescent="0.3">
      <c r="B2198">
        <v>8.6168244264196598</v>
      </c>
      <c r="C2198">
        <v>228.76294520325999</v>
      </c>
      <c r="D2198">
        <v>191.262985372446</v>
      </c>
      <c r="E2198">
        <v>7.0175783589057898</v>
      </c>
      <c r="F2198">
        <v>327.89482118509198</v>
      </c>
      <c r="G2198">
        <v>383.52702305182697</v>
      </c>
      <c r="H2198">
        <v>14.7592565817486</v>
      </c>
      <c r="I2198">
        <v>41.275926589429801</v>
      </c>
      <c r="J2198">
        <v>4.5845656633545699</v>
      </c>
      <c r="O2198" t="str">
        <f t="shared" si="308"/>
        <v>Neutral</v>
      </c>
      <c r="P2198" t="str" cm="1">
        <f t="array" ref="P2198">_xlfn.IFS(C2197&lt;=60,"Soft",
C2197&lt;120,"Moderately Soft",
C2197&lt;=170,"Desirable",
C2197&lt;=240,"Moderately Hard",
C2197&gt;240,"Hard")</f>
        <v>Desirable</v>
      </c>
      <c r="Q2198" t="str" cm="1">
        <f t="array" ref="Q2198">_xlfn.IFS(D2197&lt;50,"Non-Beneficial",
D2197&lt;=150,"Excellent",
D2197&lt;=250,"Good",
D2197&lt;=350,"Average",
D2197&lt;=500,"Poor",
D2197&lt;=800,"Very Poor",
D2197&gt;800,"Unacceptable")</f>
        <v>Good</v>
      </c>
      <c r="R2198" t="str">
        <f t="shared" si="307"/>
        <v>Unacceptable</v>
      </c>
      <c r="S2198" t="str">
        <f t="shared" si="309"/>
        <v>Safe</v>
      </c>
      <c r="T2198" t="str">
        <f t="shared" si="310"/>
        <v>Acceptable</v>
      </c>
      <c r="U2198" t="str">
        <f t="shared" si="311"/>
        <v>Acceptable</v>
      </c>
      <c r="V2198" t="str">
        <f t="shared" si="312"/>
        <v>Safe</v>
      </c>
      <c r="W2198" t="str">
        <f t="shared" si="313"/>
        <v>Acceptable</v>
      </c>
      <c r="AA2198" t="str">
        <f t="shared" si="314"/>
        <v>Not-Potable</v>
      </c>
      <c r="AB2198" t="str">
        <f t="shared" si="315"/>
        <v>Potable</v>
      </c>
      <c r="AC2198" t="s">
        <v>40</v>
      </c>
    </row>
    <row r="2199" spans="2:29" x14ac:dyDescent="0.3">
      <c r="B2199">
        <v>9.4671290303861895</v>
      </c>
      <c r="C2199">
        <v>169.21440754297799</v>
      </c>
      <c r="D2199">
        <v>333.65315415634302</v>
      </c>
      <c r="E2199">
        <v>8.4604897865169306</v>
      </c>
      <c r="F2199">
        <v>315.96039772320199</v>
      </c>
      <c r="G2199">
        <v>449.72395169052601</v>
      </c>
      <c r="H2199">
        <v>10.396795637877601</v>
      </c>
      <c r="I2199">
        <v>74.326897982698199</v>
      </c>
      <c r="J2199">
        <v>3.1641879937085302</v>
      </c>
      <c r="O2199" t="str">
        <f t="shared" si="308"/>
        <v>Alkaline</v>
      </c>
      <c r="P2199" t="str" cm="1">
        <f t="array" ref="P2199">_xlfn.IFS(C2198&lt;=60,"Soft",
C2198&lt;120,"Moderately Soft",
C2198&lt;=170,"Desirable",
C2198&lt;=240,"Moderately Hard",
C2198&gt;240,"Hard")</f>
        <v>Moderately Hard</v>
      </c>
      <c r="Q2199" t="str" cm="1">
        <f t="array" ref="Q2199">_xlfn.IFS(D2198&lt;50,"Non-Beneficial",
D2198&lt;=150,"Excellent",
D2198&lt;=250,"Good",
D2198&lt;=350,"Average",
D2198&lt;=500,"Poor",
D2198&lt;=800,"Very Poor",
D2198&gt;800,"Unacceptable")</f>
        <v>Good</v>
      </c>
      <c r="R2199" t="str">
        <f t="shared" si="307"/>
        <v>Unacceptable</v>
      </c>
      <c r="S2199" t="str">
        <f t="shared" si="309"/>
        <v>Safe</v>
      </c>
      <c r="T2199" t="str">
        <f t="shared" si="310"/>
        <v>Acceptable</v>
      </c>
      <c r="U2199" t="str">
        <f t="shared" si="311"/>
        <v>Acceptable</v>
      </c>
      <c r="V2199" t="str">
        <f t="shared" si="312"/>
        <v>Safe</v>
      </c>
      <c r="W2199" t="str">
        <f t="shared" si="313"/>
        <v>Acceptable</v>
      </c>
      <c r="AA2199" t="str">
        <f t="shared" si="314"/>
        <v>Not-Potable</v>
      </c>
      <c r="AB2199" t="str">
        <f t="shared" si="315"/>
        <v>Not-Potable</v>
      </c>
      <c r="AC2199" t="s">
        <v>40</v>
      </c>
    </row>
    <row r="2200" spans="2:29" x14ac:dyDescent="0.3">
      <c r="B2200">
        <v>6.7936986345771997</v>
      </c>
      <c r="C2200">
        <v>227.22575069016301</v>
      </c>
      <c r="D2200">
        <v>144.70053548847099</v>
      </c>
      <c r="E2200">
        <v>8.4715089551111102</v>
      </c>
      <c r="F2200">
        <v>274.44471856196401</v>
      </c>
      <c r="G2200">
        <v>360.75567431753598</v>
      </c>
      <c r="H2200">
        <v>19.4021494018791</v>
      </c>
      <c r="I2200">
        <v>40.290591367270302</v>
      </c>
      <c r="J2200">
        <v>4.8229580457468302</v>
      </c>
      <c r="O2200" t="str">
        <f t="shared" si="308"/>
        <v>Alkaline</v>
      </c>
      <c r="P2200" t="str" cm="1">
        <f t="array" ref="P2200">_xlfn.IFS(C2199&lt;=60,"Soft",
C2199&lt;120,"Moderately Soft",
C2199&lt;=170,"Desirable",
C2199&lt;=240,"Moderately Hard",
C2199&gt;240,"Hard")</f>
        <v>Desirable</v>
      </c>
      <c r="Q2200" t="str" cm="1">
        <f t="array" ref="Q2200">_xlfn.IFS(D2199&lt;50,"Non-Beneficial",
D2199&lt;=150,"Excellent",
D2199&lt;=250,"Good",
D2199&lt;=350,"Average",
D2199&lt;=500,"Poor",
D2199&lt;=800,"Very Poor",
D2199&gt;800,"Unacceptable")</f>
        <v>Average</v>
      </c>
      <c r="R2200" t="str">
        <f t="shared" si="307"/>
        <v>Unacceptable</v>
      </c>
      <c r="S2200" t="str">
        <f t="shared" si="309"/>
        <v>Safe</v>
      </c>
      <c r="T2200" t="str">
        <f t="shared" si="310"/>
        <v>Acceptable</v>
      </c>
      <c r="U2200" t="str">
        <f t="shared" si="311"/>
        <v>Acceptable</v>
      </c>
      <c r="V2200" t="str">
        <f t="shared" si="312"/>
        <v>Safe</v>
      </c>
      <c r="W2200" t="str">
        <f t="shared" si="313"/>
        <v>Acceptable</v>
      </c>
      <c r="AA2200" t="str">
        <f t="shared" si="314"/>
        <v>Not-Potable</v>
      </c>
      <c r="AB2200" t="str">
        <f t="shared" si="315"/>
        <v>Not-Potable</v>
      </c>
      <c r="AC2200" t="s">
        <v>40</v>
      </c>
    </row>
    <row r="2201" spans="2:29" x14ac:dyDescent="0.3">
      <c r="B2201">
        <f>$AG$27</f>
        <v>7.080794504276815</v>
      </c>
      <c r="C2201">
        <v>229.72534837275799</v>
      </c>
      <c r="D2201">
        <v>224.44559411998202</v>
      </c>
      <c r="E2201">
        <v>5.7021749229881697</v>
      </c>
      <c r="F2201">
        <v>320.99005051805398</v>
      </c>
      <c r="G2201">
        <v>389.03088883056699</v>
      </c>
      <c r="H2201">
        <v>15.5015430017089</v>
      </c>
      <c r="I2201">
        <v>34.246212244230399</v>
      </c>
      <c r="J2201">
        <v>3.85115424035647</v>
      </c>
      <c r="O2201" t="str">
        <f t="shared" si="308"/>
        <v>Drinkable</v>
      </c>
      <c r="P2201" t="str" cm="1">
        <f t="array" ref="P2201">_xlfn.IFS(C2200&lt;=60,"Soft",
C2200&lt;120,"Moderately Soft",
C2200&lt;=170,"Desirable",
C2200&lt;=240,"Moderately Hard",
C2200&gt;240,"Hard")</f>
        <v>Moderately Hard</v>
      </c>
      <c r="Q2201" t="str" cm="1">
        <f t="array" ref="Q2201">_xlfn.IFS(D2200&lt;50,"Non-Beneficial",
D2200&lt;=150,"Excellent",
D2200&lt;=250,"Good",
D2200&lt;=350,"Average",
D2200&lt;=500,"Poor",
D2200&lt;=800,"Very Poor",
D2200&gt;800,"Unacceptable")</f>
        <v>Excellent</v>
      </c>
      <c r="R2201" t="str">
        <f t="shared" si="307"/>
        <v>Unacceptable</v>
      </c>
      <c r="S2201" t="str">
        <f t="shared" si="309"/>
        <v>Safe</v>
      </c>
      <c r="T2201" t="str">
        <f t="shared" si="310"/>
        <v>Acceptable</v>
      </c>
      <c r="U2201" t="str">
        <f t="shared" si="311"/>
        <v>Acceptable</v>
      </c>
      <c r="V2201" t="str">
        <f t="shared" si="312"/>
        <v>Safe</v>
      </c>
      <c r="W2201" t="str">
        <f t="shared" si="313"/>
        <v>Acceptable</v>
      </c>
      <c r="AA2201" t="str">
        <f t="shared" si="314"/>
        <v>Not-Potable</v>
      </c>
      <c r="AB2201" t="str">
        <f t="shared" si="315"/>
        <v>Potable</v>
      </c>
      <c r="AC2201" t="s">
        <v>40</v>
      </c>
    </row>
    <row r="2202" spans="2:29" x14ac:dyDescent="0.3">
      <c r="B2202">
        <f>$AG$27</f>
        <v>7.080794504276815</v>
      </c>
      <c r="C2202">
        <v>188.395023366706</v>
      </c>
      <c r="D2202">
        <v>218.75216396736903</v>
      </c>
      <c r="E2202">
        <v>7.1413722330931204</v>
      </c>
      <c r="F2202">
        <v>408.85590237622699</v>
      </c>
      <c r="G2202">
        <v>616.121340226043</v>
      </c>
      <c r="H2202">
        <v>8.9743884381666099</v>
      </c>
      <c r="I2202">
        <v>59.708017048233899</v>
      </c>
      <c r="J2202">
        <v>4.1232394789940301</v>
      </c>
      <c r="O2202" t="str">
        <f t="shared" si="308"/>
        <v>Neutral</v>
      </c>
      <c r="P2202" t="str" cm="1">
        <f t="array" ref="P2202">_xlfn.IFS(C2201&lt;=60,"Soft",
C2201&lt;120,"Moderately Soft",
C2201&lt;=170,"Desirable",
C2201&lt;=240,"Moderately Hard",
C2201&gt;240,"Hard")</f>
        <v>Moderately Hard</v>
      </c>
      <c r="Q2202" t="str" cm="1">
        <f t="array" ref="Q2202">_xlfn.IFS(D2201&lt;50,"Non-Beneficial",
D2201&lt;=150,"Excellent",
D2201&lt;=250,"Good",
D2201&lt;=350,"Average",
D2201&lt;=500,"Poor",
D2201&lt;=800,"Very Poor",
D2201&gt;800,"Unacceptable")</f>
        <v>Good</v>
      </c>
      <c r="R2202" t="str">
        <f t="shared" si="307"/>
        <v>Needs Boiling</v>
      </c>
      <c r="S2202" t="str">
        <f t="shared" si="309"/>
        <v>Safe</v>
      </c>
      <c r="T2202" t="str">
        <f t="shared" si="310"/>
        <v>Acceptable</v>
      </c>
      <c r="U2202" t="str">
        <f t="shared" si="311"/>
        <v>Acceptable</v>
      </c>
      <c r="V2202" t="str">
        <f t="shared" si="312"/>
        <v>Safe</v>
      </c>
      <c r="W2202" t="str">
        <f t="shared" si="313"/>
        <v>Acceptable</v>
      </c>
      <c r="AA2202" t="str">
        <f t="shared" si="314"/>
        <v>Potable</v>
      </c>
      <c r="AB2202" t="str">
        <f t="shared" si="315"/>
        <v>Potable</v>
      </c>
      <c r="AC2202" t="s">
        <v>40</v>
      </c>
    </row>
    <row r="2203" spans="2:29" x14ac:dyDescent="0.3">
      <c r="B2203">
        <v>5.4860586023204698</v>
      </c>
      <c r="C2203">
        <v>186.69563195705399</v>
      </c>
      <c r="D2203">
        <v>166.39215178592201</v>
      </c>
      <c r="E2203">
        <v>9.8077795551508196</v>
      </c>
      <c r="F2203">
        <f>$AH$27</f>
        <v>333.77577661081307</v>
      </c>
      <c r="G2203">
        <v>355.942431392044</v>
      </c>
      <c r="H2203">
        <v>12.254261935458601</v>
      </c>
      <c r="I2203">
        <f>$AI$27</f>
        <v>66.396292946768</v>
      </c>
      <c r="J2203">
        <v>4.5577074951068903</v>
      </c>
      <c r="O2203" t="str">
        <f t="shared" si="308"/>
        <v>Neutral</v>
      </c>
      <c r="P2203" t="str" cm="1">
        <f t="array" ref="P2203">_xlfn.IFS(C2202&lt;=60,"Soft",
C2202&lt;120,"Moderately Soft",
C2202&lt;=170,"Desirable",
C2202&lt;=240,"Moderately Hard",
C2202&gt;240,"Hard")</f>
        <v>Moderately Hard</v>
      </c>
      <c r="Q2203" t="str" cm="1">
        <f t="array" ref="Q2203">_xlfn.IFS(D2202&lt;50,"Non-Beneficial",
D2202&lt;=150,"Excellent",
D2202&lt;=250,"Good",
D2202&lt;=350,"Average",
D2202&lt;=500,"Poor",
D2202&lt;=800,"Very Poor",
D2202&gt;800,"Unacceptable")</f>
        <v>Good</v>
      </c>
      <c r="R2203" t="str">
        <f t="shared" si="307"/>
        <v>Unacceptable</v>
      </c>
      <c r="S2203" t="str">
        <f t="shared" si="309"/>
        <v>Unsafe</v>
      </c>
      <c r="T2203" t="str">
        <f t="shared" si="310"/>
        <v>Unacceptable</v>
      </c>
      <c r="U2203" t="str">
        <f t="shared" si="311"/>
        <v>Acceptable</v>
      </c>
      <c r="V2203" t="str">
        <f t="shared" si="312"/>
        <v>Safe</v>
      </c>
      <c r="W2203" t="str">
        <f t="shared" si="313"/>
        <v>Acceptable</v>
      </c>
      <c r="AA2203" t="str">
        <f t="shared" si="314"/>
        <v>Not-Potable</v>
      </c>
      <c r="AB2203" t="str">
        <f t="shared" si="315"/>
        <v>Not-Potable</v>
      </c>
      <c r="AC2203" t="s">
        <v>40</v>
      </c>
    </row>
    <row r="2204" spans="2:29" x14ac:dyDescent="0.3">
      <c r="B2204">
        <v>5.0507483799827</v>
      </c>
      <c r="C2204">
        <v>191.722206055545</v>
      </c>
      <c r="D2204">
        <v>182.520759896447</v>
      </c>
      <c r="E2204">
        <v>8.1181151504589995</v>
      </c>
      <c r="F2204">
        <v>284.215072439023</v>
      </c>
      <c r="G2204">
        <v>373.74122847367897</v>
      </c>
      <c r="H2204">
        <v>18.045432290752</v>
      </c>
      <c r="I2204">
        <v>91.851938021091101</v>
      </c>
      <c r="J2204">
        <v>3.9302906628109802</v>
      </c>
      <c r="O2204" t="str">
        <f t="shared" si="308"/>
        <v>Acidic</v>
      </c>
      <c r="P2204" t="str" cm="1">
        <f t="array" ref="P2204">_xlfn.IFS(C2203&lt;=60,"Soft",
C2203&lt;120,"Moderately Soft",
C2203&lt;=170,"Desirable",
C2203&lt;=240,"Moderately Hard",
C2203&gt;240,"Hard")</f>
        <v>Moderately Hard</v>
      </c>
      <c r="Q2204" t="str" cm="1">
        <f t="array" ref="Q2204">_xlfn.IFS(D2203&lt;50,"Non-Beneficial",
D2203&lt;=150,"Excellent",
D2203&lt;=250,"Good",
D2203&lt;=350,"Average",
D2203&lt;=500,"Poor",
D2203&lt;=800,"Very Poor",
D2203&gt;800,"Unacceptable")</f>
        <v>Good</v>
      </c>
      <c r="R2204" t="str">
        <f t="shared" si="307"/>
        <v>Unacceptable</v>
      </c>
      <c r="S2204" t="str">
        <f t="shared" si="309"/>
        <v>Safe</v>
      </c>
      <c r="T2204" t="str">
        <f t="shared" si="310"/>
        <v>Acceptable</v>
      </c>
      <c r="U2204" t="str">
        <f t="shared" si="311"/>
        <v>Acceptable</v>
      </c>
      <c r="V2204" t="str">
        <f t="shared" si="312"/>
        <v>Safe</v>
      </c>
      <c r="W2204" t="str">
        <f t="shared" si="313"/>
        <v>Acceptable</v>
      </c>
      <c r="AA2204" t="str">
        <f t="shared" si="314"/>
        <v>Not-Potable</v>
      </c>
      <c r="AB2204" t="str">
        <f t="shared" si="315"/>
        <v>Not-Potable</v>
      </c>
      <c r="AC2204" t="s">
        <v>40</v>
      </c>
    </row>
    <row r="2205" spans="2:29" x14ac:dyDescent="0.3">
      <c r="B2205">
        <v>6.2461175651729501</v>
      </c>
      <c r="C2205">
        <v>199.098973292979</v>
      </c>
      <c r="D2205">
        <v>270.01335319183102</v>
      </c>
      <c r="E2205">
        <v>7.8080134571463002</v>
      </c>
      <c r="F2205">
        <v>296.923625520641</v>
      </c>
      <c r="G2205">
        <v>478.74594530050302</v>
      </c>
      <c r="H2205">
        <v>17.128023270048502</v>
      </c>
      <c r="I2205">
        <v>84.798956253886402</v>
      </c>
      <c r="J2205">
        <v>4.7551580133412603</v>
      </c>
      <c r="O2205" t="str">
        <f t="shared" si="308"/>
        <v>Acidic</v>
      </c>
      <c r="P2205" t="str" cm="1">
        <f t="array" ref="P2205">_xlfn.IFS(C2204&lt;=60,"Soft",
C2204&lt;120,"Moderately Soft",
C2204&lt;=170,"Desirable",
C2204&lt;=240,"Moderately Hard",
C2204&gt;240,"Hard")</f>
        <v>Moderately Hard</v>
      </c>
      <c r="Q2205" t="str" cm="1">
        <f t="array" ref="Q2205">_xlfn.IFS(D2204&lt;50,"Non-Beneficial",
D2204&lt;=150,"Excellent",
D2204&lt;=250,"Good",
D2204&lt;=350,"Average",
D2204&lt;=500,"Poor",
D2204&lt;=800,"Very Poor",
D2204&gt;800,"Unacceptable")</f>
        <v>Good</v>
      </c>
      <c r="R2205" t="str">
        <f t="shared" si="307"/>
        <v>Unacceptable</v>
      </c>
      <c r="S2205" t="str">
        <f t="shared" si="309"/>
        <v>Safe</v>
      </c>
      <c r="T2205" t="str">
        <f t="shared" si="310"/>
        <v>Acceptable</v>
      </c>
      <c r="U2205" t="str">
        <f t="shared" si="311"/>
        <v>Acceptable</v>
      </c>
      <c r="V2205" t="str">
        <f t="shared" si="312"/>
        <v>Unsafe</v>
      </c>
      <c r="W2205" t="str">
        <f t="shared" si="313"/>
        <v>Acceptable</v>
      </c>
      <c r="AA2205" t="str">
        <f t="shared" si="314"/>
        <v>Not-Potable</v>
      </c>
      <c r="AB2205" t="str">
        <f t="shared" si="315"/>
        <v>Not-Potable</v>
      </c>
      <c r="AC2205" t="s">
        <v>40</v>
      </c>
    </row>
    <row r="2206" spans="2:29" x14ac:dyDescent="0.3">
      <c r="B2206">
        <v>8.1423309134464592</v>
      </c>
      <c r="C2206">
        <v>221.75234848010899</v>
      </c>
      <c r="D2206">
        <v>298.08236904440497</v>
      </c>
      <c r="E2206">
        <v>8.8201558287318296</v>
      </c>
      <c r="F2206">
        <v>205.93509063777799</v>
      </c>
      <c r="G2206">
        <v>556.65764359185096</v>
      </c>
      <c r="H2206">
        <v>10.737799711453301</v>
      </c>
      <c r="I2206">
        <v>59.512998065039397</v>
      </c>
      <c r="J2206">
        <v>4.70486593038558</v>
      </c>
      <c r="O2206" t="str">
        <f t="shared" si="308"/>
        <v>Acidic</v>
      </c>
      <c r="P2206" t="str" cm="1">
        <f t="array" ref="P2206">_xlfn.IFS(C2205&lt;=60,"Soft",
C2205&lt;120,"Moderately Soft",
C2205&lt;=170,"Desirable",
C2205&lt;=240,"Moderately Hard",
C2205&gt;240,"Hard")</f>
        <v>Moderately Hard</v>
      </c>
      <c r="Q2206" t="str" cm="1">
        <f t="array" ref="Q2206">_xlfn.IFS(D2205&lt;50,"Non-Beneficial",
D2205&lt;=150,"Excellent",
D2205&lt;=250,"Good",
D2205&lt;=350,"Average",
D2205&lt;=500,"Poor",
D2205&lt;=800,"Very Poor",
D2205&gt;800,"Unacceptable")</f>
        <v>Average</v>
      </c>
      <c r="R2206" t="str">
        <f t="shared" si="307"/>
        <v>Unacceptable</v>
      </c>
      <c r="S2206" t="str">
        <f t="shared" si="309"/>
        <v>Safe</v>
      </c>
      <c r="T2206" t="str">
        <f t="shared" si="310"/>
        <v>Acceptable</v>
      </c>
      <c r="U2206" t="str">
        <f t="shared" si="311"/>
        <v>Acceptable</v>
      </c>
      <c r="V2206" t="str">
        <f t="shared" si="312"/>
        <v>Unsafe</v>
      </c>
      <c r="W2206" t="str">
        <f t="shared" si="313"/>
        <v>Acceptable</v>
      </c>
      <c r="AA2206" t="str">
        <f t="shared" si="314"/>
        <v>Not-Potable</v>
      </c>
      <c r="AB2206" t="str">
        <f t="shared" si="315"/>
        <v>Not-Potable</v>
      </c>
      <c r="AC2206" t="s">
        <v>40</v>
      </c>
    </row>
    <row r="2207" spans="2:29" x14ac:dyDescent="0.3">
      <c r="B2207">
        <v>6.8528990851413196</v>
      </c>
      <c r="C2207">
        <v>158.07979129691401</v>
      </c>
      <c r="D2207">
        <v>119.144637781561</v>
      </c>
      <c r="E2207">
        <v>7.6349668328664499</v>
      </c>
      <c r="F2207">
        <v>386.167384444037</v>
      </c>
      <c r="G2207">
        <v>473.64334287467602</v>
      </c>
      <c r="H2207">
        <v>16.939374487917501</v>
      </c>
      <c r="I2207">
        <v>62.695471352981997</v>
      </c>
      <c r="J2207">
        <v>4.59476061363479</v>
      </c>
      <c r="O2207" t="str">
        <f t="shared" si="308"/>
        <v>Alkaline</v>
      </c>
      <c r="P2207" t="str" cm="1">
        <f t="array" ref="P2207">_xlfn.IFS(C2206&lt;=60,"Soft",
C2206&lt;120,"Moderately Soft",
C2206&lt;=170,"Desirable",
C2206&lt;=240,"Moderately Hard",
C2206&gt;240,"Hard")</f>
        <v>Moderately Hard</v>
      </c>
      <c r="Q2207" t="str" cm="1">
        <f t="array" ref="Q2207">_xlfn.IFS(D2206&lt;50,"Non-Beneficial",
D2206&lt;=150,"Excellent",
D2206&lt;=250,"Good",
D2206&lt;=350,"Average",
D2206&lt;=500,"Poor",
D2206&lt;=800,"Very Poor",
D2206&gt;800,"Unacceptable")</f>
        <v>Average</v>
      </c>
      <c r="R2207" t="str">
        <f t="shared" si="307"/>
        <v>Unacceptable</v>
      </c>
      <c r="S2207" t="str">
        <f t="shared" si="309"/>
        <v>Safe</v>
      </c>
      <c r="T2207" t="str">
        <f t="shared" si="310"/>
        <v>Unacceptable</v>
      </c>
      <c r="U2207" t="str">
        <f t="shared" si="311"/>
        <v>Acceptable</v>
      </c>
      <c r="V2207" t="str">
        <f t="shared" si="312"/>
        <v>Safe</v>
      </c>
      <c r="W2207" t="str">
        <f t="shared" si="313"/>
        <v>Acceptable</v>
      </c>
      <c r="AA2207" t="str">
        <f t="shared" si="314"/>
        <v>Not-Potable</v>
      </c>
      <c r="AB2207" t="str">
        <f t="shared" si="315"/>
        <v>Not-Potable</v>
      </c>
      <c r="AC2207" t="s">
        <v>40</v>
      </c>
    </row>
    <row r="2208" spans="2:29" x14ac:dyDescent="0.3">
      <c r="B2208">
        <v>8.8019335553120008</v>
      </c>
      <c r="C2208">
        <v>225.89546833406001</v>
      </c>
      <c r="D2208">
        <v>236.59211519881799</v>
      </c>
      <c r="E2208">
        <v>2.4586091952100202</v>
      </c>
      <c r="F2208">
        <v>408.41786557935097</v>
      </c>
      <c r="G2208">
        <v>446.99246464209301</v>
      </c>
      <c r="H2208">
        <v>14.340817732831701</v>
      </c>
      <c r="I2208">
        <v>42.800910950083697</v>
      </c>
      <c r="J2208">
        <v>3.7698319361182802</v>
      </c>
      <c r="O2208" t="str">
        <f t="shared" si="308"/>
        <v>Neutral</v>
      </c>
      <c r="P2208" t="str" cm="1">
        <f t="array" ref="P2208">_xlfn.IFS(C2207&lt;=60,"Soft",
C2207&lt;120,"Moderately Soft",
C2207&lt;=170,"Desirable",
C2207&lt;=240,"Moderately Hard",
C2207&gt;240,"Hard")</f>
        <v>Desirable</v>
      </c>
      <c r="Q2208" t="str" cm="1">
        <f t="array" ref="Q2208">_xlfn.IFS(D2207&lt;50,"Non-Beneficial",
D2207&lt;=150,"Excellent",
D2207&lt;=250,"Good",
D2207&lt;=350,"Average",
D2207&lt;=500,"Poor",
D2207&lt;=800,"Very Poor",
D2207&gt;800,"Unacceptable")</f>
        <v>Excellent</v>
      </c>
      <c r="R2208" t="str">
        <f t="shared" si="307"/>
        <v>Unacceptable</v>
      </c>
      <c r="S2208" t="str">
        <f t="shared" si="309"/>
        <v>Safe</v>
      </c>
      <c r="T2208" t="str">
        <f t="shared" si="310"/>
        <v>Acceptable</v>
      </c>
      <c r="U2208" t="str">
        <f t="shared" si="311"/>
        <v>Acceptable</v>
      </c>
      <c r="V2208" t="str">
        <f t="shared" si="312"/>
        <v>Safe</v>
      </c>
      <c r="W2208" t="str">
        <f t="shared" si="313"/>
        <v>Acceptable</v>
      </c>
      <c r="AA2208" t="str">
        <f t="shared" si="314"/>
        <v>Not-Potable</v>
      </c>
      <c r="AB2208" t="str">
        <f t="shared" si="315"/>
        <v>Potable</v>
      </c>
      <c r="AC2208" t="s">
        <v>40</v>
      </c>
    </row>
    <row r="2209" spans="2:29" x14ac:dyDescent="0.3">
      <c r="B2209">
        <f>$AG$27</f>
        <v>7.080794504276815</v>
      </c>
      <c r="C2209">
        <v>200.30865256846201</v>
      </c>
      <c r="D2209">
        <v>253.559989214376</v>
      </c>
      <c r="E2209">
        <v>7.1052453398794997</v>
      </c>
      <c r="F2209">
        <v>304.64808984573</v>
      </c>
      <c r="G2209">
        <v>394.24606131568498</v>
      </c>
      <c r="H2209">
        <v>16.067376250688501</v>
      </c>
      <c r="I2209">
        <v>77.810988461703801</v>
      </c>
      <c r="J2209">
        <v>3.2798883380141701</v>
      </c>
      <c r="O2209" t="str">
        <f t="shared" si="308"/>
        <v>Alkaline</v>
      </c>
      <c r="P2209" t="str" cm="1">
        <f t="array" ref="P2209">_xlfn.IFS(C2208&lt;=60,"Soft",
C2208&lt;120,"Moderately Soft",
C2208&lt;=170,"Desirable",
C2208&lt;=240,"Moderately Hard",
C2208&gt;240,"Hard")</f>
        <v>Moderately Hard</v>
      </c>
      <c r="Q2209" t="str" cm="1">
        <f t="array" ref="Q2209">_xlfn.IFS(D2208&lt;50,"Non-Beneficial",
D2208&lt;=150,"Excellent",
D2208&lt;=250,"Good",
D2208&lt;=350,"Average",
D2208&lt;=500,"Poor",
D2208&lt;=800,"Very Poor",
D2208&gt;800,"Unacceptable")</f>
        <v>Good</v>
      </c>
      <c r="R2209" t="str">
        <f t="shared" si="307"/>
        <v>Acceptable</v>
      </c>
      <c r="S2209" t="str">
        <f t="shared" si="309"/>
        <v>Unsafe</v>
      </c>
      <c r="T2209" t="str">
        <f t="shared" si="310"/>
        <v>Acceptable</v>
      </c>
      <c r="U2209" t="str">
        <f t="shared" si="311"/>
        <v>Acceptable</v>
      </c>
      <c r="V2209" t="str">
        <f t="shared" si="312"/>
        <v>Safe</v>
      </c>
      <c r="W2209" t="str">
        <f t="shared" si="313"/>
        <v>Acceptable</v>
      </c>
      <c r="AA2209" t="str">
        <f t="shared" si="314"/>
        <v>Not-Potable</v>
      </c>
      <c r="AB2209" t="str">
        <f t="shared" si="315"/>
        <v>Not-Potable</v>
      </c>
      <c r="AC2209" t="s">
        <v>40</v>
      </c>
    </row>
    <row r="2210" spans="2:29" x14ac:dyDescent="0.3">
      <c r="B2210">
        <v>8.3837616905572396</v>
      </c>
      <c r="C2210">
        <v>156.951864553164</v>
      </c>
      <c r="D2210">
        <v>219.23874085177201</v>
      </c>
      <c r="E2210">
        <v>7.6568311053362796</v>
      </c>
      <c r="F2210">
        <v>379.541640890152</v>
      </c>
      <c r="G2210">
        <v>364.79488267571497</v>
      </c>
      <c r="H2210">
        <v>11.773964309472801</v>
      </c>
      <c r="I2210">
        <v>62.855780350816197</v>
      </c>
      <c r="J2210">
        <v>3.5857366346320001</v>
      </c>
      <c r="O2210" t="str">
        <f t="shared" si="308"/>
        <v>Neutral</v>
      </c>
      <c r="P2210" t="str" cm="1">
        <f t="array" ref="P2210">_xlfn.IFS(C2209&lt;=60,"Soft",
C2209&lt;120,"Moderately Soft",
C2209&lt;=170,"Desirable",
C2209&lt;=240,"Moderately Hard",
C2209&gt;240,"Hard")</f>
        <v>Moderately Hard</v>
      </c>
      <c r="Q2210" t="str" cm="1">
        <f t="array" ref="Q2210">_xlfn.IFS(D2209&lt;50,"Non-Beneficial",
D2209&lt;=150,"Excellent",
D2209&lt;=250,"Good",
D2209&lt;=350,"Average",
D2209&lt;=500,"Poor",
D2209&lt;=800,"Very Poor",
D2209&gt;800,"Unacceptable")</f>
        <v>Average</v>
      </c>
      <c r="R2210" t="str">
        <f t="shared" si="307"/>
        <v>Unacceptable</v>
      </c>
      <c r="S2210" t="str">
        <f t="shared" si="309"/>
        <v>Safe</v>
      </c>
      <c r="T2210" t="str">
        <f t="shared" si="310"/>
        <v>Acceptable</v>
      </c>
      <c r="U2210" t="str">
        <f t="shared" si="311"/>
        <v>Acceptable</v>
      </c>
      <c r="V2210" t="str">
        <f t="shared" si="312"/>
        <v>Safe</v>
      </c>
      <c r="W2210" t="str">
        <f t="shared" si="313"/>
        <v>Acceptable</v>
      </c>
      <c r="AA2210" t="str">
        <f t="shared" si="314"/>
        <v>Not-Potable</v>
      </c>
      <c r="AB2210" t="str">
        <f t="shared" si="315"/>
        <v>Potable</v>
      </c>
      <c r="AC2210" t="s">
        <v>40</v>
      </c>
    </row>
    <row r="2211" spans="2:29" x14ac:dyDescent="0.3">
      <c r="B2211">
        <v>6.4761398403008403</v>
      </c>
      <c r="C2211">
        <v>215.72176857866799</v>
      </c>
      <c r="D2211">
        <v>211.65590648739399</v>
      </c>
      <c r="E2211">
        <v>7.6429522688273597</v>
      </c>
      <c r="F2211">
        <v>348.47494250606599</v>
      </c>
      <c r="G2211">
        <v>315.07813456099302</v>
      </c>
      <c r="H2211">
        <v>13.543180211889901</v>
      </c>
      <c r="I2211">
        <v>46.169007151565303</v>
      </c>
      <c r="J2211">
        <v>4.0415802465144601</v>
      </c>
      <c r="O2211" t="str">
        <f t="shared" si="308"/>
        <v>Alkaline</v>
      </c>
      <c r="P2211" t="str" cm="1">
        <f t="array" ref="P2211">_xlfn.IFS(C2210&lt;=60,"Soft",
C2210&lt;120,"Moderately Soft",
C2210&lt;=170,"Desirable",
C2210&lt;=240,"Moderately Hard",
C2210&gt;240,"Hard")</f>
        <v>Desirable</v>
      </c>
      <c r="Q2211" t="str" cm="1">
        <f t="array" ref="Q2211">_xlfn.IFS(D2210&lt;50,"Non-Beneficial",
D2210&lt;=150,"Excellent",
D2210&lt;=250,"Good",
D2210&lt;=350,"Average",
D2210&lt;=500,"Poor",
D2210&lt;=800,"Very Poor",
D2210&gt;800,"Unacceptable")</f>
        <v>Good</v>
      </c>
      <c r="R2211" t="str">
        <f t="shared" si="307"/>
        <v>Unacceptable</v>
      </c>
      <c r="S2211" t="str">
        <f t="shared" si="309"/>
        <v>Safe</v>
      </c>
      <c r="T2211" t="str">
        <f t="shared" si="310"/>
        <v>Acceptable</v>
      </c>
      <c r="U2211" t="str">
        <f t="shared" si="311"/>
        <v>Acceptable</v>
      </c>
      <c r="V2211" t="str">
        <f t="shared" si="312"/>
        <v>Safe</v>
      </c>
      <c r="W2211" t="str">
        <f t="shared" si="313"/>
        <v>Acceptable</v>
      </c>
      <c r="AA2211" t="str">
        <f t="shared" si="314"/>
        <v>Not-Potable</v>
      </c>
      <c r="AB2211" t="str">
        <f t="shared" si="315"/>
        <v>Not-Potable</v>
      </c>
      <c r="AC2211" t="s">
        <v>40</v>
      </c>
    </row>
    <row r="2212" spans="2:29" x14ac:dyDescent="0.3">
      <c r="B2212">
        <v>9.8945621285686407</v>
      </c>
      <c r="C2212">
        <v>128.585732650468</v>
      </c>
      <c r="D2212">
        <v>264.36033326505503</v>
      </c>
      <c r="E2212">
        <v>8.7787174943973092</v>
      </c>
      <c r="F2212">
        <v>349.74844570387802</v>
      </c>
      <c r="G2212">
        <v>480.667616462946</v>
      </c>
      <c r="H2212">
        <v>9.1058128146577193</v>
      </c>
      <c r="I2212">
        <v>65.327329645523704</v>
      </c>
      <c r="J2212">
        <v>4.6175328802254301</v>
      </c>
      <c r="O2212" t="str">
        <f t="shared" si="308"/>
        <v>Acidic</v>
      </c>
      <c r="P2212" t="str" cm="1">
        <f t="array" ref="P2212">_xlfn.IFS(C2211&lt;=60,"Soft",
C2211&lt;120,"Moderately Soft",
C2211&lt;=170,"Desirable",
C2211&lt;=240,"Moderately Hard",
C2211&gt;240,"Hard")</f>
        <v>Moderately Hard</v>
      </c>
      <c r="Q2212" t="str" cm="1">
        <f t="array" ref="Q2212">_xlfn.IFS(D2211&lt;50,"Non-Beneficial",
D2211&lt;=150,"Excellent",
D2211&lt;=250,"Good",
D2211&lt;=350,"Average",
D2211&lt;=500,"Poor",
D2211&lt;=800,"Very Poor",
D2211&gt;800,"Unacceptable")</f>
        <v>Good</v>
      </c>
      <c r="R2212" t="str">
        <f t="shared" si="307"/>
        <v>Unacceptable</v>
      </c>
      <c r="S2212" t="str">
        <f t="shared" si="309"/>
        <v>Safe</v>
      </c>
      <c r="T2212" t="str">
        <f t="shared" si="310"/>
        <v>Acceptable</v>
      </c>
      <c r="U2212" t="str">
        <f t="shared" si="311"/>
        <v>Acceptable</v>
      </c>
      <c r="V2212" t="str">
        <f t="shared" si="312"/>
        <v>Safe</v>
      </c>
      <c r="W2212" t="str">
        <f t="shared" si="313"/>
        <v>Acceptable</v>
      </c>
      <c r="AA2212" t="str">
        <f t="shared" si="314"/>
        <v>Not-Potable</v>
      </c>
      <c r="AB2212" t="str">
        <f t="shared" si="315"/>
        <v>Not-Potable</v>
      </c>
      <c r="AC2212" t="s">
        <v>40</v>
      </c>
    </row>
    <row r="2213" spans="2:29" x14ac:dyDescent="0.3">
      <c r="B2213">
        <v>4.8080397473753402</v>
      </c>
      <c r="C2213">
        <v>186.16057025668101</v>
      </c>
      <c r="D2213">
        <v>191.180502991834</v>
      </c>
      <c r="E2213">
        <v>7.0544438588052802</v>
      </c>
      <c r="F2213">
        <v>359.40623621948299</v>
      </c>
      <c r="G2213">
        <v>577.49137080485502</v>
      </c>
      <c r="H2213">
        <v>8.3042883816879591</v>
      </c>
      <c r="I2213">
        <v>73.153088718482607</v>
      </c>
      <c r="J2213">
        <v>3.5977599692329498</v>
      </c>
      <c r="O2213" t="str">
        <f t="shared" si="308"/>
        <v>Alkaline</v>
      </c>
      <c r="P2213" t="str" cm="1">
        <f t="array" ref="P2213">_xlfn.IFS(C2212&lt;=60,"Soft",
C2212&lt;120,"Moderately Soft",
C2212&lt;=170,"Desirable",
C2212&lt;=240,"Moderately Hard",
C2212&gt;240,"Hard")</f>
        <v>Desirable</v>
      </c>
      <c r="Q2213" t="str" cm="1">
        <f t="array" ref="Q2213">_xlfn.IFS(D2212&lt;50,"Non-Beneficial",
D2212&lt;=150,"Excellent",
D2212&lt;=250,"Good",
D2212&lt;=350,"Average",
D2212&lt;=500,"Poor",
D2212&lt;=800,"Very Poor",
D2212&gt;800,"Unacceptable")</f>
        <v>Average</v>
      </c>
      <c r="R2213" t="str">
        <f t="shared" si="307"/>
        <v>Unacceptable</v>
      </c>
      <c r="S2213" t="str">
        <f t="shared" si="309"/>
        <v>Safe</v>
      </c>
      <c r="T2213" t="str">
        <f t="shared" si="310"/>
        <v>Acceptable</v>
      </c>
      <c r="U2213" t="str">
        <f t="shared" si="311"/>
        <v>Acceptable</v>
      </c>
      <c r="V2213" t="str">
        <f t="shared" si="312"/>
        <v>Safe</v>
      </c>
      <c r="W2213" t="str">
        <f t="shared" si="313"/>
        <v>Acceptable</v>
      </c>
      <c r="AA2213" t="str">
        <f t="shared" si="314"/>
        <v>Not-Potable</v>
      </c>
      <c r="AB2213" t="str">
        <f t="shared" si="315"/>
        <v>Not-Potable</v>
      </c>
      <c r="AC2213" t="s">
        <v>40</v>
      </c>
    </row>
    <row r="2214" spans="2:29" x14ac:dyDescent="0.3">
      <c r="B2214">
        <v>10.5779305000445</v>
      </c>
      <c r="C2214">
        <v>278.03636026697001</v>
      </c>
      <c r="D2214">
        <v>286.52143303733197</v>
      </c>
      <c r="E2214">
        <v>2.7857184262233798</v>
      </c>
      <c r="F2214">
        <v>379.27749521051902</v>
      </c>
      <c r="G2214">
        <v>334.21166885119499</v>
      </c>
      <c r="H2214">
        <v>15.0118926158333</v>
      </c>
      <c r="I2214">
        <v>65.199878157976002</v>
      </c>
      <c r="J2214">
        <v>3.05160772426551</v>
      </c>
      <c r="O2214" t="str">
        <f t="shared" si="308"/>
        <v>Acidic</v>
      </c>
      <c r="P2214" t="str" cm="1">
        <f t="array" ref="P2214">_xlfn.IFS(C2213&lt;=60,"Soft",
C2213&lt;120,"Moderately Soft",
C2213&lt;=170,"Desirable",
C2213&lt;=240,"Moderately Hard",
C2213&gt;240,"Hard")</f>
        <v>Moderately Hard</v>
      </c>
      <c r="Q2214" t="str" cm="1">
        <f t="array" ref="Q2214">_xlfn.IFS(D2213&lt;50,"Non-Beneficial",
D2213&lt;=150,"Excellent",
D2213&lt;=250,"Good",
D2213&lt;=350,"Average",
D2213&lt;=500,"Poor",
D2213&lt;=800,"Very Poor",
D2213&gt;800,"Unacceptable")</f>
        <v>Good</v>
      </c>
      <c r="R2214" t="str">
        <f t="shared" si="307"/>
        <v>Unacceptable</v>
      </c>
      <c r="S2214" t="str">
        <f t="shared" si="309"/>
        <v>Safe</v>
      </c>
      <c r="T2214" t="str">
        <f t="shared" si="310"/>
        <v>Unacceptable</v>
      </c>
      <c r="U2214" t="str">
        <f t="shared" si="311"/>
        <v>Acceptable</v>
      </c>
      <c r="V2214" t="str">
        <f t="shared" si="312"/>
        <v>Safe</v>
      </c>
      <c r="W2214" t="str">
        <f t="shared" si="313"/>
        <v>Acceptable</v>
      </c>
      <c r="AA2214" t="str">
        <f t="shared" si="314"/>
        <v>Not-Potable</v>
      </c>
      <c r="AB2214" t="str">
        <f t="shared" si="315"/>
        <v>Not-Potable</v>
      </c>
      <c r="AC2214" t="s">
        <v>40</v>
      </c>
    </row>
    <row r="2215" spans="2:29" x14ac:dyDescent="0.3">
      <c r="B2215">
        <v>6.3049716596664203</v>
      </c>
      <c r="C2215">
        <v>249.08260056829599</v>
      </c>
      <c r="D2215">
        <v>210.464485168713</v>
      </c>
      <c r="E2215">
        <v>5.4562725965111403</v>
      </c>
      <c r="F2215">
        <f>$AH$27</f>
        <v>333.77577661081307</v>
      </c>
      <c r="G2215">
        <v>334.17865203523701</v>
      </c>
      <c r="H2215">
        <v>15.089082547901</v>
      </c>
      <c r="I2215">
        <v>52.791688699287498</v>
      </c>
      <c r="J2215">
        <v>4.2213057338977498</v>
      </c>
      <c r="O2215" t="str">
        <f t="shared" si="308"/>
        <v>Alkaline</v>
      </c>
      <c r="P2215" t="str" cm="1">
        <f t="array" ref="P2215">_xlfn.IFS(C2214&lt;=60,"Soft",
C2214&lt;120,"Moderately Soft",
C2214&lt;=170,"Desirable",
C2214&lt;=240,"Moderately Hard",
C2214&gt;240,"Hard")</f>
        <v>Hard</v>
      </c>
      <c r="Q2215" t="str" cm="1">
        <f t="array" ref="Q2215">_xlfn.IFS(D2214&lt;50,"Non-Beneficial",
D2214&lt;=150,"Excellent",
D2214&lt;=250,"Good",
D2214&lt;=350,"Average",
D2214&lt;=500,"Poor",
D2214&lt;=800,"Very Poor",
D2214&gt;800,"Unacceptable")</f>
        <v>Average</v>
      </c>
      <c r="R2215" t="str">
        <f t="shared" si="307"/>
        <v>Acceptable</v>
      </c>
      <c r="S2215" t="str">
        <f t="shared" si="309"/>
        <v>Safe</v>
      </c>
      <c r="T2215" t="str">
        <f t="shared" si="310"/>
        <v>Acceptable</v>
      </c>
      <c r="U2215" t="str">
        <f t="shared" si="311"/>
        <v>Acceptable</v>
      </c>
      <c r="V2215" t="str">
        <f t="shared" si="312"/>
        <v>Safe</v>
      </c>
      <c r="W2215" t="str">
        <f t="shared" si="313"/>
        <v>Acceptable</v>
      </c>
      <c r="AA2215" t="str">
        <f t="shared" si="314"/>
        <v>Not-Potable</v>
      </c>
      <c r="AB2215" t="str">
        <f t="shared" si="315"/>
        <v>Not-Potable</v>
      </c>
      <c r="AC2215" t="s">
        <v>40</v>
      </c>
    </row>
    <row r="2216" spans="2:29" x14ac:dyDescent="0.3">
      <c r="B2216">
        <v>7.8224918825086798</v>
      </c>
      <c r="C2216">
        <v>208.63671975933599</v>
      </c>
      <c r="D2216">
        <v>223.08821728801101</v>
      </c>
      <c r="E2216">
        <v>5.8503276190828997</v>
      </c>
      <c r="F2216">
        <v>408.12325453766198</v>
      </c>
      <c r="G2216">
        <v>502.78939589075298</v>
      </c>
      <c r="H2216">
        <v>16.1357323329065</v>
      </c>
      <c r="I2216">
        <v>60.393981704989898</v>
      </c>
      <c r="J2216">
        <v>3.8353321684114499</v>
      </c>
      <c r="O2216" t="str">
        <f t="shared" si="308"/>
        <v>Acidic</v>
      </c>
      <c r="P2216" t="str" cm="1">
        <f t="array" ref="P2216">_xlfn.IFS(C2215&lt;=60,"Soft",
C2215&lt;120,"Moderately Soft",
C2215&lt;=170,"Desirable",
C2215&lt;=240,"Moderately Hard",
C2215&gt;240,"Hard")</f>
        <v>Hard</v>
      </c>
      <c r="Q2216" t="str" cm="1">
        <f t="array" ref="Q2216">_xlfn.IFS(D2215&lt;50,"Non-Beneficial",
D2215&lt;=150,"Excellent",
D2215&lt;=250,"Good",
D2215&lt;=350,"Average",
D2215&lt;=500,"Poor",
D2215&lt;=800,"Very Poor",
D2215&gt;800,"Unacceptable")</f>
        <v>Good</v>
      </c>
      <c r="R2216" t="str">
        <f t="shared" si="307"/>
        <v>Needs Boiling</v>
      </c>
      <c r="S2216" t="str">
        <f t="shared" si="309"/>
        <v>Safe</v>
      </c>
      <c r="T2216" t="str">
        <f t="shared" si="310"/>
        <v>Acceptable</v>
      </c>
      <c r="U2216" t="str">
        <f t="shared" si="311"/>
        <v>Acceptable</v>
      </c>
      <c r="V2216" t="str">
        <f t="shared" si="312"/>
        <v>Safe</v>
      </c>
      <c r="W2216" t="str">
        <f t="shared" si="313"/>
        <v>Acceptable</v>
      </c>
      <c r="AA2216" t="str">
        <f t="shared" si="314"/>
        <v>Not-Potable</v>
      </c>
      <c r="AB2216" t="str">
        <f t="shared" si="315"/>
        <v>Not-Potable</v>
      </c>
      <c r="AC2216" t="s">
        <v>40</v>
      </c>
    </row>
    <row r="2217" spans="2:29" x14ac:dyDescent="0.3">
      <c r="B2217">
        <v>7.9893762339749204</v>
      </c>
      <c r="C2217">
        <v>191.936191472904</v>
      </c>
      <c r="D2217">
        <v>167.46800391973298</v>
      </c>
      <c r="E2217">
        <v>8.5624281889782896</v>
      </c>
      <c r="F2217">
        <v>312.73999309163497</v>
      </c>
      <c r="G2217">
        <v>431.50567684669699</v>
      </c>
      <c r="H2217">
        <v>14.371148219178499</v>
      </c>
      <c r="I2217">
        <v>77.928960214545199</v>
      </c>
      <c r="J2217">
        <v>3.6487437371987101</v>
      </c>
      <c r="O2217" t="str">
        <f t="shared" si="308"/>
        <v>Neutral</v>
      </c>
      <c r="P2217" t="str" cm="1">
        <f t="array" ref="P2217">_xlfn.IFS(C2216&lt;=60,"Soft",
C2216&lt;120,"Moderately Soft",
C2216&lt;=170,"Desirable",
C2216&lt;=240,"Moderately Hard",
C2216&gt;240,"Hard")</f>
        <v>Moderately Hard</v>
      </c>
      <c r="Q2217" t="str" cm="1">
        <f t="array" ref="Q2217">_xlfn.IFS(D2216&lt;50,"Non-Beneficial",
D2216&lt;=150,"Excellent",
D2216&lt;=250,"Good",
D2216&lt;=350,"Average",
D2216&lt;=500,"Poor",
D2216&lt;=800,"Very Poor",
D2216&gt;800,"Unacceptable")</f>
        <v>Good</v>
      </c>
      <c r="R2217" t="str">
        <f t="shared" si="307"/>
        <v>Needs Boiling</v>
      </c>
      <c r="S2217" t="str">
        <f t="shared" si="309"/>
        <v>Unsafe</v>
      </c>
      <c r="T2217" t="str">
        <f t="shared" si="310"/>
        <v>Unacceptable</v>
      </c>
      <c r="U2217" t="str">
        <f t="shared" si="311"/>
        <v>Acceptable</v>
      </c>
      <c r="V2217" t="str">
        <f t="shared" si="312"/>
        <v>Safe</v>
      </c>
      <c r="W2217" t="str">
        <f t="shared" si="313"/>
        <v>Acceptable</v>
      </c>
      <c r="AA2217" t="str">
        <f t="shared" si="314"/>
        <v>Not-Potable</v>
      </c>
      <c r="AB2217" t="str">
        <f t="shared" si="315"/>
        <v>Not-Potable</v>
      </c>
      <c r="AC2217" t="s">
        <v>40</v>
      </c>
    </row>
    <row r="2218" spans="2:29" x14ac:dyDescent="0.3">
      <c r="B2218">
        <v>9.6717967654908801</v>
      </c>
      <c r="C2218">
        <v>130.60836326298801</v>
      </c>
      <c r="D2218">
        <v>302.206124864088</v>
      </c>
      <c r="E2218">
        <v>9.3091418324586392</v>
      </c>
      <c r="F2218">
        <v>370.29486727262201</v>
      </c>
      <c r="G2218">
        <v>411.88137451807</v>
      </c>
      <c r="H2218">
        <v>18.0240051853384</v>
      </c>
      <c r="I2218">
        <v>76.159717725083894</v>
      </c>
      <c r="J2218">
        <v>3.8951038658771302</v>
      </c>
      <c r="O2218" t="str">
        <f t="shared" si="308"/>
        <v>Neutral</v>
      </c>
      <c r="P2218" t="str" cm="1">
        <f t="array" ref="P2218">_xlfn.IFS(C2217&lt;=60,"Soft",
C2217&lt;120,"Moderately Soft",
C2217&lt;=170,"Desirable",
C2217&lt;=240,"Moderately Hard",
C2217&gt;240,"Hard")</f>
        <v>Moderately Hard</v>
      </c>
      <c r="Q2218" t="str" cm="1">
        <f t="array" ref="Q2218">_xlfn.IFS(D2217&lt;50,"Non-Beneficial",
D2217&lt;=150,"Excellent",
D2217&lt;=250,"Good",
D2217&lt;=350,"Average",
D2217&lt;=500,"Poor",
D2217&lt;=800,"Very Poor",
D2217&gt;800,"Unacceptable")</f>
        <v>Good</v>
      </c>
      <c r="R2218" t="str">
        <f t="shared" si="307"/>
        <v>Unacceptable</v>
      </c>
      <c r="S2218" t="str">
        <f t="shared" si="309"/>
        <v>Safe</v>
      </c>
      <c r="T2218" t="str">
        <f t="shared" si="310"/>
        <v>Acceptable</v>
      </c>
      <c r="U2218" t="str">
        <f t="shared" si="311"/>
        <v>Acceptable</v>
      </c>
      <c r="V2218" t="str">
        <f t="shared" si="312"/>
        <v>Safe</v>
      </c>
      <c r="W2218" t="str">
        <f t="shared" si="313"/>
        <v>Acceptable</v>
      </c>
      <c r="AA2218" t="str">
        <f t="shared" si="314"/>
        <v>Not-Potable</v>
      </c>
      <c r="AB2218" t="str">
        <f t="shared" si="315"/>
        <v>Potable</v>
      </c>
      <c r="AC2218" t="s">
        <v>40</v>
      </c>
    </row>
    <row r="2219" spans="2:29" x14ac:dyDescent="0.3">
      <c r="B2219">
        <v>5.9412655559621603</v>
      </c>
      <c r="C2219">
        <v>179.954861555967</v>
      </c>
      <c r="D2219">
        <v>265.62447179006102</v>
      </c>
      <c r="E2219">
        <v>6.8032877472701996</v>
      </c>
      <c r="F2219">
        <f>$AH$27</f>
        <v>333.77577661081307</v>
      </c>
      <c r="G2219">
        <v>431.96918220749598</v>
      </c>
      <c r="H2219">
        <v>14.632401374105701</v>
      </c>
      <c r="I2219">
        <v>75.434028818728194</v>
      </c>
      <c r="J2219">
        <v>2.2273708753653998</v>
      </c>
      <c r="O2219" t="str">
        <f t="shared" si="308"/>
        <v>Alkaline</v>
      </c>
      <c r="P2219" t="str" cm="1">
        <f t="array" ref="P2219">_xlfn.IFS(C2218&lt;=60,"Soft",
C2218&lt;120,"Moderately Soft",
C2218&lt;=170,"Desirable",
C2218&lt;=240,"Moderately Hard",
C2218&gt;240,"Hard")</f>
        <v>Desirable</v>
      </c>
      <c r="Q2219" t="str" cm="1">
        <f t="array" ref="Q2219">_xlfn.IFS(D2218&lt;50,"Non-Beneficial",
D2218&lt;=150,"Excellent",
D2218&lt;=250,"Good",
D2218&lt;=350,"Average",
D2218&lt;=500,"Poor",
D2218&lt;=800,"Very Poor",
D2218&gt;800,"Unacceptable")</f>
        <v>Average</v>
      </c>
      <c r="R2219" t="str">
        <f t="shared" si="307"/>
        <v>Unacceptable</v>
      </c>
      <c r="S2219" t="str">
        <f t="shared" si="309"/>
        <v>Safe</v>
      </c>
      <c r="T2219" t="str">
        <f t="shared" si="310"/>
        <v>Acceptable</v>
      </c>
      <c r="U2219" t="str">
        <f t="shared" si="311"/>
        <v>Acceptable</v>
      </c>
      <c r="V2219" t="str">
        <f t="shared" si="312"/>
        <v>Safe</v>
      </c>
      <c r="W2219" t="str">
        <f t="shared" si="313"/>
        <v>Acceptable</v>
      </c>
      <c r="AA2219" t="str">
        <f t="shared" si="314"/>
        <v>Not-Potable</v>
      </c>
      <c r="AB2219" t="str">
        <f t="shared" si="315"/>
        <v>Not-Potable</v>
      </c>
      <c r="AC2219" t="s">
        <v>40</v>
      </c>
    </row>
    <row r="2220" spans="2:29" x14ac:dyDescent="0.3">
      <c r="B2220">
        <v>5.5747558479078601</v>
      </c>
      <c r="C2220">
        <v>189.70066476028299</v>
      </c>
      <c r="D2220">
        <v>115.124658416636</v>
      </c>
      <c r="E2220">
        <v>8.7209718834765102</v>
      </c>
      <c r="F2220">
        <v>329.93963122940602</v>
      </c>
      <c r="G2220">
        <v>331.33035249889701</v>
      </c>
      <c r="H2220">
        <v>18.016990870553801</v>
      </c>
      <c r="I2220">
        <v>66.188641605403902</v>
      </c>
      <c r="J2220">
        <v>4.3718061612916204</v>
      </c>
      <c r="O2220" t="str">
        <f t="shared" si="308"/>
        <v>Acidic</v>
      </c>
      <c r="P2220" t="str" cm="1">
        <f t="array" ref="P2220">_xlfn.IFS(C2219&lt;=60,"Soft",
C2219&lt;120,"Moderately Soft",
C2219&lt;=170,"Desirable",
C2219&lt;=240,"Moderately Hard",
C2219&gt;240,"Hard")</f>
        <v>Moderately Hard</v>
      </c>
      <c r="Q2220" t="str" cm="1">
        <f t="array" ref="Q2220">_xlfn.IFS(D2219&lt;50,"Non-Beneficial",
D2219&lt;=150,"Excellent",
D2219&lt;=250,"Good",
D2219&lt;=350,"Average",
D2219&lt;=500,"Poor",
D2219&lt;=800,"Very Poor",
D2219&gt;800,"Unacceptable")</f>
        <v>Average</v>
      </c>
      <c r="R2220" t="str">
        <f t="shared" si="307"/>
        <v>Needs Boiling</v>
      </c>
      <c r="S2220" t="str">
        <f t="shared" si="309"/>
        <v>Safe</v>
      </c>
      <c r="T2220" t="str">
        <f t="shared" si="310"/>
        <v>Acceptable</v>
      </c>
      <c r="U2220" t="str">
        <f t="shared" si="311"/>
        <v>Acceptable</v>
      </c>
      <c r="V2220" t="str">
        <f t="shared" si="312"/>
        <v>Safe</v>
      </c>
      <c r="W2220" t="str">
        <f t="shared" si="313"/>
        <v>Acceptable</v>
      </c>
      <c r="AA2220" t="str">
        <f t="shared" si="314"/>
        <v>Not-Potable</v>
      </c>
      <c r="AB2220" t="str">
        <f t="shared" si="315"/>
        <v>Potable</v>
      </c>
      <c r="AC2220" t="s">
        <v>40</v>
      </c>
    </row>
    <row r="2221" spans="2:29" x14ac:dyDescent="0.3">
      <c r="B2221">
        <v>7.61050921059429</v>
      </c>
      <c r="C2221">
        <v>208.81781202620201</v>
      </c>
      <c r="D2221">
        <v>345.38544037738501</v>
      </c>
      <c r="E2221">
        <v>5.6006199545881303</v>
      </c>
      <c r="F2221">
        <v>301.78724070903502</v>
      </c>
      <c r="G2221">
        <v>470.74031228264101</v>
      </c>
      <c r="H2221">
        <v>15.6689076911656</v>
      </c>
      <c r="I2221">
        <v>35.365053921355802</v>
      </c>
      <c r="J2221">
        <v>4.69221791944861</v>
      </c>
      <c r="O2221" t="str">
        <f t="shared" si="308"/>
        <v>Acidic</v>
      </c>
      <c r="P2221" t="str" cm="1">
        <f t="array" ref="P2221">_xlfn.IFS(C2220&lt;=60,"Soft",
C2220&lt;120,"Moderately Soft",
C2220&lt;=170,"Desirable",
C2220&lt;=240,"Moderately Hard",
C2220&gt;240,"Hard")</f>
        <v>Moderately Hard</v>
      </c>
      <c r="Q2221" t="str" cm="1">
        <f t="array" ref="Q2221">_xlfn.IFS(D2220&lt;50,"Non-Beneficial",
D2220&lt;=150,"Excellent",
D2220&lt;=250,"Good",
D2220&lt;=350,"Average",
D2220&lt;=500,"Poor",
D2220&lt;=800,"Very Poor",
D2220&gt;800,"Unacceptable")</f>
        <v>Excellent</v>
      </c>
      <c r="R2221" t="str">
        <f t="shared" si="307"/>
        <v>Unacceptable</v>
      </c>
      <c r="S2221" t="str">
        <f t="shared" si="309"/>
        <v>Safe</v>
      </c>
      <c r="T2221" t="str">
        <f t="shared" si="310"/>
        <v>Acceptable</v>
      </c>
      <c r="U2221" t="str">
        <f t="shared" si="311"/>
        <v>Acceptable</v>
      </c>
      <c r="V2221" t="str">
        <f t="shared" si="312"/>
        <v>Safe</v>
      </c>
      <c r="W2221" t="str">
        <f t="shared" si="313"/>
        <v>Acceptable</v>
      </c>
      <c r="AA2221" t="str">
        <f t="shared" si="314"/>
        <v>Not-Potable</v>
      </c>
      <c r="AB2221" t="str">
        <f t="shared" si="315"/>
        <v>Not-Potable</v>
      </c>
      <c r="AC2221" t="s">
        <v>40</v>
      </c>
    </row>
    <row r="2222" spans="2:29" x14ac:dyDescent="0.3">
      <c r="B2222">
        <v>7.1024466182316903</v>
      </c>
      <c r="C2222">
        <v>243.41294146915999</v>
      </c>
      <c r="D2222">
        <v>234.93120863920899</v>
      </c>
      <c r="E2222">
        <v>4.7927384100269999</v>
      </c>
      <c r="F2222">
        <v>283.344320981995</v>
      </c>
      <c r="G2222">
        <v>341.43878051903602</v>
      </c>
      <c r="H2222">
        <v>16.072773569123601</v>
      </c>
      <c r="I2222">
        <v>45.633295488121803</v>
      </c>
      <c r="J2222">
        <v>3.06550837209753</v>
      </c>
      <c r="O2222" t="str">
        <f t="shared" si="308"/>
        <v>Neutral</v>
      </c>
      <c r="P2222" t="str" cm="1">
        <f t="array" ref="P2222">_xlfn.IFS(C2221&lt;=60,"Soft",
C2221&lt;120,"Moderately Soft",
C2221&lt;=170,"Desirable",
C2221&lt;=240,"Moderately Hard",
C2221&gt;240,"Hard")</f>
        <v>Moderately Hard</v>
      </c>
      <c r="Q2222" t="str" cm="1">
        <f t="array" ref="Q2222">_xlfn.IFS(D2221&lt;50,"Non-Beneficial",
D2221&lt;=150,"Excellent",
D2221&lt;=250,"Good",
D2221&lt;=350,"Average",
D2221&lt;=500,"Poor",
D2221&lt;=800,"Very Poor",
D2221&gt;800,"Unacceptable")</f>
        <v>Average</v>
      </c>
      <c r="R2222" t="str">
        <f t="shared" si="307"/>
        <v>Needs Boiling</v>
      </c>
      <c r="S2222" t="str">
        <f t="shared" si="309"/>
        <v>Safe</v>
      </c>
      <c r="T2222" t="str">
        <f t="shared" si="310"/>
        <v>Acceptable</v>
      </c>
      <c r="U2222" t="str">
        <f t="shared" si="311"/>
        <v>Acceptable</v>
      </c>
      <c r="V2222" t="str">
        <f t="shared" si="312"/>
        <v>Safe</v>
      </c>
      <c r="W2222" t="str">
        <f t="shared" si="313"/>
        <v>Acceptable</v>
      </c>
      <c r="AA2222" t="str">
        <f t="shared" si="314"/>
        <v>Potable</v>
      </c>
      <c r="AB2222" t="str">
        <f t="shared" si="315"/>
        <v>Potable</v>
      </c>
      <c r="AC2222" t="s">
        <v>40</v>
      </c>
    </row>
    <row r="2223" spans="2:29" x14ac:dyDescent="0.3">
      <c r="B2223">
        <v>5.1527397986972101</v>
      </c>
      <c r="C2223">
        <v>185.342237414344</v>
      </c>
      <c r="D2223">
        <v>256.69719919916599</v>
      </c>
      <c r="E2223">
        <v>7.8194792479995696</v>
      </c>
      <c r="F2223">
        <v>318.450974084552</v>
      </c>
      <c r="G2223">
        <v>449.91899273536302</v>
      </c>
      <c r="H2223">
        <v>18.301573928023299</v>
      </c>
      <c r="I2223">
        <v>49.342036362350697</v>
      </c>
      <c r="J2223">
        <v>3.84262517119158</v>
      </c>
      <c r="O2223" t="str">
        <f t="shared" si="308"/>
        <v>Neutral</v>
      </c>
      <c r="P2223" t="str" cm="1">
        <f t="array" ref="P2223">_xlfn.IFS(C2222&lt;=60,"Soft",
C2222&lt;120,"Moderately Soft",
C2222&lt;=170,"Desirable",
C2222&lt;=240,"Moderately Hard",
C2222&gt;240,"Hard")</f>
        <v>Hard</v>
      </c>
      <c r="Q2223" t="str" cm="1">
        <f t="array" ref="Q2223">_xlfn.IFS(D2222&lt;50,"Non-Beneficial",
D2222&lt;=150,"Excellent",
D2222&lt;=250,"Good",
D2222&lt;=350,"Average",
D2222&lt;=500,"Poor",
D2222&lt;=800,"Very Poor",
D2222&gt;800,"Unacceptable")</f>
        <v>Good</v>
      </c>
      <c r="R2223" t="str">
        <f t="shared" si="307"/>
        <v>Acceptable</v>
      </c>
      <c r="S2223" t="str">
        <f t="shared" si="309"/>
        <v>Safe</v>
      </c>
      <c r="T2223" t="str">
        <f t="shared" si="310"/>
        <v>Acceptable</v>
      </c>
      <c r="U2223" t="str">
        <f t="shared" si="311"/>
        <v>Acceptable</v>
      </c>
      <c r="V2223" t="str">
        <f t="shared" si="312"/>
        <v>Safe</v>
      </c>
      <c r="W2223" t="str">
        <f t="shared" si="313"/>
        <v>Acceptable</v>
      </c>
      <c r="AA2223" t="str">
        <f t="shared" si="314"/>
        <v>Not-Potable</v>
      </c>
      <c r="AB2223" t="str">
        <f t="shared" si="315"/>
        <v>Potable</v>
      </c>
      <c r="AC2223" t="s">
        <v>40</v>
      </c>
    </row>
    <row r="2224" spans="2:29" x14ac:dyDescent="0.3">
      <c r="B2224">
        <v>7.3014636378686797</v>
      </c>
      <c r="C2224">
        <v>205.72188032563099</v>
      </c>
      <c r="D2224">
        <v>237.787587185804</v>
      </c>
      <c r="E2224">
        <v>8.1799673796702308</v>
      </c>
      <c r="F2224">
        <v>333.33928218051398</v>
      </c>
      <c r="G2224">
        <v>529.62461766193599</v>
      </c>
      <c r="H2224">
        <v>12.352311085236201</v>
      </c>
      <c r="I2224">
        <v>41.032061932518403</v>
      </c>
      <c r="J2224">
        <v>3.9427093688964199</v>
      </c>
      <c r="O2224" t="str">
        <f t="shared" si="308"/>
        <v>Acidic</v>
      </c>
      <c r="P2224" t="str" cm="1">
        <f t="array" ref="P2224">_xlfn.IFS(C2223&lt;=60,"Soft",
C2223&lt;120,"Moderately Soft",
C2223&lt;=170,"Desirable",
C2223&lt;=240,"Moderately Hard",
C2223&gt;240,"Hard")</f>
        <v>Moderately Hard</v>
      </c>
      <c r="Q2224" t="str" cm="1">
        <f t="array" ref="Q2224">_xlfn.IFS(D2223&lt;50,"Non-Beneficial",
D2223&lt;=150,"Excellent",
D2223&lt;=250,"Good",
D2223&lt;=350,"Average",
D2223&lt;=500,"Poor",
D2223&lt;=800,"Very Poor",
D2223&gt;800,"Unacceptable")</f>
        <v>Average</v>
      </c>
      <c r="R2224" t="str">
        <f t="shared" si="307"/>
        <v>Unacceptable</v>
      </c>
      <c r="S2224" t="str">
        <f t="shared" si="309"/>
        <v>Safe</v>
      </c>
      <c r="T2224" t="str">
        <f t="shared" si="310"/>
        <v>Acceptable</v>
      </c>
      <c r="U2224" t="str">
        <f t="shared" si="311"/>
        <v>Acceptable</v>
      </c>
      <c r="V2224" t="str">
        <f t="shared" si="312"/>
        <v>Safe</v>
      </c>
      <c r="W2224" t="str">
        <f t="shared" si="313"/>
        <v>Acceptable</v>
      </c>
      <c r="AA2224" t="str">
        <f t="shared" si="314"/>
        <v>Not-Potable</v>
      </c>
      <c r="AB2224" t="str">
        <f t="shared" si="315"/>
        <v>Not-Potable</v>
      </c>
      <c r="AC2224" t="s">
        <v>40</v>
      </c>
    </row>
    <row r="2225" spans="2:29" x14ac:dyDescent="0.3">
      <c r="B2225">
        <v>6.1049258136443498</v>
      </c>
      <c r="C2225">
        <v>241.175718128466</v>
      </c>
      <c r="D2225">
        <v>135.39811664329198</v>
      </c>
      <c r="E2225">
        <v>6.0155480137666002</v>
      </c>
      <c r="F2225">
        <v>335.39647488556699</v>
      </c>
      <c r="G2225">
        <v>363.63340324715602</v>
      </c>
      <c r="H2225">
        <v>13.456483937323201</v>
      </c>
      <c r="I2225">
        <v>60.923712963132303</v>
      </c>
      <c r="J2225">
        <v>4.1319325870713897</v>
      </c>
      <c r="O2225" t="str">
        <f t="shared" si="308"/>
        <v>Neutral</v>
      </c>
      <c r="P2225" t="str" cm="1">
        <f t="array" ref="P2225">_xlfn.IFS(C2224&lt;=60,"Soft",
C2224&lt;120,"Moderately Soft",
C2224&lt;=170,"Desirable",
C2224&lt;=240,"Moderately Hard",
C2224&gt;240,"Hard")</f>
        <v>Moderately Hard</v>
      </c>
      <c r="Q2225" t="str" cm="1">
        <f t="array" ref="Q2225">_xlfn.IFS(D2224&lt;50,"Non-Beneficial",
D2224&lt;=150,"Excellent",
D2224&lt;=250,"Good",
D2224&lt;=350,"Average",
D2224&lt;=500,"Poor",
D2224&lt;=800,"Very Poor",
D2224&gt;800,"Unacceptable")</f>
        <v>Good</v>
      </c>
      <c r="R2225" t="str">
        <f t="shared" si="307"/>
        <v>Unacceptable</v>
      </c>
      <c r="S2225" t="str">
        <f t="shared" si="309"/>
        <v>Safe</v>
      </c>
      <c r="T2225" t="str">
        <f t="shared" si="310"/>
        <v>Unacceptable</v>
      </c>
      <c r="U2225" t="str">
        <f t="shared" si="311"/>
        <v>Acceptable</v>
      </c>
      <c r="V2225" t="str">
        <f t="shared" si="312"/>
        <v>Safe</v>
      </c>
      <c r="W2225" t="str">
        <f t="shared" si="313"/>
        <v>Acceptable</v>
      </c>
      <c r="AA2225" t="str">
        <f t="shared" si="314"/>
        <v>Not-Potable</v>
      </c>
      <c r="AB2225" t="str">
        <f t="shared" si="315"/>
        <v>Not-Potable</v>
      </c>
      <c r="AC2225" t="s">
        <v>40</v>
      </c>
    </row>
    <row r="2226" spans="2:29" x14ac:dyDescent="0.3">
      <c r="B2226">
        <v>6.0013824406476699</v>
      </c>
      <c r="C2226">
        <v>186.88442213446399</v>
      </c>
      <c r="D2226">
        <v>225.54830087428502</v>
      </c>
      <c r="E2226">
        <v>8.3918826538724698</v>
      </c>
      <c r="F2226">
        <v>331.21486749826897</v>
      </c>
      <c r="G2226">
        <v>444.89104385826499</v>
      </c>
      <c r="H2226">
        <v>4.4667719691535597</v>
      </c>
      <c r="I2226">
        <v>65.954765559474097</v>
      </c>
      <c r="J2226">
        <v>4.0367197620943696</v>
      </c>
      <c r="O2226" t="str">
        <f t="shared" si="308"/>
        <v>Acidic</v>
      </c>
      <c r="P2226" t="str" cm="1">
        <f t="array" ref="P2226">_xlfn.IFS(C2225&lt;=60,"Soft",
C2225&lt;120,"Moderately Soft",
C2225&lt;=170,"Desirable",
C2225&lt;=240,"Moderately Hard",
C2225&gt;240,"Hard")</f>
        <v>Hard</v>
      </c>
      <c r="Q2226" t="str" cm="1">
        <f t="array" ref="Q2226">_xlfn.IFS(D2225&lt;50,"Non-Beneficial",
D2225&lt;=150,"Excellent",
D2225&lt;=250,"Good",
D2225&lt;=350,"Average",
D2225&lt;=500,"Poor",
D2225&lt;=800,"Very Poor",
D2225&gt;800,"Unacceptable")</f>
        <v>Excellent</v>
      </c>
      <c r="R2226" t="str">
        <f t="shared" si="307"/>
        <v>Needs Boiling</v>
      </c>
      <c r="S2226" t="str">
        <f t="shared" si="309"/>
        <v>Safe</v>
      </c>
      <c r="T2226" t="str">
        <f t="shared" si="310"/>
        <v>Acceptable</v>
      </c>
      <c r="U2226" t="str">
        <f t="shared" si="311"/>
        <v>Acceptable</v>
      </c>
      <c r="V2226" t="str">
        <f t="shared" si="312"/>
        <v>Safe</v>
      </c>
      <c r="W2226" t="str">
        <f t="shared" si="313"/>
        <v>Acceptable</v>
      </c>
      <c r="AA2226" t="str">
        <f t="shared" si="314"/>
        <v>Not-Potable</v>
      </c>
      <c r="AB2226" t="str">
        <f t="shared" si="315"/>
        <v>Not-Potable</v>
      </c>
      <c r="AC2226" t="s">
        <v>40</v>
      </c>
    </row>
    <row r="2227" spans="2:29" x14ac:dyDescent="0.3">
      <c r="B2227">
        <f>$AG$27</f>
        <v>7.080794504276815</v>
      </c>
      <c r="C2227">
        <v>153.035107777511</v>
      </c>
      <c r="D2227">
        <v>285.049975077564</v>
      </c>
      <c r="E2227">
        <v>8.4254975037489004</v>
      </c>
      <c r="F2227">
        <f>$AH$27</f>
        <v>333.77577661081307</v>
      </c>
      <c r="G2227">
        <v>346.31115857406797</v>
      </c>
      <c r="H2227">
        <v>15.1386534844448</v>
      </c>
      <c r="I2227">
        <v>48.384960463149497</v>
      </c>
      <c r="J2227">
        <v>3.8308836366859902</v>
      </c>
      <c r="O2227" t="str">
        <f t="shared" si="308"/>
        <v>Acidic</v>
      </c>
      <c r="P2227" t="str" cm="1">
        <f t="array" ref="P2227">_xlfn.IFS(C2226&lt;=60,"Soft",
C2226&lt;120,"Moderately Soft",
C2226&lt;=170,"Desirable",
C2226&lt;=240,"Moderately Hard",
C2226&gt;240,"Hard")</f>
        <v>Moderately Hard</v>
      </c>
      <c r="Q2227" t="str" cm="1">
        <f t="array" ref="Q2227">_xlfn.IFS(D2226&lt;50,"Non-Beneficial",
D2226&lt;=150,"Excellent",
D2226&lt;=250,"Good",
D2226&lt;=350,"Average",
D2226&lt;=500,"Poor",
D2226&lt;=800,"Very Poor",
D2226&gt;800,"Unacceptable")</f>
        <v>Good</v>
      </c>
      <c r="R2227" t="str">
        <f t="shared" si="307"/>
        <v>Unacceptable</v>
      </c>
      <c r="S2227" t="str">
        <f t="shared" si="309"/>
        <v>Safe</v>
      </c>
      <c r="T2227" t="str">
        <f t="shared" si="310"/>
        <v>Acceptable</v>
      </c>
      <c r="U2227" t="str">
        <f t="shared" si="311"/>
        <v>Acceptable</v>
      </c>
      <c r="V2227" t="str">
        <f t="shared" si="312"/>
        <v>Safe</v>
      </c>
      <c r="W2227" t="str">
        <f t="shared" si="313"/>
        <v>Acceptable</v>
      </c>
      <c r="AA2227" t="str">
        <f t="shared" si="314"/>
        <v>Not-Potable</v>
      </c>
      <c r="AB2227" t="str">
        <f t="shared" si="315"/>
        <v>Not-Potable</v>
      </c>
      <c r="AC2227" t="s">
        <v>40</v>
      </c>
    </row>
    <row r="2228" spans="2:29" x14ac:dyDescent="0.3">
      <c r="B2228">
        <v>7.8856789994179701</v>
      </c>
      <c r="C2228">
        <v>207.821303519423</v>
      </c>
      <c r="D2228">
        <v>123.59631193967199</v>
      </c>
      <c r="E2228">
        <v>7.3776626020556204</v>
      </c>
      <c r="F2228">
        <v>340.97898476427099</v>
      </c>
      <c r="G2228">
        <v>499.36169042891299</v>
      </c>
      <c r="H2228">
        <v>14.045190556416101</v>
      </c>
      <c r="I2228">
        <v>97.627159680472602</v>
      </c>
      <c r="J2228">
        <v>5.4303499935018804</v>
      </c>
      <c r="O2228" t="str">
        <f t="shared" si="308"/>
        <v>Neutral</v>
      </c>
      <c r="P2228" t="str" cm="1">
        <f t="array" ref="P2228">_xlfn.IFS(C2227&lt;=60,"Soft",
C2227&lt;120,"Moderately Soft",
C2227&lt;=170,"Desirable",
C2227&lt;=240,"Moderately Hard",
C2227&gt;240,"Hard")</f>
        <v>Desirable</v>
      </c>
      <c r="Q2228" t="str" cm="1">
        <f t="array" ref="Q2228">_xlfn.IFS(D2227&lt;50,"Non-Beneficial",
D2227&lt;=150,"Excellent",
D2227&lt;=250,"Good",
D2227&lt;=350,"Average",
D2227&lt;=500,"Poor",
D2227&lt;=800,"Very Poor",
D2227&gt;800,"Unacceptable")</f>
        <v>Average</v>
      </c>
      <c r="R2228" t="str">
        <f t="shared" si="307"/>
        <v>Unacceptable</v>
      </c>
      <c r="S2228" t="str">
        <f t="shared" si="309"/>
        <v>Safe</v>
      </c>
      <c r="T2228" t="str">
        <f t="shared" si="310"/>
        <v>Acceptable</v>
      </c>
      <c r="U2228" t="str">
        <f t="shared" si="311"/>
        <v>Acceptable</v>
      </c>
      <c r="V2228" t="str">
        <f t="shared" si="312"/>
        <v>Safe</v>
      </c>
      <c r="W2228" t="str">
        <f t="shared" si="313"/>
        <v>Acceptable</v>
      </c>
      <c r="AA2228" t="str">
        <f t="shared" si="314"/>
        <v>Not-Potable</v>
      </c>
      <c r="AB2228" t="str">
        <f t="shared" si="315"/>
        <v>Potable</v>
      </c>
      <c r="AC2228" t="s">
        <v>40</v>
      </c>
    </row>
    <row r="2229" spans="2:29" x14ac:dyDescent="0.3">
      <c r="B2229">
        <f>$AG$27</f>
        <v>7.080794504276815</v>
      </c>
      <c r="C2229">
        <v>159.832880682357</v>
      </c>
      <c r="D2229">
        <v>239.17190146143901</v>
      </c>
      <c r="E2229">
        <v>6.78157602160951</v>
      </c>
      <c r="F2229">
        <v>369.223851547057</v>
      </c>
      <c r="G2229">
        <v>472.92719378964301</v>
      </c>
      <c r="H2229">
        <v>13.8918340479887</v>
      </c>
      <c r="I2229">
        <v>85.758645364902705</v>
      </c>
      <c r="J2229">
        <v>2.8576872045024402</v>
      </c>
      <c r="O2229" t="str">
        <f t="shared" si="308"/>
        <v>Neutral</v>
      </c>
      <c r="P2229" t="str" cm="1">
        <f t="array" ref="P2229">_xlfn.IFS(C2228&lt;=60,"Soft",
C2228&lt;120,"Moderately Soft",
C2228&lt;=170,"Desirable",
C2228&lt;=240,"Moderately Hard",
C2228&gt;240,"Hard")</f>
        <v>Moderately Hard</v>
      </c>
      <c r="Q2229" t="str" cm="1">
        <f t="array" ref="Q2229">_xlfn.IFS(D2228&lt;50,"Non-Beneficial",
D2228&lt;=150,"Excellent",
D2228&lt;=250,"Good",
D2228&lt;=350,"Average",
D2228&lt;=500,"Poor",
D2228&lt;=800,"Very Poor",
D2228&gt;800,"Unacceptable")</f>
        <v>Excellent</v>
      </c>
      <c r="R2229" t="str">
        <f t="shared" si="307"/>
        <v>Unacceptable</v>
      </c>
      <c r="S2229" t="str">
        <f t="shared" si="309"/>
        <v>Safe</v>
      </c>
      <c r="T2229" t="str">
        <f t="shared" si="310"/>
        <v>Acceptable</v>
      </c>
      <c r="U2229" t="str">
        <f t="shared" si="311"/>
        <v>Acceptable</v>
      </c>
      <c r="V2229" t="str">
        <f t="shared" si="312"/>
        <v>Unsafe</v>
      </c>
      <c r="W2229" t="str">
        <f t="shared" si="313"/>
        <v>Unacceptable</v>
      </c>
      <c r="AA2229" t="str">
        <f t="shared" si="314"/>
        <v>Not-Potable</v>
      </c>
      <c r="AB2229" t="str">
        <f t="shared" si="315"/>
        <v>Not-Potable</v>
      </c>
      <c r="AC2229" t="s">
        <v>40</v>
      </c>
    </row>
    <row r="2230" spans="2:29" x14ac:dyDescent="0.3">
      <c r="B2230">
        <v>7.6790905832658698</v>
      </c>
      <c r="C2230">
        <v>204.85999357486301</v>
      </c>
      <c r="D2230">
        <v>215.303162305634</v>
      </c>
      <c r="E2230">
        <v>8.1853995400342203</v>
      </c>
      <c r="F2230">
        <f>$AH$27</f>
        <v>333.77577661081307</v>
      </c>
      <c r="G2230">
        <v>445.37094397090402</v>
      </c>
      <c r="H2230">
        <v>16.310145925969799</v>
      </c>
      <c r="I2230">
        <v>78.019888430853996</v>
      </c>
      <c r="J2230">
        <v>3.1868234549525298</v>
      </c>
      <c r="O2230" t="str">
        <f t="shared" si="308"/>
        <v>Neutral</v>
      </c>
      <c r="P2230" t="str" cm="1">
        <f t="array" ref="P2230">_xlfn.IFS(C2229&lt;=60,"Soft",
C2229&lt;120,"Moderately Soft",
C2229&lt;=170,"Desirable",
C2229&lt;=240,"Moderately Hard",
C2229&gt;240,"Hard")</f>
        <v>Desirable</v>
      </c>
      <c r="Q2230" t="str" cm="1">
        <f t="array" ref="Q2230">_xlfn.IFS(D2229&lt;50,"Non-Beneficial",
D2229&lt;=150,"Excellent",
D2229&lt;=250,"Good",
D2229&lt;=350,"Average",
D2229&lt;=500,"Poor",
D2229&lt;=800,"Very Poor",
D2229&gt;800,"Unacceptable")</f>
        <v>Good</v>
      </c>
      <c r="R2230" t="str">
        <f t="shared" si="307"/>
        <v>Needs Boiling</v>
      </c>
      <c r="S2230" t="str">
        <f t="shared" si="309"/>
        <v>Safe</v>
      </c>
      <c r="T2230" t="str">
        <f t="shared" si="310"/>
        <v>Acceptable</v>
      </c>
      <c r="U2230" t="str">
        <f t="shared" si="311"/>
        <v>Acceptable</v>
      </c>
      <c r="V2230" t="str">
        <f t="shared" si="312"/>
        <v>Unsafe</v>
      </c>
      <c r="W2230" t="str">
        <f t="shared" si="313"/>
        <v>Acceptable</v>
      </c>
      <c r="AA2230" t="str">
        <f t="shared" si="314"/>
        <v>Not-Potable</v>
      </c>
      <c r="AB2230" t="str">
        <f t="shared" si="315"/>
        <v>Potable</v>
      </c>
      <c r="AC2230" t="s">
        <v>40</v>
      </c>
    </row>
    <row r="2231" spans="2:29" x14ac:dyDescent="0.3">
      <c r="B2231">
        <f>$AG$27</f>
        <v>7.080794504276815</v>
      </c>
      <c r="C2231">
        <v>163.95724021531299</v>
      </c>
      <c r="D2231">
        <v>195.16898042200501</v>
      </c>
      <c r="E2231">
        <v>7.1787770635685604</v>
      </c>
      <c r="F2231">
        <v>393.840917472081</v>
      </c>
      <c r="G2231">
        <v>587.841580613715</v>
      </c>
      <c r="H2231">
        <v>14.8426734986874</v>
      </c>
      <c r="I2231">
        <v>69.006856279025698</v>
      </c>
      <c r="J2231">
        <v>4.1699240182577997</v>
      </c>
      <c r="O2231" t="str">
        <f t="shared" si="308"/>
        <v>Neutral</v>
      </c>
      <c r="P2231" t="str" cm="1">
        <f t="array" ref="P2231">_xlfn.IFS(C2230&lt;=60,"Soft",
C2230&lt;120,"Moderately Soft",
C2230&lt;=170,"Desirable",
C2230&lt;=240,"Moderately Hard",
C2230&gt;240,"Hard")</f>
        <v>Moderately Hard</v>
      </c>
      <c r="Q2231" t="str" cm="1">
        <f t="array" ref="Q2231">_xlfn.IFS(D2230&lt;50,"Non-Beneficial",
D2230&lt;=150,"Excellent",
D2230&lt;=250,"Good",
D2230&lt;=350,"Average",
D2230&lt;=500,"Poor",
D2230&lt;=800,"Very Poor",
D2230&gt;800,"Unacceptable")</f>
        <v>Good</v>
      </c>
      <c r="R2231" t="str">
        <f t="shared" si="307"/>
        <v>Unacceptable</v>
      </c>
      <c r="S2231" t="str">
        <f t="shared" si="309"/>
        <v>Safe</v>
      </c>
      <c r="T2231" t="str">
        <f t="shared" si="310"/>
        <v>Acceptable</v>
      </c>
      <c r="U2231" t="str">
        <f t="shared" si="311"/>
        <v>Acceptable</v>
      </c>
      <c r="V2231" t="str">
        <f t="shared" si="312"/>
        <v>Safe</v>
      </c>
      <c r="W2231" t="str">
        <f t="shared" si="313"/>
        <v>Acceptable</v>
      </c>
      <c r="AA2231" t="str">
        <f t="shared" si="314"/>
        <v>Not-Potable</v>
      </c>
      <c r="AB2231" t="str">
        <f t="shared" si="315"/>
        <v>Potable</v>
      </c>
      <c r="AC2231" t="s">
        <v>40</v>
      </c>
    </row>
    <row r="2232" spans="2:29" x14ac:dyDescent="0.3">
      <c r="B2232">
        <v>10.3919423870407</v>
      </c>
      <c r="C2232">
        <v>262.74177031588698</v>
      </c>
      <c r="D2232">
        <v>391.16682705699196</v>
      </c>
      <c r="E2232">
        <v>3.2057862828958998</v>
      </c>
      <c r="F2232">
        <v>285.72841963877698</v>
      </c>
      <c r="G2232">
        <v>473.313968797614</v>
      </c>
      <c r="H2232">
        <v>13.3006882483784</v>
      </c>
      <c r="I2232">
        <v>65.318816005963896</v>
      </c>
      <c r="J2232">
        <v>5.7717147602830501</v>
      </c>
      <c r="O2232" t="str">
        <f t="shared" si="308"/>
        <v>Neutral</v>
      </c>
      <c r="P2232" t="str" cm="1">
        <f t="array" ref="P2232">_xlfn.IFS(C2231&lt;=60,"Soft",
C2231&lt;120,"Moderately Soft",
C2231&lt;=170,"Desirable",
C2231&lt;=240,"Moderately Hard",
C2231&gt;240,"Hard")</f>
        <v>Desirable</v>
      </c>
      <c r="Q2232" t="str" cm="1">
        <f t="array" ref="Q2232">_xlfn.IFS(D2231&lt;50,"Non-Beneficial",
D2231&lt;=150,"Excellent",
D2231&lt;=250,"Good",
D2231&lt;=350,"Average",
D2231&lt;=500,"Poor",
D2231&lt;=800,"Very Poor",
D2231&gt;800,"Unacceptable")</f>
        <v>Good</v>
      </c>
      <c r="R2232" t="str">
        <f t="shared" si="307"/>
        <v>Unacceptable</v>
      </c>
      <c r="S2232" t="str">
        <f t="shared" si="309"/>
        <v>Safe</v>
      </c>
      <c r="T2232" t="str">
        <f t="shared" si="310"/>
        <v>Unacceptable</v>
      </c>
      <c r="U2232" t="str">
        <f t="shared" si="311"/>
        <v>Acceptable</v>
      </c>
      <c r="V2232" t="str">
        <f t="shared" si="312"/>
        <v>Safe</v>
      </c>
      <c r="W2232" t="str">
        <f t="shared" si="313"/>
        <v>Acceptable</v>
      </c>
      <c r="AA2232" t="str">
        <f t="shared" si="314"/>
        <v>Not-Potable</v>
      </c>
      <c r="AB2232" t="str">
        <f t="shared" si="315"/>
        <v>Not-Potable</v>
      </c>
      <c r="AC2232" t="s">
        <v>40</v>
      </c>
    </row>
    <row r="2233" spans="2:29" x14ac:dyDescent="0.3">
      <c r="B2233">
        <v>6.7148623782219596</v>
      </c>
      <c r="C2233">
        <v>236.54205056685299</v>
      </c>
      <c r="D2233">
        <v>331.97150526851402</v>
      </c>
      <c r="E2233">
        <v>4.9585169299305498</v>
      </c>
      <c r="F2233">
        <v>331.48453007805</v>
      </c>
      <c r="G2233">
        <v>402.94655743700002</v>
      </c>
      <c r="H2233">
        <v>14.841181957533699</v>
      </c>
      <c r="I2233">
        <f>$AI$27</f>
        <v>66.396292946768</v>
      </c>
      <c r="J2233">
        <v>4.5937636820230701</v>
      </c>
      <c r="O2233" t="str">
        <f t="shared" si="308"/>
        <v>Alkaline</v>
      </c>
      <c r="P2233" t="str" cm="1">
        <f t="array" ref="P2233">_xlfn.IFS(C2232&lt;=60,"Soft",
C2232&lt;120,"Moderately Soft",
C2232&lt;=170,"Desirable",
C2232&lt;=240,"Moderately Hard",
C2232&gt;240,"Hard")</f>
        <v>Hard</v>
      </c>
      <c r="Q2233" t="str" cm="1">
        <f t="array" ref="Q2233">_xlfn.IFS(D2232&lt;50,"Non-Beneficial",
D2232&lt;=150,"Excellent",
D2232&lt;=250,"Good",
D2232&lt;=350,"Average",
D2232&lt;=500,"Poor",
D2232&lt;=800,"Very Poor",
D2232&gt;800,"Unacceptable")</f>
        <v>Poor</v>
      </c>
      <c r="R2233" t="str">
        <f t="shared" si="307"/>
        <v>Acceptable</v>
      </c>
      <c r="S2233" t="str">
        <f t="shared" si="309"/>
        <v>Safe</v>
      </c>
      <c r="T2233" t="str">
        <f t="shared" si="310"/>
        <v>Acceptable</v>
      </c>
      <c r="U2233" t="str">
        <f t="shared" si="311"/>
        <v>Acceptable</v>
      </c>
      <c r="V2233" t="str">
        <f t="shared" si="312"/>
        <v>Safe</v>
      </c>
      <c r="W2233" t="str">
        <f t="shared" si="313"/>
        <v>Unacceptable</v>
      </c>
      <c r="AA2233" t="str">
        <f t="shared" si="314"/>
        <v>Not-Potable</v>
      </c>
      <c r="AB2233" t="str">
        <f t="shared" si="315"/>
        <v>Not-Potable</v>
      </c>
      <c r="AC2233" t="s">
        <v>40</v>
      </c>
    </row>
    <row r="2234" spans="2:29" x14ac:dyDescent="0.3">
      <c r="B2234">
        <v>7.3496533769710997</v>
      </c>
      <c r="C2234">
        <v>235.210876344258</v>
      </c>
      <c r="D2234">
        <v>204.43135054903598</v>
      </c>
      <c r="E2234">
        <v>7.1777894222795897</v>
      </c>
      <c r="F2234">
        <f>$AH$27</f>
        <v>333.77577661081307</v>
      </c>
      <c r="G2234">
        <v>305.41730613020297</v>
      </c>
      <c r="H2234">
        <v>12.831113487129601</v>
      </c>
      <c r="I2234">
        <v>91.092676765013394</v>
      </c>
      <c r="J2234">
        <v>3.8616840923225402</v>
      </c>
      <c r="O2234" t="str">
        <f t="shared" si="308"/>
        <v>Drinkable</v>
      </c>
      <c r="P2234" t="str" cm="1">
        <f t="array" ref="P2234">_xlfn.IFS(C2233&lt;=60,"Soft",
C2233&lt;120,"Moderately Soft",
C2233&lt;=170,"Desirable",
C2233&lt;=240,"Moderately Hard",
C2233&gt;240,"Hard")</f>
        <v>Moderately Hard</v>
      </c>
      <c r="Q2234" t="str" cm="1">
        <f t="array" ref="Q2234">_xlfn.IFS(D2233&lt;50,"Non-Beneficial",
D2233&lt;=150,"Excellent",
D2233&lt;=250,"Good",
D2233&lt;=350,"Average",
D2233&lt;=500,"Poor",
D2233&lt;=800,"Very Poor",
D2233&gt;800,"Unacceptable")</f>
        <v>Average</v>
      </c>
      <c r="R2234" t="str">
        <f t="shared" si="307"/>
        <v>Acceptable</v>
      </c>
      <c r="S2234" t="str">
        <f t="shared" si="309"/>
        <v>Safe</v>
      </c>
      <c r="T2234" t="str">
        <f t="shared" si="310"/>
        <v>Acceptable</v>
      </c>
      <c r="U2234" t="str">
        <f t="shared" si="311"/>
        <v>Acceptable</v>
      </c>
      <c r="V2234" t="str">
        <f t="shared" si="312"/>
        <v>Safe</v>
      </c>
      <c r="W2234" t="str">
        <f t="shared" si="313"/>
        <v>Acceptable</v>
      </c>
      <c r="AA2234" t="str">
        <f t="shared" si="314"/>
        <v>Potable</v>
      </c>
      <c r="AB2234" t="str">
        <f t="shared" si="315"/>
        <v>Potable</v>
      </c>
      <c r="AC2234" t="s">
        <v>40</v>
      </c>
    </row>
    <row r="2235" spans="2:29" x14ac:dyDescent="0.3">
      <c r="B2235">
        <f>$AG$27</f>
        <v>7.080794504276815</v>
      </c>
      <c r="C2235">
        <v>196.082966549242</v>
      </c>
      <c r="D2235">
        <v>227.460616591084</v>
      </c>
      <c r="E2235">
        <v>7.7027404718303503</v>
      </c>
      <c r="F2235">
        <v>325.47842273693601</v>
      </c>
      <c r="G2235">
        <v>397.05498281147101</v>
      </c>
      <c r="H2235">
        <v>21.0916023577138</v>
      </c>
      <c r="I2235">
        <v>51.939018890830098</v>
      </c>
      <c r="J2235">
        <v>3.7131096637346399</v>
      </c>
      <c r="O2235" t="str">
        <f t="shared" si="308"/>
        <v>Neutral</v>
      </c>
      <c r="P2235" t="str" cm="1">
        <f t="array" ref="P2235">_xlfn.IFS(C2234&lt;=60,"Soft",
C2234&lt;120,"Moderately Soft",
C2234&lt;=170,"Desirable",
C2234&lt;=240,"Moderately Hard",
C2234&gt;240,"Hard")</f>
        <v>Moderately Hard</v>
      </c>
      <c r="Q2235" t="str" cm="1">
        <f t="array" ref="Q2235">_xlfn.IFS(D2234&lt;50,"Non-Beneficial",
D2234&lt;=150,"Excellent",
D2234&lt;=250,"Good",
D2234&lt;=350,"Average",
D2234&lt;=500,"Poor",
D2234&lt;=800,"Very Poor",
D2234&gt;800,"Unacceptable")</f>
        <v>Good</v>
      </c>
      <c r="R2235" t="str">
        <f t="shared" si="307"/>
        <v>Unacceptable</v>
      </c>
      <c r="S2235" t="str">
        <f t="shared" si="309"/>
        <v>Safe</v>
      </c>
      <c r="T2235" t="str">
        <f t="shared" si="310"/>
        <v>Acceptable</v>
      </c>
      <c r="U2235" t="str">
        <f t="shared" si="311"/>
        <v>Acceptable</v>
      </c>
      <c r="V2235" t="str">
        <f t="shared" si="312"/>
        <v>Unsafe</v>
      </c>
      <c r="W2235" t="str">
        <f t="shared" si="313"/>
        <v>Acceptable</v>
      </c>
      <c r="AA2235" t="str">
        <f t="shared" si="314"/>
        <v>Not-Potable</v>
      </c>
      <c r="AB2235" t="str">
        <f t="shared" si="315"/>
        <v>Not-Potable</v>
      </c>
      <c r="AC2235" t="s">
        <v>40</v>
      </c>
    </row>
    <row r="2236" spans="2:29" x14ac:dyDescent="0.3">
      <c r="B2236">
        <v>7.3451384165087097</v>
      </c>
      <c r="C2236">
        <v>202.17446303736801</v>
      </c>
      <c r="D2236">
        <v>170.327737341405</v>
      </c>
      <c r="E2236">
        <v>6.2126290763210603</v>
      </c>
      <c r="F2236">
        <v>361.44048703669</v>
      </c>
      <c r="G2236">
        <v>600.29502760261903</v>
      </c>
      <c r="H2236">
        <v>17.299740051506799</v>
      </c>
      <c r="I2236">
        <v>89.077865166020302</v>
      </c>
      <c r="J2236">
        <v>4.2979947908440304</v>
      </c>
      <c r="O2236" t="str">
        <f t="shared" si="308"/>
        <v>Neutral</v>
      </c>
      <c r="P2236" t="str" cm="1">
        <f t="array" ref="P2236">_xlfn.IFS(C2235&lt;=60,"Soft",
C2235&lt;120,"Moderately Soft",
C2235&lt;=170,"Desirable",
C2235&lt;=240,"Moderately Hard",
C2235&gt;240,"Hard")</f>
        <v>Moderately Hard</v>
      </c>
      <c r="Q2236" t="str" cm="1">
        <f t="array" ref="Q2236">_xlfn.IFS(D2235&lt;50,"Non-Beneficial",
D2235&lt;=150,"Excellent",
D2235&lt;=250,"Good",
D2235&lt;=350,"Average",
D2235&lt;=500,"Poor",
D2235&lt;=800,"Very Poor",
D2235&gt;800,"Unacceptable")</f>
        <v>Good</v>
      </c>
      <c r="R2236" t="str">
        <f t="shared" si="307"/>
        <v>Unacceptable</v>
      </c>
      <c r="S2236" t="str">
        <f t="shared" si="309"/>
        <v>Safe</v>
      </c>
      <c r="T2236" t="str">
        <f t="shared" si="310"/>
        <v>Acceptable</v>
      </c>
      <c r="U2236" t="str">
        <f t="shared" si="311"/>
        <v>Unacceptable</v>
      </c>
      <c r="V2236" t="str">
        <f t="shared" si="312"/>
        <v>Safe</v>
      </c>
      <c r="W2236" t="str">
        <f t="shared" si="313"/>
        <v>Acceptable</v>
      </c>
      <c r="AA2236" t="str">
        <f t="shared" si="314"/>
        <v>Not-Potable</v>
      </c>
      <c r="AB2236" t="str">
        <f t="shared" si="315"/>
        <v>Not-Potable</v>
      </c>
      <c r="AC2236" t="s">
        <v>40</v>
      </c>
    </row>
    <row r="2237" spans="2:29" x14ac:dyDescent="0.3">
      <c r="B2237">
        <v>10.147089576135601</v>
      </c>
      <c r="C2237">
        <v>177.82131146077</v>
      </c>
      <c r="D2237">
        <v>206.425887202327</v>
      </c>
      <c r="E2237">
        <v>5.7597438780782699</v>
      </c>
      <c r="F2237">
        <f>$AH$27</f>
        <v>333.77577661081307</v>
      </c>
      <c r="G2237">
        <v>487.87885631962001</v>
      </c>
      <c r="H2237">
        <v>16.487322924513901</v>
      </c>
      <c r="I2237">
        <v>48.589010170758399</v>
      </c>
      <c r="J2237">
        <v>2.79944061847009</v>
      </c>
      <c r="O2237" t="str">
        <f t="shared" si="308"/>
        <v>Neutral</v>
      </c>
      <c r="P2237" t="str" cm="1">
        <f t="array" ref="P2237">_xlfn.IFS(C2236&lt;=60,"Soft",
C2236&lt;120,"Moderately Soft",
C2236&lt;=170,"Desirable",
C2236&lt;=240,"Moderately Hard",
C2236&gt;240,"Hard")</f>
        <v>Moderately Hard</v>
      </c>
      <c r="Q2237" t="str" cm="1">
        <f t="array" ref="Q2237">_xlfn.IFS(D2236&lt;50,"Non-Beneficial",
D2236&lt;=150,"Excellent",
D2236&lt;=250,"Good",
D2236&lt;=350,"Average",
D2236&lt;=500,"Poor",
D2236&lt;=800,"Very Poor",
D2236&gt;800,"Unacceptable")</f>
        <v>Good</v>
      </c>
      <c r="R2237" t="str">
        <f t="shared" si="307"/>
        <v>Needs Boiling</v>
      </c>
      <c r="S2237" t="str">
        <f t="shared" si="309"/>
        <v>Safe</v>
      </c>
      <c r="T2237" t="str">
        <f t="shared" si="310"/>
        <v>Unacceptable</v>
      </c>
      <c r="U2237" t="str">
        <f t="shared" si="311"/>
        <v>Acceptable</v>
      </c>
      <c r="V2237" t="str">
        <f t="shared" si="312"/>
        <v>Unsafe</v>
      </c>
      <c r="W2237" t="str">
        <f t="shared" si="313"/>
        <v>Acceptable</v>
      </c>
      <c r="AA2237" t="str">
        <f t="shared" si="314"/>
        <v>Not-Potable</v>
      </c>
      <c r="AB2237" t="str">
        <f t="shared" si="315"/>
        <v>Not-Potable</v>
      </c>
      <c r="AC2237" t="s">
        <v>40</v>
      </c>
    </row>
    <row r="2238" spans="2:29" x14ac:dyDescent="0.3">
      <c r="B2238">
        <v>6.3807173150134897</v>
      </c>
      <c r="C2238">
        <v>266.01541030608502</v>
      </c>
      <c r="D2238">
        <v>212.509356337127</v>
      </c>
      <c r="E2238">
        <v>4.8543345342227502</v>
      </c>
      <c r="F2238">
        <v>357.24102683239403</v>
      </c>
      <c r="G2238">
        <v>358.18547286415799</v>
      </c>
      <c r="H2238">
        <v>27.006706611165999</v>
      </c>
      <c r="I2238">
        <v>59.937784919076599</v>
      </c>
      <c r="J2238">
        <v>4.5320196631694101</v>
      </c>
      <c r="O2238" t="str">
        <f t="shared" si="308"/>
        <v>Alkaline</v>
      </c>
      <c r="P2238" t="str" cm="1">
        <f t="array" ref="P2238">_xlfn.IFS(C2237&lt;=60,"Soft",
C2237&lt;120,"Moderately Soft",
C2237&lt;=170,"Desirable",
C2237&lt;=240,"Moderately Hard",
C2237&gt;240,"Hard")</f>
        <v>Moderately Hard</v>
      </c>
      <c r="Q2238" t="str" cm="1">
        <f t="array" ref="Q2238">_xlfn.IFS(D2237&lt;50,"Non-Beneficial",
D2237&lt;=150,"Excellent",
D2237&lt;=250,"Good",
D2237&lt;=350,"Average",
D2237&lt;=500,"Poor",
D2237&lt;=800,"Very Poor",
D2237&gt;800,"Unacceptable")</f>
        <v>Good</v>
      </c>
      <c r="R2238" t="str">
        <f t="shared" si="307"/>
        <v>Needs Boiling</v>
      </c>
      <c r="S2238" t="str">
        <f t="shared" si="309"/>
        <v>Safe</v>
      </c>
      <c r="T2238" t="str">
        <f t="shared" si="310"/>
        <v>Acceptable</v>
      </c>
      <c r="U2238" t="str">
        <f t="shared" si="311"/>
        <v>Acceptable</v>
      </c>
      <c r="V2238" t="str">
        <f t="shared" si="312"/>
        <v>Safe</v>
      </c>
      <c r="W2238" t="str">
        <f t="shared" si="313"/>
        <v>Acceptable</v>
      </c>
      <c r="AA2238" t="str">
        <f t="shared" si="314"/>
        <v>Not-Potable</v>
      </c>
      <c r="AB2238" t="str">
        <f t="shared" si="315"/>
        <v>Potable</v>
      </c>
      <c r="AC2238" t="s">
        <v>40</v>
      </c>
    </row>
    <row r="2239" spans="2:29" x14ac:dyDescent="0.3">
      <c r="B2239">
        <v>7.94064696367602</v>
      </c>
      <c r="C2239">
        <v>181.771306859753</v>
      </c>
      <c r="D2239">
        <v>158.587781757985</v>
      </c>
      <c r="E2239">
        <v>6.8499637036691698</v>
      </c>
      <c r="F2239">
        <f>$AH$27</f>
        <v>333.77577661081307</v>
      </c>
      <c r="G2239">
        <v>584.827154903463</v>
      </c>
      <c r="H2239">
        <v>10.590136680569699</v>
      </c>
      <c r="I2239">
        <v>81.957188604861301</v>
      </c>
      <c r="J2239">
        <v>5.4318367002272199</v>
      </c>
      <c r="O2239" t="str">
        <f t="shared" si="308"/>
        <v>Acidic</v>
      </c>
      <c r="P2239" t="str" cm="1">
        <f t="array" ref="P2239">_xlfn.IFS(C2238&lt;=60,"Soft",
C2238&lt;120,"Moderately Soft",
C2238&lt;=170,"Desirable",
C2238&lt;=240,"Moderately Hard",
C2238&gt;240,"Hard")</f>
        <v>Hard</v>
      </c>
      <c r="Q2239" t="str" cm="1">
        <f t="array" ref="Q2239">_xlfn.IFS(D2238&lt;50,"Non-Beneficial",
D2238&lt;=150,"Excellent",
D2238&lt;=250,"Good",
D2238&lt;=350,"Average",
D2238&lt;=500,"Poor",
D2238&lt;=800,"Very Poor",
D2238&gt;800,"Unacceptable")</f>
        <v>Good</v>
      </c>
      <c r="R2239" t="str">
        <f t="shared" si="307"/>
        <v>Acceptable</v>
      </c>
      <c r="S2239" t="str">
        <f t="shared" si="309"/>
        <v>Safe</v>
      </c>
      <c r="T2239" t="str">
        <f t="shared" si="310"/>
        <v>Acceptable</v>
      </c>
      <c r="U2239" t="str">
        <f t="shared" si="311"/>
        <v>Unacceptable</v>
      </c>
      <c r="V2239" t="str">
        <f t="shared" si="312"/>
        <v>Safe</v>
      </c>
      <c r="W2239" t="str">
        <f t="shared" si="313"/>
        <v>Acceptable</v>
      </c>
      <c r="AA2239" t="str">
        <f t="shared" si="314"/>
        <v>Not-Potable</v>
      </c>
      <c r="AB2239" t="str">
        <f t="shared" si="315"/>
        <v>Not-Potable</v>
      </c>
      <c r="AC2239" t="s">
        <v>40</v>
      </c>
    </row>
    <row r="2240" spans="2:29" x14ac:dyDescent="0.3">
      <c r="B2240">
        <f>$AG$27</f>
        <v>7.080794504276815</v>
      </c>
      <c r="C2240">
        <v>197.71363866252099</v>
      </c>
      <c r="D2240">
        <v>312.51643732884497</v>
      </c>
      <c r="E2240">
        <v>6.2524230609196296</v>
      </c>
      <c r="F2240">
        <f>$AH$27</f>
        <v>333.77577661081307</v>
      </c>
      <c r="G2240">
        <v>322.21762886027898</v>
      </c>
      <c r="H2240">
        <v>14.2717224126245</v>
      </c>
      <c r="I2240">
        <v>74.644267793805597</v>
      </c>
      <c r="J2240">
        <v>3.90652628494774</v>
      </c>
      <c r="O2240" t="str">
        <f t="shared" si="308"/>
        <v>Neutral</v>
      </c>
      <c r="P2240" t="str" cm="1">
        <f t="array" ref="P2240">_xlfn.IFS(C2239&lt;=60,"Soft",
C2239&lt;120,"Moderately Soft",
C2239&lt;=170,"Desirable",
C2239&lt;=240,"Moderately Hard",
C2239&gt;240,"Hard")</f>
        <v>Moderately Hard</v>
      </c>
      <c r="Q2240" t="str" cm="1">
        <f t="array" ref="Q2240">_xlfn.IFS(D2239&lt;50,"Non-Beneficial",
D2239&lt;=150,"Excellent",
D2239&lt;=250,"Good",
D2239&lt;=350,"Average",
D2239&lt;=500,"Poor",
D2239&lt;=800,"Very Poor",
D2239&gt;800,"Unacceptable")</f>
        <v>Good</v>
      </c>
      <c r="R2240" t="str">
        <f t="shared" si="307"/>
        <v>Needs Boiling</v>
      </c>
      <c r="S2240" t="str">
        <f t="shared" si="309"/>
        <v>Safe</v>
      </c>
      <c r="T2240" t="str">
        <f t="shared" si="310"/>
        <v>Unacceptable</v>
      </c>
      <c r="U2240" t="str">
        <f t="shared" si="311"/>
        <v>Acceptable</v>
      </c>
      <c r="V2240" t="str">
        <f t="shared" si="312"/>
        <v>Unsafe</v>
      </c>
      <c r="W2240" t="str">
        <f t="shared" si="313"/>
        <v>Unacceptable</v>
      </c>
      <c r="AA2240" t="str">
        <f t="shared" si="314"/>
        <v>Not-Potable</v>
      </c>
      <c r="AB2240" t="str">
        <f t="shared" si="315"/>
        <v>Not-Potable</v>
      </c>
      <c r="AC2240" t="s">
        <v>40</v>
      </c>
    </row>
    <row r="2241" spans="2:29" x14ac:dyDescent="0.3">
      <c r="B2241">
        <v>7.7867346901907899</v>
      </c>
      <c r="C2241">
        <v>192.179739002513</v>
      </c>
      <c r="D2241">
        <v>280.86873497646599</v>
      </c>
      <c r="E2241">
        <v>7.1579515088349703</v>
      </c>
      <c r="F2241">
        <v>329.70863192265602</v>
      </c>
      <c r="G2241">
        <v>327.38048788674303</v>
      </c>
      <c r="H2241">
        <v>10.6813491754738</v>
      </c>
      <c r="I2241">
        <v>52.415461805872397</v>
      </c>
      <c r="J2241">
        <v>1.96147542958231</v>
      </c>
      <c r="O2241" t="str">
        <f t="shared" si="308"/>
        <v>Neutral</v>
      </c>
      <c r="P2241" t="str" cm="1">
        <f t="array" ref="P2241">_xlfn.IFS(C2240&lt;=60,"Soft",
C2240&lt;120,"Moderately Soft",
C2240&lt;=170,"Desirable",
C2240&lt;=240,"Moderately Hard",
C2240&gt;240,"Hard")</f>
        <v>Moderately Hard</v>
      </c>
      <c r="Q2241" t="str" cm="1">
        <f t="array" ref="Q2241">_xlfn.IFS(D2240&lt;50,"Non-Beneficial",
D2240&lt;=150,"Excellent",
D2240&lt;=250,"Good",
D2240&lt;=350,"Average",
D2240&lt;=500,"Poor",
D2240&lt;=800,"Very Poor",
D2240&gt;800,"Unacceptable")</f>
        <v>Average</v>
      </c>
      <c r="R2241" t="str">
        <f t="shared" si="307"/>
        <v>Needs Boiling</v>
      </c>
      <c r="S2241" t="str">
        <f t="shared" si="309"/>
        <v>Safe</v>
      </c>
      <c r="T2241" t="str">
        <f t="shared" si="310"/>
        <v>Acceptable</v>
      </c>
      <c r="U2241" t="str">
        <f t="shared" si="311"/>
        <v>Acceptable</v>
      </c>
      <c r="V2241" t="str">
        <f t="shared" si="312"/>
        <v>Safe</v>
      </c>
      <c r="W2241" t="str">
        <f t="shared" si="313"/>
        <v>Acceptable</v>
      </c>
      <c r="AA2241" t="str">
        <f t="shared" si="314"/>
        <v>Potable</v>
      </c>
      <c r="AB2241" t="str">
        <f t="shared" si="315"/>
        <v>Potable</v>
      </c>
      <c r="AC2241" t="s">
        <v>40</v>
      </c>
    </row>
    <row r="2242" spans="2:29" x14ac:dyDescent="0.3">
      <c r="B2242">
        <v>6.3230403140747802</v>
      </c>
      <c r="C2242">
        <v>227.553971720509</v>
      </c>
      <c r="D2242">
        <v>244.63137417859201</v>
      </c>
      <c r="E2242">
        <v>6.2619336987657004</v>
      </c>
      <c r="F2242">
        <f>$AH$27</f>
        <v>333.77577661081307</v>
      </c>
      <c r="G2242">
        <v>399.94745266016002</v>
      </c>
      <c r="H2242">
        <v>17.912652389297701</v>
      </c>
      <c r="I2242">
        <v>71.151222463468997</v>
      </c>
      <c r="J2242">
        <v>4.7494242360719001</v>
      </c>
      <c r="O2242" t="str">
        <f t="shared" si="308"/>
        <v>Neutral</v>
      </c>
      <c r="P2242" t="str" cm="1">
        <f t="array" ref="P2242">_xlfn.IFS(C2241&lt;=60,"Soft",
C2241&lt;120,"Moderately Soft",
C2241&lt;=170,"Desirable",
C2241&lt;=240,"Moderately Hard",
C2241&gt;240,"Hard")</f>
        <v>Moderately Hard</v>
      </c>
      <c r="Q2242" t="str" cm="1">
        <f t="array" ref="Q2242">_xlfn.IFS(D2241&lt;50,"Non-Beneficial",
D2241&lt;=150,"Excellent",
D2241&lt;=250,"Good",
D2241&lt;=350,"Average",
D2241&lt;=500,"Poor",
D2241&lt;=800,"Very Poor",
D2241&gt;800,"Unacceptable")</f>
        <v>Average</v>
      </c>
      <c r="R2242" t="str">
        <f t="shared" si="307"/>
        <v>Unacceptable</v>
      </c>
      <c r="S2242" t="str">
        <f t="shared" si="309"/>
        <v>Safe</v>
      </c>
      <c r="T2242" t="str">
        <f t="shared" si="310"/>
        <v>Acceptable</v>
      </c>
      <c r="U2242" t="str">
        <f t="shared" si="311"/>
        <v>Acceptable</v>
      </c>
      <c r="V2242" t="str">
        <f t="shared" si="312"/>
        <v>Safe</v>
      </c>
      <c r="W2242" t="str">
        <f t="shared" si="313"/>
        <v>Acceptable</v>
      </c>
      <c r="AA2242" t="str">
        <f t="shared" si="314"/>
        <v>Not-Potable</v>
      </c>
      <c r="AB2242" t="str">
        <f t="shared" si="315"/>
        <v>Potable</v>
      </c>
      <c r="AC2242" t="s">
        <v>40</v>
      </c>
    </row>
    <row r="2243" spans="2:29" x14ac:dyDescent="0.3">
      <c r="B2243">
        <f>$AG$27</f>
        <v>7.080794504276815</v>
      </c>
      <c r="C2243">
        <v>170.291426162123</v>
      </c>
      <c r="D2243">
        <v>145.50417005435199</v>
      </c>
      <c r="E2243">
        <v>7.8474039182858402</v>
      </c>
      <c r="F2243">
        <v>395.49595388390702</v>
      </c>
      <c r="G2243">
        <v>486.36769326852999</v>
      </c>
      <c r="H2243">
        <v>13.7975777364206</v>
      </c>
      <c r="I2243">
        <v>51.415909590775001</v>
      </c>
      <c r="J2243">
        <v>3.7940331123268201</v>
      </c>
      <c r="O2243" t="str">
        <f t="shared" si="308"/>
        <v>Acidic</v>
      </c>
      <c r="P2243" t="str" cm="1">
        <f t="array" ref="P2243">_xlfn.IFS(C2242&lt;=60,"Soft",
C2242&lt;120,"Moderately Soft",
C2242&lt;=170,"Desirable",
C2242&lt;=240,"Moderately Hard",
C2242&gt;240,"Hard")</f>
        <v>Moderately Hard</v>
      </c>
      <c r="Q2243" t="str" cm="1">
        <f t="array" ref="Q2243">_xlfn.IFS(D2242&lt;50,"Non-Beneficial",
D2242&lt;=150,"Excellent",
D2242&lt;=250,"Good",
D2242&lt;=350,"Average",
D2242&lt;=500,"Poor",
D2242&lt;=800,"Very Poor",
D2242&gt;800,"Unacceptable")</f>
        <v>Good</v>
      </c>
      <c r="R2243" t="str">
        <f t="shared" ref="R2243:R2306" si="316">IF(E2242&lt;=5,"Acceptable",
IF(E2242&lt;=7,"Needs Boiling","Unacceptable"))</f>
        <v>Needs Boiling</v>
      </c>
      <c r="S2243" t="str">
        <f t="shared" si="309"/>
        <v>Safe</v>
      </c>
      <c r="T2243" t="str">
        <f t="shared" si="310"/>
        <v>Acceptable</v>
      </c>
      <c r="U2243" t="str">
        <f t="shared" si="311"/>
        <v>Acceptable</v>
      </c>
      <c r="V2243" t="str">
        <f t="shared" si="312"/>
        <v>Safe</v>
      </c>
      <c r="W2243" t="str">
        <f t="shared" si="313"/>
        <v>Acceptable</v>
      </c>
      <c r="AA2243" t="str">
        <f t="shared" si="314"/>
        <v>Not-Potable</v>
      </c>
      <c r="AB2243" t="str">
        <f t="shared" si="315"/>
        <v>Potable</v>
      </c>
      <c r="AC2243" t="s">
        <v>40</v>
      </c>
    </row>
    <row r="2244" spans="2:29" x14ac:dyDescent="0.3">
      <c r="B2244">
        <v>6.6456573777413501</v>
      </c>
      <c r="C2244">
        <v>170.26971540321</v>
      </c>
      <c r="D2244">
        <v>234.32109730480101</v>
      </c>
      <c r="E2244">
        <v>7.0665650500781902</v>
      </c>
      <c r="F2244">
        <f>$AH$27</f>
        <v>333.77577661081307</v>
      </c>
      <c r="G2244">
        <v>513.36494633996199</v>
      </c>
      <c r="H2244">
        <v>20.264678435396998</v>
      </c>
      <c r="I2244">
        <v>78.900888002300704</v>
      </c>
      <c r="J2244">
        <v>4.1706577627329198</v>
      </c>
      <c r="O2244" t="str">
        <f t="shared" ref="O2244:O2307" si="317">IF(B2243&lt;3,"Highly Acidic",
IF(AND(B2243&lt;6.52,B2243&gt;=3),"Acidic",
IF(AND(B2243&gt;=6.52,B2243&lt;=6.83),"Drinkable",
IF(AND(B2243&gt;6.83,B2243&lt;8),"Neutral",
IF(AND(B2243&gt;=8,B2243&lt;11),"Alkaline","Highly Alkaline")
))))</f>
        <v>Neutral</v>
      </c>
      <c r="P2244" t="str" cm="1">
        <f t="array" ref="P2244">_xlfn.IFS(C2243&lt;=60,"Soft",
C2243&lt;120,"Moderately Soft",
C2243&lt;=170,"Desirable",
C2243&lt;=240,"Moderately Hard",
C2243&gt;240,"Hard")</f>
        <v>Moderately Hard</v>
      </c>
      <c r="Q2244" t="str" cm="1">
        <f t="array" ref="Q2244">_xlfn.IFS(D2243&lt;50,"Non-Beneficial",
D2243&lt;=150,"Excellent",
D2243&lt;=250,"Good",
D2243&lt;=350,"Average",
D2243&lt;=500,"Poor",
D2243&lt;=800,"Very Poor",
D2243&gt;800,"Unacceptable")</f>
        <v>Excellent</v>
      </c>
      <c r="R2244" t="str">
        <f t="shared" si="316"/>
        <v>Unacceptable</v>
      </c>
      <c r="S2244" t="str">
        <f t="shared" ref="S2244:S2307" si="318">IF(F2243&lt;=400,"Safe","Unsafe")</f>
        <v>Safe</v>
      </c>
      <c r="T2244" t="str">
        <f t="shared" ref="T2244:T2307" si="319">IF(G2243&lt;=500,"Acceptable","Unacceptable")</f>
        <v>Acceptable</v>
      </c>
      <c r="U2244" t="str">
        <f t="shared" ref="U2244:U2307" si="320">IF(H2243&lt;20,"Acceptable","Unacceptable")</f>
        <v>Acceptable</v>
      </c>
      <c r="V2244" t="str">
        <f t="shared" ref="V2244:V2307" si="321">IF(I2243&lt;=80,"Safe","Unsafe")</f>
        <v>Safe</v>
      </c>
      <c r="W2244" t="str">
        <f t="shared" ref="W2244:W2307" si="322">IF(J2243&lt;5,"Acceptable","Unacceptable")</f>
        <v>Acceptable</v>
      </c>
      <c r="AA2244" t="str">
        <f t="shared" ref="AA2244:AA2307" si="323">IF(
       AND(OR(O2244 = "Drinkable",O2244 = "Neutral"),
                OR(P2244 = "Desirable",P2244 = "Moderately Hard"),
                OR(Q2244 = "Excellent",Q2244 = "Good",Q2244 = "Average"),
                OR(R2244 = "Acceptable",R2244 = "Needs Boiling"),
                S2244 = "Safe",
                T2244 = "Acceptable",
                U2244 = "Acceptable",
                V2244 = "Safe",
                W2244 = "Acceptable"
               ),
     "Potable",
    "Not-Potable"
   )</f>
        <v>Not-Potable</v>
      </c>
      <c r="AB2244" t="str">
        <f t="shared" ref="AB2244:AB2307" si="324">IF(
        SUM(
                   IF(OR(O2244 = "Neutral",O2244 = "Drinkable"),1,0),
                   IF(OR(P2244 = "Desirable",P2244 = "Moderately Hard"),1,0),
                   IF(OR(Q2244 = "Good",Q2244 = "Average",Q2244 ="Excellent"),1,0),
                   IF(OR(R2244 = "Acceptable",R2244 = "Needs Boiling"),1,0),
                   IF(S2244 = "Safe",1,0),
                   IF(T2244 = "Acceptable",1,0),
                   IF(U2244 = "Acceptable",1,0),
                   IF(V2244 = "Safe",1,0),
                   IF(W2244 = "Acceptable",1,0)
               )&gt;7,
      "Potable",
      "Not-Potable"
  )</f>
        <v>Potable</v>
      </c>
      <c r="AC2244" t="s">
        <v>40</v>
      </c>
    </row>
    <row r="2245" spans="2:29" x14ac:dyDescent="0.3">
      <c r="B2245">
        <v>6.0145398313990901</v>
      </c>
      <c r="C2245">
        <v>205.48293980522499</v>
      </c>
      <c r="D2245">
        <v>232.68243081141603</v>
      </c>
      <c r="E2245">
        <v>9.0357692438803401</v>
      </c>
      <c r="F2245">
        <v>283.34036803873698</v>
      </c>
      <c r="G2245">
        <v>371.40347509928603</v>
      </c>
      <c r="H2245">
        <v>16.863668165850601</v>
      </c>
      <c r="I2245">
        <v>73.017793486556101</v>
      </c>
      <c r="J2245">
        <v>2.6860687411094202</v>
      </c>
      <c r="O2245" t="str">
        <f t="shared" si="317"/>
        <v>Drinkable</v>
      </c>
      <c r="P2245" t="str" cm="1">
        <f t="array" ref="P2245">_xlfn.IFS(C2244&lt;=60,"Soft",
C2244&lt;120,"Moderately Soft",
C2244&lt;=170,"Desirable",
C2244&lt;=240,"Moderately Hard",
C2244&gt;240,"Hard")</f>
        <v>Moderately Hard</v>
      </c>
      <c r="Q2245" t="str" cm="1">
        <f t="array" ref="Q2245">_xlfn.IFS(D2244&lt;50,"Non-Beneficial",
D2244&lt;=150,"Excellent",
D2244&lt;=250,"Good",
D2244&lt;=350,"Average",
D2244&lt;=500,"Poor",
D2244&lt;=800,"Very Poor",
D2244&gt;800,"Unacceptable")</f>
        <v>Good</v>
      </c>
      <c r="R2245" t="str">
        <f t="shared" si="316"/>
        <v>Unacceptable</v>
      </c>
      <c r="S2245" t="str">
        <f t="shared" si="318"/>
        <v>Safe</v>
      </c>
      <c r="T2245" t="str">
        <f t="shared" si="319"/>
        <v>Unacceptable</v>
      </c>
      <c r="U2245" t="str">
        <f t="shared" si="320"/>
        <v>Unacceptable</v>
      </c>
      <c r="V2245" t="str">
        <f t="shared" si="321"/>
        <v>Safe</v>
      </c>
      <c r="W2245" t="str">
        <f t="shared" si="322"/>
        <v>Acceptable</v>
      </c>
      <c r="AA2245" t="str">
        <f t="shared" si="323"/>
        <v>Not-Potable</v>
      </c>
      <c r="AB2245" t="str">
        <f t="shared" si="324"/>
        <v>Not-Potable</v>
      </c>
      <c r="AC2245" t="s">
        <v>40</v>
      </c>
    </row>
    <row r="2246" spans="2:29" x14ac:dyDescent="0.3">
      <c r="B2246">
        <v>10.0867712398049</v>
      </c>
      <c r="C2246">
        <v>189.732379070733</v>
      </c>
      <c r="D2246">
        <v>175.72547468069399</v>
      </c>
      <c r="E2246">
        <v>6.8947305533822902</v>
      </c>
      <c r="F2246">
        <f>$AH$27</f>
        <v>333.77577661081307</v>
      </c>
      <c r="G2246">
        <v>416.641080766968</v>
      </c>
      <c r="H2246">
        <v>9.4777560603890194</v>
      </c>
      <c r="I2246">
        <v>92.892178395238005</v>
      </c>
      <c r="J2246">
        <v>4.3341220456457901</v>
      </c>
      <c r="O2246" t="str">
        <f t="shared" si="317"/>
        <v>Acidic</v>
      </c>
      <c r="P2246" t="str" cm="1">
        <f t="array" ref="P2246">_xlfn.IFS(C2245&lt;=60,"Soft",
C2245&lt;120,"Moderately Soft",
C2245&lt;=170,"Desirable",
C2245&lt;=240,"Moderately Hard",
C2245&gt;240,"Hard")</f>
        <v>Moderately Hard</v>
      </c>
      <c r="Q2246" t="str" cm="1">
        <f t="array" ref="Q2246">_xlfn.IFS(D2245&lt;50,"Non-Beneficial",
D2245&lt;=150,"Excellent",
D2245&lt;=250,"Good",
D2245&lt;=350,"Average",
D2245&lt;=500,"Poor",
D2245&lt;=800,"Very Poor",
D2245&gt;800,"Unacceptable")</f>
        <v>Good</v>
      </c>
      <c r="R2246" t="str">
        <f t="shared" si="316"/>
        <v>Unacceptable</v>
      </c>
      <c r="S2246" t="str">
        <f t="shared" si="318"/>
        <v>Safe</v>
      </c>
      <c r="T2246" t="str">
        <f t="shared" si="319"/>
        <v>Acceptable</v>
      </c>
      <c r="U2246" t="str">
        <f t="shared" si="320"/>
        <v>Acceptable</v>
      </c>
      <c r="V2246" t="str">
        <f t="shared" si="321"/>
        <v>Safe</v>
      </c>
      <c r="W2246" t="str">
        <f t="shared" si="322"/>
        <v>Acceptable</v>
      </c>
      <c r="AA2246" t="str">
        <f t="shared" si="323"/>
        <v>Not-Potable</v>
      </c>
      <c r="AB2246" t="str">
        <f t="shared" si="324"/>
        <v>Not-Potable</v>
      </c>
      <c r="AC2246" t="s">
        <v>40</v>
      </c>
    </row>
    <row r="2247" spans="2:29" x14ac:dyDescent="0.3">
      <c r="B2247">
        <v>5.1662259698269004</v>
      </c>
      <c r="C2247">
        <v>135.712166055041</v>
      </c>
      <c r="D2247">
        <v>120.600095271727</v>
      </c>
      <c r="E2247">
        <v>8.6370978622275398</v>
      </c>
      <c r="F2247">
        <f>$AH$27</f>
        <v>333.77577661081307</v>
      </c>
      <c r="G2247">
        <v>362.21725790064602</v>
      </c>
      <c r="H2247">
        <v>11.1855538902361</v>
      </c>
      <c r="I2247">
        <v>76.067063763637293</v>
      </c>
      <c r="J2247">
        <v>4.60831939433037</v>
      </c>
      <c r="O2247" t="str">
        <f t="shared" si="317"/>
        <v>Alkaline</v>
      </c>
      <c r="P2247" t="str" cm="1">
        <f t="array" ref="P2247">_xlfn.IFS(C2246&lt;=60,"Soft",
C2246&lt;120,"Moderately Soft",
C2246&lt;=170,"Desirable",
C2246&lt;=240,"Moderately Hard",
C2246&gt;240,"Hard")</f>
        <v>Moderately Hard</v>
      </c>
      <c r="Q2247" t="str" cm="1">
        <f t="array" ref="Q2247">_xlfn.IFS(D2246&lt;50,"Non-Beneficial",
D2246&lt;=150,"Excellent",
D2246&lt;=250,"Good",
D2246&lt;=350,"Average",
D2246&lt;=500,"Poor",
D2246&lt;=800,"Very Poor",
D2246&gt;800,"Unacceptable")</f>
        <v>Good</v>
      </c>
      <c r="R2247" t="str">
        <f t="shared" si="316"/>
        <v>Needs Boiling</v>
      </c>
      <c r="S2247" t="str">
        <f t="shared" si="318"/>
        <v>Safe</v>
      </c>
      <c r="T2247" t="str">
        <f t="shared" si="319"/>
        <v>Acceptable</v>
      </c>
      <c r="U2247" t="str">
        <f t="shared" si="320"/>
        <v>Acceptable</v>
      </c>
      <c r="V2247" t="str">
        <f t="shared" si="321"/>
        <v>Unsafe</v>
      </c>
      <c r="W2247" t="str">
        <f t="shared" si="322"/>
        <v>Acceptable</v>
      </c>
      <c r="AA2247" t="str">
        <f t="shared" si="323"/>
        <v>Not-Potable</v>
      </c>
      <c r="AB2247" t="str">
        <f t="shared" si="324"/>
        <v>Not-Potable</v>
      </c>
      <c r="AC2247" t="s">
        <v>40</v>
      </c>
    </row>
    <row r="2248" spans="2:29" x14ac:dyDescent="0.3">
      <c r="B2248">
        <v>5.5732011565133703</v>
      </c>
      <c r="C2248">
        <v>229.174986519496</v>
      </c>
      <c r="D2248">
        <v>156.13160532842198</v>
      </c>
      <c r="E2248">
        <v>4.15790170627574</v>
      </c>
      <c r="F2248">
        <v>383.48111566623999</v>
      </c>
      <c r="G2248">
        <v>409.066576911894</v>
      </c>
      <c r="H2248">
        <v>10.7519037217566</v>
      </c>
      <c r="I2248">
        <v>63.758516097466803</v>
      </c>
      <c r="J2248">
        <v>3.59962466050965</v>
      </c>
      <c r="O2248" t="str">
        <f t="shared" si="317"/>
        <v>Acidic</v>
      </c>
      <c r="P2248" t="str" cm="1">
        <f t="array" ref="P2248">_xlfn.IFS(C2247&lt;=60,"Soft",
C2247&lt;120,"Moderately Soft",
C2247&lt;=170,"Desirable",
C2247&lt;=240,"Moderately Hard",
C2247&gt;240,"Hard")</f>
        <v>Desirable</v>
      </c>
      <c r="Q2248" t="str" cm="1">
        <f t="array" ref="Q2248">_xlfn.IFS(D2247&lt;50,"Non-Beneficial",
D2247&lt;=150,"Excellent",
D2247&lt;=250,"Good",
D2247&lt;=350,"Average",
D2247&lt;=500,"Poor",
D2247&lt;=800,"Very Poor",
D2247&gt;800,"Unacceptable")</f>
        <v>Excellent</v>
      </c>
      <c r="R2248" t="str">
        <f t="shared" si="316"/>
        <v>Unacceptable</v>
      </c>
      <c r="S2248" t="str">
        <f t="shared" si="318"/>
        <v>Safe</v>
      </c>
      <c r="T2248" t="str">
        <f t="shared" si="319"/>
        <v>Acceptable</v>
      </c>
      <c r="U2248" t="str">
        <f t="shared" si="320"/>
        <v>Acceptable</v>
      </c>
      <c r="V2248" t="str">
        <f t="shared" si="321"/>
        <v>Safe</v>
      </c>
      <c r="W2248" t="str">
        <f t="shared" si="322"/>
        <v>Acceptable</v>
      </c>
      <c r="AA2248" t="str">
        <f t="shared" si="323"/>
        <v>Not-Potable</v>
      </c>
      <c r="AB2248" t="str">
        <f t="shared" si="324"/>
        <v>Not-Potable</v>
      </c>
      <c r="AC2248" t="s">
        <v>40</v>
      </c>
    </row>
    <row r="2249" spans="2:29" x14ac:dyDescent="0.3">
      <c r="B2249">
        <v>9.4945587261575497</v>
      </c>
      <c r="C2249">
        <v>254.53445704698601</v>
      </c>
      <c r="D2249">
        <v>284.921705091364</v>
      </c>
      <c r="E2249">
        <v>6.1136077570786203</v>
      </c>
      <c r="F2249">
        <f>$AH$27</f>
        <v>333.77577661081307</v>
      </c>
      <c r="G2249">
        <v>620.98100596260701</v>
      </c>
      <c r="H2249">
        <v>18.417953529194001</v>
      </c>
      <c r="I2249">
        <v>65.448056585812594</v>
      </c>
      <c r="J2249">
        <v>3.6311071216939199</v>
      </c>
      <c r="O2249" t="str">
        <f t="shared" si="317"/>
        <v>Acidic</v>
      </c>
      <c r="P2249" t="str" cm="1">
        <f t="array" ref="P2249">_xlfn.IFS(C2248&lt;=60,"Soft",
C2248&lt;120,"Moderately Soft",
C2248&lt;=170,"Desirable",
C2248&lt;=240,"Moderately Hard",
C2248&gt;240,"Hard")</f>
        <v>Moderately Hard</v>
      </c>
      <c r="Q2249" t="str" cm="1">
        <f t="array" ref="Q2249">_xlfn.IFS(D2248&lt;50,"Non-Beneficial",
D2248&lt;=150,"Excellent",
D2248&lt;=250,"Good",
D2248&lt;=350,"Average",
D2248&lt;=500,"Poor",
D2248&lt;=800,"Very Poor",
D2248&gt;800,"Unacceptable")</f>
        <v>Good</v>
      </c>
      <c r="R2249" t="str">
        <f t="shared" si="316"/>
        <v>Acceptable</v>
      </c>
      <c r="S2249" t="str">
        <f t="shared" si="318"/>
        <v>Safe</v>
      </c>
      <c r="T2249" t="str">
        <f t="shared" si="319"/>
        <v>Acceptable</v>
      </c>
      <c r="U2249" t="str">
        <f t="shared" si="320"/>
        <v>Acceptable</v>
      </c>
      <c r="V2249" t="str">
        <f t="shared" si="321"/>
        <v>Safe</v>
      </c>
      <c r="W2249" t="str">
        <f t="shared" si="322"/>
        <v>Acceptable</v>
      </c>
      <c r="AA2249" t="str">
        <f t="shared" si="323"/>
        <v>Not-Potable</v>
      </c>
      <c r="AB2249" t="str">
        <f t="shared" si="324"/>
        <v>Potable</v>
      </c>
      <c r="AC2249" t="s">
        <v>40</v>
      </c>
    </row>
    <row r="2250" spans="2:29" x14ac:dyDescent="0.3">
      <c r="B2250">
        <v>9.0365043477497498</v>
      </c>
      <c r="C2250">
        <v>199.32188950091401</v>
      </c>
      <c r="D2250">
        <v>216.96003242322698</v>
      </c>
      <c r="E2250">
        <v>5.9701867536934996</v>
      </c>
      <c r="F2250">
        <v>350.18384072622899</v>
      </c>
      <c r="G2250">
        <v>288.50880722063101</v>
      </c>
      <c r="H2250">
        <v>13.400389044180701</v>
      </c>
      <c r="I2250">
        <v>73.0580674287948</v>
      </c>
      <c r="J2250">
        <v>5.6619844630067604</v>
      </c>
      <c r="O2250" t="str">
        <f t="shared" si="317"/>
        <v>Alkaline</v>
      </c>
      <c r="P2250" t="str" cm="1">
        <f t="array" ref="P2250">_xlfn.IFS(C2249&lt;=60,"Soft",
C2249&lt;120,"Moderately Soft",
C2249&lt;=170,"Desirable",
C2249&lt;=240,"Moderately Hard",
C2249&gt;240,"Hard")</f>
        <v>Hard</v>
      </c>
      <c r="Q2250" t="str" cm="1">
        <f t="array" ref="Q2250">_xlfn.IFS(D2249&lt;50,"Non-Beneficial",
D2249&lt;=150,"Excellent",
D2249&lt;=250,"Good",
D2249&lt;=350,"Average",
D2249&lt;=500,"Poor",
D2249&lt;=800,"Very Poor",
D2249&gt;800,"Unacceptable")</f>
        <v>Average</v>
      </c>
      <c r="R2250" t="str">
        <f t="shared" si="316"/>
        <v>Needs Boiling</v>
      </c>
      <c r="S2250" t="str">
        <f t="shared" si="318"/>
        <v>Safe</v>
      </c>
      <c r="T2250" t="str">
        <f t="shared" si="319"/>
        <v>Unacceptable</v>
      </c>
      <c r="U2250" t="str">
        <f t="shared" si="320"/>
        <v>Acceptable</v>
      </c>
      <c r="V2250" t="str">
        <f t="shared" si="321"/>
        <v>Safe</v>
      </c>
      <c r="W2250" t="str">
        <f t="shared" si="322"/>
        <v>Acceptable</v>
      </c>
      <c r="AA2250" t="str">
        <f t="shared" si="323"/>
        <v>Not-Potable</v>
      </c>
      <c r="AB2250" t="str">
        <f t="shared" si="324"/>
        <v>Not-Potable</v>
      </c>
      <c r="AC2250" t="s">
        <v>40</v>
      </c>
    </row>
    <row r="2251" spans="2:29" x14ac:dyDescent="0.3">
      <c r="B2251">
        <v>4.4005090386274599</v>
      </c>
      <c r="C2251">
        <v>119.334035645264</v>
      </c>
      <c r="D2251">
        <v>191.00087123976101</v>
      </c>
      <c r="E2251">
        <v>11.75390365748</v>
      </c>
      <c r="F2251">
        <f>$AH$27</f>
        <v>333.77577661081307</v>
      </c>
      <c r="G2251">
        <v>328.39976349273297</v>
      </c>
      <c r="H2251">
        <v>14.912108679987</v>
      </c>
      <c r="I2251">
        <v>49.356509229324899</v>
      </c>
      <c r="J2251">
        <v>4.0108091229796399</v>
      </c>
      <c r="O2251" t="str">
        <f t="shared" si="317"/>
        <v>Alkaline</v>
      </c>
      <c r="P2251" t="str" cm="1">
        <f t="array" ref="P2251">_xlfn.IFS(C2250&lt;=60,"Soft",
C2250&lt;120,"Moderately Soft",
C2250&lt;=170,"Desirable",
C2250&lt;=240,"Moderately Hard",
C2250&gt;240,"Hard")</f>
        <v>Moderately Hard</v>
      </c>
      <c r="Q2251" t="str" cm="1">
        <f t="array" ref="Q2251">_xlfn.IFS(D2250&lt;50,"Non-Beneficial",
D2250&lt;=150,"Excellent",
D2250&lt;=250,"Good",
D2250&lt;=350,"Average",
D2250&lt;=500,"Poor",
D2250&lt;=800,"Very Poor",
D2250&gt;800,"Unacceptable")</f>
        <v>Good</v>
      </c>
      <c r="R2251" t="str">
        <f t="shared" si="316"/>
        <v>Needs Boiling</v>
      </c>
      <c r="S2251" t="str">
        <f t="shared" si="318"/>
        <v>Safe</v>
      </c>
      <c r="T2251" t="str">
        <f t="shared" si="319"/>
        <v>Acceptable</v>
      </c>
      <c r="U2251" t="str">
        <f t="shared" si="320"/>
        <v>Acceptable</v>
      </c>
      <c r="V2251" t="str">
        <f t="shared" si="321"/>
        <v>Safe</v>
      </c>
      <c r="W2251" t="str">
        <f t="shared" si="322"/>
        <v>Unacceptable</v>
      </c>
      <c r="AA2251" t="str">
        <f t="shared" si="323"/>
        <v>Not-Potable</v>
      </c>
      <c r="AB2251" t="str">
        <f t="shared" si="324"/>
        <v>Not-Potable</v>
      </c>
      <c r="AC2251" t="s">
        <v>40</v>
      </c>
    </row>
    <row r="2252" spans="2:29" x14ac:dyDescent="0.3">
      <c r="B2252">
        <v>6.9753923411708101</v>
      </c>
      <c r="C2252">
        <v>205.94024616147399</v>
      </c>
      <c r="D2252">
        <v>226.85684440355899</v>
      </c>
      <c r="E2252">
        <v>5.9277592331644398</v>
      </c>
      <c r="F2252">
        <v>304.049074164876</v>
      </c>
      <c r="G2252">
        <v>441.76515788709401</v>
      </c>
      <c r="H2252">
        <v>13.5180521215756</v>
      </c>
      <c r="I2252">
        <v>77.979399975163801</v>
      </c>
      <c r="J2252">
        <v>4.9314601678535803</v>
      </c>
      <c r="O2252" t="str">
        <f t="shared" si="317"/>
        <v>Acidic</v>
      </c>
      <c r="P2252" t="str" cm="1">
        <f t="array" ref="P2252">_xlfn.IFS(C2251&lt;=60,"Soft",
C2251&lt;120,"Moderately Soft",
C2251&lt;=170,"Desirable",
C2251&lt;=240,"Moderately Hard",
C2251&gt;240,"Hard")</f>
        <v>Moderately Soft</v>
      </c>
      <c r="Q2252" t="str" cm="1">
        <f t="array" ref="Q2252">_xlfn.IFS(D2251&lt;50,"Non-Beneficial",
D2251&lt;=150,"Excellent",
D2251&lt;=250,"Good",
D2251&lt;=350,"Average",
D2251&lt;=500,"Poor",
D2251&lt;=800,"Very Poor",
D2251&gt;800,"Unacceptable")</f>
        <v>Good</v>
      </c>
      <c r="R2252" t="str">
        <f t="shared" si="316"/>
        <v>Unacceptable</v>
      </c>
      <c r="S2252" t="str">
        <f t="shared" si="318"/>
        <v>Safe</v>
      </c>
      <c r="T2252" t="str">
        <f t="shared" si="319"/>
        <v>Acceptable</v>
      </c>
      <c r="U2252" t="str">
        <f t="shared" si="320"/>
        <v>Acceptable</v>
      </c>
      <c r="V2252" t="str">
        <f t="shared" si="321"/>
        <v>Safe</v>
      </c>
      <c r="W2252" t="str">
        <f t="shared" si="322"/>
        <v>Acceptable</v>
      </c>
      <c r="AA2252" t="str">
        <f t="shared" si="323"/>
        <v>Not-Potable</v>
      </c>
      <c r="AB2252" t="str">
        <f t="shared" si="324"/>
        <v>Not-Potable</v>
      </c>
      <c r="AC2252" t="s">
        <v>40</v>
      </c>
    </row>
    <row r="2253" spans="2:29" x14ac:dyDescent="0.3">
      <c r="B2253">
        <v>6.68774978008849</v>
      </c>
      <c r="C2253">
        <v>160.26096401709299</v>
      </c>
      <c r="D2253">
        <v>177.86763300483599</v>
      </c>
      <c r="E2253">
        <v>7.6603764716300704</v>
      </c>
      <c r="F2253">
        <f>$AH$27</f>
        <v>333.77577661081307</v>
      </c>
      <c r="G2253">
        <v>247.91803052825</v>
      </c>
      <c r="H2253">
        <v>17.439492765510501</v>
      </c>
      <c r="I2253">
        <v>86.856695684196694</v>
      </c>
      <c r="J2253">
        <v>5.5599849368159502</v>
      </c>
      <c r="O2253" t="str">
        <f t="shared" si="317"/>
        <v>Neutral</v>
      </c>
      <c r="P2253" t="str" cm="1">
        <f t="array" ref="P2253">_xlfn.IFS(C2252&lt;=60,"Soft",
C2252&lt;120,"Moderately Soft",
C2252&lt;=170,"Desirable",
C2252&lt;=240,"Moderately Hard",
C2252&gt;240,"Hard")</f>
        <v>Moderately Hard</v>
      </c>
      <c r="Q2253" t="str" cm="1">
        <f t="array" ref="Q2253">_xlfn.IFS(D2252&lt;50,"Non-Beneficial",
D2252&lt;=150,"Excellent",
D2252&lt;=250,"Good",
D2252&lt;=350,"Average",
D2252&lt;=500,"Poor",
D2252&lt;=800,"Very Poor",
D2252&gt;800,"Unacceptable")</f>
        <v>Good</v>
      </c>
      <c r="R2253" t="str">
        <f t="shared" si="316"/>
        <v>Needs Boiling</v>
      </c>
      <c r="S2253" t="str">
        <f t="shared" si="318"/>
        <v>Safe</v>
      </c>
      <c r="T2253" t="str">
        <f t="shared" si="319"/>
        <v>Acceptable</v>
      </c>
      <c r="U2253" t="str">
        <f t="shared" si="320"/>
        <v>Acceptable</v>
      </c>
      <c r="V2253" t="str">
        <f t="shared" si="321"/>
        <v>Safe</v>
      </c>
      <c r="W2253" t="str">
        <f t="shared" si="322"/>
        <v>Acceptable</v>
      </c>
      <c r="AA2253" t="str">
        <f t="shared" si="323"/>
        <v>Potable</v>
      </c>
      <c r="AB2253" t="str">
        <f t="shared" si="324"/>
        <v>Potable</v>
      </c>
      <c r="AC2253" t="s">
        <v>40</v>
      </c>
    </row>
    <row r="2254" spans="2:29" x14ac:dyDescent="0.3">
      <c r="B2254">
        <v>6.8675217041426597</v>
      </c>
      <c r="C2254">
        <v>182.67216893349399</v>
      </c>
      <c r="D2254">
        <v>202.472010293338</v>
      </c>
      <c r="E2254">
        <v>6.8670725047063099</v>
      </c>
      <c r="F2254">
        <v>330.80565165072397</v>
      </c>
      <c r="G2254">
        <v>420.33345712234802</v>
      </c>
      <c r="H2254">
        <v>17.952822086778401</v>
      </c>
      <c r="I2254">
        <v>60.068799535740702</v>
      </c>
      <c r="J2254">
        <v>4.8372680038300597</v>
      </c>
      <c r="O2254" t="str">
        <f t="shared" si="317"/>
        <v>Drinkable</v>
      </c>
      <c r="P2254" t="str" cm="1">
        <f t="array" ref="P2254">_xlfn.IFS(C2253&lt;=60,"Soft",
C2253&lt;120,"Moderately Soft",
C2253&lt;=170,"Desirable",
C2253&lt;=240,"Moderately Hard",
C2253&gt;240,"Hard")</f>
        <v>Desirable</v>
      </c>
      <c r="Q2254" t="str" cm="1">
        <f t="array" ref="Q2254">_xlfn.IFS(D2253&lt;50,"Non-Beneficial",
D2253&lt;=150,"Excellent",
D2253&lt;=250,"Good",
D2253&lt;=350,"Average",
D2253&lt;=500,"Poor",
D2253&lt;=800,"Very Poor",
D2253&gt;800,"Unacceptable")</f>
        <v>Good</v>
      </c>
      <c r="R2254" t="str">
        <f t="shared" si="316"/>
        <v>Unacceptable</v>
      </c>
      <c r="S2254" t="str">
        <f t="shared" si="318"/>
        <v>Safe</v>
      </c>
      <c r="T2254" t="str">
        <f t="shared" si="319"/>
        <v>Acceptable</v>
      </c>
      <c r="U2254" t="str">
        <f t="shared" si="320"/>
        <v>Acceptable</v>
      </c>
      <c r="V2254" t="str">
        <f t="shared" si="321"/>
        <v>Unsafe</v>
      </c>
      <c r="W2254" t="str">
        <f t="shared" si="322"/>
        <v>Unacceptable</v>
      </c>
      <c r="AA2254" t="str">
        <f t="shared" si="323"/>
        <v>Not-Potable</v>
      </c>
      <c r="AB2254" t="str">
        <f t="shared" si="324"/>
        <v>Not-Potable</v>
      </c>
      <c r="AC2254" t="s">
        <v>40</v>
      </c>
    </row>
    <row r="2255" spans="2:29" x14ac:dyDescent="0.3">
      <c r="B2255">
        <v>6.1552491610586904</v>
      </c>
      <c r="C2255">
        <v>159.51950176027</v>
      </c>
      <c r="D2255">
        <v>197.81610600182898</v>
      </c>
      <c r="E2255">
        <v>10.0816098555894</v>
      </c>
      <c r="F2255">
        <v>310.14066053595297</v>
      </c>
      <c r="G2255">
        <v>505.10837869734502</v>
      </c>
      <c r="H2255">
        <v>16.768604118907799</v>
      </c>
      <c r="I2255">
        <v>41.995454873660698</v>
      </c>
      <c r="J2255">
        <v>3.8039085137239002</v>
      </c>
      <c r="O2255" t="str">
        <f t="shared" si="317"/>
        <v>Neutral</v>
      </c>
      <c r="P2255" t="str" cm="1">
        <f t="array" ref="P2255">_xlfn.IFS(C2254&lt;=60,"Soft",
C2254&lt;120,"Moderately Soft",
C2254&lt;=170,"Desirable",
C2254&lt;=240,"Moderately Hard",
C2254&gt;240,"Hard")</f>
        <v>Moderately Hard</v>
      </c>
      <c r="Q2255" t="str" cm="1">
        <f t="array" ref="Q2255">_xlfn.IFS(D2254&lt;50,"Non-Beneficial",
D2254&lt;=150,"Excellent",
D2254&lt;=250,"Good",
D2254&lt;=350,"Average",
D2254&lt;=500,"Poor",
D2254&lt;=800,"Very Poor",
D2254&gt;800,"Unacceptable")</f>
        <v>Good</v>
      </c>
      <c r="R2255" t="str">
        <f t="shared" si="316"/>
        <v>Needs Boiling</v>
      </c>
      <c r="S2255" t="str">
        <f t="shared" si="318"/>
        <v>Safe</v>
      </c>
      <c r="T2255" t="str">
        <f t="shared" si="319"/>
        <v>Acceptable</v>
      </c>
      <c r="U2255" t="str">
        <f t="shared" si="320"/>
        <v>Acceptable</v>
      </c>
      <c r="V2255" t="str">
        <f t="shared" si="321"/>
        <v>Safe</v>
      </c>
      <c r="W2255" t="str">
        <f t="shared" si="322"/>
        <v>Acceptable</v>
      </c>
      <c r="AA2255" t="str">
        <f t="shared" si="323"/>
        <v>Potable</v>
      </c>
      <c r="AB2255" t="str">
        <f t="shared" si="324"/>
        <v>Potable</v>
      </c>
      <c r="AC2255" t="s">
        <v>40</v>
      </c>
    </row>
    <row r="2256" spans="2:29" x14ac:dyDescent="0.3">
      <c r="B2256">
        <v>8.3032638004825206</v>
      </c>
      <c r="C2256">
        <v>232.414672693216</v>
      </c>
      <c r="D2256">
        <v>165.48356729561098</v>
      </c>
      <c r="E2256">
        <v>6.34352265505205</v>
      </c>
      <c r="F2256">
        <v>301.08724652919301</v>
      </c>
      <c r="G2256">
        <v>395.33910191760901</v>
      </c>
      <c r="H2256">
        <v>13.789985065960501</v>
      </c>
      <c r="I2256">
        <v>78.620715074759303</v>
      </c>
      <c r="J2256">
        <v>3.8926670019067702</v>
      </c>
      <c r="O2256" t="str">
        <f t="shared" si="317"/>
        <v>Acidic</v>
      </c>
      <c r="P2256" t="str" cm="1">
        <f t="array" ref="P2256">_xlfn.IFS(C2255&lt;=60,"Soft",
C2255&lt;120,"Moderately Soft",
C2255&lt;=170,"Desirable",
C2255&lt;=240,"Moderately Hard",
C2255&gt;240,"Hard")</f>
        <v>Desirable</v>
      </c>
      <c r="Q2256" t="str" cm="1">
        <f t="array" ref="Q2256">_xlfn.IFS(D2255&lt;50,"Non-Beneficial",
D2255&lt;=150,"Excellent",
D2255&lt;=250,"Good",
D2255&lt;=350,"Average",
D2255&lt;=500,"Poor",
D2255&lt;=800,"Very Poor",
D2255&gt;800,"Unacceptable")</f>
        <v>Good</v>
      </c>
      <c r="R2256" t="str">
        <f t="shared" si="316"/>
        <v>Unacceptable</v>
      </c>
      <c r="S2256" t="str">
        <f t="shared" si="318"/>
        <v>Safe</v>
      </c>
      <c r="T2256" t="str">
        <f t="shared" si="319"/>
        <v>Unacceptable</v>
      </c>
      <c r="U2256" t="str">
        <f t="shared" si="320"/>
        <v>Acceptable</v>
      </c>
      <c r="V2256" t="str">
        <f t="shared" si="321"/>
        <v>Safe</v>
      </c>
      <c r="W2256" t="str">
        <f t="shared" si="322"/>
        <v>Acceptable</v>
      </c>
      <c r="AA2256" t="str">
        <f t="shared" si="323"/>
        <v>Not-Potable</v>
      </c>
      <c r="AB2256" t="str">
        <f t="shared" si="324"/>
        <v>Not-Potable</v>
      </c>
      <c r="AC2256" t="s">
        <v>40</v>
      </c>
    </row>
    <row r="2257" spans="2:29" x14ac:dyDescent="0.3">
      <c r="B2257">
        <v>8.6416340753518792</v>
      </c>
      <c r="C2257">
        <v>206.341973088646</v>
      </c>
      <c r="D2257">
        <v>395.57255533071094</v>
      </c>
      <c r="E2257">
        <v>5.9998467403783096</v>
      </c>
      <c r="F2257">
        <v>290.57599641101899</v>
      </c>
      <c r="G2257">
        <v>345.48938186531001</v>
      </c>
      <c r="H2257">
        <v>14.708602719577</v>
      </c>
      <c r="I2257">
        <f>$AI$27</f>
        <v>66.396292946768</v>
      </c>
      <c r="J2257">
        <v>3.4166252445077201</v>
      </c>
      <c r="O2257" t="str">
        <f t="shared" si="317"/>
        <v>Alkaline</v>
      </c>
      <c r="P2257" t="str" cm="1">
        <f t="array" ref="P2257">_xlfn.IFS(C2256&lt;=60,"Soft",
C2256&lt;120,"Moderately Soft",
C2256&lt;=170,"Desirable",
C2256&lt;=240,"Moderately Hard",
C2256&gt;240,"Hard")</f>
        <v>Moderately Hard</v>
      </c>
      <c r="Q2257" t="str" cm="1">
        <f t="array" ref="Q2257">_xlfn.IFS(D2256&lt;50,"Non-Beneficial",
D2256&lt;=150,"Excellent",
D2256&lt;=250,"Good",
D2256&lt;=350,"Average",
D2256&lt;=500,"Poor",
D2256&lt;=800,"Very Poor",
D2256&gt;800,"Unacceptable")</f>
        <v>Good</v>
      </c>
      <c r="R2257" t="str">
        <f t="shared" si="316"/>
        <v>Needs Boiling</v>
      </c>
      <c r="S2257" t="str">
        <f t="shared" si="318"/>
        <v>Safe</v>
      </c>
      <c r="T2257" t="str">
        <f t="shared" si="319"/>
        <v>Acceptable</v>
      </c>
      <c r="U2257" t="str">
        <f t="shared" si="320"/>
        <v>Acceptable</v>
      </c>
      <c r="V2257" t="str">
        <f t="shared" si="321"/>
        <v>Safe</v>
      </c>
      <c r="W2257" t="str">
        <f t="shared" si="322"/>
        <v>Acceptable</v>
      </c>
      <c r="AA2257" t="str">
        <f t="shared" si="323"/>
        <v>Not-Potable</v>
      </c>
      <c r="AB2257" t="str">
        <f t="shared" si="324"/>
        <v>Potable</v>
      </c>
      <c r="AC2257" t="s">
        <v>40</v>
      </c>
    </row>
    <row r="2258" spans="2:29" x14ac:dyDescent="0.3">
      <c r="B2258">
        <f>$AG$27</f>
        <v>7.080794504276815</v>
      </c>
      <c r="C2258">
        <v>219.674261934714</v>
      </c>
      <c r="D2258">
        <v>222.106130832855</v>
      </c>
      <c r="E2258">
        <v>5.8750410881256601</v>
      </c>
      <c r="F2258">
        <f>$AH$27</f>
        <v>333.77577661081307</v>
      </c>
      <c r="G2258">
        <v>398.51770313875602</v>
      </c>
      <c r="H2258">
        <v>11.502315629592101</v>
      </c>
      <c r="I2258">
        <v>112.412210431817</v>
      </c>
      <c r="J2258">
        <v>2.99425920995786</v>
      </c>
      <c r="O2258" t="str">
        <f t="shared" si="317"/>
        <v>Alkaline</v>
      </c>
      <c r="P2258" t="str" cm="1">
        <f t="array" ref="P2258">_xlfn.IFS(C2257&lt;=60,"Soft",
C2257&lt;120,"Moderately Soft",
C2257&lt;=170,"Desirable",
C2257&lt;=240,"Moderately Hard",
C2257&gt;240,"Hard")</f>
        <v>Moderately Hard</v>
      </c>
      <c r="Q2258" t="str" cm="1">
        <f t="array" ref="Q2258">_xlfn.IFS(D2257&lt;50,"Non-Beneficial",
D2257&lt;=150,"Excellent",
D2257&lt;=250,"Good",
D2257&lt;=350,"Average",
D2257&lt;=500,"Poor",
D2257&lt;=800,"Very Poor",
D2257&gt;800,"Unacceptable")</f>
        <v>Poor</v>
      </c>
      <c r="R2258" t="str">
        <f t="shared" si="316"/>
        <v>Needs Boiling</v>
      </c>
      <c r="S2258" t="str">
        <f t="shared" si="318"/>
        <v>Safe</v>
      </c>
      <c r="T2258" t="str">
        <f t="shared" si="319"/>
        <v>Acceptable</v>
      </c>
      <c r="U2258" t="str">
        <f t="shared" si="320"/>
        <v>Acceptable</v>
      </c>
      <c r="V2258" t="str">
        <f t="shared" si="321"/>
        <v>Safe</v>
      </c>
      <c r="W2258" t="str">
        <f t="shared" si="322"/>
        <v>Acceptable</v>
      </c>
      <c r="AA2258" t="str">
        <f t="shared" si="323"/>
        <v>Not-Potable</v>
      </c>
      <c r="AB2258" t="str">
        <f t="shared" si="324"/>
        <v>Not-Potable</v>
      </c>
      <c r="AC2258" t="s">
        <v>40</v>
      </c>
    </row>
    <row r="2259" spans="2:29" x14ac:dyDescent="0.3">
      <c r="B2259">
        <v>7.34861123118226</v>
      </c>
      <c r="C2259">
        <v>214.71588986361201</v>
      </c>
      <c r="D2259">
        <v>327.42187332658597</v>
      </c>
      <c r="E2259">
        <v>6.35102902174037</v>
      </c>
      <c r="F2259">
        <v>320.06510614791301</v>
      </c>
      <c r="G2259">
        <v>438.04433142519201</v>
      </c>
      <c r="H2259">
        <v>15.792574226200299</v>
      </c>
      <c r="I2259">
        <v>55.3664562210692</v>
      </c>
      <c r="J2259">
        <v>3.5445372676233902</v>
      </c>
      <c r="O2259" t="str">
        <f t="shared" si="317"/>
        <v>Neutral</v>
      </c>
      <c r="P2259" t="str" cm="1">
        <f t="array" ref="P2259">_xlfn.IFS(C2258&lt;=60,"Soft",
C2258&lt;120,"Moderately Soft",
C2258&lt;=170,"Desirable",
C2258&lt;=240,"Moderately Hard",
C2258&gt;240,"Hard")</f>
        <v>Moderately Hard</v>
      </c>
      <c r="Q2259" t="str" cm="1">
        <f t="array" ref="Q2259">_xlfn.IFS(D2258&lt;50,"Non-Beneficial",
D2258&lt;=150,"Excellent",
D2258&lt;=250,"Good",
D2258&lt;=350,"Average",
D2258&lt;=500,"Poor",
D2258&lt;=800,"Very Poor",
D2258&gt;800,"Unacceptable")</f>
        <v>Good</v>
      </c>
      <c r="R2259" t="str">
        <f t="shared" si="316"/>
        <v>Needs Boiling</v>
      </c>
      <c r="S2259" t="str">
        <f t="shared" si="318"/>
        <v>Safe</v>
      </c>
      <c r="T2259" t="str">
        <f t="shared" si="319"/>
        <v>Acceptable</v>
      </c>
      <c r="U2259" t="str">
        <f t="shared" si="320"/>
        <v>Acceptable</v>
      </c>
      <c r="V2259" t="str">
        <f t="shared" si="321"/>
        <v>Unsafe</v>
      </c>
      <c r="W2259" t="str">
        <f t="shared" si="322"/>
        <v>Acceptable</v>
      </c>
      <c r="AA2259" t="str">
        <f t="shared" si="323"/>
        <v>Not-Potable</v>
      </c>
      <c r="AB2259" t="str">
        <f t="shared" si="324"/>
        <v>Potable</v>
      </c>
      <c r="AC2259" t="s">
        <v>40</v>
      </c>
    </row>
    <row r="2260" spans="2:29" x14ac:dyDescent="0.3">
      <c r="B2260">
        <v>7.5739059333680698</v>
      </c>
      <c r="C2260">
        <v>206.204201617189</v>
      </c>
      <c r="D2260">
        <v>159.26426007885701</v>
      </c>
      <c r="E2260">
        <v>5.5246661958351897</v>
      </c>
      <c r="F2260">
        <f>$AH$27</f>
        <v>333.77577661081307</v>
      </c>
      <c r="G2260">
        <v>457.637786396058</v>
      </c>
      <c r="H2260">
        <v>11.550620318737099</v>
      </c>
      <c r="I2260">
        <f>$AI$27</f>
        <v>66.396292946768</v>
      </c>
      <c r="J2260">
        <v>4.4107291442015599</v>
      </c>
      <c r="O2260" t="str">
        <f t="shared" si="317"/>
        <v>Neutral</v>
      </c>
      <c r="P2260" t="str" cm="1">
        <f t="array" ref="P2260">_xlfn.IFS(C2259&lt;=60,"Soft",
C2259&lt;120,"Moderately Soft",
C2259&lt;=170,"Desirable",
C2259&lt;=240,"Moderately Hard",
C2259&gt;240,"Hard")</f>
        <v>Moderately Hard</v>
      </c>
      <c r="Q2260" t="str" cm="1">
        <f t="array" ref="Q2260">_xlfn.IFS(D2259&lt;50,"Non-Beneficial",
D2259&lt;=150,"Excellent",
D2259&lt;=250,"Good",
D2259&lt;=350,"Average",
D2259&lt;=500,"Poor",
D2259&lt;=800,"Very Poor",
D2259&gt;800,"Unacceptable")</f>
        <v>Average</v>
      </c>
      <c r="R2260" t="str">
        <f t="shared" si="316"/>
        <v>Needs Boiling</v>
      </c>
      <c r="S2260" t="str">
        <f t="shared" si="318"/>
        <v>Safe</v>
      </c>
      <c r="T2260" t="str">
        <f t="shared" si="319"/>
        <v>Acceptable</v>
      </c>
      <c r="U2260" t="str">
        <f t="shared" si="320"/>
        <v>Acceptable</v>
      </c>
      <c r="V2260" t="str">
        <f t="shared" si="321"/>
        <v>Safe</v>
      </c>
      <c r="W2260" t="str">
        <f t="shared" si="322"/>
        <v>Acceptable</v>
      </c>
      <c r="AA2260" t="str">
        <f t="shared" si="323"/>
        <v>Potable</v>
      </c>
      <c r="AB2260" t="str">
        <f t="shared" si="324"/>
        <v>Potable</v>
      </c>
      <c r="AC2260" t="s">
        <v>40</v>
      </c>
    </row>
    <row r="2261" spans="2:29" x14ac:dyDescent="0.3">
      <c r="B2261">
        <v>7.8559063679711096</v>
      </c>
      <c r="C2261">
        <v>209.75180236451601</v>
      </c>
      <c r="D2261">
        <v>198.50182892294899</v>
      </c>
      <c r="E2261">
        <v>8.0388721665720997</v>
      </c>
      <c r="F2261">
        <v>300.29295419520298</v>
      </c>
      <c r="G2261">
        <v>368.43756090900598</v>
      </c>
      <c r="H2261">
        <v>18.5252071572042</v>
      </c>
      <c r="I2261">
        <v>57.238874040328099</v>
      </c>
      <c r="J2261">
        <v>4.1518898299231699</v>
      </c>
      <c r="O2261" t="str">
        <f t="shared" si="317"/>
        <v>Neutral</v>
      </c>
      <c r="P2261" t="str" cm="1">
        <f t="array" ref="P2261">_xlfn.IFS(C2260&lt;=60,"Soft",
C2260&lt;120,"Moderately Soft",
C2260&lt;=170,"Desirable",
C2260&lt;=240,"Moderately Hard",
C2260&gt;240,"Hard")</f>
        <v>Moderately Hard</v>
      </c>
      <c r="Q2261" t="str" cm="1">
        <f t="array" ref="Q2261">_xlfn.IFS(D2260&lt;50,"Non-Beneficial",
D2260&lt;=150,"Excellent",
D2260&lt;=250,"Good",
D2260&lt;=350,"Average",
D2260&lt;=500,"Poor",
D2260&lt;=800,"Very Poor",
D2260&gt;800,"Unacceptable")</f>
        <v>Good</v>
      </c>
      <c r="R2261" t="str">
        <f t="shared" si="316"/>
        <v>Needs Boiling</v>
      </c>
      <c r="S2261" t="str">
        <f t="shared" si="318"/>
        <v>Safe</v>
      </c>
      <c r="T2261" t="str">
        <f t="shared" si="319"/>
        <v>Acceptable</v>
      </c>
      <c r="U2261" t="str">
        <f t="shared" si="320"/>
        <v>Acceptable</v>
      </c>
      <c r="V2261" t="str">
        <f t="shared" si="321"/>
        <v>Safe</v>
      </c>
      <c r="W2261" t="str">
        <f t="shared" si="322"/>
        <v>Acceptable</v>
      </c>
      <c r="AA2261" t="str">
        <f t="shared" si="323"/>
        <v>Potable</v>
      </c>
      <c r="AB2261" t="str">
        <f t="shared" si="324"/>
        <v>Potable</v>
      </c>
      <c r="AC2261" t="s">
        <v>40</v>
      </c>
    </row>
    <row r="2262" spans="2:29" x14ac:dyDescent="0.3">
      <c r="B2262">
        <f>$AG$27</f>
        <v>7.080794504276815</v>
      </c>
      <c r="C2262">
        <v>181.38971584951199</v>
      </c>
      <c r="D2262">
        <v>189.08628257731201</v>
      </c>
      <c r="E2262">
        <v>7.2153495229696896</v>
      </c>
      <c r="F2262">
        <v>325.900818596146</v>
      </c>
      <c r="G2262">
        <v>356.16660206376901</v>
      </c>
      <c r="H2262">
        <v>14.7828367322153</v>
      </c>
      <c r="I2262">
        <v>93.440667856491302</v>
      </c>
      <c r="J2262">
        <v>4.0134770619805202</v>
      </c>
      <c r="O2262" t="str">
        <f t="shared" si="317"/>
        <v>Neutral</v>
      </c>
      <c r="P2262" t="str" cm="1">
        <f t="array" ref="P2262">_xlfn.IFS(C2261&lt;=60,"Soft",
C2261&lt;120,"Moderately Soft",
C2261&lt;=170,"Desirable",
C2261&lt;=240,"Moderately Hard",
C2261&gt;240,"Hard")</f>
        <v>Moderately Hard</v>
      </c>
      <c r="Q2262" t="str" cm="1">
        <f t="array" ref="Q2262">_xlfn.IFS(D2261&lt;50,"Non-Beneficial",
D2261&lt;=150,"Excellent",
D2261&lt;=250,"Good",
D2261&lt;=350,"Average",
D2261&lt;=500,"Poor",
D2261&lt;=800,"Very Poor",
D2261&gt;800,"Unacceptable")</f>
        <v>Good</v>
      </c>
      <c r="R2262" t="str">
        <f t="shared" si="316"/>
        <v>Unacceptable</v>
      </c>
      <c r="S2262" t="str">
        <f t="shared" si="318"/>
        <v>Safe</v>
      </c>
      <c r="T2262" t="str">
        <f t="shared" si="319"/>
        <v>Acceptable</v>
      </c>
      <c r="U2262" t="str">
        <f t="shared" si="320"/>
        <v>Acceptable</v>
      </c>
      <c r="V2262" t="str">
        <f t="shared" si="321"/>
        <v>Safe</v>
      </c>
      <c r="W2262" t="str">
        <f t="shared" si="322"/>
        <v>Acceptable</v>
      </c>
      <c r="AA2262" t="str">
        <f t="shared" si="323"/>
        <v>Not-Potable</v>
      </c>
      <c r="AB2262" t="str">
        <f t="shared" si="324"/>
        <v>Potable</v>
      </c>
      <c r="AC2262" t="s">
        <v>40</v>
      </c>
    </row>
    <row r="2263" spans="2:29" x14ac:dyDescent="0.3">
      <c r="B2263">
        <v>3.7983910494247199</v>
      </c>
      <c r="C2263">
        <v>189.61852792187801</v>
      </c>
      <c r="D2263">
        <v>185.29798030715</v>
      </c>
      <c r="E2263">
        <v>6.8882572312169703</v>
      </c>
      <c r="F2263">
        <v>396.10723008949799</v>
      </c>
      <c r="G2263">
        <v>365.27296531746202</v>
      </c>
      <c r="H2263">
        <v>15.266330895653599</v>
      </c>
      <c r="I2263">
        <v>86.680710736633401</v>
      </c>
      <c r="J2263">
        <v>4.8335078574833901</v>
      </c>
      <c r="O2263" t="str">
        <f t="shared" si="317"/>
        <v>Neutral</v>
      </c>
      <c r="P2263" t="str" cm="1">
        <f t="array" ref="P2263">_xlfn.IFS(C2262&lt;=60,"Soft",
C2262&lt;120,"Moderately Soft",
C2262&lt;=170,"Desirable",
C2262&lt;=240,"Moderately Hard",
C2262&gt;240,"Hard")</f>
        <v>Moderately Hard</v>
      </c>
      <c r="Q2263" t="str" cm="1">
        <f t="array" ref="Q2263">_xlfn.IFS(D2262&lt;50,"Non-Beneficial",
D2262&lt;=150,"Excellent",
D2262&lt;=250,"Good",
D2262&lt;=350,"Average",
D2262&lt;=500,"Poor",
D2262&lt;=800,"Very Poor",
D2262&gt;800,"Unacceptable")</f>
        <v>Good</v>
      </c>
      <c r="R2263" t="str">
        <f t="shared" si="316"/>
        <v>Unacceptable</v>
      </c>
      <c r="S2263" t="str">
        <f t="shared" si="318"/>
        <v>Safe</v>
      </c>
      <c r="T2263" t="str">
        <f t="shared" si="319"/>
        <v>Acceptable</v>
      </c>
      <c r="U2263" t="str">
        <f t="shared" si="320"/>
        <v>Acceptable</v>
      </c>
      <c r="V2263" t="str">
        <f t="shared" si="321"/>
        <v>Unsafe</v>
      </c>
      <c r="W2263" t="str">
        <f t="shared" si="322"/>
        <v>Acceptable</v>
      </c>
      <c r="AA2263" t="str">
        <f t="shared" si="323"/>
        <v>Not-Potable</v>
      </c>
      <c r="AB2263" t="str">
        <f t="shared" si="324"/>
        <v>Not-Potable</v>
      </c>
      <c r="AC2263" t="s">
        <v>40</v>
      </c>
    </row>
    <row r="2264" spans="2:29" x14ac:dyDescent="0.3">
      <c r="B2264">
        <f>$AG$27</f>
        <v>7.080794504276815</v>
      </c>
      <c r="C2264">
        <v>234.51184865784401</v>
      </c>
      <c r="D2264">
        <v>190.38901903785001</v>
      </c>
      <c r="E2264">
        <v>6.7959158003538098</v>
      </c>
      <c r="F2264">
        <v>322.89626098830797</v>
      </c>
      <c r="G2264">
        <v>437.47877863159999</v>
      </c>
      <c r="H2264">
        <v>18.108364528731599</v>
      </c>
      <c r="I2264">
        <v>66.133229074910801</v>
      </c>
      <c r="J2264">
        <v>3.5140965064067</v>
      </c>
      <c r="O2264" t="str">
        <f t="shared" si="317"/>
        <v>Acidic</v>
      </c>
      <c r="P2264" t="str" cm="1">
        <f t="array" ref="P2264">_xlfn.IFS(C2263&lt;=60,"Soft",
C2263&lt;120,"Moderately Soft",
C2263&lt;=170,"Desirable",
C2263&lt;=240,"Moderately Hard",
C2263&gt;240,"Hard")</f>
        <v>Moderately Hard</v>
      </c>
      <c r="Q2264" t="str" cm="1">
        <f t="array" ref="Q2264">_xlfn.IFS(D2263&lt;50,"Non-Beneficial",
D2263&lt;=150,"Excellent",
D2263&lt;=250,"Good",
D2263&lt;=350,"Average",
D2263&lt;=500,"Poor",
D2263&lt;=800,"Very Poor",
D2263&gt;800,"Unacceptable")</f>
        <v>Good</v>
      </c>
      <c r="R2264" t="str">
        <f t="shared" si="316"/>
        <v>Needs Boiling</v>
      </c>
      <c r="S2264" t="str">
        <f t="shared" si="318"/>
        <v>Safe</v>
      </c>
      <c r="T2264" t="str">
        <f t="shared" si="319"/>
        <v>Acceptable</v>
      </c>
      <c r="U2264" t="str">
        <f t="shared" si="320"/>
        <v>Acceptable</v>
      </c>
      <c r="V2264" t="str">
        <f t="shared" si="321"/>
        <v>Unsafe</v>
      </c>
      <c r="W2264" t="str">
        <f t="shared" si="322"/>
        <v>Acceptable</v>
      </c>
      <c r="AA2264" t="str">
        <f t="shared" si="323"/>
        <v>Not-Potable</v>
      </c>
      <c r="AB2264" t="str">
        <f t="shared" si="324"/>
        <v>Not-Potable</v>
      </c>
      <c r="AC2264" t="s">
        <v>40</v>
      </c>
    </row>
    <row r="2265" spans="2:29" x14ac:dyDescent="0.3">
      <c r="B2265">
        <v>11.235425957161</v>
      </c>
      <c r="C2265">
        <v>178.59649594457301</v>
      </c>
      <c r="D2265">
        <v>337.73107060813805</v>
      </c>
      <c r="E2265">
        <v>9.0630420964327598</v>
      </c>
      <c r="F2265">
        <v>327.65096041696899</v>
      </c>
      <c r="G2265">
        <v>425.86803918628402</v>
      </c>
      <c r="H2265">
        <v>17.986255243454298</v>
      </c>
      <c r="I2265">
        <v>58.9866517256633</v>
      </c>
      <c r="J2265">
        <v>5.1470552762674604</v>
      </c>
      <c r="O2265" t="str">
        <f t="shared" si="317"/>
        <v>Neutral</v>
      </c>
      <c r="P2265" t="str" cm="1">
        <f t="array" ref="P2265">_xlfn.IFS(C2264&lt;=60,"Soft",
C2264&lt;120,"Moderately Soft",
C2264&lt;=170,"Desirable",
C2264&lt;=240,"Moderately Hard",
C2264&gt;240,"Hard")</f>
        <v>Moderately Hard</v>
      </c>
      <c r="Q2265" t="str" cm="1">
        <f t="array" ref="Q2265">_xlfn.IFS(D2264&lt;50,"Non-Beneficial",
D2264&lt;=150,"Excellent",
D2264&lt;=250,"Good",
D2264&lt;=350,"Average",
D2264&lt;=500,"Poor",
D2264&lt;=800,"Very Poor",
D2264&gt;800,"Unacceptable")</f>
        <v>Good</v>
      </c>
      <c r="R2265" t="str">
        <f t="shared" si="316"/>
        <v>Needs Boiling</v>
      </c>
      <c r="S2265" t="str">
        <f t="shared" si="318"/>
        <v>Safe</v>
      </c>
      <c r="T2265" t="str">
        <f t="shared" si="319"/>
        <v>Acceptable</v>
      </c>
      <c r="U2265" t="str">
        <f t="shared" si="320"/>
        <v>Acceptable</v>
      </c>
      <c r="V2265" t="str">
        <f t="shared" si="321"/>
        <v>Safe</v>
      </c>
      <c r="W2265" t="str">
        <f t="shared" si="322"/>
        <v>Acceptable</v>
      </c>
      <c r="AA2265" t="str">
        <f t="shared" si="323"/>
        <v>Potable</v>
      </c>
      <c r="AB2265" t="str">
        <f t="shared" si="324"/>
        <v>Potable</v>
      </c>
      <c r="AC2265" t="s">
        <v>40</v>
      </c>
    </row>
    <row r="2266" spans="2:29" x14ac:dyDescent="0.3">
      <c r="B2266">
        <v>6.3963410510399203</v>
      </c>
      <c r="C2266">
        <v>126.490744533856</v>
      </c>
      <c r="D2266">
        <v>201.15733587885302</v>
      </c>
      <c r="E2266">
        <v>7.7637385069076199</v>
      </c>
      <c r="F2266">
        <v>427.37780159023498</v>
      </c>
      <c r="G2266">
        <v>435.27843385980702</v>
      </c>
      <c r="H2266">
        <v>11.8816678302524</v>
      </c>
      <c r="I2266">
        <v>53.659151966391399</v>
      </c>
      <c r="J2266">
        <v>4.4459071802289802</v>
      </c>
      <c r="O2266" t="str">
        <f t="shared" si="317"/>
        <v>Highly Alkaline</v>
      </c>
      <c r="P2266" t="str" cm="1">
        <f t="array" ref="P2266">_xlfn.IFS(C2265&lt;=60,"Soft",
C2265&lt;120,"Moderately Soft",
C2265&lt;=170,"Desirable",
C2265&lt;=240,"Moderately Hard",
C2265&gt;240,"Hard")</f>
        <v>Moderately Hard</v>
      </c>
      <c r="Q2266" t="str" cm="1">
        <f t="array" ref="Q2266">_xlfn.IFS(D2265&lt;50,"Non-Beneficial",
D2265&lt;=150,"Excellent",
D2265&lt;=250,"Good",
D2265&lt;=350,"Average",
D2265&lt;=500,"Poor",
D2265&lt;=800,"Very Poor",
D2265&gt;800,"Unacceptable")</f>
        <v>Average</v>
      </c>
      <c r="R2266" t="str">
        <f t="shared" si="316"/>
        <v>Unacceptable</v>
      </c>
      <c r="S2266" t="str">
        <f t="shared" si="318"/>
        <v>Safe</v>
      </c>
      <c r="T2266" t="str">
        <f t="shared" si="319"/>
        <v>Acceptable</v>
      </c>
      <c r="U2266" t="str">
        <f t="shared" si="320"/>
        <v>Acceptable</v>
      </c>
      <c r="V2266" t="str">
        <f t="shared" si="321"/>
        <v>Safe</v>
      </c>
      <c r="W2266" t="str">
        <f t="shared" si="322"/>
        <v>Unacceptable</v>
      </c>
      <c r="AA2266" t="str">
        <f t="shared" si="323"/>
        <v>Not-Potable</v>
      </c>
      <c r="AB2266" t="str">
        <f t="shared" si="324"/>
        <v>Not-Potable</v>
      </c>
      <c r="AC2266" t="s">
        <v>40</v>
      </c>
    </row>
    <row r="2267" spans="2:29" x14ac:dyDescent="0.3">
      <c r="B2267">
        <f>$AG$27</f>
        <v>7.080794504276815</v>
      </c>
      <c r="C2267">
        <v>222.980629626108</v>
      </c>
      <c r="D2267">
        <v>322.37245432982303</v>
      </c>
      <c r="E2267">
        <v>5.9246588153941397</v>
      </c>
      <c r="F2267">
        <v>336.65270274010402</v>
      </c>
      <c r="G2267">
        <v>526.77608059185002</v>
      </c>
      <c r="H2267">
        <v>9.8424332469316393</v>
      </c>
      <c r="I2267">
        <v>77.241984174770593</v>
      </c>
      <c r="J2267">
        <v>4.0066315712807903</v>
      </c>
      <c r="O2267" t="str">
        <f t="shared" si="317"/>
        <v>Acidic</v>
      </c>
      <c r="P2267" t="str" cm="1">
        <f t="array" ref="P2267">_xlfn.IFS(C2266&lt;=60,"Soft",
C2266&lt;120,"Moderately Soft",
C2266&lt;=170,"Desirable",
C2266&lt;=240,"Moderately Hard",
C2266&gt;240,"Hard")</f>
        <v>Desirable</v>
      </c>
      <c r="Q2267" t="str" cm="1">
        <f t="array" ref="Q2267">_xlfn.IFS(D2266&lt;50,"Non-Beneficial",
D2266&lt;=150,"Excellent",
D2266&lt;=250,"Good",
D2266&lt;=350,"Average",
D2266&lt;=500,"Poor",
D2266&lt;=800,"Very Poor",
D2266&gt;800,"Unacceptable")</f>
        <v>Good</v>
      </c>
      <c r="R2267" t="str">
        <f t="shared" si="316"/>
        <v>Unacceptable</v>
      </c>
      <c r="S2267" t="str">
        <f t="shared" si="318"/>
        <v>Unsafe</v>
      </c>
      <c r="T2267" t="str">
        <f t="shared" si="319"/>
        <v>Acceptable</v>
      </c>
      <c r="U2267" t="str">
        <f t="shared" si="320"/>
        <v>Acceptable</v>
      </c>
      <c r="V2267" t="str">
        <f t="shared" si="321"/>
        <v>Safe</v>
      </c>
      <c r="W2267" t="str">
        <f t="shared" si="322"/>
        <v>Acceptable</v>
      </c>
      <c r="AA2267" t="str">
        <f t="shared" si="323"/>
        <v>Not-Potable</v>
      </c>
      <c r="AB2267" t="str">
        <f t="shared" si="324"/>
        <v>Not-Potable</v>
      </c>
      <c r="AC2267" t="s">
        <v>40</v>
      </c>
    </row>
    <row r="2268" spans="2:29" x14ac:dyDescent="0.3">
      <c r="B2268">
        <v>5.2285063222855603</v>
      </c>
      <c r="C2268">
        <v>191.66379724083799</v>
      </c>
      <c r="D2268">
        <v>248.55907780812197</v>
      </c>
      <c r="E2268">
        <v>7.0160784591882601</v>
      </c>
      <c r="F2268">
        <v>337.27089678740998</v>
      </c>
      <c r="G2268">
        <v>343.34923486341</v>
      </c>
      <c r="H2268">
        <v>15.922648263576599</v>
      </c>
      <c r="I2268">
        <v>77.3153000383749</v>
      </c>
      <c r="J2268">
        <v>3.1888054730050199</v>
      </c>
      <c r="O2268" t="str">
        <f t="shared" si="317"/>
        <v>Neutral</v>
      </c>
      <c r="P2268" t="str" cm="1">
        <f t="array" ref="P2268">_xlfn.IFS(C2267&lt;=60,"Soft",
C2267&lt;120,"Moderately Soft",
C2267&lt;=170,"Desirable",
C2267&lt;=240,"Moderately Hard",
C2267&gt;240,"Hard")</f>
        <v>Moderately Hard</v>
      </c>
      <c r="Q2268" t="str" cm="1">
        <f t="array" ref="Q2268">_xlfn.IFS(D2267&lt;50,"Non-Beneficial",
D2267&lt;=150,"Excellent",
D2267&lt;=250,"Good",
D2267&lt;=350,"Average",
D2267&lt;=500,"Poor",
D2267&lt;=800,"Very Poor",
D2267&gt;800,"Unacceptable")</f>
        <v>Average</v>
      </c>
      <c r="R2268" t="str">
        <f t="shared" si="316"/>
        <v>Needs Boiling</v>
      </c>
      <c r="S2268" t="str">
        <f t="shared" si="318"/>
        <v>Safe</v>
      </c>
      <c r="T2268" t="str">
        <f t="shared" si="319"/>
        <v>Unacceptable</v>
      </c>
      <c r="U2268" t="str">
        <f t="shared" si="320"/>
        <v>Acceptable</v>
      </c>
      <c r="V2268" t="str">
        <f t="shared" si="321"/>
        <v>Safe</v>
      </c>
      <c r="W2268" t="str">
        <f t="shared" si="322"/>
        <v>Acceptable</v>
      </c>
      <c r="AA2268" t="str">
        <f t="shared" si="323"/>
        <v>Not-Potable</v>
      </c>
      <c r="AB2268" t="str">
        <f t="shared" si="324"/>
        <v>Potable</v>
      </c>
      <c r="AC2268" t="s">
        <v>40</v>
      </c>
    </row>
    <row r="2269" spans="2:29" x14ac:dyDescent="0.3">
      <c r="B2269">
        <v>6.51223964459746</v>
      </c>
      <c r="C2269">
        <v>198.56467724815801</v>
      </c>
      <c r="D2269">
        <v>216.26563118526502</v>
      </c>
      <c r="E2269">
        <v>5.8971043022853804</v>
      </c>
      <c r="F2269">
        <v>389.33699283683001</v>
      </c>
      <c r="G2269">
        <v>296.26078440075599</v>
      </c>
      <c r="H2269">
        <v>9.1778416449778302</v>
      </c>
      <c r="I2269">
        <f>$AI$27</f>
        <v>66.396292946768</v>
      </c>
      <c r="J2269">
        <v>5.4257947144779601</v>
      </c>
      <c r="O2269" t="str">
        <f t="shared" si="317"/>
        <v>Acidic</v>
      </c>
      <c r="P2269" t="str" cm="1">
        <f t="array" ref="P2269">_xlfn.IFS(C2268&lt;=60,"Soft",
C2268&lt;120,"Moderately Soft",
C2268&lt;=170,"Desirable",
C2268&lt;=240,"Moderately Hard",
C2268&gt;240,"Hard")</f>
        <v>Moderately Hard</v>
      </c>
      <c r="Q2269" t="str" cm="1">
        <f t="array" ref="Q2269">_xlfn.IFS(D2268&lt;50,"Non-Beneficial",
D2268&lt;=150,"Excellent",
D2268&lt;=250,"Good",
D2268&lt;=350,"Average",
D2268&lt;=500,"Poor",
D2268&lt;=800,"Very Poor",
D2268&gt;800,"Unacceptable")</f>
        <v>Good</v>
      </c>
      <c r="R2269" t="str">
        <f t="shared" si="316"/>
        <v>Unacceptable</v>
      </c>
      <c r="S2269" t="str">
        <f t="shared" si="318"/>
        <v>Safe</v>
      </c>
      <c r="T2269" t="str">
        <f t="shared" si="319"/>
        <v>Acceptable</v>
      </c>
      <c r="U2269" t="str">
        <f t="shared" si="320"/>
        <v>Acceptable</v>
      </c>
      <c r="V2269" t="str">
        <f t="shared" si="321"/>
        <v>Safe</v>
      </c>
      <c r="W2269" t="str">
        <f t="shared" si="322"/>
        <v>Acceptable</v>
      </c>
      <c r="AA2269" t="str">
        <f t="shared" si="323"/>
        <v>Not-Potable</v>
      </c>
      <c r="AB2269" t="str">
        <f t="shared" si="324"/>
        <v>Not-Potable</v>
      </c>
      <c r="AC2269" t="s">
        <v>40</v>
      </c>
    </row>
    <row r="2270" spans="2:29" x14ac:dyDescent="0.3">
      <c r="B2270">
        <v>7.8343192399419603</v>
      </c>
      <c r="C2270">
        <v>171.28878489718301</v>
      </c>
      <c r="D2270">
        <v>259.185679532628</v>
      </c>
      <c r="E2270">
        <v>8.5893939614950892</v>
      </c>
      <c r="F2270">
        <v>307.22866609175998</v>
      </c>
      <c r="G2270">
        <v>448.56404896262802</v>
      </c>
      <c r="H2270">
        <v>16.407803001256401</v>
      </c>
      <c r="I2270">
        <v>60.182114874193502</v>
      </c>
      <c r="J2270">
        <v>3.5329360962794101</v>
      </c>
      <c r="O2270" t="str">
        <f t="shared" si="317"/>
        <v>Acidic</v>
      </c>
      <c r="P2270" t="str" cm="1">
        <f t="array" ref="P2270">_xlfn.IFS(C2269&lt;=60,"Soft",
C2269&lt;120,"Moderately Soft",
C2269&lt;=170,"Desirable",
C2269&lt;=240,"Moderately Hard",
C2269&gt;240,"Hard")</f>
        <v>Moderately Hard</v>
      </c>
      <c r="Q2270" t="str" cm="1">
        <f t="array" ref="Q2270">_xlfn.IFS(D2269&lt;50,"Non-Beneficial",
D2269&lt;=150,"Excellent",
D2269&lt;=250,"Good",
D2269&lt;=350,"Average",
D2269&lt;=500,"Poor",
D2269&lt;=800,"Very Poor",
D2269&gt;800,"Unacceptable")</f>
        <v>Good</v>
      </c>
      <c r="R2270" t="str">
        <f t="shared" si="316"/>
        <v>Needs Boiling</v>
      </c>
      <c r="S2270" t="str">
        <f t="shared" si="318"/>
        <v>Safe</v>
      </c>
      <c r="T2270" t="str">
        <f t="shared" si="319"/>
        <v>Acceptable</v>
      </c>
      <c r="U2270" t="str">
        <f t="shared" si="320"/>
        <v>Acceptable</v>
      </c>
      <c r="V2270" t="str">
        <f t="shared" si="321"/>
        <v>Safe</v>
      </c>
      <c r="W2270" t="str">
        <f t="shared" si="322"/>
        <v>Unacceptable</v>
      </c>
      <c r="AA2270" t="str">
        <f t="shared" si="323"/>
        <v>Not-Potable</v>
      </c>
      <c r="AB2270" t="str">
        <f t="shared" si="324"/>
        <v>Not-Potable</v>
      </c>
      <c r="AC2270" t="s">
        <v>40</v>
      </c>
    </row>
    <row r="2271" spans="2:29" x14ac:dyDescent="0.3">
      <c r="B2271">
        <v>7.38829203890411</v>
      </c>
      <c r="C2271">
        <v>178.344059790633</v>
      </c>
      <c r="D2271">
        <v>129.286444329809</v>
      </c>
      <c r="E2271">
        <v>7.8302951839147603</v>
      </c>
      <c r="F2271">
        <f>$AH$27</f>
        <v>333.77577661081307</v>
      </c>
      <c r="G2271">
        <v>376.48888754994698</v>
      </c>
      <c r="H2271">
        <v>18.113484991784802</v>
      </c>
      <c r="I2271">
        <v>40.401978370451602</v>
      </c>
      <c r="J2271">
        <v>3.8468302611904899</v>
      </c>
      <c r="O2271" t="str">
        <f t="shared" si="317"/>
        <v>Neutral</v>
      </c>
      <c r="P2271" t="str" cm="1">
        <f t="array" ref="P2271">_xlfn.IFS(C2270&lt;=60,"Soft",
C2270&lt;120,"Moderately Soft",
C2270&lt;=170,"Desirable",
C2270&lt;=240,"Moderately Hard",
C2270&gt;240,"Hard")</f>
        <v>Moderately Hard</v>
      </c>
      <c r="Q2271" t="str" cm="1">
        <f t="array" ref="Q2271">_xlfn.IFS(D2270&lt;50,"Non-Beneficial",
D2270&lt;=150,"Excellent",
D2270&lt;=250,"Good",
D2270&lt;=350,"Average",
D2270&lt;=500,"Poor",
D2270&lt;=800,"Very Poor",
D2270&gt;800,"Unacceptable")</f>
        <v>Average</v>
      </c>
      <c r="R2271" t="str">
        <f t="shared" si="316"/>
        <v>Unacceptable</v>
      </c>
      <c r="S2271" t="str">
        <f t="shared" si="318"/>
        <v>Safe</v>
      </c>
      <c r="T2271" t="str">
        <f t="shared" si="319"/>
        <v>Acceptable</v>
      </c>
      <c r="U2271" t="str">
        <f t="shared" si="320"/>
        <v>Acceptable</v>
      </c>
      <c r="V2271" t="str">
        <f t="shared" si="321"/>
        <v>Safe</v>
      </c>
      <c r="W2271" t="str">
        <f t="shared" si="322"/>
        <v>Acceptable</v>
      </c>
      <c r="AA2271" t="str">
        <f t="shared" si="323"/>
        <v>Not-Potable</v>
      </c>
      <c r="AB2271" t="str">
        <f t="shared" si="324"/>
        <v>Potable</v>
      </c>
      <c r="AC2271" t="s">
        <v>40</v>
      </c>
    </row>
    <row r="2272" spans="2:29" x14ac:dyDescent="0.3">
      <c r="B2272">
        <v>6.0206538413908497</v>
      </c>
      <c r="C2272">
        <v>197.46909003913399</v>
      </c>
      <c r="D2272">
        <v>105.293102989898</v>
      </c>
      <c r="E2272">
        <v>5.3053515499292301</v>
      </c>
      <c r="F2272">
        <v>416.495213129099</v>
      </c>
      <c r="G2272">
        <v>412.01173297370599</v>
      </c>
      <c r="H2272">
        <v>9.9093148397707296</v>
      </c>
      <c r="I2272">
        <v>59.167002359350299</v>
      </c>
      <c r="J2272">
        <v>5.2171312752018899</v>
      </c>
      <c r="O2272" t="str">
        <f t="shared" si="317"/>
        <v>Neutral</v>
      </c>
      <c r="P2272" t="str" cm="1">
        <f t="array" ref="P2272">_xlfn.IFS(C2271&lt;=60,"Soft",
C2271&lt;120,"Moderately Soft",
C2271&lt;=170,"Desirable",
C2271&lt;=240,"Moderately Hard",
C2271&gt;240,"Hard")</f>
        <v>Moderately Hard</v>
      </c>
      <c r="Q2272" t="str" cm="1">
        <f t="array" ref="Q2272">_xlfn.IFS(D2271&lt;50,"Non-Beneficial",
D2271&lt;=150,"Excellent",
D2271&lt;=250,"Good",
D2271&lt;=350,"Average",
D2271&lt;=500,"Poor",
D2271&lt;=800,"Very Poor",
D2271&gt;800,"Unacceptable")</f>
        <v>Excellent</v>
      </c>
      <c r="R2272" t="str">
        <f t="shared" si="316"/>
        <v>Unacceptable</v>
      </c>
      <c r="S2272" t="str">
        <f t="shared" si="318"/>
        <v>Safe</v>
      </c>
      <c r="T2272" t="str">
        <f t="shared" si="319"/>
        <v>Acceptable</v>
      </c>
      <c r="U2272" t="str">
        <f t="shared" si="320"/>
        <v>Acceptable</v>
      </c>
      <c r="V2272" t="str">
        <f t="shared" si="321"/>
        <v>Safe</v>
      </c>
      <c r="W2272" t="str">
        <f t="shared" si="322"/>
        <v>Acceptable</v>
      </c>
      <c r="AA2272" t="str">
        <f t="shared" si="323"/>
        <v>Not-Potable</v>
      </c>
      <c r="AB2272" t="str">
        <f t="shared" si="324"/>
        <v>Potable</v>
      </c>
      <c r="AC2272" t="s">
        <v>40</v>
      </c>
    </row>
    <row r="2273" spans="2:29" x14ac:dyDescent="0.3">
      <c r="B2273">
        <v>8.3883224942036101</v>
      </c>
      <c r="C2273">
        <v>256.23400720701602</v>
      </c>
      <c r="D2273">
        <v>167.95820484218299</v>
      </c>
      <c r="E2273">
        <v>4.1435192428772298</v>
      </c>
      <c r="F2273">
        <f>$AH$27</f>
        <v>333.77577661081307</v>
      </c>
      <c r="G2273">
        <v>333.94619660685402</v>
      </c>
      <c r="H2273">
        <v>10.821321113893701</v>
      </c>
      <c r="I2273">
        <v>55.190219197841799</v>
      </c>
      <c r="J2273">
        <v>3.85477151639589</v>
      </c>
      <c r="O2273" t="str">
        <f t="shared" si="317"/>
        <v>Acidic</v>
      </c>
      <c r="P2273" t="str" cm="1">
        <f t="array" ref="P2273">_xlfn.IFS(C2272&lt;=60,"Soft",
C2272&lt;120,"Moderately Soft",
C2272&lt;=170,"Desirable",
C2272&lt;=240,"Moderately Hard",
C2272&gt;240,"Hard")</f>
        <v>Moderately Hard</v>
      </c>
      <c r="Q2273" t="str" cm="1">
        <f t="array" ref="Q2273">_xlfn.IFS(D2272&lt;50,"Non-Beneficial",
D2272&lt;=150,"Excellent",
D2272&lt;=250,"Good",
D2272&lt;=350,"Average",
D2272&lt;=500,"Poor",
D2272&lt;=800,"Very Poor",
D2272&gt;800,"Unacceptable")</f>
        <v>Excellent</v>
      </c>
      <c r="R2273" t="str">
        <f t="shared" si="316"/>
        <v>Needs Boiling</v>
      </c>
      <c r="S2273" t="str">
        <f t="shared" si="318"/>
        <v>Unsafe</v>
      </c>
      <c r="T2273" t="str">
        <f t="shared" si="319"/>
        <v>Acceptable</v>
      </c>
      <c r="U2273" t="str">
        <f t="shared" si="320"/>
        <v>Acceptable</v>
      </c>
      <c r="V2273" t="str">
        <f t="shared" si="321"/>
        <v>Safe</v>
      </c>
      <c r="W2273" t="str">
        <f t="shared" si="322"/>
        <v>Unacceptable</v>
      </c>
      <c r="AA2273" t="str">
        <f t="shared" si="323"/>
        <v>Not-Potable</v>
      </c>
      <c r="AB2273" t="str">
        <f t="shared" si="324"/>
        <v>Not-Potable</v>
      </c>
      <c r="AC2273" t="s">
        <v>40</v>
      </c>
    </row>
    <row r="2274" spans="2:29" x14ac:dyDescent="0.3">
      <c r="B2274">
        <v>8.3842964392015809</v>
      </c>
      <c r="C2274">
        <v>223.32818524400901</v>
      </c>
      <c r="D2274">
        <v>274.63654794700898</v>
      </c>
      <c r="E2274">
        <v>6.4767527672841103</v>
      </c>
      <c r="F2274">
        <v>352.952803311823</v>
      </c>
      <c r="G2274">
        <v>318.04264782386701</v>
      </c>
      <c r="H2274">
        <v>10.645163855071001</v>
      </c>
      <c r="I2274">
        <v>64.209336661503201</v>
      </c>
      <c r="J2274">
        <v>3.4609983762206502</v>
      </c>
      <c r="O2274" t="str">
        <f t="shared" si="317"/>
        <v>Alkaline</v>
      </c>
      <c r="P2274" t="str" cm="1">
        <f t="array" ref="P2274">_xlfn.IFS(C2273&lt;=60,"Soft",
C2273&lt;120,"Moderately Soft",
C2273&lt;=170,"Desirable",
C2273&lt;=240,"Moderately Hard",
C2273&gt;240,"Hard")</f>
        <v>Hard</v>
      </c>
      <c r="Q2274" t="str" cm="1">
        <f t="array" ref="Q2274">_xlfn.IFS(D2273&lt;50,"Non-Beneficial",
D2273&lt;=150,"Excellent",
D2273&lt;=250,"Good",
D2273&lt;=350,"Average",
D2273&lt;=500,"Poor",
D2273&lt;=800,"Very Poor",
D2273&gt;800,"Unacceptable")</f>
        <v>Good</v>
      </c>
      <c r="R2274" t="str">
        <f t="shared" si="316"/>
        <v>Acceptable</v>
      </c>
      <c r="S2274" t="str">
        <f t="shared" si="318"/>
        <v>Safe</v>
      </c>
      <c r="T2274" t="str">
        <f t="shared" si="319"/>
        <v>Acceptable</v>
      </c>
      <c r="U2274" t="str">
        <f t="shared" si="320"/>
        <v>Acceptable</v>
      </c>
      <c r="V2274" t="str">
        <f t="shared" si="321"/>
        <v>Safe</v>
      </c>
      <c r="W2274" t="str">
        <f t="shared" si="322"/>
        <v>Acceptable</v>
      </c>
      <c r="AA2274" t="str">
        <f t="shared" si="323"/>
        <v>Not-Potable</v>
      </c>
      <c r="AB2274" t="str">
        <f t="shared" si="324"/>
        <v>Not-Potable</v>
      </c>
      <c r="AC2274" t="s">
        <v>40</v>
      </c>
    </row>
    <row r="2275" spans="2:29" x14ac:dyDescent="0.3">
      <c r="B2275">
        <v>7.3939779567679498</v>
      </c>
      <c r="C2275">
        <v>209.61921423329699</v>
      </c>
      <c r="D2275">
        <v>179.39704696020399</v>
      </c>
      <c r="E2275">
        <v>7.2337359680912297</v>
      </c>
      <c r="F2275">
        <f>$AH$27</f>
        <v>333.77577661081307</v>
      </c>
      <c r="G2275">
        <v>349.20962279329399</v>
      </c>
      <c r="H2275">
        <v>13.579348665721101</v>
      </c>
      <c r="I2275">
        <v>68.152467238723503</v>
      </c>
      <c r="J2275">
        <v>3.7827275813713901</v>
      </c>
      <c r="O2275" t="str">
        <f t="shared" si="317"/>
        <v>Alkaline</v>
      </c>
      <c r="P2275" t="str" cm="1">
        <f t="array" ref="P2275">_xlfn.IFS(C2274&lt;=60,"Soft",
C2274&lt;120,"Moderately Soft",
C2274&lt;=170,"Desirable",
C2274&lt;=240,"Moderately Hard",
C2274&gt;240,"Hard")</f>
        <v>Moderately Hard</v>
      </c>
      <c r="Q2275" t="str" cm="1">
        <f t="array" ref="Q2275">_xlfn.IFS(D2274&lt;50,"Non-Beneficial",
D2274&lt;=150,"Excellent",
D2274&lt;=250,"Good",
D2274&lt;=350,"Average",
D2274&lt;=500,"Poor",
D2274&lt;=800,"Very Poor",
D2274&gt;800,"Unacceptable")</f>
        <v>Average</v>
      </c>
      <c r="R2275" t="str">
        <f t="shared" si="316"/>
        <v>Needs Boiling</v>
      </c>
      <c r="S2275" t="str">
        <f t="shared" si="318"/>
        <v>Safe</v>
      </c>
      <c r="T2275" t="str">
        <f t="shared" si="319"/>
        <v>Acceptable</v>
      </c>
      <c r="U2275" t="str">
        <f t="shared" si="320"/>
        <v>Acceptable</v>
      </c>
      <c r="V2275" t="str">
        <f t="shared" si="321"/>
        <v>Safe</v>
      </c>
      <c r="W2275" t="str">
        <f t="shared" si="322"/>
        <v>Acceptable</v>
      </c>
      <c r="AA2275" t="str">
        <f t="shared" si="323"/>
        <v>Not-Potable</v>
      </c>
      <c r="AB2275" t="str">
        <f t="shared" si="324"/>
        <v>Potable</v>
      </c>
      <c r="AC2275" t="s">
        <v>40</v>
      </c>
    </row>
    <row r="2276" spans="2:29" x14ac:dyDescent="0.3">
      <c r="B2276">
        <f>$AG$27</f>
        <v>7.080794504276815</v>
      </c>
      <c r="C2276">
        <v>235.78979410989399</v>
      </c>
      <c r="D2276">
        <v>219.83559072561002</v>
      </c>
      <c r="E2276">
        <v>6.0612837954371797</v>
      </c>
      <c r="F2276">
        <v>331.27291921955702</v>
      </c>
      <c r="G2276">
        <v>441.216193338332</v>
      </c>
      <c r="H2276">
        <v>12.7435697261533</v>
      </c>
      <c r="I2276">
        <v>66.899832667052905</v>
      </c>
      <c r="J2276">
        <v>4.4944597015110803</v>
      </c>
      <c r="O2276" t="str">
        <f t="shared" si="317"/>
        <v>Neutral</v>
      </c>
      <c r="P2276" t="str" cm="1">
        <f t="array" ref="P2276">_xlfn.IFS(C2275&lt;=60,"Soft",
C2275&lt;120,"Moderately Soft",
C2275&lt;=170,"Desirable",
C2275&lt;=240,"Moderately Hard",
C2275&gt;240,"Hard")</f>
        <v>Moderately Hard</v>
      </c>
      <c r="Q2276" t="str" cm="1">
        <f t="array" ref="Q2276">_xlfn.IFS(D2275&lt;50,"Non-Beneficial",
D2275&lt;=150,"Excellent",
D2275&lt;=250,"Good",
D2275&lt;=350,"Average",
D2275&lt;=500,"Poor",
D2275&lt;=800,"Very Poor",
D2275&gt;800,"Unacceptable")</f>
        <v>Good</v>
      </c>
      <c r="R2276" t="str">
        <f t="shared" si="316"/>
        <v>Unacceptable</v>
      </c>
      <c r="S2276" t="str">
        <f t="shared" si="318"/>
        <v>Safe</v>
      </c>
      <c r="T2276" t="str">
        <f t="shared" si="319"/>
        <v>Acceptable</v>
      </c>
      <c r="U2276" t="str">
        <f t="shared" si="320"/>
        <v>Acceptable</v>
      </c>
      <c r="V2276" t="str">
        <f t="shared" si="321"/>
        <v>Safe</v>
      </c>
      <c r="W2276" t="str">
        <f t="shared" si="322"/>
        <v>Acceptable</v>
      </c>
      <c r="AA2276" t="str">
        <f t="shared" si="323"/>
        <v>Not-Potable</v>
      </c>
      <c r="AB2276" t="str">
        <f t="shared" si="324"/>
        <v>Potable</v>
      </c>
      <c r="AC2276" t="s">
        <v>40</v>
      </c>
    </row>
    <row r="2277" spans="2:29" x14ac:dyDescent="0.3">
      <c r="B2277">
        <v>8.3846231515107306</v>
      </c>
      <c r="C2277">
        <v>166.87837974379801</v>
      </c>
      <c r="D2277">
        <v>299.563630175897</v>
      </c>
      <c r="E2277">
        <v>9.7781226124052996</v>
      </c>
      <c r="F2277">
        <v>307.36294325923302</v>
      </c>
      <c r="G2277">
        <v>546.48232867232196</v>
      </c>
      <c r="H2277">
        <v>17.370262286503301</v>
      </c>
      <c r="I2277">
        <v>37.835643193098001</v>
      </c>
      <c r="J2277">
        <v>3.68278033762653</v>
      </c>
      <c r="O2277" t="str">
        <f t="shared" si="317"/>
        <v>Neutral</v>
      </c>
      <c r="P2277" t="str" cm="1">
        <f t="array" ref="P2277">_xlfn.IFS(C2276&lt;=60,"Soft",
C2276&lt;120,"Moderately Soft",
C2276&lt;=170,"Desirable",
C2276&lt;=240,"Moderately Hard",
C2276&gt;240,"Hard")</f>
        <v>Moderately Hard</v>
      </c>
      <c r="Q2277" t="str" cm="1">
        <f t="array" ref="Q2277">_xlfn.IFS(D2276&lt;50,"Non-Beneficial",
D2276&lt;=150,"Excellent",
D2276&lt;=250,"Good",
D2276&lt;=350,"Average",
D2276&lt;=500,"Poor",
D2276&lt;=800,"Very Poor",
D2276&gt;800,"Unacceptable")</f>
        <v>Good</v>
      </c>
      <c r="R2277" t="str">
        <f t="shared" si="316"/>
        <v>Needs Boiling</v>
      </c>
      <c r="S2277" t="str">
        <f t="shared" si="318"/>
        <v>Safe</v>
      </c>
      <c r="T2277" t="str">
        <f t="shared" si="319"/>
        <v>Acceptable</v>
      </c>
      <c r="U2277" t="str">
        <f t="shared" si="320"/>
        <v>Acceptable</v>
      </c>
      <c r="V2277" t="str">
        <f t="shared" si="321"/>
        <v>Safe</v>
      </c>
      <c r="W2277" t="str">
        <f t="shared" si="322"/>
        <v>Acceptable</v>
      </c>
      <c r="AA2277" t="str">
        <f t="shared" si="323"/>
        <v>Potable</v>
      </c>
      <c r="AB2277" t="str">
        <f t="shared" si="324"/>
        <v>Potable</v>
      </c>
      <c r="AC2277" t="s">
        <v>40</v>
      </c>
    </row>
    <row r="2278" spans="2:29" x14ac:dyDescent="0.3">
      <c r="B2278">
        <v>7.0948021426335099</v>
      </c>
      <c r="C2278">
        <v>222.50130599993301</v>
      </c>
      <c r="D2278">
        <v>300.45367741434598</v>
      </c>
      <c r="E2278">
        <v>6.6640101114525496</v>
      </c>
      <c r="F2278">
        <f>$AH$27</f>
        <v>333.77577661081307</v>
      </c>
      <c r="G2278">
        <v>531.95946238871295</v>
      </c>
      <c r="H2278">
        <v>16.162941316043899</v>
      </c>
      <c r="I2278">
        <v>46.1009592545198</v>
      </c>
      <c r="J2278">
        <v>4.0846600325633204</v>
      </c>
      <c r="O2278" t="str">
        <f t="shared" si="317"/>
        <v>Alkaline</v>
      </c>
      <c r="P2278" t="str" cm="1">
        <f t="array" ref="P2278">_xlfn.IFS(C2277&lt;=60,"Soft",
C2277&lt;120,"Moderately Soft",
C2277&lt;=170,"Desirable",
C2277&lt;=240,"Moderately Hard",
C2277&gt;240,"Hard")</f>
        <v>Desirable</v>
      </c>
      <c r="Q2278" t="str" cm="1">
        <f t="array" ref="Q2278">_xlfn.IFS(D2277&lt;50,"Non-Beneficial",
D2277&lt;=150,"Excellent",
D2277&lt;=250,"Good",
D2277&lt;=350,"Average",
D2277&lt;=500,"Poor",
D2277&lt;=800,"Very Poor",
D2277&gt;800,"Unacceptable")</f>
        <v>Average</v>
      </c>
      <c r="R2278" t="str">
        <f t="shared" si="316"/>
        <v>Unacceptable</v>
      </c>
      <c r="S2278" t="str">
        <f t="shared" si="318"/>
        <v>Safe</v>
      </c>
      <c r="T2278" t="str">
        <f t="shared" si="319"/>
        <v>Unacceptable</v>
      </c>
      <c r="U2278" t="str">
        <f t="shared" si="320"/>
        <v>Acceptable</v>
      </c>
      <c r="V2278" t="str">
        <f t="shared" si="321"/>
        <v>Safe</v>
      </c>
      <c r="W2278" t="str">
        <f t="shared" si="322"/>
        <v>Acceptable</v>
      </c>
      <c r="AA2278" t="str">
        <f t="shared" si="323"/>
        <v>Not-Potable</v>
      </c>
      <c r="AB2278" t="str">
        <f t="shared" si="324"/>
        <v>Not-Potable</v>
      </c>
      <c r="AC2278" t="s">
        <v>40</v>
      </c>
    </row>
    <row r="2279" spans="2:29" x14ac:dyDescent="0.3">
      <c r="B2279">
        <v>6.56531943204567</v>
      </c>
      <c r="C2279">
        <v>141.59184048422</v>
      </c>
      <c r="D2279">
        <v>128.75127783719299</v>
      </c>
      <c r="E2279">
        <v>9.1169944871371698</v>
      </c>
      <c r="F2279">
        <v>340.91392007168798</v>
      </c>
      <c r="G2279">
        <v>339.976992064309</v>
      </c>
      <c r="H2279">
        <v>17.107159572526701</v>
      </c>
      <c r="I2279">
        <v>86.067509725571497</v>
      </c>
      <c r="J2279">
        <v>2.23389404604261</v>
      </c>
      <c r="O2279" t="str">
        <f t="shared" si="317"/>
        <v>Neutral</v>
      </c>
      <c r="P2279" t="str" cm="1">
        <f t="array" ref="P2279">_xlfn.IFS(C2278&lt;=60,"Soft",
C2278&lt;120,"Moderately Soft",
C2278&lt;=170,"Desirable",
C2278&lt;=240,"Moderately Hard",
C2278&gt;240,"Hard")</f>
        <v>Moderately Hard</v>
      </c>
      <c r="Q2279" t="str" cm="1">
        <f t="array" ref="Q2279">_xlfn.IFS(D2278&lt;50,"Non-Beneficial",
D2278&lt;=150,"Excellent",
D2278&lt;=250,"Good",
D2278&lt;=350,"Average",
D2278&lt;=500,"Poor",
D2278&lt;=800,"Very Poor",
D2278&gt;800,"Unacceptable")</f>
        <v>Average</v>
      </c>
      <c r="R2279" t="str">
        <f t="shared" si="316"/>
        <v>Needs Boiling</v>
      </c>
      <c r="S2279" t="str">
        <f t="shared" si="318"/>
        <v>Safe</v>
      </c>
      <c r="T2279" t="str">
        <f t="shared" si="319"/>
        <v>Unacceptable</v>
      </c>
      <c r="U2279" t="str">
        <f t="shared" si="320"/>
        <v>Acceptable</v>
      </c>
      <c r="V2279" t="str">
        <f t="shared" si="321"/>
        <v>Safe</v>
      </c>
      <c r="W2279" t="str">
        <f t="shared" si="322"/>
        <v>Acceptable</v>
      </c>
      <c r="AA2279" t="str">
        <f t="shared" si="323"/>
        <v>Not-Potable</v>
      </c>
      <c r="AB2279" t="str">
        <f t="shared" si="324"/>
        <v>Potable</v>
      </c>
      <c r="AC2279" t="s">
        <v>40</v>
      </c>
    </row>
    <row r="2280" spans="2:29" x14ac:dyDescent="0.3">
      <c r="B2280">
        <v>6.3817195797002801</v>
      </c>
      <c r="C2280">
        <v>199.63502766045499</v>
      </c>
      <c r="D2280">
        <v>204.53816501313798</v>
      </c>
      <c r="E2280">
        <v>5.8487348541578701</v>
      </c>
      <c r="F2280">
        <f>$AH$27</f>
        <v>333.77577661081307</v>
      </c>
      <c r="G2280">
        <v>344.59950927729301</v>
      </c>
      <c r="H2280">
        <v>16.651414657471701</v>
      </c>
      <c r="I2280">
        <v>68.313083262632205</v>
      </c>
      <c r="J2280">
        <v>4.6576949815164399</v>
      </c>
      <c r="O2280" t="str">
        <f t="shared" si="317"/>
        <v>Drinkable</v>
      </c>
      <c r="P2280" t="str" cm="1">
        <f t="array" ref="P2280">_xlfn.IFS(C2279&lt;=60,"Soft",
C2279&lt;120,"Moderately Soft",
C2279&lt;=170,"Desirable",
C2279&lt;=240,"Moderately Hard",
C2279&gt;240,"Hard")</f>
        <v>Desirable</v>
      </c>
      <c r="Q2280" t="str" cm="1">
        <f t="array" ref="Q2280">_xlfn.IFS(D2279&lt;50,"Non-Beneficial",
D2279&lt;=150,"Excellent",
D2279&lt;=250,"Good",
D2279&lt;=350,"Average",
D2279&lt;=500,"Poor",
D2279&lt;=800,"Very Poor",
D2279&gt;800,"Unacceptable")</f>
        <v>Excellent</v>
      </c>
      <c r="R2280" t="str">
        <f t="shared" si="316"/>
        <v>Unacceptable</v>
      </c>
      <c r="S2280" t="str">
        <f t="shared" si="318"/>
        <v>Safe</v>
      </c>
      <c r="T2280" t="str">
        <f t="shared" si="319"/>
        <v>Acceptable</v>
      </c>
      <c r="U2280" t="str">
        <f t="shared" si="320"/>
        <v>Acceptable</v>
      </c>
      <c r="V2280" t="str">
        <f t="shared" si="321"/>
        <v>Unsafe</v>
      </c>
      <c r="W2280" t="str">
        <f t="shared" si="322"/>
        <v>Acceptable</v>
      </c>
      <c r="AA2280" t="str">
        <f t="shared" si="323"/>
        <v>Not-Potable</v>
      </c>
      <c r="AB2280" t="str">
        <f t="shared" si="324"/>
        <v>Not-Potable</v>
      </c>
      <c r="AC2280" t="s">
        <v>40</v>
      </c>
    </row>
    <row r="2281" spans="2:29" x14ac:dyDescent="0.3">
      <c r="B2281">
        <v>7.5397420946715199</v>
      </c>
      <c r="C2281">
        <v>201.95931721583801</v>
      </c>
      <c r="D2281">
        <v>267.16359707507002</v>
      </c>
      <c r="E2281">
        <v>5.6373503141195602</v>
      </c>
      <c r="F2281">
        <f>$AH$27</f>
        <v>333.77577661081307</v>
      </c>
      <c r="G2281">
        <v>516.35455974715103</v>
      </c>
      <c r="H2281">
        <v>14.985649163926</v>
      </c>
      <c r="I2281">
        <v>83.536820760533999</v>
      </c>
      <c r="J2281">
        <v>4.2106778395948403</v>
      </c>
      <c r="O2281" t="str">
        <f t="shared" si="317"/>
        <v>Acidic</v>
      </c>
      <c r="P2281" t="str" cm="1">
        <f t="array" ref="P2281">_xlfn.IFS(C2280&lt;=60,"Soft",
C2280&lt;120,"Moderately Soft",
C2280&lt;=170,"Desirable",
C2280&lt;=240,"Moderately Hard",
C2280&gt;240,"Hard")</f>
        <v>Moderately Hard</v>
      </c>
      <c r="Q2281" t="str" cm="1">
        <f t="array" ref="Q2281">_xlfn.IFS(D2280&lt;50,"Non-Beneficial",
D2280&lt;=150,"Excellent",
D2280&lt;=250,"Good",
D2280&lt;=350,"Average",
D2280&lt;=500,"Poor",
D2280&lt;=800,"Very Poor",
D2280&gt;800,"Unacceptable")</f>
        <v>Good</v>
      </c>
      <c r="R2281" t="str">
        <f t="shared" si="316"/>
        <v>Needs Boiling</v>
      </c>
      <c r="S2281" t="str">
        <f t="shared" si="318"/>
        <v>Safe</v>
      </c>
      <c r="T2281" t="str">
        <f t="shared" si="319"/>
        <v>Acceptable</v>
      </c>
      <c r="U2281" t="str">
        <f t="shared" si="320"/>
        <v>Acceptable</v>
      </c>
      <c r="V2281" t="str">
        <f t="shared" si="321"/>
        <v>Safe</v>
      </c>
      <c r="W2281" t="str">
        <f t="shared" si="322"/>
        <v>Acceptable</v>
      </c>
      <c r="AA2281" t="str">
        <f t="shared" si="323"/>
        <v>Not-Potable</v>
      </c>
      <c r="AB2281" t="str">
        <f t="shared" si="324"/>
        <v>Potable</v>
      </c>
      <c r="AC2281" t="s">
        <v>40</v>
      </c>
    </row>
    <row r="2282" spans="2:29" x14ac:dyDescent="0.3">
      <c r="B2282">
        <v>10.6288209113678</v>
      </c>
      <c r="C2282">
        <v>193.43316279212999</v>
      </c>
      <c r="D2282">
        <v>140.54125487414601</v>
      </c>
      <c r="E2282">
        <v>10.328488971280199</v>
      </c>
      <c r="F2282">
        <v>327.064184916714</v>
      </c>
      <c r="G2282">
        <v>479.402509134252</v>
      </c>
      <c r="H2282">
        <v>14.0757873456472</v>
      </c>
      <c r="I2282">
        <v>66.367503173311505</v>
      </c>
      <c r="J2282">
        <v>5.14044946663644</v>
      </c>
      <c r="O2282" t="str">
        <f t="shared" si="317"/>
        <v>Neutral</v>
      </c>
      <c r="P2282" t="str" cm="1">
        <f t="array" ref="P2282">_xlfn.IFS(C2281&lt;=60,"Soft",
C2281&lt;120,"Moderately Soft",
C2281&lt;=170,"Desirable",
C2281&lt;=240,"Moderately Hard",
C2281&gt;240,"Hard")</f>
        <v>Moderately Hard</v>
      </c>
      <c r="Q2282" t="str" cm="1">
        <f t="array" ref="Q2282">_xlfn.IFS(D2281&lt;50,"Non-Beneficial",
D2281&lt;=150,"Excellent",
D2281&lt;=250,"Good",
D2281&lt;=350,"Average",
D2281&lt;=500,"Poor",
D2281&lt;=800,"Very Poor",
D2281&gt;800,"Unacceptable")</f>
        <v>Average</v>
      </c>
      <c r="R2282" t="str">
        <f t="shared" si="316"/>
        <v>Needs Boiling</v>
      </c>
      <c r="S2282" t="str">
        <f t="shared" si="318"/>
        <v>Safe</v>
      </c>
      <c r="T2282" t="str">
        <f t="shared" si="319"/>
        <v>Unacceptable</v>
      </c>
      <c r="U2282" t="str">
        <f t="shared" si="320"/>
        <v>Acceptable</v>
      </c>
      <c r="V2282" t="str">
        <f t="shared" si="321"/>
        <v>Unsafe</v>
      </c>
      <c r="W2282" t="str">
        <f t="shared" si="322"/>
        <v>Acceptable</v>
      </c>
      <c r="AA2282" t="str">
        <f t="shared" si="323"/>
        <v>Not-Potable</v>
      </c>
      <c r="AB2282" t="str">
        <f t="shared" si="324"/>
        <v>Not-Potable</v>
      </c>
      <c r="AC2282" t="s">
        <v>40</v>
      </c>
    </row>
    <row r="2283" spans="2:29" x14ac:dyDescent="0.3">
      <c r="B2283">
        <v>9.2284842088472505</v>
      </c>
      <c r="C2283">
        <v>200.710330400207</v>
      </c>
      <c r="D2283">
        <v>267.442315262742</v>
      </c>
      <c r="E2283">
        <v>6.8333602416598698</v>
      </c>
      <c r="F2283">
        <v>339.82071870539102</v>
      </c>
      <c r="G2283">
        <v>363.95099082030703</v>
      </c>
      <c r="H2283">
        <v>14.144772307375399</v>
      </c>
      <c r="I2283">
        <v>86.950200260369698</v>
      </c>
      <c r="J2283">
        <v>4.82975351350448</v>
      </c>
      <c r="O2283" t="str">
        <f t="shared" si="317"/>
        <v>Alkaline</v>
      </c>
      <c r="P2283" t="str" cm="1">
        <f t="array" ref="P2283">_xlfn.IFS(C2282&lt;=60,"Soft",
C2282&lt;120,"Moderately Soft",
C2282&lt;=170,"Desirable",
C2282&lt;=240,"Moderately Hard",
C2282&gt;240,"Hard")</f>
        <v>Moderately Hard</v>
      </c>
      <c r="Q2283" t="str" cm="1">
        <f t="array" ref="Q2283">_xlfn.IFS(D2282&lt;50,"Non-Beneficial",
D2282&lt;=150,"Excellent",
D2282&lt;=250,"Good",
D2282&lt;=350,"Average",
D2282&lt;=500,"Poor",
D2282&lt;=800,"Very Poor",
D2282&gt;800,"Unacceptable")</f>
        <v>Excellent</v>
      </c>
      <c r="R2283" t="str">
        <f t="shared" si="316"/>
        <v>Unacceptable</v>
      </c>
      <c r="S2283" t="str">
        <f t="shared" si="318"/>
        <v>Safe</v>
      </c>
      <c r="T2283" t="str">
        <f t="shared" si="319"/>
        <v>Acceptable</v>
      </c>
      <c r="U2283" t="str">
        <f t="shared" si="320"/>
        <v>Acceptable</v>
      </c>
      <c r="V2283" t="str">
        <f t="shared" si="321"/>
        <v>Safe</v>
      </c>
      <c r="W2283" t="str">
        <f t="shared" si="322"/>
        <v>Unacceptable</v>
      </c>
      <c r="AA2283" t="str">
        <f t="shared" si="323"/>
        <v>Not-Potable</v>
      </c>
      <c r="AB2283" t="str">
        <f t="shared" si="324"/>
        <v>Not-Potable</v>
      </c>
      <c r="AC2283" t="s">
        <v>40</v>
      </c>
    </row>
    <row r="2284" spans="2:29" x14ac:dyDescent="0.3">
      <c r="B2284">
        <v>10.5246019821945</v>
      </c>
      <c r="C2284">
        <v>256.17232339583097</v>
      </c>
      <c r="D2284">
        <v>319.65364040777803</v>
      </c>
      <c r="E2284">
        <v>5.00700348734886</v>
      </c>
      <c r="F2284">
        <v>288.56598348675902</v>
      </c>
      <c r="G2284">
        <v>505.36141742118298</v>
      </c>
      <c r="H2284">
        <v>12.536626479844999</v>
      </c>
      <c r="I2284">
        <v>75.343363928480699</v>
      </c>
      <c r="J2284">
        <v>4.3409867281852597</v>
      </c>
      <c r="O2284" t="str">
        <f t="shared" si="317"/>
        <v>Alkaline</v>
      </c>
      <c r="P2284" t="str" cm="1">
        <f t="array" ref="P2284">_xlfn.IFS(C2283&lt;=60,"Soft",
C2283&lt;120,"Moderately Soft",
C2283&lt;=170,"Desirable",
C2283&lt;=240,"Moderately Hard",
C2283&gt;240,"Hard")</f>
        <v>Moderately Hard</v>
      </c>
      <c r="Q2284" t="str" cm="1">
        <f t="array" ref="Q2284">_xlfn.IFS(D2283&lt;50,"Non-Beneficial",
D2283&lt;=150,"Excellent",
D2283&lt;=250,"Good",
D2283&lt;=350,"Average",
D2283&lt;=500,"Poor",
D2283&lt;=800,"Very Poor",
D2283&gt;800,"Unacceptable")</f>
        <v>Average</v>
      </c>
      <c r="R2284" t="str">
        <f t="shared" si="316"/>
        <v>Needs Boiling</v>
      </c>
      <c r="S2284" t="str">
        <f t="shared" si="318"/>
        <v>Safe</v>
      </c>
      <c r="T2284" t="str">
        <f t="shared" si="319"/>
        <v>Acceptable</v>
      </c>
      <c r="U2284" t="str">
        <f t="shared" si="320"/>
        <v>Acceptable</v>
      </c>
      <c r="V2284" t="str">
        <f t="shared" si="321"/>
        <v>Unsafe</v>
      </c>
      <c r="W2284" t="str">
        <f t="shared" si="322"/>
        <v>Acceptable</v>
      </c>
      <c r="AA2284" t="str">
        <f t="shared" si="323"/>
        <v>Not-Potable</v>
      </c>
      <c r="AB2284" t="str">
        <f t="shared" si="324"/>
        <v>Not-Potable</v>
      </c>
      <c r="AC2284" t="s">
        <v>40</v>
      </c>
    </row>
    <row r="2285" spans="2:29" x14ac:dyDescent="0.3">
      <c r="B2285">
        <f>$AG$27</f>
        <v>7.080794504276815</v>
      </c>
      <c r="C2285">
        <v>229.74096204229801</v>
      </c>
      <c r="D2285">
        <v>227.09386057745303</v>
      </c>
      <c r="E2285">
        <v>6.3616872865853402</v>
      </c>
      <c r="F2285">
        <v>316.234432751778</v>
      </c>
      <c r="G2285">
        <v>294.16562277909702</v>
      </c>
      <c r="H2285">
        <v>16.097627314432899</v>
      </c>
      <c r="I2285">
        <v>54.591249392388498</v>
      </c>
      <c r="J2285">
        <v>4.7954072200071298</v>
      </c>
      <c r="O2285" t="str">
        <f t="shared" si="317"/>
        <v>Alkaline</v>
      </c>
      <c r="P2285" t="str" cm="1">
        <f t="array" ref="P2285">_xlfn.IFS(C2284&lt;=60,"Soft",
C2284&lt;120,"Moderately Soft",
C2284&lt;=170,"Desirable",
C2284&lt;=240,"Moderately Hard",
C2284&gt;240,"Hard")</f>
        <v>Hard</v>
      </c>
      <c r="Q2285" t="str" cm="1">
        <f t="array" ref="Q2285">_xlfn.IFS(D2284&lt;50,"Non-Beneficial",
D2284&lt;=150,"Excellent",
D2284&lt;=250,"Good",
D2284&lt;=350,"Average",
D2284&lt;=500,"Poor",
D2284&lt;=800,"Very Poor",
D2284&gt;800,"Unacceptable")</f>
        <v>Average</v>
      </c>
      <c r="R2285" t="str">
        <f t="shared" si="316"/>
        <v>Needs Boiling</v>
      </c>
      <c r="S2285" t="str">
        <f t="shared" si="318"/>
        <v>Safe</v>
      </c>
      <c r="T2285" t="str">
        <f t="shared" si="319"/>
        <v>Unacceptable</v>
      </c>
      <c r="U2285" t="str">
        <f t="shared" si="320"/>
        <v>Acceptable</v>
      </c>
      <c r="V2285" t="str">
        <f t="shared" si="321"/>
        <v>Safe</v>
      </c>
      <c r="W2285" t="str">
        <f t="shared" si="322"/>
        <v>Acceptable</v>
      </c>
      <c r="AA2285" t="str">
        <f t="shared" si="323"/>
        <v>Not-Potable</v>
      </c>
      <c r="AB2285" t="str">
        <f t="shared" si="324"/>
        <v>Not-Potable</v>
      </c>
      <c r="AC2285" t="s">
        <v>40</v>
      </c>
    </row>
    <row r="2286" spans="2:29" x14ac:dyDescent="0.3">
      <c r="B2286">
        <v>6.0212659433770304</v>
      </c>
      <c r="C2286">
        <v>236.975496096163</v>
      </c>
      <c r="D2286">
        <v>198.94147593438703</v>
      </c>
      <c r="E2286">
        <v>7.5879085342395696</v>
      </c>
      <c r="F2286">
        <v>286.93851700345499</v>
      </c>
      <c r="G2286">
        <v>315.26681128862299</v>
      </c>
      <c r="H2286">
        <v>12.1316001231183</v>
      </c>
      <c r="I2286">
        <v>74.126662637883598</v>
      </c>
      <c r="J2286">
        <v>4.0280424007562701</v>
      </c>
      <c r="O2286" t="str">
        <f t="shared" si="317"/>
        <v>Neutral</v>
      </c>
      <c r="P2286" t="str" cm="1">
        <f t="array" ref="P2286">_xlfn.IFS(C2285&lt;=60,"Soft",
C2285&lt;120,"Moderately Soft",
C2285&lt;=170,"Desirable",
C2285&lt;=240,"Moderately Hard",
C2285&gt;240,"Hard")</f>
        <v>Moderately Hard</v>
      </c>
      <c r="Q2286" t="str" cm="1">
        <f t="array" ref="Q2286">_xlfn.IFS(D2285&lt;50,"Non-Beneficial",
D2285&lt;=150,"Excellent",
D2285&lt;=250,"Good",
D2285&lt;=350,"Average",
D2285&lt;=500,"Poor",
D2285&lt;=800,"Very Poor",
D2285&gt;800,"Unacceptable")</f>
        <v>Good</v>
      </c>
      <c r="R2286" t="str">
        <f t="shared" si="316"/>
        <v>Needs Boiling</v>
      </c>
      <c r="S2286" t="str">
        <f t="shared" si="318"/>
        <v>Safe</v>
      </c>
      <c r="T2286" t="str">
        <f t="shared" si="319"/>
        <v>Acceptable</v>
      </c>
      <c r="U2286" t="str">
        <f t="shared" si="320"/>
        <v>Acceptable</v>
      </c>
      <c r="V2286" t="str">
        <f t="shared" si="321"/>
        <v>Safe</v>
      </c>
      <c r="W2286" t="str">
        <f t="shared" si="322"/>
        <v>Acceptable</v>
      </c>
      <c r="AA2286" t="str">
        <f t="shared" si="323"/>
        <v>Potable</v>
      </c>
      <c r="AB2286" t="str">
        <f t="shared" si="324"/>
        <v>Potable</v>
      </c>
      <c r="AC2286" t="s">
        <v>40</v>
      </c>
    </row>
    <row r="2287" spans="2:29" x14ac:dyDescent="0.3">
      <c r="B2287">
        <f>$AG$27</f>
        <v>7.080794504276815</v>
      </c>
      <c r="C2287">
        <v>236.20488877044201</v>
      </c>
      <c r="D2287">
        <v>348.22816342777401</v>
      </c>
      <c r="E2287">
        <v>4.9663972543428496</v>
      </c>
      <c r="F2287">
        <v>362.07017449164698</v>
      </c>
      <c r="G2287">
        <v>537.99662498448697</v>
      </c>
      <c r="H2287">
        <v>19.085484127615398</v>
      </c>
      <c r="I2287">
        <v>87.801045279356003</v>
      </c>
      <c r="J2287">
        <v>3.7783021620210002</v>
      </c>
      <c r="O2287" t="str">
        <f t="shared" si="317"/>
        <v>Acidic</v>
      </c>
      <c r="P2287" t="str" cm="1">
        <f t="array" ref="P2287">_xlfn.IFS(C2286&lt;=60,"Soft",
C2286&lt;120,"Moderately Soft",
C2286&lt;=170,"Desirable",
C2286&lt;=240,"Moderately Hard",
C2286&gt;240,"Hard")</f>
        <v>Moderately Hard</v>
      </c>
      <c r="Q2287" t="str" cm="1">
        <f t="array" ref="Q2287">_xlfn.IFS(D2286&lt;50,"Non-Beneficial",
D2286&lt;=150,"Excellent",
D2286&lt;=250,"Good",
D2286&lt;=350,"Average",
D2286&lt;=500,"Poor",
D2286&lt;=800,"Very Poor",
D2286&gt;800,"Unacceptable")</f>
        <v>Good</v>
      </c>
      <c r="R2287" t="str">
        <f t="shared" si="316"/>
        <v>Unacceptable</v>
      </c>
      <c r="S2287" t="str">
        <f t="shared" si="318"/>
        <v>Safe</v>
      </c>
      <c r="T2287" t="str">
        <f t="shared" si="319"/>
        <v>Acceptable</v>
      </c>
      <c r="U2287" t="str">
        <f t="shared" si="320"/>
        <v>Acceptable</v>
      </c>
      <c r="V2287" t="str">
        <f t="shared" si="321"/>
        <v>Safe</v>
      </c>
      <c r="W2287" t="str">
        <f t="shared" si="322"/>
        <v>Acceptable</v>
      </c>
      <c r="AA2287" t="str">
        <f t="shared" si="323"/>
        <v>Not-Potable</v>
      </c>
      <c r="AB2287" t="str">
        <f t="shared" si="324"/>
        <v>Not-Potable</v>
      </c>
      <c r="AC2287" t="s">
        <v>40</v>
      </c>
    </row>
    <row r="2288" spans="2:29" x14ac:dyDescent="0.3">
      <c r="B2288">
        <v>5.9739512492767197</v>
      </c>
      <c r="C2288">
        <v>182.14332829158499</v>
      </c>
      <c r="D2288">
        <v>268.04109491468699</v>
      </c>
      <c r="E2288">
        <v>5.7379882590062703</v>
      </c>
      <c r="F2288">
        <v>399.253690128541</v>
      </c>
      <c r="G2288">
        <v>481.901928930162</v>
      </c>
      <c r="H2288">
        <v>9.2099721469458498</v>
      </c>
      <c r="I2288">
        <v>48.937328500401499</v>
      </c>
      <c r="J2288">
        <v>4.2089232053363697</v>
      </c>
      <c r="O2288" t="str">
        <f t="shared" si="317"/>
        <v>Neutral</v>
      </c>
      <c r="P2288" t="str" cm="1">
        <f t="array" ref="P2288">_xlfn.IFS(C2287&lt;=60,"Soft",
C2287&lt;120,"Moderately Soft",
C2287&lt;=170,"Desirable",
C2287&lt;=240,"Moderately Hard",
C2287&gt;240,"Hard")</f>
        <v>Moderately Hard</v>
      </c>
      <c r="Q2288" t="str" cm="1">
        <f t="array" ref="Q2288">_xlfn.IFS(D2287&lt;50,"Non-Beneficial",
D2287&lt;=150,"Excellent",
D2287&lt;=250,"Good",
D2287&lt;=350,"Average",
D2287&lt;=500,"Poor",
D2287&lt;=800,"Very Poor",
D2287&gt;800,"Unacceptable")</f>
        <v>Average</v>
      </c>
      <c r="R2288" t="str">
        <f t="shared" si="316"/>
        <v>Acceptable</v>
      </c>
      <c r="S2288" t="str">
        <f t="shared" si="318"/>
        <v>Safe</v>
      </c>
      <c r="T2288" t="str">
        <f t="shared" si="319"/>
        <v>Unacceptable</v>
      </c>
      <c r="U2288" t="str">
        <f t="shared" si="320"/>
        <v>Acceptable</v>
      </c>
      <c r="V2288" t="str">
        <f t="shared" si="321"/>
        <v>Unsafe</v>
      </c>
      <c r="W2288" t="str">
        <f t="shared" si="322"/>
        <v>Acceptable</v>
      </c>
      <c r="AA2288" t="str">
        <f t="shared" si="323"/>
        <v>Not-Potable</v>
      </c>
      <c r="AB2288" t="str">
        <f t="shared" si="324"/>
        <v>Not-Potable</v>
      </c>
      <c r="AC2288" t="s">
        <v>40</v>
      </c>
    </row>
    <row r="2289" spans="2:29" x14ac:dyDescent="0.3">
      <c r="B2289">
        <v>6.2175796123462597</v>
      </c>
      <c r="C2289">
        <v>189.34222469545901</v>
      </c>
      <c r="D2289">
        <v>151.555489891592</v>
      </c>
      <c r="E2289">
        <v>6.8194380782766002</v>
      </c>
      <c r="F2289">
        <v>306.89259964334599</v>
      </c>
      <c r="G2289">
        <v>297.76368471421802</v>
      </c>
      <c r="H2289">
        <v>11.964913746247101</v>
      </c>
      <c r="I2289">
        <v>81.386752649180806</v>
      </c>
      <c r="J2289">
        <v>3.49000201365428</v>
      </c>
      <c r="O2289" t="str">
        <f t="shared" si="317"/>
        <v>Acidic</v>
      </c>
      <c r="P2289" t="str" cm="1">
        <f t="array" ref="P2289">_xlfn.IFS(C2288&lt;=60,"Soft",
C2288&lt;120,"Moderately Soft",
C2288&lt;=170,"Desirable",
C2288&lt;=240,"Moderately Hard",
C2288&gt;240,"Hard")</f>
        <v>Moderately Hard</v>
      </c>
      <c r="Q2289" t="str" cm="1">
        <f t="array" ref="Q2289">_xlfn.IFS(D2288&lt;50,"Non-Beneficial",
D2288&lt;=150,"Excellent",
D2288&lt;=250,"Good",
D2288&lt;=350,"Average",
D2288&lt;=500,"Poor",
D2288&lt;=800,"Very Poor",
D2288&gt;800,"Unacceptable")</f>
        <v>Average</v>
      </c>
      <c r="R2289" t="str">
        <f t="shared" si="316"/>
        <v>Needs Boiling</v>
      </c>
      <c r="S2289" t="str">
        <f t="shared" si="318"/>
        <v>Safe</v>
      </c>
      <c r="T2289" t="str">
        <f t="shared" si="319"/>
        <v>Acceptable</v>
      </c>
      <c r="U2289" t="str">
        <f t="shared" si="320"/>
        <v>Acceptable</v>
      </c>
      <c r="V2289" t="str">
        <f t="shared" si="321"/>
        <v>Safe</v>
      </c>
      <c r="W2289" t="str">
        <f t="shared" si="322"/>
        <v>Acceptable</v>
      </c>
      <c r="AA2289" t="str">
        <f t="shared" si="323"/>
        <v>Not-Potable</v>
      </c>
      <c r="AB2289" t="str">
        <f t="shared" si="324"/>
        <v>Potable</v>
      </c>
      <c r="AC2289" t="s">
        <v>40</v>
      </c>
    </row>
    <row r="2290" spans="2:29" x14ac:dyDescent="0.3">
      <c r="B2290">
        <f>$AG$27</f>
        <v>7.080794504276815</v>
      </c>
      <c r="C2290">
        <v>175.833944300398</v>
      </c>
      <c r="D2290">
        <v>368.19986844689896</v>
      </c>
      <c r="E2290">
        <v>7.6504552528112697</v>
      </c>
      <c r="F2290">
        <v>322.02190949841003</v>
      </c>
      <c r="G2290">
        <v>344.71605280060299</v>
      </c>
      <c r="H2290">
        <v>16.918915589394299</v>
      </c>
      <c r="I2290">
        <f>$AI$27</f>
        <v>66.396292946768</v>
      </c>
      <c r="J2290">
        <v>3.5244138421322502</v>
      </c>
      <c r="O2290" t="str">
        <f t="shared" si="317"/>
        <v>Acidic</v>
      </c>
      <c r="P2290" t="str" cm="1">
        <f t="array" ref="P2290">_xlfn.IFS(C2289&lt;=60,"Soft",
C2289&lt;120,"Moderately Soft",
C2289&lt;=170,"Desirable",
C2289&lt;=240,"Moderately Hard",
C2289&gt;240,"Hard")</f>
        <v>Moderately Hard</v>
      </c>
      <c r="Q2290" t="str" cm="1">
        <f t="array" ref="Q2290">_xlfn.IFS(D2289&lt;50,"Non-Beneficial",
D2289&lt;=150,"Excellent",
D2289&lt;=250,"Good",
D2289&lt;=350,"Average",
D2289&lt;=500,"Poor",
D2289&lt;=800,"Very Poor",
D2289&gt;800,"Unacceptable")</f>
        <v>Good</v>
      </c>
      <c r="R2290" t="str">
        <f t="shared" si="316"/>
        <v>Needs Boiling</v>
      </c>
      <c r="S2290" t="str">
        <f t="shared" si="318"/>
        <v>Safe</v>
      </c>
      <c r="T2290" t="str">
        <f t="shared" si="319"/>
        <v>Acceptable</v>
      </c>
      <c r="U2290" t="str">
        <f t="shared" si="320"/>
        <v>Acceptable</v>
      </c>
      <c r="V2290" t="str">
        <f t="shared" si="321"/>
        <v>Unsafe</v>
      </c>
      <c r="W2290" t="str">
        <f t="shared" si="322"/>
        <v>Acceptable</v>
      </c>
      <c r="AA2290" t="str">
        <f t="shared" si="323"/>
        <v>Not-Potable</v>
      </c>
      <c r="AB2290" t="str">
        <f t="shared" si="324"/>
        <v>Not-Potable</v>
      </c>
      <c r="AC2290" t="s">
        <v>40</v>
      </c>
    </row>
    <row r="2291" spans="2:29" x14ac:dyDescent="0.3">
      <c r="B2291">
        <v>9.1306072438376393</v>
      </c>
      <c r="C2291">
        <v>226.403741267339</v>
      </c>
      <c r="D2291">
        <v>199.68677835142199</v>
      </c>
      <c r="E2291">
        <v>5.7237915673934499</v>
      </c>
      <c r="F2291">
        <v>386.699776430626</v>
      </c>
      <c r="G2291">
        <v>440.543099097778</v>
      </c>
      <c r="H2291">
        <v>11.751718418049199</v>
      </c>
      <c r="I2291">
        <f>$AI$27</f>
        <v>66.396292946768</v>
      </c>
      <c r="J2291">
        <v>5.2884867934425301</v>
      </c>
      <c r="O2291" t="str">
        <f t="shared" si="317"/>
        <v>Neutral</v>
      </c>
      <c r="P2291" t="str" cm="1">
        <f t="array" ref="P2291">_xlfn.IFS(C2290&lt;=60,"Soft",
C2290&lt;120,"Moderately Soft",
C2290&lt;=170,"Desirable",
C2290&lt;=240,"Moderately Hard",
C2290&gt;240,"Hard")</f>
        <v>Moderately Hard</v>
      </c>
      <c r="Q2291" t="str" cm="1">
        <f t="array" ref="Q2291">_xlfn.IFS(D2290&lt;50,"Non-Beneficial",
D2290&lt;=150,"Excellent",
D2290&lt;=250,"Good",
D2290&lt;=350,"Average",
D2290&lt;=500,"Poor",
D2290&lt;=800,"Very Poor",
D2290&gt;800,"Unacceptable")</f>
        <v>Poor</v>
      </c>
      <c r="R2291" t="str">
        <f t="shared" si="316"/>
        <v>Unacceptable</v>
      </c>
      <c r="S2291" t="str">
        <f t="shared" si="318"/>
        <v>Safe</v>
      </c>
      <c r="T2291" t="str">
        <f t="shared" si="319"/>
        <v>Acceptable</v>
      </c>
      <c r="U2291" t="str">
        <f t="shared" si="320"/>
        <v>Acceptable</v>
      </c>
      <c r="V2291" t="str">
        <f t="shared" si="321"/>
        <v>Safe</v>
      </c>
      <c r="W2291" t="str">
        <f t="shared" si="322"/>
        <v>Acceptable</v>
      </c>
      <c r="AA2291" t="str">
        <f t="shared" si="323"/>
        <v>Not-Potable</v>
      </c>
      <c r="AB2291" t="str">
        <f t="shared" si="324"/>
        <v>Not-Potable</v>
      </c>
      <c r="AC2291" t="s">
        <v>40</v>
      </c>
    </row>
    <row r="2292" spans="2:29" x14ac:dyDescent="0.3">
      <c r="B2292">
        <f>$AG$27</f>
        <v>7.080794504276815</v>
      </c>
      <c r="C2292">
        <v>283.40956804375099</v>
      </c>
      <c r="D2292">
        <v>211.60089738644402</v>
      </c>
      <c r="E2292">
        <v>4.2707177895148298</v>
      </c>
      <c r="F2292">
        <v>253.43350551240701</v>
      </c>
      <c r="G2292">
        <v>525.99228710287298</v>
      </c>
      <c r="H2292">
        <v>6.8743154039718197</v>
      </c>
      <c r="I2292">
        <v>54.648034529749197</v>
      </c>
      <c r="J2292">
        <v>3.9787469218739999</v>
      </c>
      <c r="O2292" t="str">
        <f t="shared" si="317"/>
        <v>Alkaline</v>
      </c>
      <c r="P2292" t="str" cm="1">
        <f t="array" ref="P2292">_xlfn.IFS(C2291&lt;=60,"Soft",
C2291&lt;120,"Moderately Soft",
C2291&lt;=170,"Desirable",
C2291&lt;=240,"Moderately Hard",
C2291&gt;240,"Hard")</f>
        <v>Moderately Hard</v>
      </c>
      <c r="Q2292" t="str" cm="1">
        <f t="array" ref="Q2292">_xlfn.IFS(D2291&lt;50,"Non-Beneficial",
D2291&lt;=150,"Excellent",
D2291&lt;=250,"Good",
D2291&lt;=350,"Average",
D2291&lt;=500,"Poor",
D2291&lt;=800,"Very Poor",
D2291&gt;800,"Unacceptable")</f>
        <v>Good</v>
      </c>
      <c r="R2292" t="str">
        <f t="shared" si="316"/>
        <v>Needs Boiling</v>
      </c>
      <c r="S2292" t="str">
        <f t="shared" si="318"/>
        <v>Safe</v>
      </c>
      <c r="T2292" t="str">
        <f t="shared" si="319"/>
        <v>Acceptable</v>
      </c>
      <c r="U2292" t="str">
        <f t="shared" si="320"/>
        <v>Acceptable</v>
      </c>
      <c r="V2292" t="str">
        <f t="shared" si="321"/>
        <v>Safe</v>
      </c>
      <c r="W2292" t="str">
        <f t="shared" si="322"/>
        <v>Unacceptable</v>
      </c>
      <c r="AA2292" t="str">
        <f t="shared" si="323"/>
        <v>Not-Potable</v>
      </c>
      <c r="AB2292" t="str">
        <f t="shared" si="324"/>
        <v>Not-Potable</v>
      </c>
      <c r="AC2292" t="s">
        <v>40</v>
      </c>
    </row>
    <row r="2293" spans="2:29" x14ac:dyDescent="0.3">
      <c r="B2293">
        <v>6.0955118746898904</v>
      </c>
      <c r="C2293">
        <v>200.045817580262</v>
      </c>
      <c r="D2293">
        <v>164.04941420255503</v>
      </c>
      <c r="E2293">
        <v>6.3920945991329896</v>
      </c>
      <c r="F2293">
        <v>366.01733577725298</v>
      </c>
      <c r="G2293">
        <v>444.45421125632498</v>
      </c>
      <c r="H2293">
        <v>16.0299889227684</v>
      </c>
      <c r="I2293">
        <v>72.301701998884297</v>
      </c>
      <c r="J2293">
        <v>4.3020157227039002</v>
      </c>
      <c r="O2293" t="str">
        <f t="shared" si="317"/>
        <v>Neutral</v>
      </c>
      <c r="P2293" t="str" cm="1">
        <f t="array" ref="P2293">_xlfn.IFS(C2292&lt;=60,"Soft",
C2292&lt;120,"Moderately Soft",
C2292&lt;=170,"Desirable",
C2292&lt;=240,"Moderately Hard",
C2292&gt;240,"Hard")</f>
        <v>Hard</v>
      </c>
      <c r="Q2293" t="str" cm="1">
        <f t="array" ref="Q2293">_xlfn.IFS(D2292&lt;50,"Non-Beneficial",
D2292&lt;=150,"Excellent",
D2292&lt;=250,"Good",
D2292&lt;=350,"Average",
D2292&lt;=500,"Poor",
D2292&lt;=800,"Very Poor",
D2292&gt;800,"Unacceptable")</f>
        <v>Good</v>
      </c>
      <c r="R2293" t="str">
        <f t="shared" si="316"/>
        <v>Acceptable</v>
      </c>
      <c r="S2293" t="str">
        <f t="shared" si="318"/>
        <v>Safe</v>
      </c>
      <c r="T2293" t="str">
        <f t="shared" si="319"/>
        <v>Unacceptable</v>
      </c>
      <c r="U2293" t="str">
        <f t="shared" si="320"/>
        <v>Acceptable</v>
      </c>
      <c r="V2293" t="str">
        <f t="shared" si="321"/>
        <v>Safe</v>
      </c>
      <c r="W2293" t="str">
        <f t="shared" si="322"/>
        <v>Acceptable</v>
      </c>
      <c r="AA2293" t="str">
        <f t="shared" si="323"/>
        <v>Not-Potable</v>
      </c>
      <c r="AB2293" t="str">
        <f t="shared" si="324"/>
        <v>Not-Potable</v>
      </c>
      <c r="AC2293" t="s">
        <v>40</v>
      </c>
    </row>
    <row r="2294" spans="2:29" x14ac:dyDescent="0.3">
      <c r="B2294">
        <v>6.1952549054763999</v>
      </c>
      <c r="C2294">
        <v>170.002290980026</v>
      </c>
      <c r="D2294">
        <v>166.66130805000202</v>
      </c>
      <c r="E2294">
        <v>9.4834240627879307</v>
      </c>
      <c r="F2294">
        <f>$AH$27</f>
        <v>333.77577661081307</v>
      </c>
      <c r="G2294">
        <v>457.06816229679703</v>
      </c>
      <c r="H2294">
        <v>16.345685335149899</v>
      </c>
      <c r="I2294">
        <v>79.369242606301299</v>
      </c>
      <c r="J2294">
        <v>3.13897138653107</v>
      </c>
      <c r="O2294" t="str">
        <f t="shared" si="317"/>
        <v>Acidic</v>
      </c>
      <c r="P2294" t="str" cm="1">
        <f t="array" ref="P2294">_xlfn.IFS(C2293&lt;=60,"Soft",
C2293&lt;120,"Moderately Soft",
C2293&lt;=170,"Desirable",
C2293&lt;=240,"Moderately Hard",
C2293&gt;240,"Hard")</f>
        <v>Moderately Hard</v>
      </c>
      <c r="Q2294" t="str" cm="1">
        <f t="array" ref="Q2294">_xlfn.IFS(D2293&lt;50,"Non-Beneficial",
D2293&lt;=150,"Excellent",
D2293&lt;=250,"Good",
D2293&lt;=350,"Average",
D2293&lt;=500,"Poor",
D2293&lt;=800,"Very Poor",
D2293&gt;800,"Unacceptable")</f>
        <v>Good</v>
      </c>
      <c r="R2294" t="str">
        <f t="shared" si="316"/>
        <v>Needs Boiling</v>
      </c>
      <c r="S2294" t="str">
        <f t="shared" si="318"/>
        <v>Safe</v>
      </c>
      <c r="T2294" t="str">
        <f t="shared" si="319"/>
        <v>Acceptable</v>
      </c>
      <c r="U2294" t="str">
        <f t="shared" si="320"/>
        <v>Acceptable</v>
      </c>
      <c r="V2294" t="str">
        <f t="shared" si="321"/>
        <v>Safe</v>
      </c>
      <c r="W2294" t="str">
        <f t="shared" si="322"/>
        <v>Acceptable</v>
      </c>
      <c r="AA2294" t="str">
        <f t="shared" si="323"/>
        <v>Not-Potable</v>
      </c>
      <c r="AB2294" t="str">
        <f t="shared" si="324"/>
        <v>Potable</v>
      </c>
      <c r="AC2294" t="s">
        <v>40</v>
      </c>
    </row>
    <row r="2295" spans="2:29" x14ac:dyDescent="0.3">
      <c r="B2295">
        <v>5.8145642342524102</v>
      </c>
      <c r="C2295">
        <v>184.541708581514</v>
      </c>
      <c r="D2295">
        <v>293.823352583423</v>
      </c>
      <c r="E2295">
        <v>6.0512334261526997</v>
      </c>
      <c r="F2295">
        <v>348.35237407190402</v>
      </c>
      <c r="G2295">
        <v>405.62137527272</v>
      </c>
      <c r="H2295">
        <v>18.7482012443174</v>
      </c>
      <c r="I2295">
        <v>82.186737178301101</v>
      </c>
      <c r="J2295">
        <v>4.1319119078000401</v>
      </c>
      <c r="O2295" t="str">
        <f t="shared" si="317"/>
        <v>Acidic</v>
      </c>
      <c r="P2295" t="str" cm="1">
        <f t="array" ref="P2295">_xlfn.IFS(C2294&lt;=60,"Soft",
C2294&lt;120,"Moderately Soft",
C2294&lt;=170,"Desirable",
C2294&lt;=240,"Moderately Hard",
C2294&gt;240,"Hard")</f>
        <v>Moderately Hard</v>
      </c>
      <c r="Q2295" t="str" cm="1">
        <f t="array" ref="Q2295">_xlfn.IFS(D2294&lt;50,"Non-Beneficial",
D2294&lt;=150,"Excellent",
D2294&lt;=250,"Good",
D2294&lt;=350,"Average",
D2294&lt;=500,"Poor",
D2294&lt;=800,"Very Poor",
D2294&gt;800,"Unacceptable")</f>
        <v>Good</v>
      </c>
      <c r="R2295" t="str">
        <f t="shared" si="316"/>
        <v>Unacceptable</v>
      </c>
      <c r="S2295" t="str">
        <f t="shared" si="318"/>
        <v>Safe</v>
      </c>
      <c r="T2295" t="str">
        <f t="shared" si="319"/>
        <v>Acceptable</v>
      </c>
      <c r="U2295" t="str">
        <f t="shared" si="320"/>
        <v>Acceptable</v>
      </c>
      <c r="V2295" t="str">
        <f t="shared" si="321"/>
        <v>Safe</v>
      </c>
      <c r="W2295" t="str">
        <f t="shared" si="322"/>
        <v>Acceptable</v>
      </c>
      <c r="AA2295" t="str">
        <f t="shared" si="323"/>
        <v>Not-Potable</v>
      </c>
      <c r="AB2295" t="str">
        <f t="shared" si="324"/>
        <v>Not-Potable</v>
      </c>
      <c r="AC2295" t="s">
        <v>40</v>
      </c>
    </row>
    <row r="2296" spans="2:29" x14ac:dyDescent="0.3">
      <c r="B2296">
        <v>6.7566598072958399</v>
      </c>
      <c r="C2296">
        <v>212.64185756058001</v>
      </c>
      <c r="D2296">
        <v>221.12746345900999</v>
      </c>
      <c r="E2296">
        <v>8.3322097430166107</v>
      </c>
      <c r="F2296">
        <v>275.24044441243501</v>
      </c>
      <c r="G2296">
        <v>387.56219171022798</v>
      </c>
      <c r="H2296">
        <v>14.174062662057899</v>
      </c>
      <c r="I2296">
        <v>76.317440348176305</v>
      </c>
      <c r="J2296">
        <v>4.1848735930471799</v>
      </c>
      <c r="O2296" t="str">
        <f t="shared" si="317"/>
        <v>Acidic</v>
      </c>
      <c r="P2296" t="str" cm="1">
        <f t="array" ref="P2296">_xlfn.IFS(C2295&lt;=60,"Soft",
C2295&lt;120,"Moderately Soft",
C2295&lt;=170,"Desirable",
C2295&lt;=240,"Moderately Hard",
C2295&gt;240,"Hard")</f>
        <v>Moderately Hard</v>
      </c>
      <c r="Q2296" t="str" cm="1">
        <f t="array" ref="Q2296">_xlfn.IFS(D2295&lt;50,"Non-Beneficial",
D2295&lt;=150,"Excellent",
D2295&lt;=250,"Good",
D2295&lt;=350,"Average",
D2295&lt;=500,"Poor",
D2295&lt;=800,"Very Poor",
D2295&gt;800,"Unacceptable")</f>
        <v>Average</v>
      </c>
      <c r="R2296" t="str">
        <f t="shared" si="316"/>
        <v>Needs Boiling</v>
      </c>
      <c r="S2296" t="str">
        <f t="shared" si="318"/>
        <v>Safe</v>
      </c>
      <c r="T2296" t="str">
        <f t="shared" si="319"/>
        <v>Acceptable</v>
      </c>
      <c r="U2296" t="str">
        <f t="shared" si="320"/>
        <v>Acceptable</v>
      </c>
      <c r="V2296" t="str">
        <f t="shared" si="321"/>
        <v>Unsafe</v>
      </c>
      <c r="W2296" t="str">
        <f t="shared" si="322"/>
        <v>Acceptable</v>
      </c>
      <c r="AA2296" t="str">
        <f t="shared" si="323"/>
        <v>Not-Potable</v>
      </c>
      <c r="AB2296" t="str">
        <f t="shared" si="324"/>
        <v>Not-Potable</v>
      </c>
      <c r="AC2296" t="s">
        <v>40</v>
      </c>
    </row>
    <row r="2297" spans="2:29" x14ac:dyDescent="0.3">
      <c r="B2297">
        <f>$AG$27</f>
        <v>7.080794504276815</v>
      </c>
      <c r="C2297">
        <v>172.11151389557099</v>
      </c>
      <c r="D2297">
        <v>265.95373543008998</v>
      </c>
      <c r="E2297">
        <v>8.2322520408727495</v>
      </c>
      <c r="F2297">
        <f>$AH$27</f>
        <v>333.77577661081307</v>
      </c>
      <c r="G2297">
        <v>348.84357569275898</v>
      </c>
      <c r="H2297">
        <v>7.8777385139900904</v>
      </c>
      <c r="I2297">
        <v>93.302816016262994</v>
      </c>
      <c r="J2297">
        <v>3.5503111429393699</v>
      </c>
      <c r="O2297" t="str">
        <f t="shared" si="317"/>
        <v>Drinkable</v>
      </c>
      <c r="P2297" t="str" cm="1">
        <f t="array" ref="P2297">_xlfn.IFS(C2296&lt;=60,"Soft",
C2296&lt;120,"Moderately Soft",
C2296&lt;=170,"Desirable",
C2296&lt;=240,"Moderately Hard",
C2296&gt;240,"Hard")</f>
        <v>Moderately Hard</v>
      </c>
      <c r="Q2297" t="str" cm="1">
        <f t="array" ref="Q2297">_xlfn.IFS(D2296&lt;50,"Non-Beneficial",
D2296&lt;=150,"Excellent",
D2296&lt;=250,"Good",
D2296&lt;=350,"Average",
D2296&lt;=500,"Poor",
D2296&lt;=800,"Very Poor",
D2296&gt;800,"Unacceptable")</f>
        <v>Good</v>
      </c>
      <c r="R2297" t="str">
        <f t="shared" si="316"/>
        <v>Unacceptable</v>
      </c>
      <c r="S2297" t="str">
        <f t="shared" si="318"/>
        <v>Safe</v>
      </c>
      <c r="T2297" t="str">
        <f t="shared" si="319"/>
        <v>Acceptable</v>
      </c>
      <c r="U2297" t="str">
        <f t="shared" si="320"/>
        <v>Acceptable</v>
      </c>
      <c r="V2297" t="str">
        <f t="shared" si="321"/>
        <v>Safe</v>
      </c>
      <c r="W2297" t="str">
        <f t="shared" si="322"/>
        <v>Acceptable</v>
      </c>
      <c r="AA2297" t="str">
        <f t="shared" si="323"/>
        <v>Not-Potable</v>
      </c>
      <c r="AB2297" t="str">
        <f t="shared" si="324"/>
        <v>Potable</v>
      </c>
      <c r="AC2297" t="s">
        <v>40</v>
      </c>
    </row>
    <row r="2298" spans="2:29" x14ac:dyDescent="0.3">
      <c r="B2298">
        <v>6.3699735298503004</v>
      </c>
      <c r="C2298">
        <v>128.616868473588</v>
      </c>
      <c r="D2298">
        <v>136.89592073085998</v>
      </c>
      <c r="E2298">
        <v>9.0668299677973803</v>
      </c>
      <c r="F2298">
        <f>$AH$27</f>
        <v>333.77577661081307</v>
      </c>
      <c r="G2298">
        <v>319.78507610692702</v>
      </c>
      <c r="H2298">
        <v>8.0014146197898395</v>
      </c>
      <c r="I2298">
        <v>36.007524438476203</v>
      </c>
      <c r="J2298">
        <v>3.4270663744534402</v>
      </c>
      <c r="O2298" t="str">
        <f t="shared" si="317"/>
        <v>Neutral</v>
      </c>
      <c r="P2298" t="str" cm="1">
        <f t="array" ref="P2298">_xlfn.IFS(C2297&lt;=60,"Soft",
C2297&lt;120,"Moderately Soft",
C2297&lt;=170,"Desirable",
C2297&lt;=240,"Moderately Hard",
C2297&gt;240,"Hard")</f>
        <v>Moderately Hard</v>
      </c>
      <c r="Q2298" t="str" cm="1">
        <f t="array" ref="Q2298">_xlfn.IFS(D2297&lt;50,"Non-Beneficial",
D2297&lt;=150,"Excellent",
D2297&lt;=250,"Good",
D2297&lt;=350,"Average",
D2297&lt;=500,"Poor",
D2297&lt;=800,"Very Poor",
D2297&gt;800,"Unacceptable")</f>
        <v>Average</v>
      </c>
      <c r="R2298" t="str">
        <f t="shared" si="316"/>
        <v>Unacceptable</v>
      </c>
      <c r="S2298" t="str">
        <f t="shared" si="318"/>
        <v>Safe</v>
      </c>
      <c r="T2298" t="str">
        <f t="shared" si="319"/>
        <v>Acceptable</v>
      </c>
      <c r="U2298" t="str">
        <f t="shared" si="320"/>
        <v>Acceptable</v>
      </c>
      <c r="V2298" t="str">
        <f t="shared" si="321"/>
        <v>Unsafe</v>
      </c>
      <c r="W2298" t="str">
        <f t="shared" si="322"/>
        <v>Acceptable</v>
      </c>
      <c r="AA2298" t="str">
        <f t="shared" si="323"/>
        <v>Not-Potable</v>
      </c>
      <c r="AB2298" t="str">
        <f t="shared" si="324"/>
        <v>Not-Potable</v>
      </c>
      <c r="AC2298" t="s">
        <v>40</v>
      </c>
    </row>
    <row r="2299" spans="2:29" x14ac:dyDescent="0.3">
      <c r="B2299">
        <v>6.6014073945103204</v>
      </c>
      <c r="C2299">
        <v>205.62102167992299</v>
      </c>
      <c r="D2299">
        <v>196.355882547406</v>
      </c>
      <c r="E2299">
        <v>7.1732294264289704</v>
      </c>
      <c r="F2299">
        <v>344.034460842258</v>
      </c>
      <c r="G2299">
        <v>430.559851745331</v>
      </c>
      <c r="H2299">
        <v>12.1720526141963</v>
      </c>
      <c r="I2299">
        <v>57.356347460775602</v>
      </c>
      <c r="J2299">
        <v>3.9735764058085299</v>
      </c>
      <c r="O2299" t="str">
        <f t="shared" si="317"/>
        <v>Acidic</v>
      </c>
      <c r="P2299" t="str" cm="1">
        <f t="array" ref="P2299">_xlfn.IFS(C2298&lt;=60,"Soft",
C2298&lt;120,"Moderately Soft",
C2298&lt;=170,"Desirable",
C2298&lt;=240,"Moderately Hard",
C2298&gt;240,"Hard")</f>
        <v>Desirable</v>
      </c>
      <c r="Q2299" t="str" cm="1">
        <f t="array" ref="Q2299">_xlfn.IFS(D2298&lt;50,"Non-Beneficial",
D2298&lt;=150,"Excellent",
D2298&lt;=250,"Good",
D2298&lt;=350,"Average",
D2298&lt;=500,"Poor",
D2298&lt;=800,"Very Poor",
D2298&gt;800,"Unacceptable")</f>
        <v>Excellent</v>
      </c>
      <c r="R2299" t="str">
        <f t="shared" si="316"/>
        <v>Unacceptable</v>
      </c>
      <c r="S2299" t="str">
        <f t="shared" si="318"/>
        <v>Safe</v>
      </c>
      <c r="T2299" t="str">
        <f t="shared" si="319"/>
        <v>Acceptable</v>
      </c>
      <c r="U2299" t="str">
        <f t="shared" si="320"/>
        <v>Acceptable</v>
      </c>
      <c r="V2299" t="str">
        <f t="shared" si="321"/>
        <v>Safe</v>
      </c>
      <c r="W2299" t="str">
        <f t="shared" si="322"/>
        <v>Acceptable</v>
      </c>
      <c r="AA2299" t="str">
        <f t="shared" si="323"/>
        <v>Not-Potable</v>
      </c>
      <c r="AB2299" t="str">
        <f t="shared" si="324"/>
        <v>Not-Potable</v>
      </c>
      <c r="AC2299" t="s">
        <v>40</v>
      </c>
    </row>
    <row r="2300" spans="2:29" x14ac:dyDescent="0.3">
      <c r="B2300">
        <v>5.6519338414630704</v>
      </c>
      <c r="C2300">
        <v>139.04991672225</v>
      </c>
      <c r="D2300">
        <v>165.75821260333302</v>
      </c>
      <c r="E2300">
        <v>7.8578562696569998</v>
      </c>
      <c r="F2300">
        <v>390.53765567521299</v>
      </c>
      <c r="G2300">
        <v>418.54323777306598</v>
      </c>
      <c r="H2300">
        <v>13.2690040488345</v>
      </c>
      <c r="I2300">
        <v>66.0762228920849</v>
      </c>
      <c r="J2300">
        <v>3.8720271369929198</v>
      </c>
      <c r="O2300" t="str">
        <f t="shared" si="317"/>
        <v>Drinkable</v>
      </c>
      <c r="P2300" t="str" cm="1">
        <f t="array" ref="P2300">_xlfn.IFS(C2299&lt;=60,"Soft",
C2299&lt;120,"Moderately Soft",
C2299&lt;=170,"Desirable",
C2299&lt;=240,"Moderately Hard",
C2299&gt;240,"Hard")</f>
        <v>Moderately Hard</v>
      </c>
      <c r="Q2300" t="str" cm="1">
        <f t="array" ref="Q2300">_xlfn.IFS(D2299&lt;50,"Non-Beneficial",
D2299&lt;=150,"Excellent",
D2299&lt;=250,"Good",
D2299&lt;=350,"Average",
D2299&lt;=500,"Poor",
D2299&lt;=800,"Very Poor",
D2299&gt;800,"Unacceptable")</f>
        <v>Good</v>
      </c>
      <c r="R2300" t="str">
        <f t="shared" si="316"/>
        <v>Unacceptable</v>
      </c>
      <c r="S2300" t="str">
        <f t="shared" si="318"/>
        <v>Safe</v>
      </c>
      <c r="T2300" t="str">
        <f t="shared" si="319"/>
        <v>Acceptable</v>
      </c>
      <c r="U2300" t="str">
        <f t="shared" si="320"/>
        <v>Acceptable</v>
      </c>
      <c r="V2300" t="str">
        <f t="shared" si="321"/>
        <v>Safe</v>
      </c>
      <c r="W2300" t="str">
        <f t="shared" si="322"/>
        <v>Acceptable</v>
      </c>
      <c r="AA2300" t="str">
        <f t="shared" si="323"/>
        <v>Not-Potable</v>
      </c>
      <c r="AB2300" t="str">
        <f t="shared" si="324"/>
        <v>Potable</v>
      </c>
      <c r="AC2300" t="s">
        <v>40</v>
      </c>
    </row>
    <row r="2301" spans="2:29" x14ac:dyDescent="0.3">
      <c r="B2301">
        <v>7.6060668824174096</v>
      </c>
      <c r="C2301">
        <v>248.041453265298</v>
      </c>
      <c r="D2301">
        <v>146.09976883468099</v>
      </c>
      <c r="E2301">
        <v>6.3565550642339801</v>
      </c>
      <c r="F2301">
        <v>322.35657189133298</v>
      </c>
      <c r="G2301">
        <v>275.31714604249999</v>
      </c>
      <c r="H2301">
        <v>11.706095193068199</v>
      </c>
      <c r="I2301">
        <v>94.775243783395197</v>
      </c>
      <c r="J2301">
        <v>4.5814774600239501</v>
      </c>
      <c r="O2301" t="str">
        <f t="shared" si="317"/>
        <v>Acidic</v>
      </c>
      <c r="P2301" t="str" cm="1">
        <f t="array" ref="P2301">_xlfn.IFS(C2300&lt;=60,"Soft",
C2300&lt;120,"Moderately Soft",
C2300&lt;=170,"Desirable",
C2300&lt;=240,"Moderately Hard",
C2300&gt;240,"Hard")</f>
        <v>Desirable</v>
      </c>
      <c r="Q2301" t="str" cm="1">
        <f t="array" ref="Q2301">_xlfn.IFS(D2300&lt;50,"Non-Beneficial",
D2300&lt;=150,"Excellent",
D2300&lt;=250,"Good",
D2300&lt;=350,"Average",
D2300&lt;=500,"Poor",
D2300&lt;=800,"Very Poor",
D2300&gt;800,"Unacceptable")</f>
        <v>Good</v>
      </c>
      <c r="R2301" t="str">
        <f t="shared" si="316"/>
        <v>Unacceptable</v>
      </c>
      <c r="S2301" t="str">
        <f t="shared" si="318"/>
        <v>Safe</v>
      </c>
      <c r="T2301" t="str">
        <f t="shared" si="319"/>
        <v>Acceptable</v>
      </c>
      <c r="U2301" t="str">
        <f t="shared" si="320"/>
        <v>Acceptable</v>
      </c>
      <c r="V2301" t="str">
        <f t="shared" si="321"/>
        <v>Safe</v>
      </c>
      <c r="W2301" t="str">
        <f t="shared" si="322"/>
        <v>Acceptable</v>
      </c>
      <c r="AA2301" t="str">
        <f t="shared" si="323"/>
        <v>Not-Potable</v>
      </c>
      <c r="AB2301" t="str">
        <f t="shared" si="324"/>
        <v>Not-Potable</v>
      </c>
      <c r="AC2301" t="s">
        <v>40</v>
      </c>
    </row>
    <row r="2302" spans="2:29" x14ac:dyDescent="0.3">
      <c r="B2302">
        <v>2.97442941047853</v>
      </c>
      <c r="C2302">
        <v>147.14867466153299</v>
      </c>
      <c r="D2302">
        <v>173.26202252565199</v>
      </c>
      <c r="E2302">
        <v>2.4985967213169702</v>
      </c>
      <c r="F2302">
        <v>393.16874459712602</v>
      </c>
      <c r="G2302">
        <v>375.41147005600101</v>
      </c>
      <c r="H2302">
        <v>12.798186810813499</v>
      </c>
      <c r="I2302">
        <v>76.413068569084899</v>
      </c>
      <c r="J2302">
        <v>2.7799018424746298</v>
      </c>
      <c r="O2302" t="str">
        <f t="shared" si="317"/>
        <v>Neutral</v>
      </c>
      <c r="P2302" t="str" cm="1">
        <f t="array" ref="P2302">_xlfn.IFS(C2301&lt;=60,"Soft",
C2301&lt;120,"Moderately Soft",
C2301&lt;=170,"Desirable",
C2301&lt;=240,"Moderately Hard",
C2301&gt;240,"Hard")</f>
        <v>Hard</v>
      </c>
      <c r="Q2302" t="str" cm="1">
        <f t="array" ref="Q2302">_xlfn.IFS(D2301&lt;50,"Non-Beneficial",
D2301&lt;=150,"Excellent",
D2301&lt;=250,"Good",
D2301&lt;=350,"Average",
D2301&lt;=500,"Poor",
D2301&lt;=800,"Very Poor",
D2301&gt;800,"Unacceptable")</f>
        <v>Excellent</v>
      </c>
      <c r="R2302" t="str">
        <f t="shared" si="316"/>
        <v>Needs Boiling</v>
      </c>
      <c r="S2302" t="str">
        <f t="shared" si="318"/>
        <v>Safe</v>
      </c>
      <c r="T2302" t="str">
        <f t="shared" si="319"/>
        <v>Acceptable</v>
      </c>
      <c r="U2302" t="str">
        <f t="shared" si="320"/>
        <v>Acceptable</v>
      </c>
      <c r="V2302" t="str">
        <f t="shared" si="321"/>
        <v>Unsafe</v>
      </c>
      <c r="W2302" t="str">
        <f t="shared" si="322"/>
        <v>Acceptable</v>
      </c>
      <c r="AA2302" t="str">
        <f t="shared" si="323"/>
        <v>Not-Potable</v>
      </c>
      <c r="AB2302" t="str">
        <f t="shared" si="324"/>
        <v>Not-Potable</v>
      </c>
      <c r="AC2302" t="s">
        <v>40</v>
      </c>
    </row>
    <row r="2303" spans="2:29" x14ac:dyDescent="0.3">
      <c r="B2303">
        <f>$AG$27</f>
        <v>7.080794504276815</v>
      </c>
      <c r="C2303">
        <v>181.56240554774701</v>
      </c>
      <c r="D2303">
        <v>192.89361452747499</v>
      </c>
      <c r="E2303">
        <v>7.3250553639957801</v>
      </c>
      <c r="F2303">
        <f>$AH$27</f>
        <v>333.77577661081307</v>
      </c>
      <c r="G2303">
        <v>274.69654007970598</v>
      </c>
      <c r="H2303">
        <v>14.093402113579</v>
      </c>
      <c r="I2303">
        <v>56.801320568794701</v>
      </c>
      <c r="J2303">
        <v>2.6194208789562099</v>
      </c>
      <c r="O2303" t="str">
        <f t="shared" si="317"/>
        <v>Highly Acidic</v>
      </c>
      <c r="P2303" t="str" cm="1">
        <f t="array" ref="P2303">_xlfn.IFS(C2302&lt;=60,"Soft",
C2302&lt;120,"Moderately Soft",
C2302&lt;=170,"Desirable",
C2302&lt;=240,"Moderately Hard",
C2302&gt;240,"Hard")</f>
        <v>Desirable</v>
      </c>
      <c r="Q2303" t="str" cm="1">
        <f t="array" ref="Q2303">_xlfn.IFS(D2302&lt;50,"Non-Beneficial",
D2302&lt;=150,"Excellent",
D2302&lt;=250,"Good",
D2302&lt;=350,"Average",
D2302&lt;=500,"Poor",
D2302&lt;=800,"Very Poor",
D2302&gt;800,"Unacceptable")</f>
        <v>Good</v>
      </c>
      <c r="R2303" t="str">
        <f t="shared" si="316"/>
        <v>Acceptable</v>
      </c>
      <c r="S2303" t="str">
        <f t="shared" si="318"/>
        <v>Safe</v>
      </c>
      <c r="T2303" t="str">
        <f t="shared" si="319"/>
        <v>Acceptable</v>
      </c>
      <c r="U2303" t="str">
        <f t="shared" si="320"/>
        <v>Acceptable</v>
      </c>
      <c r="V2303" t="str">
        <f t="shared" si="321"/>
        <v>Safe</v>
      </c>
      <c r="W2303" t="str">
        <f t="shared" si="322"/>
        <v>Acceptable</v>
      </c>
      <c r="AA2303" t="str">
        <f t="shared" si="323"/>
        <v>Not-Potable</v>
      </c>
      <c r="AB2303" t="str">
        <f t="shared" si="324"/>
        <v>Potable</v>
      </c>
      <c r="AC2303" t="s">
        <v>35</v>
      </c>
    </row>
    <row r="2304" spans="2:29" x14ac:dyDescent="0.3">
      <c r="B2304">
        <f>$AG$27</f>
        <v>7.080794504276815</v>
      </c>
      <c r="C2304">
        <v>232.098339003653</v>
      </c>
      <c r="D2304">
        <v>163.781515756646</v>
      </c>
      <c r="E2304">
        <v>0.35199999999999998</v>
      </c>
      <c r="F2304">
        <v>238.44656430284201</v>
      </c>
      <c r="G2304">
        <v>454.55520783104998</v>
      </c>
      <c r="H2304">
        <v>7.7641442516893404</v>
      </c>
      <c r="I2304">
        <v>55.8766410118644</v>
      </c>
      <c r="J2304">
        <v>4.4318291438537099</v>
      </c>
      <c r="O2304" t="str">
        <f t="shared" si="317"/>
        <v>Neutral</v>
      </c>
      <c r="P2304" t="str" cm="1">
        <f t="array" ref="P2304">_xlfn.IFS(C2303&lt;=60,"Soft",
C2303&lt;120,"Moderately Soft",
C2303&lt;=170,"Desirable",
C2303&lt;=240,"Moderately Hard",
C2303&gt;240,"Hard")</f>
        <v>Moderately Hard</v>
      </c>
      <c r="Q2304" t="str" cm="1">
        <f t="array" ref="Q2304">_xlfn.IFS(D2303&lt;50,"Non-Beneficial",
D2303&lt;=150,"Excellent",
D2303&lt;=250,"Good",
D2303&lt;=350,"Average",
D2303&lt;=500,"Poor",
D2303&lt;=800,"Very Poor",
D2303&gt;800,"Unacceptable")</f>
        <v>Good</v>
      </c>
      <c r="R2304" t="str">
        <f t="shared" si="316"/>
        <v>Unacceptable</v>
      </c>
      <c r="S2304" t="str">
        <f t="shared" si="318"/>
        <v>Safe</v>
      </c>
      <c r="T2304" t="str">
        <f t="shared" si="319"/>
        <v>Acceptable</v>
      </c>
      <c r="U2304" t="str">
        <f t="shared" si="320"/>
        <v>Acceptable</v>
      </c>
      <c r="V2304" t="str">
        <f t="shared" si="321"/>
        <v>Safe</v>
      </c>
      <c r="W2304" t="str">
        <f t="shared" si="322"/>
        <v>Acceptable</v>
      </c>
      <c r="AA2304" t="str">
        <f t="shared" si="323"/>
        <v>Not-Potable</v>
      </c>
      <c r="AB2304" t="str">
        <f t="shared" si="324"/>
        <v>Potable</v>
      </c>
      <c r="AC2304" t="s">
        <v>35</v>
      </c>
    </row>
    <row r="2305" spans="2:29" x14ac:dyDescent="0.3">
      <c r="B2305">
        <v>8.1111010310342593</v>
      </c>
      <c r="C2305">
        <v>198.768195325302</v>
      </c>
      <c r="D2305">
        <v>352.00798833876399</v>
      </c>
      <c r="E2305">
        <v>9.6853902041816902</v>
      </c>
      <c r="F2305">
        <f>$AH$27</f>
        <v>333.77577661081307</v>
      </c>
      <c r="G2305">
        <v>348.97139489038699</v>
      </c>
      <c r="H2305">
        <v>19.0719347003972</v>
      </c>
      <c r="I2305">
        <v>72.871564084388197</v>
      </c>
      <c r="J2305">
        <v>3.66377494109451</v>
      </c>
      <c r="O2305" t="str">
        <f t="shared" si="317"/>
        <v>Neutral</v>
      </c>
      <c r="P2305" t="str" cm="1">
        <f t="array" ref="P2305">_xlfn.IFS(C2304&lt;=60,"Soft",
C2304&lt;120,"Moderately Soft",
C2304&lt;=170,"Desirable",
C2304&lt;=240,"Moderately Hard",
C2304&gt;240,"Hard")</f>
        <v>Moderately Hard</v>
      </c>
      <c r="Q2305" t="str" cm="1">
        <f t="array" ref="Q2305">_xlfn.IFS(D2304&lt;50,"Non-Beneficial",
D2304&lt;=150,"Excellent",
D2304&lt;=250,"Good",
D2304&lt;=350,"Average",
D2304&lt;=500,"Poor",
D2304&lt;=800,"Very Poor",
D2304&gt;800,"Unacceptable")</f>
        <v>Good</v>
      </c>
      <c r="R2305" t="str">
        <f t="shared" si="316"/>
        <v>Acceptable</v>
      </c>
      <c r="S2305" t="str">
        <f t="shared" si="318"/>
        <v>Safe</v>
      </c>
      <c r="T2305" t="str">
        <f t="shared" si="319"/>
        <v>Acceptable</v>
      </c>
      <c r="U2305" t="str">
        <f t="shared" si="320"/>
        <v>Acceptable</v>
      </c>
      <c r="V2305" t="str">
        <f t="shared" si="321"/>
        <v>Safe</v>
      </c>
      <c r="W2305" t="str">
        <f t="shared" si="322"/>
        <v>Acceptable</v>
      </c>
      <c r="AA2305" t="str">
        <f t="shared" si="323"/>
        <v>Potable</v>
      </c>
      <c r="AB2305" t="str">
        <f t="shared" si="324"/>
        <v>Potable</v>
      </c>
      <c r="AC2305" t="s">
        <v>35</v>
      </c>
    </row>
    <row r="2306" spans="2:29" x14ac:dyDescent="0.3">
      <c r="B2306">
        <v>7.1161326064759303</v>
      </c>
      <c r="C2306">
        <v>204.04078222488999</v>
      </c>
      <c r="D2306">
        <v>251.31665278766101</v>
      </c>
      <c r="E2306">
        <v>5.4026547530796396</v>
      </c>
      <c r="F2306">
        <v>292.32440347270301</v>
      </c>
      <c r="G2306">
        <v>424.00349933319097</v>
      </c>
      <c r="H2306">
        <v>12.836709664829099</v>
      </c>
      <c r="I2306">
        <v>55.404586728445999</v>
      </c>
      <c r="J2306">
        <v>3.91538167750852</v>
      </c>
      <c r="O2306" t="str">
        <f t="shared" si="317"/>
        <v>Alkaline</v>
      </c>
      <c r="P2306" t="str" cm="1">
        <f t="array" ref="P2306">_xlfn.IFS(C2305&lt;=60,"Soft",
C2305&lt;120,"Moderately Soft",
C2305&lt;=170,"Desirable",
C2305&lt;=240,"Moderately Hard",
C2305&gt;240,"Hard")</f>
        <v>Moderately Hard</v>
      </c>
      <c r="Q2306" t="str" cm="1">
        <f t="array" ref="Q2306">_xlfn.IFS(D2305&lt;50,"Non-Beneficial",
D2305&lt;=150,"Excellent",
D2305&lt;=250,"Good",
D2305&lt;=350,"Average",
D2305&lt;=500,"Poor",
D2305&lt;=800,"Very Poor",
D2305&gt;800,"Unacceptable")</f>
        <v>Poor</v>
      </c>
      <c r="R2306" t="str">
        <f t="shared" si="316"/>
        <v>Unacceptable</v>
      </c>
      <c r="S2306" t="str">
        <f t="shared" si="318"/>
        <v>Safe</v>
      </c>
      <c r="T2306" t="str">
        <f t="shared" si="319"/>
        <v>Acceptable</v>
      </c>
      <c r="U2306" t="str">
        <f t="shared" si="320"/>
        <v>Acceptable</v>
      </c>
      <c r="V2306" t="str">
        <f t="shared" si="321"/>
        <v>Safe</v>
      </c>
      <c r="W2306" t="str">
        <f t="shared" si="322"/>
        <v>Acceptable</v>
      </c>
      <c r="AA2306" t="str">
        <f t="shared" si="323"/>
        <v>Not-Potable</v>
      </c>
      <c r="AB2306" t="str">
        <f t="shared" si="324"/>
        <v>Not-Potable</v>
      </c>
      <c r="AC2306" t="s">
        <v>35</v>
      </c>
    </row>
    <row r="2307" spans="2:29" x14ac:dyDescent="0.3">
      <c r="B2307">
        <v>5.2802922963952099</v>
      </c>
      <c r="C2307">
        <v>164.05738871795799</v>
      </c>
      <c r="D2307">
        <v>136.79056904730299</v>
      </c>
      <c r="E2307">
        <v>5.9713853893715996</v>
      </c>
      <c r="F2307">
        <f>$AH$27</f>
        <v>333.77577661081307</v>
      </c>
      <c r="G2307">
        <v>635.888484058225</v>
      </c>
      <c r="H2307">
        <v>11.805625077563001</v>
      </c>
      <c r="I2307">
        <v>35.4338637167535</v>
      </c>
      <c r="J2307">
        <v>3.8353059079912999</v>
      </c>
      <c r="O2307" t="str">
        <f t="shared" si="317"/>
        <v>Neutral</v>
      </c>
      <c r="P2307" t="str" cm="1">
        <f t="array" ref="P2307">_xlfn.IFS(C2306&lt;=60,"Soft",
C2306&lt;120,"Moderately Soft",
C2306&lt;=170,"Desirable",
C2306&lt;=240,"Moderately Hard",
C2306&gt;240,"Hard")</f>
        <v>Moderately Hard</v>
      </c>
      <c r="Q2307" t="str" cm="1">
        <f t="array" ref="Q2307">_xlfn.IFS(D2306&lt;50,"Non-Beneficial",
D2306&lt;=150,"Excellent",
D2306&lt;=250,"Good",
D2306&lt;=350,"Average",
D2306&lt;=500,"Poor",
D2306&lt;=800,"Very Poor",
D2306&gt;800,"Unacceptable")</f>
        <v>Average</v>
      </c>
      <c r="R2307" t="str">
        <f t="shared" ref="R2307:R2370" si="325">IF(E2306&lt;=5,"Acceptable",
IF(E2306&lt;=7,"Needs Boiling","Unacceptable"))</f>
        <v>Needs Boiling</v>
      </c>
      <c r="S2307" t="str">
        <f t="shared" si="318"/>
        <v>Safe</v>
      </c>
      <c r="T2307" t="str">
        <f t="shared" si="319"/>
        <v>Acceptable</v>
      </c>
      <c r="U2307" t="str">
        <f t="shared" si="320"/>
        <v>Acceptable</v>
      </c>
      <c r="V2307" t="str">
        <f t="shared" si="321"/>
        <v>Safe</v>
      </c>
      <c r="W2307" t="str">
        <f t="shared" si="322"/>
        <v>Acceptable</v>
      </c>
      <c r="AA2307" t="str">
        <f t="shared" si="323"/>
        <v>Potable</v>
      </c>
      <c r="AB2307" t="str">
        <f t="shared" si="324"/>
        <v>Potable</v>
      </c>
      <c r="AC2307" t="s">
        <v>35</v>
      </c>
    </row>
    <row r="2308" spans="2:29" x14ac:dyDescent="0.3">
      <c r="B2308">
        <f>$AG$27</f>
        <v>7.080794504276815</v>
      </c>
      <c r="C2308">
        <v>167.104429616045</v>
      </c>
      <c r="D2308">
        <v>303.62683947903901</v>
      </c>
      <c r="E2308">
        <v>9.9903321972189598</v>
      </c>
      <c r="F2308">
        <v>362.26163607241801</v>
      </c>
      <c r="G2308">
        <v>432.030709906129</v>
      </c>
      <c r="H2308">
        <v>9.9714764052340499</v>
      </c>
      <c r="I2308">
        <v>94.984101273181807</v>
      </c>
      <c r="J2308">
        <v>3.3460570634834199</v>
      </c>
      <c r="O2308" t="str">
        <f t="shared" ref="O2308:O2371" si="326">IF(B2307&lt;3,"Highly Acidic",
IF(AND(B2307&lt;6.52,B2307&gt;=3),"Acidic",
IF(AND(B2307&gt;=6.52,B2307&lt;=6.83),"Drinkable",
IF(AND(B2307&gt;6.83,B2307&lt;8),"Neutral",
IF(AND(B2307&gt;=8,B2307&lt;11),"Alkaline","Highly Alkaline")
))))</f>
        <v>Acidic</v>
      </c>
      <c r="P2308" t="str" cm="1">
        <f t="array" ref="P2308">_xlfn.IFS(C2307&lt;=60,"Soft",
C2307&lt;120,"Moderately Soft",
C2307&lt;=170,"Desirable",
C2307&lt;=240,"Moderately Hard",
C2307&gt;240,"Hard")</f>
        <v>Desirable</v>
      </c>
      <c r="Q2308" t="str" cm="1">
        <f t="array" ref="Q2308">_xlfn.IFS(D2307&lt;50,"Non-Beneficial",
D2307&lt;=150,"Excellent",
D2307&lt;=250,"Good",
D2307&lt;=350,"Average",
D2307&lt;=500,"Poor",
D2307&lt;=800,"Very Poor",
D2307&gt;800,"Unacceptable")</f>
        <v>Excellent</v>
      </c>
      <c r="R2308" t="str">
        <f t="shared" si="325"/>
        <v>Needs Boiling</v>
      </c>
      <c r="S2308" t="str">
        <f t="shared" ref="S2308:S2371" si="327">IF(F2307&lt;=400,"Safe","Unsafe")</f>
        <v>Safe</v>
      </c>
      <c r="T2308" t="str">
        <f t="shared" ref="T2308:T2371" si="328">IF(G2307&lt;=500,"Acceptable","Unacceptable")</f>
        <v>Unacceptable</v>
      </c>
      <c r="U2308" t="str">
        <f t="shared" ref="U2308:U2371" si="329">IF(H2307&lt;20,"Acceptable","Unacceptable")</f>
        <v>Acceptable</v>
      </c>
      <c r="V2308" t="str">
        <f t="shared" ref="V2308:V2371" si="330">IF(I2307&lt;=80,"Safe","Unsafe")</f>
        <v>Safe</v>
      </c>
      <c r="W2308" t="str">
        <f t="shared" ref="W2308:W2371" si="331">IF(J2307&lt;5,"Acceptable","Unacceptable")</f>
        <v>Acceptable</v>
      </c>
      <c r="AA2308" t="str">
        <f t="shared" ref="AA2308:AA2371" si="332">IF(
       AND(OR(O2308 = "Drinkable",O2308 = "Neutral"),
                OR(P2308 = "Desirable",P2308 = "Moderately Hard"),
                OR(Q2308 = "Excellent",Q2308 = "Good",Q2308 = "Average"),
                OR(R2308 = "Acceptable",R2308 = "Needs Boiling"),
                S2308 = "Safe",
                T2308 = "Acceptable",
                U2308 = "Acceptable",
                V2308 = "Safe",
                W2308 = "Acceptable"
               ),
     "Potable",
    "Not-Potable"
   )</f>
        <v>Not-Potable</v>
      </c>
      <c r="AB2308" t="str">
        <f t="shared" ref="AB2308:AB2371" si="333">IF(
        SUM(
                   IF(OR(O2308 = "Neutral",O2308 = "Drinkable"),1,0),
                   IF(OR(P2308 = "Desirable",P2308 = "Moderately Hard"),1,0),
                   IF(OR(Q2308 = "Good",Q2308 = "Average",Q2308 ="Excellent"),1,0),
                   IF(OR(R2308 = "Acceptable",R2308 = "Needs Boiling"),1,0),
                   IF(S2308 = "Safe",1,0),
                   IF(T2308 = "Acceptable",1,0),
                   IF(U2308 = "Acceptable",1,0),
                   IF(V2308 = "Safe",1,0),
                   IF(W2308 = "Acceptable",1,0)
               )&gt;7,
      "Potable",
      "Not-Potable"
  )</f>
        <v>Not-Potable</v>
      </c>
      <c r="AC2308" t="s">
        <v>35</v>
      </c>
    </row>
    <row r="2309" spans="2:29" x14ac:dyDescent="0.3">
      <c r="B2309">
        <v>9.8082581789342296</v>
      </c>
      <c r="C2309">
        <v>220.04957443533101</v>
      </c>
      <c r="D2309">
        <v>341.32067978681403</v>
      </c>
      <c r="E2309">
        <v>9.75275087172718</v>
      </c>
      <c r="F2309">
        <v>233.87032745359099</v>
      </c>
      <c r="G2309">
        <v>367.04437911090503</v>
      </c>
      <c r="H2309">
        <v>13.4986645137034</v>
      </c>
      <c r="I2309">
        <v>62.954260018244199</v>
      </c>
      <c r="J2309">
        <v>4.4812612404828398</v>
      </c>
      <c r="O2309" t="str">
        <f t="shared" si="326"/>
        <v>Neutral</v>
      </c>
      <c r="P2309" t="str" cm="1">
        <f t="array" ref="P2309">_xlfn.IFS(C2308&lt;=60,"Soft",
C2308&lt;120,"Moderately Soft",
C2308&lt;=170,"Desirable",
C2308&lt;=240,"Moderately Hard",
C2308&gt;240,"Hard")</f>
        <v>Desirable</v>
      </c>
      <c r="Q2309" t="str" cm="1">
        <f t="array" ref="Q2309">_xlfn.IFS(D2308&lt;50,"Non-Beneficial",
D2308&lt;=150,"Excellent",
D2308&lt;=250,"Good",
D2308&lt;=350,"Average",
D2308&lt;=500,"Poor",
D2308&lt;=800,"Very Poor",
D2308&gt;800,"Unacceptable")</f>
        <v>Average</v>
      </c>
      <c r="R2309" t="str">
        <f t="shared" si="325"/>
        <v>Unacceptable</v>
      </c>
      <c r="S2309" t="str">
        <f t="shared" si="327"/>
        <v>Safe</v>
      </c>
      <c r="T2309" t="str">
        <f t="shared" si="328"/>
        <v>Acceptable</v>
      </c>
      <c r="U2309" t="str">
        <f t="shared" si="329"/>
        <v>Acceptable</v>
      </c>
      <c r="V2309" t="str">
        <f t="shared" si="330"/>
        <v>Unsafe</v>
      </c>
      <c r="W2309" t="str">
        <f t="shared" si="331"/>
        <v>Acceptable</v>
      </c>
      <c r="AA2309" t="str">
        <f t="shared" si="332"/>
        <v>Not-Potable</v>
      </c>
      <c r="AB2309" t="str">
        <f t="shared" si="333"/>
        <v>Not-Potable</v>
      </c>
      <c r="AC2309" t="s">
        <v>35</v>
      </c>
    </row>
    <row r="2310" spans="2:29" x14ac:dyDescent="0.3">
      <c r="B2310">
        <f>$AG$27</f>
        <v>7.080794504276815</v>
      </c>
      <c r="C2310">
        <v>172.21468280183299</v>
      </c>
      <c r="D2310">
        <v>266.53764965717602</v>
      </c>
      <c r="E2310">
        <v>7.2716846064846301</v>
      </c>
      <c r="F2310">
        <v>335.89445635606302</v>
      </c>
      <c r="G2310">
        <v>510.02972475864402</v>
      </c>
      <c r="H2310">
        <v>13.8098740306317</v>
      </c>
      <c r="I2310">
        <v>85.381681524040005</v>
      </c>
      <c r="J2310">
        <v>4.4923874470511604</v>
      </c>
      <c r="O2310" t="str">
        <f t="shared" si="326"/>
        <v>Alkaline</v>
      </c>
      <c r="P2310" t="str" cm="1">
        <f t="array" ref="P2310">_xlfn.IFS(C2309&lt;=60,"Soft",
C2309&lt;120,"Moderately Soft",
C2309&lt;=170,"Desirable",
C2309&lt;=240,"Moderately Hard",
C2309&gt;240,"Hard")</f>
        <v>Moderately Hard</v>
      </c>
      <c r="Q2310" t="str" cm="1">
        <f t="array" ref="Q2310">_xlfn.IFS(D2309&lt;50,"Non-Beneficial",
D2309&lt;=150,"Excellent",
D2309&lt;=250,"Good",
D2309&lt;=350,"Average",
D2309&lt;=500,"Poor",
D2309&lt;=800,"Very Poor",
D2309&gt;800,"Unacceptable")</f>
        <v>Average</v>
      </c>
      <c r="R2310" t="str">
        <f t="shared" si="325"/>
        <v>Unacceptable</v>
      </c>
      <c r="S2310" t="str">
        <f t="shared" si="327"/>
        <v>Safe</v>
      </c>
      <c r="T2310" t="str">
        <f t="shared" si="328"/>
        <v>Acceptable</v>
      </c>
      <c r="U2310" t="str">
        <f t="shared" si="329"/>
        <v>Acceptable</v>
      </c>
      <c r="V2310" t="str">
        <f t="shared" si="330"/>
        <v>Safe</v>
      </c>
      <c r="W2310" t="str">
        <f t="shared" si="331"/>
        <v>Acceptable</v>
      </c>
      <c r="AA2310" t="str">
        <f t="shared" si="332"/>
        <v>Not-Potable</v>
      </c>
      <c r="AB2310" t="str">
        <f t="shared" si="333"/>
        <v>Not-Potable</v>
      </c>
      <c r="AC2310" t="s">
        <v>35</v>
      </c>
    </row>
    <row r="2311" spans="2:29" x14ac:dyDescent="0.3">
      <c r="B2311">
        <v>8.0188316072404806</v>
      </c>
      <c r="C2311">
        <v>197.78558785095399</v>
      </c>
      <c r="D2311">
        <v>231.04520386914999</v>
      </c>
      <c r="E2311">
        <v>9.6748604487614198</v>
      </c>
      <c r="F2311">
        <v>322.934548175136</v>
      </c>
      <c r="G2311">
        <v>395.73863057716301</v>
      </c>
      <c r="H2311">
        <v>13.337747978421699</v>
      </c>
      <c r="I2311">
        <v>68.8502040552072</v>
      </c>
      <c r="J2311">
        <v>3.1884773337343502</v>
      </c>
      <c r="O2311" t="str">
        <f t="shared" si="326"/>
        <v>Neutral</v>
      </c>
      <c r="P2311" t="str" cm="1">
        <f t="array" ref="P2311">_xlfn.IFS(C2310&lt;=60,"Soft",
C2310&lt;120,"Moderately Soft",
C2310&lt;=170,"Desirable",
C2310&lt;=240,"Moderately Hard",
C2310&gt;240,"Hard")</f>
        <v>Moderately Hard</v>
      </c>
      <c r="Q2311" t="str" cm="1">
        <f t="array" ref="Q2311">_xlfn.IFS(D2310&lt;50,"Non-Beneficial",
D2310&lt;=150,"Excellent",
D2310&lt;=250,"Good",
D2310&lt;=350,"Average",
D2310&lt;=500,"Poor",
D2310&lt;=800,"Very Poor",
D2310&gt;800,"Unacceptable")</f>
        <v>Average</v>
      </c>
      <c r="R2311" t="str">
        <f t="shared" si="325"/>
        <v>Unacceptable</v>
      </c>
      <c r="S2311" t="str">
        <f t="shared" si="327"/>
        <v>Safe</v>
      </c>
      <c r="T2311" t="str">
        <f t="shared" si="328"/>
        <v>Unacceptable</v>
      </c>
      <c r="U2311" t="str">
        <f t="shared" si="329"/>
        <v>Acceptable</v>
      </c>
      <c r="V2311" t="str">
        <f t="shared" si="330"/>
        <v>Unsafe</v>
      </c>
      <c r="W2311" t="str">
        <f t="shared" si="331"/>
        <v>Acceptable</v>
      </c>
      <c r="AA2311" t="str">
        <f t="shared" si="332"/>
        <v>Not-Potable</v>
      </c>
      <c r="AB2311" t="str">
        <f t="shared" si="333"/>
        <v>Not-Potable</v>
      </c>
      <c r="AC2311" t="s">
        <v>35</v>
      </c>
    </row>
    <row r="2312" spans="2:29" x14ac:dyDescent="0.3">
      <c r="B2312">
        <v>6.6036407167986697</v>
      </c>
      <c r="C2312">
        <v>206.91974260852399</v>
      </c>
      <c r="D2312">
        <v>145.98025787498401</v>
      </c>
      <c r="E2312">
        <v>6.45214086957919</v>
      </c>
      <c r="F2312">
        <v>316.25350286808799</v>
      </c>
      <c r="G2312">
        <v>582.11060558280201</v>
      </c>
      <c r="H2312">
        <v>12.5209325156512</v>
      </c>
      <c r="I2312">
        <v>68.872496542429502</v>
      </c>
      <c r="J2312">
        <v>3.4037984349167201</v>
      </c>
      <c r="O2312" t="str">
        <f t="shared" si="326"/>
        <v>Alkaline</v>
      </c>
      <c r="P2312" t="str" cm="1">
        <f t="array" ref="P2312">_xlfn.IFS(C2311&lt;=60,"Soft",
C2311&lt;120,"Moderately Soft",
C2311&lt;=170,"Desirable",
C2311&lt;=240,"Moderately Hard",
C2311&gt;240,"Hard")</f>
        <v>Moderately Hard</v>
      </c>
      <c r="Q2312" t="str" cm="1">
        <f t="array" ref="Q2312">_xlfn.IFS(D2311&lt;50,"Non-Beneficial",
D2311&lt;=150,"Excellent",
D2311&lt;=250,"Good",
D2311&lt;=350,"Average",
D2311&lt;=500,"Poor",
D2311&lt;=800,"Very Poor",
D2311&gt;800,"Unacceptable")</f>
        <v>Good</v>
      </c>
      <c r="R2312" t="str">
        <f t="shared" si="325"/>
        <v>Unacceptable</v>
      </c>
      <c r="S2312" t="str">
        <f t="shared" si="327"/>
        <v>Safe</v>
      </c>
      <c r="T2312" t="str">
        <f t="shared" si="328"/>
        <v>Acceptable</v>
      </c>
      <c r="U2312" t="str">
        <f t="shared" si="329"/>
        <v>Acceptable</v>
      </c>
      <c r="V2312" t="str">
        <f t="shared" si="330"/>
        <v>Safe</v>
      </c>
      <c r="W2312" t="str">
        <f t="shared" si="331"/>
        <v>Acceptable</v>
      </c>
      <c r="AA2312" t="str">
        <f t="shared" si="332"/>
        <v>Not-Potable</v>
      </c>
      <c r="AB2312" t="str">
        <f t="shared" si="333"/>
        <v>Not-Potable</v>
      </c>
      <c r="AC2312" t="s">
        <v>35</v>
      </c>
    </row>
    <row r="2313" spans="2:29" x14ac:dyDescent="0.3">
      <c r="B2313">
        <v>6.4508057429301502</v>
      </c>
      <c r="C2313">
        <v>198.49315623419801</v>
      </c>
      <c r="D2313">
        <v>190.023146637915</v>
      </c>
      <c r="E2313">
        <v>7.3064473241093797</v>
      </c>
      <c r="F2313">
        <v>335.48219374365198</v>
      </c>
      <c r="G2313">
        <v>257.00771769326099</v>
      </c>
      <c r="H2313">
        <v>13.724086828273</v>
      </c>
      <c r="I2313">
        <v>52.860387991895102</v>
      </c>
      <c r="J2313">
        <v>3.2755811820087302</v>
      </c>
      <c r="O2313" t="str">
        <f t="shared" si="326"/>
        <v>Drinkable</v>
      </c>
      <c r="P2313" t="str" cm="1">
        <f t="array" ref="P2313">_xlfn.IFS(C2312&lt;=60,"Soft",
C2312&lt;120,"Moderately Soft",
C2312&lt;=170,"Desirable",
C2312&lt;=240,"Moderately Hard",
C2312&gt;240,"Hard")</f>
        <v>Moderately Hard</v>
      </c>
      <c r="Q2313" t="str" cm="1">
        <f t="array" ref="Q2313">_xlfn.IFS(D2312&lt;50,"Non-Beneficial",
D2312&lt;=150,"Excellent",
D2312&lt;=250,"Good",
D2312&lt;=350,"Average",
D2312&lt;=500,"Poor",
D2312&lt;=800,"Very Poor",
D2312&gt;800,"Unacceptable")</f>
        <v>Excellent</v>
      </c>
      <c r="R2313" t="str">
        <f t="shared" si="325"/>
        <v>Needs Boiling</v>
      </c>
      <c r="S2313" t="str">
        <f t="shared" si="327"/>
        <v>Safe</v>
      </c>
      <c r="T2313" t="str">
        <f t="shared" si="328"/>
        <v>Unacceptable</v>
      </c>
      <c r="U2313" t="str">
        <f t="shared" si="329"/>
        <v>Acceptable</v>
      </c>
      <c r="V2313" t="str">
        <f t="shared" si="330"/>
        <v>Safe</v>
      </c>
      <c r="W2313" t="str">
        <f t="shared" si="331"/>
        <v>Acceptable</v>
      </c>
      <c r="AA2313" t="str">
        <f t="shared" si="332"/>
        <v>Not-Potable</v>
      </c>
      <c r="AB2313" t="str">
        <f t="shared" si="333"/>
        <v>Potable</v>
      </c>
      <c r="AC2313" t="s">
        <v>35</v>
      </c>
    </row>
    <row r="2314" spans="2:29" x14ac:dyDescent="0.3">
      <c r="B2314">
        <v>6.2663784095940898</v>
      </c>
      <c r="C2314">
        <v>163.38540452824</v>
      </c>
      <c r="D2314">
        <v>281.41216497216601</v>
      </c>
      <c r="E2314">
        <v>8.5087509724572996</v>
      </c>
      <c r="F2314">
        <v>376.87055545344498</v>
      </c>
      <c r="G2314">
        <v>295.67513663489899</v>
      </c>
      <c r="H2314">
        <v>9.9384449836057893</v>
      </c>
      <c r="I2314">
        <v>50.159733805681</v>
      </c>
      <c r="J2314">
        <v>2.93661053454943</v>
      </c>
      <c r="O2314" t="str">
        <f t="shared" si="326"/>
        <v>Acidic</v>
      </c>
      <c r="P2314" t="str" cm="1">
        <f t="array" ref="P2314">_xlfn.IFS(C2313&lt;=60,"Soft",
C2313&lt;120,"Moderately Soft",
C2313&lt;=170,"Desirable",
C2313&lt;=240,"Moderately Hard",
C2313&gt;240,"Hard")</f>
        <v>Moderately Hard</v>
      </c>
      <c r="Q2314" t="str" cm="1">
        <f t="array" ref="Q2314">_xlfn.IFS(D2313&lt;50,"Non-Beneficial",
D2313&lt;=150,"Excellent",
D2313&lt;=250,"Good",
D2313&lt;=350,"Average",
D2313&lt;=500,"Poor",
D2313&lt;=800,"Very Poor",
D2313&gt;800,"Unacceptable")</f>
        <v>Good</v>
      </c>
      <c r="R2314" t="str">
        <f t="shared" si="325"/>
        <v>Unacceptable</v>
      </c>
      <c r="S2314" t="str">
        <f t="shared" si="327"/>
        <v>Safe</v>
      </c>
      <c r="T2314" t="str">
        <f t="shared" si="328"/>
        <v>Acceptable</v>
      </c>
      <c r="U2314" t="str">
        <f t="shared" si="329"/>
        <v>Acceptable</v>
      </c>
      <c r="V2314" t="str">
        <f t="shared" si="330"/>
        <v>Safe</v>
      </c>
      <c r="W2314" t="str">
        <f t="shared" si="331"/>
        <v>Acceptable</v>
      </c>
      <c r="AA2314" t="str">
        <f t="shared" si="332"/>
        <v>Not-Potable</v>
      </c>
      <c r="AB2314" t="str">
        <f t="shared" si="333"/>
        <v>Not-Potable</v>
      </c>
      <c r="AC2314" t="s">
        <v>35</v>
      </c>
    </row>
    <row r="2315" spans="2:29" x14ac:dyDescent="0.3">
      <c r="B2315">
        <f>$AG$27</f>
        <v>7.080794504276815</v>
      </c>
      <c r="C2315">
        <v>144.995790425123</v>
      </c>
      <c r="D2315">
        <v>162.194753201797</v>
      </c>
      <c r="E2315">
        <v>5.5630672082635098</v>
      </c>
      <c r="F2315">
        <v>379.96297327068697</v>
      </c>
      <c r="G2315">
        <v>374.54306859470199</v>
      </c>
      <c r="H2315">
        <v>11.118073198350899</v>
      </c>
      <c r="I2315">
        <v>72.290773330772495</v>
      </c>
      <c r="J2315">
        <v>4.9043665759497097</v>
      </c>
      <c r="O2315" t="str">
        <f t="shared" si="326"/>
        <v>Acidic</v>
      </c>
      <c r="P2315" t="str" cm="1">
        <f t="array" ref="P2315">_xlfn.IFS(C2314&lt;=60,"Soft",
C2314&lt;120,"Moderately Soft",
C2314&lt;=170,"Desirable",
C2314&lt;=240,"Moderately Hard",
C2314&gt;240,"Hard")</f>
        <v>Desirable</v>
      </c>
      <c r="Q2315" t="str" cm="1">
        <f t="array" ref="Q2315">_xlfn.IFS(D2314&lt;50,"Non-Beneficial",
D2314&lt;=150,"Excellent",
D2314&lt;=250,"Good",
D2314&lt;=350,"Average",
D2314&lt;=500,"Poor",
D2314&lt;=800,"Very Poor",
D2314&gt;800,"Unacceptable")</f>
        <v>Average</v>
      </c>
      <c r="R2315" t="str">
        <f t="shared" si="325"/>
        <v>Unacceptable</v>
      </c>
      <c r="S2315" t="str">
        <f t="shared" si="327"/>
        <v>Safe</v>
      </c>
      <c r="T2315" t="str">
        <f t="shared" si="328"/>
        <v>Acceptable</v>
      </c>
      <c r="U2315" t="str">
        <f t="shared" si="329"/>
        <v>Acceptable</v>
      </c>
      <c r="V2315" t="str">
        <f t="shared" si="330"/>
        <v>Safe</v>
      </c>
      <c r="W2315" t="str">
        <f t="shared" si="331"/>
        <v>Acceptable</v>
      </c>
      <c r="AA2315" t="str">
        <f t="shared" si="332"/>
        <v>Not-Potable</v>
      </c>
      <c r="AB2315" t="str">
        <f t="shared" si="333"/>
        <v>Not-Potable</v>
      </c>
      <c r="AC2315" t="s">
        <v>35</v>
      </c>
    </row>
    <row r="2316" spans="2:29" x14ac:dyDescent="0.3">
      <c r="B2316">
        <v>5.1618787633515302</v>
      </c>
      <c r="C2316">
        <v>179.636409284503</v>
      </c>
      <c r="D2316">
        <v>186.665636377043</v>
      </c>
      <c r="E2316">
        <v>5.1961326213999603</v>
      </c>
      <c r="F2316">
        <v>400.896023333855</v>
      </c>
      <c r="G2316">
        <v>485.31195359546899</v>
      </c>
      <c r="H2316">
        <v>14.0597077808228</v>
      </c>
      <c r="I2316">
        <v>75.822049663814497</v>
      </c>
      <c r="J2316">
        <v>4.3201005408307198</v>
      </c>
      <c r="O2316" t="str">
        <f t="shared" si="326"/>
        <v>Neutral</v>
      </c>
      <c r="P2316" t="str" cm="1">
        <f t="array" ref="P2316">_xlfn.IFS(C2315&lt;=60,"Soft",
C2315&lt;120,"Moderately Soft",
C2315&lt;=170,"Desirable",
C2315&lt;=240,"Moderately Hard",
C2315&gt;240,"Hard")</f>
        <v>Desirable</v>
      </c>
      <c r="Q2316" t="str" cm="1">
        <f t="array" ref="Q2316">_xlfn.IFS(D2315&lt;50,"Non-Beneficial",
D2315&lt;=150,"Excellent",
D2315&lt;=250,"Good",
D2315&lt;=350,"Average",
D2315&lt;=500,"Poor",
D2315&lt;=800,"Very Poor",
D2315&gt;800,"Unacceptable")</f>
        <v>Good</v>
      </c>
      <c r="R2316" t="str">
        <f t="shared" si="325"/>
        <v>Needs Boiling</v>
      </c>
      <c r="S2316" t="str">
        <f t="shared" si="327"/>
        <v>Safe</v>
      </c>
      <c r="T2316" t="str">
        <f t="shared" si="328"/>
        <v>Acceptable</v>
      </c>
      <c r="U2316" t="str">
        <f t="shared" si="329"/>
        <v>Acceptable</v>
      </c>
      <c r="V2316" t="str">
        <f t="shared" si="330"/>
        <v>Safe</v>
      </c>
      <c r="W2316" t="str">
        <f t="shared" si="331"/>
        <v>Acceptable</v>
      </c>
      <c r="AA2316" t="str">
        <f t="shared" si="332"/>
        <v>Potable</v>
      </c>
      <c r="AB2316" t="str">
        <f t="shared" si="333"/>
        <v>Potable</v>
      </c>
      <c r="AC2316" t="s">
        <v>35</v>
      </c>
    </row>
    <row r="2317" spans="2:29" x14ac:dyDescent="0.3">
      <c r="B2317">
        <v>6.9844055303688002</v>
      </c>
      <c r="C2317">
        <v>181.707343267428</v>
      </c>
      <c r="D2317">
        <v>181.945453101797</v>
      </c>
      <c r="E2317">
        <v>8.2638039169824395</v>
      </c>
      <c r="F2317">
        <v>371.14645794487097</v>
      </c>
      <c r="G2317">
        <v>201.61973675515699</v>
      </c>
      <c r="H2317">
        <v>11.2673983672319</v>
      </c>
      <c r="I2317">
        <v>68.192658203560995</v>
      </c>
      <c r="J2317">
        <v>3.4062104575166798</v>
      </c>
      <c r="O2317" t="str">
        <f t="shared" si="326"/>
        <v>Acidic</v>
      </c>
      <c r="P2317" t="str" cm="1">
        <f t="array" ref="P2317">_xlfn.IFS(C2316&lt;=60,"Soft",
C2316&lt;120,"Moderately Soft",
C2316&lt;=170,"Desirable",
C2316&lt;=240,"Moderately Hard",
C2316&gt;240,"Hard")</f>
        <v>Moderately Hard</v>
      </c>
      <c r="Q2317" t="str" cm="1">
        <f t="array" ref="Q2317">_xlfn.IFS(D2316&lt;50,"Non-Beneficial",
D2316&lt;=150,"Excellent",
D2316&lt;=250,"Good",
D2316&lt;=350,"Average",
D2316&lt;=500,"Poor",
D2316&lt;=800,"Very Poor",
D2316&gt;800,"Unacceptable")</f>
        <v>Good</v>
      </c>
      <c r="R2317" t="str">
        <f t="shared" si="325"/>
        <v>Needs Boiling</v>
      </c>
      <c r="S2317" t="str">
        <f t="shared" si="327"/>
        <v>Unsafe</v>
      </c>
      <c r="T2317" t="str">
        <f t="shared" si="328"/>
        <v>Acceptable</v>
      </c>
      <c r="U2317" t="str">
        <f t="shared" si="329"/>
        <v>Acceptable</v>
      </c>
      <c r="V2317" t="str">
        <f t="shared" si="330"/>
        <v>Safe</v>
      </c>
      <c r="W2317" t="str">
        <f t="shared" si="331"/>
        <v>Acceptable</v>
      </c>
      <c r="AA2317" t="str">
        <f t="shared" si="332"/>
        <v>Not-Potable</v>
      </c>
      <c r="AB2317" t="str">
        <f t="shared" si="333"/>
        <v>Not-Potable</v>
      </c>
      <c r="AC2317" t="s">
        <v>35</v>
      </c>
    </row>
    <row r="2318" spans="2:29" x14ac:dyDescent="0.3">
      <c r="B2318">
        <v>6.7919926491104103</v>
      </c>
      <c r="C2318">
        <v>210.407966541381</v>
      </c>
      <c r="D2318">
        <v>304.71929097536002</v>
      </c>
      <c r="E2318">
        <v>6.6144379698152598</v>
      </c>
      <c r="F2318">
        <v>326.58584603147102</v>
      </c>
      <c r="G2318">
        <v>493.17941656081598</v>
      </c>
      <c r="H2318">
        <v>19.985555174864601</v>
      </c>
      <c r="I2318">
        <v>61.120143488299099</v>
      </c>
      <c r="J2318">
        <v>2.9140574802213002</v>
      </c>
      <c r="O2318" t="str">
        <f t="shared" si="326"/>
        <v>Neutral</v>
      </c>
      <c r="P2318" t="str" cm="1">
        <f t="array" ref="P2318">_xlfn.IFS(C2317&lt;=60,"Soft",
C2317&lt;120,"Moderately Soft",
C2317&lt;=170,"Desirable",
C2317&lt;=240,"Moderately Hard",
C2317&gt;240,"Hard")</f>
        <v>Moderately Hard</v>
      </c>
      <c r="Q2318" t="str" cm="1">
        <f t="array" ref="Q2318">_xlfn.IFS(D2317&lt;50,"Non-Beneficial",
D2317&lt;=150,"Excellent",
D2317&lt;=250,"Good",
D2317&lt;=350,"Average",
D2317&lt;=500,"Poor",
D2317&lt;=800,"Very Poor",
D2317&gt;800,"Unacceptable")</f>
        <v>Good</v>
      </c>
      <c r="R2318" t="str">
        <f t="shared" si="325"/>
        <v>Unacceptable</v>
      </c>
      <c r="S2318" t="str">
        <f t="shared" si="327"/>
        <v>Safe</v>
      </c>
      <c r="T2318" t="str">
        <f t="shared" si="328"/>
        <v>Acceptable</v>
      </c>
      <c r="U2318" t="str">
        <f t="shared" si="329"/>
        <v>Acceptable</v>
      </c>
      <c r="V2318" t="str">
        <f t="shared" si="330"/>
        <v>Safe</v>
      </c>
      <c r="W2318" t="str">
        <f t="shared" si="331"/>
        <v>Acceptable</v>
      </c>
      <c r="AA2318" t="str">
        <f t="shared" si="332"/>
        <v>Not-Potable</v>
      </c>
      <c r="AB2318" t="str">
        <f t="shared" si="333"/>
        <v>Potable</v>
      </c>
      <c r="AC2318" t="s">
        <v>35</v>
      </c>
    </row>
    <row r="2319" spans="2:29" x14ac:dyDescent="0.3">
      <c r="B2319">
        <v>8.3092277097414602</v>
      </c>
      <c r="C2319">
        <v>198.336899765829</v>
      </c>
      <c r="D2319">
        <v>243.44966692569599</v>
      </c>
      <c r="E2319">
        <v>8.3435102070481602</v>
      </c>
      <c r="F2319">
        <v>278.86683483944103</v>
      </c>
      <c r="G2319">
        <v>456.53001893049401</v>
      </c>
      <c r="H2319">
        <v>15.5141194473791</v>
      </c>
      <c r="I2319">
        <v>64.444751083635296</v>
      </c>
      <c r="J2319">
        <v>3.7563968307537499</v>
      </c>
      <c r="O2319" t="str">
        <f t="shared" si="326"/>
        <v>Drinkable</v>
      </c>
      <c r="P2319" t="str" cm="1">
        <f t="array" ref="P2319">_xlfn.IFS(C2318&lt;=60,"Soft",
C2318&lt;120,"Moderately Soft",
C2318&lt;=170,"Desirable",
C2318&lt;=240,"Moderately Hard",
C2318&gt;240,"Hard")</f>
        <v>Moderately Hard</v>
      </c>
      <c r="Q2319" t="str" cm="1">
        <f t="array" ref="Q2319">_xlfn.IFS(D2318&lt;50,"Non-Beneficial",
D2318&lt;=150,"Excellent",
D2318&lt;=250,"Good",
D2318&lt;=350,"Average",
D2318&lt;=500,"Poor",
D2318&lt;=800,"Very Poor",
D2318&gt;800,"Unacceptable")</f>
        <v>Average</v>
      </c>
      <c r="R2319" t="str">
        <f t="shared" si="325"/>
        <v>Needs Boiling</v>
      </c>
      <c r="S2319" t="str">
        <f t="shared" si="327"/>
        <v>Safe</v>
      </c>
      <c r="T2319" t="str">
        <f t="shared" si="328"/>
        <v>Acceptable</v>
      </c>
      <c r="U2319" t="str">
        <f t="shared" si="329"/>
        <v>Acceptable</v>
      </c>
      <c r="V2319" t="str">
        <f t="shared" si="330"/>
        <v>Safe</v>
      </c>
      <c r="W2319" t="str">
        <f t="shared" si="331"/>
        <v>Acceptable</v>
      </c>
      <c r="AA2319" t="str">
        <f t="shared" si="332"/>
        <v>Potable</v>
      </c>
      <c r="AB2319" t="str">
        <f t="shared" si="333"/>
        <v>Potable</v>
      </c>
      <c r="AC2319" t="s">
        <v>35</v>
      </c>
    </row>
    <row r="2320" spans="2:29" x14ac:dyDescent="0.3">
      <c r="B2320">
        <v>5.0577364113589702</v>
      </c>
      <c r="C2320">
        <v>137.68934356534101</v>
      </c>
      <c r="D2320">
        <v>112.29137777081399</v>
      </c>
      <c r="E2320">
        <v>6.4114104626190498</v>
      </c>
      <c r="F2320">
        <v>481.03064230599699</v>
      </c>
      <c r="G2320">
        <v>580.09522456475997</v>
      </c>
      <c r="H2320">
        <v>15.390304366955601</v>
      </c>
      <c r="I2320">
        <v>43.8825144491407</v>
      </c>
      <c r="J2320">
        <v>3.16393593746941</v>
      </c>
      <c r="O2320" t="str">
        <f t="shared" si="326"/>
        <v>Alkaline</v>
      </c>
      <c r="P2320" t="str" cm="1">
        <f t="array" ref="P2320">_xlfn.IFS(C2319&lt;=60,"Soft",
C2319&lt;120,"Moderately Soft",
C2319&lt;=170,"Desirable",
C2319&lt;=240,"Moderately Hard",
C2319&gt;240,"Hard")</f>
        <v>Moderately Hard</v>
      </c>
      <c r="Q2320" t="str" cm="1">
        <f t="array" ref="Q2320">_xlfn.IFS(D2319&lt;50,"Non-Beneficial",
D2319&lt;=150,"Excellent",
D2319&lt;=250,"Good",
D2319&lt;=350,"Average",
D2319&lt;=500,"Poor",
D2319&lt;=800,"Very Poor",
D2319&gt;800,"Unacceptable")</f>
        <v>Good</v>
      </c>
      <c r="R2320" t="str">
        <f t="shared" si="325"/>
        <v>Unacceptable</v>
      </c>
      <c r="S2320" t="str">
        <f t="shared" si="327"/>
        <v>Safe</v>
      </c>
      <c r="T2320" t="str">
        <f t="shared" si="328"/>
        <v>Acceptable</v>
      </c>
      <c r="U2320" t="str">
        <f t="shared" si="329"/>
        <v>Acceptable</v>
      </c>
      <c r="V2320" t="str">
        <f t="shared" si="330"/>
        <v>Safe</v>
      </c>
      <c r="W2320" t="str">
        <f t="shared" si="331"/>
        <v>Acceptable</v>
      </c>
      <c r="AA2320" t="str">
        <f t="shared" si="332"/>
        <v>Not-Potable</v>
      </c>
      <c r="AB2320" t="str">
        <f t="shared" si="333"/>
        <v>Not-Potable</v>
      </c>
      <c r="AC2320" t="s">
        <v>35</v>
      </c>
    </row>
    <row r="2321" spans="2:29" x14ac:dyDescent="0.3">
      <c r="B2321">
        <v>6.9082721543566796</v>
      </c>
      <c r="C2321">
        <v>211.105551106337</v>
      </c>
      <c r="D2321">
        <v>192.24986280109701</v>
      </c>
      <c r="E2321">
        <v>6.3799701011562702</v>
      </c>
      <c r="F2321">
        <v>307.102206180667</v>
      </c>
      <c r="G2321">
        <v>323.885453745098</v>
      </c>
      <c r="H2321">
        <v>21.208476603604801</v>
      </c>
      <c r="I2321">
        <v>71.920987887117604</v>
      </c>
      <c r="J2321">
        <v>5.4055672228997498</v>
      </c>
      <c r="O2321" t="str">
        <f t="shared" si="326"/>
        <v>Acidic</v>
      </c>
      <c r="P2321" t="str" cm="1">
        <f t="array" ref="P2321">_xlfn.IFS(C2320&lt;=60,"Soft",
C2320&lt;120,"Moderately Soft",
C2320&lt;=170,"Desirable",
C2320&lt;=240,"Moderately Hard",
C2320&gt;240,"Hard")</f>
        <v>Desirable</v>
      </c>
      <c r="Q2321" t="str" cm="1">
        <f t="array" ref="Q2321">_xlfn.IFS(D2320&lt;50,"Non-Beneficial",
D2320&lt;=150,"Excellent",
D2320&lt;=250,"Good",
D2320&lt;=350,"Average",
D2320&lt;=500,"Poor",
D2320&lt;=800,"Very Poor",
D2320&gt;800,"Unacceptable")</f>
        <v>Excellent</v>
      </c>
      <c r="R2321" t="str">
        <f t="shared" si="325"/>
        <v>Needs Boiling</v>
      </c>
      <c r="S2321" t="str">
        <f t="shared" si="327"/>
        <v>Unsafe</v>
      </c>
      <c r="T2321" t="str">
        <f t="shared" si="328"/>
        <v>Unacceptable</v>
      </c>
      <c r="U2321" t="str">
        <f t="shared" si="329"/>
        <v>Acceptable</v>
      </c>
      <c r="V2321" t="str">
        <f t="shared" si="330"/>
        <v>Safe</v>
      </c>
      <c r="W2321" t="str">
        <f t="shared" si="331"/>
        <v>Acceptable</v>
      </c>
      <c r="AA2321" t="str">
        <f t="shared" si="332"/>
        <v>Not-Potable</v>
      </c>
      <c r="AB2321" t="str">
        <f t="shared" si="333"/>
        <v>Not-Potable</v>
      </c>
      <c r="AC2321" t="s">
        <v>35</v>
      </c>
    </row>
    <row r="2322" spans="2:29" x14ac:dyDescent="0.3">
      <c r="B2322">
        <v>7.2434098789757098</v>
      </c>
      <c r="C2322">
        <v>188.046296116745</v>
      </c>
      <c r="D2322">
        <v>208.77534840904201</v>
      </c>
      <c r="E2322">
        <v>8.4541067770028206</v>
      </c>
      <c r="F2322">
        <f>$AH$27</f>
        <v>333.77577661081307</v>
      </c>
      <c r="G2322">
        <v>377.64934393235598</v>
      </c>
      <c r="H2322">
        <v>16.3573745781882</v>
      </c>
      <c r="I2322">
        <v>71.627136104370294</v>
      </c>
      <c r="J2322">
        <v>4.4669359152888104</v>
      </c>
      <c r="O2322" t="str">
        <f t="shared" si="326"/>
        <v>Neutral</v>
      </c>
      <c r="P2322" t="str" cm="1">
        <f t="array" ref="P2322">_xlfn.IFS(C2321&lt;=60,"Soft",
C2321&lt;120,"Moderately Soft",
C2321&lt;=170,"Desirable",
C2321&lt;=240,"Moderately Hard",
C2321&gt;240,"Hard")</f>
        <v>Moderately Hard</v>
      </c>
      <c r="Q2322" t="str" cm="1">
        <f t="array" ref="Q2322">_xlfn.IFS(D2321&lt;50,"Non-Beneficial",
D2321&lt;=150,"Excellent",
D2321&lt;=250,"Good",
D2321&lt;=350,"Average",
D2321&lt;=500,"Poor",
D2321&lt;=800,"Very Poor",
D2321&gt;800,"Unacceptable")</f>
        <v>Good</v>
      </c>
      <c r="R2322" t="str">
        <f t="shared" si="325"/>
        <v>Needs Boiling</v>
      </c>
      <c r="S2322" t="str">
        <f t="shared" si="327"/>
        <v>Safe</v>
      </c>
      <c r="T2322" t="str">
        <f t="shared" si="328"/>
        <v>Acceptable</v>
      </c>
      <c r="U2322" t="str">
        <f t="shared" si="329"/>
        <v>Unacceptable</v>
      </c>
      <c r="V2322" t="str">
        <f t="shared" si="330"/>
        <v>Safe</v>
      </c>
      <c r="W2322" t="str">
        <f t="shared" si="331"/>
        <v>Unacceptable</v>
      </c>
      <c r="AA2322" t="str">
        <f t="shared" si="332"/>
        <v>Not-Potable</v>
      </c>
      <c r="AB2322" t="str">
        <f t="shared" si="333"/>
        <v>Not-Potable</v>
      </c>
      <c r="AC2322" t="s">
        <v>35</v>
      </c>
    </row>
    <row r="2323" spans="2:29" x14ac:dyDescent="0.3">
      <c r="B2323">
        <v>6.1644802273534101</v>
      </c>
      <c r="C2323">
        <v>189.058756366533</v>
      </c>
      <c r="D2323">
        <v>273.12168384699197</v>
      </c>
      <c r="E2323">
        <v>6.8221567410581097</v>
      </c>
      <c r="F2323">
        <v>319.95159255857902</v>
      </c>
      <c r="G2323">
        <v>522.80139847536498</v>
      </c>
      <c r="H2323">
        <v>13.5025796021832</v>
      </c>
      <c r="I2323">
        <v>53.696202309432003</v>
      </c>
      <c r="J2323">
        <v>4.8340230962461099</v>
      </c>
      <c r="O2323" t="str">
        <f t="shared" si="326"/>
        <v>Neutral</v>
      </c>
      <c r="P2323" t="str" cm="1">
        <f t="array" ref="P2323">_xlfn.IFS(C2322&lt;=60,"Soft",
C2322&lt;120,"Moderately Soft",
C2322&lt;=170,"Desirable",
C2322&lt;=240,"Moderately Hard",
C2322&gt;240,"Hard")</f>
        <v>Moderately Hard</v>
      </c>
      <c r="Q2323" t="str" cm="1">
        <f t="array" ref="Q2323">_xlfn.IFS(D2322&lt;50,"Non-Beneficial",
D2322&lt;=150,"Excellent",
D2322&lt;=250,"Good",
D2322&lt;=350,"Average",
D2322&lt;=500,"Poor",
D2322&lt;=800,"Very Poor",
D2322&gt;800,"Unacceptable")</f>
        <v>Good</v>
      </c>
      <c r="R2323" t="str">
        <f t="shared" si="325"/>
        <v>Unacceptable</v>
      </c>
      <c r="S2323" t="str">
        <f t="shared" si="327"/>
        <v>Safe</v>
      </c>
      <c r="T2323" t="str">
        <f t="shared" si="328"/>
        <v>Acceptable</v>
      </c>
      <c r="U2323" t="str">
        <f t="shared" si="329"/>
        <v>Acceptable</v>
      </c>
      <c r="V2323" t="str">
        <f t="shared" si="330"/>
        <v>Safe</v>
      </c>
      <c r="W2323" t="str">
        <f t="shared" si="331"/>
        <v>Acceptable</v>
      </c>
      <c r="AA2323" t="str">
        <f t="shared" si="332"/>
        <v>Not-Potable</v>
      </c>
      <c r="AB2323" t="str">
        <f t="shared" si="333"/>
        <v>Potable</v>
      </c>
      <c r="AC2323" t="s">
        <v>35</v>
      </c>
    </row>
    <row r="2324" spans="2:29" x14ac:dyDescent="0.3">
      <c r="B2324">
        <v>9.1609975400994692</v>
      </c>
      <c r="C2324">
        <v>241.38309709563899</v>
      </c>
      <c r="D2324">
        <v>281.70885101366201</v>
      </c>
      <c r="E2324">
        <v>6.8196030962445597</v>
      </c>
      <c r="F2324">
        <v>262.57204204579398</v>
      </c>
      <c r="G2324">
        <v>568.42056788433501</v>
      </c>
      <c r="H2324">
        <v>8.1209785747394605</v>
      </c>
      <c r="I2324">
        <v>48.259571636675297</v>
      </c>
      <c r="J2324">
        <v>3.5425277925918199</v>
      </c>
      <c r="O2324" t="str">
        <f t="shared" si="326"/>
        <v>Acidic</v>
      </c>
      <c r="P2324" t="str" cm="1">
        <f t="array" ref="P2324">_xlfn.IFS(C2323&lt;=60,"Soft",
C2323&lt;120,"Moderately Soft",
C2323&lt;=170,"Desirable",
C2323&lt;=240,"Moderately Hard",
C2323&gt;240,"Hard")</f>
        <v>Moderately Hard</v>
      </c>
      <c r="Q2324" t="str" cm="1">
        <f t="array" ref="Q2324">_xlfn.IFS(D2323&lt;50,"Non-Beneficial",
D2323&lt;=150,"Excellent",
D2323&lt;=250,"Good",
D2323&lt;=350,"Average",
D2323&lt;=500,"Poor",
D2323&lt;=800,"Very Poor",
D2323&gt;800,"Unacceptable")</f>
        <v>Average</v>
      </c>
      <c r="R2324" t="str">
        <f t="shared" si="325"/>
        <v>Needs Boiling</v>
      </c>
      <c r="S2324" t="str">
        <f t="shared" si="327"/>
        <v>Safe</v>
      </c>
      <c r="T2324" t="str">
        <f t="shared" si="328"/>
        <v>Unacceptable</v>
      </c>
      <c r="U2324" t="str">
        <f t="shared" si="329"/>
        <v>Acceptable</v>
      </c>
      <c r="V2324" t="str">
        <f t="shared" si="330"/>
        <v>Safe</v>
      </c>
      <c r="W2324" t="str">
        <f t="shared" si="331"/>
        <v>Acceptable</v>
      </c>
      <c r="AA2324" t="str">
        <f t="shared" si="332"/>
        <v>Not-Potable</v>
      </c>
      <c r="AB2324" t="str">
        <f t="shared" si="333"/>
        <v>Not-Potable</v>
      </c>
      <c r="AC2324" t="s">
        <v>35</v>
      </c>
    </row>
    <row r="2325" spans="2:29" x14ac:dyDescent="0.3">
      <c r="B2325">
        <v>5.2778755682905798</v>
      </c>
      <c r="C2325">
        <v>166.73300675288601</v>
      </c>
      <c r="D2325">
        <v>184.04050688632699</v>
      </c>
      <c r="E2325">
        <v>4.7771242623669297</v>
      </c>
      <c r="F2325">
        <f>$AH$27</f>
        <v>333.77577661081307</v>
      </c>
      <c r="G2325">
        <v>347.21945676336099</v>
      </c>
      <c r="H2325">
        <v>15.526042851163799</v>
      </c>
      <c r="I2325">
        <v>63.008668452731698</v>
      </c>
      <c r="J2325">
        <v>3.6326070323383202</v>
      </c>
      <c r="O2325" t="str">
        <f t="shared" si="326"/>
        <v>Alkaline</v>
      </c>
      <c r="P2325" t="str" cm="1">
        <f t="array" ref="P2325">_xlfn.IFS(C2324&lt;=60,"Soft",
C2324&lt;120,"Moderately Soft",
C2324&lt;=170,"Desirable",
C2324&lt;=240,"Moderately Hard",
C2324&gt;240,"Hard")</f>
        <v>Hard</v>
      </c>
      <c r="Q2325" t="str" cm="1">
        <f t="array" ref="Q2325">_xlfn.IFS(D2324&lt;50,"Non-Beneficial",
D2324&lt;=150,"Excellent",
D2324&lt;=250,"Good",
D2324&lt;=350,"Average",
D2324&lt;=500,"Poor",
D2324&lt;=800,"Very Poor",
D2324&gt;800,"Unacceptable")</f>
        <v>Average</v>
      </c>
      <c r="R2325" t="str">
        <f t="shared" si="325"/>
        <v>Needs Boiling</v>
      </c>
      <c r="S2325" t="str">
        <f t="shared" si="327"/>
        <v>Safe</v>
      </c>
      <c r="T2325" t="str">
        <f t="shared" si="328"/>
        <v>Unacceptable</v>
      </c>
      <c r="U2325" t="str">
        <f t="shared" si="329"/>
        <v>Acceptable</v>
      </c>
      <c r="V2325" t="str">
        <f t="shared" si="330"/>
        <v>Safe</v>
      </c>
      <c r="W2325" t="str">
        <f t="shared" si="331"/>
        <v>Acceptable</v>
      </c>
      <c r="AA2325" t="str">
        <f t="shared" si="332"/>
        <v>Not-Potable</v>
      </c>
      <c r="AB2325" t="str">
        <f t="shared" si="333"/>
        <v>Not-Potable</v>
      </c>
      <c r="AC2325" t="s">
        <v>35</v>
      </c>
    </row>
    <row r="2326" spans="2:29" x14ac:dyDescent="0.3">
      <c r="B2326">
        <v>3.9757526579292901</v>
      </c>
      <c r="C2326">
        <v>135.89197804598001</v>
      </c>
      <c r="D2326">
        <v>174.30841944394399</v>
      </c>
      <c r="E2326">
        <v>6.3057876505334098</v>
      </c>
      <c r="F2326">
        <v>373.48642498835</v>
      </c>
      <c r="G2326">
        <v>344.39891161428801</v>
      </c>
      <c r="H2326">
        <v>15.624310288236501</v>
      </c>
      <c r="I2326">
        <v>68.370968109973802</v>
      </c>
      <c r="J2326">
        <v>3.6668237989669801</v>
      </c>
      <c r="O2326" t="str">
        <f t="shared" si="326"/>
        <v>Acidic</v>
      </c>
      <c r="P2326" t="str" cm="1">
        <f t="array" ref="P2326">_xlfn.IFS(C2325&lt;=60,"Soft",
C2325&lt;120,"Moderately Soft",
C2325&lt;=170,"Desirable",
C2325&lt;=240,"Moderately Hard",
C2325&gt;240,"Hard")</f>
        <v>Desirable</v>
      </c>
      <c r="Q2326" t="str" cm="1">
        <f t="array" ref="Q2326">_xlfn.IFS(D2325&lt;50,"Non-Beneficial",
D2325&lt;=150,"Excellent",
D2325&lt;=250,"Good",
D2325&lt;=350,"Average",
D2325&lt;=500,"Poor",
D2325&lt;=800,"Very Poor",
D2325&gt;800,"Unacceptable")</f>
        <v>Good</v>
      </c>
      <c r="R2326" t="str">
        <f t="shared" si="325"/>
        <v>Acceptable</v>
      </c>
      <c r="S2326" t="str">
        <f t="shared" si="327"/>
        <v>Safe</v>
      </c>
      <c r="T2326" t="str">
        <f t="shared" si="328"/>
        <v>Acceptable</v>
      </c>
      <c r="U2326" t="str">
        <f t="shared" si="329"/>
        <v>Acceptable</v>
      </c>
      <c r="V2326" t="str">
        <f t="shared" si="330"/>
        <v>Safe</v>
      </c>
      <c r="W2326" t="str">
        <f t="shared" si="331"/>
        <v>Acceptable</v>
      </c>
      <c r="AA2326" t="str">
        <f t="shared" si="332"/>
        <v>Not-Potable</v>
      </c>
      <c r="AB2326" t="str">
        <f t="shared" si="333"/>
        <v>Potable</v>
      </c>
      <c r="AC2326" t="s">
        <v>35</v>
      </c>
    </row>
    <row r="2327" spans="2:29" x14ac:dyDescent="0.3">
      <c r="B2327">
        <v>5.6852164628787696</v>
      </c>
      <c r="C2327">
        <v>154.570002031332</v>
      </c>
      <c r="D2327">
        <v>176.280430589948</v>
      </c>
      <c r="E2327">
        <v>6.6644437888118704</v>
      </c>
      <c r="F2327">
        <v>390.09473084486098</v>
      </c>
      <c r="G2327">
        <v>324.42777201528997</v>
      </c>
      <c r="H2327">
        <v>17.352585608844301</v>
      </c>
      <c r="I2327">
        <v>67.407300047690399</v>
      </c>
      <c r="J2327">
        <v>4.0661569973888403</v>
      </c>
      <c r="O2327" t="str">
        <f t="shared" si="326"/>
        <v>Acidic</v>
      </c>
      <c r="P2327" t="str" cm="1">
        <f t="array" ref="P2327">_xlfn.IFS(C2326&lt;=60,"Soft",
C2326&lt;120,"Moderately Soft",
C2326&lt;=170,"Desirable",
C2326&lt;=240,"Moderately Hard",
C2326&gt;240,"Hard")</f>
        <v>Desirable</v>
      </c>
      <c r="Q2327" t="str" cm="1">
        <f t="array" ref="Q2327">_xlfn.IFS(D2326&lt;50,"Non-Beneficial",
D2326&lt;=150,"Excellent",
D2326&lt;=250,"Good",
D2326&lt;=350,"Average",
D2326&lt;=500,"Poor",
D2326&lt;=800,"Very Poor",
D2326&gt;800,"Unacceptable")</f>
        <v>Good</v>
      </c>
      <c r="R2327" t="str">
        <f t="shared" si="325"/>
        <v>Needs Boiling</v>
      </c>
      <c r="S2327" t="str">
        <f t="shared" si="327"/>
        <v>Safe</v>
      </c>
      <c r="T2327" t="str">
        <f t="shared" si="328"/>
        <v>Acceptable</v>
      </c>
      <c r="U2327" t="str">
        <f t="shared" si="329"/>
        <v>Acceptable</v>
      </c>
      <c r="V2327" t="str">
        <f t="shared" si="330"/>
        <v>Safe</v>
      </c>
      <c r="W2327" t="str">
        <f t="shared" si="331"/>
        <v>Acceptable</v>
      </c>
      <c r="AA2327" t="str">
        <f t="shared" si="332"/>
        <v>Not-Potable</v>
      </c>
      <c r="AB2327" t="str">
        <f t="shared" si="333"/>
        <v>Potable</v>
      </c>
      <c r="AC2327" t="s">
        <v>35</v>
      </c>
    </row>
    <row r="2328" spans="2:29" x14ac:dyDescent="0.3">
      <c r="B2328">
        <v>6.9336539102441899</v>
      </c>
      <c r="C2328">
        <v>217.77031643870001</v>
      </c>
      <c r="D2328">
        <v>190.26017328685199</v>
      </c>
      <c r="E2328">
        <v>3.11744098006502</v>
      </c>
      <c r="F2328">
        <v>317.06684244059198</v>
      </c>
      <c r="G2328">
        <v>448.23463973025503</v>
      </c>
      <c r="H2328">
        <v>12.943634244733101</v>
      </c>
      <c r="I2328">
        <v>76.824752463040596</v>
      </c>
      <c r="J2328">
        <v>2.0107286862843199</v>
      </c>
      <c r="O2328" t="str">
        <f t="shared" si="326"/>
        <v>Acidic</v>
      </c>
      <c r="P2328" t="str" cm="1">
        <f t="array" ref="P2328">_xlfn.IFS(C2327&lt;=60,"Soft",
C2327&lt;120,"Moderately Soft",
C2327&lt;=170,"Desirable",
C2327&lt;=240,"Moderately Hard",
C2327&gt;240,"Hard")</f>
        <v>Desirable</v>
      </c>
      <c r="Q2328" t="str" cm="1">
        <f t="array" ref="Q2328">_xlfn.IFS(D2327&lt;50,"Non-Beneficial",
D2327&lt;=150,"Excellent",
D2327&lt;=250,"Good",
D2327&lt;=350,"Average",
D2327&lt;=500,"Poor",
D2327&lt;=800,"Very Poor",
D2327&gt;800,"Unacceptable")</f>
        <v>Good</v>
      </c>
      <c r="R2328" t="str">
        <f t="shared" si="325"/>
        <v>Needs Boiling</v>
      </c>
      <c r="S2328" t="str">
        <f t="shared" si="327"/>
        <v>Safe</v>
      </c>
      <c r="T2328" t="str">
        <f t="shared" si="328"/>
        <v>Acceptable</v>
      </c>
      <c r="U2328" t="str">
        <f t="shared" si="329"/>
        <v>Acceptable</v>
      </c>
      <c r="V2328" t="str">
        <f t="shared" si="330"/>
        <v>Safe</v>
      </c>
      <c r="W2328" t="str">
        <f t="shared" si="331"/>
        <v>Acceptable</v>
      </c>
      <c r="AA2328" t="str">
        <f t="shared" si="332"/>
        <v>Not-Potable</v>
      </c>
      <c r="AB2328" t="str">
        <f t="shared" si="333"/>
        <v>Potable</v>
      </c>
      <c r="AC2328" t="s">
        <v>35</v>
      </c>
    </row>
    <row r="2329" spans="2:29" x14ac:dyDescent="0.3">
      <c r="B2329">
        <v>7.4644851861996804</v>
      </c>
      <c r="C2329">
        <v>227.00001923094601</v>
      </c>
      <c r="D2329">
        <v>265.59360897148503</v>
      </c>
      <c r="E2329">
        <v>5.6578121330495703</v>
      </c>
      <c r="F2329">
        <v>300.69065066463799</v>
      </c>
      <c r="G2329">
        <v>332.068825065</v>
      </c>
      <c r="H2329">
        <v>16.052837638293401</v>
      </c>
      <c r="I2329">
        <v>28.6829517953757</v>
      </c>
      <c r="J2329">
        <v>3.8805760174541999</v>
      </c>
      <c r="O2329" t="str">
        <f t="shared" si="326"/>
        <v>Neutral</v>
      </c>
      <c r="P2329" t="str" cm="1">
        <f t="array" ref="P2329">_xlfn.IFS(C2328&lt;=60,"Soft",
C2328&lt;120,"Moderately Soft",
C2328&lt;=170,"Desirable",
C2328&lt;=240,"Moderately Hard",
C2328&gt;240,"Hard")</f>
        <v>Moderately Hard</v>
      </c>
      <c r="Q2329" t="str" cm="1">
        <f t="array" ref="Q2329">_xlfn.IFS(D2328&lt;50,"Non-Beneficial",
D2328&lt;=150,"Excellent",
D2328&lt;=250,"Good",
D2328&lt;=350,"Average",
D2328&lt;=500,"Poor",
D2328&lt;=800,"Very Poor",
D2328&gt;800,"Unacceptable")</f>
        <v>Good</v>
      </c>
      <c r="R2329" t="str">
        <f t="shared" si="325"/>
        <v>Acceptable</v>
      </c>
      <c r="S2329" t="str">
        <f t="shared" si="327"/>
        <v>Safe</v>
      </c>
      <c r="T2329" t="str">
        <f t="shared" si="328"/>
        <v>Acceptable</v>
      </c>
      <c r="U2329" t="str">
        <f t="shared" si="329"/>
        <v>Acceptable</v>
      </c>
      <c r="V2329" t="str">
        <f t="shared" si="330"/>
        <v>Safe</v>
      </c>
      <c r="W2329" t="str">
        <f t="shared" si="331"/>
        <v>Acceptable</v>
      </c>
      <c r="AA2329" t="str">
        <f t="shared" si="332"/>
        <v>Potable</v>
      </c>
      <c r="AB2329" t="str">
        <f t="shared" si="333"/>
        <v>Potable</v>
      </c>
      <c r="AC2329" t="s">
        <v>35</v>
      </c>
    </row>
    <row r="2330" spans="2:29" x14ac:dyDescent="0.3">
      <c r="B2330">
        <v>6.0718388640340004</v>
      </c>
      <c r="C2330">
        <v>217.82653090644999</v>
      </c>
      <c r="D2330">
        <v>171.62753926666798</v>
      </c>
      <c r="E2330">
        <v>3.5211252174992498</v>
      </c>
      <c r="F2330">
        <v>319.03734575176497</v>
      </c>
      <c r="G2330">
        <v>612.09492567748396</v>
      </c>
      <c r="H2330">
        <v>16.542239286429101</v>
      </c>
      <c r="I2330">
        <v>64.826308369552393</v>
      </c>
      <c r="J2330">
        <v>2.6916103948777201</v>
      </c>
      <c r="O2330" t="str">
        <f t="shared" si="326"/>
        <v>Neutral</v>
      </c>
      <c r="P2330" t="str" cm="1">
        <f t="array" ref="P2330">_xlfn.IFS(C2329&lt;=60,"Soft",
C2329&lt;120,"Moderately Soft",
C2329&lt;=170,"Desirable",
C2329&lt;=240,"Moderately Hard",
C2329&gt;240,"Hard")</f>
        <v>Moderately Hard</v>
      </c>
      <c r="Q2330" t="str" cm="1">
        <f t="array" ref="Q2330">_xlfn.IFS(D2329&lt;50,"Non-Beneficial",
D2329&lt;=150,"Excellent",
D2329&lt;=250,"Good",
D2329&lt;=350,"Average",
D2329&lt;=500,"Poor",
D2329&lt;=800,"Very Poor",
D2329&gt;800,"Unacceptable")</f>
        <v>Average</v>
      </c>
      <c r="R2330" t="str">
        <f t="shared" si="325"/>
        <v>Needs Boiling</v>
      </c>
      <c r="S2330" t="str">
        <f t="shared" si="327"/>
        <v>Safe</v>
      </c>
      <c r="T2330" t="str">
        <f t="shared" si="328"/>
        <v>Acceptable</v>
      </c>
      <c r="U2330" t="str">
        <f t="shared" si="329"/>
        <v>Acceptable</v>
      </c>
      <c r="V2330" t="str">
        <f t="shared" si="330"/>
        <v>Safe</v>
      </c>
      <c r="W2330" t="str">
        <f t="shared" si="331"/>
        <v>Acceptable</v>
      </c>
      <c r="AA2330" t="str">
        <f t="shared" si="332"/>
        <v>Potable</v>
      </c>
      <c r="AB2330" t="str">
        <f t="shared" si="333"/>
        <v>Potable</v>
      </c>
      <c r="AC2330" t="s">
        <v>35</v>
      </c>
    </row>
    <row r="2331" spans="2:29" x14ac:dyDescent="0.3">
      <c r="B2331">
        <v>7.1361026125735298</v>
      </c>
      <c r="C2331">
        <v>186.58270576955499</v>
      </c>
      <c r="D2331">
        <v>195.02538967193999</v>
      </c>
      <c r="E2331">
        <v>8.0954265381329602</v>
      </c>
      <c r="F2331">
        <v>305.430011055595</v>
      </c>
      <c r="G2331">
        <v>355.93723830298899</v>
      </c>
      <c r="H2331">
        <v>15.6451297863084</v>
      </c>
      <c r="I2331">
        <v>73.885612130386505</v>
      </c>
      <c r="J2331">
        <v>2.5741917719754102</v>
      </c>
      <c r="O2331" t="str">
        <f t="shared" si="326"/>
        <v>Acidic</v>
      </c>
      <c r="P2331" t="str" cm="1">
        <f t="array" ref="P2331">_xlfn.IFS(C2330&lt;=60,"Soft",
C2330&lt;120,"Moderately Soft",
C2330&lt;=170,"Desirable",
C2330&lt;=240,"Moderately Hard",
C2330&gt;240,"Hard")</f>
        <v>Moderately Hard</v>
      </c>
      <c r="Q2331" t="str" cm="1">
        <f t="array" ref="Q2331">_xlfn.IFS(D2330&lt;50,"Non-Beneficial",
D2330&lt;=150,"Excellent",
D2330&lt;=250,"Good",
D2330&lt;=350,"Average",
D2330&lt;=500,"Poor",
D2330&lt;=800,"Very Poor",
D2330&gt;800,"Unacceptable")</f>
        <v>Good</v>
      </c>
      <c r="R2331" t="str">
        <f t="shared" si="325"/>
        <v>Acceptable</v>
      </c>
      <c r="S2331" t="str">
        <f t="shared" si="327"/>
        <v>Safe</v>
      </c>
      <c r="T2331" t="str">
        <f t="shared" si="328"/>
        <v>Unacceptable</v>
      </c>
      <c r="U2331" t="str">
        <f t="shared" si="329"/>
        <v>Acceptable</v>
      </c>
      <c r="V2331" t="str">
        <f t="shared" si="330"/>
        <v>Safe</v>
      </c>
      <c r="W2331" t="str">
        <f t="shared" si="331"/>
        <v>Acceptable</v>
      </c>
      <c r="AA2331" t="str">
        <f t="shared" si="332"/>
        <v>Not-Potable</v>
      </c>
      <c r="AB2331" t="str">
        <f t="shared" si="333"/>
        <v>Not-Potable</v>
      </c>
      <c r="AC2331" t="s">
        <v>35</v>
      </c>
    </row>
    <row r="2332" spans="2:29" x14ac:dyDescent="0.3">
      <c r="B2332">
        <f>$AG$27</f>
        <v>7.080794504276815</v>
      </c>
      <c r="C2332">
        <v>182.11394636646901</v>
      </c>
      <c r="D2332">
        <v>214.53334661972102</v>
      </c>
      <c r="E2332">
        <v>6.6672865273728803</v>
      </c>
      <c r="F2332">
        <f>$AH$27</f>
        <v>333.77577661081307</v>
      </c>
      <c r="G2332">
        <v>392.43337703254599</v>
      </c>
      <c r="H2332">
        <v>15.4645820616959</v>
      </c>
      <c r="I2332">
        <v>60.046065200156598</v>
      </c>
      <c r="J2332">
        <v>5.0360170972783198</v>
      </c>
      <c r="O2332" t="str">
        <f t="shared" si="326"/>
        <v>Neutral</v>
      </c>
      <c r="P2332" t="str" cm="1">
        <f t="array" ref="P2332">_xlfn.IFS(C2331&lt;=60,"Soft",
C2331&lt;120,"Moderately Soft",
C2331&lt;=170,"Desirable",
C2331&lt;=240,"Moderately Hard",
C2331&gt;240,"Hard")</f>
        <v>Moderately Hard</v>
      </c>
      <c r="Q2332" t="str" cm="1">
        <f t="array" ref="Q2332">_xlfn.IFS(D2331&lt;50,"Non-Beneficial",
D2331&lt;=150,"Excellent",
D2331&lt;=250,"Good",
D2331&lt;=350,"Average",
D2331&lt;=500,"Poor",
D2331&lt;=800,"Very Poor",
D2331&gt;800,"Unacceptable")</f>
        <v>Good</v>
      </c>
      <c r="R2332" t="str">
        <f t="shared" si="325"/>
        <v>Unacceptable</v>
      </c>
      <c r="S2332" t="str">
        <f t="shared" si="327"/>
        <v>Safe</v>
      </c>
      <c r="T2332" t="str">
        <f t="shared" si="328"/>
        <v>Acceptable</v>
      </c>
      <c r="U2332" t="str">
        <f t="shared" si="329"/>
        <v>Acceptable</v>
      </c>
      <c r="V2332" t="str">
        <f t="shared" si="330"/>
        <v>Safe</v>
      </c>
      <c r="W2332" t="str">
        <f t="shared" si="331"/>
        <v>Acceptable</v>
      </c>
      <c r="AA2332" t="str">
        <f t="shared" si="332"/>
        <v>Not-Potable</v>
      </c>
      <c r="AB2332" t="str">
        <f t="shared" si="333"/>
        <v>Potable</v>
      </c>
      <c r="AC2332" t="s">
        <v>35</v>
      </c>
    </row>
    <row r="2333" spans="2:29" x14ac:dyDescent="0.3">
      <c r="B2333">
        <v>6.32855308126328</v>
      </c>
      <c r="C2333">
        <v>192.07651510196601</v>
      </c>
      <c r="D2333">
        <v>333.15947081643799</v>
      </c>
      <c r="E2333">
        <v>7.0500465361578497</v>
      </c>
      <c r="F2333">
        <f>$AH$27</f>
        <v>333.77577661081307</v>
      </c>
      <c r="G2333">
        <v>489.74534642377699</v>
      </c>
      <c r="H2333">
        <v>9.5619643005089703</v>
      </c>
      <c r="I2333">
        <v>57.773284979202998</v>
      </c>
      <c r="J2333">
        <v>3.2658541365015501</v>
      </c>
      <c r="O2333" t="str">
        <f t="shared" si="326"/>
        <v>Neutral</v>
      </c>
      <c r="P2333" t="str" cm="1">
        <f t="array" ref="P2333">_xlfn.IFS(C2332&lt;=60,"Soft",
C2332&lt;120,"Moderately Soft",
C2332&lt;=170,"Desirable",
C2332&lt;=240,"Moderately Hard",
C2332&gt;240,"Hard")</f>
        <v>Moderately Hard</v>
      </c>
      <c r="Q2333" t="str" cm="1">
        <f t="array" ref="Q2333">_xlfn.IFS(D2332&lt;50,"Non-Beneficial",
D2332&lt;=150,"Excellent",
D2332&lt;=250,"Good",
D2332&lt;=350,"Average",
D2332&lt;=500,"Poor",
D2332&lt;=800,"Very Poor",
D2332&gt;800,"Unacceptable")</f>
        <v>Good</v>
      </c>
      <c r="R2333" t="str">
        <f t="shared" si="325"/>
        <v>Needs Boiling</v>
      </c>
      <c r="S2333" t="str">
        <f t="shared" si="327"/>
        <v>Safe</v>
      </c>
      <c r="T2333" t="str">
        <f t="shared" si="328"/>
        <v>Acceptable</v>
      </c>
      <c r="U2333" t="str">
        <f t="shared" si="329"/>
        <v>Acceptable</v>
      </c>
      <c r="V2333" t="str">
        <f t="shared" si="330"/>
        <v>Safe</v>
      </c>
      <c r="W2333" t="str">
        <f t="shared" si="331"/>
        <v>Unacceptable</v>
      </c>
      <c r="AA2333" t="str">
        <f t="shared" si="332"/>
        <v>Not-Potable</v>
      </c>
      <c r="AB2333" t="str">
        <f t="shared" si="333"/>
        <v>Potable</v>
      </c>
      <c r="AC2333" t="s">
        <v>35</v>
      </c>
    </row>
    <row r="2334" spans="2:29" x14ac:dyDescent="0.3">
      <c r="B2334">
        <v>6.1505957184067999</v>
      </c>
      <c r="C2334">
        <v>169.402776478551</v>
      </c>
      <c r="D2334">
        <v>238.90893357943298</v>
      </c>
      <c r="E2334">
        <v>7.3359603103350901</v>
      </c>
      <c r="F2334">
        <v>375.80113005955599</v>
      </c>
      <c r="G2334">
        <v>373.54821453264799</v>
      </c>
      <c r="H2334">
        <v>15.704323150993501</v>
      </c>
      <c r="I2334">
        <v>48.299493384357397</v>
      </c>
      <c r="J2334">
        <v>4.8475202340351897</v>
      </c>
      <c r="O2334" t="str">
        <f t="shared" si="326"/>
        <v>Acidic</v>
      </c>
      <c r="P2334" t="str" cm="1">
        <f t="array" ref="P2334">_xlfn.IFS(C2333&lt;=60,"Soft",
C2333&lt;120,"Moderately Soft",
C2333&lt;=170,"Desirable",
C2333&lt;=240,"Moderately Hard",
C2333&gt;240,"Hard")</f>
        <v>Moderately Hard</v>
      </c>
      <c r="Q2334" t="str" cm="1">
        <f t="array" ref="Q2334">_xlfn.IFS(D2333&lt;50,"Non-Beneficial",
D2333&lt;=150,"Excellent",
D2333&lt;=250,"Good",
D2333&lt;=350,"Average",
D2333&lt;=500,"Poor",
D2333&lt;=800,"Very Poor",
D2333&gt;800,"Unacceptable")</f>
        <v>Average</v>
      </c>
      <c r="R2334" t="str">
        <f t="shared" si="325"/>
        <v>Unacceptable</v>
      </c>
      <c r="S2334" t="str">
        <f t="shared" si="327"/>
        <v>Safe</v>
      </c>
      <c r="T2334" t="str">
        <f t="shared" si="328"/>
        <v>Acceptable</v>
      </c>
      <c r="U2334" t="str">
        <f t="shared" si="329"/>
        <v>Acceptable</v>
      </c>
      <c r="V2334" t="str">
        <f t="shared" si="330"/>
        <v>Safe</v>
      </c>
      <c r="W2334" t="str">
        <f t="shared" si="331"/>
        <v>Acceptable</v>
      </c>
      <c r="AA2334" t="str">
        <f t="shared" si="332"/>
        <v>Not-Potable</v>
      </c>
      <c r="AB2334" t="str">
        <f t="shared" si="333"/>
        <v>Not-Potable</v>
      </c>
      <c r="AC2334" t="s">
        <v>35</v>
      </c>
    </row>
    <row r="2335" spans="2:29" x14ac:dyDescent="0.3">
      <c r="B2335">
        <f>$AG$27</f>
        <v>7.080794504276815</v>
      </c>
      <c r="C2335">
        <v>205.66601573534101</v>
      </c>
      <c r="D2335">
        <v>270.44959810452701</v>
      </c>
      <c r="E2335">
        <v>4.0339335637169196</v>
      </c>
      <c r="F2335">
        <v>298.21381596939102</v>
      </c>
      <c r="G2335">
        <v>515.75493589934399</v>
      </c>
      <c r="H2335">
        <v>9.0575487847396499</v>
      </c>
      <c r="I2335">
        <v>48.029689663256796</v>
      </c>
      <c r="J2335">
        <v>4.0674140444031099</v>
      </c>
      <c r="O2335" t="str">
        <f t="shared" si="326"/>
        <v>Acidic</v>
      </c>
      <c r="P2335" t="str" cm="1">
        <f t="array" ref="P2335">_xlfn.IFS(C2334&lt;=60,"Soft",
C2334&lt;120,"Moderately Soft",
C2334&lt;=170,"Desirable",
C2334&lt;=240,"Moderately Hard",
C2334&gt;240,"Hard")</f>
        <v>Desirable</v>
      </c>
      <c r="Q2335" t="str" cm="1">
        <f t="array" ref="Q2335">_xlfn.IFS(D2334&lt;50,"Non-Beneficial",
D2334&lt;=150,"Excellent",
D2334&lt;=250,"Good",
D2334&lt;=350,"Average",
D2334&lt;=500,"Poor",
D2334&lt;=800,"Very Poor",
D2334&gt;800,"Unacceptable")</f>
        <v>Good</v>
      </c>
      <c r="R2335" t="str">
        <f t="shared" si="325"/>
        <v>Unacceptable</v>
      </c>
      <c r="S2335" t="str">
        <f t="shared" si="327"/>
        <v>Safe</v>
      </c>
      <c r="T2335" t="str">
        <f t="shared" si="328"/>
        <v>Acceptable</v>
      </c>
      <c r="U2335" t="str">
        <f t="shared" si="329"/>
        <v>Acceptable</v>
      </c>
      <c r="V2335" t="str">
        <f t="shared" si="330"/>
        <v>Safe</v>
      </c>
      <c r="W2335" t="str">
        <f t="shared" si="331"/>
        <v>Acceptable</v>
      </c>
      <c r="AA2335" t="str">
        <f t="shared" si="332"/>
        <v>Not-Potable</v>
      </c>
      <c r="AB2335" t="str">
        <f t="shared" si="333"/>
        <v>Not-Potable</v>
      </c>
      <c r="AC2335" t="s">
        <v>35</v>
      </c>
    </row>
    <row r="2336" spans="2:29" x14ac:dyDescent="0.3">
      <c r="B2336">
        <v>5.5081555256913903</v>
      </c>
      <c r="C2336">
        <v>192.22654632014499</v>
      </c>
      <c r="D2336">
        <v>121.370995967178</v>
      </c>
      <c r="E2336">
        <v>5.23047727589835</v>
      </c>
      <c r="F2336">
        <v>433.02150609743802</v>
      </c>
      <c r="G2336">
        <v>405.485509937085</v>
      </c>
      <c r="H2336">
        <v>8.5122253389297899</v>
      </c>
      <c r="I2336">
        <v>54.915130143560503</v>
      </c>
      <c r="J2336">
        <v>4.5714064112090096</v>
      </c>
      <c r="O2336" t="str">
        <f t="shared" si="326"/>
        <v>Neutral</v>
      </c>
      <c r="P2336" t="str" cm="1">
        <f t="array" ref="P2336">_xlfn.IFS(C2335&lt;=60,"Soft",
C2335&lt;120,"Moderately Soft",
C2335&lt;=170,"Desirable",
C2335&lt;=240,"Moderately Hard",
C2335&gt;240,"Hard")</f>
        <v>Moderately Hard</v>
      </c>
      <c r="Q2336" t="str" cm="1">
        <f t="array" ref="Q2336">_xlfn.IFS(D2335&lt;50,"Non-Beneficial",
D2335&lt;=150,"Excellent",
D2335&lt;=250,"Good",
D2335&lt;=350,"Average",
D2335&lt;=500,"Poor",
D2335&lt;=800,"Very Poor",
D2335&gt;800,"Unacceptable")</f>
        <v>Average</v>
      </c>
      <c r="R2336" t="str">
        <f t="shared" si="325"/>
        <v>Acceptable</v>
      </c>
      <c r="S2336" t="str">
        <f t="shared" si="327"/>
        <v>Safe</v>
      </c>
      <c r="T2336" t="str">
        <f t="shared" si="328"/>
        <v>Unacceptable</v>
      </c>
      <c r="U2336" t="str">
        <f t="shared" si="329"/>
        <v>Acceptable</v>
      </c>
      <c r="V2336" t="str">
        <f t="shared" si="330"/>
        <v>Safe</v>
      </c>
      <c r="W2336" t="str">
        <f t="shared" si="331"/>
        <v>Acceptable</v>
      </c>
      <c r="AA2336" t="str">
        <f t="shared" si="332"/>
        <v>Not-Potable</v>
      </c>
      <c r="AB2336" t="str">
        <f t="shared" si="333"/>
        <v>Potable</v>
      </c>
      <c r="AC2336" t="s">
        <v>35</v>
      </c>
    </row>
    <row r="2337" spans="2:29" x14ac:dyDescent="0.3">
      <c r="B2337">
        <v>4.7611051846274801</v>
      </c>
      <c r="C2337">
        <v>150.074533255983</v>
      </c>
      <c r="D2337">
        <v>191.97105514887599</v>
      </c>
      <c r="E2337">
        <v>7.9366524086752896</v>
      </c>
      <c r="F2337">
        <v>374.47731927715699</v>
      </c>
      <c r="G2337">
        <v>400.45126841493902</v>
      </c>
      <c r="H2337">
        <v>11.132150056891399</v>
      </c>
      <c r="I2337">
        <v>69.260350460871905</v>
      </c>
      <c r="J2337">
        <v>4.5813950775486596</v>
      </c>
      <c r="O2337" t="str">
        <f t="shared" si="326"/>
        <v>Acidic</v>
      </c>
      <c r="P2337" t="str" cm="1">
        <f t="array" ref="P2337">_xlfn.IFS(C2336&lt;=60,"Soft",
C2336&lt;120,"Moderately Soft",
C2336&lt;=170,"Desirable",
C2336&lt;=240,"Moderately Hard",
C2336&gt;240,"Hard")</f>
        <v>Moderately Hard</v>
      </c>
      <c r="Q2337" t="str" cm="1">
        <f t="array" ref="Q2337">_xlfn.IFS(D2336&lt;50,"Non-Beneficial",
D2336&lt;=150,"Excellent",
D2336&lt;=250,"Good",
D2336&lt;=350,"Average",
D2336&lt;=500,"Poor",
D2336&lt;=800,"Very Poor",
D2336&gt;800,"Unacceptable")</f>
        <v>Excellent</v>
      </c>
      <c r="R2337" t="str">
        <f t="shared" si="325"/>
        <v>Needs Boiling</v>
      </c>
      <c r="S2337" t="str">
        <f t="shared" si="327"/>
        <v>Unsafe</v>
      </c>
      <c r="T2337" t="str">
        <f t="shared" si="328"/>
        <v>Acceptable</v>
      </c>
      <c r="U2337" t="str">
        <f t="shared" si="329"/>
        <v>Acceptable</v>
      </c>
      <c r="V2337" t="str">
        <f t="shared" si="330"/>
        <v>Safe</v>
      </c>
      <c r="W2337" t="str">
        <f t="shared" si="331"/>
        <v>Acceptable</v>
      </c>
      <c r="AA2337" t="str">
        <f t="shared" si="332"/>
        <v>Not-Potable</v>
      </c>
      <c r="AB2337" t="str">
        <f t="shared" si="333"/>
        <v>Not-Potable</v>
      </c>
      <c r="AC2337" t="s">
        <v>35</v>
      </c>
    </row>
    <row r="2338" spans="2:29" x14ac:dyDescent="0.3">
      <c r="B2338">
        <v>10.4907440327248</v>
      </c>
      <c r="C2338">
        <v>221.02925984875699</v>
      </c>
      <c r="D2338">
        <v>320.92058384043202</v>
      </c>
      <c r="E2338">
        <v>12.6268997387909</v>
      </c>
      <c r="F2338">
        <v>333.31988173947502</v>
      </c>
      <c r="G2338">
        <v>403.82400266411798</v>
      </c>
      <c r="H2338">
        <v>10.663800618761201</v>
      </c>
      <c r="I2338">
        <v>87.993205984043499</v>
      </c>
      <c r="J2338">
        <v>2.8870229390564401</v>
      </c>
      <c r="O2338" t="str">
        <f t="shared" si="326"/>
        <v>Acidic</v>
      </c>
      <c r="P2338" t="str" cm="1">
        <f t="array" ref="P2338">_xlfn.IFS(C2337&lt;=60,"Soft",
C2337&lt;120,"Moderately Soft",
C2337&lt;=170,"Desirable",
C2337&lt;=240,"Moderately Hard",
C2337&gt;240,"Hard")</f>
        <v>Desirable</v>
      </c>
      <c r="Q2338" t="str" cm="1">
        <f t="array" ref="Q2338">_xlfn.IFS(D2337&lt;50,"Non-Beneficial",
D2337&lt;=150,"Excellent",
D2337&lt;=250,"Good",
D2337&lt;=350,"Average",
D2337&lt;=500,"Poor",
D2337&lt;=800,"Very Poor",
D2337&gt;800,"Unacceptable")</f>
        <v>Good</v>
      </c>
      <c r="R2338" t="str">
        <f t="shared" si="325"/>
        <v>Unacceptable</v>
      </c>
      <c r="S2338" t="str">
        <f t="shared" si="327"/>
        <v>Safe</v>
      </c>
      <c r="T2338" t="str">
        <f t="shared" si="328"/>
        <v>Acceptable</v>
      </c>
      <c r="U2338" t="str">
        <f t="shared" si="329"/>
        <v>Acceptable</v>
      </c>
      <c r="V2338" t="str">
        <f t="shared" si="330"/>
        <v>Safe</v>
      </c>
      <c r="W2338" t="str">
        <f t="shared" si="331"/>
        <v>Acceptable</v>
      </c>
      <c r="AA2338" t="str">
        <f t="shared" si="332"/>
        <v>Not-Potable</v>
      </c>
      <c r="AB2338" t="str">
        <f t="shared" si="333"/>
        <v>Not-Potable</v>
      </c>
      <c r="AC2338" t="s">
        <v>35</v>
      </c>
    </row>
    <row r="2339" spans="2:29" x14ac:dyDescent="0.3">
      <c r="B2339">
        <v>6.6761373194718496</v>
      </c>
      <c r="C2339">
        <v>192.68584914715601</v>
      </c>
      <c r="D2339">
        <v>274.68980170109</v>
      </c>
      <c r="E2339">
        <v>5.8094359388928103</v>
      </c>
      <c r="F2339">
        <v>281.406871226833</v>
      </c>
      <c r="G2339">
        <v>299.88699662923</v>
      </c>
      <c r="H2339">
        <v>12.237607933708601</v>
      </c>
      <c r="I2339">
        <v>46.069212860585999</v>
      </c>
      <c r="J2339">
        <v>4.3366484848032698</v>
      </c>
      <c r="O2339" t="str">
        <f t="shared" si="326"/>
        <v>Alkaline</v>
      </c>
      <c r="P2339" t="str" cm="1">
        <f t="array" ref="P2339">_xlfn.IFS(C2338&lt;=60,"Soft",
C2338&lt;120,"Moderately Soft",
C2338&lt;=170,"Desirable",
C2338&lt;=240,"Moderately Hard",
C2338&gt;240,"Hard")</f>
        <v>Moderately Hard</v>
      </c>
      <c r="Q2339" t="str" cm="1">
        <f t="array" ref="Q2339">_xlfn.IFS(D2338&lt;50,"Non-Beneficial",
D2338&lt;=150,"Excellent",
D2338&lt;=250,"Good",
D2338&lt;=350,"Average",
D2338&lt;=500,"Poor",
D2338&lt;=800,"Very Poor",
D2338&gt;800,"Unacceptable")</f>
        <v>Average</v>
      </c>
      <c r="R2339" t="str">
        <f t="shared" si="325"/>
        <v>Unacceptable</v>
      </c>
      <c r="S2339" t="str">
        <f t="shared" si="327"/>
        <v>Safe</v>
      </c>
      <c r="T2339" t="str">
        <f t="shared" si="328"/>
        <v>Acceptable</v>
      </c>
      <c r="U2339" t="str">
        <f t="shared" si="329"/>
        <v>Acceptable</v>
      </c>
      <c r="V2339" t="str">
        <f t="shared" si="330"/>
        <v>Unsafe</v>
      </c>
      <c r="W2339" t="str">
        <f t="shared" si="331"/>
        <v>Acceptable</v>
      </c>
      <c r="AA2339" t="str">
        <f t="shared" si="332"/>
        <v>Not-Potable</v>
      </c>
      <c r="AB2339" t="str">
        <f t="shared" si="333"/>
        <v>Not-Potable</v>
      </c>
      <c r="AC2339" t="s">
        <v>35</v>
      </c>
    </row>
    <row r="2340" spans="2:29" x14ac:dyDescent="0.3">
      <c r="B2340">
        <v>7.9733075350650902</v>
      </c>
      <c r="C2340">
        <v>237.49715254149999</v>
      </c>
      <c r="D2340">
        <v>235.17681011410698</v>
      </c>
      <c r="E2340">
        <v>5.3545162049328097</v>
      </c>
      <c r="F2340">
        <v>283.58383431065602</v>
      </c>
      <c r="G2340">
        <v>478.89361567912198</v>
      </c>
      <c r="H2340">
        <v>15.259597501184601</v>
      </c>
      <c r="I2340">
        <v>53.671478492413598</v>
      </c>
      <c r="J2340">
        <v>2.82611194066966</v>
      </c>
      <c r="O2340" t="str">
        <f t="shared" si="326"/>
        <v>Drinkable</v>
      </c>
      <c r="P2340" t="str" cm="1">
        <f t="array" ref="P2340">_xlfn.IFS(C2339&lt;=60,"Soft",
C2339&lt;120,"Moderately Soft",
C2339&lt;=170,"Desirable",
C2339&lt;=240,"Moderately Hard",
C2339&gt;240,"Hard")</f>
        <v>Moderately Hard</v>
      </c>
      <c r="Q2340" t="str" cm="1">
        <f t="array" ref="Q2340">_xlfn.IFS(D2339&lt;50,"Non-Beneficial",
D2339&lt;=150,"Excellent",
D2339&lt;=250,"Good",
D2339&lt;=350,"Average",
D2339&lt;=500,"Poor",
D2339&lt;=800,"Very Poor",
D2339&gt;800,"Unacceptable")</f>
        <v>Average</v>
      </c>
      <c r="R2340" t="str">
        <f t="shared" si="325"/>
        <v>Needs Boiling</v>
      </c>
      <c r="S2340" t="str">
        <f t="shared" si="327"/>
        <v>Safe</v>
      </c>
      <c r="T2340" t="str">
        <f t="shared" si="328"/>
        <v>Acceptable</v>
      </c>
      <c r="U2340" t="str">
        <f t="shared" si="329"/>
        <v>Acceptable</v>
      </c>
      <c r="V2340" t="str">
        <f t="shared" si="330"/>
        <v>Safe</v>
      </c>
      <c r="W2340" t="str">
        <f t="shared" si="331"/>
        <v>Acceptable</v>
      </c>
      <c r="AA2340" t="str">
        <f t="shared" si="332"/>
        <v>Potable</v>
      </c>
      <c r="AB2340" t="str">
        <f t="shared" si="333"/>
        <v>Potable</v>
      </c>
      <c r="AC2340" t="s">
        <v>35</v>
      </c>
    </row>
    <row r="2341" spans="2:29" x14ac:dyDescent="0.3">
      <c r="B2341">
        <v>7.35214603757976</v>
      </c>
      <c r="C2341">
        <v>208.32447571640901</v>
      </c>
      <c r="D2341">
        <v>137.148326353622</v>
      </c>
      <c r="E2341">
        <v>8.2192403452485898</v>
      </c>
      <c r="F2341">
        <v>352.849847308503</v>
      </c>
      <c r="G2341">
        <v>336.91293410368399</v>
      </c>
      <c r="H2341">
        <v>20.846445064939999</v>
      </c>
      <c r="I2341">
        <v>69.437224678540801</v>
      </c>
      <c r="J2341">
        <v>5.8644978911346897</v>
      </c>
      <c r="O2341" t="str">
        <f t="shared" si="326"/>
        <v>Neutral</v>
      </c>
      <c r="P2341" t="str" cm="1">
        <f t="array" ref="P2341">_xlfn.IFS(C2340&lt;=60,"Soft",
C2340&lt;120,"Moderately Soft",
C2340&lt;=170,"Desirable",
C2340&lt;=240,"Moderately Hard",
C2340&gt;240,"Hard")</f>
        <v>Moderately Hard</v>
      </c>
      <c r="Q2341" t="str" cm="1">
        <f t="array" ref="Q2341">_xlfn.IFS(D2340&lt;50,"Non-Beneficial",
D2340&lt;=150,"Excellent",
D2340&lt;=250,"Good",
D2340&lt;=350,"Average",
D2340&lt;=500,"Poor",
D2340&lt;=800,"Very Poor",
D2340&gt;800,"Unacceptable")</f>
        <v>Good</v>
      </c>
      <c r="R2341" t="str">
        <f t="shared" si="325"/>
        <v>Needs Boiling</v>
      </c>
      <c r="S2341" t="str">
        <f t="shared" si="327"/>
        <v>Safe</v>
      </c>
      <c r="T2341" t="str">
        <f t="shared" si="328"/>
        <v>Acceptable</v>
      </c>
      <c r="U2341" t="str">
        <f t="shared" si="329"/>
        <v>Acceptable</v>
      </c>
      <c r="V2341" t="str">
        <f t="shared" si="330"/>
        <v>Safe</v>
      </c>
      <c r="W2341" t="str">
        <f t="shared" si="331"/>
        <v>Acceptable</v>
      </c>
      <c r="AA2341" t="str">
        <f t="shared" si="332"/>
        <v>Potable</v>
      </c>
      <c r="AB2341" t="str">
        <f t="shared" si="333"/>
        <v>Potable</v>
      </c>
      <c r="AC2341" t="s">
        <v>35</v>
      </c>
    </row>
    <row r="2342" spans="2:29" x14ac:dyDescent="0.3">
      <c r="B2342">
        <v>6.9908008306304499</v>
      </c>
      <c r="C2342">
        <v>222.943747932642</v>
      </c>
      <c r="D2342">
        <v>197.134115210136</v>
      </c>
      <c r="E2342">
        <v>5.2924501134687603</v>
      </c>
      <c r="F2342">
        <v>310.88761685392399</v>
      </c>
      <c r="G2342">
        <v>270.05539380581303</v>
      </c>
      <c r="H2342">
        <v>18.362218017950099</v>
      </c>
      <c r="I2342">
        <f>$AI$27</f>
        <v>66.396292946768</v>
      </c>
      <c r="J2342">
        <v>4.3326398719810602</v>
      </c>
      <c r="O2342" t="str">
        <f t="shared" si="326"/>
        <v>Neutral</v>
      </c>
      <c r="P2342" t="str" cm="1">
        <f t="array" ref="P2342">_xlfn.IFS(C2341&lt;=60,"Soft",
C2341&lt;120,"Moderately Soft",
C2341&lt;=170,"Desirable",
C2341&lt;=240,"Moderately Hard",
C2341&gt;240,"Hard")</f>
        <v>Moderately Hard</v>
      </c>
      <c r="Q2342" t="str" cm="1">
        <f t="array" ref="Q2342">_xlfn.IFS(D2341&lt;50,"Non-Beneficial",
D2341&lt;=150,"Excellent",
D2341&lt;=250,"Good",
D2341&lt;=350,"Average",
D2341&lt;=500,"Poor",
D2341&lt;=800,"Very Poor",
D2341&gt;800,"Unacceptable")</f>
        <v>Excellent</v>
      </c>
      <c r="R2342" t="str">
        <f t="shared" si="325"/>
        <v>Unacceptable</v>
      </c>
      <c r="S2342" t="str">
        <f t="shared" si="327"/>
        <v>Safe</v>
      </c>
      <c r="T2342" t="str">
        <f t="shared" si="328"/>
        <v>Acceptable</v>
      </c>
      <c r="U2342" t="str">
        <f t="shared" si="329"/>
        <v>Unacceptable</v>
      </c>
      <c r="V2342" t="str">
        <f t="shared" si="330"/>
        <v>Safe</v>
      </c>
      <c r="W2342" t="str">
        <f t="shared" si="331"/>
        <v>Unacceptable</v>
      </c>
      <c r="AA2342" t="str">
        <f t="shared" si="332"/>
        <v>Not-Potable</v>
      </c>
      <c r="AB2342" t="str">
        <f t="shared" si="333"/>
        <v>Not-Potable</v>
      </c>
      <c r="AC2342" t="s">
        <v>35</v>
      </c>
    </row>
    <row r="2343" spans="2:29" x14ac:dyDescent="0.3">
      <c r="B2343">
        <v>5.4683609323319198</v>
      </c>
      <c r="C2343">
        <v>180.38236352234699</v>
      </c>
      <c r="D2343">
        <v>123.05905414791299</v>
      </c>
      <c r="E2343">
        <v>5.4465627412441098</v>
      </c>
      <c r="F2343">
        <v>410.45927231257002</v>
      </c>
      <c r="G2343">
        <v>388.74550152060903</v>
      </c>
      <c r="H2343">
        <v>12.553093536183001</v>
      </c>
      <c r="I2343">
        <v>60.627748248448199</v>
      </c>
      <c r="J2343">
        <v>4.93346794921327</v>
      </c>
      <c r="O2343" t="str">
        <f t="shared" si="326"/>
        <v>Neutral</v>
      </c>
      <c r="P2343" t="str" cm="1">
        <f t="array" ref="P2343">_xlfn.IFS(C2342&lt;=60,"Soft",
C2342&lt;120,"Moderately Soft",
C2342&lt;=170,"Desirable",
C2342&lt;=240,"Moderately Hard",
C2342&gt;240,"Hard")</f>
        <v>Moderately Hard</v>
      </c>
      <c r="Q2343" t="str" cm="1">
        <f t="array" ref="Q2343">_xlfn.IFS(D2342&lt;50,"Non-Beneficial",
D2342&lt;=150,"Excellent",
D2342&lt;=250,"Good",
D2342&lt;=350,"Average",
D2342&lt;=500,"Poor",
D2342&lt;=800,"Very Poor",
D2342&gt;800,"Unacceptable")</f>
        <v>Good</v>
      </c>
      <c r="R2343" t="str">
        <f t="shared" si="325"/>
        <v>Needs Boiling</v>
      </c>
      <c r="S2343" t="str">
        <f t="shared" si="327"/>
        <v>Safe</v>
      </c>
      <c r="T2343" t="str">
        <f t="shared" si="328"/>
        <v>Acceptable</v>
      </c>
      <c r="U2343" t="str">
        <f t="shared" si="329"/>
        <v>Acceptable</v>
      </c>
      <c r="V2343" t="str">
        <f t="shared" si="330"/>
        <v>Safe</v>
      </c>
      <c r="W2343" t="str">
        <f t="shared" si="331"/>
        <v>Acceptable</v>
      </c>
      <c r="AA2343" t="str">
        <f t="shared" si="332"/>
        <v>Potable</v>
      </c>
      <c r="AB2343" t="str">
        <f t="shared" si="333"/>
        <v>Potable</v>
      </c>
      <c r="AC2343" t="s">
        <v>35</v>
      </c>
    </row>
    <row r="2344" spans="2:29" x14ac:dyDescent="0.3">
      <c r="B2344">
        <v>7.8359069892020203</v>
      </c>
      <c r="C2344">
        <v>206.66578811874399</v>
      </c>
      <c r="D2344">
        <v>176.43407147038602</v>
      </c>
      <c r="E2344">
        <v>8.1374836689269099</v>
      </c>
      <c r="F2344">
        <f>$AH$27</f>
        <v>333.77577661081307</v>
      </c>
      <c r="G2344">
        <v>474.98977327000199</v>
      </c>
      <c r="H2344">
        <v>16.167185540226399</v>
      </c>
      <c r="I2344">
        <v>68.082264892618099</v>
      </c>
      <c r="J2344">
        <v>3.1838640933419602</v>
      </c>
      <c r="O2344" t="str">
        <f t="shared" si="326"/>
        <v>Acidic</v>
      </c>
      <c r="P2344" t="str" cm="1">
        <f t="array" ref="P2344">_xlfn.IFS(C2343&lt;=60,"Soft",
C2343&lt;120,"Moderately Soft",
C2343&lt;=170,"Desirable",
C2343&lt;=240,"Moderately Hard",
C2343&gt;240,"Hard")</f>
        <v>Moderately Hard</v>
      </c>
      <c r="Q2344" t="str" cm="1">
        <f t="array" ref="Q2344">_xlfn.IFS(D2343&lt;50,"Non-Beneficial",
D2343&lt;=150,"Excellent",
D2343&lt;=250,"Good",
D2343&lt;=350,"Average",
D2343&lt;=500,"Poor",
D2343&lt;=800,"Very Poor",
D2343&gt;800,"Unacceptable")</f>
        <v>Excellent</v>
      </c>
      <c r="R2344" t="str">
        <f t="shared" si="325"/>
        <v>Needs Boiling</v>
      </c>
      <c r="S2344" t="str">
        <f t="shared" si="327"/>
        <v>Unsafe</v>
      </c>
      <c r="T2344" t="str">
        <f t="shared" si="328"/>
        <v>Acceptable</v>
      </c>
      <c r="U2344" t="str">
        <f t="shared" si="329"/>
        <v>Acceptable</v>
      </c>
      <c r="V2344" t="str">
        <f t="shared" si="330"/>
        <v>Safe</v>
      </c>
      <c r="W2344" t="str">
        <f t="shared" si="331"/>
        <v>Acceptable</v>
      </c>
      <c r="AA2344" t="str">
        <f t="shared" si="332"/>
        <v>Not-Potable</v>
      </c>
      <c r="AB2344" t="str">
        <f t="shared" si="333"/>
        <v>Not-Potable</v>
      </c>
      <c r="AC2344" t="s">
        <v>35</v>
      </c>
    </row>
    <row r="2345" spans="2:29" x14ac:dyDescent="0.3">
      <c r="B2345">
        <v>2.5381157734813602</v>
      </c>
      <c r="C2345">
        <v>100.806519721664</v>
      </c>
      <c r="D2345">
        <v>198.72854853907401</v>
      </c>
      <c r="E2345">
        <v>5.0140228117212198</v>
      </c>
      <c r="F2345">
        <v>417.99999998494297</v>
      </c>
      <c r="G2345">
        <v>420.830866349465</v>
      </c>
      <c r="H2345">
        <v>13.9808909277063</v>
      </c>
      <c r="I2345">
        <v>85.943192306524494</v>
      </c>
      <c r="J2345">
        <v>2.84009721446958</v>
      </c>
      <c r="O2345" t="str">
        <f t="shared" si="326"/>
        <v>Neutral</v>
      </c>
      <c r="P2345" t="str" cm="1">
        <f t="array" ref="P2345">_xlfn.IFS(C2344&lt;=60,"Soft",
C2344&lt;120,"Moderately Soft",
C2344&lt;=170,"Desirable",
C2344&lt;=240,"Moderately Hard",
C2344&gt;240,"Hard")</f>
        <v>Moderately Hard</v>
      </c>
      <c r="Q2345" t="str" cm="1">
        <f t="array" ref="Q2345">_xlfn.IFS(D2344&lt;50,"Non-Beneficial",
D2344&lt;=150,"Excellent",
D2344&lt;=250,"Good",
D2344&lt;=350,"Average",
D2344&lt;=500,"Poor",
D2344&lt;=800,"Very Poor",
D2344&gt;800,"Unacceptable")</f>
        <v>Good</v>
      </c>
      <c r="R2345" t="str">
        <f t="shared" si="325"/>
        <v>Unacceptable</v>
      </c>
      <c r="S2345" t="str">
        <f t="shared" si="327"/>
        <v>Safe</v>
      </c>
      <c r="T2345" t="str">
        <f t="shared" si="328"/>
        <v>Acceptable</v>
      </c>
      <c r="U2345" t="str">
        <f t="shared" si="329"/>
        <v>Acceptable</v>
      </c>
      <c r="V2345" t="str">
        <f t="shared" si="330"/>
        <v>Safe</v>
      </c>
      <c r="W2345" t="str">
        <f t="shared" si="331"/>
        <v>Acceptable</v>
      </c>
      <c r="AA2345" t="str">
        <f t="shared" si="332"/>
        <v>Not-Potable</v>
      </c>
      <c r="AB2345" t="str">
        <f t="shared" si="333"/>
        <v>Potable</v>
      </c>
      <c r="AC2345" t="s">
        <v>35</v>
      </c>
    </row>
    <row r="2346" spans="2:29" x14ac:dyDescent="0.3">
      <c r="B2346">
        <v>8.4230844716957698</v>
      </c>
      <c r="C2346">
        <v>153.03289162839101</v>
      </c>
      <c r="D2346">
        <v>159.247996872888</v>
      </c>
      <c r="E2346">
        <v>11.101628109872699</v>
      </c>
      <c r="F2346">
        <v>329.13223873799802</v>
      </c>
      <c r="G2346">
        <v>431.167467533582</v>
      </c>
      <c r="H2346">
        <v>12.321632627003099</v>
      </c>
      <c r="I2346">
        <v>52.6313098664912</v>
      </c>
      <c r="J2346">
        <v>3.9586089837590701</v>
      </c>
      <c r="O2346" t="str">
        <f t="shared" si="326"/>
        <v>Highly Acidic</v>
      </c>
      <c r="P2346" t="str" cm="1">
        <f t="array" ref="P2346">_xlfn.IFS(C2345&lt;=60,"Soft",
C2345&lt;120,"Moderately Soft",
C2345&lt;=170,"Desirable",
C2345&lt;=240,"Moderately Hard",
C2345&gt;240,"Hard")</f>
        <v>Moderately Soft</v>
      </c>
      <c r="Q2346" t="str" cm="1">
        <f t="array" ref="Q2346">_xlfn.IFS(D2345&lt;50,"Non-Beneficial",
D2345&lt;=150,"Excellent",
D2345&lt;=250,"Good",
D2345&lt;=350,"Average",
D2345&lt;=500,"Poor",
D2345&lt;=800,"Very Poor",
D2345&gt;800,"Unacceptable")</f>
        <v>Good</v>
      </c>
      <c r="R2346" t="str">
        <f t="shared" si="325"/>
        <v>Needs Boiling</v>
      </c>
      <c r="S2346" t="str">
        <f t="shared" si="327"/>
        <v>Unsafe</v>
      </c>
      <c r="T2346" t="str">
        <f t="shared" si="328"/>
        <v>Acceptable</v>
      </c>
      <c r="U2346" t="str">
        <f t="shared" si="329"/>
        <v>Acceptable</v>
      </c>
      <c r="V2346" t="str">
        <f t="shared" si="330"/>
        <v>Unsafe</v>
      </c>
      <c r="W2346" t="str">
        <f t="shared" si="331"/>
        <v>Acceptable</v>
      </c>
      <c r="AA2346" t="str">
        <f t="shared" si="332"/>
        <v>Not-Potable</v>
      </c>
      <c r="AB2346" t="str">
        <f t="shared" si="333"/>
        <v>Not-Potable</v>
      </c>
      <c r="AC2346" t="s">
        <v>35</v>
      </c>
    </row>
    <row r="2347" spans="2:29" x14ac:dyDescent="0.3">
      <c r="B2347">
        <v>7.6170141088155603</v>
      </c>
      <c r="C2347">
        <v>214.40436270636999</v>
      </c>
      <c r="D2347">
        <v>298.18095042113299</v>
      </c>
      <c r="E2347">
        <v>6.5088534392069501</v>
      </c>
      <c r="F2347">
        <v>298.35185018045001</v>
      </c>
      <c r="G2347">
        <v>494.94553706024902</v>
      </c>
      <c r="H2347">
        <v>13.310223689668</v>
      </c>
      <c r="I2347">
        <v>70.048006888403904</v>
      </c>
      <c r="J2347">
        <v>3.80055259935612</v>
      </c>
      <c r="O2347" t="str">
        <f t="shared" si="326"/>
        <v>Alkaline</v>
      </c>
      <c r="P2347" t="str" cm="1">
        <f t="array" ref="P2347">_xlfn.IFS(C2346&lt;=60,"Soft",
C2346&lt;120,"Moderately Soft",
C2346&lt;=170,"Desirable",
C2346&lt;=240,"Moderately Hard",
C2346&gt;240,"Hard")</f>
        <v>Desirable</v>
      </c>
      <c r="Q2347" t="str" cm="1">
        <f t="array" ref="Q2347">_xlfn.IFS(D2346&lt;50,"Non-Beneficial",
D2346&lt;=150,"Excellent",
D2346&lt;=250,"Good",
D2346&lt;=350,"Average",
D2346&lt;=500,"Poor",
D2346&lt;=800,"Very Poor",
D2346&gt;800,"Unacceptable")</f>
        <v>Good</v>
      </c>
      <c r="R2347" t="str">
        <f t="shared" si="325"/>
        <v>Unacceptable</v>
      </c>
      <c r="S2347" t="str">
        <f t="shared" si="327"/>
        <v>Safe</v>
      </c>
      <c r="T2347" t="str">
        <f t="shared" si="328"/>
        <v>Acceptable</v>
      </c>
      <c r="U2347" t="str">
        <f t="shared" si="329"/>
        <v>Acceptable</v>
      </c>
      <c r="V2347" t="str">
        <f t="shared" si="330"/>
        <v>Safe</v>
      </c>
      <c r="W2347" t="str">
        <f t="shared" si="331"/>
        <v>Acceptable</v>
      </c>
      <c r="AA2347" t="str">
        <f t="shared" si="332"/>
        <v>Not-Potable</v>
      </c>
      <c r="AB2347" t="str">
        <f t="shared" si="333"/>
        <v>Not-Potable</v>
      </c>
      <c r="AC2347" t="s">
        <v>35</v>
      </c>
    </row>
    <row r="2348" spans="2:29" x14ac:dyDescent="0.3">
      <c r="B2348">
        <v>7.6170334935103403</v>
      </c>
      <c r="C2348">
        <v>242.98940194805101</v>
      </c>
      <c r="D2348">
        <v>176.812723569962</v>
      </c>
      <c r="E2348">
        <v>2.8557897953103</v>
      </c>
      <c r="F2348">
        <v>298.41323774053097</v>
      </c>
      <c r="G2348">
        <v>549.98731764346599</v>
      </c>
      <c r="H2348">
        <v>10.065225241728999</v>
      </c>
      <c r="I2348">
        <v>76.513170213940199</v>
      </c>
      <c r="J2348">
        <v>4.29954339568308</v>
      </c>
      <c r="O2348" t="str">
        <f t="shared" si="326"/>
        <v>Neutral</v>
      </c>
      <c r="P2348" t="str" cm="1">
        <f t="array" ref="P2348">_xlfn.IFS(C2347&lt;=60,"Soft",
C2347&lt;120,"Moderately Soft",
C2347&lt;=170,"Desirable",
C2347&lt;=240,"Moderately Hard",
C2347&gt;240,"Hard")</f>
        <v>Moderately Hard</v>
      </c>
      <c r="Q2348" t="str" cm="1">
        <f t="array" ref="Q2348">_xlfn.IFS(D2347&lt;50,"Non-Beneficial",
D2347&lt;=150,"Excellent",
D2347&lt;=250,"Good",
D2347&lt;=350,"Average",
D2347&lt;=500,"Poor",
D2347&lt;=800,"Very Poor",
D2347&gt;800,"Unacceptable")</f>
        <v>Average</v>
      </c>
      <c r="R2348" t="str">
        <f t="shared" si="325"/>
        <v>Needs Boiling</v>
      </c>
      <c r="S2348" t="str">
        <f t="shared" si="327"/>
        <v>Safe</v>
      </c>
      <c r="T2348" t="str">
        <f t="shared" si="328"/>
        <v>Acceptable</v>
      </c>
      <c r="U2348" t="str">
        <f t="shared" si="329"/>
        <v>Acceptable</v>
      </c>
      <c r="V2348" t="str">
        <f t="shared" si="330"/>
        <v>Safe</v>
      </c>
      <c r="W2348" t="str">
        <f t="shared" si="331"/>
        <v>Acceptable</v>
      </c>
      <c r="AA2348" t="str">
        <f t="shared" si="332"/>
        <v>Potable</v>
      </c>
      <c r="AB2348" t="str">
        <f t="shared" si="333"/>
        <v>Potable</v>
      </c>
      <c r="AC2348" t="s">
        <v>35</v>
      </c>
    </row>
    <row r="2349" spans="2:29" x14ac:dyDescent="0.3">
      <c r="B2349">
        <v>5.4293348423692898</v>
      </c>
      <c r="C2349">
        <v>183.43938250141699</v>
      </c>
      <c r="D2349">
        <v>152.65407564152</v>
      </c>
      <c r="E2349">
        <v>5.7147312992397898</v>
      </c>
      <c r="F2349">
        <v>394.00119500478598</v>
      </c>
      <c r="G2349">
        <v>446.87914866784701</v>
      </c>
      <c r="H2349">
        <v>17.5815574777316</v>
      </c>
      <c r="I2349">
        <v>50.266951187483599</v>
      </c>
      <c r="J2349">
        <v>3.0817359202705799</v>
      </c>
      <c r="O2349" t="str">
        <f t="shared" si="326"/>
        <v>Neutral</v>
      </c>
      <c r="P2349" t="str" cm="1">
        <f t="array" ref="P2349">_xlfn.IFS(C2348&lt;=60,"Soft",
C2348&lt;120,"Moderately Soft",
C2348&lt;=170,"Desirable",
C2348&lt;=240,"Moderately Hard",
C2348&gt;240,"Hard")</f>
        <v>Hard</v>
      </c>
      <c r="Q2349" t="str" cm="1">
        <f t="array" ref="Q2349">_xlfn.IFS(D2348&lt;50,"Non-Beneficial",
D2348&lt;=150,"Excellent",
D2348&lt;=250,"Good",
D2348&lt;=350,"Average",
D2348&lt;=500,"Poor",
D2348&lt;=800,"Very Poor",
D2348&gt;800,"Unacceptable")</f>
        <v>Good</v>
      </c>
      <c r="R2349" t="str">
        <f t="shared" si="325"/>
        <v>Acceptable</v>
      </c>
      <c r="S2349" t="str">
        <f t="shared" si="327"/>
        <v>Safe</v>
      </c>
      <c r="T2349" t="str">
        <f t="shared" si="328"/>
        <v>Unacceptable</v>
      </c>
      <c r="U2349" t="str">
        <f t="shared" si="329"/>
        <v>Acceptable</v>
      </c>
      <c r="V2349" t="str">
        <f t="shared" si="330"/>
        <v>Safe</v>
      </c>
      <c r="W2349" t="str">
        <f t="shared" si="331"/>
        <v>Acceptable</v>
      </c>
      <c r="AA2349" t="str">
        <f t="shared" si="332"/>
        <v>Not-Potable</v>
      </c>
      <c r="AB2349" t="str">
        <f t="shared" si="333"/>
        <v>Not-Potable</v>
      </c>
      <c r="AC2349" t="s">
        <v>35</v>
      </c>
    </row>
    <row r="2350" spans="2:29" x14ac:dyDescent="0.3">
      <c r="B2350">
        <f>$AG$27</f>
        <v>7.080794504276815</v>
      </c>
      <c r="C2350">
        <v>215.491606010374</v>
      </c>
      <c r="D2350">
        <v>184.89652505093702</v>
      </c>
      <c r="E2350">
        <v>3.7588331815075202</v>
      </c>
      <c r="F2350">
        <v>294.60303753204897</v>
      </c>
      <c r="G2350">
        <v>370.27462103283102</v>
      </c>
      <c r="H2350">
        <v>6.5304286396500899</v>
      </c>
      <c r="I2350">
        <v>68.100023739518207</v>
      </c>
      <c r="J2350">
        <v>4.5821572982629197</v>
      </c>
      <c r="O2350" t="str">
        <f t="shared" si="326"/>
        <v>Acidic</v>
      </c>
      <c r="P2350" t="str" cm="1">
        <f t="array" ref="P2350">_xlfn.IFS(C2349&lt;=60,"Soft",
C2349&lt;120,"Moderately Soft",
C2349&lt;=170,"Desirable",
C2349&lt;=240,"Moderately Hard",
C2349&gt;240,"Hard")</f>
        <v>Moderately Hard</v>
      </c>
      <c r="Q2350" t="str" cm="1">
        <f t="array" ref="Q2350">_xlfn.IFS(D2349&lt;50,"Non-Beneficial",
D2349&lt;=150,"Excellent",
D2349&lt;=250,"Good",
D2349&lt;=350,"Average",
D2349&lt;=500,"Poor",
D2349&lt;=800,"Very Poor",
D2349&gt;800,"Unacceptable")</f>
        <v>Good</v>
      </c>
      <c r="R2350" t="str">
        <f t="shared" si="325"/>
        <v>Needs Boiling</v>
      </c>
      <c r="S2350" t="str">
        <f t="shared" si="327"/>
        <v>Safe</v>
      </c>
      <c r="T2350" t="str">
        <f t="shared" si="328"/>
        <v>Acceptable</v>
      </c>
      <c r="U2350" t="str">
        <f t="shared" si="329"/>
        <v>Acceptable</v>
      </c>
      <c r="V2350" t="str">
        <f t="shared" si="330"/>
        <v>Safe</v>
      </c>
      <c r="W2350" t="str">
        <f t="shared" si="331"/>
        <v>Acceptable</v>
      </c>
      <c r="AA2350" t="str">
        <f t="shared" si="332"/>
        <v>Not-Potable</v>
      </c>
      <c r="AB2350" t="str">
        <f t="shared" si="333"/>
        <v>Potable</v>
      </c>
      <c r="AC2350" t="s">
        <v>35</v>
      </c>
    </row>
    <row r="2351" spans="2:29" x14ac:dyDescent="0.3">
      <c r="B2351">
        <v>5.4959759988293202</v>
      </c>
      <c r="C2351">
        <v>150.534518946958</v>
      </c>
      <c r="D2351">
        <v>183.33632664093901</v>
      </c>
      <c r="E2351">
        <v>7.4717277722980002</v>
      </c>
      <c r="F2351">
        <v>416.88852689046098</v>
      </c>
      <c r="G2351">
        <v>300.35897201057998</v>
      </c>
      <c r="H2351">
        <v>12.300193116160401</v>
      </c>
      <c r="I2351">
        <v>55.706780763558498</v>
      </c>
      <c r="J2351">
        <v>4.9010382220678501</v>
      </c>
      <c r="O2351" t="str">
        <f t="shared" si="326"/>
        <v>Neutral</v>
      </c>
      <c r="P2351" t="str" cm="1">
        <f t="array" ref="P2351">_xlfn.IFS(C2350&lt;=60,"Soft",
C2350&lt;120,"Moderately Soft",
C2350&lt;=170,"Desirable",
C2350&lt;=240,"Moderately Hard",
C2350&gt;240,"Hard")</f>
        <v>Moderately Hard</v>
      </c>
      <c r="Q2351" t="str" cm="1">
        <f t="array" ref="Q2351">_xlfn.IFS(D2350&lt;50,"Non-Beneficial",
D2350&lt;=150,"Excellent",
D2350&lt;=250,"Good",
D2350&lt;=350,"Average",
D2350&lt;=500,"Poor",
D2350&lt;=800,"Very Poor",
D2350&gt;800,"Unacceptable")</f>
        <v>Good</v>
      </c>
      <c r="R2351" t="str">
        <f t="shared" si="325"/>
        <v>Acceptable</v>
      </c>
      <c r="S2351" t="str">
        <f t="shared" si="327"/>
        <v>Safe</v>
      </c>
      <c r="T2351" t="str">
        <f t="shared" si="328"/>
        <v>Acceptable</v>
      </c>
      <c r="U2351" t="str">
        <f t="shared" si="329"/>
        <v>Acceptable</v>
      </c>
      <c r="V2351" t="str">
        <f t="shared" si="330"/>
        <v>Safe</v>
      </c>
      <c r="W2351" t="str">
        <f t="shared" si="331"/>
        <v>Acceptable</v>
      </c>
      <c r="AA2351" t="str">
        <f t="shared" si="332"/>
        <v>Potable</v>
      </c>
      <c r="AB2351" t="str">
        <f t="shared" si="333"/>
        <v>Potable</v>
      </c>
      <c r="AC2351" t="s">
        <v>35</v>
      </c>
    </row>
    <row r="2352" spans="2:29" x14ac:dyDescent="0.3">
      <c r="B2352">
        <v>5.09275723860606</v>
      </c>
      <c r="C2352">
        <v>239.740916095225</v>
      </c>
      <c r="D2352">
        <v>283.90891358276303</v>
      </c>
      <c r="E2352">
        <v>1.3908709048851799</v>
      </c>
      <c r="F2352">
        <v>258.44429414921098</v>
      </c>
      <c r="G2352">
        <v>452.30604162154299</v>
      </c>
      <c r="H2352">
        <v>13.8373519336713</v>
      </c>
      <c r="I2352">
        <v>71.512052567412695</v>
      </c>
      <c r="J2352">
        <v>4.6367286964723302</v>
      </c>
      <c r="O2352" t="str">
        <f t="shared" si="326"/>
        <v>Acidic</v>
      </c>
      <c r="P2352" t="str" cm="1">
        <f t="array" ref="P2352">_xlfn.IFS(C2351&lt;=60,"Soft",
C2351&lt;120,"Moderately Soft",
C2351&lt;=170,"Desirable",
C2351&lt;=240,"Moderately Hard",
C2351&gt;240,"Hard")</f>
        <v>Desirable</v>
      </c>
      <c r="Q2352" t="str" cm="1">
        <f t="array" ref="Q2352">_xlfn.IFS(D2351&lt;50,"Non-Beneficial",
D2351&lt;=150,"Excellent",
D2351&lt;=250,"Good",
D2351&lt;=350,"Average",
D2351&lt;=500,"Poor",
D2351&lt;=800,"Very Poor",
D2351&gt;800,"Unacceptable")</f>
        <v>Good</v>
      </c>
      <c r="R2352" t="str">
        <f t="shared" si="325"/>
        <v>Unacceptable</v>
      </c>
      <c r="S2352" t="str">
        <f t="shared" si="327"/>
        <v>Unsafe</v>
      </c>
      <c r="T2352" t="str">
        <f t="shared" si="328"/>
        <v>Acceptable</v>
      </c>
      <c r="U2352" t="str">
        <f t="shared" si="329"/>
        <v>Acceptable</v>
      </c>
      <c r="V2352" t="str">
        <f t="shared" si="330"/>
        <v>Safe</v>
      </c>
      <c r="W2352" t="str">
        <f t="shared" si="331"/>
        <v>Acceptable</v>
      </c>
      <c r="AA2352" t="str">
        <f t="shared" si="332"/>
        <v>Not-Potable</v>
      </c>
      <c r="AB2352" t="str">
        <f t="shared" si="333"/>
        <v>Not-Potable</v>
      </c>
      <c r="AC2352" t="s">
        <v>35</v>
      </c>
    </row>
    <row r="2353" spans="2:29" x14ac:dyDescent="0.3">
      <c r="B2353">
        <v>6.2528102107864996</v>
      </c>
      <c r="C2353">
        <v>187.569479148357</v>
      </c>
      <c r="D2353">
        <v>276.904747840369</v>
      </c>
      <c r="E2353">
        <v>6.4899314915066402</v>
      </c>
      <c r="F2353">
        <v>330.94920988301499</v>
      </c>
      <c r="G2353">
        <v>303.49637342705603</v>
      </c>
      <c r="H2353">
        <v>14.2613689816452</v>
      </c>
      <c r="I2353">
        <v>57.952825644957201</v>
      </c>
      <c r="J2353">
        <v>2.9217973892390798</v>
      </c>
      <c r="O2353" t="str">
        <f t="shared" si="326"/>
        <v>Acidic</v>
      </c>
      <c r="P2353" t="str" cm="1">
        <f t="array" ref="P2353">_xlfn.IFS(C2352&lt;=60,"Soft",
C2352&lt;120,"Moderately Soft",
C2352&lt;=170,"Desirable",
C2352&lt;=240,"Moderately Hard",
C2352&gt;240,"Hard")</f>
        <v>Moderately Hard</v>
      </c>
      <c r="Q2353" t="str" cm="1">
        <f t="array" ref="Q2353">_xlfn.IFS(D2352&lt;50,"Non-Beneficial",
D2352&lt;=150,"Excellent",
D2352&lt;=250,"Good",
D2352&lt;=350,"Average",
D2352&lt;=500,"Poor",
D2352&lt;=800,"Very Poor",
D2352&gt;800,"Unacceptable")</f>
        <v>Average</v>
      </c>
      <c r="R2353" t="str">
        <f t="shared" si="325"/>
        <v>Acceptable</v>
      </c>
      <c r="S2353" t="str">
        <f t="shared" si="327"/>
        <v>Safe</v>
      </c>
      <c r="T2353" t="str">
        <f t="shared" si="328"/>
        <v>Acceptable</v>
      </c>
      <c r="U2353" t="str">
        <f t="shared" si="329"/>
        <v>Acceptable</v>
      </c>
      <c r="V2353" t="str">
        <f t="shared" si="330"/>
        <v>Safe</v>
      </c>
      <c r="W2353" t="str">
        <f t="shared" si="331"/>
        <v>Acceptable</v>
      </c>
      <c r="AA2353" t="str">
        <f t="shared" si="332"/>
        <v>Not-Potable</v>
      </c>
      <c r="AB2353" t="str">
        <f t="shared" si="333"/>
        <v>Potable</v>
      </c>
      <c r="AC2353" t="s">
        <v>35</v>
      </c>
    </row>
    <row r="2354" spans="2:29" x14ac:dyDescent="0.3">
      <c r="B2354">
        <v>6.7474152830324696</v>
      </c>
      <c r="C2354">
        <v>250.41955457077299</v>
      </c>
      <c r="D2354">
        <v>245.39713164600499</v>
      </c>
      <c r="E2354">
        <v>2.3979849895657601</v>
      </c>
      <c r="F2354">
        <v>358.22986563948302</v>
      </c>
      <c r="G2354">
        <v>339.34474007564899</v>
      </c>
      <c r="H2354">
        <v>15.3572898047046</v>
      </c>
      <c r="I2354">
        <v>59.990770269065401</v>
      </c>
      <c r="J2354">
        <v>3.37745052375287</v>
      </c>
      <c r="O2354" t="str">
        <f t="shared" si="326"/>
        <v>Acidic</v>
      </c>
      <c r="P2354" t="str" cm="1">
        <f t="array" ref="P2354">_xlfn.IFS(C2353&lt;=60,"Soft",
C2353&lt;120,"Moderately Soft",
C2353&lt;=170,"Desirable",
C2353&lt;=240,"Moderately Hard",
C2353&gt;240,"Hard")</f>
        <v>Moderately Hard</v>
      </c>
      <c r="Q2354" t="str" cm="1">
        <f t="array" ref="Q2354">_xlfn.IFS(D2353&lt;50,"Non-Beneficial",
D2353&lt;=150,"Excellent",
D2353&lt;=250,"Good",
D2353&lt;=350,"Average",
D2353&lt;=500,"Poor",
D2353&lt;=800,"Very Poor",
D2353&gt;800,"Unacceptable")</f>
        <v>Average</v>
      </c>
      <c r="R2354" t="str">
        <f t="shared" si="325"/>
        <v>Needs Boiling</v>
      </c>
      <c r="S2354" t="str">
        <f t="shared" si="327"/>
        <v>Safe</v>
      </c>
      <c r="T2354" t="str">
        <f t="shared" si="328"/>
        <v>Acceptable</v>
      </c>
      <c r="U2354" t="str">
        <f t="shared" si="329"/>
        <v>Acceptable</v>
      </c>
      <c r="V2354" t="str">
        <f t="shared" si="330"/>
        <v>Safe</v>
      </c>
      <c r="W2354" t="str">
        <f t="shared" si="331"/>
        <v>Acceptable</v>
      </c>
      <c r="AA2354" t="str">
        <f t="shared" si="332"/>
        <v>Not-Potable</v>
      </c>
      <c r="AB2354" t="str">
        <f t="shared" si="333"/>
        <v>Potable</v>
      </c>
      <c r="AC2354" t="s">
        <v>35</v>
      </c>
    </row>
    <row r="2355" spans="2:29" x14ac:dyDescent="0.3">
      <c r="B2355">
        <v>6.6408628090772597</v>
      </c>
      <c r="C2355">
        <v>215.060866943392</v>
      </c>
      <c r="D2355">
        <v>164.880476559648</v>
      </c>
      <c r="E2355">
        <v>6.6423371692454003</v>
      </c>
      <c r="F2355">
        <v>304.75743360043202</v>
      </c>
      <c r="G2355">
        <v>507.128833334955</v>
      </c>
      <c r="H2355">
        <v>11.9791568014547</v>
      </c>
      <c r="I2355">
        <v>18.0152723581614</v>
      </c>
      <c r="J2355">
        <v>4.7082686016494302</v>
      </c>
      <c r="O2355" t="str">
        <f t="shared" si="326"/>
        <v>Drinkable</v>
      </c>
      <c r="P2355" t="str" cm="1">
        <f t="array" ref="P2355">_xlfn.IFS(C2354&lt;=60,"Soft",
C2354&lt;120,"Moderately Soft",
C2354&lt;=170,"Desirable",
C2354&lt;=240,"Moderately Hard",
C2354&gt;240,"Hard")</f>
        <v>Hard</v>
      </c>
      <c r="Q2355" t="str" cm="1">
        <f t="array" ref="Q2355">_xlfn.IFS(D2354&lt;50,"Non-Beneficial",
D2354&lt;=150,"Excellent",
D2354&lt;=250,"Good",
D2354&lt;=350,"Average",
D2354&lt;=500,"Poor",
D2354&lt;=800,"Very Poor",
D2354&gt;800,"Unacceptable")</f>
        <v>Good</v>
      </c>
      <c r="R2355" t="str">
        <f t="shared" si="325"/>
        <v>Acceptable</v>
      </c>
      <c r="S2355" t="str">
        <f t="shared" si="327"/>
        <v>Safe</v>
      </c>
      <c r="T2355" t="str">
        <f t="shared" si="328"/>
        <v>Acceptable</v>
      </c>
      <c r="U2355" t="str">
        <f t="shared" si="329"/>
        <v>Acceptable</v>
      </c>
      <c r="V2355" t="str">
        <f t="shared" si="330"/>
        <v>Safe</v>
      </c>
      <c r="W2355" t="str">
        <f t="shared" si="331"/>
        <v>Acceptable</v>
      </c>
      <c r="AA2355" t="str">
        <f t="shared" si="332"/>
        <v>Not-Potable</v>
      </c>
      <c r="AB2355" t="str">
        <f t="shared" si="333"/>
        <v>Potable</v>
      </c>
      <c r="AC2355" t="s">
        <v>35</v>
      </c>
    </row>
    <row r="2356" spans="2:29" x14ac:dyDescent="0.3">
      <c r="B2356">
        <f>$AG$27</f>
        <v>7.080794504276815</v>
      </c>
      <c r="C2356">
        <v>138.525711547703</v>
      </c>
      <c r="D2356">
        <v>179.054800192974</v>
      </c>
      <c r="E2356">
        <v>7.9293032944144297</v>
      </c>
      <c r="F2356">
        <v>399.50361111873599</v>
      </c>
      <c r="G2356">
        <v>485.42317926975198</v>
      </c>
      <c r="H2356">
        <v>17.6673662806975</v>
      </c>
      <c r="I2356">
        <v>36.0582616940398</v>
      </c>
      <c r="J2356">
        <v>5.43742906142666</v>
      </c>
      <c r="O2356" t="str">
        <f t="shared" si="326"/>
        <v>Drinkable</v>
      </c>
      <c r="P2356" t="str" cm="1">
        <f t="array" ref="P2356">_xlfn.IFS(C2355&lt;=60,"Soft",
C2355&lt;120,"Moderately Soft",
C2355&lt;=170,"Desirable",
C2355&lt;=240,"Moderately Hard",
C2355&gt;240,"Hard")</f>
        <v>Moderately Hard</v>
      </c>
      <c r="Q2356" t="str" cm="1">
        <f t="array" ref="Q2356">_xlfn.IFS(D2355&lt;50,"Non-Beneficial",
D2355&lt;=150,"Excellent",
D2355&lt;=250,"Good",
D2355&lt;=350,"Average",
D2355&lt;=500,"Poor",
D2355&lt;=800,"Very Poor",
D2355&gt;800,"Unacceptable")</f>
        <v>Good</v>
      </c>
      <c r="R2356" t="str">
        <f t="shared" si="325"/>
        <v>Needs Boiling</v>
      </c>
      <c r="S2356" t="str">
        <f t="shared" si="327"/>
        <v>Safe</v>
      </c>
      <c r="T2356" t="str">
        <f t="shared" si="328"/>
        <v>Unacceptable</v>
      </c>
      <c r="U2356" t="str">
        <f t="shared" si="329"/>
        <v>Acceptable</v>
      </c>
      <c r="V2356" t="str">
        <f t="shared" si="330"/>
        <v>Safe</v>
      </c>
      <c r="W2356" t="str">
        <f t="shared" si="331"/>
        <v>Acceptable</v>
      </c>
      <c r="AA2356" t="str">
        <f t="shared" si="332"/>
        <v>Not-Potable</v>
      </c>
      <c r="AB2356" t="str">
        <f t="shared" si="333"/>
        <v>Potable</v>
      </c>
      <c r="AC2356" t="s">
        <v>35</v>
      </c>
    </row>
    <row r="2357" spans="2:29" x14ac:dyDescent="0.3">
      <c r="B2357">
        <v>7.3009901310381498</v>
      </c>
      <c r="C2357">
        <v>182.447697265241</v>
      </c>
      <c r="D2357">
        <v>291.363386768054</v>
      </c>
      <c r="E2357">
        <v>8.2530152973615305</v>
      </c>
      <c r="F2357">
        <f>$AH$27</f>
        <v>333.77577661081307</v>
      </c>
      <c r="G2357">
        <v>307.43330270946001</v>
      </c>
      <c r="H2357">
        <v>8.7301491765173793</v>
      </c>
      <c r="I2357">
        <v>49.895341855187198</v>
      </c>
      <c r="J2357">
        <v>4.5963473404786903</v>
      </c>
      <c r="O2357" t="str">
        <f t="shared" si="326"/>
        <v>Neutral</v>
      </c>
      <c r="P2357" t="str" cm="1">
        <f t="array" ref="P2357">_xlfn.IFS(C2356&lt;=60,"Soft",
C2356&lt;120,"Moderately Soft",
C2356&lt;=170,"Desirable",
C2356&lt;=240,"Moderately Hard",
C2356&gt;240,"Hard")</f>
        <v>Desirable</v>
      </c>
      <c r="Q2357" t="str" cm="1">
        <f t="array" ref="Q2357">_xlfn.IFS(D2356&lt;50,"Non-Beneficial",
D2356&lt;=150,"Excellent",
D2356&lt;=250,"Good",
D2356&lt;=350,"Average",
D2356&lt;=500,"Poor",
D2356&lt;=800,"Very Poor",
D2356&gt;800,"Unacceptable")</f>
        <v>Good</v>
      </c>
      <c r="R2357" t="str">
        <f t="shared" si="325"/>
        <v>Unacceptable</v>
      </c>
      <c r="S2357" t="str">
        <f t="shared" si="327"/>
        <v>Safe</v>
      </c>
      <c r="T2357" t="str">
        <f t="shared" si="328"/>
        <v>Acceptable</v>
      </c>
      <c r="U2357" t="str">
        <f t="shared" si="329"/>
        <v>Acceptable</v>
      </c>
      <c r="V2357" t="str">
        <f t="shared" si="330"/>
        <v>Safe</v>
      </c>
      <c r="W2357" t="str">
        <f t="shared" si="331"/>
        <v>Unacceptable</v>
      </c>
      <c r="AA2357" t="str">
        <f t="shared" si="332"/>
        <v>Not-Potable</v>
      </c>
      <c r="AB2357" t="str">
        <f t="shared" si="333"/>
        <v>Not-Potable</v>
      </c>
      <c r="AC2357" t="s">
        <v>35</v>
      </c>
    </row>
    <row r="2358" spans="2:29" x14ac:dyDescent="0.3">
      <c r="B2358">
        <v>5.4985146932294802</v>
      </c>
      <c r="C2358">
        <v>180.82511376202299</v>
      </c>
      <c r="D2358">
        <v>215.42830032429399</v>
      </c>
      <c r="E2358">
        <v>6.7070945923491099</v>
      </c>
      <c r="F2358">
        <v>352.25071130398902</v>
      </c>
      <c r="G2358">
        <v>419.51295764923799</v>
      </c>
      <c r="H2358">
        <v>13.1834315604838</v>
      </c>
      <c r="I2358">
        <v>68.904370221829396</v>
      </c>
      <c r="J2358">
        <v>3.0748154278369801</v>
      </c>
      <c r="O2358" t="str">
        <f t="shared" si="326"/>
        <v>Neutral</v>
      </c>
      <c r="P2358" t="str" cm="1">
        <f t="array" ref="P2358">_xlfn.IFS(C2357&lt;=60,"Soft",
C2357&lt;120,"Moderately Soft",
C2357&lt;=170,"Desirable",
C2357&lt;=240,"Moderately Hard",
C2357&gt;240,"Hard")</f>
        <v>Moderately Hard</v>
      </c>
      <c r="Q2358" t="str" cm="1">
        <f t="array" ref="Q2358">_xlfn.IFS(D2357&lt;50,"Non-Beneficial",
D2357&lt;=150,"Excellent",
D2357&lt;=250,"Good",
D2357&lt;=350,"Average",
D2357&lt;=500,"Poor",
D2357&lt;=800,"Very Poor",
D2357&gt;800,"Unacceptable")</f>
        <v>Average</v>
      </c>
      <c r="R2358" t="str">
        <f t="shared" si="325"/>
        <v>Unacceptable</v>
      </c>
      <c r="S2358" t="str">
        <f t="shared" si="327"/>
        <v>Safe</v>
      </c>
      <c r="T2358" t="str">
        <f t="shared" si="328"/>
        <v>Acceptable</v>
      </c>
      <c r="U2358" t="str">
        <f t="shared" si="329"/>
        <v>Acceptable</v>
      </c>
      <c r="V2358" t="str">
        <f t="shared" si="330"/>
        <v>Safe</v>
      </c>
      <c r="W2358" t="str">
        <f t="shared" si="331"/>
        <v>Acceptable</v>
      </c>
      <c r="AA2358" t="str">
        <f t="shared" si="332"/>
        <v>Not-Potable</v>
      </c>
      <c r="AB2358" t="str">
        <f t="shared" si="333"/>
        <v>Potable</v>
      </c>
      <c r="AC2358" t="s">
        <v>35</v>
      </c>
    </row>
    <row r="2359" spans="2:29" x14ac:dyDescent="0.3">
      <c r="B2359">
        <v>5.6525012873416696</v>
      </c>
      <c r="C2359">
        <v>187.831180175322</v>
      </c>
      <c r="D2359">
        <v>258.68598733450102</v>
      </c>
      <c r="E2359">
        <v>3.5237139413829102</v>
      </c>
      <c r="F2359">
        <v>338.02885207259101</v>
      </c>
      <c r="G2359">
        <v>456.25979107343801</v>
      </c>
      <c r="H2359">
        <v>15.496329208804299</v>
      </c>
      <c r="I2359">
        <v>72.545256422879106</v>
      </c>
      <c r="J2359">
        <v>4.85644419196427</v>
      </c>
      <c r="O2359" t="str">
        <f t="shared" si="326"/>
        <v>Acidic</v>
      </c>
      <c r="P2359" t="str" cm="1">
        <f t="array" ref="P2359">_xlfn.IFS(C2358&lt;=60,"Soft",
C2358&lt;120,"Moderately Soft",
C2358&lt;=170,"Desirable",
C2358&lt;=240,"Moderately Hard",
C2358&gt;240,"Hard")</f>
        <v>Moderately Hard</v>
      </c>
      <c r="Q2359" t="str" cm="1">
        <f t="array" ref="Q2359">_xlfn.IFS(D2358&lt;50,"Non-Beneficial",
D2358&lt;=150,"Excellent",
D2358&lt;=250,"Good",
D2358&lt;=350,"Average",
D2358&lt;=500,"Poor",
D2358&lt;=800,"Very Poor",
D2358&gt;800,"Unacceptable")</f>
        <v>Good</v>
      </c>
      <c r="R2359" t="str">
        <f t="shared" si="325"/>
        <v>Needs Boiling</v>
      </c>
      <c r="S2359" t="str">
        <f t="shared" si="327"/>
        <v>Safe</v>
      </c>
      <c r="T2359" t="str">
        <f t="shared" si="328"/>
        <v>Acceptable</v>
      </c>
      <c r="U2359" t="str">
        <f t="shared" si="329"/>
        <v>Acceptable</v>
      </c>
      <c r="V2359" t="str">
        <f t="shared" si="330"/>
        <v>Safe</v>
      </c>
      <c r="W2359" t="str">
        <f t="shared" si="331"/>
        <v>Acceptable</v>
      </c>
      <c r="AA2359" t="str">
        <f t="shared" si="332"/>
        <v>Not-Potable</v>
      </c>
      <c r="AB2359" t="str">
        <f t="shared" si="333"/>
        <v>Potable</v>
      </c>
      <c r="AC2359" t="s">
        <v>35</v>
      </c>
    </row>
    <row r="2360" spans="2:29" x14ac:dyDescent="0.3">
      <c r="B2360">
        <v>6.1649272929056096</v>
      </c>
      <c r="C2360">
        <v>206.04058431792501</v>
      </c>
      <c r="D2360">
        <v>228.05611504813601</v>
      </c>
      <c r="E2360">
        <v>4.3988312704610699</v>
      </c>
      <c r="F2360">
        <f>$AH$27</f>
        <v>333.77577661081307</v>
      </c>
      <c r="G2360">
        <v>409.35767942138602</v>
      </c>
      <c r="H2360">
        <v>16.8957250858154</v>
      </c>
      <c r="I2360">
        <v>61.725876366767103</v>
      </c>
      <c r="J2360">
        <v>4.1696609775775704</v>
      </c>
      <c r="O2360" t="str">
        <f t="shared" si="326"/>
        <v>Acidic</v>
      </c>
      <c r="P2360" t="str" cm="1">
        <f t="array" ref="P2360">_xlfn.IFS(C2359&lt;=60,"Soft",
C2359&lt;120,"Moderately Soft",
C2359&lt;=170,"Desirable",
C2359&lt;=240,"Moderately Hard",
C2359&gt;240,"Hard")</f>
        <v>Moderately Hard</v>
      </c>
      <c r="Q2360" t="str" cm="1">
        <f t="array" ref="Q2360">_xlfn.IFS(D2359&lt;50,"Non-Beneficial",
D2359&lt;=150,"Excellent",
D2359&lt;=250,"Good",
D2359&lt;=350,"Average",
D2359&lt;=500,"Poor",
D2359&lt;=800,"Very Poor",
D2359&gt;800,"Unacceptable")</f>
        <v>Average</v>
      </c>
      <c r="R2360" t="str">
        <f t="shared" si="325"/>
        <v>Acceptable</v>
      </c>
      <c r="S2360" t="str">
        <f t="shared" si="327"/>
        <v>Safe</v>
      </c>
      <c r="T2360" t="str">
        <f t="shared" si="328"/>
        <v>Acceptable</v>
      </c>
      <c r="U2360" t="str">
        <f t="shared" si="329"/>
        <v>Acceptable</v>
      </c>
      <c r="V2360" t="str">
        <f t="shared" si="330"/>
        <v>Safe</v>
      </c>
      <c r="W2360" t="str">
        <f t="shared" si="331"/>
        <v>Acceptable</v>
      </c>
      <c r="AA2360" t="str">
        <f t="shared" si="332"/>
        <v>Not-Potable</v>
      </c>
      <c r="AB2360" t="str">
        <f t="shared" si="333"/>
        <v>Potable</v>
      </c>
      <c r="AC2360" t="s">
        <v>35</v>
      </c>
    </row>
    <row r="2361" spans="2:29" x14ac:dyDescent="0.3">
      <c r="B2361">
        <v>7.8519256917911404</v>
      </c>
      <c r="C2361">
        <v>235.33831153028899</v>
      </c>
      <c r="D2361">
        <v>147.63580113201499</v>
      </c>
      <c r="E2361">
        <v>7.7419752889747899</v>
      </c>
      <c r="F2361">
        <v>338.60332237703</v>
      </c>
      <c r="G2361">
        <v>505.66563891095097</v>
      </c>
      <c r="H2361">
        <v>11.863370355222701</v>
      </c>
      <c r="I2361">
        <v>49.598381496514399</v>
      </c>
      <c r="J2361">
        <v>5.2040441779297497</v>
      </c>
      <c r="O2361" t="str">
        <f t="shared" si="326"/>
        <v>Acidic</v>
      </c>
      <c r="P2361" t="str" cm="1">
        <f t="array" ref="P2361">_xlfn.IFS(C2360&lt;=60,"Soft",
C2360&lt;120,"Moderately Soft",
C2360&lt;=170,"Desirable",
C2360&lt;=240,"Moderately Hard",
C2360&gt;240,"Hard")</f>
        <v>Moderately Hard</v>
      </c>
      <c r="Q2361" t="str" cm="1">
        <f t="array" ref="Q2361">_xlfn.IFS(D2360&lt;50,"Non-Beneficial",
D2360&lt;=150,"Excellent",
D2360&lt;=250,"Good",
D2360&lt;=350,"Average",
D2360&lt;=500,"Poor",
D2360&lt;=800,"Very Poor",
D2360&gt;800,"Unacceptable")</f>
        <v>Good</v>
      </c>
      <c r="R2361" t="str">
        <f t="shared" si="325"/>
        <v>Acceptable</v>
      </c>
      <c r="S2361" t="str">
        <f t="shared" si="327"/>
        <v>Safe</v>
      </c>
      <c r="T2361" t="str">
        <f t="shared" si="328"/>
        <v>Acceptable</v>
      </c>
      <c r="U2361" t="str">
        <f t="shared" si="329"/>
        <v>Acceptable</v>
      </c>
      <c r="V2361" t="str">
        <f t="shared" si="330"/>
        <v>Safe</v>
      </c>
      <c r="W2361" t="str">
        <f t="shared" si="331"/>
        <v>Acceptable</v>
      </c>
      <c r="AA2361" t="str">
        <f t="shared" si="332"/>
        <v>Not-Potable</v>
      </c>
      <c r="AB2361" t="str">
        <f t="shared" si="333"/>
        <v>Potable</v>
      </c>
      <c r="AC2361" t="s">
        <v>35</v>
      </c>
    </row>
    <row r="2362" spans="2:29" x14ac:dyDescent="0.3">
      <c r="B2362">
        <v>7.2216894397039901</v>
      </c>
      <c r="C2362">
        <v>203.06902862030699</v>
      </c>
      <c r="D2362">
        <v>137.032203768313</v>
      </c>
      <c r="E2362">
        <v>7.8236122889772304</v>
      </c>
      <c r="F2362">
        <v>352.12456746958298</v>
      </c>
      <c r="G2362">
        <v>412.32048977970402</v>
      </c>
      <c r="H2362">
        <v>16.125741249657299</v>
      </c>
      <c r="I2362">
        <v>80.058877171645506</v>
      </c>
      <c r="J2362">
        <v>3.1608184814267801</v>
      </c>
      <c r="O2362" t="str">
        <f t="shared" si="326"/>
        <v>Neutral</v>
      </c>
      <c r="P2362" t="str" cm="1">
        <f t="array" ref="P2362">_xlfn.IFS(C2361&lt;=60,"Soft",
C2361&lt;120,"Moderately Soft",
C2361&lt;=170,"Desirable",
C2361&lt;=240,"Moderately Hard",
C2361&gt;240,"Hard")</f>
        <v>Moderately Hard</v>
      </c>
      <c r="Q2362" t="str" cm="1">
        <f t="array" ref="Q2362">_xlfn.IFS(D2361&lt;50,"Non-Beneficial",
D2361&lt;=150,"Excellent",
D2361&lt;=250,"Good",
D2361&lt;=350,"Average",
D2361&lt;=500,"Poor",
D2361&lt;=800,"Very Poor",
D2361&gt;800,"Unacceptable")</f>
        <v>Excellent</v>
      </c>
      <c r="R2362" t="str">
        <f t="shared" si="325"/>
        <v>Unacceptable</v>
      </c>
      <c r="S2362" t="str">
        <f t="shared" si="327"/>
        <v>Safe</v>
      </c>
      <c r="T2362" t="str">
        <f t="shared" si="328"/>
        <v>Unacceptable</v>
      </c>
      <c r="U2362" t="str">
        <f t="shared" si="329"/>
        <v>Acceptable</v>
      </c>
      <c r="V2362" t="str">
        <f t="shared" si="330"/>
        <v>Safe</v>
      </c>
      <c r="W2362" t="str">
        <f t="shared" si="331"/>
        <v>Unacceptable</v>
      </c>
      <c r="AA2362" t="str">
        <f t="shared" si="332"/>
        <v>Not-Potable</v>
      </c>
      <c r="AB2362" t="str">
        <f t="shared" si="333"/>
        <v>Not-Potable</v>
      </c>
      <c r="AC2362" t="s">
        <v>35</v>
      </c>
    </row>
    <row r="2363" spans="2:29" x14ac:dyDescent="0.3">
      <c r="B2363">
        <v>6.5780838908847201</v>
      </c>
      <c r="C2363">
        <v>214.146334232903</v>
      </c>
      <c r="D2363">
        <v>248.82625163494799</v>
      </c>
      <c r="E2363">
        <v>5.0711568126475903</v>
      </c>
      <c r="F2363">
        <f>$AH$27</f>
        <v>333.77577661081307</v>
      </c>
      <c r="G2363">
        <v>400.74316033098398</v>
      </c>
      <c r="H2363">
        <v>14.018056253486399</v>
      </c>
      <c r="I2363">
        <v>58.841906031881798</v>
      </c>
      <c r="J2363">
        <v>4.8904157589421304</v>
      </c>
      <c r="O2363" t="str">
        <f t="shared" si="326"/>
        <v>Neutral</v>
      </c>
      <c r="P2363" t="str" cm="1">
        <f t="array" ref="P2363">_xlfn.IFS(C2362&lt;=60,"Soft",
C2362&lt;120,"Moderately Soft",
C2362&lt;=170,"Desirable",
C2362&lt;=240,"Moderately Hard",
C2362&gt;240,"Hard")</f>
        <v>Moderately Hard</v>
      </c>
      <c r="Q2363" t="str" cm="1">
        <f t="array" ref="Q2363">_xlfn.IFS(D2362&lt;50,"Non-Beneficial",
D2362&lt;=150,"Excellent",
D2362&lt;=250,"Good",
D2362&lt;=350,"Average",
D2362&lt;=500,"Poor",
D2362&lt;=800,"Very Poor",
D2362&gt;800,"Unacceptable")</f>
        <v>Excellent</v>
      </c>
      <c r="R2363" t="str">
        <f t="shared" si="325"/>
        <v>Unacceptable</v>
      </c>
      <c r="S2363" t="str">
        <f t="shared" si="327"/>
        <v>Safe</v>
      </c>
      <c r="T2363" t="str">
        <f t="shared" si="328"/>
        <v>Acceptable</v>
      </c>
      <c r="U2363" t="str">
        <f t="shared" si="329"/>
        <v>Acceptable</v>
      </c>
      <c r="V2363" t="str">
        <f t="shared" si="330"/>
        <v>Unsafe</v>
      </c>
      <c r="W2363" t="str">
        <f t="shared" si="331"/>
        <v>Acceptable</v>
      </c>
      <c r="AA2363" t="str">
        <f t="shared" si="332"/>
        <v>Not-Potable</v>
      </c>
      <c r="AB2363" t="str">
        <f t="shared" si="333"/>
        <v>Not-Potable</v>
      </c>
      <c r="AC2363" t="s">
        <v>35</v>
      </c>
    </row>
    <row r="2364" spans="2:29" x14ac:dyDescent="0.3">
      <c r="B2364">
        <v>7.8594899391000501</v>
      </c>
      <c r="C2364">
        <v>211.31102858658801</v>
      </c>
      <c r="D2364">
        <v>317.25487765697699</v>
      </c>
      <c r="E2364">
        <v>7.5196906782978399</v>
      </c>
      <c r="F2364">
        <v>313.34419794784202</v>
      </c>
      <c r="G2364">
        <v>433.44466522982498</v>
      </c>
      <c r="H2364">
        <v>15.909471399126</v>
      </c>
      <c r="I2364">
        <f>$AI$27</f>
        <v>66.396292946768</v>
      </c>
      <c r="J2364">
        <v>4.4980691659367196</v>
      </c>
      <c r="O2364" t="str">
        <f t="shared" si="326"/>
        <v>Drinkable</v>
      </c>
      <c r="P2364" t="str" cm="1">
        <f t="array" ref="P2364">_xlfn.IFS(C2363&lt;=60,"Soft",
C2363&lt;120,"Moderately Soft",
C2363&lt;=170,"Desirable",
C2363&lt;=240,"Moderately Hard",
C2363&gt;240,"Hard")</f>
        <v>Moderately Hard</v>
      </c>
      <c r="Q2364" t="str" cm="1">
        <f t="array" ref="Q2364">_xlfn.IFS(D2363&lt;50,"Non-Beneficial",
D2363&lt;=150,"Excellent",
D2363&lt;=250,"Good",
D2363&lt;=350,"Average",
D2363&lt;=500,"Poor",
D2363&lt;=800,"Very Poor",
D2363&gt;800,"Unacceptable")</f>
        <v>Good</v>
      </c>
      <c r="R2364" t="str">
        <f t="shared" si="325"/>
        <v>Needs Boiling</v>
      </c>
      <c r="S2364" t="str">
        <f t="shared" si="327"/>
        <v>Safe</v>
      </c>
      <c r="T2364" t="str">
        <f t="shared" si="328"/>
        <v>Acceptable</v>
      </c>
      <c r="U2364" t="str">
        <f t="shared" si="329"/>
        <v>Acceptable</v>
      </c>
      <c r="V2364" t="str">
        <f t="shared" si="330"/>
        <v>Safe</v>
      </c>
      <c r="W2364" t="str">
        <f t="shared" si="331"/>
        <v>Acceptable</v>
      </c>
      <c r="AA2364" t="str">
        <f t="shared" si="332"/>
        <v>Potable</v>
      </c>
      <c r="AB2364" t="str">
        <f t="shared" si="333"/>
        <v>Potable</v>
      </c>
      <c r="AC2364" t="s">
        <v>35</v>
      </c>
    </row>
    <row r="2365" spans="2:29" x14ac:dyDescent="0.3">
      <c r="B2365">
        <v>6.0736849814651102</v>
      </c>
      <c r="C2365">
        <v>140.92619551286799</v>
      </c>
      <c r="D2365">
        <v>117.95313579509701</v>
      </c>
      <c r="E2365">
        <v>9.1284221137274297</v>
      </c>
      <c r="F2365">
        <v>437.64716253217898</v>
      </c>
      <c r="G2365">
        <v>413.075819623153</v>
      </c>
      <c r="H2365">
        <v>14.9348495282877</v>
      </c>
      <c r="I2365">
        <v>48.018966199575203</v>
      </c>
      <c r="J2365">
        <v>5.2490698108065201</v>
      </c>
      <c r="O2365" t="str">
        <f t="shared" si="326"/>
        <v>Neutral</v>
      </c>
      <c r="P2365" t="str" cm="1">
        <f t="array" ref="P2365">_xlfn.IFS(C2364&lt;=60,"Soft",
C2364&lt;120,"Moderately Soft",
C2364&lt;=170,"Desirable",
C2364&lt;=240,"Moderately Hard",
C2364&gt;240,"Hard")</f>
        <v>Moderately Hard</v>
      </c>
      <c r="Q2365" t="str" cm="1">
        <f t="array" ref="Q2365">_xlfn.IFS(D2364&lt;50,"Non-Beneficial",
D2364&lt;=150,"Excellent",
D2364&lt;=250,"Good",
D2364&lt;=350,"Average",
D2364&lt;=500,"Poor",
D2364&lt;=800,"Very Poor",
D2364&gt;800,"Unacceptable")</f>
        <v>Average</v>
      </c>
      <c r="R2365" t="str">
        <f t="shared" si="325"/>
        <v>Unacceptable</v>
      </c>
      <c r="S2365" t="str">
        <f t="shared" si="327"/>
        <v>Safe</v>
      </c>
      <c r="T2365" t="str">
        <f t="shared" si="328"/>
        <v>Acceptable</v>
      </c>
      <c r="U2365" t="str">
        <f t="shared" si="329"/>
        <v>Acceptable</v>
      </c>
      <c r="V2365" t="str">
        <f t="shared" si="330"/>
        <v>Safe</v>
      </c>
      <c r="W2365" t="str">
        <f t="shared" si="331"/>
        <v>Acceptable</v>
      </c>
      <c r="AA2365" t="str">
        <f t="shared" si="332"/>
        <v>Not-Potable</v>
      </c>
      <c r="AB2365" t="str">
        <f t="shared" si="333"/>
        <v>Potable</v>
      </c>
      <c r="AC2365" t="s">
        <v>35</v>
      </c>
    </row>
    <row r="2366" spans="2:29" x14ac:dyDescent="0.3">
      <c r="B2366">
        <f>$AG$27</f>
        <v>7.080794504276815</v>
      </c>
      <c r="C2366">
        <v>208.25628348085999</v>
      </c>
      <c r="D2366">
        <v>136.960099167669</v>
      </c>
      <c r="E2366">
        <v>4.4840212782591804</v>
      </c>
      <c r="F2366">
        <f>$AH$27</f>
        <v>333.77577661081307</v>
      </c>
      <c r="G2366">
        <v>449.17806097726401</v>
      </c>
      <c r="H2366">
        <v>21.305197096159901</v>
      </c>
      <c r="I2366">
        <v>76.0397875481668</v>
      </c>
      <c r="J2366">
        <v>3.8501348891737099</v>
      </c>
      <c r="O2366" t="str">
        <f t="shared" si="326"/>
        <v>Acidic</v>
      </c>
      <c r="P2366" t="str" cm="1">
        <f t="array" ref="P2366">_xlfn.IFS(C2365&lt;=60,"Soft",
C2365&lt;120,"Moderately Soft",
C2365&lt;=170,"Desirable",
C2365&lt;=240,"Moderately Hard",
C2365&gt;240,"Hard")</f>
        <v>Desirable</v>
      </c>
      <c r="Q2366" t="str" cm="1">
        <f t="array" ref="Q2366">_xlfn.IFS(D2365&lt;50,"Non-Beneficial",
D2365&lt;=150,"Excellent",
D2365&lt;=250,"Good",
D2365&lt;=350,"Average",
D2365&lt;=500,"Poor",
D2365&lt;=800,"Very Poor",
D2365&gt;800,"Unacceptable")</f>
        <v>Excellent</v>
      </c>
      <c r="R2366" t="str">
        <f t="shared" si="325"/>
        <v>Unacceptable</v>
      </c>
      <c r="S2366" t="str">
        <f t="shared" si="327"/>
        <v>Unsafe</v>
      </c>
      <c r="T2366" t="str">
        <f t="shared" si="328"/>
        <v>Acceptable</v>
      </c>
      <c r="U2366" t="str">
        <f t="shared" si="329"/>
        <v>Acceptable</v>
      </c>
      <c r="V2366" t="str">
        <f t="shared" si="330"/>
        <v>Safe</v>
      </c>
      <c r="W2366" t="str">
        <f t="shared" si="331"/>
        <v>Unacceptable</v>
      </c>
      <c r="AA2366" t="str">
        <f t="shared" si="332"/>
        <v>Not-Potable</v>
      </c>
      <c r="AB2366" t="str">
        <f t="shared" si="333"/>
        <v>Not-Potable</v>
      </c>
      <c r="AC2366" t="s">
        <v>35</v>
      </c>
    </row>
    <row r="2367" spans="2:29" x14ac:dyDescent="0.3">
      <c r="B2367">
        <v>6.4079633358080397</v>
      </c>
      <c r="C2367">
        <v>199.13172601085901</v>
      </c>
      <c r="D2367">
        <v>284.60203396912397</v>
      </c>
      <c r="E2367">
        <v>4.6137214837928804</v>
      </c>
      <c r="F2367">
        <v>330.91407561505099</v>
      </c>
      <c r="G2367">
        <v>448.85800616973501</v>
      </c>
      <c r="H2367">
        <v>11.656913102069399</v>
      </c>
      <c r="I2367">
        <v>70.161839169047099</v>
      </c>
      <c r="J2367">
        <v>2.9540926523817501</v>
      </c>
      <c r="O2367" t="str">
        <f t="shared" si="326"/>
        <v>Neutral</v>
      </c>
      <c r="P2367" t="str" cm="1">
        <f t="array" ref="P2367">_xlfn.IFS(C2366&lt;=60,"Soft",
C2366&lt;120,"Moderately Soft",
C2366&lt;=170,"Desirable",
C2366&lt;=240,"Moderately Hard",
C2366&gt;240,"Hard")</f>
        <v>Moderately Hard</v>
      </c>
      <c r="Q2367" t="str" cm="1">
        <f t="array" ref="Q2367">_xlfn.IFS(D2366&lt;50,"Non-Beneficial",
D2366&lt;=150,"Excellent",
D2366&lt;=250,"Good",
D2366&lt;=350,"Average",
D2366&lt;=500,"Poor",
D2366&lt;=800,"Very Poor",
D2366&gt;800,"Unacceptable")</f>
        <v>Excellent</v>
      </c>
      <c r="R2367" t="str">
        <f t="shared" si="325"/>
        <v>Acceptable</v>
      </c>
      <c r="S2367" t="str">
        <f t="shared" si="327"/>
        <v>Safe</v>
      </c>
      <c r="T2367" t="str">
        <f t="shared" si="328"/>
        <v>Acceptable</v>
      </c>
      <c r="U2367" t="str">
        <f t="shared" si="329"/>
        <v>Unacceptable</v>
      </c>
      <c r="V2367" t="str">
        <f t="shared" si="330"/>
        <v>Safe</v>
      </c>
      <c r="W2367" t="str">
        <f t="shared" si="331"/>
        <v>Acceptable</v>
      </c>
      <c r="AA2367" t="str">
        <f t="shared" si="332"/>
        <v>Not-Potable</v>
      </c>
      <c r="AB2367" t="str">
        <f t="shared" si="333"/>
        <v>Potable</v>
      </c>
      <c r="AC2367" t="s">
        <v>35</v>
      </c>
    </row>
    <row r="2368" spans="2:29" x14ac:dyDescent="0.3">
      <c r="B2368">
        <v>8.64664295030048</v>
      </c>
      <c r="C2368">
        <v>201.43906451899801</v>
      </c>
      <c r="D2368">
        <v>325.710545177055</v>
      </c>
      <c r="E2368">
        <v>9.9593554175940806</v>
      </c>
      <c r="F2368">
        <f>$AH$27</f>
        <v>333.77577661081307</v>
      </c>
      <c r="G2368">
        <v>338.49781450356301</v>
      </c>
      <c r="H2368">
        <v>13.2615379688255</v>
      </c>
      <c r="I2368">
        <v>66.229394476155605</v>
      </c>
      <c r="J2368">
        <v>3.3332426816293901</v>
      </c>
      <c r="O2368" t="str">
        <f t="shared" si="326"/>
        <v>Acidic</v>
      </c>
      <c r="P2368" t="str" cm="1">
        <f t="array" ref="P2368">_xlfn.IFS(C2367&lt;=60,"Soft",
C2367&lt;120,"Moderately Soft",
C2367&lt;=170,"Desirable",
C2367&lt;=240,"Moderately Hard",
C2367&gt;240,"Hard")</f>
        <v>Moderately Hard</v>
      </c>
      <c r="Q2368" t="str" cm="1">
        <f t="array" ref="Q2368">_xlfn.IFS(D2367&lt;50,"Non-Beneficial",
D2367&lt;=150,"Excellent",
D2367&lt;=250,"Good",
D2367&lt;=350,"Average",
D2367&lt;=500,"Poor",
D2367&lt;=800,"Very Poor",
D2367&gt;800,"Unacceptable")</f>
        <v>Average</v>
      </c>
      <c r="R2368" t="str">
        <f t="shared" si="325"/>
        <v>Acceptable</v>
      </c>
      <c r="S2368" t="str">
        <f t="shared" si="327"/>
        <v>Safe</v>
      </c>
      <c r="T2368" t="str">
        <f t="shared" si="328"/>
        <v>Acceptable</v>
      </c>
      <c r="U2368" t="str">
        <f t="shared" si="329"/>
        <v>Acceptable</v>
      </c>
      <c r="V2368" t="str">
        <f t="shared" si="330"/>
        <v>Safe</v>
      </c>
      <c r="W2368" t="str">
        <f t="shared" si="331"/>
        <v>Acceptable</v>
      </c>
      <c r="AA2368" t="str">
        <f t="shared" si="332"/>
        <v>Not-Potable</v>
      </c>
      <c r="AB2368" t="str">
        <f t="shared" si="333"/>
        <v>Potable</v>
      </c>
      <c r="AC2368" t="s">
        <v>35</v>
      </c>
    </row>
    <row r="2369" spans="2:29" x14ac:dyDescent="0.3">
      <c r="B2369">
        <v>7.1846977625084101</v>
      </c>
      <c r="C2369">
        <v>189.758396430793</v>
      </c>
      <c r="D2369">
        <v>133.17468112041399</v>
      </c>
      <c r="E2369">
        <v>7.83232039041284</v>
      </c>
      <c r="F2369">
        <v>378.67545609846798</v>
      </c>
      <c r="G2369">
        <v>541.30609667407805</v>
      </c>
      <c r="H2369">
        <v>12.4921785142738</v>
      </c>
      <c r="I2369">
        <v>41.696183154339103</v>
      </c>
      <c r="J2369">
        <v>3.9040634230604701</v>
      </c>
      <c r="O2369" t="str">
        <f t="shared" si="326"/>
        <v>Alkaline</v>
      </c>
      <c r="P2369" t="str" cm="1">
        <f t="array" ref="P2369">_xlfn.IFS(C2368&lt;=60,"Soft",
C2368&lt;120,"Moderately Soft",
C2368&lt;=170,"Desirable",
C2368&lt;=240,"Moderately Hard",
C2368&gt;240,"Hard")</f>
        <v>Moderately Hard</v>
      </c>
      <c r="Q2369" t="str" cm="1">
        <f t="array" ref="Q2369">_xlfn.IFS(D2368&lt;50,"Non-Beneficial",
D2368&lt;=150,"Excellent",
D2368&lt;=250,"Good",
D2368&lt;=350,"Average",
D2368&lt;=500,"Poor",
D2368&lt;=800,"Very Poor",
D2368&gt;800,"Unacceptable")</f>
        <v>Average</v>
      </c>
      <c r="R2369" t="str">
        <f t="shared" si="325"/>
        <v>Unacceptable</v>
      </c>
      <c r="S2369" t="str">
        <f t="shared" si="327"/>
        <v>Safe</v>
      </c>
      <c r="T2369" t="str">
        <f t="shared" si="328"/>
        <v>Acceptable</v>
      </c>
      <c r="U2369" t="str">
        <f t="shared" si="329"/>
        <v>Acceptable</v>
      </c>
      <c r="V2369" t="str">
        <f t="shared" si="330"/>
        <v>Safe</v>
      </c>
      <c r="W2369" t="str">
        <f t="shared" si="331"/>
        <v>Acceptable</v>
      </c>
      <c r="AA2369" t="str">
        <f t="shared" si="332"/>
        <v>Not-Potable</v>
      </c>
      <c r="AB2369" t="str">
        <f t="shared" si="333"/>
        <v>Not-Potable</v>
      </c>
      <c r="AC2369" t="s">
        <v>35</v>
      </c>
    </row>
    <row r="2370" spans="2:29" x14ac:dyDescent="0.3">
      <c r="B2370">
        <v>6.9320850300499197</v>
      </c>
      <c r="C2370">
        <v>205.33848219438099</v>
      </c>
      <c r="D2370">
        <v>195.304738191605</v>
      </c>
      <c r="E2370">
        <v>6.5219554984501702</v>
      </c>
      <c r="F2370">
        <f>$AH$27</f>
        <v>333.77577661081307</v>
      </c>
      <c r="G2370">
        <v>475.21021588742201</v>
      </c>
      <c r="H2370">
        <v>15.673883024056799</v>
      </c>
      <c r="I2370">
        <v>53.955866330153299</v>
      </c>
      <c r="J2370">
        <v>4.4332858876971999</v>
      </c>
      <c r="O2370" t="str">
        <f t="shared" si="326"/>
        <v>Neutral</v>
      </c>
      <c r="P2370" t="str" cm="1">
        <f t="array" ref="P2370">_xlfn.IFS(C2369&lt;=60,"Soft",
C2369&lt;120,"Moderately Soft",
C2369&lt;=170,"Desirable",
C2369&lt;=240,"Moderately Hard",
C2369&gt;240,"Hard")</f>
        <v>Moderately Hard</v>
      </c>
      <c r="Q2370" t="str" cm="1">
        <f t="array" ref="Q2370">_xlfn.IFS(D2369&lt;50,"Non-Beneficial",
D2369&lt;=150,"Excellent",
D2369&lt;=250,"Good",
D2369&lt;=350,"Average",
D2369&lt;=500,"Poor",
D2369&lt;=800,"Very Poor",
D2369&gt;800,"Unacceptable")</f>
        <v>Excellent</v>
      </c>
      <c r="R2370" t="str">
        <f t="shared" si="325"/>
        <v>Unacceptable</v>
      </c>
      <c r="S2370" t="str">
        <f t="shared" si="327"/>
        <v>Safe</v>
      </c>
      <c r="T2370" t="str">
        <f t="shared" si="328"/>
        <v>Unacceptable</v>
      </c>
      <c r="U2370" t="str">
        <f t="shared" si="329"/>
        <v>Acceptable</v>
      </c>
      <c r="V2370" t="str">
        <f t="shared" si="330"/>
        <v>Safe</v>
      </c>
      <c r="W2370" t="str">
        <f t="shared" si="331"/>
        <v>Acceptable</v>
      </c>
      <c r="AA2370" t="str">
        <f t="shared" si="332"/>
        <v>Not-Potable</v>
      </c>
      <c r="AB2370" t="str">
        <f t="shared" si="333"/>
        <v>Not-Potable</v>
      </c>
      <c r="AC2370" t="s">
        <v>35</v>
      </c>
    </row>
    <row r="2371" spans="2:29" x14ac:dyDescent="0.3">
      <c r="B2371">
        <v>6.1747505791003503</v>
      </c>
      <c r="C2371">
        <v>138.51358802644401</v>
      </c>
      <c r="D2371">
        <v>215.041388209703</v>
      </c>
      <c r="E2371">
        <v>10.8602949950903</v>
      </c>
      <c r="F2371">
        <v>338.70301572000199</v>
      </c>
      <c r="G2371">
        <v>447.80546453786297</v>
      </c>
      <c r="H2371">
        <v>14.241965197367101</v>
      </c>
      <c r="I2371">
        <v>31.705933099963801</v>
      </c>
      <c r="J2371">
        <v>2.5660487883616798</v>
      </c>
      <c r="O2371" t="str">
        <f t="shared" si="326"/>
        <v>Neutral</v>
      </c>
      <c r="P2371" t="str" cm="1">
        <f t="array" ref="P2371">_xlfn.IFS(C2370&lt;=60,"Soft",
C2370&lt;120,"Moderately Soft",
C2370&lt;=170,"Desirable",
C2370&lt;=240,"Moderately Hard",
C2370&gt;240,"Hard")</f>
        <v>Moderately Hard</v>
      </c>
      <c r="Q2371" t="str" cm="1">
        <f t="array" ref="Q2371">_xlfn.IFS(D2370&lt;50,"Non-Beneficial",
D2370&lt;=150,"Excellent",
D2370&lt;=250,"Good",
D2370&lt;=350,"Average",
D2370&lt;=500,"Poor",
D2370&lt;=800,"Very Poor",
D2370&gt;800,"Unacceptable")</f>
        <v>Good</v>
      </c>
      <c r="R2371" t="str">
        <f t="shared" ref="R2371:R2434" si="334">IF(E2370&lt;=5,"Acceptable",
IF(E2370&lt;=7,"Needs Boiling","Unacceptable"))</f>
        <v>Needs Boiling</v>
      </c>
      <c r="S2371" t="str">
        <f t="shared" si="327"/>
        <v>Safe</v>
      </c>
      <c r="T2371" t="str">
        <f t="shared" si="328"/>
        <v>Acceptable</v>
      </c>
      <c r="U2371" t="str">
        <f t="shared" si="329"/>
        <v>Acceptable</v>
      </c>
      <c r="V2371" t="str">
        <f t="shared" si="330"/>
        <v>Safe</v>
      </c>
      <c r="W2371" t="str">
        <f t="shared" si="331"/>
        <v>Acceptable</v>
      </c>
      <c r="AA2371" t="str">
        <f t="shared" si="332"/>
        <v>Potable</v>
      </c>
      <c r="AB2371" t="str">
        <f t="shared" si="333"/>
        <v>Potable</v>
      </c>
      <c r="AC2371" t="s">
        <v>35</v>
      </c>
    </row>
    <row r="2372" spans="2:29" x14ac:dyDescent="0.3">
      <c r="B2372">
        <v>9.5402522400072893</v>
      </c>
      <c r="C2372">
        <v>224.05458230044201</v>
      </c>
      <c r="D2372">
        <v>316.83864593327598</v>
      </c>
      <c r="E2372">
        <v>11.994290224518</v>
      </c>
      <c r="F2372">
        <v>315.35908503766098</v>
      </c>
      <c r="G2372">
        <v>493.836378999781</v>
      </c>
      <c r="H2372">
        <v>19.093599143799899</v>
      </c>
      <c r="I2372">
        <v>81.393721822556799</v>
      </c>
      <c r="J2372">
        <v>3.3295038991199002</v>
      </c>
      <c r="O2372" t="str">
        <f t="shared" ref="O2372:O2435" si="335">IF(B2371&lt;3,"Highly Acidic",
IF(AND(B2371&lt;6.52,B2371&gt;=3),"Acidic",
IF(AND(B2371&gt;=6.52,B2371&lt;=6.83),"Drinkable",
IF(AND(B2371&gt;6.83,B2371&lt;8),"Neutral",
IF(AND(B2371&gt;=8,B2371&lt;11),"Alkaline","Highly Alkaline")
))))</f>
        <v>Acidic</v>
      </c>
      <c r="P2372" t="str" cm="1">
        <f t="array" ref="P2372">_xlfn.IFS(C2371&lt;=60,"Soft",
C2371&lt;120,"Moderately Soft",
C2371&lt;=170,"Desirable",
C2371&lt;=240,"Moderately Hard",
C2371&gt;240,"Hard")</f>
        <v>Desirable</v>
      </c>
      <c r="Q2372" t="str" cm="1">
        <f t="array" ref="Q2372">_xlfn.IFS(D2371&lt;50,"Non-Beneficial",
D2371&lt;=150,"Excellent",
D2371&lt;=250,"Good",
D2371&lt;=350,"Average",
D2371&lt;=500,"Poor",
D2371&lt;=800,"Very Poor",
D2371&gt;800,"Unacceptable")</f>
        <v>Good</v>
      </c>
      <c r="R2372" t="str">
        <f t="shared" si="334"/>
        <v>Unacceptable</v>
      </c>
      <c r="S2372" t="str">
        <f t="shared" ref="S2372:S2435" si="336">IF(F2371&lt;=400,"Safe","Unsafe")</f>
        <v>Safe</v>
      </c>
      <c r="T2372" t="str">
        <f t="shared" ref="T2372:T2435" si="337">IF(G2371&lt;=500,"Acceptable","Unacceptable")</f>
        <v>Acceptable</v>
      </c>
      <c r="U2372" t="str">
        <f t="shared" ref="U2372:U2435" si="338">IF(H2371&lt;20,"Acceptable","Unacceptable")</f>
        <v>Acceptable</v>
      </c>
      <c r="V2372" t="str">
        <f t="shared" ref="V2372:V2435" si="339">IF(I2371&lt;=80,"Safe","Unsafe")</f>
        <v>Safe</v>
      </c>
      <c r="W2372" t="str">
        <f t="shared" ref="W2372:W2435" si="340">IF(J2371&lt;5,"Acceptable","Unacceptable")</f>
        <v>Acceptable</v>
      </c>
      <c r="AA2372" t="str">
        <f t="shared" ref="AA2372:AA2435" si="341">IF(
       AND(OR(O2372 = "Drinkable",O2372 = "Neutral"),
                OR(P2372 = "Desirable",P2372 = "Moderately Hard"),
                OR(Q2372 = "Excellent",Q2372 = "Good",Q2372 = "Average"),
                OR(R2372 = "Acceptable",R2372 = "Needs Boiling"),
                S2372 = "Safe",
                T2372 = "Acceptable",
                U2372 = "Acceptable",
                V2372 = "Safe",
                W2372 = "Acceptable"
               ),
     "Potable",
    "Not-Potable"
   )</f>
        <v>Not-Potable</v>
      </c>
      <c r="AB2372" t="str">
        <f t="shared" ref="AB2372:AB2435" si="342">IF(
        SUM(
                   IF(OR(O2372 = "Neutral",O2372 = "Drinkable"),1,0),
                   IF(OR(P2372 = "Desirable",P2372 = "Moderately Hard"),1,0),
                   IF(OR(Q2372 = "Good",Q2372 = "Average",Q2372 ="Excellent"),1,0),
                   IF(OR(R2372 = "Acceptable",R2372 = "Needs Boiling"),1,0),
                   IF(S2372 = "Safe",1,0),
                   IF(T2372 = "Acceptable",1,0),
                   IF(U2372 = "Acceptable",1,0),
                   IF(V2372 = "Safe",1,0),
                   IF(W2372 = "Acceptable",1,0)
               )&gt;7,
      "Potable",
      "Not-Potable"
  )</f>
        <v>Not-Potable</v>
      </c>
      <c r="AC2372" t="s">
        <v>35</v>
      </c>
    </row>
    <row r="2373" spans="2:29" x14ac:dyDescent="0.3">
      <c r="B2373">
        <v>6.8888429323668499</v>
      </c>
      <c r="C2373">
        <v>188.920670566338</v>
      </c>
      <c r="D2373">
        <v>273.68014339002997</v>
      </c>
      <c r="E2373">
        <v>8.0031866130871396</v>
      </c>
      <c r="F2373">
        <v>355.47856272737198</v>
      </c>
      <c r="G2373">
        <v>465.34697913394598</v>
      </c>
      <c r="H2373">
        <v>12.3770833095454</v>
      </c>
      <c r="I2373">
        <v>75.112493543005101</v>
      </c>
      <c r="J2373">
        <v>4.5123324493979302</v>
      </c>
      <c r="O2373" t="str">
        <f t="shared" si="335"/>
        <v>Alkaline</v>
      </c>
      <c r="P2373" t="str" cm="1">
        <f t="array" ref="P2373">_xlfn.IFS(C2372&lt;=60,"Soft",
C2372&lt;120,"Moderately Soft",
C2372&lt;=170,"Desirable",
C2372&lt;=240,"Moderately Hard",
C2372&gt;240,"Hard")</f>
        <v>Moderately Hard</v>
      </c>
      <c r="Q2373" t="str" cm="1">
        <f t="array" ref="Q2373">_xlfn.IFS(D2372&lt;50,"Non-Beneficial",
D2372&lt;=150,"Excellent",
D2372&lt;=250,"Good",
D2372&lt;=350,"Average",
D2372&lt;=500,"Poor",
D2372&lt;=800,"Very Poor",
D2372&gt;800,"Unacceptable")</f>
        <v>Average</v>
      </c>
      <c r="R2373" t="str">
        <f t="shared" si="334"/>
        <v>Unacceptable</v>
      </c>
      <c r="S2373" t="str">
        <f t="shared" si="336"/>
        <v>Safe</v>
      </c>
      <c r="T2373" t="str">
        <f t="shared" si="337"/>
        <v>Acceptable</v>
      </c>
      <c r="U2373" t="str">
        <f t="shared" si="338"/>
        <v>Acceptable</v>
      </c>
      <c r="V2373" t="str">
        <f t="shared" si="339"/>
        <v>Unsafe</v>
      </c>
      <c r="W2373" t="str">
        <f t="shared" si="340"/>
        <v>Acceptable</v>
      </c>
      <c r="AA2373" t="str">
        <f t="shared" si="341"/>
        <v>Not-Potable</v>
      </c>
      <c r="AB2373" t="str">
        <f t="shared" si="342"/>
        <v>Not-Potable</v>
      </c>
      <c r="AC2373" t="s">
        <v>35</v>
      </c>
    </row>
    <row r="2374" spans="2:29" x14ac:dyDescent="0.3">
      <c r="B2374">
        <v>8.1741862670475491</v>
      </c>
      <c r="C2374">
        <v>244.24904583770399</v>
      </c>
      <c r="D2374">
        <v>311.14820836331</v>
      </c>
      <c r="E2374">
        <v>4.7269122862033397</v>
      </c>
      <c r="F2374">
        <v>285.33202575840397</v>
      </c>
      <c r="G2374">
        <v>418.61960007576403</v>
      </c>
      <c r="H2374">
        <v>14.8736262306681</v>
      </c>
      <c r="I2374">
        <v>56.464157490865603</v>
      </c>
      <c r="J2374">
        <v>4.7094028845609399</v>
      </c>
      <c r="O2374" t="str">
        <f t="shared" si="335"/>
        <v>Neutral</v>
      </c>
      <c r="P2374" t="str" cm="1">
        <f t="array" ref="P2374">_xlfn.IFS(C2373&lt;=60,"Soft",
C2373&lt;120,"Moderately Soft",
C2373&lt;=170,"Desirable",
C2373&lt;=240,"Moderately Hard",
C2373&gt;240,"Hard")</f>
        <v>Moderately Hard</v>
      </c>
      <c r="Q2374" t="str" cm="1">
        <f t="array" ref="Q2374">_xlfn.IFS(D2373&lt;50,"Non-Beneficial",
D2373&lt;=150,"Excellent",
D2373&lt;=250,"Good",
D2373&lt;=350,"Average",
D2373&lt;=500,"Poor",
D2373&lt;=800,"Very Poor",
D2373&gt;800,"Unacceptable")</f>
        <v>Average</v>
      </c>
      <c r="R2374" t="str">
        <f t="shared" si="334"/>
        <v>Unacceptable</v>
      </c>
      <c r="S2374" t="str">
        <f t="shared" si="336"/>
        <v>Safe</v>
      </c>
      <c r="T2374" t="str">
        <f t="shared" si="337"/>
        <v>Acceptable</v>
      </c>
      <c r="U2374" t="str">
        <f t="shared" si="338"/>
        <v>Acceptable</v>
      </c>
      <c r="V2374" t="str">
        <f t="shared" si="339"/>
        <v>Safe</v>
      </c>
      <c r="W2374" t="str">
        <f t="shared" si="340"/>
        <v>Acceptable</v>
      </c>
      <c r="AA2374" t="str">
        <f t="shared" si="341"/>
        <v>Not-Potable</v>
      </c>
      <c r="AB2374" t="str">
        <f t="shared" si="342"/>
        <v>Potable</v>
      </c>
      <c r="AC2374" t="s">
        <v>35</v>
      </c>
    </row>
    <row r="2375" spans="2:29" x14ac:dyDescent="0.3">
      <c r="B2375">
        <v>8.7569268592355503</v>
      </c>
      <c r="C2375">
        <v>218.637758922671</v>
      </c>
      <c r="D2375">
        <v>217.520297132667</v>
      </c>
      <c r="E2375">
        <v>6.45487648414246</v>
      </c>
      <c r="F2375">
        <v>276.27810018907599</v>
      </c>
      <c r="G2375">
        <v>356.07576885007597</v>
      </c>
      <c r="H2375">
        <v>15.713148515942599</v>
      </c>
      <c r="I2375">
        <v>67.049638862045001</v>
      </c>
      <c r="J2375">
        <v>2.9456717268238699</v>
      </c>
      <c r="O2375" t="str">
        <f t="shared" si="335"/>
        <v>Alkaline</v>
      </c>
      <c r="P2375" t="str" cm="1">
        <f t="array" ref="P2375">_xlfn.IFS(C2374&lt;=60,"Soft",
C2374&lt;120,"Moderately Soft",
C2374&lt;=170,"Desirable",
C2374&lt;=240,"Moderately Hard",
C2374&gt;240,"Hard")</f>
        <v>Hard</v>
      </c>
      <c r="Q2375" t="str" cm="1">
        <f t="array" ref="Q2375">_xlfn.IFS(D2374&lt;50,"Non-Beneficial",
D2374&lt;=150,"Excellent",
D2374&lt;=250,"Good",
D2374&lt;=350,"Average",
D2374&lt;=500,"Poor",
D2374&lt;=800,"Very Poor",
D2374&gt;800,"Unacceptable")</f>
        <v>Average</v>
      </c>
      <c r="R2375" t="str">
        <f t="shared" si="334"/>
        <v>Acceptable</v>
      </c>
      <c r="S2375" t="str">
        <f t="shared" si="336"/>
        <v>Safe</v>
      </c>
      <c r="T2375" t="str">
        <f t="shared" si="337"/>
        <v>Acceptable</v>
      </c>
      <c r="U2375" t="str">
        <f t="shared" si="338"/>
        <v>Acceptable</v>
      </c>
      <c r="V2375" t="str">
        <f t="shared" si="339"/>
        <v>Safe</v>
      </c>
      <c r="W2375" t="str">
        <f t="shared" si="340"/>
        <v>Acceptable</v>
      </c>
      <c r="AA2375" t="str">
        <f t="shared" si="341"/>
        <v>Not-Potable</v>
      </c>
      <c r="AB2375" t="str">
        <f t="shared" si="342"/>
        <v>Not-Potable</v>
      </c>
      <c r="AC2375" t="s">
        <v>35</v>
      </c>
    </row>
    <row r="2376" spans="2:29" x14ac:dyDescent="0.3">
      <c r="B2376">
        <v>4.7400566880208803</v>
      </c>
      <c r="C2376">
        <v>176.65563127690399</v>
      </c>
      <c r="D2376">
        <v>240.69335914704101</v>
      </c>
      <c r="E2376">
        <v>4.0134444096975397</v>
      </c>
      <c r="F2376">
        <v>367.80501611179102</v>
      </c>
      <c r="G2376">
        <v>288.22129764576101</v>
      </c>
      <c r="H2376">
        <v>13.2042200289196</v>
      </c>
      <c r="I2376">
        <v>77.880375496766803</v>
      </c>
      <c r="J2376">
        <v>5.4679357061309597</v>
      </c>
      <c r="O2376" t="str">
        <f t="shared" si="335"/>
        <v>Alkaline</v>
      </c>
      <c r="P2376" t="str" cm="1">
        <f t="array" ref="P2376">_xlfn.IFS(C2375&lt;=60,"Soft",
C2375&lt;120,"Moderately Soft",
C2375&lt;=170,"Desirable",
C2375&lt;=240,"Moderately Hard",
C2375&gt;240,"Hard")</f>
        <v>Moderately Hard</v>
      </c>
      <c r="Q2376" t="str" cm="1">
        <f t="array" ref="Q2376">_xlfn.IFS(D2375&lt;50,"Non-Beneficial",
D2375&lt;=150,"Excellent",
D2375&lt;=250,"Good",
D2375&lt;=350,"Average",
D2375&lt;=500,"Poor",
D2375&lt;=800,"Very Poor",
D2375&gt;800,"Unacceptable")</f>
        <v>Good</v>
      </c>
      <c r="R2376" t="str">
        <f t="shared" si="334"/>
        <v>Needs Boiling</v>
      </c>
      <c r="S2376" t="str">
        <f t="shared" si="336"/>
        <v>Safe</v>
      </c>
      <c r="T2376" t="str">
        <f t="shared" si="337"/>
        <v>Acceptable</v>
      </c>
      <c r="U2376" t="str">
        <f t="shared" si="338"/>
        <v>Acceptable</v>
      </c>
      <c r="V2376" t="str">
        <f t="shared" si="339"/>
        <v>Safe</v>
      </c>
      <c r="W2376" t="str">
        <f t="shared" si="340"/>
        <v>Acceptable</v>
      </c>
      <c r="AA2376" t="str">
        <f t="shared" si="341"/>
        <v>Not-Potable</v>
      </c>
      <c r="AB2376" t="str">
        <f t="shared" si="342"/>
        <v>Potable</v>
      </c>
      <c r="AC2376" t="s">
        <v>35</v>
      </c>
    </row>
    <row r="2377" spans="2:29" x14ac:dyDescent="0.3">
      <c r="B2377">
        <v>8.7644956192566603</v>
      </c>
      <c r="C2377">
        <v>210.851345974563</v>
      </c>
      <c r="D2377">
        <v>159.78036559255</v>
      </c>
      <c r="E2377">
        <v>8.0433541269790094</v>
      </c>
      <c r="F2377">
        <v>328.75984396253102</v>
      </c>
      <c r="G2377">
        <v>324.04737549460799</v>
      </c>
      <c r="H2377">
        <v>12.128376844244899</v>
      </c>
      <c r="I2377">
        <v>59.789162696881299</v>
      </c>
      <c r="J2377">
        <v>5.7908380060760098</v>
      </c>
      <c r="O2377" t="str">
        <f t="shared" si="335"/>
        <v>Acidic</v>
      </c>
      <c r="P2377" t="str" cm="1">
        <f t="array" ref="P2377">_xlfn.IFS(C2376&lt;=60,"Soft",
C2376&lt;120,"Moderately Soft",
C2376&lt;=170,"Desirable",
C2376&lt;=240,"Moderately Hard",
C2376&gt;240,"Hard")</f>
        <v>Moderately Hard</v>
      </c>
      <c r="Q2377" t="str" cm="1">
        <f t="array" ref="Q2377">_xlfn.IFS(D2376&lt;50,"Non-Beneficial",
D2376&lt;=150,"Excellent",
D2376&lt;=250,"Good",
D2376&lt;=350,"Average",
D2376&lt;=500,"Poor",
D2376&lt;=800,"Very Poor",
D2376&gt;800,"Unacceptable")</f>
        <v>Good</v>
      </c>
      <c r="R2377" t="str">
        <f t="shared" si="334"/>
        <v>Acceptable</v>
      </c>
      <c r="S2377" t="str">
        <f t="shared" si="336"/>
        <v>Safe</v>
      </c>
      <c r="T2377" t="str">
        <f t="shared" si="337"/>
        <v>Acceptable</v>
      </c>
      <c r="U2377" t="str">
        <f t="shared" si="338"/>
        <v>Acceptable</v>
      </c>
      <c r="V2377" t="str">
        <f t="shared" si="339"/>
        <v>Safe</v>
      </c>
      <c r="W2377" t="str">
        <f t="shared" si="340"/>
        <v>Unacceptable</v>
      </c>
      <c r="AA2377" t="str">
        <f t="shared" si="341"/>
        <v>Not-Potable</v>
      </c>
      <c r="AB2377" t="str">
        <f t="shared" si="342"/>
        <v>Not-Potable</v>
      </c>
      <c r="AC2377" t="s">
        <v>35</v>
      </c>
    </row>
    <row r="2378" spans="2:29" x14ac:dyDescent="0.3">
      <c r="B2378">
        <v>7.8994515621814303</v>
      </c>
      <c r="C2378">
        <v>210.73412392</v>
      </c>
      <c r="D2378">
        <v>158.963659365213</v>
      </c>
      <c r="E2378">
        <v>6.9072028155355696</v>
      </c>
      <c r="F2378">
        <v>319.886956565329</v>
      </c>
      <c r="G2378">
        <v>448.666423311632</v>
      </c>
      <c r="H2378">
        <v>18.169921144563599</v>
      </c>
      <c r="I2378">
        <v>124</v>
      </c>
      <c r="J2378">
        <v>2.8537673494417199</v>
      </c>
      <c r="O2378" t="str">
        <f t="shared" si="335"/>
        <v>Alkaline</v>
      </c>
      <c r="P2378" t="str" cm="1">
        <f t="array" ref="P2378">_xlfn.IFS(C2377&lt;=60,"Soft",
C2377&lt;120,"Moderately Soft",
C2377&lt;=170,"Desirable",
C2377&lt;=240,"Moderately Hard",
C2377&gt;240,"Hard")</f>
        <v>Moderately Hard</v>
      </c>
      <c r="Q2378" t="str" cm="1">
        <f t="array" ref="Q2378">_xlfn.IFS(D2377&lt;50,"Non-Beneficial",
D2377&lt;=150,"Excellent",
D2377&lt;=250,"Good",
D2377&lt;=350,"Average",
D2377&lt;=500,"Poor",
D2377&lt;=800,"Very Poor",
D2377&gt;800,"Unacceptable")</f>
        <v>Good</v>
      </c>
      <c r="R2378" t="str">
        <f t="shared" si="334"/>
        <v>Unacceptable</v>
      </c>
      <c r="S2378" t="str">
        <f t="shared" si="336"/>
        <v>Safe</v>
      </c>
      <c r="T2378" t="str">
        <f t="shared" si="337"/>
        <v>Acceptable</v>
      </c>
      <c r="U2378" t="str">
        <f t="shared" si="338"/>
        <v>Acceptable</v>
      </c>
      <c r="V2378" t="str">
        <f t="shared" si="339"/>
        <v>Safe</v>
      </c>
      <c r="W2378" t="str">
        <f t="shared" si="340"/>
        <v>Unacceptable</v>
      </c>
      <c r="AA2378" t="str">
        <f t="shared" si="341"/>
        <v>Not-Potable</v>
      </c>
      <c r="AB2378" t="str">
        <f t="shared" si="342"/>
        <v>Not-Potable</v>
      </c>
      <c r="AC2378" t="s">
        <v>35</v>
      </c>
    </row>
    <row r="2379" spans="2:29" x14ac:dyDescent="0.3">
      <c r="B2379">
        <v>7.4026531501687698</v>
      </c>
      <c r="C2379">
        <v>182.999381353708</v>
      </c>
      <c r="D2379">
        <v>192.59193936622901</v>
      </c>
      <c r="E2379">
        <v>7.6323701595097901</v>
      </c>
      <c r="F2379">
        <v>295.93137330552702</v>
      </c>
      <c r="G2379">
        <v>339.737304406264</v>
      </c>
      <c r="H2379">
        <v>10.4946092089529</v>
      </c>
      <c r="I2379">
        <v>83.118741966071894</v>
      </c>
      <c r="J2379">
        <v>6.2265804048163904</v>
      </c>
      <c r="O2379" t="str">
        <f t="shared" si="335"/>
        <v>Neutral</v>
      </c>
      <c r="P2379" t="str" cm="1">
        <f t="array" ref="P2379">_xlfn.IFS(C2378&lt;=60,"Soft",
C2378&lt;120,"Moderately Soft",
C2378&lt;=170,"Desirable",
C2378&lt;=240,"Moderately Hard",
C2378&gt;240,"Hard")</f>
        <v>Moderately Hard</v>
      </c>
      <c r="Q2379" t="str" cm="1">
        <f t="array" ref="Q2379">_xlfn.IFS(D2378&lt;50,"Non-Beneficial",
D2378&lt;=150,"Excellent",
D2378&lt;=250,"Good",
D2378&lt;=350,"Average",
D2378&lt;=500,"Poor",
D2378&lt;=800,"Very Poor",
D2378&gt;800,"Unacceptable")</f>
        <v>Good</v>
      </c>
      <c r="R2379" t="str">
        <f t="shared" si="334"/>
        <v>Needs Boiling</v>
      </c>
      <c r="S2379" t="str">
        <f t="shared" si="336"/>
        <v>Safe</v>
      </c>
      <c r="T2379" t="str">
        <f t="shared" si="337"/>
        <v>Acceptable</v>
      </c>
      <c r="U2379" t="str">
        <f t="shared" si="338"/>
        <v>Acceptable</v>
      </c>
      <c r="V2379" t="str">
        <f t="shared" si="339"/>
        <v>Unsafe</v>
      </c>
      <c r="W2379" t="str">
        <f t="shared" si="340"/>
        <v>Acceptable</v>
      </c>
      <c r="AA2379" t="str">
        <f t="shared" si="341"/>
        <v>Not-Potable</v>
      </c>
      <c r="AB2379" t="str">
        <f t="shared" si="342"/>
        <v>Potable</v>
      </c>
      <c r="AC2379" t="s">
        <v>35</v>
      </c>
    </row>
    <row r="2380" spans="2:29" x14ac:dyDescent="0.3">
      <c r="B2380">
        <v>5.8000341769897004</v>
      </c>
      <c r="C2380">
        <v>181.453514978051</v>
      </c>
      <c r="D2380">
        <v>130.28688458382601</v>
      </c>
      <c r="E2380">
        <v>6.1067647843393296</v>
      </c>
      <c r="F2380">
        <v>374.357783886368</v>
      </c>
      <c r="G2380">
        <v>405.51721995697</v>
      </c>
      <c r="H2380">
        <v>15.7738253462364</v>
      </c>
      <c r="I2380">
        <v>35.338133489497203</v>
      </c>
      <c r="J2380">
        <v>4.0744075716550903</v>
      </c>
      <c r="O2380" t="str">
        <f t="shared" si="335"/>
        <v>Neutral</v>
      </c>
      <c r="P2380" t="str" cm="1">
        <f t="array" ref="P2380">_xlfn.IFS(C2379&lt;=60,"Soft",
C2379&lt;120,"Moderately Soft",
C2379&lt;=170,"Desirable",
C2379&lt;=240,"Moderately Hard",
C2379&gt;240,"Hard")</f>
        <v>Moderately Hard</v>
      </c>
      <c r="Q2380" t="str" cm="1">
        <f t="array" ref="Q2380">_xlfn.IFS(D2379&lt;50,"Non-Beneficial",
D2379&lt;=150,"Excellent",
D2379&lt;=250,"Good",
D2379&lt;=350,"Average",
D2379&lt;=500,"Poor",
D2379&lt;=800,"Very Poor",
D2379&gt;800,"Unacceptable")</f>
        <v>Good</v>
      </c>
      <c r="R2380" t="str">
        <f t="shared" si="334"/>
        <v>Unacceptable</v>
      </c>
      <c r="S2380" t="str">
        <f t="shared" si="336"/>
        <v>Safe</v>
      </c>
      <c r="T2380" t="str">
        <f t="shared" si="337"/>
        <v>Acceptable</v>
      </c>
      <c r="U2380" t="str">
        <f t="shared" si="338"/>
        <v>Acceptable</v>
      </c>
      <c r="V2380" t="str">
        <f t="shared" si="339"/>
        <v>Unsafe</v>
      </c>
      <c r="W2380" t="str">
        <f t="shared" si="340"/>
        <v>Unacceptable</v>
      </c>
      <c r="AA2380" t="str">
        <f t="shared" si="341"/>
        <v>Not-Potable</v>
      </c>
      <c r="AB2380" t="str">
        <f t="shared" si="342"/>
        <v>Not-Potable</v>
      </c>
      <c r="AC2380" t="s">
        <v>35</v>
      </c>
    </row>
    <row r="2381" spans="2:29" x14ac:dyDescent="0.3">
      <c r="B2381">
        <v>7.0891841872037498</v>
      </c>
      <c r="C2381">
        <v>179.04583809715299</v>
      </c>
      <c r="D2381">
        <v>210.65663658448099</v>
      </c>
      <c r="E2381">
        <v>7.4716144064609802</v>
      </c>
      <c r="F2381">
        <v>377.77802413715102</v>
      </c>
      <c r="G2381">
        <v>571.575505252722</v>
      </c>
      <c r="H2381">
        <v>12.6231042904282</v>
      </c>
      <c r="I2381">
        <v>85.241178918669306</v>
      </c>
      <c r="J2381">
        <v>3.2660285121463901</v>
      </c>
      <c r="O2381" t="str">
        <f t="shared" si="335"/>
        <v>Acidic</v>
      </c>
      <c r="P2381" t="str" cm="1">
        <f t="array" ref="P2381">_xlfn.IFS(C2380&lt;=60,"Soft",
C2380&lt;120,"Moderately Soft",
C2380&lt;=170,"Desirable",
C2380&lt;=240,"Moderately Hard",
C2380&gt;240,"Hard")</f>
        <v>Moderately Hard</v>
      </c>
      <c r="Q2381" t="str" cm="1">
        <f t="array" ref="Q2381">_xlfn.IFS(D2380&lt;50,"Non-Beneficial",
D2380&lt;=150,"Excellent",
D2380&lt;=250,"Good",
D2380&lt;=350,"Average",
D2380&lt;=500,"Poor",
D2380&lt;=800,"Very Poor",
D2380&gt;800,"Unacceptable")</f>
        <v>Excellent</v>
      </c>
      <c r="R2381" t="str">
        <f t="shared" si="334"/>
        <v>Needs Boiling</v>
      </c>
      <c r="S2381" t="str">
        <f t="shared" si="336"/>
        <v>Safe</v>
      </c>
      <c r="T2381" t="str">
        <f t="shared" si="337"/>
        <v>Acceptable</v>
      </c>
      <c r="U2381" t="str">
        <f t="shared" si="338"/>
        <v>Acceptable</v>
      </c>
      <c r="V2381" t="str">
        <f t="shared" si="339"/>
        <v>Safe</v>
      </c>
      <c r="W2381" t="str">
        <f t="shared" si="340"/>
        <v>Acceptable</v>
      </c>
      <c r="AA2381" t="str">
        <f t="shared" si="341"/>
        <v>Not-Potable</v>
      </c>
      <c r="AB2381" t="str">
        <f t="shared" si="342"/>
        <v>Potable</v>
      </c>
      <c r="AC2381" t="s">
        <v>35</v>
      </c>
    </row>
    <row r="2382" spans="2:29" x14ac:dyDescent="0.3">
      <c r="B2382">
        <v>7.85220666401624</v>
      </c>
      <c r="C2382">
        <v>169.02837864959099</v>
      </c>
      <c r="D2382">
        <v>229.12189578993599</v>
      </c>
      <c r="E2382">
        <v>9.6162226968051101</v>
      </c>
      <c r="F2382">
        <f>$AH$27</f>
        <v>333.77577661081307</v>
      </c>
      <c r="G2382">
        <v>468.445396180476</v>
      </c>
      <c r="H2382">
        <v>12.6011215716634</v>
      </c>
      <c r="I2382">
        <v>80.625159546506296</v>
      </c>
      <c r="J2382">
        <v>3.5324376192277298</v>
      </c>
      <c r="O2382" t="str">
        <f t="shared" si="335"/>
        <v>Neutral</v>
      </c>
      <c r="P2382" t="str" cm="1">
        <f t="array" ref="P2382">_xlfn.IFS(C2381&lt;=60,"Soft",
C2381&lt;120,"Moderately Soft",
C2381&lt;=170,"Desirable",
C2381&lt;=240,"Moderately Hard",
C2381&gt;240,"Hard")</f>
        <v>Moderately Hard</v>
      </c>
      <c r="Q2382" t="str" cm="1">
        <f t="array" ref="Q2382">_xlfn.IFS(D2381&lt;50,"Non-Beneficial",
D2381&lt;=150,"Excellent",
D2381&lt;=250,"Good",
D2381&lt;=350,"Average",
D2381&lt;=500,"Poor",
D2381&lt;=800,"Very Poor",
D2381&gt;800,"Unacceptable")</f>
        <v>Good</v>
      </c>
      <c r="R2382" t="str">
        <f t="shared" si="334"/>
        <v>Unacceptable</v>
      </c>
      <c r="S2382" t="str">
        <f t="shared" si="336"/>
        <v>Safe</v>
      </c>
      <c r="T2382" t="str">
        <f t="shared" si="337"/>
        <v>Unacceptable</v>
      </c>
      <c r="U2382" t="str">
        <f t="shared" si="338"/>
        <v>Acceptable</v>
      </c>
      <c r="V2382" t="str">
        <f t="shared" si="339"/>
        <v>Unsafe</v>
      </c>
      <c r="W2382" t="str">
        <f t="shared" si="340"/>
        <v>Acceptable</v>
      </c>
      <c r="AA2382" t="str">
        <f t="shared" si="341"/>
        <v>Not-Potable</v>
      </c>
      <c r="AB2382" t="str">
        <f t="shared" si="342"/>
        <v>Not-Potable</v>
      </c>
      <c r="AC2382" t="s">
        <v>35</v>
      </c>
    </row>
    <row r="2383" spans="2:29" x14ac:dyDescent="0.3">
      <c r="B2383">
        <v>4.9456947000877403</v>
      </c>
      <c r="C2383">
        <v>170.44092056220299</v>
      </c>
      <c r="D2383">
        <v>230.007231373959</v>
      </c>
      <c r="E2383">
        <v>4.4337247631060999</v>
      </c>
      <c r="F2383">
        <v>340.64566954904598</v>
      </c>
      <c r="G2383">
        <v>346.64226740627902</v>
      </c>
      <c r="H2383">
        <v>13.276638038143201</v>
      </c>
      <c r="I2383">
        <v>84.551080865058296</v>
      </c>
      <c r="J2383">
        <v>3.78251746030692</v>
      </c>
      <c r="O2383" t="str">
        <f t="shared" si="335"/>
        <v>Neutral</v>
      </c>
      <c r="P2383" t="str" cm="1">
        <f t="array" ref="P2383">_xlfn.IFS(C2382&lt;=60,"Soft",
C2382&lt;120,"Moderately Soft",
C2382&lt;=170,"Desirable",
C2382&lt;=240,"Moderately Hard",
C2382&gt;240,"Hard")</f>
        <v>Desirable</v>
      </c>
      <c r="Q2383" t="str" cm="1">
        <f t="array" ref="Q2383">_xlfn.IFS(D2382&lt;50,"Non-Beneficial",
D2382&lt;=150,"Excellent",
D2382&lt;=250,"Good",
D2382&lt;=350,"Average",
D2382&lt;=500,"Poor",
D2382&lt;=800,"Very Poor",
D2382&gt;800,"Unacceptable")</f>
        <v>Good</v>
      </c>
      <c r="R2383" t="str">
        <f t="shared" si="334"/>
        <v>Unacceptable</v>
      </c>
      <c r="S2383" t="str">
        <f t="shared" si="336"/>
        <v>Safe</v>
      </c>
      <c r="T2383" t="str">
        <f t="shared" si="337"/>
        <v>Acceptable</v>
      </c>
      <c r="U2383" t="str">
        <f t="shared" si="338"/>
        <v>Acceptable</v>
      </c>
      <c r="V2383" t="str">
        <f t="shared" si="339"/>
        <v>Unsafe</v>
      </c>
      <c r="W2383" t="str">
        <f t="shared" si="340"/>
        <v>Acceptable</v>
      </c>
      <c r="AA2383" t="str">
        <f t="shared" si="341"/>
        <v>Not-Potable</v>
      </c>
      <c r="AB2383" t="str">
        <f t="shared" si="342"/>
        <v>Not-Potable</v>
      </c>
      <c r="AC2383" t="s">
        <v>35</v>
      </c>
    </row>
    <row r="2384" spans="2:29" x14ac:dyDescent="0.3">
      <c r="B2384">
        <v>9.7769320500362493</v>
      </c>
      <c r="C2384">
        <v>213.91507967662</v>
      </c>
      <c r="D2384">
        <v>239.719895189151</v>
      </c>
      <c r="E2384">
        <v>9.6033023513099796</v>
      </c>
      <c r="F2384">
        <v>293.82500782761798</v>
      </c>
      <c r="G2384">
        <v>507.016572797778</v>
      </c>
      <c r="H2384">
        <v>16.066560898475</v>
      </c>
      <c r="I2384">
        <v>82.860936226715395</v>
      </c>
      <c r="J2384">
        <v>2.5694680012734099</v>
      </c>
      <c r="O2384" t="str">
        <f t="shared" si="335"/>
        <v>Acidic</v>
      </c>
      <c r="P2384" t="str" cm="1">
        <f t="array" ref="P2384">_xlfn.IFS(C2383&lt;=60,"Soft",
C2383&lt;120,"Moderately Soft",
C2383&lt;=170,"Desirable",
C2383&lt;=240,"Moderately Hard",
C2383&gt;240,"Hard")</f>
        <v>Moderately Hard</v>
      </c>
      <c r="Q2384" t="str" cm="1">
        <f t="array" ref="Q2384">_xlfn.IFS(D2383&lt;50,"Non-Beneficial",
D2383&lt;=150,"Excellent",
D2383&lt;=250,"Good",
D2383&lt;=350,"Average",
D2383&lt;=500,"Poor",
D2383&lt;=800,"Very Poor",
D2383&gt;800,"Unacceptable")</f>
        <v>Good</v>
      </c>
      <c r="R2384" t="str">
        <f t="shared" si="334"/>
        <v>Acceptable</v>
      </c>
      <c r="S2384" t="str">
        <f t="shared" si="336"/>
        <v>Safe</v>
      </c>
      <c r="T2384" t="str">
        <f t="shared" si="337"/>
        <v>Acceptable</v>
      </c>
      <c r="U2384" t="str">
        <f t="shared" si="338"/>
        <v>Acceptable</v>
      </c>
      <c r="V2384" t="str">
        <f t="shared" si="339"/>
        <v>Unsafe</v>
      </c>
      <c r="W2384" t="str">
        <f t="shared" si="340"/>
        <v>Acceptable</v>
      </c>
      <c r="AA2384" t="str">
        <f t="shared" si="341"/>
        <v>Not-Potable</v>
      </c>
      <c r="AB2384" t="str">
        <f t="shared" si="342"/>
        <v>Not-Potable</v>
      </c>
      <c r="AC2384" t="s">
        <v>35</v>
      </c>
    </row>
    <row r="2385" spans="2:29" x14ac:dyDescent="0.3">
      <c r="B2385">
        <v>5.1534886402670397</v>
      </c>
      <c r="C2385">
        <v>107.34198187869001</v>
      </c>
      <c r="D2385">
        <v>191.15721861106599</v>
      </c>
      <c r="E2385">
        <v>9.2961140143135594</v>
      </c>
      <c r="F2385">
        <v>333.06193936684099</v>
      </c>
      <c r="G2385">
        <v>457.89153246385303</v>
      </c>
      <c r="H2385">
        <v>17.445656059740202</v>
      </c>
      <c r="I2385">
        <v>77.598804001186807</v>
      </c>
      <c r="J2385">
        <v>3.74992056453052</v>
      </c>
      <c r="O2385" t="str">
        <f t="shared" si="335"/>
        <v>Alkaline</v>
      </c>
      <c r="P2385" t="str" cm="1">
        <f t="array" ref="P2385">_xlfn.IFS(C2384&lt;=60,"Soft",
C2384&lt;120,"Moderately Soft",
C2384&lt;=170,"Desirable",
C2384&lt;=240,"Moderately Hard",
C2384&gt;240,"Hard")</f>
        <v>Moderately Hard</v>
      </c>
      <c r="Q2385" t="str" cm="1">
        <f t="array" ref="Q2385">_xlfn.IFS(D2384&lt;50,"Non-Beneficial",
D2384&lt;=150,"Excellent",
D2384&lt;=250,"Good",
D2384&lt;=350,"Average",
D2384&lt;=500,"Poor",
D2384&lt;=800,"Very Poor",
D2384&gt;800,"Unacceptable")</f>
        <v>Good</v>
      </c>
      <c r="R2385" t="str">
        <f t="shared" si="334"/>
        <v>Unacceptable</v>
      </c>
      <c r="S2385" t="str">
        <f t="shared" si="336"/>
        <v>Safe</v>
      </c>
      <c r="T2385" t="str">
        <f t="shared" si="337"/>
        <v>Unacceptable</v>
      </c>
      <c r="U2385" t="str">
        <f t="shared" si="338"/>
        <v>Acceptable</v>
      </c>
      <c r="V2385" t="str">
        <f t="shared" si="339"/>
        <v>Unsafe</v>
      </c>
      <c r="W2385" t="str">
        <f t="shared" si="340"/>
        <v>Acceptable</v>
      </c>
      <c r="AA2385" t="str">
        <f t="shared" si="341"/>
        <v>Not-Potable</v>
      </c>
      <c r="AB2385" t="str">
        <f t="shared" si="342"/>
        <v>Not-Potable</v>
      </c>
      <c r="AC2385" t="s">
        <v>35</v>
      </c>
    </row>
    <row r="2386" spans="2:29" x14ac:dyDescent="0.3">
      <c r="B2386">
        <v>6.8849810844197998</v>
      </c>
      <c r="C2386">
        <v>138.44011074445999</v>
      </c>
      <c r="D2386">
        <v>148.93206395811899</v>
      </c>
      <c r="E2386">
        <v>9.6864347982087402</v>
      </c>
      <c r="F2386">
        <v>319.13499052518398</v>
      </c>
      <c r="G2386">
        <v>286.92155809604799</v>
      </c>
      <c r="H2386">
        <v>14.184036095168601</v>
      </c>
      <c r="I2386">
        <v>54.559076550257601</v>
      </c>
      <c r="J2386">
        <v>4.5843191797685101</v>
      </c>
      <c r="O2386" t="str">
        <f t="shared" si="335"/>
        <v>Acidic</v>
      </c>
      <c r="P2386" t="str" cm="1">
        <f t="array" ref="P2386">_xlfn.IFS(C2385&lt;=60,"Soft",
C2385&lt;120,"Moderately Soft",
C2385&lt;=170,"Desirable",
C2385&lt;=240,"Moderately Hard",
C2385&gt;240,"Hard")</f>
        <v>Moderately Soft</v>
      </c>
      <c r="Q2386" t="str" cm="1">
        <f t="array" ref="Q2386">_xlfn.IFS(D2385&lt;50,"Non-Beneficial",
D2385&lt;=150,"Excellent",
D2385&lt;=250,"Good",
D2385&lt;=350,"Average",
D2385&lt;=500,"Poor",
D2385&lt;=800,"Very Poor",
D2385&gt;800,"Unacceptable")</f>
        <v>Good</v>
      </c>
      <c r="R2386" t="str">
        <f t="shared" si="334"/>
        <v>Unacceptable</v>
      </c>
      <c r="S2386" t="str">
        <f t="shared" si="336"/>
        <v>Safe</v>
      </c>
      <c r="T2386" t="str">
        <f t="shared" si="337"/>
        <v>Acceptable</v>
      </c>
      <c r="U2386" t="str">
        <f t="shared" si="338"/>
        <v>Acceptable</v>
      </c>
      <c r="V2386" t="str">
        <f t="shared" si="339"/>
        <v>Safe</v>
      </c>
      <c r="W2386" t="str">
        <f t="shared" si="340"/>
        <v>Acceptable</v>
      </c>
      <c r="AA2386" t="str">
        <f t="shared" si="341"/>
        <v>Not-Potable</v>
      </c>
      <c r="AB2386" t="str">
        <f t="shared" si="342"/>
        <v>Not-Potable</v>
      </c>
      <c r="AC2386" t="s">
        <v>35</v>
      </c>
    </row>
    <row r="2387" spans="2:29" x14ac:dyDescent="0.3">
      <c r="B2387">
        <v>7.6087501912521596</v>
      </c>
      <c r="C2387">
        <v>192.85664372253899</v>
      </c>
      <c r="D2387">
        <v>254.108118715573</v>
      </c>
      <c r="E2387">
        <v>5.9550083971098298</v>
      </c>
      <c r="F2387">
        <v>283.80296707764199</v>
      </c>
      <c r="G2387">
        <v>432.20954474972598</v>
      </c>
      <c r="H2387">
        <v>12.7963473572035</v>
      </c>
      <c r="I2387">
        <v>81.103791800402604</v>
      </c>
      <c r="J2387">
        <v>4.6274642232389098</v>
      </c>
      <c r="O2387" t="str">
        <f t="shared" si="335"/>
        <v>Neutral</v>
      </c>
      <c r="P2387" t="str" cm="1">
        <f t="array" ref="P2387">_xlfn.IFS(C2386&lt;=60,"Soft",
C2386&lt;120,"Moderately Soft",
C2386&lt;=170,"Desirable",
C2386&lt;=240,"Moderately Hard",
C2386&gt;240,"Hard")</f>
        <v>Desirable</v>
      </c>
      <c r="Q2387" t="str" cm="1">
        <f t="array" ref="Q2387">_xlfn.IFS(D2386&lt;50,"Non-Beneficial",
D2386&lt;=150,"Excellent",
D2386&lt;=250,"Good",
D2386&lt;=350,"Average",
D2386&lt;=500,"Poor",
D2386&lt;=800,"Very Poor",
D2386&gt;800,"Unacceptable")</f>
        <v>Excellent</v>
      </c>
      <c r="R2387" t="str">
        <f t="shared" si="334"/>
        <v>Unacceptable</v>
      </c>
      <c r="S2387" t="str">
        <f t="shared" si="336"/>
        <v>Safe</v>
      </c>
      <c r="T2387" t="str">
        <f t="shared" si="337"/>
        <v>Acceptable</v>
      </c>
      <c r="U2387" t="str">
        <f t="shared" si="338"/>
        <v>Acceptable</v>
      </c>
      <c r="V2387" t="str">
        <f t="shared" si="339"/>
        <v>Safe</v>
      </c>
      <c r="W2387" t="str">
        <f t="shared" si="340"/>
        <v>Acceptable</v>
      </c>
      <c r="AA2387" t="str">
        <f t="shared" si="341"/>
        <v>Not-Potable</v>
      </c>
      <c r="AB2387" t="str">
        <f t="shared" si="342"/>
        <v>Potable</v>
      </c>
      <c r="AC2387" t="s">
        <v>35</v>
      </c>
    </row>
    <row r="2388" spans="2:29" x14ac:dyDescent="0.3">
      <c r="B2388">
        <f>$AG$27</f>
        <v>7.080794504276815</v>
      </c>
      <c r="C2388">
        <v>210.09760794478899</v>
      </c>
      <c r="D2388">
        <v>236.168046226277</v>
      </c>
      <c r="E2388">
        <v>4.46567695963983</v>
      </c>
      <c r="F2388">
        <v>365.961257782681</v>
      </c>
      <c r="G2388">
        <v>421.87985373319998</v>
      </c>
      <c r="H2388">
        <v>14.536852253337299</v>
      </c>
      <c r="I2388">
        <v>76.157103368991798</v>
      </c>
      <c r="J2388">
        <v>2.2904111197255199</v>
      </c>
      <c r="O2388" t="str">
        <f t="shared" si="335"/>
        <v>Neutral</v>
      </c>
      <c r="P2388" t="str" cm="1">
        <f t="array" ref="P2388">_xlfn.IFS(C2387&lt;=60,"Soft",
C2387&lt;120,"Moderately Soft",
C2387&lt;=170,"Desirable",
C2387&lt;=240,"Moderately Hard",
C2387&gt;240,"Hard")</f>
        <v>Moderately Hard</v>
      </c>
      <c r="Q2388" t="str" cm="1">
        <f t="array" ref="Q2388">_xlfn.IFS(D2387&lt;50,"Non-Beneficial",
D2387&lt;=150,"Excellent",
D2387&lt;=250,"Good",
D2387&lt;=350,"Average",
D2387&lt;=500,"Poor",
D2387&lt;=800,"Very Poor",
D2387&gt;800,"Unacceptable")</f>
        <v>Average</v>
      </c>
      <c r="R2388" t="str">
        <f t="shared" si="334"/>
        <v>Needs Boiling</v>
      </c>
      <c r="S2388" t="str">
        <f t="shared" si="336"/>
        <v>Safe</v>
      </c>
      <c r="T2388" t="str">
        <f t="shared" si="337"/>
        <v>Acceptable</v>
      </c>
      <c r="U2388" t="str">
        <f t="shared" si="338"/>
        <v>Acceptable</v>
      </c>
      <c r="V2388" t="str">
        <f t="shared" si="339"/>
        <v>Unsafe</v>
      </c>
      <c r="W2388" t="str">
        <f t="shared" si="340"/>
        <v>Acceptable</v>
      </c>
      <c r="AA2388" t="str">
        <f t="shared" si="341"/>
        <v>Not-Potable</v>
      </c>
      <c r="AB2388" t="str">
        <f t="shared" si="342"/>
        <v>Potable</v>
      </c>
      <c r="AC2388" t="s">
        <v>35</v>
      </c>
    </row>
    <row r="2389" spans="2:29" x14ac:dyDescent="0.3">
      <c r="B2389">
        <v>4.9019068560120296</v>
      </c>
      <c r="C2389">
        <v>141.93078127421799</v>
      </c>
      <c r="D2389">
        <v>136.147509254694</v>
      </c>
      <c r="E2389">
        <v>8.3069604576265892</v>
      </c>
      <c r="F2389">
        <v>368.61868756896598</v>
      </c>
      <c r="G2389">
        <v>439.05535618517303</v>
      </c>
      <c r="H2389">
        <v>9.9216233254697901</v>
      </c>
      <c r="I2389">
        <v>82.660164917975806</v>
      </c>
      <c r="J2389">
        <v>4.1035342740200198</v>
      </c>
      <c r="O2389" t="str">
        <f t="shared" si="335"/>
        <v>Neutral</v>
      </c>
      <c r="P2389" t="str" cm="1">
        <f t="array" ref="P2389">_xlfn.IFS(C2388&lt;=60,"Soft",
C2388&lt;120,"Moderately Soft",
C2388&lt;=170,"Desirable",
C2388&lt;=240,"Moderately Hard",
C2388&gt;240,"Hard")</f>
        <v>Moderately Hard</v>
      </c>
      <c r="Q2389" t="str" cm="1">
        <f t="array" ref="Q2389">_xlfn.IFS(D2388&lt;50,"Non-Beneficial",
D2388&lt;=150,"Excellent",
D2388&lt;=250,"Good",
D2388&lt;=350,"Average",
D2388&lt;=500,"Poor",
D2388&lt;=800,"Very Poor",
D2388&gt;800,"Unacceptable")</f>
        <v>Good</v>
      </c>
      <c r="R2389" t="str">
        <f t="shared" si="334"/>
        <v>Acceptable</v>
      </c>
      <c r="S2389" t="str">
        <f t="shared" si="336"/>
        <v>Safe</v>
      </c>
      <c r="T2389" t="str">
        <f t="shared" si="337"/>
        <v>Acceptable</v>
      </c>
      <c r="U2389" t="str">
        <f t="shared" si="338"/>
        <v>Acceptable</v>
      </c>
      <c r="V2389" t="str">
        <f t="shared" si="339"/>
        <v>Safe</v>
      </c>
      <c r="W2389" t="str">
        <f t="shared" si="340"/>
        <v>Acceptable</v>
      </c>
      <c r="AA2389" t="str">
        <f t="shared" si="341"/>
        <v>Potable</v>
      </c>
      <c r="AB2389" t="str">
        <f t="shared" si="342"/>
        <v>Potable</v>
      </c>
      <c r="AC2389" t="s">
        <v>35</v>
      </c>
    </row>
    <row r="2390" spans="2:29" x14ac:dyDescent="0.3">
      <c r="B2390">
        <v>5.71121250631729</v>
      </c>
      <c r="C2390">
        <v>145.82586873101999</v>
      </c>
      <c r="D2390">
        <v>211.57179728977698</v>
      </c>
      <c r="E2390">
        <v>7.9547211533037796</v>
      </c>
      <c r="F2390">
        <v>385.206097376299</v>
      </c>
      <c r="G2390">
        <v>441.08656325499402</v>
      </c>
      <c r="H2390">
        <v>16.6820245498348</v>
      </c>
      <c r="I2390">
        <v>70.470889070714193</v>
      </c>
      <c r="J2390">
        <v>3.9533349669675402</v>
      </c>
      <c r="O2390" t="str">
        <f t="shared" si="335"/>
        <v>Acidic</v>
      </c>
      <c r="P2390" t="str" cm="1">
        <f t="array" ref="P2390">_xlfn.IFS(C2389&lt;=60,"Soft",
C2389&lt;120,"Moderately Soft",
C2389&lt;=170,"Desirable",
C2389&lt;=240,"Moderately Hard",
C2389&gt;240,"Hard")</f>
        <v>Desirable</v>
      </c>
      <c r="Q2390" t="str" cm="1">
        <f t="array" ref="Q2390">_xlfn.IFS(D2389&lt;50,"Non-Beneficial",
D2389&lt;=150,"Excellent",
D2389&lt;=250,"Good",
D2389&lt;=350,"Average",
D2389&lt;=500,"Poor",
D2389&lt;=800,"Very Poor",
D2389&gt;800,"Unacceptable")</f>
        <v>Excellent</v>
      </c>
      <c r="R2390" t="str">
        <f t="shared" si="334"/>
        <v>Unacceptable</v>
      </c>
      <c r="S2390" t="str">
        <f t="shared" si="336"/>
        <v>Safe</v>
      </c>
      <c r="T2390" t="str">
        <f t="shared" si="337"/>
        <v>Acceptable</v>
      </c>
      <c r="U2390" t="str">
        <f t="shared" si="338"/>
        <v>Acceptable</v>
      </c>
      <c r="V2390" t="str">
        <f t="shared" si="339"/>
        <v>Unsafe</v>
      </c>
      <c r="W2390" t="str">
        <f t="shared" si="340"/>
        <v>Acceptable</v>
      </c>
      <c r="AA2390" t="str">
        <f t="shared" si="341"/>
        <v>Not-Potable</v>
      </c>
      <c r="AB2390" t="str">
        <f t="shared" si="342"/>
        <v>Not-Potable</v>
      </c>
      <c r="AC2390" t="s">
        <v>35</v>
      </c>
    </row>
    <row r="2391" spans="2:29" x14ac:dyDescent="0.3">
      <c r="B2391">
        <v>7.47668951161398</v>
      </c>
      <c r="C2391">
        <v>162.00870309518501</v>
      </c>
      <c r="D2391">
        <v>221.71318898177103</v>
      </c>
      <c r="E2391">
        <v>9.6115985583123802</v>
      </c>
      <c r="F2391">
        <f>$AH$27</f>
        <v>333.77577661081307</v>
      </c>
      <c r="G2391">
        <v>401.23481518226998</v>
      </c>
      <c r="H2391">
        <v>14.993740060714501</v>
      </c>
      <c r="I2391">
        <v>82.861764240611393</v>
      </c>
      <c r="J2391">
        <v>4.1955392863470999</v>
      </c>
      <c r="O2391" t="str">
        <f t="shared" si="335"/>
        <v>Acidic</v>
      </c>
      <c r="P2391" t="str" cm="1">
        <f t="array" ref="P2391">_xlfn.IFS(C2390&lt;=60,"Soft",
C2390&lt;120,"Moderately Soft",
C2390&lt;=170,"Desirable",
C2390&lt;=240,"Moderately Hard",
C2390&gt;240,"Hard")</f>
        <v>Desirable</v>
      </c>
      <c r="Q2391" t="str" cm="1">
        <f t="array" ref="Q2391">_xlfn.IFS(D2390&lt;50,"Non-Beneficial",
D2390&lt;=150,"Excellent",
D2390&lt;=250,"Good",
D2390&lt;=350,"Average",
D2390&lt;=500,"Poor",
D2390&lt;=800,"Very Poor",
D2390&gt;800,"Unacceptable")</f>
        <v>Good</v>
      </c>
      <c r="R2391" t="str">
        <f t="shared" si="334"/>
        <v>Unacceptable</v>
      </c>
      <c r="S2391" t="str">
        <f t="shared" si="336"/>
        <v>Safe</v>
      </c>
      <c r="T2391" t="str">
        <f t="shared" si="337"/>
        <v>Acceptable</v>
      </c>
      <c r="U2391" t="str">
        <f t="shared" si="338"/>
        <v>Acceptable</v>
      </c>
      <c r="V2391" t="str">
        <f t="shared" si="339"/>
        <v>Safe</v>
      </c>
      <c r="W2391" t="str">
        <f t="shared" si="340"/>
        <v>Acceptable</v>
      </c>
      <c r="AA2391" t="str">
        <f t="shared" si="341"/>
        <v>Not-Potable</v>
      </c>
      <c r="AB2391" t="str">
        <f t="shared" si="342"/>
        <v>Not-Potable</v>
      </c>
      <c r="AC2391" t="s">
        <v>35</v>
      </c>
    </row>
    <row r="2392" spans="2:29" x14ac:dyDescent="0.3">
      <c r="B2392">
        <v>7.0334950550202899</v>
      </c>
      <c r="C2392">
        <v>191.88021660306501</v>
      </c>
      <c r="D2392">
        <v>293.22740697203</v>
      </c>
      <c r="E2392">
        <v>9.0270569832951999</v>
      </c>
      <c r="F2392">
        <f>$AH$27</f>
        <v>333.77577661081307</v>
      </c>
      <c r="G2392">
        <v>496.198299357179</v>
      </c>
      <c r="H2392">
        <v>17.1916462097244</v>
      </c>
      <c r="I2392">
        <v>42.864682145606103</v>
      </c>
      <c r="J2392">
        <v>3.67895709227902</v>
      </c>
      <c r="O2392" t="str">
        <f t="shared" si="335"/>
        <v>Neutral</v>
      </c>
      <c r="P2392" t="str" cm="1">
        <f t="array" ref="P2392">_xlfn.IFS(C2391&lt;=60,"Soft",
C2391&lt;120,"Moderately Soft",
C2391&lt;=170,"Desirable",
C2391&lt;=240,"Moderately Hard",
C2391&gt;240,"Hard")</f>
        <v>Desirable</v>
      </c>
      <c r="Q2392" t="str" cm="1">
        <f t="array" ref="Q2392">_xlfn.IFS(D2391&lt;50,"Non-Beneficial",
D2391&lt;=150,"Excellent",
D2391&lt;=250,"Good",
D2391&lt;=350,"Average",
D2391&lt;=500,"Poor",
D2391&lt;=800,"Very Poor",
D2391&gt;800,"Unacceptable")</f>
        <v>Good</v>
      </c>
      <c r="R2392" t="str">
        <f t="shared" si="334"/>
        <v>Unacceptable</v>
      </c>
      <c r="S2392" t="str">
        <f t="shared" si="336"/>
        <v>Safe</v>
      </c>
      <c r="T2392" t="str">
        <f t="shared" si="337"/>
        <v>Acceptable</v>
      </c>
      <c r="U2392" t="str">
        <f t="shared" si="338"/>
        <v>Acceptable</v>
      </c>
      <c r="V2392" t="str">
        <f t="shared" si="339"/>
        <v>Unsafe</v>
      </c>
      <c r="W2392" t="str">
        <f t="shared" si="340"/>
        <v>Acceptable</v>
      </c>
      <c r="AA2392" t="str">
        <f t="shared" si="341"/>
        <v>Not-Potable</v>
      </c>
      <c r="AB2392" t="str">
        <f t="shared" si="342"/>
        <v>Not-Potable</v>
      </c>
      <c r="AC2392" t="s">
        <v>35</v>
      </c>
    </row>
    <row r="2393" spans="2:29" x14ac:dyDescent="0.3">
      <c r="B2393">
        <f>$AG$27</f>
        <v>7.080794504276815</v>
      </c>
      <c r="C2393">
        <v>152.53741837424499</v>
      </c>
      <c r="D2393">
        <v>197.31749181312401</v>
      </c>
      <c r="E2393">
        <v>10.886741890515401</v>
      </c>
      <c r="F2393">
        <v>373.98871412067899</v>
      </c>
      <c r="G2393">
        <v>463.74768061935799</v>
      </c>
      <c r="H2393">
        <v>15.5349038779236</v>
      </c>
      <c r="I2393">
        <v>61.151289829585302</v>
      </c>
      <c r="J2393">
        <v>5.2941590731221799</v>
      </c>
      <c r="O2393" t="str">
        <f t="shared" si="335"/>
        <v>Neutral</v>
      </c>
      <c r="P2393" t="str" cm="1">
        <f t="array" ref="P2393">_xlfn.IFS(C2392&lt;=60,"Soft",
C2392&lt;120,"Moderately Soft",
C2392&lt;=170,"Desirable",
C2392&lt;=240,"Moderately Hard",
C2392&gt;240,"Hard")</f>
        <v>Moderately Hard</v>
      </c>
      <c r="Q2393" t="str" cm="1">
        <f t="array" ref="Q2393">_xlfn.IFS(D2392&lt;50,"Non-Beneficial",
D2392&lt;=150,"Excellent",
D2392&lt;=250,"Good",
D2392&lt;=350,"Average",
D2392&lt;=500,"Poor",
D2392&lt;=800,"Very Poor",
D2392&gt;800,"Unacceptable")</f>
        <v>Average</v>
      </c>
      <c r="R2393" t="str">
        <f t="shared" si="334"/>
        <v>Unacceptable</v>
      </c>
      <c r="S2393" t="str">
        <f t="shared" si="336"/>
        <v>Safe</v>
      </c>
      <c r="T2393" t="str">
        <f t="shared" si="337"/>
        <v>Acceptable</v>
      </c>
      <c r="U2393" t="str">
        <f t="shared" si="338"/>
        <v>Acceptable</v>
      </c>
      <c r="V2393" t="str">
        <f t="shared" si="339"/>
        <v>Safe</v>
      </c>
      <c r="W2393" t="str">
        <f t="shared" si="340"/>
        <v>Acceptable</v>
      </c>
      <c r="AA2393" t="str">
        <f t="shared" si="341"/>
        <v>Not-Potable</v>
      </c>
      <c r="AB2393" t="str">
        <f t="shared" si="342"/>
        <v>Potable</v>
      </c>
      <c r="AC2393" t="s">
        <v>35</v>
      </c>
    </row>
    <row r="2394" spans="2:29" x14ac:dyDescent="0.3">
      <c r="B2394">
        <f>$AG$27</f>
        <v>7.080794504276815</v>
      </c>
      <c r="C2394">
        <v>189.001086102248</v>
      </c>
      <c r="D2394">
        <v>207.84567860155599</v>
      </c>
      <c r="E2394">
        <v>10.0887714811783</v>
      </c>
      <c r="F2394">
        <v>312.95469455514302</v>
      </c>
      <c r="G2394">
        <v>419.53413297991602</v>
      </c>
      <c r="H2394">
        <v>14.801684067824899</v>
      </c>
      <c r="I2394">
        <v>62.5350708857192</v>
      </c>
      <c r="J2394">
        <v>5.14954244324987</v>
      </c>
      <c r="O2394" t="str">
        <f t="shared" si="335"/>
        <v>Neutral</v>
      </c>
      <c r="P2394" t="str" cm="1">
        <f t="array" ref="P2394">_xlfn.IFS(C2393&lt;=60,"Soft",
C2393&lt;120,"Moderately Soft",
C2393&lt;=170,"Desirable",
C2393&lt;=240,"Moderately Hard",
C2393&gt;240,"Hard")</f>
        <v>Desirable</v>
      </c>
      <c r="Q2394" t="str" cm="1">
        <f t="array" ref="Q2394">_xlfn.IFS(D2393&lt;50,"Non-Beneficial",
D2393&lt;=150,"Excellent",
D2393&lt;=250,"Good",
D2393&lt;=350,"Average",
D2393&lt;=500,"Poor",
D2393&lt;=800,"Very Poor",
D2393&gt;800,"Unacceptable")</f>
        <v>Good</v>
      </c>
      <c r="R2394" t="str">
        <f t="shared" si="334"/>
        <v>Unacceptable</v>
      </c>
      <c r="S2394" t="str">
        <f t="shared" si="336"/>
        <v>Safe</v>
      </c>
      <c r="T2394" t="str">
        <f t="shared" si="337"/>
        <v>Acceptable</v>
      </c>
      <c r="U2394" t="str">
        <f t="shared" si="338"/>
        <v>Acceptable</v>
      </c>
      <c r="V2394" t="str">
        <f t="shared" si="339"/>
        <v>Safe</v>
      </c>
      <c r="W2394" t="str">
        <f t="shared" si="340"/>
        <v>Unacceptable</v>
      </c>
      <c r="AA2394" t="str">
        <f t="shared" si="341"/>
        <v>Not-Potable</v>
      </c>
      <c r="AB2394" t="str">
        <f t="shared" si="342"/>
        <v>Not-Potable</v>
      </c>
      <c r="AC2394" t="s">
        <v>35</v>
      </c>
    </row>
    <row r="2395" spans="2:29" x14ac:dyDescent="0.3">
      <c r="B2395">
        <v>8.6552988731466893</v>
      </c>
      <c r="C2395">
        <v>222.26879349353899</v>
      </c>
      <c r="D2395">
        <v>136.76753524467401</v>
      </c>
      <c r="E2395">
        <v>7.2712994666693396</v>
      </c>
      <c r="F2395">
        <v>348.618844341726</v>
      </c>
      <c r="G2395">
        <v>460.870646949665</v>
      </c>
      <c r="H2395">
        <v>18.016760314275999</v>
      </c>
      <c r="I2395">
        <v>72.428205044296504</v>
      </c>
      <c r="J2395">
        <v>4.5887583777146199</v>
      </c>
      <c r="O2395" t="str">
        <f t="shared" si="335"/>
        <v>Neutral</v>
      </c>
      <c r="P2395" t="str" cm="1">
        <f t="array" ref="P2395">_xlfn.IFS(C2394&lt;=60,"Soft",
C2394&lt;120,"Moderately Soft",
C2394&lt;=170,"Desirable",
C2394&lt;=240,"Moderately Hard",
C2394&gt;240,"Hard")</f>
        <v>Moderately Hard</v>
      </c>
      <c r="Q2395" t="str" cm="1">
        <f t="array" ref="Q2395">_xlfn.IFS(D2394&lt;50,"Non-Beneficial",
D2394&lt;=150,"Excellent",
D2394&lt;=250,"Good",
D2394&lt;=350,"Average",
D2394&lt;=500,"Poor",
D2394&lt;=800,"Very Poor",
D2394&gt;800,"Unacceptable")</f>
        <v>Good</v>
      </c>
      <c r="R2395" t="str">
        <f t="shared" si="334"/>
        <v>Unacceptable</v>
      </c>
      <c r="S2395" t="str">
        <f t="shared" si="336"/>
        <v>Safe</v>
      </c>
      <c r="T2395" t="str">
        <f t="shared" si="337"/>
        <v>Acceptable</v>
      </c>
      <c r="U2395" t="str">
        <f t="shared" si="338"/>
        <v>Acceptable</v>
      </c>
      <c r="V2395" t="str">
        <f t="shared" si="339"/>
        <v>Safe</v>
      </c>
      <c r="W2395" t="str">
        <f t="shared" si="340"/>
        <v>Unacceptable</v>
      </c>
      <c r="AA2395" t="str">
        <f t="shared" si="341"/>
        <v>Not-Potable</v>
      </c>
      <c r="AB2395" t="str">
        <f t="shared" si="342"/>
        <v>Not-Potable</v>
      </c>
      <c r="AC2395" t="s">
        <v>35</v>
      </c>
    </row>
    <row r="2396" spans="2:29" x14ac:dyDescent="0.3">
      <c r="B2396">
        <f>$AG$27</f>
        <v>7.080794504276815</v>
      </c>
      <c r="C2396">
        <v>177.20201029701599</v>
      </c>
      <c r="D2396">
        <v>177.66252888023899</v>
      </c>
      <c r="E2396">
        <v>8.1990904120947299</v>
      </c>
      <c r="F2396">
        <v>354.27736973667697</v>
      </c>
      <c r="G2396">
        <v>520.20112942852404</v>
      </c>
      <c r="H2396">
        <v>15.0995880037633</v>
      </c>
      <c r="I2396">
        <v>62.971994891225499</v>
      </c>
      <c r="J2396">
        <v>3.1680310262026499</v>
      </c>
      <c r="O2396" t="str">
        <f t="shared" si="335"/>
        <v>Alkaline</v>
      </c>
      <c r="P2396" t="str" cm="1">
        <f t="array" ref="P2396">_xlfn.IFS(C2395&lt;=60,"Soft",
C2395&lt;120,"Moderately Soft",
C2395&lt;=170,"Desirable",
C2395&lt;=240,"Moderately Hard",
C2395&gt;240,"Hard")</f>
        <v>Moderately Hard</v>
      </c>
      <c r="Q2396" t="str" cm="1">
        <f t="array" ref="Q2396">_xlfn.IFS(D2395&lt;50,"Non-Beneficial",
D2395&lt;=150,"Excellent",
D2395&lt;=250,"Good",
D2395&lt;=350,"Average",
D2395&lt;=500,"Poor",
D2395&lt;=800,"Very Poor",
D2395&gt;800,"Unacceptable")</f>
        <v>Excellent</v>
      </c>
      <c r="R2396" t="str">
        <f t="shared" si="334"/>
        <v>Unacceptable</v>
      </c>
      <c r="S2396" t="str">
        <f t="shared" si="336"/>
        <v>Safe</v>
      </c>
      <c r="T2396" t="str">
        <f t="shared" si="337"/>
        <v>Acceptable</v>
      </c>
      <c r="U2396" t="str">
        <f t="shared" si="338"/>
        <v>Acceptable</v>
      </c>
      <c r="V2396" t="str">
        <f t="shared" si="339"/>
        <v>Safe</v>
      </c>
      <c r="W2396" t="str">
        <f t="shared" si="340"/>
        <v>Acceptable</v>
      </c>
      <c r="AA2396" t="str">
        <f t="shared" si="341"/>
        <v>Not-Potable</v>
      </c>
      <c r="AB2396" t="str">
        <f t="shared" si="342"/>
        <v>Not-Potable</v>
      </c>
      <c r="AC2396" t="s">
        <v>35</v>
      </c>
    </row>
    <row r="2397" spans="2:29" x14ac:dyDescent="0.3">
      <c r="B2397">
        <v>8.3043346530985005</v>
      </c>
      <c r="C2397">
        <v>155.56994154187799</v>
      </c>
      <c r="D2397">
        <v>182.53181095463597</v>
      </c>
      <c r="E2397">
        <v>11.4484693282471</v>
      </c>
      <c r="F2397">
        <v>329.10063595527799</v>
      </c>
      <c r="G2397">
        <v>380.32344016019101</v>
      </c>
      <c r="H2397">
        <v>13.755926276257499</v>
      </c>
      <c r="I2397">
        <v>35.057030493890601</v>
      </c>
      <c r="J2397">
        <v>4.1812541344581202</v>
      </c>
      <c r="O2397" t="str">
        <f t="shared" si="335"/>
        <v>Neutral</v>
      </c>
      <c r="P2397" t="str" cm="1">
        <f t="array" ref="P2397">_xlfn.IFS(C2396&lt;=60,"Soft",
C2396&lt;120,"Moderately Soft",
C2396&lt;=170,"Desirable",
C2396&lt;=240,"Moderately Hard",
C2396&gt;240,"Hard")</f>
        <v>Moderately Hard</v>
      </c>
      <c r="Q2397" t="str" cm="1">
        <f t="array" ref="Q2397">_xlfn.IFS(D2396&lt;50,"Non-Beneficial",
D2396&lt;=150,"Excellent",
D2396&lt;=250,"Good",
D2396&lt;=350,"Average",
D2396&lt;=500,"Poor",
D2396&lt;=800,"Very Poor",
D2396&gt;800,"Unacceptable")</f>
        <v>Good</v>
      </c>
      <c r="R2397" t="str">
        <f t="shared" si="334"/>
        <v>Unacceptable</v>
      </c>
      <c r="S2397" t="str">
        <f t="shared" si="336"/>
        <v>Safe</v>
      </c>
      <c r="T2397" t="str">
        <f t="shared" si="337"/>
        <v>Unacceptable</v>
      </c>
      <c r="U2397" t="str">
        <f t="shared" si="338"/>
        <v>Acceptable</v>
      </c>
      <c r="V2397" t="str">
        <f t="shared" si="339"/>
        <v>Safe</v>
      </c>
      <c r="W2397" t="str">
        <f t="shared" si="340"/>
        <v>Acceptable</v>
      </c>
      <c r="AA2397" t="str">
        <f t="shared" si="341"/>
        <v>Not-Potable</v>
      </c>
      <c r="AB2397" t="str">
        <f t="shared" si="342"/>
        <v>Not-Potable</v>
      </c>
      <c r="AC2397" t="s">
        <v>35</v>
      </c>
    </row>
    <row r="2398" spans="2:29" x14ac:dyDescent="0.3">
      <c r="B2398">
        <v>7.71707695218275</v>
      </c>
      <c r="C2398">
        <v>211.681327179146</v>
      </c>
      <c r="D2398">
        <v>214.00016496453603</v>
      </c>
      <c r="E2398">
        <v>6.9878541351500898</v>
      </c>
      <c r="F2398">
        <v>268.94495696809798</v>
      </c>
      <c r="G2398">
        <v>495.91491934522003</v>
      </c>
      <c r="H2398">
        <v>11.4407465024559</v>
      </c>
      <c r="I2398">
        <v>85.051545749189998</v>
      </c>
      <c r="J2398">
        <v>4.9679757922776497</v>
      </c>
      <c r="O2398" t="str">
        <f t="shared" si="335"/>
        <v>Alkaline</v>
      </c>
      <c r="P2398" t="str" cm="1">
        <f t="array" ref="P2398">_xlfn.IFS(C2397&lt;=60,"Soft",
C2397&lt;120,"Moderately Soft",
C2397&lt;=170,"Desirable",
C2397&lt;=240,"Moderately Hard",
C2397&gt;240,"Hard")</f>
        <v>Desirable</v>
      </c>
      <c r="Q2398" t="str" cm="1">
        <f t="array" ref="Q2398">_xlfn.IFS(D2397&lt;50,"Non-Beneficial",
D2397&lt;=150,"Excellent",
D2397&lt;=250,"Good",
D2397&lt;=350,"Average",
D2397&lt;=500,"Poor",
D2397&lt;=800,"Very Poor",
D2397&gt;800,"Unacceptable")</f>
        <v>Good</v>
      </c>
      <c r="R2398" t="str">
        <f t="shared" si="334"/>
        <v>Unacceptable</v>
      </c>
      <c r="S2398" t="str">
        <f t="shared" si="336"/>
        <v>Safe</v>
      </c>
      <c r="T2398" t="str">
        <f t="shared" si="337"/>
        <v>Acceptable</v>
      </c>
      <c r="U2398" t="str">
        <f t="shared" si="338"/>
        <v>Acceptable</v>
      </c>
      <c r="V2398" t="str">
        <f t="shared" si="339"/>
        <v>Safe</v>
      </c>
      <c r="W2398" t="str">
        <f t="shared" si="340"/>
        <v>Acceptable</v>
      </c>
      <c r="AA2398" t="str">
        <f t="shared" si="341"/>
        <v>Not-Potable</v>
      </c>
      <c r="AB2398" t="str">
        <f t="shared" si="342"/>
        <v>Not-Potable</v>
      </c>
      <c r="AC2398" t="s">
        <v>35</v>
      </c>
    </row>
    <row r="2399" spans="2:29" x14ac:dyDescent="0.3">
      <c r="B2399">
        <v>7.5558227594227398</v>
      </c>
      <c r="C2399">
        <v>190.461917266493</v>
      </c>
      <c r="D2399">
        <v>294.11628645120197</v>
      </c>
      <c r="E2399">
        <v>7.8688783094335699</v>
      </c>
      <c r="F2399">
        <v>349.94894140528902</v>
      </c>
      <c r="G2399">
        <v>524.46599948577705</v>
      </c>
      <c r="H2399">
        <v>19.4081439139593</v>
      </c>
      <c r="I2399">
        <v>79.555593104846395</v>
      </c>
      <c r="J2399">
        <v>4.0991686906035598</v>
      </c>
      <c r="O2399" t="str">
        <f t="shared" si="335"/>
        <v>Neutral</v>
      </c>
      <c r="P2399" t="str" cm="1">
        <f t="array" ref="P2399">_xlfn.IFS(C2398&lt;=60,"Soft",
C2398&lt;120,"Moderately Soft",
C2398&lt;=170,"Desirable",
C2398&lt;=240,"Moderately Hard",
C2398&gt;240,"Hard")</f>
        <v>Moderately Hard</v>
      </c>
      <c r="Q2399" t="str" cm="1">
        <f t="array" ref="Q2399">_xlfn.IFS(D2398&lt;50,"Non-Beneficial",
D2398&lt;=150,"Excellent",
D2398&lt;=250,"Good",
D2398&lt;=350,"Average",
D2398&lt;=500,"Poor",
D2398&lt;=800,"Very Poor",
D2398&gt;800,"Unacceptable")</f>
        <v>Good</v>
      </c>
      <c r="R2399" t="str">
        <f t="shared" si="334"/>
        <v>Needs Boiling</v>
      </c>
      <c r="S2399" t="str">
        <f t="shared" si="336"/>
        <v>Safe</v>
      </c>
      <c r="T2399" t="str">
        <f t="shared" si="337"/>
        <v>Acceptable</v>
      </c>
      <c r="U2399" t="str">
        <f t="shared" si="338"/>
        <v>Acceptable</v>
      </c>
      <c r="V2399" t="str">
        <f t="shared" si="339"/>
        <v>Unsafe</v>
      </c>
      <c r="W2399" t="str">
        <f t="shared" si="340"/>
        <v>Acceptable</v>
      </c>
      <c r="AA2399" t="str">
        <f t="shared" si="341"/>
        <v>Not-Potable</v>
      </c>
      <c r="AB2399" t="str">
        <f t="shared" si="342"/>
        <v>Potable</v>
      </c>
      <c r="AC2399" t="s">
        <v>35</v>
      </c>
    </row>
    <row r="2400" spans="2:29" x14ac:dyDescent="0.3">
      <c r="B2400">
        <v>4.8817295937634304</v>
      </c>
      <c r="C2400">
        <v>136.99046631222299</v>
      </c>
      <c r="D2400">
        <v>191.05014902873202</v>
      </c>
      <c r="E2400">
        <v>7.2646775551126099</v>
      </c>
      <c r="F2400">
        <v>419.71641166884399</v>
      </c>
      <c r="G2400">
        <v>358.04631817139398</v>
      </c>
      <c r="H2400">
        <v>13.3993918326415</v>
      </c>
      <c r="I2400">
        <v>75.934052181901606</v>
      </c>
      <c r="J2400">
        <v>3.0501975847070901</v>
      </c>
      <c r="O2400" t="str">
        <f t="shared" si="335"/>
        <v>Neutral</v>
      </c>
      <c r="P2400" t="str" cm="1">
        <f t="array" ref="P2400">_xlfn.IFS(C2399&lt;=60,"Soft",
C2399&lt;120,"Moderately Soft",
C2399&lt;=170,"Desirable",
C2399&lt;=240,"Moderately Hard",
C2399&gt;240,"Hard")</f>
        <v>Moderately Hard</v>
      </c>
      <c r="Q2400" t="str" cm="1">
        <f t="array" ref="Q2400">_xlfn.IFS(D2399&lt;50,"Non-Beneficial",
D2399&lt;=150,"Excellent",
D2399&lt;=250,"Good",
D2399&lt;=350,"Average",
D2399&lt;=500,"Poor",
D2399&lt;=800,"Very Poor",
D2399&gt;800,"Unacceptable")</f>
        <v>Average</v>
      </c>
      <c r="R2400" t="str">
        <f t="shared" si="334"/>
        <v>Unacceptable</v>
      </c>
      <c r="S2400" t="str">
        <f t="shared" si="336"/>
        <v>Safe</v>
      </c>
      <c r="T2400" t="str">
        <f t="shared" si="337"/>
        <v>Unacceptable</v>
      </c>
      <c r="U2400" t="str">
        <f t="shared" si="338"/>
        <v>Acceptable</v>
      </c>
      <c r="V2400" t="str">
        <f t="shared" si="339"/>
        <v>Safe</v>
      </c>
      <c r="W2400" t="str">
        <f t="shared" si="340"/>
        <v>Acceptable</v>
      </c>
      <c r="AA2400" t="str">
        <f t="shared" si="341"/>
        <v>Not-Potable</v>
      </c>
      <c r="AB2400" t="str">
        <f t="shared" si="342"/>
        <v>Not-Potable</v>
      </c>
      <c r="AC2400" t="s">
        <v>35</v>
      </c>
    </row>
    <row r="2401" spans="2:29" x14ac:dyDescent="0.3">
      <c r="B2401">
        <v>8.3112711810776005</v>
      </c>
      <c r="C2401">
        <v>206.10775844471101</v>
      </c>
      <c r="D2401">
        <v>205.625133908908</v>
      </c>
      <c r="E2401">
        <v>9.8204732974785607</v>
      </c>
      <c r="F2401">
        <f>$AH$27</f>
        <v>333.77577661081307</v>
      </c>
      <c r="G2401">
        <v>479.03232034037802</v>
      </c>
      <c r="H2401">
        <v>21.741143601125199</v>
      </c>
      <c r="I2401">
        <v>80.012644020000593</v>
      </c>
      <c r="J2401">
        <v>4.4620457379771796</v>
      </c>
      <c r="O2401" t="str">
        <f t="shared" si="335"/>
        <v>Acidic</v>
      </c>
      <c r="P2401" t="str" cm="1">
        <f t="array" ref="P2401">_xlfn.IFS(C2400&lt;=60,"Soft",
C2400&lt;120,"Moderately Soft",
C2400&lt;=170,"Desirable",
C2400&lt;=240,"Moderately Hard",
C2400&gt;240,"Hard")</f>
        <v>Desirable</v>
      </c>
      <c r="Q2401" t="str" cm="1">
        <f t="array" ref="Q2401">_xlfn.IFS(D2400&lt;50,"Non-Beneficial",
D2400&lt;=150,"Excellent",
D2400&lt;=250,"Good",
D2400&lt;=350,"Average",
D2400&lt;=500,"Poor",
D2400&lt;=800,"Very Poor",
D2400&gt;800,"Unacceptable")</f>
        <v>Good</v>
      </c>
      <c r="R2401" t="str">
        <f t="shared" si="334"/>
        <v>Unacceptable</v>
      </c>
      <c r="S2401" t="str">
        <f t="shared" si="336"/>
        <v>Unsafe</v>
      </c>
      <c r="T2401" t="str">
        <f t="shared" si="337"/>
        <v>Acceptable</v>
      </c>
      <c r="U2401" t="str">
        <f t="shared" si="338"/>
        <v>Acceptable</v>
      </c>
      <c r="V2401" t="str">
        <f t="shared" si="339"/>
        <v>Safe</v>
      </c>
      <c r="W2401" t="str">
        <f t="shared" si="340"/>
        <v>Acceptable</v>
      </c>
      <c r="AA2401" t="str">
        <f t="shared" si="341"/>
        <v>Not-Potable</v>
      </c>
      <c r="AB2401" t="str">
        <f t="shared" si="342"/>
        <v>Not-Potable</v>
      </c>
      <c r="AC2401" t="s">
        <v>35</v>
      </c>
    </row>
    <row r="2402" spans="2:29" x14ac:dyDescent="0.3">
      <c r="B2402">
        <v>3.80043128230712</v>
      </c>
      <c r="C2402">
        <v>111.246411596634</v>
      </c>
      <c r="D2402">
        <v>149.04940386800101</v>
      </c>
      <c r="E2402">
        <v>7.7296453317922102</v>
      </c>
      <c r="F2402">
        <v>418.559346981479</v>
      </c>
      <c r="G2402">
        <v>382.22437008112598</v>
      </c>
      <c r="H2402">
        <v>15.8722213262664</v>
      </c>
      <c r="I2402">
        <f>$AI$27</f>
        <v>66.396292946768</v>
      </c>
      <c r="J2402">
        <v>4.4739760750641704</v>
      </c>
      <c r="O2402" t="str">
        <f t="shared" si="335"/>
        <v>Alkaline</v>
      </c>
      <c r="P2402" t="str" cm="1">
        <f t="array" ref="P2402">_xlfn.IFS(C2401&lt;=60,"Soft",
C2401&lt;120,"Moderately Soft",
C2401&lt;=170,"Desirable",
C2401&lt;=240,"Moderately Hard",
C2401&gt;240,"Hard")</f>
        <v>Moderately Hard</v>
      </c>
      <c r="Q2402" t="str" cm="1">
        <f t="array" ref="Q2402">_xlfn.IFS(D2401&lt;50,"Non-Beneficial",
D2401&lt;=150,"Excellent",
D2401&lt;=250,"Good",
D2401&lt;=350,"Average",
D2401&lt;=500,"Poor",
D2401&lt;=800,"Very Poor",
D2401&gt;800,"Unacceptable")</f>
        <v>Good</v>
      </c>
      <c r="R2402" t="str">
        <f t="shared" si="334"/>
        <v>Unacceptable</v>
      </c>
      <c r="S2402" t="str">
        <f t="shared" si="336"/>
        <v>Safe</v>
      </c>
      <c r="T2402" t="str">
        <f t="shared" si="337"/>
        <v>Acceptable</v>
      </c>
      <c r="U2402" t="str">
        <f t="shared" si="338"/>
        <v>Unacceptable</v>
      </c>
      <c r="V2402" t="str">
        <f t="shared" si="339"/>
        <v>Unsafe</v>
      </c>
      <c r="W2402" t="str">
        <f t="shared" si="340"/>
        <v>Acceptable</v>
      </c>
      <c r="AA2402" t="str">
        <f t="shared" si="341"/>
        <v>Not-Potable</v>
      </c>
      <c r="AB2402" t="str">
        <f t="shared" si="342"/>
        <v>Not-Potable</v>
      </c>
      <c r="AC2402" t="s">
        <v>35</v>
      </c>
    </row>
    <row r="2403" spans="2:29" x14ac:dyDescent="0.3">
      <c r="B2403">
        <v>4.0835948801232202</v>
      </c>
      <c r="C2403">
        <v>201.93864337485601</v>
      </c>
      <c r="D2403">
        <v>205.55965488803099</v>
      </c>
      <c r="E2403">
        <v>1.9202714492542701</v>
      </c>
      <c r="F2403">
        <v>341.597152744992</v>
      </c>
      <c r="G2403">
        <v>435.51152904315802</v>
      </c>
      <c r="H2403">
        <v>12.2266760031358</v>
      </c>
      <c r="I2403">
        <v>69.2897786113775</v>
      </c>
      <c r="J2403">
        <v>2.97487090277194</v>
      </c>
      <c r="O2403" t="str">
        <f t="shared" si="335"/>
        <v>Acidic</v>
      </c>
      <c r="P2403" t="str" cm="1">
        <f t="array" ref="P2403">_xlfn.IFS(C2402&lt;=60,"Soft",
C2402&lt;120,"Moderately Soft",
C2402&lt;=170,"Desirable",
C2402&lt;=240,"Moderately Hard",
C2402&gt;240,"Hard")</f>
        <v>Moderately Soft</v>
      </c>
      <c r="Q2403" t="str" cm="1">
        <f t="array" ref="Q2403">_xlfn.IFS(D2402&lt;50,"Non-Beneficial",
D2402&lt;=150,"Excellent",
D2402&lt;=250,"Good",
D2402&lt;=350,"Average",
D2402&lt;=500,"Poor",
D2402&lt;=800,"Very Poor",
D2402&gt;800,"Unacceptable")</f>
        <v>Excellent</v>
      </c>
      <c r="R2403" t="str">
        <f t="shared" si="334"/>
        <v>Unacceptable</v>
      </c>
      <c r="S2403" t="str">
        <f t="shared" si="336"/>
        <v>Unsafe</v>
      </c>
      <c r="T2403" t="str">
        <f t="shared" si="337"/>
        <v>Acceptable</v>
      </c>
      <c r="U2403" t="str">
        <f t="shared" si="338"/>
        <v>Acceptable</v>
      </c>
      <c r="V2403" t="str">
        <f t="shared" si="339"/>
        <v>Safe</v>
      </c>
      <c r="W2403" t="str">
        <f t="shared" si="340"/>
        <v>Acceptable</v>
      </c>
      <c r="AA2403" t="str">
        <f t="shared" si="341"/>
        <v>Not-Potable</v>
      </c>
      <c r="AB2403" t="str">
        <f t="shared" si="342"/>
        <v>Not-Potable</v>
      </c>
      <c r="AC2403" t="s">
        <v>35</v>
      </c>
    </row>
    <row r="2404" spans="2:29" x14ac:dyDescent="0.3">
      <c r="B2404">
        <f>$AG$27</f>
        <v>7.080794504276815</v>
      </c>
      <c r="C2404">
        <v>201.57204599380501</v>
      </c>
      <c r="D2404">
        <v>156.18135242204099</v>
      </c>
      <c r="E2404">
        <v>6.7052108779967501</v>
      </c>
      <c r="F2404">
        <v>367.19345682779499</v>
      </c>
      <c r="G2404">
        <v>359.95200670919797</v>
      </c>
      <c r="H2404">
        <v>10.940974529417799</v>
      </c>
      <c r="I2404">
        <v>24.914971208385499</v>
      </c>
      <c r="J2404">
        <v>4.57587414759967</v>
      </c>
      <c r="O2404" t="str">
        <f t="shared" si="335"/>
        <v>Acidic</v>
      </c>
      <c r="P2404" t="str" cm="1">
        <f t="array" ref="P2404">_xlfn.IFS(C2403&lt;=60,"Soft",
C2403&lt;120,"Moderately Soft",
C2403&lt;=170,"Desirable",
C2403&lt;=240,"Moderately Hard",
C2403&gt;240,"Hard")</f>
        <v>Moderately Hard</v>
      </c>
      <c r="Q2404" t="str" cm="1">
        <f t="array" ref="Q2404">_xlfn.IFS(D2403&lt;50,"Non-Beneficial",
D2403&lt;=150,"Excellent",
D2403&lt;=250,"Good",
D2403&lt;=350,"Average",
D2403&lt;=500,"Poor",
D2403&lt;=800,"Very Poor",
D2403&gt;800,"Unacceptable")</f>
        <v>Good</v>
      </c>
      <c r="R2404" t="str">
        <f t="shared" si="334"/>
        <v>Acceptable</v>
      </c>
      <c r="S2404" t="str">
        <f t="shared" si="336"/>
        <v>Safe</v>
      </c>
      <c r="T2404" t="str">
        <f t="shared" si="337"/>
        <v>Acceptable</v>
      </c>
      <c r="U2404" t="str">
        <f t="shared" si="338"/>
        <v>Acceptable</v>
      </c>
      <c r="V2404" t="str">
        <f t="shared" si="339"/>
        <v>Safe</v>
      </c>
      <c r="W2404" t="str">
        <f t="shared" si="340"/>
        <v>Acceptable</v>
      </c>
      <c r="AA2404" t="str">
        <f t="shared" si="341"/>
        <v>Not-Potable</v>
      </c>
      <c r="AB2404" t="str">
        <f t="shared" si="342"/>
        <v>Potable</v>
      </c>
      <c r="AC2404" t="s">
        <v>35</v>
      </c>
    </row>
    <row r="2405" spans="2:29" x14ac:dyDescent="0.3">
      <c r="B2405">
        <v>4.8650696964445999</v>
      </c>
      <c r="C2405">
        <v>174.06045651903901</v>
      </c>
      <c r="D2405">
        <v>152.222464439465</v>
      </c>
      <c r="E2405">
        <v>5.8392186849661201</v>
      </c>
      <c r="F2405">
        <v>412.037120259586</v>
      </c>
      <c r="G2405">
        <v>333.504327396223</v>
      </c>
      <c r="H2405">
        <v>15.2666151382601</v>
      </c>
      <c r="I2405">
        <v>68.926352595545893</v>
      </c>
      <c r="J2405">
        <v>3.9749723022352201</v>
      </c>
      <c r="O2405" t="str">
        <f t="shared" si="335"/>
        <v>Neutral</v>
      </c>
      <c r="P2405" t="str" cm="1">
        <f t="array" ref="P2405">_xlfn.IFS(C2404&lt;=60,"Soft",
C2404&lt;120,"Moderately Soft",
C2404&lt;=170,"Desirable",
C2404&lt;=240,"Moderately Hard",
C2404&gt;240,"Hard")</f>
        <v>Moderately Hard</v>
      </c>
      <c r="Q2405" t="str" cm="1">
        <f t="array" ref="Q2405">_xlfn.IFS(D2404&lt;50,"Non-Beneficial",
D2404&lt;=150,"Excellent",
D2404&lt;=250,"Good",
D2404&lt;=350,"Average",
D2404&lt;=500,"Poor",
D2404&lt;=800,"Very Poor",
D2404&gt;800,"Unacceptable")</f>
        <v>Good</v>
      </c>
      <c r="R2405" t="str">
        <f t="shared" si="334"/>
        <v>Needs Boiling</v>
      </c>
      <c r="S2405" t="str">
        <f t="shared" si="336"/>
        <v>Safe</v>
      </c>
      <c r="T2405" t="str">
        <f t="shared" si="337"/>
        <v>Acceptable</v>
      </c>
      <c r="U2405" t="str">
        <f t="shared" si="338"/>
        <v>Acceptable</v>
      </c>
      <c r="V2405" t="str">
        <f t="shared" si="339"/>
        <v>Safe</v>
      </c>
      <c r="W2405" t="str">
        <f t="shared" si="340"/>
        <v>Acceptable</v>
      </c>
      <c r="AA2405" t="str">
        <f t="shared" si="341"/>
        <v>Potable</v>
      </c>
      <c r="AB2405" t="str">
        <f t="shared" si="342"/>
        <v>Potable</v>
      </c>
      <c r="AC2405" t="s">
        <v>35</v>
      </c>
    </row>
    <row r="2406" spans="2:29" x14ac:dyDescent="0.3">
      <c r="B2406">
        <v>9.6247268862713806</v>
      </c>
      <c r="C2406">
        <v>217.372779685458</v>
      </c>
      <c r="D2406">
        <v>251.75754158194101</v>
      </c>
      <c r="E2406">
        <v>9.8839455115182293</v>
      </c>
      <c r="F2406">
        <v>329.17445409836</v>
      </c>
      <c r="G2406">
        <v>394.05483525282699</v>
      </c>
      <c r="H2406">
        <v>20.277571407630401</v>
      </c>
      <c r="I2406">
        <v>85.840257703481896</v>
      </c>
      <c r="J2406">
        <v>2.61525747634429</v>
      </c>
      <c r="O2406" t="str">
        <f t="shared" si="335"/>
        <v>Acidic</v>
      </c>
      <c r="P2406" t="str" cm="1">
        <f t="array" ref="P2406">_xlfn.IFS(C2405&lt;=60,"Soft",
C2405&lt;120,"Moderately Soft",
C2405&lt;=170,"Desirable",
C2405&lt;=240,"Moderately Hard",
C2405&gt;240,"Hard")</f>
        <v>Moderately Hard</v>
      </c>
      <c r="Q2406" t="str" cm="1">
        <f t="array" ref="Q2406">_xlfn.IFS(D2405&lt;50,"Non-Beneficial",
D2405&lt;=150,"Excellent",
D2405&lt;=250,"Good",
D2405&lt;=350,"Average",
D2405&lt;=500,"Poor",
D2405&lt;=800,"Very Poor",
D2405&gt;800,"Unacceptable")</f>
        <v>Good</v>
      </c>
      <c r="R2406" t="str">
        <f t="shared" si="334"/>
        <v>Needs Boiling</v>
      </c>
      <c r="S2406" t="str">
        <f t="shared" si="336"/>
        <v>Unsafe</v>
      </c>
      <c r="T2406" t="str">
        <f t="shared" si="337"/>
        <v>Acceptable</v>
      </c>
      <c r="U2406" t="str">
        <f t="shared" si="338"/>
        <v>Acceptable</v>
      </c>
      <c r="V2406" t="str">
        <f t="shared" si="339"/>
        <v>Safe</v>
      </c>
      <c r="W2406" t="str">
        <f t="shared" si="340"/>
        <v>Acceptable</v>
      </c>
      <c r="AA2406" t="str">
        <f t="shared" si="341"/>
        <v>Not-Potable</v>
      </c>
      <c r="AB2406" t="str">
        <f t="shared" si="342"/>
        <v>Not-Potable</v>
      </c>
      <c r="AC2406" t="s">
        <v>35</v>
      </c>
    </row>
    <row r="2407" spans="2:29" x14ac:dyDescent="0.3">
      <c r="B2407">
        <v>5.1887768754563304</v>
      </c>
      <c r="C2407">
        <v>178.993268803446</v>
      </c>
      <c r="D2407">
        <v>226.48237552796903</v>
      </c>
      <c r="E2407">
        <v>6.3180630390155796</v>
      </c>
      <c r="F2407">
        <v>326.46789790148199</v>
      </c>
      <c r="G2407">
        <v>404.56112927225098</v>
      </c>
      <c r="H2407">
        <v>18.8403834841146</v>
      </c>
      <c r="I2407">
        <v>89.914438079384695</v>
      </c>
      <c r="J2407">
        <v>3.7695039072255998</v>
      </c>
      <c r="O2407" t="str">
        <f t="shared" si="335"/>
        <v>Alkaline</v>
      </c>
      <c r="P2407" t="str" cm="1">
        <f t="array" ref="P2407">_xlfn.IFS(C2406&lt;=60,"Soft",
C2406&lt;120,"Moderately Soft",
C2406&lt;=170,"Desirable",
C2406&lt;=240,"Moderately Hard",
C2406&gt;240,"Hard")</f>
        <v>Moderately Hard</v>
      </c>
      <c r="Q2407" t="str" cm="1">
        <f t="array" ref="Q2407">_xlfn.IFS(D2406&lt;50,"Non-Beneficial",
D2406&lt;=150,"Excellent",
D2406&lt;=250,"Good",
D2406&lt;=350,"Average",
D2406&lt;=500,"Poor",
D2406&lt;=800,"Very Poor",
D2406&gt;800,"Unacceptable")</f>
        <v>Average</v>
      </c>
      <c r="R2407" t="str">
        <f t="shared" si="334"/>
        <v>Unacceptable</v>
      </c>
      <c r="S2407" t="str">
        <f t="shared" si="336"/>
        <v>Safe</v>
      </c>
      <c r="T2407" t="str">
        <f t="shared" si="337"/>
        <v>Acceptable</v>
      </c>
      <c r="U2407" t="str">
        <f t="shared" si="338"/>
        <v>Unacceptable</v>
      </c>
      <c r="V2407" t="str">
        <f t="shared" si="339"/>
        <v>Unsafe</v>
      </c>
      <c r="W2407" t="str">
        <f t="shared" si="340"/>
        <v>Acceptable</v>
      </c>
      <c r="AA2407" t="str">
        <f t="shared" si="341"/>
        <v>Not-Potable</v>
      </c>
      <c r="AB2407" t="str">
        <f t="shared" si="342"/>
        <v>Not-Potable</v>
      </c>
      <c r="AC2407" t="s">
        <v>35</v>
      </c>
    </row>
    <row r="2408" spans="2:29" x14ac:dyDescent="0.3">
      <c r="B2408">
        <v>7.8429790012649301</v>
      </c>
      <c r="C2408">
        <v>200.82967424192699</v>
      </c>
      <c r="D2408">
        <v>168.27192866686602</v>
      </c>
      <c r="E2408">
        <v>9.8884029905810102</v>
      </c>
      <c r="F2408">
        <f>$AH$27</f>
        <v>333.77577661081307</v>
      </c>
      <c r="G2408">
        <v>566.33070479739104</v>
      </c>
      <c r="H2408">
        <v>13.791244700616801</v>
      </c>
      <c r="I2408">
        <v>46.662407323733198</v>
      </c>
      <c r="J2408">
        <v>5.1093123621765404</v>
      </c>
      <c r="O2408" t="str">
        <f t="shared" si="335"/>
        <v>Acidic</v>
      </c>
      <c r="P2408" t="str" cm="1">
        <f t="array" ref="P2408">_xlfn.IFS(C2407&lt;=60,"Soft",
C2407&lt;120,"Moderately Soft",
C2407&lt;=170,"Desirable",
C2407&lt;=240,"Moderately Hard",
C2407&gt;240,"Hard")</f>
        <v>Moderately Hard</v>
      </c>
      <c r="Q2408" t="str" cm="1">
        <f t="array" ref="Q2408">_xlfn.IFS(D2407&lt;50,"Non-Beneficial",
D2407&lt;=150,"Excellent",
D2407&lt;=250,"Good",
D2407&lt;=350,"Average",
D2407&lt;=500,"Poor",
D2407&lt;=800,"Very Poor",
D2407&gt;800,"Unacceptable")</f>
        <v>Good</v>
      </c>
      <c r="R2408" t="str">
        <f t="shared" si="334"/>
        <v>Needs Boiling</v>
      </c>
      <c r="S2408" t="str">
        <f t="shared" si="336"/>
        <v>Safe</v>
      </c>
      <c r="T2408" t="str">
        <f t="shared" si="337"/>
        <v>Acceptable</v>
      </c>
      <c r="U2408" t="str">
        <f t="shared" si="338"/>
        <v>Acceptable</v>
      </c>
      <c r="V2408" t="str">
        <f t="shared" si="339"/>
        <v>Unsafe</v>
      </c>
      <c r="W2408" t="str">
        <f t="shared" si="340"/>
        <v>Acceptable</v>
      </c>
      <c r="AA2408" t="str">
        <f t="shared" si="341"/>
        <v>Not-Potable</v>
      </c>
      <c r="AB2408" t="str">
        <f t="shared" si="342"/>
        <v>Not-Potable</v>
      </c>
      <c r="AC2408" t="s">
        <v>35</v>
      </c>
    </row>
    <row r="2409" spans="2:29" x14ac:dyDescent="0.3">
      <c r="B2409">
        <v>5.91693048824306</v>
      </c>
      <c r="C2409">
        <v>185.92502114782101</v>
      </c>
      <c r="D2409">
        <v>279.776732082384</v>
      </c>
      <c r="E2409">
        <v>6.7746097430471597</v>
      </c>
      <c r="F2409">
        <v>329.61933645550903</v>
      </c>
      <c r="G2409">
        <v>428.83274634752598</v>
      </c>
      <c r="H2409">
        <v>20.638075559832</v>
      </c>
      <c r="I2409">
        <v>70.795495510948896</v>
      </c>
      <c r="J2409">
        <v>3.15755952044691</v>
      </c>
      <c r="O2409" t="str">
        <f t="shared" si="335"/>
        <v>Neutral</v>
      </c>
      <c r="P2409" t="str" cm="1">
        <f t="array" ref="P2409">_xlfn.IFS(C2408&lt;=60,"Soft",
C2408&lt;120,"Moderately Soft",
C2408&lt;=170,"Desirable",
C2408&lt;=240,"Moderately Hard",
C2408&gt;240,"Hard")</f>
        <v>Moderately Hard</v>
      </c>
      <c r="Q2409" t="str" cm="1">
        <f t="array" ref="Q2409">_xlfn.IFS(D2408&lt;50,"Non-Beneficial",
D2408&lt;=150,"Excellent",
D2408&lt;=250,"Good",
D2408&lt;=350,"Average",
D2408&lt;=500,"Poor",
D2408&lt;=800,"Very Poor",
D2408&gt;800,"Unacceptable")</f>
        <v>Good</v>
      </c>
      <c r="R2409" t="str">
        <f t="shared" si="334"/>
        <v>Unacceptable</v>
      </c>
      <c r="S2409" t="str">
        <f t="shared" si="336"/>
        <v>Safe</v>
      </c>
      <c r="T2409" t="str">
        <f t="shared" si="337"/>
        <v>Unacceptable</v>
      </c>
      <c r="U2409" t="str">
        <f t="shared" si="338"/>
        <v>Acceptable</v>
      </c>
      <c r="V2409" t="str">
        <f t="shared" si="339"/>
        <v>Safe</v>
      </c>
      <c r="W2409" t="str">
        <f t="shared" si="340"/>
        <v>Unacceptable</v>
      </c>
      <c r="AA2409" t="str">
        <f t="shared" si="341"/>
        <v>Not-Potable</v>
      </c>
      <c r="AB2409" t="str">
        <f t="shared" si="342"/>
        <v>Not-Potable</v>
      </c>
      <c r="AC2409" t="s">
        <v>35</v>
      </c>
    </row>
    <row r="2410" spans="2:29" x14ac:dyDescent="0.3">
      <c r="B2410">
        <v>5.7296891203880698</v>
      </c>
      <c r="C2410">
        <v>173.97502714980101</v>
      </c>
      <c r="D2410">
        <v>143.04763082849502</v>
      </c>
      <c r="E2410">
        <v>5.3400884532010702</v>
      </c>
      <c r="F2410">
        <v>369.153970035339</v>
      </c>
      <c r="G2410">
        <v>471.67990142054998</v>
      </c>
      <c r="H2410">
        <v>16.424227242335</v>
      </c>
      <c r="I2410">
        <v>58.157687509745401</v>
      </c>
      <c r="J2410">
        <v>5.1005523541712803</v>
      </c>
      <c r="O2410" t="str">
        <f t="shared" si="335"/>
        <v>Acidic</v>
      </c>
      <c r="P2410" t="str" cm="1">
        <f t="array" ref="P2410">_xlfn.IFS(C2409&lt;=60,"Soft",
C2409&lt;120,"Moderately Soft",
C2409&lt;=170,"Desirable",
C2409&lt;=240,"Moderately Hard",
C2409&gt;240,"Hard")</f>
        <v>Moderately Hard</v>
      </c>
      <c r="Q2410" t="str" cm="1">
        <f t="array" ref="Q2410">_xlfn.IFS(D2409&lt;50,"Non-Beneficial",
D2409&lt;=150,"Excellent",
D2409&lt;=250,"Good",
D2409&lt;=350,"Average",
D2409&lt;=500,"Poor",
D2409&lt;=800,"Very Poor",
D2409&gt;800,"Unacceptable")</f>
        <v>Average</v>
      </c>
      <c r="R2410" t="str">
        <f t="shared" si="334"/>
        <v>Needs Boiling</v>
      </c>
      <c r="S2410" t="str">
        <f t="shared" si="336"/>
        <v>Safe</v>
      </c>
      <c r="T2410" t="str">
        <f t="shared" si="337"/>
        <v>Acceptable</v>
      </c>
      <c r="U2410" t="str">
        <f t="shared" si="338"/>
        <v>Unacceptable</v>
      </c>
      <c r="V2410" t="str">
        <f t="shared" si="339"/>
        <v>Safe</v>
      </c>
      <c r="W2410" t="str">
        <f t="shared" si="340"/>
        <v>Acceptable</v>
      </c>
      <c r="AA2410" t="str">
        <f t="shared" si="341"/>
        <v>Not-Potable</v>
      </c>
      <c r="AB2410" t="str">
        <f t="shared" si="342"/>
        <v>Not-Potable</v>
      </c>
      <c r="AC2410" t="s">
        <v>35</v>
      </c>
    </row>
    <row r="2411" spans="2:29" x14ac:dyDescent="0.3">
      <c r="B2411">
        <v>5.6782209670592101</v>
      </c>
      <c r="C2411">
        <v>143.18650765307501</v>
      </c>
      <c r="D2411">
        <v>183.77008261408599</v>
      </c>
      <c r="E2411">
        <v>7.1453354584339399</v>
      </c>
      <c r="F2411">
        <v>418.24722810113701</v>
      </c>
      <c r="G2411">
        <v>359.77471114046102</v>
      </c>
      <c r="H2411">
        <v>18.714478079208099</v>
      </c>
      <c r="I2411">
        <v>77.447639168498796</v>
      </c>
      <c r="J2411">
        <v>5.4297817399476003</v>
      </c>
      <c r="O2411" t="str">
        <f t="shared" si="335"/>
        <v>Acidic</v>
      </c>
      <c r="P2411" t="str" cm="1">
        <f t="array" ref="P2411">_xlfn.IFS(C2410&lt;=60,"Soft",
C2410&lt;120,"Moderately Soft",
C2410&lt;=170,"Desirable",
C2410&lt;=240,"Moderately Hard",
C2410&gt;240,"Hard")</f>
        <v>Moderately Hard</v>
      </c>
      <c r="Q2411" t="str" cm="1">
        <f t="array" ref="Q2411">_xlfn.IFS(D2410&lt;50,"Non-Beneficial",
D2410&lt;=150,"Excellent",
D2410&lt;=250,"Good",
D2410&lt;=350,"Average",
D2410&lt;=500,"Poor",
D2410&lt;=800,"Very Poor",
D2410&gt;800,"Unacceptable")</f>
        <v>Excellent</v>
      </c>
      <c r="R2411" t="str">
        <f t="shared" si="334"/>
        <v>Needs Boiling</v>
      </c>
      <c r="S2411" t="str">
        <f t="shared" si="336"/>
        <v>Safe</v>
      </c>
      <c r="T2411" t="str">
        <f t="shared" si="337"/>
        <v>Acceptable</v>
      </c>
      <c r="U2411" t="str">
        <f t="shared" si="338"/>
        <v>Acceptable</v>
      </c>
      <c r="V2411" t="str">
        <f t="shared" si="339"/>
        <v>Safe</v>
      </c>
      <c r="W2411" t="str">
        <f t="shared" si="340"/>
        <v>Unacceptable</v>
      </c>
      <c r="AA2411" t="str">
        <f t="shared" si="341"/>
        <v>Not-Potable</v>
      </c>
      <c r="AB2411" t="str">
        <f t="shared" si="342"/>
        <v>Not-Potable</v>
      </c>
      <c r="AC2411" t="s">
        <v>35</v>
      </c>
    </row>
    <row r="2412" spans="2:29" x14ac:dyDescent="0.3">
      <c r="B2412">
        <v>7.3865818196948902</v>
      </c>
      <c r="C2412">
        <v>191.58556548067901</v>
      </c>
      <c r="D2412">
        <v>263.51903773837802</v>
      </c>
      <c r="E2412">
        <v>8.4261611039309106</v>
      </c>
      <c r="F2412">
        <f>$AH$27</f>
        <v>333.77577661081307</v>
      </c>
      <c r="G2412">
        <v>505.18792882606601</v>
      </c>
      <c r="H2412">
        <v>18.9256741926975</v>
      </c>
      <c r="I2412">
        <v>72.649613697209602</v>
      </c>
      <c r="J2412">
        <v>3.7913725882785299</v>
      </c>
      <c r="O2412" t="str">
        <f t="shared" si="335"/>
        <v>Acidic</v>
      </c>
      <c r="P2412" t="str" cm="1">
        <f t="array" ref="P2412">_xlfn.IFS(C2411&lt;=60,"Soft",
C2411&lt;120,"Moderately Soft",
C2411&lt;=170,"Desirable",
C2411&lt;=240,"Moderately Hard",
C2411&gt;240,"Hard")</f>
        <v>Desirable</v>
      </c>
      <c r="Q2412" t="str" cm="1">
        <f t="array" ref="Q2412">_xlfn.IFS(D2411&lt;50,"Non-Beneficial",
D2411&lt;=150,"Excellent",
D2411&lt;=250,"Good",
D2411&lt;=350,"Average",
D2411&lt;=500,"Poor",
D2411&lt;=800,"Very Poor",
D2411&gt;800,"Unacceptable")</f>
        <v>Good</v>
      </c>
      <c r="R2412" t="str">
        <f t="shared" si="334"/>
        <v>Unacceptable</v>
      </c>
      <c r="S2412" t="str">
        <f t="shared" si="336"/>
        <v>Unsafe</v>
      </c>
      <c r="T2412" t="str">
        <f t="shared" si="337"/>
        <v>Acceptable</v>
      </c>
      <c r="U2412" t="str">
        <f t="shared" si="338"/>
        <v>Acceptable</v>
      </c>
      <c r="V2412" t="str">
        <f t="shared" si="339"/>
        <v>Safe</v>
      </c>
      <c r="W2412" t="str">
        <f t="shared" si="340"/>
        <v>Unacceptable</v>
      </c>
      <c r="AA2412" t="str">
        <f t="shared" si="341"/>
        <v>Not-Potable</v>
      </c>
      <c r="AB2412" t="str">
        <f t="shared" si="342"/>
        <v>Not-Potable</v>
      </c>
      <c r="AC2412" t="s">
        <v>35</v>
      </c>
    </row>
    <row r="2413" spans="2:29" x14ac:dyDescent="0.3">
      <c r="B2413">
        <v>7.5192274634615703</v>
      </c>
      <c r="C2413">
        <v>210.384790378654</v>
      </c>
      <c r="D2413">
        <v>168.973070409087</v>
      </c>
      <c r="E2413">
        <v>6.5686579408158998</v>
      </c>
      <c r="F2413">
        <v>344.70367330852298</v>
      </c>
      <c r="G2413">
        <v>315.52043533144899</v>
      </c>
      <c r="H2413">
        <v>19.8561842703736</v>
      </c>
      <c r="I2413">
        <f>$AI$27</f>
        <v>66.396292946768</v>
      </c>
      <c r="J2413">
        <v>3.27572495915997</v>
      </c>
      <c r="O2413" t="str">
        <f t="shared" si="335"/>
        <v>Neutral</v>
      </c>
      <c r="P2413" t="str" cm="1">
        <f t="array" ref="P2413">_xlfn.IFS(C2412&lt;=60,"Soft",
C2412&lt;120,"Moderately Soft",
C2412&lt;=170,"Desirable",
C2412&lt;=240,"Moderately Hard",
C2412&gt;240,"Hard")</f>
        <v>Moderately Hard</v>
      </c>
      <c r="Q2413" t="str" cm="1">
        <f t="array" ref="Q2413">_xlfn.IFS(D2412&lt;50,"Non-Beneficial",
D2412&lt;=150,"Excellent",
D2412&lt;=250,"Good",
D2412&lt;=350,"Average",
D2412&lt;=500,"Poor",
D2412&lt;=800,"Very Poor",
D2412&gt;800,"Unacceptable")</f>
        <v>Average</v>
      </c>
      <c r="R2413" t="str">
        <f t="shared" si="334"/>
        <v>Unacceptable</v>
      </c>
      <c r="S2413" t="str">
        <f t="shared" si="336"/>
        <v>Safe</v>
      </c>
      <c r="T2413" t="str">
        <f t="shared" si="337"/>
        <v>Unacceptable</v>
      </c>
      <c r="U2413" t="str">
        <f t="shared" si="338"/>
        <v>Acceptable</v>
      </c>
      <c r="V2413" t="str">
        <f t="shared" si="339"/>
        <v>Safe</v>
      </c>
      <c r="W2413" t="str">
        <f t="shared" si="340"/>
        <v>Acceptable</v>
      </c>
      <c r="AA2413" t="str">
        <f t="shared" si="341"/>
        <v>Not-Potable</v>
      </c>
      <c r="AB2413" t="str">
        <f t="shared" si="342"/>
        <v>Not-Potable</v>
      </c>
      <c r="AC2413" t="s">
        <v>35</v>
      </c>
    </row>
    <row r="2414" spans="2:29" x14ac:dyDescent="0.3">
      <c r="B2414">
        <v>7.4462257850149802</v>
      </c>
      <c r="C2414">
        <v>241.573862128261</v>
      </c>
      <c r="D2414">
        <v>133.12446107003299</v>
      </c>
      <c r="E2414">
        <v>4.5329790390492697</v>
      </c>
      <c r="F2414">
        <f>$AH$27</f>
        <v>333.77577661081307</v>
      </c>
      <c r="G2414">
        <v>529.45907459418095</v>
      </c>
      <c r="H2414">
        <v>17.237870686766001</v>
      </c>
      <c r="I2414">
        <v>62.5221834919709</v>
      </c>
      <c r="J2414">
        <v>5.0866985617202802</v>
      </c>
      <c r="O2414" t="str">
        <f t="shared" si="335"/>
        <v>Neutral</v>
      </c>
      <c r="P2414" t="str" cm="1">
        <f t="array" ref="P2414">_xlfn.IFS(C2413&lt;=60,"Soft",
C2413&lt;120,"Moderately Soft",
C2413&lt;=170,"Desirable",
C2413&lt;=240,"Moderately Hard",
C2413&gt;240,"Hard")</f>
        <v>Moderately Hard</v>
      </c>
      <c r="Q2414" t="str" cm="1">
        <f t="array" ref="Q2414">_xlfn.IFS(D2413&lt;50,"Non-Beneficial",
D2413&lt;=150,"Excellent",
D2413&lt;=250,"Good",
D2413&lt;=350,"Average",
D2413&lt;=500,"Poor",
D2413&lt;=800,"Very Poor",
D2413&gt;800,"Unacceptable")</f>
        <v>Good</v>
      </c>
      <c r="R2414" t="str">
        <f t="shared" si="334"/>
        <v>Needs Boiling</v>
      </c>
      <c r="S2414" t="str">
        <f t="shared" si="336"/>
        <v>Safe</v>
      </c>
      <c r="T2414" t="str">
        <f t="shared" si="337"/>
        <v>Acceptable</v>
      </c>
      <c r="U2414" t="str">
        <f t="shared" si="338"/>
        <v>Acceptable</v>
      </c>
      <c r="V2414" t="str">
        <f t="shared" si="339"/>
        <v>Safe</v>
      </c>
      <c r="W2414" t="str">
        <f t="shared" si="340"/>
        <v>Acceptable</v>
      </c>
      <c r="AA2414" t="str">
        <f t="shared" si="341"/>
        <v>Potable</v>
      </c>
      <c r="AB2414" t="str">
        <f t="shared" si="342"/>
        <v>Potable</v>
      </c>
      <c r="AC2414" t="s">
        <v>35</v>
      </c>
    </row>
    <row r="2415" spans="2:29" x14ac:dyDescent="0.3">
      <c r="B2415">
        <v>7.7539361176091601</v>
      </c>
      <c r="C2415">
        <v>220.098278770451</v>
      </c>
      <c r="D2415">
        <v>171.695843822342</v>
      </c>
      <c r="E2415">
        <v>7.9840391963069202</v>
      </c>
      <c r="F2415">
        <v>344.12189870435998</v>
      </c>
      <c r="G2415">
        <v>385.04500258936099</v>
      </c>
      <c r="H2415">
        <v>16.848511672256201</v>
      </c>
      <c r="I2415">
        <v>47.003321699135199</v>
      </c>
      <c r="J2415">
        <v>4.83302669410355</v>
      </c>
      <c r="O2415" t="str">
        <f t="shared" si="335"/>
        <v>Neutral</v>
      </c>
      <c r="P2415" t="str" cm="1">
        <f t="array" ref="P2415">_xlfn.IFS(C2414&lt;=60,"Soft",
C2414&lt;120,"Moderately Soft",
C2414&lt;=170,"Desirable",
C2414&lt;=240,"Moderately Hard",
C2414&gt;240,"Hard")</f>
        <v>Hard</v>
      </c>
      <c r="Q2415" t="str" cm="1">
        <f t="array" ref="Q2415">_xlfn.IFS(D2414&lt;50,"Non-Beneficial",
D2414&lt;=150,"Excellent",
D2414&lt;=250,"Good",
D2414&lt;=350,"Average",
D2414&lt;=500,"Poor",
D2414&lt;=800,"Very Poor",
D2414&gt;800,"Unacceptable")</f>
        <v>Excellent</v>
      </c>
      <c r="R2415" t="str">
        <f t="shared" si="334"/>
        <v>Acceptable</v>
      </c>
      <c r="S2415" t="str">
        <f t="shared" si="336"/>
        <v>Safe</v>
      </c>
      <c r="T2415" t="str">
        <f t="shared" si="337"/>
        <v>Unacceptable</v>
      </c>
      <c r="U2415" t="str">
        <f t="shared" si="338"/>
        <v>Acceptable</v>
      </c>
      <c r="V2415" t="str">
        <f t="shared" si="339"/>
        <v>Safe</v>
      </c>
      <c r="W2415" t="str">
        <f t="shared" si="340"/>
        <v>Unacceptable</v>
      </c>
      <c r="AA2415" t="str">
        <f t="shared" si="341"/>
        <v>Not-Potable</v>
      </c>
      <c r="AB2415" t="str">
        <f t="shared" si="342"/>
        <v>Not-Potable</v>
      </c>
      <c r="AC2415" t="s">
        <v>35</v>
      </c>
    </row>
    <row r="2416" spans="2:29" x14ac:dyDescent="0.3">
      <c r="B2416">
        <v>9.1596604766541798</v>
      </c>
      <c r="C2416">
        <v>195.42331583541099</v>
      </c>
      <c r="D2416">
        <v>166.79335164270699</v>
      </c>
      <c r="E2416">
        <v>10.1104622280223</v>
      </c>
      <c r="F2416">
        <v>301.74641058136899</v>
      </c>
      <c r="G2416">
        <v>404.65910265346798</v>
      </c>
      <c r="H2416">
        <v>5.1967167553206597</v>
      </c>
      <c r="I2416">
        <v>55.4667587641636</v>
      </c>
      <c r="J2416">
        <v>5.4523623252575701</v>
      </c>
      <c r="O2416" t="str">
        <f t="shared" si="335"/>
        <v>Neutral</v>
      </c>
      <c r="P2416" t="str" cm="1">
        <f t="array" ref="P2416">_xlfn.IFS(C2415&lt;=60,"Soft",
C2415&lt;120,"Moderately Soft",
C2415&lt;=170,"Desirable",
C2415&lt;=240,"Moderately Hard",
C2415&gt;240,"Hard")</f>
        <v>Moderately Hard</v>
      </c>
      <c r="Q2416" t="str" cm="1">
        <f t="array" ref="Q2416">_xlfn.IFS(D2415&lt;50,"Non-Beneficial",
D2415&lt;=150,"Excellent",
D2415&lt;=250,"Good",
D2415&lt;=350,"Average",
D2415&lt;=500,"Poor",
D2415&lt;=800,"Very Poor",
D2415&gt;800,"Unacceptable")</f>
        <v>Good</v>
      </c>
      <c r="R2416" t="str">
        <f t="shared" si="334"/>
        <v>Unacceptable</v>
      </c>
      <c r="S2416" t="str">
        <f t="shared" si="336"/>
        <v>Safe</v>
      </c>
      <c r="T2416" t="str">
        <f t="shared" si="337"/>
        <v>Acceptable</v>
      </c>
      <c r="U2416" t="str">
        <f t="shared" si="338"/>
        <v>Acceptable</v>
      </c>
      <c r="V2416" t="str">
        <f t="shared" si="339"/>
        <v>Safe</v>
      </c>
      <c r="W2416" t="str">
        <f t="shared" si="340"/>
        <v>Acceptable</v>
      </c>
      <c r="AA2416" t="str">
        <f t="shared" si="341"/>
        <v>Not-Potable</v>
      </c>
      <c r="AB2416" t="str">
        <f t="shared" si="342"/>
        <v>Potable</v>
      </c>
      <c r="AC2416" t="s">
        <v>35</v>
      </c>
    </row>
    <row r="2417" spans="2:29" x14ac:dyDescent="0.3">
      <c r="B2417">
        <v>7.49699092721601</v>
      </c>
      <c r="C2417">
        <v>246.86358062731901</v>
      </c>
      <c r="D2417">
        <v>226.31657727069199</v>
      </c>
      <c r="E2417">
        <v>3.4408801236025699</v>
      </c>
      <c r="F2417">
        <v>297.13244891706199</v>
      </c>
      <c r="G2417">
        <v>357.49845925493798</v>
      </c>
      <c r="H2417">
        <v>16.141285902475701</v>
      </c>
      <c r="I2417">
        <v>79.705530486065001</v>
      </c>
      <c r="J2417">
        <v>3.8379260042937502</v>
      </c>
      <c r="O2417" t="str">
        <f t="shared" si="335"/>
        <v>Alkaline</v>
      </c>
      <c r="P2417" t="str" cm="1">
        <f t="array" ref="P2417">_xlfn.IFS(C2416&lt;=60,"Soft",
C2416&lt;120,"Moderately Soft",
C2416&lt;=170,"Desirable",
C2416&lt;=240,"Moderately Hard",
C2416&gt;240,"Hard")</f>
        <v>Moderately Hard</v>
      </c>
      <c r="Q2417" t="str" cm="1">
        <f t="array" ref="Q2417">_xlfn.IFS(D2416&lt;50,"Non-Beneficial",
D2416&lt;=150,"Excellent",
D2416&lt;=250,"Good",
D2416&lt;=350,"Average",
D2416&lt;=500,"Poor",
D2416&lt;=800,"Very Poor",
D2416&gt;800,"Unacceptable")</f>
        <v>Good</v>
      </c>
      <c r="R2417" t="str">
        <f t="shared" si="334"/>
        <v>Unacceptable</v>
      </c>
      <c r="S2417" t="str">
        <f t="shared" si="336"/>
        <v>Safe</v>
      </c>
      <c r="T2417" t="str">
        <f t="shared" si="337"/>
        <v>Acceptable</v>
      </c>
      <c r="U2417" t="str">
        <f t="shared" si="338"/>
        <v>Acceptable</v>
      </c>
      <c r="V2417" t="str">
        <f t="shared" si="339"/>
        <v>Safe</v>
      </c>
      <c r="W2417" t="str">
        <f t="shared" si="340"/>
        <v>Unacceptable</v>
      </c>
      <c r="AA2417" t="str">
        <f t="shared" si="341"/>
        <v>Not-Potable</v>
      </c>
      <c r="AB2417" t="str">
        <f t="shared" si="342"/>
        <v>Not-Potable</v>
      </c>
      <c r="AC2417" t="s">
        <v>35</v>
      </c>
    </row>
    <row r="2418" spans="2:29" x14ac:dyDescent="0.3">
      <c r="B2418">
        <v>7.5423001671427503</v>
      </c>
      <c r="C2418">
        <v>230.150540147187</v>
      </c>
      <c r="D2418">
        <v>188.77493895411499</v>
      </c>
      <c r="E2418">
        <v>4.3447069178333599</v>
      </c>
      <c r="F2418">
        <v>278.25043587908698</v>
      </c>
      <c r="G2418">
        <v>447.259353311246</v>
      </c>
      <c r="H2418">
        <v>17.555577849335201</v>
      </c>
      <c r="I2418">
        <v>53.341681634504297</v>
      </c>
      <c r="J2418">
        <v>4.3175535117697397</v>
      </c>
      <c r="O2418" t="str">
        <f t="shared" si="335"/>
        <v>Neutral</v>
      </c>
      <c r="P2418" t="str" cm="1">
        <f t="array" ref="P2418">_xlfn.IFS(C2417&lt;=60,"Soft",
C2417&lt;120,"Moderately Soft",
C2417&lt;=170,"Desirable",
C2417&lt;=240,"Moderately Hard",
C2417&gt;240,"Hard")</f>
        <v>Hard</v>
      </c>
      <c r="Q2418" t="str" cm="1">
        <f t="array" ref="Q2418">_xlfn.IFS(D2417&lt;50,"Non-Beneficial",
D2417&lt;=150,"Excellent",
D2417&lt;=250,"Good",
D2417&lt;=350,"Average",
D2417&lt;=500,"Poor",
D2417&lt;=800,"Very Poor",
D2417&gt;800,"Unacceptable")</f>
        <v>Good</v>
      </c>
      <c r="R2418" t="str">
        <f t="shared" si="334"/>
        <v>Acceptable</v>
      </c>
      <c r="S2418" t="str">
        <f t="shared" si="336"/>
        <v>Safe</v>
      </c>
      <c r="T2418" t="str">
        <f t="shared" si="337"/>
        <v>Acceptable</v>
      </c>
      <c r="U2418" t="str">
        <f t="shared" si="338"/>
        <v>Acceptable</v>
      </c>
      <c r="V2418" t="str">
        <f t="shared" si="339"/>
        <v>Safe</v>
      </c>
      <c r="W2418" t="str">
        <f t="shared" si="340"/>
        <v>Acceptable</v>
      </c>
      <c r="AA2418" t="str">
        <f t="shared" si="341"/>
        <v>Not-Potable</v>
      </c>
      <c r="AB2418" t="str">
        <f t="shared" si="342"/>
        <v>Potable</v>
      </c>
      <c r="AC2418" t="s">
        <v>35</v>
      </c>
    </row>
    <row r="2419" spans="2:29" x14ac:dyDescent="0.3">
      <c r="B2419">
        <v>7.1590529904974503</v>
      </c>
      <c r="C2419">
        <v>161.478710358119</v>
      </c>
      <c r="D2419">
        <v>255.91840984167499</v>
      </c>
      <c r="E2419">
        <v>10.1895279965863</v>
      </c>
      <c r="F2419">
        <v>367.59639651851199</v>
      </c>
      <c r="G2419">
        <v>330.55045266713898</v>
      </c>
      <c r="H2419">
        <v>15.4478417278862</v>
      </c>
      <c r="I2419">
        <v>51.188317269373101</v>
      </c>
      <c r="J2419">
        <v>4.2916689668099499</v>
      </c>
      <c r="O2419" t="str">
        <f t="shared" si="335"/>
        <v>Neutral</v>
      </c>
      <c r="P2419" t="str" cm="1">
        <f t="array" ref="P2419">_xlfn.IFS(C2418&lt;=60,"Soft",
C2418&lt;120,"Moderately Soft",
C2418&lt;=170,"Desirable",
C2418&lt;=240,"Moderately Hard",
C2418&gt;240,"Hard")</f>
        <v>Moderately Hard</v>
      </c>
      <c r="Q2419" t="str" cm="1">
        <f t="array" ref="Q2419">_xlfn.IFS(D2418&lt;50,"Non-Beneficial",
D2418&lt;=150,"Excellent",
D2418&lt;=250,"Good",
D2418&lt;=350,"Average",
D2418&lt;=500,"Poor",
D2418&lt;=800,"Very Poor",
D2418&gt;800,"Unacceptable")</f>
        <v>Good</v>
      </c>
      <c r="R2419" t="str">
        <f t="shared" si="334"/>
        <v>Acceptable</v>
      </c>
      <c r="S2419" t="str">
        <f t="shared" si="336"/>
        <v>Safe</v>
      </c>
      <c r="T2419" t="str">
        <f t="shared" si="337"/>
        <v>Acceptable</v>
      </c>
      <c r="U2419" t="str">
        <f t="shared" si="338"/>
        <v>Acceptable</v>
      </c>
      <c r="V2419" t="str">
        <f t="shared" si="339"/>
        <v>Safe</v>
      </c>
      <c r="W2419" t="str">
        <f t="shared" si="340"/>
        <v>Acceptable</v>
      </c>
      <c r="AA2419" t="str">
        <f t="shared" si="341"/>
        <v>Potable</v>
      </c>
      <c r="AB2419" t="str">
        <f t="shared" si="342"/>
        <v>Potable</v>
      </c>
      <c r="AC2419" t="s">
        <v>35</v>
      </c>
    </row>
    <row r="2420" spans="2:29" x14ac:dyDescent="0.3">
      <c r="B2420">
        <f>$AG$27</f>
        <v>7.080794504276815</v>
      </c>
      <c r="C2420">
        <v>116.905479298641</v>
      </c>
      <c r="D2420">
        <v>271.51312902325401</v>
      </c>
      <c r="E2420">
        <v>10.185348221604</v>
      </c>
      <c r="F2420">
        <f>$AH$27</f>
        <v>333.77577661081307</v>
      </c>
      <c r="G2420">
        <v>372.00231854834698</v>
      </c>
      <c r="H2420">
        <v>13.507231919731799</v>
      </c>
      <c r="I2420">
        <v>63.273696492726103</v>
      </c>
      <c r="J2420">
        <v>3.5162378046280001</v>
      </c>
      <c r="O2420" t="str">
        <f t="shared" si="335"/>
        <v>Neutral</v>
      </c>
      <c r="P2420" t="str" cm="1">
        <f t="array" ref="P2420">_xlfn.IFS(C2419&lt;=60,"Soft",
C2419&lt;120,"Moderately Soft",
C2419&lt;=170,"Desirable",
C2419&lt;=240,"Moderately Hard",
C2419&gt;240,"Hard")</f>
        <v>Desirable</v>
      </c>
      <c r="Q2420" t="str" cm="1">
        <f t="array" ref="Q2420">_xlfn.IFS(D2419&lt;50,"Non-Beneficial",
D2419&lt;=150,"Excellent",
D2419&lt;=250,"Good",
D2419&lt;=350,"Average",
D2419&lt;=500,"Poor",
D2419&lt;=800,"Very Poor",
D2419&gt;800,"Unacceptable")</f>
        <v>Average</v>
      </c>
      <c r="R2420" t="str">
        <f t="shared" si="334"/>
        <v>Unacceptable</v>
      </c>
      <c r="S2420" t="str">
        <f t="shared" si="336"/>
        <v>Safe</v>
      </c>
      <c r="T2420" t="str">
        <f t="shared" si="337"/>
        <v>Acceptable</v>
      </c>
      <c r="U2420" t="str">
        <f t="shared" si="338"/>
        <v>Acceptable</v>
      </c>
      <c r="V2420" t="str">
        <f t="shared" si="339"/>
        <v>Safe</v>
      </c>
      <c r="W2420" t="str">
        <f t="shared" si="340"/>
        <v>Acceptable</v>
      </c>
      <c r="AA2420" t="str">
        <f t="shared" si="341"/>
        <v>Not-Potable</v>
      </c>
      <c r="AB2420" t="str">
        <f t="shared" si="342"/>
        <v>Potable</v>
      </c>
      <c r="AC2420" t="s">
        <v>35</v>
      </c>
    </row>
    <row r="2421" spans="2:29" x14ac:dyDescent="0.3">
      <c r="B2421">
        <v>5.8446737955773003</v>
      </c>
      <c r="C2421">
        <v>147.17980377255299</v>
      </c>
      <c r="D2421">
        <v>136.15109758021998</v>
      </c>
      <c r="E2421">
        <v>8.8811117819152496</v>
      </c>
      <c r="F2421">
        <v>394.658379912442</v>
      </c>
      <c r="G2421">
        <v>533.04021041562805</v>
      </c>
      <c r="H2421">
        <v>14.2173725726875</v>
      </c>
      <c r="I2421">
        <v>91.614030637241299</v>
      </c>
      <c r="J2421">
        <v>4.3380560876593499</v>
      </c>
      <c r="O2421" t="str">
        <f t="shared" si="335"/>
        <v>Neutral</v>
      </c>
      <c r="P2421" t="str" cm="1">
        <f t="array" ref="P2421">_xlfn.IFS(C2420&lt;=60,"Soft",
C2420&lt;120,"Moderately Soft",
C2420&lt;=170,"Desirable",
C2420&lt;=240,"Moderately Hard",
C2420&gt;240,"Hard")</f>
        <v>Moderately Soft</v>
      </c>
      <c r="Q2421" t="str" cm="1">
        <f t="array" ref="Q2421">_xlfn.IFS(D2420&lt;50,"Non-Beneficial",
D2420&lt;=150,"Excellent",
D2420&lt;=250,"Good",
D2420&lt;=350,"Average",
D2420&lt;=500,"Poor",
D2420&lt;=800,"Very Poor",
D2420&gt;800,"Unacceptable")</f>
        <v>Average</v>
      </c>
      <c r="R2421" t="str">
        <f t="shared" si="334"/>
        <v>Unacceptable</v>
      </c>
      <c r="S2421" t="str">
        <f t="shared" si="336"/>
        <v>Safe</v>
      </c>
      <c r="T2421" t="str">
        <f t="shared" si="337"/>
        <v>Acceptable</v>
      </c>
      <c r="U2421" t="str">
        <f t="shared" si="338"/>
        <v>Acceptable</v>
      </c>
      <c r="V2421" t="str">
        <f t="shared" si="339"/>
        <v>Safe</v>
      </c>
      <c r="W2421" t="str">
        <f t="shared" si="340"/>
        <v>Acceptable</v>
      </c>
      <c r="AA2421" t="str">
        <f t="shared" si="341"/>
        <v>Not-Potable</v>
      </c>
      <c r="AB2421" t="str">
        <f t="shared" si="342"/>
        <v>Not-Potable</v>
      </c>
      <c r="AC2421" t="s">
        <v>35</v>
      </c>
    </row>
    <row r="2422" spans="2:29" x14ac:dyDescent="0.3">
      <c r="B2422">
        <f>$AG$27</f>
        <v>7.080794504276815</v>
      </c>
      <c r="C2422">
        <v>201.82784846535799</v>
      </c>
      <c r="D2422">
        <v>354.18735039902606</v>
      </c>
      <c r="E2422">
        <v>8.2559710904259394</v>
      </c>
      <c r="F2422">
        <v>253.58023448561801</v>
      </c>
      <c r="G2422">
        <v>447.28139609383902</v>
      </c>
      <c r="H2422">
        <v>15.6044597847226</v>
      </c>
      <c r="I2422">
        <v>45.492111393351799</v>
      </c>
      <c r="J2422">
        <v>3.3846485053932098</v>
      </c>
      <c r="O2422" t="str">
        <f t="shared" si="335"/>
        <v>Acidic</v>
      </c>
      <c r="P2422" t="str" cm="1">
        <f t="array" ref="P2422">_xlfn.IFS(C2421&lt;=60,"Soft",
C2421&lt;120,"Moderately Soft",
C2421&lt;=170,"Desirable",
C2421&lt;=240,"Moderately Hard",
C2421&gt;240,"Hard")</f>
        <v>Desirable</v>
      </c>
      <c r="Q2422" t="str" cm="1">
        <f t="array" ref="Q2422">_xlfn.IFS(D2421&lt;50,"Non-Beneficial",
D2421&lt;=150,"Excellent",
D2421&lt;=250,"Good",
D2421&lt;=350,"Average",
D2421&lt;=500,"Poor",
D2421&lt;=800,"Very Poor",
D2421&gt;800,"Unacceptable")</f>
        <v>Excellent</v>
      </c>
      <c r="R2422" t="str">
        <f t="shared" si="334"/>
        <v>Unacceptable</v>
      </c>
      <c r="S2422" t="str">
        <f t="shared" si="336"/>
        <v>Safe</v>
      </c>
      <c r="T2422" t="str">
        <f t="shared" si="337"/>
        <v>Unacceptable</v>
      </c>
      <c r="U2422" t="str">
        <f t="shared" si="338"/>
        <v>Acceptable</v>
      </c>
      <c r="V2422" t="str">
        <f t="shared" si="339"/>
        <v>Unsafe</v>
      </c>
      <c r="W2422" t="str">
        <f t="shared" si="340"/>
        <v>Acceptable</v>
      </c>
      <c r="AA2422" t="str">
        <f t="shared" si="341"/>
        <v>Not-Potable</v>
      </c>
      <c r="AB2422" t="str">
        <f t="shared" si="342"/>
        <v>Not-Potable</v>
      </c>
      <c r="AC2422" t="s">
        <v>35</v>
      </c>
    </row>
    <row r="2423" spans="2:29" x14ac:dyDescent="0.3">
      <c r="B2423">
        <v>5.2584147366321901</v>
      </c>
      <c r="C2423">
        <v>210.92949494906901</v>
      </c>
      <c r="D2423">
        <v>292.28334683492801</v>
      </c>
      <c r="E2423">
        <v>3.8339018365657398</v>
      </c>
      <c r="F2423">
        <v>341.64069471784302</v>
      </c>
      <c r="G2423">
        <v>363.57079485865899</v>
      </c>
      <c r="H2423">
        <v>18.065015046761999</v>
      </c>
      <c r="I2423">
        <v>36.1521032945993</v>
      </c>
      <c r="J2423">
        <v>3.7307927875939999</v>
      </c>
      <c r="O2423" t="str">
        <f t="shared" si="335"/>
        <v>Neutral</v>
      </c>
      <c r="P2423" t="str" cm="1">
        <f t="array" ref="P2423">_xlfn.IFS(C2422&lt;=60,"Soft",
C2422&lt;120,"Moderately Soft",
C2422&lt;=170,"Desirable",
C2422&lt;=240,"Moderately Hard",
C2422&gt;240,"Hard")</f>
        <v>Moderately Hard</v>
      </c>
      <c r="Q2423" t="str" cm="1">
        <f t="array" ref="Q2423">_xlfn.IFS(D2422&lt;50,"Non-Beneficial",
D2422&lt;=150,"Excellent",
D2422&lt;=250,"Good",
D2422&lt;=350,"Average",
D2422&lt;=500,"Poor",
D2422&lt;=800,"Very Poor",
D2422&gt;800,"Unacceptable")</f>
        <v>Poor</v>
      </c>
      <c r="R2423" t="str">
        <f t="shared" si="334"/>
        <v>Unacceptable</v>
      </c>
      <c r="S2423" t="str">
        <f t="shared" si="336"/>
        <v>Safe</v>
      </c>
      <c r="T2423" t="str">
        <f t="shared" si="337"/>
        <v>Acceptable</v>
      </c>
      <c r="U2423" t="str">
        <f t="shared" si="338"/>
        <v>Acceptable</v>
      </c>
      <c r="V2423" t="str">
        <f t="shared" si="339"/>
        <v>Safe</v>
      </c>
      <c r="W2423" t="str">
        <f t="shared" si="340"/>
        <v>Acceptable</v>
      </c>
      <c r="AA2423" t="str">
        <f t="shared" si="341"/>
        <v>Not-Potable</v>
      </c>
      <c r="AB2423" t="str">
        <f t="shared" si="342"/>
        <v>Not-Potable</v>
      </c>
      <c r="AC2423" t="s">
        <v>35</v>
      </c>
    </row>
    <row r="2424" spans="2:29" x14ac:dyDescent="0.3">
      <c r="B2424">
        <v>7.4206407894883499</v>
      </c>
      <c r="C2424">
        <v>212.73558531696699</v>
      </c>
      <c r="D2424">
        <v>184.63722126776199</v>
      </c>
      <c r="E2424">
        <v>6.7279188569699198</v>
      </c>
      <c r="F2424">
        <v>355.97149515986399</v>
      </c>
      <c r="G2424">
        <v>523.60271395147902</v>
      </c>
      <c r="H2424">
        <v>12.086675305338799</v>
      </c>
      <c r="I2424">
        <v>44.9801017953355</v>
      </c>
      <c r="J2424">
        <v>5.4237673300313203</v>
      </c>
      <c r="O2424" t="str">
        <f t="shared" si="335"/>
        <v>Acidic</v>
      </c>
      <c r="P2424" t="str" cm="1">
        <f t="array" ref="P2424">_xlfn.IFS(C2423&lt;=60,"Soft",
C2423&lt;120,"Moderately Soft",
C2423&lt;=170,"Desirable",
C2423&lt;=240,"Moderately Hard",
C2423&gt;240,"Hard")</f>
        <v>Moderately Hard</v>
      </c>
      <c r="Q2424" t="str" cm="1">
        <f t="array" ref="Q2424">_xlfn.IFS(D2423&lt;50,"Non-Beneficial",
D2423&lt;=150,"Excellent",
D2423&lt;=250,"Good",
D2423&lt;=350,"Average",
D2423&lt;=500,"Poor",
D2423&lt;=800,"Very Poor",
D2423&gt;800,"Unacceptable")</f>
        <v>Average</v>
      </c>
      <c r="R2424" t="str">
        <f t="shared" si="334"/>
        <v>Acceptable</v>
      </c>
      <c r="S2424" t="str">
        <f t="shared" si="336"/>
        <v>Safe</v>
      </c>
      <c r="T2424" t="str">
        <f t="shared" si="337"/>
        <v>Acceptable</v>
      </c>
      <c r="U2424" t="str">
        <f t="shared" si="338"/>
        <v>Acceptable</v>
      </c>
      <c r="V2424" t="str">
        <f t="shared" si="339"/>
        <v>Safe</v>
      </c>
      <c r="W2424" t="str">
        <f t="shared" si="340"/>
        <v>Acceptable</v>
      </c>
      <c r="AA2424" t="str">
        <f t="shared" si="341"/>
        <v>Not-Potable</v>
      </c>
      <c r="AB2424" t="str">
        <f t="shared" si="342"/>
        <v>Potable</v>
      </c>
      <c r="AC2424" t="s">
        <v>35</v>
      </c>
    </row>
    <row r="2425" spans="2:29" x14ac:dyDescent="0.3">
      <c r="B2425">
        <v>7.0742514438011002</v>
      </c>
      <c r="C2425">
        <v>208.92036894532501</v>
      </c>
      <c r="D2425">
        <v>167.39266635207699</v>
      </c>
      <c r="E2425">
        <v>7.8614694733776398</v>
      </c>
      <c r="F2425">
        <f>$AH$27</f>
        <v>333.77577661081307</v>
      </c>
      <c r="G2425">
        <v>518.97715295149203</v>
      </c>
      <c r="H2425">
        <v>8.8819993435818603</v>
      </c>
      <c r="I2425">
        <v>78.419018929251607</v>
      </c>
      <c r="J2425">
        <v>4.8789441157900004</v>
      </c>
      <c r="O2425" t="str">
        <f t="shared" si="335"/>
        <v>Neutral</v>
      </c>
      <c r="P2425" t="str" cm="1">
        <f t="array" ref="P2425">_xlfn.IFS(C2424&lt;=60,"Soft",
C2424&lt;120,"Moderately Soft",
C2424&lt;=170,"Desirable",
C2424&lt;=240,"Moderately Hard",
C2424&gt;240,"Hard")</f>
        <v>Moderately Hard</v>
      </c>
      <c r="Q2425" t="str" cm="1">
        <f t="array" ref="Q2425">_xlfn.IFS(D2424&lt;50,"Non-Beneficial",
D2424&lt;=150,"Excellent",
D2424&lt;=250,"Good",
D2424&lt;=350,"Average",
D2424&lt;=500,"Poor",
D2424&lt;=800,"Very Poor",
D2424&gt;800,"Unacceptable")</f>
        <v>Good</v>
      </c>
      <c r="R2425" t="str">
        <f t="shared" si="334"/>
        <v>Needs Boiling</v>
      </c>
      <c r="S2425" t="str">
        <f t="shared" si="336"/>
        <v>Safe</v>
      </c>
      <c r="T2425" t="str">
        <f t="shared" si="337"/>
        <v>Unacceptable</v>
      </c>
      <c r="U2425" t="str">
        <f t="shared" si="338"/>
        <v>Acceptable</v>
      </c>
      <c r="V2425" t="str">
        <f t="shared" si="339"/>
        <v>Safe</v>
      </c>
      <c r="W2425" t="str">
        <f t="shared" si="340"/>
        <v>Unacceptable</v>
      </c>
      <c r="AA2425" t="str">
        <f t="shared" si="341"/>
        <v>Not-Potable</v>
      </c>
      <c r="AB2425" t="str">
        <f t="shared" si="342"/>
        <v>Not-Potable</v>
      </c>
      <c r="AC2425" t="s">
        <v>35</v>
      </c>
    </row>
    <row r="2426" spans="2:29" x14ac:dyDescent="0.3">
      <c r="B2426">
        <v>8.18921385097787</v>
      </c>
      <c r="C2426">
        <v>156.32846478011999</v>
      </c>
      <c r="D2426">
        <v>184.32476518039198</v>
      </c>
      <c r="E2426">
        <v>12.2463940977695</v>
      </c>
      <c r="F2426">
        <v>370.121384654358</v>
      </c>
      <c r="G2426">
        <v>288.351471057178</v>
      </c>
      <c r="H2426">
        <v>11.8718998125222</v>
      </c>
      <c r="I2426">
        <v>79.765841213495705</v>
      </c>
      <c r="J2426">
        <v>3.7095088780387799</v>
      </c>
      <c r="O2426" t="str">
        <f t="shared" si="335"/>
        <v>Neutral</v>
      </c>
      <c r="P2426" t="str" cm="1">
        <f t="array" ref="P2426">_xlfn.IFS(C2425&lt;=60,"Soft",
C2425&lt;120,"Moderately Soft",
C2425&lt;=170,"Desirable",
C2425&lt;=240,"Moderately Hard",
C2425&gt;240,"Hard")</f>
        <v>Moderately Hard</v>
      </c>
      <c r="Q2426" t="str" cm="1">
        <f t="array" ref="Q2426">_xlfn.IFS(D2425&lt;50,"Non-Beneficial",
D2425&lt;=150,"Excellent",
D2425&lt;=250,"Good",
D2425&lt;=350,"Average",
D2425&lt;=500,"Poor",
D2425&lt;=800,"Very Poor",
D2425&gt;800,"Unacceptable")</f>
        <v>Good</v>
      </c>
      <c r="R2426" t="str">
        <f t="shared" si="334"/>
        <v>Unacceptable</v>
      </c>
      <c r="S2426" t="str">
        <f t="shared" si="336"/>
        <v>Safe</v>
      </c>
      <c r="T2426" t="str">
        <f t="shared" si="337"/>
        <v>Unacceptable</v>
      </c>
      <c r="U2426" t="str">
        <f t="shared" si="338"/>
        <v>Acceptable</v>
      </c>
      <c r="V2426" t="str">
        <f t="shared" si="339"/>
        <v>Safe</v>
      </c>
      <c r="W2426" t="str">
        <f t="shared" si="340"/>
        <v>Acceptable</v>
      </c>
      <c r="AA2426" t="str">
        <f t="shared" si="341"/>
        <v>Not-Potable</v>
      </c>
      <c r="AB2426" t="str">
        <f t="shared" si="342"/>
        <v>Not-Potable</v>
      </c>
      <c r="AC2426" t="s">
        <v>35</v>
      </c>
    </row>
    <row r="2427" spans="2:29" x14ac:dyDescent="0.3">
      <c r="B2427">
        <v>7.7441309935092004</v>
      </c>
      <c r="C2427">
        <v>185.56761841576301</v>
      </c>
      <c r="D2427">
        <v>305.86592663308204</v>
      </c>
      <c r="E2427">
        <v>8.04076015860187</v>
      </c>
      <c r="F2427">
        <f>$AH$27</f>
        <v>333.77577661081307</v>
      </c>
      <c r="G2427">
        <v>314.42583386967402</v>
      </c>
      <c r="H2427">
        <v>17.132369005385598</v>
      </c>
      <c r="I2427">
        <v>59.871609474920298</v>
      </c>
      <c r="J2427">
        <v>5.2076834552387403</v>
      </c>
      <c r="O2427" t="str">
        <f t="shared" si="335"/>
        <v>Alkaline</v>
      </c>
      <c r="P2427" t="str" cm="1">
        <f t="array" ref="P2427">_xlfn.IFS(C2426&lt;=60,"Soft",
C2426&lt;120,"Moderately Soft",
C2426&lt;=170,"Desirable",
C2426&lt;=240,"Moderately Hard",
C2426&gt;240,"Hard")</f>
        <v>Desirable</v>
      </c>
      <c r="Q2427" t="str" cm="1">
        <f t="array" ref="Q2427">_xlfn.IFS(D2426&lt;50,"Non-Beneficial",
D2426&lt;=150,"Excellent",
D2426&lt;=250,"Good",
D2426&lt;=350,"Average",
D2426&lt;=500,"Poor",
D2426&lt;=800,"Very Poor",
D2426&gt;800,"Unacceptable")</f>
        <v>Good</v>
      </c>
      <c r="R2427" t="str">
        <f t="shared" si="334"/>
        <v>Unacceptable</v>
      </c>
      <c r="S2427" t="str">
        <f t="shared" si="336"/>
        <v>Safe</v>
      </c>
      <c r="T2427" t="str">
        <f t="shared" si="337"/>
        <v>Acceptable</v>
      </c>
      <c r="U2427" t="str">
        <f t="shared" si="338"/>
        <v>Acceptable</v>
      </c>
      <c r="V2427" t="str">
        <f t="shared" si="339"/>
        <v>Safe</v>
      </c>
      <c r="W2427" t="str">
        <f t="shared" si="340"/>
        <v>Acceptable</v>
      </c>
      <c r="AA2427" t="str">
        <f t="shared" si="341"/>
        <v>Not-Potable</v>
      </c>
      <c r="AB2427" t="str">
        <f t="shared" si="342"/>
        <v>Not-Potable</v>
      </c>
      <c r="AC2427" t="s">
        <v>35</v>
      </c>
    </row>
    <row r="2428" spans="2:29" x14ac:dyDescent="0.3">
      <c r="B2428">
        <v>8.2898579063232205</v>
      </c>
      <c r="C2428">
        <v>222.48393121414</v>
      </c>
      <c r="D2428">
        <v>238.84131478628299</v>
      </c>
      <c r="E2428">
        <v>5.5332083177745099</v>
      </c>
      <c r="F2428">
        <v>354.959330194784</v>
      </c>
      <c r="G2428">
        <v>514.73308315206498</v>
      </c>
      <c r="H2428">
        <v>11.2055325672313</v>
      </c>
      <c r="I2428">
        <v>57.313680405080802</v>
      </c>
      <c r="J2428">
        <v>4.2892367351357104</v>
      </c>
      <c r="O2428" t="str">
        <f t="shared" si="335"/>
        <v>Neutral</v>
      </c>
      <c r="P2428" t="str" cm="1">
        <f t="array" ref="P2428">_xlfn.IFS(C2427&lt;=60,"Soft",
C2427&lt;120,"Moderately Soft",
C2427&lt;=170,"Desirable",
C2427&lt;=240,"Moderately Hard",
C2427&gt;240,"Hard")</f>
        <v>Moderately Hard</v>
      </c>
      <c r="Q2428" t="str" cm="1">
        <f t="array" ref="Q2428">_xlfn.IFS(D2427&lt;50,"Non-Beneficial",
D2427&lt;=150,"Excellent",
D2427&lt;=250,"Good",
D2427&lt;=350,"Average",
D2427&lt;=500,"Poor",
D2427&lt;=800,"Very Poor",
D2427&gt;800,"Unacceptable")</f>
        <v>Average</v>
      </c>
      <c r="R2428" t="str">
        <f t="shared" si="334"/>
        <v>Unacceptable</v>
      </c>
      <c r="S2428" t="str">
        <f t="shared" si="336"/>
        <v>Safe</v>
      </c>
      <c r="T2428" t="str">
        <f t="shared" si="337"/>
        <v>Acceptable</v>
      </c>
      <c r="U2428" t="str">
        <f t="shared" si="338"/>
        <v>Acceptable</v>
      </c>
      <c r="V2428" t="str">
        <f t="shared" si="339"/>
        <v>Safe</v>
      </c>
      <c r="W2428" t="str">
        <f t="shared" si="340"/>
        <v>Unacceptable</v>
      </c>
      <c r="AA2428" t="str">
        <f t="shared" si="341"/>
        <v>Not-Potable</v>
      </c>
      <c r="AB2428" t="str">
        <f t="shared" si="342"/>
        <v>Not-Potable</v>
      </c>
      <c r="AC2428" t="s">
        <v>35</v>
      </c>
    </row>
    <row r="2429" spans="2:29" x14ac:dyDescent="0.3">
      <c r="B2429">
        <v>8.0252200206355404</v>
      </c>
      <c r="C2429">
        <v>213.51972211063401</v>
      </c>
      <c r="D2429">
        <v>154.57498661666301</v>
      </c>
      <c r="E2429">
        <v>7.6695400259096296</v>
      </c>
      <c r="F2429">
        <v>318.11439462330702</v>
      </c>
      <c r="G2429">
        <v>376.31444585298499</v>
      </c>
      <c r="H2429">
        <v>9.4227445147063804</v>
      </c>
      <c r="I2429">
        <v>55.459550906941899</v>
      </c>
      <c r="J2429">
        <v>4.1349427293103096</v>
      </c>
      <c r="O2429" t="str">
        <f t="shared" si="335"/>
        <v>Alkaline</v>
      </c>
      <c r="P2429" t="str" cm="1">
        <f t="array" ref="P2429">_xlfn.IFS(C2428&lt;=60,"Soft",
C2428&lt;120,"Moderately Soft",
C2428&lt;=170,"Desirable",
C2428&lt;=240,"Moderately Hard",
C2428&gt;240,"Hard")</f>
        <v>Moderately Hard</v>
      </c>
      <c r="Q2429" t="str" cm="1">
        <f t="array" ref="Q2429">_xlfn.IFS(D2428&lt;50,"Non-Beneficial",
D2428&lt;=150,"Excellent",
D2428&lt;=250,"Good",
D2428&lt;=350,"Average",
D2428&lt;=500,"Poor",
D2428&lt;=800,"Very Poor",
D2428&gt;800,"Unacceptable")</f>
        <v>Good</v>
      </c>
      <c r="R2429" t="str">
        <f t="shared" si="334"/>
        <v>Needs Boiling</v>
      </c>
      <c r="S2429" t="str">
        <f t="shared" si="336"/>
        <v>Safe</v>
      </c>
      <c r="T2429" t="str">
        <f t="shared" si="337"/>
        <v>Unacceptable</v>
      </c>
      <c r="U2429" t="str">
        <f t="shared" si="338"/>
        <v>Acceptable</v>
      </c>
      <c r="V2429" t="str">
        <f t="shared" si="339"/>
        <v>Safe</v>
      </c>
      <c r="W2429" t="str">
        <f t="shared" si="340"/>
        <v>Acceptable</v>
      </c>
      <c r="AA2429" t="str">
        <f t="shared" si="341"/>
        <v>Not-Potable</v>
      </c>
      <c r="AB2429" t="str">
        <f t="shared" si="342"/>
        <v>Not-Potable</v>
      </c>
      <c r="AC2429" t="s">
        <v>35</v>
      </c>
    </row>
    <row r="2430" spans="2:29" x14ac:dyDescent="0.3">
      <c r="B2430">
        <v>8.8489273721870703</v>
      </c>
      <c r="C2430">
        <v>262.59832943880798</v>
      </c>
      <c r="D2430">
        <v>244.17861324501399</v>
      </c>
      <c r="E2430">
        <v>5.3990126240957403</v>
      </c>
      <c r="F2430">
        <v>241.12629768934099</v>
      </c>
      <c r="G2430">
        <v>493.855489242023</v>
      </c>
      <c r="H2430">
        <v>13.2624391188402</v>
      </c>
      <c r="I2430">
        <v>47.1129908949151</v>
      </c>
      <c r="J2430">
        <v>5.9923250266828001</v>
      </c>
      <c r="O2430" t="str">
        <f t="shared" si="335"/>
        <v>Alkaline</v>
      </c>
      <c r="P2430" t="str" cm="1">
        <f t="array" ref="P2430">_xlfn.IFS(C2429&lt;=60,"Soft",
C2429&lt;120,"Moderately Soft",
C2429&lt;=170,"Desirable",
C2429&lt;=240,"Moderately Hard",
C2429&gt;240,"Hard")</f>
        <v>Moderately Hard</v>
      </c>
      <c r="Q2430" t="str" cm="1">
        <f t="array" ref="Q2430">_xlfn.IFS(D2429&lt;50,"Non-Beneficial",
D2429&lt;=150,"Excellent",
D2429&lt;=250,"Good",
D2429&lt;=350,"Average",
D2429&lt;=500,"Poor",
D2429&lt;=800,"Very Poor",
D2429&gt;800,"Unacceptable")</f>
        <v>Good</v>
      </c>
      <c r="R2430" t="str">
        <f t="shared" si="334"/>
        <v>Unacceptable</v>
      </c>
      <c r="S2430" t="str">
        <f t="shared" si="336"/>
        <v>Safe</v>
      </c>
      <c r="T2430" t="str">
        <f t="shared" si="337"/>
        <v>Acceptable</v>
      </c>
      <c r="U2430" t="str">
        <f t="shared" si="338"/>
        <v>Acceptable</v>
      </c>
      <c r="V2430" t="str">
        <f t="shared" si="339"/>
        <v>Safe</v>
      </c>
      <c r="W2430" t="str">
        <f t="shared" si="340"/>
        <v>Acceptable</v>
      </c>
      <c r="AA2430" t="str">
        <f t="shared" si="341"/>
        <v>Not-Potable</v>
      </c>
      <c r="AB2430" t="str">
        <f t="shared" si="342"/>
        <v>Not-Potable</v>
      </c>
      <c r="AC2430" t="s">
        <v>35</v>
      </c>
    </row>
    <row r="2431" spans="2:29" x14ac:dyDescent="0.3">
      <c r="B2431">
        <v>6.4384218036703897</v>
      </c>
      <c r="C2431">
        <v>202.53783528957899</v>
      </c>
      <c r="D2431">
        <v>264.48245087467899</v>
      </c>
      <c r="E2431">
        <v>5.7759329098981302</v>
      </c>
      <c r="F2431">
        <v>322.45177397062599</v>
      </c>
      <c r="G2431">
        <v>567.20167486979699</v>
      </c>
      <c r="H2431">
        <v>12.641967948706201</v>
      </c>
      <c r="I2431">
        <v>55.7010670466953</v>
      </c>
      <c r="J2431">
        <v>3.3803603938404301</v>
      </c>
      <c r="O2431" t="str">
        <f t="shared" si="335"/>
        <v>Alkaline</v>
      </c>
      <c r="P2431" t="str" cm="1">
        <f t="array" ref="P2431">_xlfn.IFS(C2430&lt;=60,"Soft",
C2430&lt;120,"Moderately Soft",
C2430&lt;=170,"Desirable",
C2430&lt;=240,"Moderately Hard",
C2430&gt;240,"Hard")</f>
        <v>Hard</v>
      </c>
      <c r="Q2431" t="str" cm="1">
        <f t="array" ref="Q2431">_xlfn.IFS(D2430&lt;50,"Non-Beneficial",
D2430&lt;=150,"Excellent",
D2430&lt;=250,"Good",
D2430&lt;=350,"Average",
D2430&lt;=500,"Poor",
D2430&lt;=800,"Very Poor",
D2430&gt;800,"Unacceptable")</f>
        <v>Good</v>
      </c>
      <c r="R2431" t="str">
        <f t="shared" si="334"/>
        <v>Needs Boiling</v>
      </c>
      <c r="S2431" t="str">
        <f t="shared" si="336"/>
        <v>Safe</v>
      </c>
      <c r="T2431" t="str">
        <f t="shared" si="337"/>
        <v>Acceptable</v>
      </c>
      <c r="U2431" t="str">
        <f t="shared" si="338"/>
        <v>Acceptable</v>
      </c>
      <c r="V2431" t="str">
        <f t="shared" si="339"/>
        <v>Safe</v>
      </c>
      <c r="W2431" t="str">
        <f t="shared" si="340"/>
        <v>Unacceptable</v>
      </c>
      <c r="AA2431" t="str">
        <f t="shared" si="341"/>
        <v>Not-Potable</v>
      </c>
      <c r="AB2431" t="str">
        <f t="shared" si="342"/>
        <v>Not-Potable</v>
      </c>
      <c r="AC2431" t="s">
        <v>35</v>
      </c>
    </row>
    <row r="2432" spans="2:29" x14ac:dyDescent="0.3">
      <c r="B2432">
        <f>$AG$27</f>
        <v>7.080794504276815</v>
      </c>
      <c r="C2432">
        <v>179.79620521268799</v>
      </c>
      <c r="D2432">
        <v>170.29534892682099</v>
      </c>
      <c r="E2432">
        <v>7.0189900283249598</v>
      </c>
      <c r="F2432">
        <v>371.67555531286098</v>
      </c>
      <c r="G2432">
        <v>404.67210811704501</v>
      </c>
      <c r="H2432">
        <v>11.593430750846499</v>
      </c>
      <c r="I2432">
        <v>46.504604889010103</v>
      </c>
      <c r="J2432">
        <v>4.4593939799956299</v>
      </c>
      <c r="O2432" t="str">
        <f t="shared" si="335"/>
        <v>Acidic</v>
      </c>
      <c r="P2432" t="str" cm="1">
        <f t="array" ref="P2432">_xlfn.IFS(C2431&lt;=60,"Soft",
C2431&lt;120,"Moderately Soft",
C2431&lt;=170,"Desirable",
C2431&lt;=240,"Moderately Hard",
C2431&gt;240,"Hard")</f>
        <v>Moderately Hard</v>
      </c>
      <c r="Q2432" t="str" cm="1">
        <f t="array" ref="Q2432">_xlfn.IFS(D2431&lt;50,"Non-Beneficial",
D2431&lt;=150,"Excellent",
D2431&lt;=250,"Good",
D2431&lt;=350,"Average",
D2431&lt;=500,"Poor",
D2431&lt;=800,"Very Poor",
D2431&gt;800,"Unacceptable")</f>
        <v>Average</v>
      </c>
      <c r="R2432" t="str">
        <f t="shared" si="334"/>
        <v>Needs Boiling</v>
      </c>
      <c r="S2432" t="str">
        <f t="shared" si="336"/>
        <v>Safe</v>
      </c>
      <c r="T2432" t="str">
        <f t="shared" si="337"/>
        <v>Unacceptable</v>
      </c>
      <c r="U2432" t="str">
        <f t="shared" si="338"/>
        <v>Acceptable</v>
      </c>
      <c r="V2432" t="str">
        <f t="shared" si="339"/>
        <v>Safe</v>
      </c>
      <c r="W2432" t="str">
        <f t="shared" si="340"/>
        <v>Acceptable</v>
      </c>
      <c r="AA2432" t="str">
        <f t="shared" si="341"/>
        <v>Not-Potable</v>
      </c>
      <c r="AB2432" t="str">
        <f t="shared" si="342"/>
        <v>Not-Potable</v>
      </c>
      <c r="AC2432" t="s">
        <v>35</v>
      </c>
    </row>
    <row r="2433" spans="2:29" x14ac:dyDescent="0.3">
      <c r="B2433">
        <v>8.2055507193572108</v>
      </c>
      <c r="C2433">
        <v>204.66582865290701</v>
      </c>
      <c r="D2433">
        <v>174.145206231706</v>
      </c>
      <c r="E2433">
        <v>6.8396224934549199</v>
      </c>
      <c r="F2433">
        <v>276.77009768526801</v>
      </c>
      <c r="G2433">
        <v>346.540728905403</v>
      </c>
      <c r="H2433">
        <v>12.5056014317946</v>
      </c>
      <c r="I2433">
        <v>83.916749158219602</v>
      </c>
      <c r="J2433">
        <v>5.1295278200060004</v>
      </c>
      <c r="O2433" t="str">
        <f t="shared" si="335"/>
        <v>Neutral</v>
      </c>
      <c r="P2433" t="str" cm="1">
        <f t="array" ref="P2433">_xlfn.IFS(C2432&lt;=60,"Soft",
C2432&lt;120,"Moderately Soft",
C2432&lt;=170,"Desirable",
C2432&lt;=240,"Moderately Hard",
C2432&gt;240,"Hard")</f>
        <v>Moderately Hard</v>
      </c>
      <c r="Q2433" t="str" cm="1">
        <f t="array" ref="Q2433">_xlfn.IFS(D2432&lt;50,"Non-Beneficial",
D2432&lt;=150,"Excellent",
D2432&lt;=250,"Good",
D2432&lt;=350,"Average",
D2432&lt;=500,"Poor",
D2432&lt;=800,"Very Poor",
D2432&gt;800,"Unacceptable")</f>
        <v>Good</v>
      </c>
      <c r="R2433" t="str">
        <f t="shared" si="334"/>
        <v>Unacceptable</v>
      </c>
      <c r="S2433" t="str">
        <f t="shared" si="336"/>
        <v>Safe</v>
      </c>
      <c r="T2433" t="str">
        <f t="shared" si="337"/>
        <v>Acceptable</v>
      </c>
      <c r="U2433" t="str">
        <f t="shared" si="338"/>
        <v>Acceptable</v>
      </c>
      <c r="V2433" t="str">
        <f t="shared" si="339"/>
        <v>Safe</v>
      </c>
      <c r="W2433" t="str">
        <f t="shared" si="340"/>
        <v>Acceptable</v>
      </c>
      <c r="AA2433" t="str">
        <f t="shared" si="341"/>
        <v>Not-Potable</v>
      </c>
      <c r="AB2433" t="str">
        <f t="shared" si="342"/>
        <v>Potable</v>
      </c>
      <c r="AC2433" t="s">
        <v>35</v>
      </c>
    </row>
    <row r="2434" spans="2:29" x14ac:dyDescent="0.3">
      <c r="B2434">
        <v>8.3103736719633403</v>
      </c>
      <c r="C2434">
        <v>201.65166681470501</v>
      </c>
      <c r="D2434">
        <v>232.604720047</v>
      </c>
      <c r="E2434">
        <v>9.3456213295195791</v>
      </c>
      <c r="F2434">
        <v>333.27137021919202</v>
      </c>
      <c r="G2434">
        <v>292.31583653898701</v>
      </c>
      <c r="H2434">
        <v>12.0248659939127</v>
      </c>
      <c r="I2434">
        <v>63.642620264707197</v>
      </c>
      <c r="J2434">
        <v>3.4930538860067499</v>
      </c>
      <c r="O2434" t="str">
        <f t="shared" si="335"/>
        <v>Alkaline</v>
      </c>
      <c r="P2434" t="str" cm="1">
        <f t="array" ref="P2434">_xlfn.IFS(C2433&lt;=60,"Soft",
C2433&lt;120,"Moderately Soft",
C2433&lt;=170,"Desirable",
C2433&lt;=240,"Moderately Hard",
C2433&gt;240,"Hard")</f>
        <v>Moderately Hard</v>
      </c>
      <c r="Q2434" t="str" cm="1">
        <f t="array" ref="Q2434">_xlfn.IFS(D2433&lt;50,"Non-Beneficial",
D2433&lt;=150,"Excellent",
D2433&lt;=250,"Good",
D2433&lt;=350,"Average",
D2433&lt;=500,"Poor",
D2433&lt;=800,"Very Poor",
D2433&gt;800,"Unacceptable")</f>
        <v>Good</v>
      </c>
      <c r="R2434" t="str">
        <f t="shared" si="334"/>
        <v>Needs Boiling</v>
      </c>
      <c r="S2434" t="str">
        <f t="shared" si="336"/>
        <v>Safe</v>
      </c>
      <c r="T2434" t="str">
        <f t="shared" si="337"/>
        <v>Acceptable</v>
      </c>
      <c r="U2434" t="str">
        <f t="shared" si="338"/>
        <v>Acceptable</v>
      </c>
      <c r="V2434" t="str">
        <f t="shared" si="339"/>
        <v>Unsafe</v>
      </c>
      <c r="W2434" t="str">
        <f t="shared" si="340"/>
        <v>Unacceptable</v>
      </c>
      <c r="AA2434" t="str">
        <f t="shared" si="341"/>
        <v>Not-Potable</v>
      </c>
      <c r="AB2434" t="str">
        <f t="shared" si="342"/>
        <v>Not-Potable</v>
      </c>
      <c r="AC2434" t="s">
        <v>35</v>
      </c>
    </row>
    <row r="2435" spans="2:29" x14ac:dyDescent="0.3">
      <c r="B2435">
        <f>$AG$27</f>
        <v>7.080794504276815</v>
      </c>
      <c r="C2435">
        <v>240.03627870637899</v>
      </c>
      <c r="D2435">
        <v>231.03653538827101</v>
      </c>
      <c r="E2435">
        <v>8.64308865392311</v>
      </c>
      <c r="F2435">
        <v>339.15887748540899</v>
      </c>
      <c r="G2435">
        <v>487.43455476240899</v>
      </c>
      <c r="H2435">
        <v>15.1937036649118</v>
      </c>
      <c r="I2435">
        <v>88.785469123970202</v>
      </c>
      <c r="J2435">
        <v>3.9809203522994201</v>
      </c>
      <c r="O2435" t="str">
        <f t="shared" si="335"/>
        <v>Alkaline</v>
      </c>
      <c r="P2435" t="str" cm="1">
        <f t="array" ref="P2435">_xlfn.IFS(C2434&lt;=60,"Soft",
C2434&lt;120,"Moderately Soft",
C2434&lt;=170,"Desirable",
C2434&lt;=240,"Moderately Hard",
C2434&gt;240,"Hard")</f>
        <v>Moderately Hard</v>
      </c>
      <c r="Q2435" t="str" cm="1">
        <f t="array" ref="Q2435">_xlfn.IFS(D2434&lt;50,"Non-Beneficial",
D2434&lt;=150,"Excellent",
D2434&lt;=250,"Good",
D2434&lt;=350,"Average",
D2434&lt;=500,"Poor",
D2434&lt;=800,"Very Poor",
D2434&gt;800,"Unacceptable")</f>
        <v>Good</v>
      </c>
      <c r="R2435" t="str">
        <f t="shared" ref="R2435:R2498" si="343">IF(E2434&lt;=5,"Acceptable",
IF(E2434&lt;=7,"Needs Boiling","Unacceptable"))</f>
        <v>Unacceptable</v>
      </c>
      <c r="S2435" t="str">
        <f t="shared" si="336"/>
        <v>Safe</v>
      </c>
      <c r="T2435" t="str">
        <f t="shared" si="337"/>
        <v>Acceptable</v>
      </c>
      <c r="U2435" t="str">
        <f t="shared" si="338"/>
        <v>Acceptable</v>
      </c>
      <c r="V2435" t="str">
        <f t="shared" si="339"/>
        <v>Safe</v>
      </c>
      <c r="W2435" t="str">
        <f t="shared" si="340"/>
        <v>Acceptable</v>
      </c>
      <c r="AA2435" t="str">
        <f t="shared" si="341"/>
        <v>Not-Potable</v>
      </c>
      <c r="AB2435" t="str">
        <f t="shared" si="342"/>
        <v>Not-Potable</v>
      </c>
      <c r="AC2435" t="s">
        <v>35</v>
      </c>
    </row>
    <row r="2436" spans="2:29" x14ac:dyDescent="0.3">
      <c r="B2436">
        <v>7.8339708235841998</v>
      </c>
      <c r="C2436">
        <v>240.832528518044</v>
      </c>
      <c r="D2436">
        <v>256.94873705517</v>
      </c>
      <c r="E2436">
        <v>4.3005092549136501</v>
      </c>
      <c r="F2436">
        <v>301.76038559076198</v>
      </c>
      <c r="G2436">
        <v>442.74138884924599</v>
      </c>
      <c r="H2436">
        <v>16.889097875832899</v>
      </c>
      <c r="I2436">
        <v>96.899575834867306</v>
      </c>
      <c r="J2436">
        <v>4.8149168770706297</v>
      </c>
      <c r="O2436" t="str">
        <f t="shared" ref="O2436:O2499" si="344">IF(B2435&lt;3,"Highly Acidic",
IF(AND(B2435&lt;6.52,B2435&gt;=3),"Acidic",
IF(AND(B2435&gt;=6.52,B2435&lt;=6.83),"Drinkable",
IF(AND(B2435&gt;6.83,B2435&lt;8),"Neutral",
IF(AND(B2435&gt;=8,B2435&lt;11),"Alkaline","Highly Alkaline")
))))</f>
        <v>Neutral</v>
      </c>
      <c r="P2436" t="str" cm="1">
        <f t="array" ref="P2436">_xlfn.IFS(C2435&lt;=60,"Soft",
C2435&lt;120,"Moderately Soft",
C2435&lt;=170,"Desirable",
C2435&lt;=240,"Moderately Hard",
C2435&gt;240,"Hard")</f>
        <v>Hard</v>
      </c>
      <c r="Q2436" t="str" cm="1">
        <f t="array" ref="Q2436">_xlfn.IFS(D2435&lt;50,"Non-Beneficial",
D2435&lt;=150,"Excellent",
D2435&lt;=250,"Good",
D2435&lt;=350,"Average",
D2435&lt;=500,"Poor",
D2435&lt;=800,"Very Poor",
D2435&gt;800,"Unacceptable")</f>
        <v>Good</v>
      </c>
      <c r="R2436" t="str">
        <f t="shared" si="343"/>
        <v>Unacceptable</v>
      </c>
      <c r="S2436" t="str">
        <f t="shared" ref="S2436:S2499" si="345">IF(F2435&lt;=400,"Safe","Unsafe")</f>
        <v>Safe</v>
      </c>
      <c r="T2436" t="str">
        <f t="shared" ref="T2436:T2499" si="346">IF(G2435&lt;=500,"Acceptable","Unacceptable")</f>
        <v>Acceptable</v>
      </c>
      <c r="U2436" t="str">
        <f t="shared" ref="U2436:U2499" si="347">IF(H2435&lt;20,"Acceptable","Unacceptable")</f>
        <v>Acceptable</v>
      </c>
      <c r="V2436" t="str">
        <f t="shared" ref="V2436:V2499" si="348">IF(I2435&lt;=80,"Safe","Unsafe")</f>
        <v>Unsafe</v>
      </c>
      <c r="W2436" t="str">
        <f t="shared" ref="W2436:W2499" si="349">IF(J2435&lt;5,"Acceptable","Unacceptable")</f>
        <v>Acceptable</v>
      </c>
      <c r="AA2436" t="str">
        <f t="shared" ref="AA2436:AA2499" si="350">IF(
       AND(OR(O2436 = "Drinkable",O2436 = "Neutral"),
                OR(P2436 = "Desirable",P2436 = "Moderately Hard"),
                OR(Q2436 = "Excellent",Q2436 = "Good",Q2436 = "Average"),
                OR(R2436 = "Acceptable",R2436 = "Needs Boiling"),
                S2436 = "Safe",
                T2436 = "Acceptable",
                U2436 = "Acceptable",
                V2436 = "Safe",
                W2436 = "Acceptable"
               ),
     "Potable",
    "Not-Potable"
   )</f>
        <v>Not-Potable</v>
      </c>
      <c r="AB2436" t="str">
        <f t="shared" ref="AB2436:AB2499" si="351">IF(
        SUM(
                   IF(OR(O2436 = "Neutral",O2436 = "Drinkable"),1,0),
                   IF(OR(P2436 = "Desirable",P2436 = "Moderately Hard"),1,0),
                   IF(OR(Q2436 = "Good",Q2436 = "Average",Q2436 ="Excellent"),1,0),
                   IF(OR(R2436 = "Acceptable",R2436 = "Needs Boiling"),1,0),
                   IF(S2436 = "Safe",1,0),
                   IF(T2436 = "Acceptable",1,0),
                   IF(U2436 = "Acceptable",1,0),
                   IF(V2436 = "Safe",1,0),
                   IF(W2436 = "Acceptable",1,0)
               )&gt;7,
      "Potable",
      "Not-Potable"
  )</f>
        <v>Not-Potable</v>
      </c>
      <c r="AC2436" t="s">
        <v>35</v>
      </c>
    </row>
    <row r="2437" spans="2:29" x14ac:dyDescent="0.3">
      <c r="B2437">
        <v>8.1426604008792793</v>
      </c>
      <c r="C2437">
        <v>220.63097214086699</v>
      </c>
      <c r="D2437">
        <v>201.11225947682698</v>
      </c>
      <c r="E2437">
        <v>7.4468770564149001</v>
      </c>
      <c r="F2437">
        <v>354.89713120584202</v>
      </c>
      <c r="G2437">
        <v>366.802483578752</v>
      </c>
      <c r="H2437">
        <v>19.721287663233401</v>
      </c>
      <c r="I2437">
        <v>53.719366054930497</v>
      </c>
      <c r="J2437">
        <v>4.6170934891229098</v>
      </c>
      <c r="O2437" t="str">
        <f t="shared" si="344"/>
        <v>Neutral</v>
      </c>
      <c r="P2437" t="str" cm="1">
        <f t="array" ref="P2437">_xlfn.IFS(C2436&lt;=60,"Soft",
C2436&lt;120,"Moderately Soft",
C2436&lt;=170,"Desirable",
C2436&lt;=240,"Moderately Hard",
C2436&gt;240,"Hard")</f>
        <v>Hard</v>
      </c>
      <c r="Q2437" t="str" cm="1">
        <f t="array" ref="Q2437">_xlfn.IFS(D2436&lt;50,"Non-Beneficial",
D2436&lt;=150,"Excellent",
D2436&lt;=250,"Good",
D2436&lt;=350,"Average",
D2436&lt;=500,"Poor",
D2436&lt;=800,"Very Poor",
D2436&gt;800,"Unacceptable")</f>
        <v>Average</v>
      </c>
      <c r="R2437" t="str">
        <f t="shared" si="343"/>
        <v>Acceptable</v>
      </c>
      <c r="S2437" t="str">
        <f t="shared" si="345"/>
        <v>Safe</v>
      </c>
      <c r="T2437" t="str">
        <f t="shared" si="346"/>
        <v>Acceptable</v>
      </c>
      <c r="U2437" t="str">
        <f t="shared" si="347"/>
        <v>Acceptable</v>
      </c>
      <c r="V2437" t="str">
        <f t="shared" si="348"/>
        <v>Unsafe</v>
      </c>
      <c r="W2437" t="str">
        <f t="shared" si="349"/>
        <v>Acceptable</v>
      </c>
      <c r="AA2437" t="str">
        <f t="shared" si="350"/>
        <v>Not-Potable</v>
      </c>
      <c r="AB2437" t="str">
        <f t="shared" si="351"/>
        <v>Not-Potable</v>
      </c>
      <c r="AC2437" t="s">
        <v>35</v>
      </c>
    </row>
    <row r="2438" spans="2:29" x14ac:dyDescent="0.3">
      <c r="B2438">
        <v>5.8964324752403297</v>
      </c>
      <c r="C2438">
        <v>165.13565776754399</v>
      </c>
      <c r="D2438">
        <v>230.221689453267</v>
      </c>
      <c r="E2438">
        <v>7.5368057208109702</v>
      </c>
      <c r="F2438">
        <v>356.75619100724998</v>
      </c>
      <c r="G2438">
        <v>401.74092136204598</v>
      </c>
      <c r="H2438">
        <v>18.363572810707801</v>
      </c>
      <c r="I2438">
        <v>80.124746088252806</v>
      </c>
      <c r="J2438">
        <v>4.2807929292440097</v>
      </c>
      <c r="O2438" t="str">
        <f t="shared" si="344"/>
        <v>Alkaline</v>
      </c>
      <c r="P2438" t="str" cm="1">
        <f t="array" ref="P2438">_xlfn.IFS(C2437&lt;=60,"Soft",
C2437&lt;120,"Moderately Soft",
C2437&lt;=170,"Desirable",
C2437&lt;=240,"Moderately Hard",
C2437&gt;240,"Hard")</f>
        <v>Moderately Hard</v>
      </c>
      <c r="Q2438" t="str" cm="1">
        <f t="array" ref="Q2438">_xlfn.IFS(D2437&lt;50,"Non-Beneficial",
D2437&lt;=150,"Excellent",
D2437&lt;=250,"Good",
D2437&lt;=350,"Average",
D2437&lt;=500,"Poor",
D2437&lt;=800,"Very Poor",
D2437&gt;800,"Unacceptable")</f>
        <v>Good</v>
      </c>
      <c r="R2438" t="str">
        <f t="shared" si="343"/>
        <v>Unacceptable</v>
      </c>
      <c r="S2438" t="str">
        <f t="shared" si="345"/>
        <v>Safe</v>
      </c>
      <c r="T2438" t="str">
        <f t="shared" si="346"/>
        <v>Acceptable</v>
      </c>
      <c r="U2438" t="str">
        <f t="shared" si="347"/>
        <v>Acceptable</v>
      </c>
      <c r="V2438" t="str">
        <f t="shared" si="348"/>
        <v>Safe</v>
      </c>
      <c r="W2438" t="str">
        <f t="shared" si="349"/>
        <v>Acceptable</v>
      </c>
      <c r="AA2438" t="str">
        <f t="shared" si="350"/>
        <v>Not-Potable</v>
      </c>
      <c r="AB2438" t="str">
        <f t="shared" si="351"/>
        <v>Not-Potable</v>
      </c>
      <c r="AC2438" t="s">
        <v>35</v>
      </c>
    </row>
    <row r="2439" spans="2:29" x14ac:dyDescent="0.3">
      <c r="B2439">
        <f>$AG$27</f>
        <v>7.080794504276815</v>
      </c>
      <c r="C2439">
        <v>228.109459221343</v>
      </c>
      <c r="D2439">
        <v>156.17458576764201</v>
      </c>
      <c r="E2439">
        <v>6.3265340027285601</v>
      </c>
      <c r="F2439">
        <v>326.50489262835498</v>
      </c>
      <c r="G2439">
        <v>402.60065718066301</v>
      </c>
      <c r="H2439">
        <v>14.652334166327</v>
      </c>
      <c r="I2439">
        <v>80.3401853769289</v>
      </c>
      <c r="J2439">
        <v>3.49017261417979</v>
      </c>
      <c r="O2439" t="str">
        <f t="shared" si="344"/>
        <v>Acidic</v>
      </c>
      <c r="P2439" t="str" cm="1">
        <f t="array" ref="P2439">_xlfn.IFS(C2438&lt;=60,"Soft",
C2438&lt;120,"Moderately Soft",
C2438&lt;=170,"Desirable",
C2438&lt;=240,"Moderately Hard",
C2438&gt;240,"Hard")</f>
        <v>Desirable</v>
      </c>
      <c r="Q2439" t="str" cm="1">
        <f t="array" ref="Q2439">_xlfn.IFS(D2438&lt;50,"Non-Beneficial",
D2438&lt;=150,"Excellent",
D2438&lt;=250,"Good",
D2438&lt;=350,"Average",
D2438&lt;=500,"Poor",
D2438&lt;=800,"Very Poor",
D2438&gt;800,"Unacceptable")</f>
        <v>Good</v>
      </c>
      <c r="R2439" t="str">
        <f t="shared" si="343"/>
        <v>Unacceptable</v>
      </c>
      <c r="S2439" t="str">
        <f t="shared" si="345"/>
        <v>Safe</v>
      </c>
      <c r="T2439" t="str">
        <f t="shared" si="346"/>
        <v>Acceptable</v>
      </c>
      <c r="U2439" t="str">
        <f t="shared" si="347"/>
        <v>Acceptable</v>
      </c>
      <c r="V2439" t="str">
        <f t="shared" si="348"/>
        <v>Unsafe</v>
      </c>
      <c r="W2439" t="str">
        <f t="shared" si="349"/>
        <v>Acceptable</v>
      </c>
      <c r="AA2439" t="str">
        <f t="shared" si="350"/>
        <v>Not-Potable</v>
      </c>
      <c r="AB2439" t="str">
        <f t="shared" si="351"/>
        <v>Not-Potable</v>
      </c>
      <c r="AC2439" t="s">
        <v>35</v>
      </c>
    </row>
    <row r="2440" spans="2:29" x14ac:dyDescent="0.3">
      <c r="B2440">
        <v>4.3107014998261297</v>
      </c>
      <c r="C2440">
        <v>138.43189417291501</v>
      </c>
      <c r="D2440">
        <v>118.42757806247501</v>
      </c>
      <c r="E2440">
        <v>5.6074500561211504</v>
      </c>
      <c r="F2440">
        <v>364.45849744115702</v>
      </c>
      <c r="G2440">
        <v>426.36959249106098</v>
      </c>
      <c r="H2440">
        <v>19.588327119666399</v>
      </c>
      <c r="I2440">
        <v>48.118628732106998</v>
      </c>
      <c r="J2440">
        <v>3.1723754914035802</v>
      </c>
      <c r="O2440" t="str">
        <f t="shared" si="344"/>
        <v>Neutral</v>
      </c>
      <c r="P2440" t="str" cm="1">
        <f t="array" ref="P2440">_xlfn.IFS(C2439&lt;=60,"Soft",
C2439&lt;120,"Moderately Soft",
C2439&lt;=170,"Desirable",
C2439&lt;=240,"Moderately Hard",
C2439&gt;240,"Hard")</f>
        <v>Moderately Hard</v>
      </c>
      <c r="Q2440" t="str" cm="1">
        <f t="array" ref="Q2440">_xlfn.IFS(D2439&lt;50,"Non-Beneficial",
D2439&lt;=150,"Excellent",
D2439&lt;=250,"Good",
D2439&lt;=350,"Average",
D2439&lt;=500,"Poor",
D2439&lt;=800,"Very Poor",
D2439&gt;800,"Unacceptable")</f>
        <v>Good</v>
      </c>
      <c r="R2440" t="str">
        <f t="shared" si="343"/>
        <v>Needs Boiling</v>
      </c>
      <c r="S2440" t="str">
        <f t="shared" si="345"/>
        <v>Safe</v>
      </c>
      <c r="T2440" t="str">
        <f t="shared" si="346"/>
        <v>Acceptable</v>
      </c>
      <c r="U2440" t="str">
        <f t="shared" si="347"/>
        <v>Acceptable</v>
      </c>
      <c r="V2440" t="str">
        <f t="shared" si="348"/>
        <v>Unsafe</v>
      </c>
      <c r="W2440" t="str">
        <f t="shared" si="349"/>
        <v>Acceptable</v>
      </c>
      <c r="AA2440" t="str">
        <f t="shared" si="350"/>
        <v>Not-Potable</v>
      </c>
      <c r="AB2440" t="str">
        <f t="shared" si="351"/>
        <v>Potable</v>
      </c>
      <c r="AC2440" t="s">
        <v>35</v>
      </c>
    </row>
    <row r="2441" spans="2:29" x14ac:dyDescent="0.3">
      <c r="B2441">
        <v>7.8957691211174197</v>
      </c>
      <c r="C2441">
        <v>168.72404736817501</v>
      </c>
      <c r="D2441">
        <v>287.23617626563799</v>
      </c>
      <c r="E2441">
        <v>9.3414752297151296</v>
      </c>
      <c r="F2441">
        <v>353.97618125213802</v>
      </c>
      <c r="G2441">
        <v>517.43667591326505</v>
      </c>
      <c r="H2441">
        <v>11.99277232817</v>
      </c>
      <c r="I2441">
        <v>79.860551834172995</v>
      </c>
      <c r="J2441">
        <v>4.3917313384836296</v>
      </c>
      <c r="O2441" t="str">
        <f t="shared" si="344"/>
        <v>Acidic</v>
      </c>
      <c r="P2441" t="str" cm="1">
        <f t="array" ref="P2441">_xlfn.IFS(C2440&lt;=60,"Soft",
C2440&lt;120,"Moderately Soft",
C2440&lt;=170,"Desirable",
C2440&lt;=240,"Moderately Hard",
C2440&gt;240,"Hard")</f>
        <v>Desirable</v>
      </c>
      <c r="Q2441" t="str" cm="1">
        <f t="array" ref="Q2441">_xlfn.IFS(D2440&lt;50,"Non-Beneficial",
D2440&lt;=150,"Excellent",
D2440&lt;=250,"Good",
D2440&lt;=350,"Average",
D2440&lt;=500,"Poor",
D2440&lt;=800,"Very Poor",
D2440&gt;800,"Unacceptable")</f>
        <v>Excellent</v>
      </c>
      <c r="R2441" t="str">
        <f t="shared" si="343"/>
        <v>Needs Boiling</v>
      </c>
      <c r="S2441" t="str">
        <f t="shared" si="345"/>
        <v>Safe</v>
      </c>
      <c r="T2441" t="str">
        <f t="shared" si="346"/>
        <v>Acceptable</v>
      </c>
      <c r="U2441" t="str">
        <f t="shared" si="347"/>
        <v>Acceptable</v>
      </c>
      <c r="V2441" t="str">
        <f t="shared" si="348"/>
        <v>Safe</v>
      </c>
      <c r="W2441" t="str">
        <f t="shared" si="349"/>
        <v>Acceptable</v>
      </c>
      <c r="AA2441" t="str">
        <f t="shared" si="350"/>
        <v>Not-Potable</v>
      </c>
      <c r="AB2441" t="str">
        <f t="shared" si="351"/>
        <v>Potable</v>
      </c>
      <c r="AC2441" t="s">
        <v>35</v>
      </c>
    </row>
    <row r="2442" spans="2:29" x14ac:dyDescent="0.3">
      <c r="B2442">
        <v>6.8629950921590002</v>
      </c>
      <c r="C2442">
        <v>184.480658717046</v>
      </c>
      <c r="D2442">
        <v>115.791133984014</v>
      </c>
      <c r="E2442">
        <v>6.1494938619228598</v>
      </c>
      <c r="F2442">
        <v>364.11020048312901</v>
      </c>
      <c r="G2442">
        <v>556.95627136832297</v>
      </c>
      <c r="H2442">
        <v>9.2469076073054399</v>
      </c>
      <c r="I2442">
        <v>34.249780092905901</v>
      </c>
      <c r="J2442">
        <v>5.3432850343320997</v>
      </c>
      <c r="O2442" t="str">
        <f t="shared" si="344"/>
        <v>Neutral</v>
      </c>
      <c r="P2442" t="str" cm="1">
        <f t="array" ref="P2442">_xlfn.IFS(C2441&lt;=60,"Soft",
C2441&lt;120,"Moderately Soft",
C2441&lt;=170,"Desirable",
C2441&lt;=240,"Moderately Hard",
C2441&gt;240,"Hard")</f>
        <v>Desirable</v>
      </c>
      <c r="Q2442" t="str" cm="1">
        <f t="array" ref="Q2442">_xlfn.IFS(D2441&lt;50,"Non-Beneficial",
D2441&lt;=150,"Excellent",
D2441&lt;=250,"Good",
D2441&lt;=350,"Average",
D2441&lt;=500,"Poor",
D2441&lt;=800,"Very Poor",
D2441&gt;800,"Unacceptable")</f>
        <v>Average</v>
      </c>
      <c r="R2442" t="str">
        <f t="shared" si="343"/>
        <v>Unacceptable</v>
      </c>
      <c r="S2442" t="str">
        <f t="shared" si="345"/>
        <v>Safe</v>
      </c>
      <c r="T2442" t="str">
        <f t="shared" si="346"/>
        <v>Unacceptable</v>
      </c>
      <c r="U2442" t="str">
        <f t="shared" si="347"/>
        <v>Acceptable</v>
      </c>
      <c r="V2442" t="str">
        <f t="shared" si="348"/>
        <v>Safe</v>
      </c>
      <c r="W2442" t="str">
        <f t="shared" si="349"/>
        <v>Acceptable</v>
      </c>
      <c r="AA2442" t="str">
        <f t="shared" si="350"/>
        <v>Not-Potable</v>
      </c>
      <c r="AB2442" t="str">
        <f t="shared" si="351"/>
        <v>Not-Potable</v>
      </c>
      <c r="AC2442" t="s">
        <v>35</v>
      </c>
    </row>
    <row r="2443" spans="2:29" x14ac:dyDescent="0.3">
      <c r="B2443">
        <v>6.30476863013428</v>
      </c>
      <c r="C2443">
        <v>213.65617767216699</v>
      </c>
      <c r="D2443">
        <v>301.68606596499001</v>
      </c>
      <c r="E2443">
        <v>5.21078044271158</v>
      </c>
      <c r="F2443">
        <f>$AH$27</f>
        <v>333.77577661081307</v>
      </c>
      <c r="G2443">
        <v>339.11658699813302</v>
      </c>
      <c r="H2443">
        <v>14.947675546011901</v>
      </c>
      <c r="I2443">
        <v>43.576389365527199</v>
      </c>
      <c r="J2443">
        <v>5.1099347576593201</v>
      </c>
      <c r="O2443" t="str">
        <f t="shared" si="344"/>
        <v>Neutral</v>
      </c>
      <c r="P2443" t="str" cm="1">
        <f t="array" ref="P2443">_xlfn.IFS(C2442&lt;=60,"Soft",
C2442&lt;120,"Moderately Soft",
C2442&lt;=170,"Desirable",
C2442&lt;=240,"Moderately Hard",
C2442&gt;240,"Hard")</f>
        <v>Moderately Hard</v>
      </c>
      <c r="Q2443" t="str" cm="1">
        <f t="array" ref="Q2443">_xlfn.IFS(D2442&lt;50,"Non-Beneficial",
D2442&lt;=150,"Excellent",
D2442&lt;=250,"Good",
D2442&lt;=350,"Average",
D2442&lt;=500,"Poor",
D2442&lt;=800,"Very Poor",
D2442&gt;800,"Unacceptable")</f>
        <v>Excellent</v>
      </c>
      <c r="R2443" t="str">
        <f t="shared" si="343"/>
        <v>Needs Boiling</v>
      </c>
      <c r="S2443" t="str">
        <f t="shared" si="345"/>
        <v>Safe</v>
      </c>
      <c r="T2443" t="str">
        <f t="shared" si="346"/>
        <v>Unacceptable</v>
      </c>
      <c r="U2443" t="str">
        <f t="shared" si="347"/>
        <v>Acceptable</v>
      </c>
      <c r="V2443" t="str">
        <f t="shared" si="348"/>
        <v>Safe</v>
      </c>
      <c r="W2443" t="str">
        <f t="shared" si="349"/>
        <v>Unacceptable</v>
      </c>
      <c r="AA2443" t="str">
        <f t="shared" si="350"/>
        <v>Not-Potable</v>
      </c>
      <c r="AB2443" t="str">
        <f t="shared" si="351"/>
        <v>Not-Potable</v>
      </c>
      <c r="AC2443" t="s">
        <v>35</v>
      </c>
    </row>
    <row r="2444" spans="2:29" x14ac:dyDescent="0.3">
      <c r="B2444">
        <v>6.5786805694293102</v>
      </c>
      <c r="C2444">
        <v>203.40881548861199</v>
      </c>
      <c r="D2444">
        <v>223.74824909705902</v>
      </c>
      <c r="E2444">
        <v>6.2489293834286403</v>
      </c>
      <c r="F2444">
        <v>399.61721720498502</v>
      </c>
      <c r="G2444">
        <v>547.702136853311</v>
      </c>
      <c r="H2444">
        <v>12.097919880979401</v>
      </c>
      <c r="I2444">
        <v>71.338489336231703</v>
      </c>
      <c r="J2444">
        <v>4.29204217934456</v>
      </c>
      <c r="O2444" t="str">
        <f t="shared" si="344"/>
        <v>Acidic</v>
      </c>
      <c r="P2444" t="str" cm="1">
        <f t="array" ref="P2444">_xlfn.IFS(C2443&lt;=60,"Soft",
C2443&lt;120,"Moderately Soft",
C2443&lt;=170,"Desirable",
C2443&lt;=240,"Moderately Hard",
C2443&gt;240,"Hard")</f>
        <v>Moderately Hard</v>
      </c>
      <c r="Q2444" t="str" cm="1">
        <f t="array" ref="Q2444">_xlfn.IFS(D2443&lt;50,"Non-Beneficial",
D2443&lt;=150,"Excellent",
D2443&lt;=250,"Good",
D2443&lt;=350,"Average",
D2443&lt;=500,"Poor",
D2443&lt;=800,"Very Poor",
D2443&gt;800,"Unacceptable")</f>
        <v>Average</v>
      </c>
      <c r="R2444" t="str">
        <f t="shared" si="343"/>
        <v>Needs Boiling</v>
      </c>
      <c r="S2444" t="str">
        <f t="shared" si="345"/>
        <v>Safe</v>
      </c>
      <c r="T2444" t="str">
        <f t="shared" si="346"/>
        <v>Acceptable</v>
      </c>
      <c r="U2444" t="str">
        <f t="shared" si="347"/>
        <v>Acceptable</v>
      </c>
      <c r="V2444" t="str">
        <f t="shared" si="348"/>
        <v>Safe</v>
      </c>
      <c r="W2444" t="str">
        <f t="shared" si="349"/>
        <v>Unacceptable</v>
      </c>
      <c r="AA2444" t="str">
        <f t="shared" si="350"/>
        <v>Not-Potable</v>
      </c>
      <c r="AB2444" t="str">
        <f t="shared" si="351"/>
        <v>Not-Potable</v>
      </c>
      <c r="AC2444" t="s">
        <v>35</v>
      </c>
    </row>
    <row r="2445" spans="2:29" x14ac:dyDescent="0.3">
      <c r="B2445">
        <v>8.9672441098220208</v>
      </c>
      <c r="C2445">
        <v>266.47874273309702</v>
      </c>
      <c r="D2445">
        <v>344.467822621457</v>
      </c>
      <c r="E2445">
        <v>4.9095728902465696</v>
      </c>
      <c r="F2445">
        <f>$AH$27</f>
        <v>333.77577661081307</v>
      </c>
      <c r="G2445">
        <v>343.26555649359</v>
      </c>
      <c r="H2445">
        <v>14.263396376888499</v>
      </c>
      <c r="I2445">
        <v>64.959670067369601</v>
      </c>
      <c r="J2445">
        <v>3.7422559435706302</v>
      </c>
      <c r="O2445" t="str">
        <f t="shared" si="344"/>
        <v>Drinkable</v>
      </c>
      <c r="P2445" t="str" cm="1">
        <f t="array" ref="P2445">_xlfn.IFS(C2444&lt;=60,"Soft",
C2444&lt;120,"Moderately Soft",
C2444&lt;=170,"Desirable",
C2444&lt;=240,"Moderately Hard",
C2444&gt;240,"Hard")</f>
        <v>Moderately Hard</v>
      </c>
      <c r="Q2445" t="str" cm="1">
        <f t="array" ref="Q2445">_xlfn.IFS(D2444&lt;50,"Non-Beneficial",
D2444&lt;=150,"Excellent",
D2444&lt;=250,"Good",
D2444&lt;=350,"Average",
D2444&lt;=500,"Poor",
D2444&lt;=800,"Very Poor",
D2444&gt;800,"Unacceptable")</f>
        <v>Good</v>
      </c>
      <c r="R2445" t="str">
        <f t="shared" si="343"/>
        <v>Needs Boiling</v>
      </c>
      <c r="S2445" t="str">
        <f t="shared" si="345"/>
        <v>Safe</v>
      </c>
      <c r="T2445" t="str">
        <f t="shared" si="346"/>
        <v>Unacceptable</v>
      </c>
      <c r="U2445" t="str">
        <f t="shared" si="347"/>
        <v>Acceptable</v>
      </c>
      <c r="V2445" t="str">
        <f t="shared" si="348"/>
        <v>Safe</v>
      </c>
      <c r="W2445" t="str">
        <f t="shared" si="349"/>
        <v>Acceptable</v>
      </c>
      <c r="AA2445" t="str">
        <f t="shared" si="350"/>
        <v>Not-Potable</v>
      </c>
      <c r="AB2445" t="str">
        <f t="shared" si="351"/>
        <v>Potable</v>
      </c>
      <c r="AC2445" t="s">
        <v>35</v>
      </c>
    </row>
    <row r="2446" spans="2:29" x14ac:dyDescent="0.3">
      <c r="B2446">
        <f>$AG$27</f>
        <v>7.080794504276815</v>
      </c>
      <c r="C2446">
        <v>166.40496796415599</v>
      </c>
      <c r="D2446">
        <v>142.02193804903399</v>
      </c>
      <c r="E2446">
        <v>9.00679574928097</v>
      </c>
      <c r="F2446">
        <v>370.53852440320799</v>
      </c>
      <c r="G2446">
        <v>493.44024396303303</v>
      </c>
      <c r="H2446">
        <v>12.4531600716779</v>
      </c>
      <c r="I2446">
        <v>59.804166934044403</v>
      </c>
      <c r="J2446">
        <v>2.8483708181466199</v>
      </c>
      <c r="O2446" t="str">
        <f t="shared" si="344"/>
        <v>Alkaline</v>
      </c>
      <c r="P2446" t="str" cm="1">
        <f t="array" ref="P2446">_xlfn.IFS(C2445&lt;=60,"Soft",
C2445&lt;120,"Moderately Soft",
C2445&lt;=170,"Desirable",
C2445&lt;=240,"Moderately Hard",
C2445&gt;240,"Hard")</f>
        <v>Hard</v>
      </c>
      <c r="Q2446" t="str" cm="1">
        <f t="array" ref="Q2446">_xlfn.IFS(D2445&lt;50,"Non-Beneficial",
D2445&lt;=150,"Excellent",
D2445&lt;=250,"Good",
D2445&lt;=350,"Average",
D2445&lt;=500,"Poor",
D2445&lt;=800,"Very Poor",
D2445&gt;800,"Unacceptable")</f>
        <v>Average</v>
      </c>
      <c r="R2446" t="str">
        <f t="shared" si="343"/>
        <v>Acceptable</v>
      </c>
      <c r="S2446" t="str">
        <f t="shared" si="345"/>
        <v>Safe</v>
      </c>
      <c r="T2446" t="str">
        <f t="shared" si="346"/>
        <v>Acceptable</v>
      </c>
      <c r="U2446" t="str">
        <f t="shared" si="347"/>
        <v>Acceptable</v>
      </c>
      <c r="V2446" t="str">
        <f t="shared" si="348"/>
        <v>Safe</v>
      </c>
      <c r="W2446" t="str">
        <f t="shared" si="349"/>
        <v>Acceptable</v>
      </c>
      <c r="AA2446" t="str">
        <f t="shared" si="350"/>
        <v>Not-Potable</v>
      </c>
      <c r="AB2446" t="str">
        <f t="shared" si="351"/>
        <v>Not-Potable</v>
      </c>
      <c r="AC2446" t="s">
        <v>35</v>
      </c>
    </row>
    <row r="2447" spans="2:29" x14ac:dyDescent="0.3">
      <c r="B2447">
        <v>7.4230880863158504</v>
      </c>
      <c r="C2447">
        <v>210.04619691875899</v>
      </c>
      <c r="D2447">
        <v>310.73031337988601</v>
      </c>
      <c r="E2447">
        <v>6.3747089842112699</v>
      </c>
      <c r="F2447">
        <v>312.10316131967397</v>
      </c>
      <c r="G2447">
        <v>460.89421237096701</v>
      </c>
      <c r="H2447">
        <v>16.8059903305986</v>
      </c>
      <c r="I2447">
        <v>41.607907353557898</v>
      </c>
      <c r="J2447">
        <v>3.71268196545899</v>
      </c>
      <c r="O2447" t="str">
        <f t="shared" si="344"/>
        <v>Neutral</v>
      </c>
      <c r="P2447" t="str" cm="1">
        <f t="array" ref="P2447">_xlfn.IFS(C2446&lt;=60,"Soft",
C2446&lt;120,"Moderately Soft",
C2446&lt;=170,"Desirable",
C2446&lt;=240,"Moderately Hard",
C2446&gt;240,"Hard")</f>
        <v>Desirable</v>
      </c>
      <c r="Q2447" t="str" cm="1">
        <f t="array" ref="Q2447">_xlfn.IFS(D2446&lt;50,"Non-Beneficial",
D2446&lt;=150,"Excellent",
D2446&lt;=250,"Good",
D2446&lt;=350,"Average",
D2446&lt;=500,"Poor",
D2446&lt;=800,"Very Poor",
D2446&gt;800,"Unacceptable")</f>
        <v>Excellent</v>
      </c>
      <c r="R2447" t="str">
        <f t="shared" si="343"/>
        <v>Unacceptable</v>
      </c>
      <c r="S2447" t="str">
        <f t="shared" si="345"/>
        <v>Safe</v>
      </c>
      <c r="T2447" t="str">
        <f t="shared" si="346"/>
        <v>Acceptable</v>
      </c>
      <c r="U2447" t="str">
        <f t="shared" si="347"/>
        <v>Acceptable</v>
      </c>
      <c r="V2447" t="str">
        <f t="shared" si="348"/>
        <v>Safe</v>
      </c>
      <c r="W2447" t="str">
        <f t="shared" si="349"/>
        <v>Acceptable</v>
      </c>
      <c r="AA2447" t="str">
        <f t="shared" si="350"/>
        <v>Not-Potable</v>
      </c>
      <c r="AB2447" t="str">
        <f t="shared" si="351"/>
        <v>Potable</v>
      </c>
      <c r="AC2447" t="s">
        <v>35</v>
      </c>
    </row>
    <row r="2448" spans="2:29" x14ac:dyDescent="0.3">
      <c r="B2448">
        <v>9.1667581327304806</v>
      </c>
      <c r="C2448">
        <v>184.55743427519499</v>
      </c>
      <c r="D2448">
        <v>217.369817985206</v>
      </c>
      <c r="E2448">
        <v>12.227175278872</v>
      </c>
      <c r="F2448">
        <v>304.52852122400702</v>
      </c>
      <c r="G2448">
        <v>317.58336710620102</v>
      </c>
      <c r="H2448">
        <v>16.779566180345899</v>
      </c>
      <c r="I2448">
        <v>51.052287492897399</v>
      </c>
      <c r="J2448">
        <v>5.4292664094184202</v>
      </c>
      <c r="O2448" t="str">
        <f t="shared" si="344"/>
        <v>Neutral</v>
      </c>
      <c r="P2448" t="str" cm="1">
        <f t="array" ref="P2448">_xlfn.IFS(C2447&lt;=60,"Soft",
C2447&lt;120,"Moderately Soft",
C2447&lt;=170,"Desirable",
C2447&lt;=240,"Moderately Hard",
C2447&gt;240,"Hard")</f>
        <v>Moderately Hard</v>
      </c>
      <c r="Q2448" t="str" cm="1">
        <f t="array" ref="Q2448">_xlfn.IFS(D2447&lt;50,"Non-Beneficial",
D2447&lt;=150,"Excellent",
D2447&lt;=250,"Good",
D2447&lt;=350,"Average",
D2447&lt;=500,"Poor",
D2447&lt;=800,"Very Poor",
D2447&gt;800,"Unacceptable")</f>
        <v>Average</v>
      </c>
      <c r="R2448" t="str">
        <f t="shared" si="343"/>
        <v>Needs Boiling</v>
      </c>
      <c r="S2448" t="str">
        <f t="shared" si="345"/>
        <v>Safe</v>
      </c>
      <c r="T2448" t="str">
        <f t="shared" si="346"/>
        <v>Acceptable</v>
      </c>
      <c r="U2448" t="str">
        <f t="shared" si="347"/>
        <v>Acceptable</v>
      </c>
      <c r="V2448" t="str">
        <f t="shared" si="348"/>
        <v>Safe</v>
      </c>
      <c r="W2448" t="str">
        <f t="shared" si="349"/>
        <v>Acceptable</v>
      </c>
      <c r="AA2448" t="str">
        <f t="shared" si="350"/>
        <v>Potable</v>
      </c>
      <c r="AB2448" t="str">
        <f t="shared" si="351"/>
        <v>Potable</v>
      </c>
      <c r="AC2448" t="s">
        <v>35</v>
      </c>
    </row>
    <row r="2449" spans="2:29" x14ac:dyDescent="0.3">
      <c r="B2449">
        <v>8.4686944149380992</v>
      </c>
      <c r="C2449">
        <v>151.954300745788</v>
      </c>
      <c r="D2449">
        <v>191.48224744060201</v>
      </c>
      <c r="E2449">
        <v>11.9304479655642</v>
      </c>
      <c r="F2449">
        <v>390.80736127034203</v>
      </c>
      <c r="G2449">
        <v>374.994689560008</v>
      </c>
      <c r="H2449">
        <v>9.9017297627618106</v>
      </c>
      <c r="I2449">
        <v>70.269959308786397</v>
      </c>
      <c r="J2449">
        <v>4.3755988923544002</v>
      </c>
      <c r="O2449" t="str">
        <f t="shared" si="344"/>
        <v>Alkaline</v>
      </c>
      <c r="P2449" t="str" cm="1">
        <f t="array" ref="P2449">_xlfn.IFS(C2448&lt;=60,"Soft",
C2448&lt;120,"Moderately Soft",
C2448&lt;=170,"Desirable",
C2448&lt;=240,"Moderately Hard",
C2448&gt;240,"Hard")</f>
        <v>Moderately Hard</v>
      </c>
      <c r="Q2449" t="str" cm="1">
        <f t="array" ref="Q2449">_xlfn.IFS(D2448&lt;50,"Non-Beneficial",
D2448&lt;=150,"Excellent",
D2448&lt;=250,"Good",
D2448&lt;=350,"Average",
D2448&lt;=500,"Poor",
D2448&lt;=800,"Very Poor",
D2448&gt;800,"Unacceptable")</f>
        <v>Good</v>
      </c>
      <c r="R2449" t="str">
        <f t="shared" si="343"/>
        <v>Unacceptable</v>
      </c>
      <c r="S2449" t="str">
        <f t="shared" si="345"/>
        <v>Safe</v>
      </c>
      <c r="T2449" t="str">
        <f t="shared" si="346"/>
        <v>Acceptable</v>
      </c>
      <c r="U2449" t="str">
        <f t="shared" si="347"/>
        <v>Acceptable</v>
      </c>
      <c r="V2449" t="str">
        <f t="shared" si="348"/>
        <v>Safe</v>
      </c>
      <c r="W2449" t="str">
        <f t="shared" si="349"/>
        <v>Unacceptable</v>
      </c>
      <c r="AA2449" t="str">
        <f t="shared" si="350"/>
        <v>Not-Potable</v>
      </c>
      <c r="AB2449" t="str">
        <f t="shared" si="351"/>
        <v>Not-Potable</v>
      </c>
      <c r="AC2449" t="s">
        <v>35</v>
      </c>
    </row>
    <row r="2450" spans="2:29" x14ac:dyDescent="0.3">
      <c r="B2450">
        <v>6.4861526597457102</v>
      </c>
      <c r="C2450">
        <v>224.80945563366899</v>
      </c>
      <c r="D2450">
        <v>268.07119511805502</v>
      </c>
      <c r="E2450">
        <v>3.26798409150113</v>
      </c>
      <c r="F2450">
        <v>319.07435763965299</v>
      </c>
      <c r="G2450">
        <v>382.87984374837902</v>
      </c>
      <c r="H2450">
        <v>10.665030220511399</v>
      </c>
      <c r="I2450">
        <v>63.727692540305597</v>
      </c>
      <c r="J2450">
        <v>3.2467943047713299</v>
      </c>
      <c r="O2450" t="str">
        <f t="shared" si="344"/>
        <v>Alkaline</v>
      </c>
      <c r="P2450" t="str" cm="1">
        <f t="array" ref="P2450">_xlfn.IFS(C2449&lt;=60,"Soft",
C2449&lt;120,"Moderately Soft",
C2449&lt;=170,"Desirable",
C2449&lt;=240,"Moderately Hard",
C2449&gt;240,"Hard")</f>
        <v>Desirable</v>
      </c>
      <c r="Q2450" t="str" cm="1">
        <f t="array" ref="Q2450">_xlfn.IFS(D2449&lt;50,"Non-Beneficial",
D2449&lt;=150,"Excellent",
D2449&lt;=250,"Good",
D2449&lt;=350,"Average",
D2449&lt;=500,"Poor",
D2449&lt;=800,"Very Poor",
D2449&gt;800,"Unacceptable")</f>
        <v>Good</v>
      </c>
      <c r="R2450" t="str">
        <f t="shared" si="343"/>
        <v>Unacceptable</v>
      </c>
      <c r="S2450" t="str">
        <f t="shared" si="345"/>
        <v>Safe</v>
      </c>
      <c r="T2450" t="str">
        <f t="shared" si="346"/>
        <v>Acceptable</v>
      </c>
      <c r="U2450" t="str">
        <f t="shared" si="347"/>
        <v>Acceptable</v>
      </c>
      <c r="V2450" t="str">
        <f t="shared" si="348"/>
        <v>Safe</v>
      </c>
      <c r="W2450" t="str">
        <f t="shared" si="349"/>
        <v>Acceptable</v>
      </c>
      <c r="AA2450" t="str">
        <f t="shared" si="350"/>
        <v>Not-Potable</v>
      </c>
      <c r="AB2450" t="str">
        <f t="shared" si="351"/>
        <v>Not-Potable</v>
      </c>
      <c r="AC2450" t="s">
        <v>35</v>
      </c>
    </row>
    <row r="2451" spans="2:29" x14ac:dyDescent="0.3">
      <c r="B2451">
        <v>4.4390957833529701</v>
      </c>
      <c r="C2451">
        <v>190.15344884856401</v>
      </c>
      <c r="D2451">
        <v>208.64340465449098</v>
      </c>
      <c r="E2451">
        <v>2.38665349439359</v>
      </c>
      <c r="F2451">
        <f>$AH$27</f>
        <v>333.77577661081307</v>
      </c>
      <c r="G2451">
        <v>515.63120510726003</v>
      </c>
      <c r="H2451">
        <v>18.081002981814301</v>
      </c>
      <c r="I2451">
        <v>63.363082476110399</v>
      </c>
      <c r="J2451">
        <v>3.8442307606805399</v>
      </c>
      <c r="O2451" t="str">
        <f t="shared" si="344"/>
        <v>Acidic</v>
      </c>
      <c r="P2451" t="str" cm="1">
        <f t="array" ref="P2451">_xlfn.IFS(C2450&lt;=60,"Soft",
C2450&lt;120,"Moderately Soft",
C2450&lt;=170,"Desirable",
C2450&lt;=240,"Moderately Hard",
C2450&gt;240,"Hard")</f>
        <v>Moderately Hard</v>
      </c>
      <c r="Q2451" t="str" cm="1">
        <f t="array" ref="Q2451">_xlfn.IFS(D2450&lt;50,"Non-Beneficial",
D2450&lt;=150,"Excellent",
D2450&lt;=250,"Good",
D2450&lt;=350,"Average",
D2450&lt;=500,"Poor",
D2450&lt;=800,"Very Poor",
D2450&gt;800,"Unacceptable")</f>
        <v>Average</v>
      </c>
      <c r="R2451" t="str">
        <f t="shared" si="343"/>
        <v>Acceptable</v>
      </c>
      <c r="S2451" t="str">
        <f t="shared" si="345"/>
        <v>Safe</v>
      </c>
      <c r="T2451" t="str">
        <f t="shared" si="346"/>
        <v>Acceptable</v>
      </c>
      <c r="U2451" t="str">
        <f t="shared" si="347"/>
        <v>Acceptable</v>
      </c>
      <c r="V2451" t="str">
        <f t="shared" si="348"/>
        <v>Safe</v>
      </c>
      <c r="W2451" t="str">
        <f t="shared" si="349"/>
        <v>Acceptable</v>
      </c>
      <c r="AA2451" t="str">
        <f t="shared" si="350"/>
        <v>Not-Potable</v>
      </c>
      <c r="AB2451" t="str">
        <f t="shared" si="351"/>
        <v>Potable</v>
      </c>
      <c r="AC2451" t="s">
        <v>35</v>
      </c>
    </row>
    <row r="2452" spans="2:29" x14ac:dyDescent="0.3">
      <c r="B2452">
        <v>7.7927835304935904</v>
      </c>
      <c r="C2452">
        <v>187.91247600947401</v>
      </c>
      <c r="D2452">
        <v>210.93932204726198</v>
      </c>
      <c r="E2452">
        <v>10.585501376330599</v>
      </c>
      <c r="F2452">
        <v>390.40906968595402</v>
      </c>
      <c r="G2452">
        <v>463.01937272102799</v>
      </c>
      <c r="H2452">
        <v>11.4628249621823</v>
      </c>
      <c r="I2452">
        <v>80.921398263369994</v>
      </c>
      <c r="J2452">
        <v>4.0473807861860802</v>
      </c>
      <c r="O2452" t="str">
        <f t="shared" si="344"/>
        <v>Acidic</v>
      </c>
      <c r="P2452" t="str" cm="1">
        <f t="array" ref="P2452">_xlfn.IFS(C2451&lt;=60,"Soft",
C2451&lt;120,"Moderately Soft",
C2451&lt;=170,"Desirable",
C2451&lt;=240,"Moderately Hard",
C2451&gt;240,"Hard")</f>
        <v>Moderately Hard</v>
      </c>
      <c r="Q2452" t="str" cm="1">
        <f t="array" ref="Q2452">_xlfn.IFS(D2451&lt;50,"Non-Beneficial",
D2451&lt;=150,"Excellent",
D2451&lt;=250,"Good",
D2451&lt;=350,"Average",
D2451&lt;=500,"Poor",
D2451&lt;=800,"Very Poor",
D2451&gt;800,"Unacceptable")</f>
        <v>Good</v>
      </c>
      <c r="R2452" t="str">
        <f t="shared" si="343"/>
        <v>Acceptable</v>
      </c>
      <c r="S2452" t="str">
        <f t="shared" si="345"/>
        <v>Safe</v>
      </c>
      <c r="T2452" t="str">
        <f t="shared" si="346"/>
        <v>Unacceptable</v>
      </c>
      <c r="U2452" t="str">
        <f t="shared" si="347"/>
        <v>Acceptable</v>
      </c>
      <c r="V2452" t="str">
        <f t="shared" si="348"/>
        <v>Safe</v>
      </c>
      <c r="W2452" t="str">
        <f t="shared" si="349"/>
        <v>Acceptable</v>
      </c>
      <c r="AA2452" t="str">
        <f t="shared" si="350"/>
        <v>Not-Potable</v>
      </c>
      <c r="AB2452" t="str">
        <f t="shared" si="351"/>
        <v>Not-Potable</v>
      </c>
      <c r="AC2452" t="s">
        <v>35</v>
      </c>
    </row>
    <row r="2453" spans="2:29" x14ac:dyDescent="0.3">
      <c r="B2453">
        <v>7.2052182636461097</v>
      </c>
      <c r="C2453">
        <v>188.91131212575499</v>
      </c>
      <c r="D2453">
        <v>313.15614387158502</v>
      </c>
      <c r="E2453">
        <v>8.3230406224418303</v>
      </c>
      <c r="F2453">
        <f>$AH$27</f>
        <v>333.77577661081307</v>
      </c>
      <c r="G2453">
        <v>398.91885953782099</v>
      </c>
      <c r="H2453">
        <v>15.6742095392677</v>
      </c>
      <c r="I2453">
        <v>69.551100182163495</v>
      </c>
      <c r="J2453">
        <v>3.46533108934642</v>
      </c>
      <c r="O2453" t="str">
        <f t="shared" si="344"/>
        <v>Neutral</v>
      </c>
      <c r="P2453" t="str" cm="1">
        <f t="array" ref="P2453">_xlfn.IFS(C2452&lt;=60,"Soft",
C2452&lt;120,"Moderately Soft",
C2452&lt;=170,"Desirable",
C2452&lt;=240,"Moderately Hard",
C2452&gt;240,"Hard")</f>
        <v>Moderately Hard</v>
      </c>
      <c r="Q2453" t="str" cm="1">
        <f t="array" ref="Q2453">_xlfn.IFS(D2452&lt;50,"Non-Beneficial",
D2452&lt;=150,"Excellent",
D2452&lt;=250,"Good",
D2452&lt;=350,"Average",
D2452&lt;=500,"Poor",
D2452&lt;=800,"Very Poor",
D2452&gt;800,"Unacceptable")</f>
        <v>Good</v>
      </c>
      <c r="R2453" t="str">
        <f t="shared" si="343"/>
        <v>Unacceptable</v>
      </c>
      <c r="S2453" t="str">
        <f t="shared" si="345"/>
        <v>Safe</v>
      </c>
      <c r="T2453" t="str">
        <f t="shared" si="346"/>
        <v>Acceptable</v>
      </c>
      <c r="U2453" t="str">
        <f t="shared" si="347"/>
        <v>Acceptable</v>
      </c>
      <c r="V2453" t="str">
        <f t="shared" si="348"/>
        <v>Unsafe</v>
      </c>
      <c r="W2453" t="str">
        <f t="shared" si="349"/>
        <v>Acceptable</v>
      </c>
      <c r="AA2453" t="str">
        <f t="shared" si="350"/>
        <v>Not-Potable</v>
      </c>
      <c r="AB2453" t="str">
        <f t="shared" si="351"/>
        <v>Not-Potable</v>
      </c>
      <c r="AC2453" t="s">
        <v>35</v>
      </c>
    </row>
    <row r="2454" spans="2:29" x14ac:dyDescent="0.3">
      <c r="B2454">
        <v>6.56905387638938</v>
      </c>
      <c r="C2454">
        <v>208.73145371693599</v>
      </c>
      <c r="D2454">
        <v>291.23708303808201</v>
      </c>
      <c r="E2454">
        <v>6.7651178797923803</v>
      </c>
      <c r="F2454">
        <v>327.69754084615101</v>
      </c>
      <c r="G2454">
        <v>308.08605032909202</v>
      </c>
      <c r="H2454">
        <v>12.3602919764453</v>
      </c>
      <c r="I2454">
        <v>65.750172501514299</v>
      </c>
      <c r="J2454">
        <v>4.2046991285358102</v>
      </c>
      <c r="O2454" t="str">
        <f t="shared" si="344"/>
        <v>Neutral</v>
      </c>
      <c r="P2454" t="str" cm="1">
        <f t="array" ref="P2454">_xlfn.IFS(C2453&lt;=60,"Soft",
C2453&lt;120,"Moderately Soft",
C2453&lt;=170,"Desirable",
C2453&lt;=240,"Moderately Hard",
C2453&gt;240,"Hard")</f>
        <v>Moderately Hard</v>
      </c>
      <c r="Q2454" t="str" cm="1">
        <f t="array" ref="Q2454">_xlfn.IFS(D2453&lt;50,"Non-Beneficial",
D2453&lt;=150,"Excellent",
D2453&lt;=250,"Good",
D2453&lt;=350,"Average",
D2453&lt;=500,"Poor",
D2453&lt;=800,"Very Poor",
D2453&gt;800,"Unacceptable")</f>
        <v>Average</v>
      </c>
      <c r="R2454" t="str">
        <f t="shared" si="343"/>
        <v>Unacceptable</v>
      </c>
      <c r="S2454" t="str">
        <f t="shared" si="345"/>
        <v>Safe</v>
      </c>
      <c r="T2454" t="str">
        <f t="shared" si="346"/>
        <v>Acceptable</v>
      </c>
      <c r="U2454" t="str">
        <f t="shared" si="347"/>
        <v>Acceptable</v>
      </c>
      <c r="V2454" t="str">
        <f t="shared" si="348"/>
        <v>Safe</v>
      </c>
      <c r="W2454" t="str">
        <f t="shared" si="349"/>
        <v>Acceptable</v>
      </c>
      <c r="AA2454" t="str">
        <f t="shared" si="350"/>
        <v>Not-Potable</v>
      </c>
      <c r="AB2454" t="str">
        <f t="shared" si="351"/>
        <v>Potable</v>
      </c>
      <c r="AC2454" t="s">
        <v>35</v>
      </c>
    </row>
    <row r="2455" spans="2:29" x14ac:dyDescent="0.3">
      <c r="B2455">
        <f>$AG$27</f>
        <v>7.080794504276815</v>
      </c>
      <c r="C2455">
        <v>182.25781425767599</v>
      </c>
      <c r="D2455">
        <v>175.40742497737199</v>
      </c>
      <c r="E2455">
        <v>8.4224759231534208</v>
      </c>
      <c r="F2455">
        <f>$AH$27</f>
        <v>333.77577661081307</v>
      </c>
      <c r="G2455">
        <v>305.82753492041502</v>
      </c>
      <c r="H2455">
        <v>11.805005166813</v>
      </c>
      <c r="I2455">
        <v>61.6961129564571</v>
      </c>
      <c r="J2455">
        <v>4.1647726238148204</v>
      </c>
      <c r="O2455" t="str">
        <f t="shared" si="344"/>
        <v>Drinkable</v>
      </c>
      <c r="P2455" t="str" cm="1">
        <f t="array" ref="P2455">_xlfn.IFS(C2454&lt;=60,"Soft",
C2454&lt;120,"Moderately Soft",
C2454&lt;=170,"Desirable",
C2454&lt;=240,"Moderately Hard",
C2454&gt;240,"Hard")</f>
        <v>Moderately Hard</v>
      </c>
      <c r="Q2455" t="str" cm="1">
        <f t="array" ref="Q2455">_xlfn.IFS(D2454&lt;50,"Non-Beneficial",
D2454&lt;=150,"Excellent",
D2454&lt;=250,"Good",
D2454&lt;=350,"Average",
D2454&lt;=500,"Poor",
D2454&lt;=800,"Very Poor",
D2454&gt;800,"Unacceptable")</f>
        <v>Average</v>
      </c>
      <c r="R2455" t="str">
        <f t="shared" si="343"/>
        <v>Needs Boiling</v>
      </c>
      <c r="S2455" t="str">
        <f t="shared" si="345"/>
        <v>Safe</v>
      </c>
      <c r="T2455" t="str">
        <f t="shared" si="346"/>
        <v>Acceptable</v>
      </c>
      <c r="U2455" t="str">
        <f t="shared" si="347"/>
        <v>Acceptable</v>
      </c>
      <c r="V2455" t="str">
        <f t="shared" si="348"/>
        <v>Safe</v>
      </c>
      <c r="W2455" t="str">
        <f t="shared" si="349"/>
        <v>Acceptable</v>
      </c>
      <c r="AA2455" t="str">
        <f t="shared" si="350"/>
        <v>Potable</v>
      </c>
      <c r="AB2455" t="str">
        <f t="shared" si="351"/>
        <v>Potable</v>
      </c>
      <c r="AC2455" t="s">
        <v>35</v>
      </c>
    </row>
    <row r="2456" spans="2:29" x14ac:dyDescent="0.3">
      <c r="B2456">
        <v>4.2916877297288201</v>
      </c>
      <c r="C2456">
        <v>124.007349802325</v>
      </c>
      <c r="D2456">
        <v>180.38474365997098</v>
      </c>
      <c r="E2456">
        <v>8.6032965020458594</v>
      </c>
      <c r="F2456">
        <f>$AH$27</f>
        <v>333.77577661081307</v>
      </c>
      <c r="G2456">
        <v>548.57446166517798</v>
      </c>
      <c r="H2456">
        <v>15.6828210642669</v>
      </c>
      <c r="I2456">
        <v>91.860959668111207</v>
      </c>
      <c r="J2456">
        <v>4.6160885544544801</v>
      </c>
      <c r="O2456" t="str">
        <f t="shared" si="344"/>
        <v>Neutral</v>
      </c>
      <c r="P2456" t="str" cm="1">
        <f t="array" ref="P2456">_xlfn.IFS(C2455&lt;=60,"Soft",
C2455&lt;120,"Moderately Soft",
C2455&lt;=170,"Desirable",
C2455&lt;=240,"Moderately Hard",
C2455&gt;240,"Hard")</f>
        <v>Moderately Hard</v>
      </c>
      <c r="Q2456" t="str" cm="1">
        <f t="array" ref="Q2456">_xlfn.IFS(D2455&lt;50,"Non-Beneficial",
D2455&lt;=150,"Excellent",
D2455&lt;=250,"Good",
D2455&lt;=350,"Average",
D2455&lt;=500,"Poor",
D2455&lt;=800,"Very Poor",
D2455&gt;800,"Unacceptable")</f>
        <v>Good</v>
      </c>
      <c r="R2456" t="str">
        <f t="shared" si="343"/>
        <v>Unacceptable</v>
      </c>
      <c r="S2456" t="str">
        <f t="shared" si="345"/>
        <v>Safe</v>
      </c>
      <c r="T2456" t="str">
        <f t="shared" si="346"/>
        <v>Acceptable</v>
      </c>
      <c r="U2456" t="str">
        <f t="shared" si="347"/>
        <v>Acceptable</v>
      </c>
      <c r="V2456" t="str">
        <f t="shared" si="348"/>
        <v>Safe</v>
      </c>
      <c r="W2456" t="str">
        <f t="shared" si="349"/>
        <v>Acceptable</v>
      </c>
      <c r="AA2456" t="str">
        <f t="shared" si="350"/>
        <v>Not-Potable</v>
      </c>
      <c r="AB2456" t="str">
        <f t="shared" si="351"/>
        <v>Potable</v>
      </c>
      <c r="AC2456" t="s">
        <v>35</v>
      </c>
    </row>
    <row r="2457" spans="2:29" x14ac:dyDescent="0.3">
      <c r="B2457">
        <f>$AG$27</f>
        <v>7.080794504276815</v>
      </c>
      <c r="C2457">
        <v>176.41363782175699</v>
      </c>
      <c r="D2457">
        <v>126.746727727536</v>
      </c>
      <c r="E2457">
        <v>8.9884769753162708</v>
      </c>
      <c r="F2457">
        <v>354.76811485914698</v>
      </c>
      <c r="G2457">
        <v>344.420434786415</v>
      </c>
      <c r="H2457">
        <v>12.682868896426299</v>
      </c>
      <c r="I2457">
        <v>83.567356426221494</v>
      </c>
      <c r="J2457">
        <v>4.4038768073340302</v>
      </c>
      <c r="O2457" t="str">
        <f t="shared" si="344"/>
        <v>Acidic</v>
      </c>
      <c r="P2457" t="str" cm="1">
        <f t="array" ref="P2457">_xlfn.IFS(C2456&lt;=60,"Soft",
C2456&lt;120,"Moderately Soft",
C2456&lt;=170,"Desirable",
C2456&lt;=240,"Moderately Hard",
C2456&gt;240,"Hard")</f>
        <v>Desirable</v>
      </c>
      <c r="Q2457" t="str" cm="1">
        <f t="array" ref="Q2457">_xlfn.IFS(D2456&lt;50,"Non-Beneficial",
D2456&lt;=150,"Excellent",
D2456&lt;=250,"Good",
D2456&lt;=350,"Average",
D2456&lt;=500,"Poor",
D2456&lt;=800,"Very Poor",
D2456&gt;800,"Unacceptable")</f>
        <v>Good</v>
      </c>
      <c r="R2457" t="str">
        <f t="shared" si="343"/>
        <v>Unacceptable</v>
      </c>
      <c r="S2457" t="str">
        <f t="shared" si="345"/>
        <v>Safe</v>
      </c>
      <c r="T2457" t="str">
        <f t="shared" si="346"/>
        <v>Unacceptable</v>
      </c>
      <c r="U2457" t="str">
        <f t="shared" si="347"/>
        <v>Acceptable</v>
      </c>
      <c r="V2457" t="str">
        <f t="shared" si="348"/>
        <v>Unsafe</v>
      </c>
      <c r="W2457" t="str">
        <f t="shared" si="349"/>
        <v>Acceptable</v>
      </c>
      <c r="AA2457" t="str">
        <f t="shared" si="350"/>
        <v>Not-Potable</v>
      </c>
      <c r="AB2457" t="str">
        <f t="shared" si="351"/>
        <v>Not-Potable</v>
      </c>
      <c r="AC2457" t="s">
        <v>35</v>
      </c>
    </row>
    <row r="2458" spans="2:29" x14ac:dyDescent="0.3">
      <c r="B2458">
        <v>4.9210939033344401</v>
      </c>
      <c r="C2458">
        <v>162.30059364567299</v>
      </c>
      <c r="D2458">
        <v>141.265905299943</v>
      </c>
      <c r="E2458">
        <v>6.4068143951965997</v>
      </c>
      <c r="F2458">
        <v>357.81592940711101</v>
      </c>
      <c r="G2458">
        <v>337.77305146404302</v>
      </c>
      <c r="H2458">
        <v>21.237899126821599</v>
      </c>
      <c r="I2458">
        <v>65.704480524210197</v>
      </c>
      <c r="J2458">
        <v>3.28518685093074</v>
      </c>
      <c r="O2458" t="str">
        <f t="shared" si="344"/>
        <v>Neutral</v>
      </c>
      <c r="P2458" t="str" cm="1">
        <f t="array" ref="P2458">_xlfn.IFS(C2457&lt;=60,"Soft",
C2457&lt;120,"Moderately Soft",
C2457&lt;=170,"Desirable",
C2457&lt;=240,"Moderately Hard",
C2457&gt;240,"Hard")</f>
        <v>Moderately Hard</v>
      </c>
      <c r="Q2458" t="str" cm="1">
        <f t="array" ref="Q2458">_xlfn.IFS(D2457&lt;50,"Non-Beneficial",
D2457&lt;=150,"Excellent",
D2457&lt;=250,"Good",
D2457&lt;=350,"Average",
D2457&lt;=500,"Poor",
D2457&lt;=800,"Very Poor",
D2457&gt;800,"Unacceptable")</f>
        <v>Excellent</v>
      </c>
      <c r="R2458" t="str">
        <f t="shared" si="343"/>
        <v>Unacceptable</v>
      </c>
      <c r="S2458" t="str">
        <f t="shared" si="345"/>
        <v>Safe</v>
      </c>
      <c r="T2458" t="str">
        <f t="shared" si="346"/>
        <v>Acceptable</v>
      </c>
      <c r="U2458" t="str">
        <f t="shared" si="347"/>
        <v>Acceptable</v>
      </c>
      <c r="V2458" t="str">
        <f t="shared" si="348"/>
        <v>Unsafe</v>
      </c>
      <c r="W2458" t="str">
        <f t="shared" si="349"/>
        <v>Acceptable</v>
      </c>
      <c r="AA2458" t="str">
        <f t="shared" si="350"/>
        <v>Not-Potable</v>
      </c>
      <c r="AB2458" t="str">
        <f t="shared" si="351"/>
        <v>Not-Potable</v>
      </c>
      <c r="AC2458" t="s">
        <v>35</v>
      </c>
    </row>
    <row r="2459" spans="2:29" x14ac:dyDescent="0.3">
      <c r="B2459">
        <v>6.7271852652046</v>
      </c>
      <c r="C2459">
        <v>197.439215976822</v>
      </c>
      <c r="D2459">
        <v>260.12488745650899</v>
      </c>
      <c r="E2459">
        <v>6.9520080330759599</v>
      </c>
      <c r="F2459">
        <v>346.62873515936701</v>
      </c>
      <c r="G2459">
        <v>473.33007830458399</v>
      </c>
      <c r="H2459">
        <v>18.4378352764816</v>
      </c>
      <c r="I2459">
        <v>69.466289077675995</v>
      </c>
      <c r="J2459">
        <v>4.158248534758</v>
      </c>
      <c r="O2459" t="str">
        <f t="shared" si="344"/>
        <v>Acidic</v>
      </c>
      <c r="P2459" t="str" cm="1">
        <f t="array" ref="P2459">_xlfn.IFS(C2458&lt;=60,"Soft",
C2458&lt;120,"Moderately Soft",
C2458&lt;=170,"Desirable",
C2458&lt;=240,"Moderately Hard",
C2458&gt;240,"Hard")</f>
        <v>Desirable</v>
      </c>
      <c r="Q2459" t="str" cm="1">
        <f t="array" ref="Q2459">_xlfn.IFS(D2458&lt;50,"Non-Beneficial",
D2458&lt;=150,"Excellent",
D2458&lt;=250,"Good",
D2458&lt;=350,"Average",
D2458&lt;=500,"Poor",
D2458&lt;=800,"Very Poor",
D2458&gt;800,"Unacceptable")</f>
        <v>Excellent</v>
      </c>
      <c r="R2459" t="str">
        <f t="shared" si="343"/>
        <v>Needs Boiling</v>
      </c>
      <c r="S2459" t="str">
        <f t="shared" si="345"/>
        <v>Safe</v>
      </c>
      <c r="T2459" t="str">
        <f t="shared" si="346"/>
        <v>Acceptable</v>
      </c>
      <c r="U2459" t="str">
        <f t="shared" si="347"/>
        <v>Unacceptable</v>
      </c>
      <c r="V2459" t="str">
        <f t="shared" si="348"/>
        <v>Safe</v>
      </c>
      <c r="W2459" t="str">
        <f t="shared" si="349"/>
        <v>Acceptable</v>
      </c>
      <c r="AA2459" t="str">
        <f t="shared" si="350"/>
        <v>Not-Potable</v>
      </c>
      <c r="AB2459" t="str">
        <f t="shared" si="351"/>
        <v>Not-Potable</v>
      </c>
      <c r="AC2459" t="s">
        <v>35</v>
      </c>
    </row>
    <row r="2460" spans="2:29" x14ac:dyDescent="0.3">
      <c r="B2460">
        <v>5.7570889573808604</v>
      </c>
      <c r="C2460">
        <v>148.989146435897</v>
      </c>
      <c r="D2460">
        <v>324.157336238445</v>
      </c>
      <c r="E2460">
        <v>9.1785604766646607</v>
      </c>
      <c r="F2460">
        <v>319.222935597206</v>
      </c>
      <c r="G2460">
        <v>407.74171328114898</v>
      </c>
      <c r="H2460">
        <v>12.1209558596566</v>
      </c>
      <c r="I2460">
        <v>42.218844866244503</v>
      </c>
      <c r="J2460">
        <v>3.73018546714209</v>
      </c>
      <c r="O2460" t="str">
        <f t="shared" si="344"/>
        <v>Drinkable</v>
      </c>
      <c r="P2460" t="str" cm="1">
        <f t="array" ref="P2460">_xlfn.IFS(C2459&lt;=60,"Soft",
C2459&lt;120,"Moderately Soft",
C2459&lt;=170,"Desirable",
C2459&lt;=240,"Moderately Hard",
C2459&gt;240,"Hard")</f>
        <v>Moderately Hard</v>
      </c>
      <c r="Q2460" t="str" cm="1">
        <f t="array" ref="Q2460">_xlfn.IFS(D2459&lt;50,"Non-Beneficial",
D2459&lt;=150,"Excellent",
D2459&lt;=250,"Good",
D2459&lt;=350,"Average",
D2459&lt;=500,"Poor",
D2459&lt;=800,"Very Poor",
D2459&gt;800,"Unacceptable")</f>
        <v>Average</v>
      </c>
      <c r="R2460" t="str">
        <f t="shared" si="343"/>
        <v>Needs Boiling</v>
      </c>
      <c r="S2460" t="str">
        <f t="shared" si="345"/>
        <v>Safe</v>
      </c>
      <c r="T2460" t="str">
        <f t="shared" si="346"/>
        <v>Acceptable</v>
      </c>
      <c r="U2460" t="str">
        <f t="shared" si="347"/>
        <v>Acceptable</v>
      </c>
      <c r="V2460" t="str">
        <f t="shared" si="348"/>
        <v>Safe</v>
      </c>
      <c r="W2460" t="str">
        <f t="shared" si="349"/>
        <v>Acceptable</v>
      </c>
      <c r="AA2460" t="str">
        <f t="shared" si="350"/>
        <v>Potable</v>
      </c>
      <c r="AB2460" t="str">
        <f t="shared" si="351"/>
        <v>Potable</v>
      </c>
      <c r="AC2460" t="s">
        <v>35</v>
      </c>
    </row>
    <row r="2461" spans="2:29" x14ac:dyDescent="0.3">
      <c r="B2461">
        <v>5.8423590640869003</v>
      </c>
      <c r="C2461">
        <v>217.32479950557499</v>
      </c>
      <c r="D2461">
        <v>296.44813605969802</v>
      </c>
      <c r="E2461">
        <v>4.1791079628825898</v>
      </c>
      <c r="F2461">
        <v>328.50392114460999</v>
      </c>
      <c r="G2461">
        <v>310.77117786860998</v>
      </c>
      <c r="H2461">
        <v>14.3353951714485</v>
      </c>
      <c r="I2461">
        <v>62.654955961615499</v>
      </c>
      <c r="J2461">
        <v>3.8652959671109102</v>
      </c>
      <c r="O2461" t="str">
        <f t="shared" si="344"/>
        <v>Acidic</v>
      </c>
      <c r="P2461" t="str" cm="1">
        <f t="array" ref="P2461">_xlfn.IFS(C2460&lt;=60,"Soft",
C2460&lt;120,"Moderately Soft",
C2460&lt;=170,"Desirable",
C2460&lt;=240,"Moderately Hard",
C2460&gt;240,"Hard")</f>
        <v>Desirable</v>
      </c>
      <c r="Q2461" t="str" cm="1">
        <f t="array" ref="Q2461">_xlfn.IFS(D2460&lt;50,"Non-Beneficial",
D2460&lt;=150,"Excellent",
D2460&lt;=250,"Good",
D2460&lt;=350,"Average",
D2460&lt;=500,"Poor",
D2460&lt;=800,"Very Poor",
D2460&gt;800,"Unacceptable")</f>
        <v>Average</v>
      </c>
      <c r="R2461" t="str">
        <f t="shared" si="343"/>
        <v>Unacceptable</v>
      </c>
      <c r="S2461" t="str">
        <f t="shared" si="345"/>
        <v>Safe</v>
      </c>
      <c r="T2461" t="str">
        <f t="shared" si="346"/>
        <v>Acceptable</v>
      </c>
      <c r="U2461" t="str">
        <f t="shared" si="347"/>
        <v>Acceptable</v>
      </c>
      <c r="V2461" t="str">
        <f t="shared" si="348"/>
        <v>Safe</v>
      </c>
      <c r="W2461" t="str">
        <f t="shared" si="349"/>
        <v>Acceptable</v>
      </c>
      <c r="AA2461" t="str">
        <f t="shared" si="350"/>
        <v>Not-Potable</v>
      </c>
      <c r="AB2461" t="str">
        <f t="shared" si="351"/>
        <v>Not-Potable</v>
      </c>
      <c r="AC2461" t="s">
        <v>35</v>
      </c>
    </row>
    <row r="2462" spans="2:29" x14ac:dyDescent="0.3">
      <c r="B2462">
        <v>8.8481030192084091</v>
      </c>
      <c r="C2462">
        <v>248.56774041003101</v>
      </c>
      <c r="D2462">
        <v>197.93971867285001</v>
      </c>
      <c r="E2462">
        <v>9.6811543027265792</v>
      </c>
      <c r="F2462">
        <v>323.351748953921</v>
      </c>
      <c r="G2462">
        <v>411.14743309443298</v>
      </c>
      <c r="H2462">
        <v>18.137804844592701</v>
      </c>
      <c r="I2462">
        <v>68.753074389482705</v>
      </c>
      <c r="J2462">
        <v>3.0747993058867702</v>
      </c>
      <c r="O2462" t="str">
        <f t="shared" si="344"/>
        <v>Acidic</v>
      </c>
      <c r="P2462" t="str" cm="1">
        <f t="array" ref="P2462">_xlfn.IFS(C2461&lt;=60,"Soft",
C2461&lt;120,"Moderately Soft",
C2461&lt;=170,"Desirable",
C2461&lt;=240,"Moderately Hard",
C2461&gt;240,"Hard")</f>
        <v>Moderately Hard</v>
      </c>
      <c r="Q2462" t="str" cm="1">
        <f t="array" ref="Q2462">_xlfn.IFS(D2461&lt;50,"Non-Beneficial",
D2461&lt;=150,"Excellent",
D2461&lt;=250,"Good",
D2461&lt;=350,"Average",
D2461&lt;=500,"Poor",
D2461&lt;=800,"Very Poor",
D2461&gt;800,"Unacceptable")</f>
        <v>Average</v>
      </c>
      <c r="R2462" t="str">
        <f t="shared" si="343"/>
        <v>Acceptable</v>
      </c>
      <c r="S2462" t="str">
        <f t="shared" si="345"/>
        <v>Safe</v>
      </c>
      <c r="T2462" t="str">
        <f t="shared" si="346"/>
        <v>Acceptable</v>
      </c>
      <c r="U2462" t="str">
        <f t="shared" si="347"/>
        <v>Acceptable</v>
      </c>
      <c r="V2462" t="str">
        <f t="shared" si="348"/>
        <v>Safe</v>
      </c>
      <c r="W2462" t="str">
        <f t="shared" si="349"/>
        <v>Acceptable</v>
      </c>
      <c r="AA2462" t="str">
        <f t="shared" si="350"/>
        <v>Not-Potable</v>
      </c>
      <c r="AB2462" t="str">
        <f t="shared" si="351"/>
        <v>Potable</v>
      </c>
      <c r="AC2462" t="s">
        <v>35</v>
      </c>
    </row>
    <row r="2463" spans="2:29" x14ac:dyDescent="0.3">
      <c r="B2463">
        <v>5.8662506678260096</v>
      </c>
      <c r="C2463">
        <v>146.86567978891199</v>
      </c>
      <c r="D2463">
        <v>196.79062670213102</v>
      </c>
      <c r="E2463">
        <v>4.86847998947108</v>
      </c>
      <c r="F2463">
        <v>320.01237161717302</v>
      </c>
      <c r="G2463">
        <v>414.42701671819498</v>
      </c>
      <c r="H2463">
        <v>15.522772618167</v>
      </c>
      <c r="I2463">
        <v>84.4036841123161</v>
      </c>
      <c r="J2463">
        <v>4.2813134590197501</v>
      </c>
      <c r="O2463" t="str">
        <f t="shared" si="344"/>
        <v>Alkaline</v>
      </c>
      <c r="P2463" t="str" cm="1">
        <f t="array" ref="P2463">_xlfn.IFS(C2462&lt;=60,"Soft",
C2462&lt;120,"Moderately Soft",
C2462&lt;=170,"Desirable",
C2462&lt;=240,"Moderately Hard",
C2462&gt;240,"Hard")</f>
        <v>Hard</v>
      </c>
      <c r="Q2463" t="str" cm="1">
        <f t="array" ref="Q2463">_xlfn.IFS(D2462&lt;50,"Non-Beneficial",
D2462&lt;=150,"Excellent",
D2462&lt;=250,"Good",
D2462&lt;=350,"Average",
D2462&lt;=500,"Poor",
D2462&lt;=800,"Very Poor",
D2462&gt;800,"Unacceptable")</f>
        <v>Good</v>
      </c>
      <c r="R2463" t="str">
        <f t="shared" si="343"/>
        <v>Unacceptable</v>
      </c>
      <c r="S2463" t="str">
        <f t="shared" si="345"/>
        <v>Safe</v>
      </c>
      <c r="T2463" t="str">
        <f t="shared" si="346"/>
        <v>Acceptable</v>
      </c>
      <c r="U2463" t="str">
        <f t="shared" si="347"/>
        <v>Acceptable</v>
      </c>
      <c r="V2463" t="str">
        <f t="shared" si="348"/>
        <v>Safe</v>
      </c>
      <c r="W2463" t="str">
        <f t="shared" si="349"/>
        <v>Acceptable</v>
      </c>
      <c r="AA2463" t="str">
        <f t="shared" si="350"/>
        <v>Not-Potable</v>
      </c>
      <c r="AB2463" t="str">
        <f t="shared" si="351"/>
        <v>Not-Potable</v>
      </c>
      <c r="AC2463" t="s">
        <v>40</v>
      </c>
    </row>
    <row r="2464" spans="2:29" x14ac:dyDescent="0.3">
      <c r="B2464">
        <v>6.0209953628155901</v>
      </c>
      <c r="C2464">
        <v>178.50029699591599</v>
      </c>
      <c r="D2464">
        <v>130.951491606574</v>
      </c>
      <c r="E2464">
        <v>7.9448024501226104</v>
      </c>
      <c r="F2464">
        <f>$AH$27</f>
        <v>333.77577661081307</v>
      </c>
      <c r="G2464">
        <v>437.29899531818</v>
      </c>
      <c r="H2464">
        <v>13.7707832153528</v>
      </c>
      <c r="I2464">
        <v>59.872433044300898</v>
      </c>
      <c r="J2464">
        <v>4.8060166249280201</v>
      </c>
      <c r="O2464" t="str">
        <f t="shared" si="344"/>
        <v>Acidic</v>
      </c>
      <c r="P2464" t="str" cm="1">
        <f t="array" ref="P2464">_xlfn.IFS(C2463&lt;=60,"Soft",
C2463&lt;120,"Moderately Soft",
C2463&lt;=170,"Desirable",
C2463&lt;=240,"Moderately Hard",
C2463&gt;240,"Hard")</f>
        <v>Desirable</v>
      </c>
      <c r="Q2464" t="str" cm="1">
        <f t="array" ref="Q2464">_xlfn.IFS(D2463&lt;50,"Non-Beneficial",
D2463&lt;=150,"Excellent",
D2463&lt;=250,"Good",
D2463&lt;=350,"Average",
D2463&lt;=500,"Poor",
D2463&lt;=800,"Very Poor",
D2463&gt;800,"Unacceptable")</f>
        <v>Good</v>
      </c>
      <c r="R2464" t="str">
        <f t="shared" si="343"/>
        <v>Acceptable</v>
      </c>
      <c r="S2464" t="str">
        <f t="shared" si="345"/>
        <v>Safe</v>
      </c>
      <c r="T2464" t="str">
        <f t="shared" si="346"/>
        <v>Acceptable</v>
      </c>
      <c r="U2464" t="str">
        <f t="shared" si="347"/>
        <v>Acceptable</v>
      </c>
      <c r="V2464" t="str">
        <f t="shared" si="348"/>
        <v>Unsafe</v>
      </c>
      <c r="W2464" t="str">
        <f t="shared" si="349"/>
        <v>Acceptable</v>
      </c>
      <c r="AA2464" t="str">
        <f t="shared" si="350"/>
        <v>Not-Potable</v>
      </c>
      <c r="AB2464" t="str">
        <f t="shared" si="351"/>
        <v>Not-Potable</v>
      </c>
      <c r="AC2464" t="s">
        <v>40</v>
      </c>
    </row>
    <row r="2465" spans="2:29" x14ac:dyDescent="0.3">
      <c r="B2465">
        <v>7.5299295026309201</v>
      </c>
      <c r="C2465">
        <v>171.81419677373501</v>
      </c>
      <c r="D2465">
        <v>270.620658885193</v>
      </c>
      <c r="E2465">
        <v>5.0295685181801204</v>
      </c>
      <c r="F2465">
        <v>378.24178171043701</v>
      </c>
      <c r="G2465">
        <v>325.09975596843702</v>
      </c>
      <c r="H2465">
        <v>13.786737325791799</v>
      </c>
      <c r="I2465">
        <v>97.241349824181896</v>
      </c>
      <c r="J2465">
        <v>4.5853219944524399</v>
      </c>
      <c r="O2465" t="str">
        <f t="shared" si="344"/>
        <v>Acidic</v>
      </c>
      <c r="P2465" t="str" cm="1">
        <f t="array" ref="P2465">_xlfn.IFS(C2464&lt;=60,"Soft",
C2464&lt;120,"Moderately Soft",
C2464&lt;=170,"Desirable",
C2464&lt;=240,"Moderately Hard",
C2464&gt;240,"Hard")</f>
        <v>Moderately Hard</v>
      </c>
      <c r="Q2465" t="str" cm="1">
        <f t="array" ref="Q2465">_xlfn.IFS(D2464&lt;50,"Non-Beneficial",
D2464&lt;=150,"Excellent",
D2464&lt;=250,"Good",
D2464&lt;=350,"Average",
D2464&lt;=500,"Poor",
D2464&lt;=800,"Very Poor",
D2464&gt;800,"Unacceptable")</f>
        <v>Excellent</v>
      </c>
      <c r="R2465" t="str">
        <f t="shared" si="343"/>
        <v>Unacceptable</v>
      </c>
      <c r="S2465" t="str">
        <f t="shared" si="345"/>
        <v>Safe</v>
      </c>
      <c r="T2465" t="str">
        <f t="shared" si="346"/>
        <v>Acceptable</v>
      </c>
      <c r="U2465" t="str">
        <f t="shared" si="347"/>
        <v>Acceptable</v>
      </c>
      <c r="V2465" t="str">
        <f t="shared" si="348"/>
        <v>Safe</v>
      </c>
      <c r="W2465" t="str">
        <f t="shared" si="349"/>
        <v>Acceptable</v>
      </c>
      <c r="AA2465" t="str">
        <f t="shared" si="350"/>
        <v>Not-Potable</v>
      </c>
      <c r="AB2465" t="str">
        <f t="shared" si="351"/>
        <v>Not-Potable</v>
      </c>
      <c r="AC2465" t="s">
        <v>40</v>
      </c>
    </row>
    <row r="2466" spans="2:29" x14ac:dyDescent="0.3">
      <c r="B2466">
        <v>6.6497053111594298</v>
      </c>
      <c r="C2466">
        <v>190.53194713414899</v>
      </c>
      <c r="D2466">
        <v>161.914260911329</v>
      </c>
      <c r="E2466">
        <v>5.2549592910734297</v>
      </c>
      <c r="F2466">
        <f>$AH$27</f>
        <v>333.77577661081307</v>
      </c>
      <c r="G2466">
        <v>564.20317752432095</v>
      </c>
      <c r="H2466">
        <v>18.443031191549601</v>
      </c>
      <c r="I2466">
        <v>42.815366380884299</v>
      </c>
      <c r="J2466">
        <v>3.08517850902131</v>
      </c>
      <c r="O2466" t="str">
        <f t="shared" si="344"/>
        <v>Neutral</v>
      </c>
      <c r="P2466" t="str" cm="1">
        <f t="array" ref="P2466">_xlfn.IFS(C2465&lt;=60,"Soft",
C2465&lt;120,"Moderately Soft",
C2465&lt;=170,"Desirable",
C2465&lt;=240,"Moderately Hard",
C2465&gt;240,"Hard")</f>
        <v>Moderately Hard</v>
      </c>
      <c r="Q2466" t="str" cm="1">
        <f t="array" ref="Q2466">_xlfn.IFS(D2465&lt;50,"Non-Beneficial",
D2465&lt;=150,"Excellent",
D2465&lt;=250,"Good",
D2465&lt;=350,"Average",
D2465&lt;=500,"Poor",
D2465&lt;=800,"Very Poor",
D2465&gt;800,"Unacceptable")</f>
        <v>Average</v>
      </c>
      <c r="R2466" t="str">
        <f t="shared" si="343"/>
        <v>Needs Boiling</v>
      </c>
      <c r="S2466" t="str">
        <f t="shared" si="345"/>
        <v>Safe</v>
      </c>
      <c r="T2466" t="str">
        <f t="shared" si="346"/>
        <v>Acceptable</v>
      </c>
      <c r="U2466" t="str">
        <f t="shared" si="347"/>
        <v>Acceptable</v>
      </c>
      <c r="V2466" t="str">
        <f t="shared" si="348"/>
        <v>Unsafe</v>
      </c>
      <c r="W2466" t="str">
        <f t="shared" si="349"/>
        <v>Acceptable</v>
      </c>
      <c r="AA2466" t="str">
        <f t="shared" si="350"/>
        <v>Not-Potable</v>
      </c>
      <c r="AB2466" t="str">
        <f t="shared" si="351"/>
        <v>Potable</v>
      </c>
      <c r="AC2466" t="s">
        <v>40</v>
      </c>
    </row>
    <row r="2467" spans="2:29" x14ac:dyDescent="0.3">
      <c r="B2467">
        <v>5.0977862263180898</v>
      </c>
      <c r="C2467">
        <v>182.81901536015101</v>
      </c>
      <c r="D2467">
        <v>235.90313712325599</v>
      </c>
      <c r="E2467">
        <v>9.1287977166620191</v>
      </c>
      <c r="F2467">
        <v>326.33486294037999</v>
      </c>
      <c r="G2467">
        <v>445.56264379262399</v>
      </c>
      <c r="H2467">
        <v>15.137781385031801</v>
      </c>
      <c r="I2467">
        <v>68.608102861805406</v>
      </c>
      <c r="J2467">
        <v>4.8293233636395696</v>
      </c>
      <c r="O2467" t="str">
        <f t="shared" si="344"/>
        <v>Drinkable</v>
      </c>
      <c r="P2467" t="str" cm="1">
        <f t="array" ref="P2467">_xlfn.IFS(C2466&lt;=60,"Soft",
C2466&lt;120,"Moderately Soft",
C2466&lt;=170,"Desirable",
C2466&lt;=240,"Moderately Hard",
C2466&gt;240,"Hard")</f>
        <v>Moderately Hard</v>
      </c>
      <c r="Q2467" t="str" cm="1">
        <f t="array" ref="Q2467">_xlfn.IFS(D2466&lt;50,"Non-Beneficial",
D2466&lt;=150,"Excellent",
D2466&lt;=250,"Good",
D2466&lt;=350,"Average",
D2466&lt;=500,"Poor",
D2466&lt;=800,"Very Poor",
D2466&gt;800,"Unacceptable")</f>
        <v>Good</v>
      </c>
      <c r="R2467" t="str">
        <f t="shared" si="343"/>
        <v>Needs Boiling</v>
      </c>
      <c r="S2467" t="str">
        <f t="shared" si="345"/>
        <v>Safe</v>
      </c>
      <c r="T2467" t="str">
        <f t="shared" si="346"/>
        <v>Unacceptable</v>
      </c>
      <c r="U2467" t="str">
        <f t="shared" si="347"/>
        <v>Acceptable</v>
      </c>
      <c r="V2467" t="str">
        <f t="shared" si="348"/>
        <v>Safe</v>
      </c>
      <c r="W2467" t="str">
        <f t="shared" si="349"/>
        <v>Acceptable</v>
      </c>
      <c r="AA2467" t="str">
        <f t="shared" si="350"/>
        <v>Not-Potable</v>
      </c>
      <c r="AB2467" t="str">
        <f t="shared" si="351"/>
        <v>Potable</v>
      </c>
      <c r="AC2467" t="s">
        <v>40</v>
      </c>
    </row>
    <row r="2468" spans="2:29" x14ac:dyDescent="0.3">
      <c r="B2468">
        <v>6.4839945078529198</v>
      </c>
      <c r="C2468">
        <v>180.445051295241</v>
      </c>
      <c r="D2468">
        <v>290.32781103474002</v>
      </c>
      <c r="E2468">
        <v>7.3017354958068799</v>
      </c>
      <c r="F2468">
        <v>326.30009794093797</v>
      </c>
      <c r="G2468">
        <v>374.67573827562097</v>
      </c>
      <c r="H2468">
        <v>17.885877256584799</v>
      </c>
      <c r="I2468">
        <v>75.9397156904176</v>
      </c>
      <c r="J2468">
        <v>2.6886432854606399</v>
      </c>
      <c r="O2468" t="str">
        <f t="shared" si="344"/>
        <v>Acidic</v>
      </c>
      <c r="P2468" t="str" cm="1">
        <f t="array" ref="P2468">_xlfn.IFS(C2467&lt;=60,"Soft",
C2467&lt;120,"Moderately Soft",
C2467&lt;=170,"Desirable",
C2467&lt;=240,"Moderately Hard",
C2467&gt;240,"Hard")</f>
        <v>Moderately Hard</v>
      </c>
      <c r="Q2468" t="str" cm="1">
        <f t="array" ref="Q2468">_xlfn.IFS(D2467&lt;50,"Non-Beneficial",
D2467&lt;=150,"Excellent",
D2467&lt;=250,"Good",
D2467&lt;=350,"Average",
D2467&lt;=500,"Poor",
D2467&lt;=800,"Very Poor",
D2467&gt;800,"Unacceptable")</f>
        <v>Good</v>
      </c>
      <c r="R2468" t="str">
        <f t="shared" si="343"/>
        <v>Unacceptable</v>
      </c>
      <c r="S2468" t="str">
        <f t="shared" si="345"/>
        <v>Safe</v>
      </c>
      <c r="T2468" t="str">
        <f t="shared" si="346"/>
        <v>Acceptable</v>
      </c>
      <c r="U2468" t="str">
        <f t="shared" si="347"/>
        <v>Acceptable</v>
      </c>
      <c r="V2468" t="str">
        <f t="shared" si="348"/>
        <v>Safe</v>
      </c>
      <c r="W2468" t="str">
        <f t="shared" si="349"/>
        <v>Acceptable</v>
      </c>
      <c r="AA2468" t="str">
        <f t="shared" si="350"/>
        <v>Not-Potable</v>
      </c>
      <c r="AB2468" t="str">
        <f t="shared" si="351"/>
        <v>Not-Potable</v>
      </c>
      <c r="AC2468" t="s">
        <v>40</v>
      </c>
    </row>
    <row r="2469" spans="2:29" x14ac:dyDescent="0.3">
      <c r="B2469">
        <f>$AG$27</f>
        <v>7.080794504276815</v>
      </c>
      <c r="C2469">
        <v>253.14965119784901</v>
      </c>
      <c r="D2469">
        <v>120.37770385577601</v>
      </c>
      <c r="E2469">
        <v>4.3843577068519597</v>
      </c>
      <c r="F2469">
        <v>325.413247932042</v>
      </c>
      <c r="G2469">
        <v>422.38929182341201</v>
      </c>
      <c r="H2469">
        <v>13.1682992319008</v>
      </c>
      <c r="I2469">
        <v>40.052150647696301</v>
      </c>
      <c r="J2469">
        <v>3.3999454918012701</v>
      </c>
      <c r="O2469" t="str">
        <f t="shared" si="344"/>
        <v>Acidic</v>
      </c>
      <c r="P2469" t="str" cm="1">
        <f t="array" ref="P2469">_xlfn.IFS(C2468&lt;=60,"Soft",
C2468&lt;120,"Moderately Soft",
C2468&lt;=170,"Desirable",
C2468&lt;=240,"Moderately Hard",
C2468&gt;240,"Hard")</f>
        <v>Moderately Hard</v>
      </c>
      <c r="Q2469" t="str" cm="1">
        <f t="array" ref="Q2469">_xlfn.IFS(D2468&lt;50,"Non-Beneficial",
D2468&lt;=150,"Excellent",
D2468&lt;=250,"Good",
D2468&lt;=350,"Average",
D2468&lt;=500,"Poor",
D2468&lt;=800,"Very Poor",
D2468&gt;800,"Unacceptable")</f>
        <v>Average</v>
      </c>
      <c r="R2469" t="str">
        <f t="shared" si="343"/>
        <v>Unacceptable</v>
      </c>
      <c r="S2469" t="str">
        <f t="shared" si="345"/>
        <v>Safe</v>
      </c>
      <c r="T2469" t="str">
        <f t="shared" si="346"/>
        <v>Acceptable</v>
      </c>
      <c r="U2469" t="str">
        <f t="shared" si="347"/>
        <v>Acceptable</v>
      </c>
      <c r="V2469" t="str">
        <f t="shared" si="348"/>
        <v>Safe</v>
      </c>
      <c r="W2469" t="str">
        <f t="shared" si="349"/>
        <v>Acceptable</v>
      </c>
      <c r="AA2469" t="str">
        <f t="shared" si="350"/>
        <v>Not-Potable</v>
      </c>
      <c r="AB2469" t="str">
        <f t="shared" si="351"/>
        <v>Not-Potable</v>
      </c>
      <c r="AC2469" t="s">
        <v>40</v>
      </c>
    </row>
    <row r="2470" spans="2:29" x14ac:dyDescent="0.3">
      <c r="B2470">
        <v>5.6696992090783001</v>
      </c>
      <c r="C2470">
        <v>199.662636826691</v>
      </c>
      <c r="D2470">
        <v>95.448626707755395</v>
      </c>
      <c r="E2470">
        <v>8.8082469178229594</v>
      </c>
      <c r="F2470">
        <v>343.48553298701898</v>
      </c>
      <c r="G2470">
        <v>378.120392508024</v>
      </c>
      <c r="H2470">
        <v>21.780373104717601</v>
      </c>
      <c r="I2470">
        <v>80.488274102852202</v>
      </c>
      <c r="J2470">
        <v>1.9101166454023</v>
      </c>
      <c r="O2470" t="str">
        <f t="shared" si="344"/>
        <v>Neutral</v>
      </c>
      <c r="P2470" t="str" cm="1">
        <f t="array" ref="P2470">_xlfn.IFS(C2469&lt;=60,"Soft",
C2469&lt;120,"Moderately Soft",
C2469&lt;=170,"Desirable",
C2469&lt;=240,"Moderately Hard",
C2469&gt;240,"Hard")</f>
        <v>Hard</v>
      </c>
      <c r="Q2470" t="str" cm="1">
        <f t="array" ref="Q2470">_xlfn.IFS(D2469&lt;50,"Non-Beneficial",
D2469&lt;=150,"Excellent",
D2469&lt;=250,"Good",
D2469&lt;=350,"Average",
D2469&lt;=500,"Poor",
D2469&lt;=800,"Very Poor",
D2469&gt;800,"Unacceptable")</f>
        <v>Excellent</v>
      </c>
      <c r="R2470" t="str">
        <f t="shared" si="343"/>
        <v>Acceptable</v>
      </c>
      <c r="S2470" t="str">
        <f t="shared" si="345"/>
        <v>Safe</v>
      </c>
      <c r="T2470" t="str">
        <f t="shared" si="346"/>
        <v>Acceptable</v>
      </c>
      <c r="U2470" t="str">
        <f t="shared" si="347"/>
        <v>Acceptable</v>
      </c>
      <c r="V2470" t="str">
        <f t="shared" si="348"/>
        <v>Safe</v>
      </c>
      <c r="W2470" t="str">
        <f t="shared" si="349"/>
        <v>Acceptable</v>
      </c>
      <c r="AA2470" t="str">
        <f t="shared" si="350"/>
        <v>Not-Potable</v>
      </c>
      <c r="AB2470" t="str">
        <f t="shared" si="351"/>
        <v>Potable</v>
      </c>
      <c r="AC2470" t="s">
        <v>40</v>
      </c>
    </row>
    <row r="2471" spans="2:29" x14ac:dyDescent="0.3">
      <c r="B2471">
        <v>8.1277104244185203</v>
      </c>
      <c r="C2471">
        <v>203.07030851563201</v>
      </c>
      <c r="D2471">
        <v>132.27052382407101</v>
      </c>
      <c r="E2471">
        <v>6.3109023682474401</v>
      </c>
      <c r="F2471">
        <v>362.27570697373699</v>
      </c>
      <c r="G2471">
        <v>409.74222378039099</v>
      </c>
      <c r="H2471">
        <v>18.277277264707099</v>
      </c>
      <c r="I2471">
        <v>78.929578951931106</v>
      </c>
      <c r="J2471">
        <v>4.2441732114742798</v>
      </c>
      <c r="O2471" t="str">
        <f t="shared" si="344"/>
        <v>Acidic</v>
      </c>
      <c r="P2471" t="str" cm="1">
        <f t="array" ref="P2471">_xlfn.IFS(C2470&lt;=60,"Soft",
C2470&lt;120,"Moderately Soft",
C2470&lt;=170,"Desirable",
C2470&lt;=240,"Moderately Hard",
C2470&gt;240,"Hard")</f>
        <v>Moderately Hard</v>
      </c>
      <c r="Q2471" t="str" cm="1">
        <f t="array" ref="Q2471">_xlfn.IFS(D2470&lt;50,"Non-Beneficial",
D2470&lt;=150,"Excellent",
D2470&lt;=250,"Good",
D2470&lt;=350,"Average",
D2470&lt;=500,"Poor",
D2470&lt;=800,"Very Poor",
D2470&gt;800,"Unacceptable")</f>
        <v>Excellent</v>
      </c>
      <c r="R2471" t="str">
        <f t="shared" si="343"/>
        <v>Unacceptable</v>
      </c>
      <c r="S2471" t="str">
        <f t="shared" si="345"/>
        <v>Safe</v>
      </c>
      <c r="T2471" t="str">
        <f t="shared" si="346"/>
        <v>Acceptable</v>
      </c>
      <c r="U2471" t="str">
        <f t="shared" si="347"/>
        <v>Unacceptable</v>
      </c>
      <c r="V2471" t="str">
        <f t="shared" si="348"/>
        <v>Unsafe</v>
      </c>
      <c r="W2471" t="str">
        <f t="shared" si="349"/>
        <v>Acceptable</v>
      </c>
      <c r="AA2471" t="str">
        <f t="shared" si="350"/>
        <v>Not-Potable</v>
      </c>
      <c r="AB2471" t="str">
        <f t="shared" si="351"/>
        <v>Not-Potable</v>
      </c>
      <c r="AC2471" t="s">
        <v>40</v>
      </c>
    </row>
    <row r="2472" spans="2:29" x14ac:dyDescent="0.3">
      <c r="B2472">
        <v>9.1069169146955407</v>
      </c>
      <c r="C2472">
        <v>209.60961797001801</v>
      </c>
      <c r="D2472">
        <v>168.79524769770697</v>
      </c>
      <c r="E2472">
        <v>2.1026909914982501</v>
      </c>
      <c r="F2472">
        <f>$AH$27</f>
        <v>333.77577661081307</v>
      </c>
      <c r="G2472">
        <v>294.31008075234598</v>
      </c>
      <c r="H2472">
        <v>8.0642960528817298</v>
      </c>
      <c r="I2472">
        <v>70.190624816422797</v>
      </c>
      <c r="J2472">
        <v>4.1867263987621497</v>
      </c>
      <c r="O2472" t="str">
        <f t="shared" si="344"/>
        <v>Alkaline</v>
      </c>
      <c r="P2472" t="str" cm="1">
        <f t="array" ref="P2472">_xlfn.IFS(C2471&lt;=60,"Soft",
C2471&lt;120,"Moderately Soft",
C2471&lt;=170,"Desirable",
C2471&lt;=240,"Moderately Hard",
C2471&gt;240,"Hard")</f>
        <v>Moderately Hard</v>
      </c>
      <c r="Q2472" t="str" cm="1">
        <f t="array" ref="Q2472">_xlfn.IFS(D2471&lt;50,"Non-Beneficial",
D2471&lt;=150,"Excellent",
D2471&lt;=250,"Good",
D2471&lt;=350,"Average",
D2471&lt;=500,"Poor",
D2471&lt;=800,"Very Poor",
D2471&gt;800,"Unacceptable")</f>
        <v>Excellent</v>
      </c>
      <c r="R2472" t="str">
        <f t="shared" si="343"/>
        <v>Needs Boiling</v>
      </c>
      <c r="S2472" t="str">
        <f t="shared" si="345"/>
        <v>Safe</v>
      </c>
      <c r="T2472" t="str">
        <f t="shared" si="346"/>
        <v>Acceptable</v>
      </c>
      <c r="U2472" t="str">
        <f t="shared" si="347"/>
        <v>Acceptable</v>
      </c>
      <c r="V2472" t="str">
        <f t="shared" si="348"/>
        <v>Safe</v>
      </c>
      <c r="W2472" t="str">
        <f t="shared" si="349"/>
        <v>Acceptable</v>
      </c>
      <c r="AA2472" t="str">
        <f t="shared" si="350"/>
        <v>Not-Potable</v>
      </c>
      <c r="AB2472" t="str">
        <f t="shared" si="351"/>
        <v>Potable</v>
      </c>
      <c r="AC2472" t="s">
        <v>40</v>
      </c>
    </row>
    <row r="2473" spans="2:29" x14ac:dyDescent="0.3">
      <c r="B2473">
        <v>7.5757578838962996</v>
      </c>
      <c r="C2473">
        <v>203.88437279422101</v>
      </c>
      <c r="D2473">
        <v>208.55272321145</v>
      </c>
      <c r="E2473">
        <v>8.1093118537786708</v>
      </c>
      <c r="F2473">
        <v>334.02742013029598</v>
      </c>
      <c r="G2473">
        <v>532.31118752189604</v>
      </c>
      <c r="H2473">
        <v>14.2360131745699</v>
      </c>
      <c r="I2473">
        <v>74.638705605730195</v>
      </c>
      <c r="J2473">
        <v>3.1764325260067099</v>
      </c>
      <c r="O2473" t="str">
        <f t="shared" si="344"/>
        <v>Alkaline</v>
      </c>
      <c r="P2473" t="str" cm="1">
        <f t="array" ref="P2473">_xlfn.IFS(C2472&lt;=60,"Soft",
C2472&lt;120,"Moderately Soft",
C2472&lt;=170,"Desirable",
C2472&lt;=240,"Moderately Hard",
C2472&gt;240,"Hard")</f>
        <v>Moderately Hard</v>
      </c>
      <c r="Q2473" t="str" cm="1">
        <f t="array" ref="Q2473">_xlfn.IFS(D2472&lt;50,"Non-Beneficial",
D2472&lt;=150,"Excellent",
D2472&lt;=250,"Good",
D2472&lt;=350,"Average",
D2472&lt;=500,"Poor",
D2472&lt;=800,"Very Poor",
D2472&gt;800,"Unacceptable")</f>
        <v>Good</v>
      </c>
      <c r="R2473" t="str">
        <f t="shared" si="343"/>
        <v>Acceptable</v>
      </c>
      <c r="S2473" t="str">
        <f t="shared" si="345"/>
        <v>Safe</v>
      </c>
      <c r="T2473" t="str">
        <f t="shared" si="346"/>
        <v>Acceptable</v>
      </c>
      <c r="U2473" t="str">
        <f t="shared" si="347"/>
        <v>Acceptable</v>
      </c>
      <c r="V2473" t="str">
        <f t="shared" si="348"/>
        <v>Safe</v>
      </c>
      <c r="W2473" t="str">
        <f t="shared" si="349"/>
        <v>Acceptable</v>
      </c>
      <c r="AA2473" t="str">
        <f t="shared" si="350"/>
        <v>Not-Potable</v>
      </c>
      <c r="AB2473" t="str">
        <f t="shared" si="351"/>
        <v>Potable</v>
      </c>
      <c r="AC2473" t="s">
        <v>40</v>
      </c>
    </row>
    <row r="2474" spans="2:29" x14ac:dyDescent="0.3">
      <c r="B2474">
        <v>8.2463690537778405</v>
      </c>
      <c r="C2474">
        <v>207.17216805357501</v>
      </c>
      <c r="D2474">
        <v>310.80432075636099</v>
      </c>
      <c r="E2474">
        <v>6.0963600294025397</v>
      </c>
      <c r="F2474">
        <v>332.76615599094902</v>
      </c>
      <c r="G2474">
        <v>369.02921276875998</v>
      </c>
      <c r="H2474">
        <v>17.533953788375399</v>
      </c>
      <c r="I2474">
        <v>55.030175011088097</v>
      </c>
      <c r="J2474">
        <v>4.4332566103903304</v>
      </c>
      <c r="O2474" t="str">
        <f t="shared" si="344"/>
        <v>Neutral</v>
      </c>
      <c r="P2474" t="str" cm="1">
        <f t="array" ref="P2474">_xlfn.IFS(C2473&lt;=60,"Soft",
C2473&lt;120,"Moderately Soft",
C2473&lt;=170,"Desirable",
C2473&lt;=240,"Moderately Hard",
C2473&gt;240,"Hard")</f>
        <v>Moderately Hard</v>
      </c>
      <c r="Q2474" t="str" cm="1">
        <f t="array" ref="Q2474">_xlfn.IFS(D2473&lt;50,"Non-Beneficial",
D2473&lt;=150,"Excellent",
D2473&lt;=250,"Good",
D2473&lt;=350,"Average",
D2473&lt;=500,"Poor",
D2473&lt;=800,"Very Poor",
D2473&gt;800,"Unacceptable")</f>
        <v>Good</v>
      </c>
      <c r="R2474" t="str">
        <f t="shared" si="343"/>
        <v>Unacceptable</v>
      </c>
      <c r="S2474" t="str">
        <f t="shared" si="345"/>
        <v>Safe</v>
      </c>
      <c r="T2474" t="str">
        <f t="shared" si="346"/>
        <v>Unacceptable</v>
      </c>
      <c r="U2474" t="str">
        <f t="shared" si="347"/>
        <v>Acceptable</v>
      </c>
      <c r="V2474" t="str">
        <f t="shared" si="348"/>
        <v>Safe</v>
      </c>
      <c r="W2474" t="str">
        <f t="shared" si="349"/>
        <v>Acceptable</v>
      </c>
      <c r="AA2474" t="str">
        <f t="shared" si="350"/>
        <v>Not-Potable</v>
      </c>
      <c r="AB2474" t="str">
        <f t="shared" si="351"/>
        <v>Not-Potable</v>
      </c>
      <c r="AC2474" t="s">
        <v>40</v>
      </c>
    </row>
    <row r="2475" spans="2:29" x14ac:dyDescent="0.3">
      <c r="B2475">
        <v>2.9454690611226799</v>
      </c>
      <c r="C2475">
        <v>126.748100325772</v>
      </c>
      <c r="D2475">
        <v>168.293930391196</v>
      </c>
      <c r="E2475">
        <v>10.597394830994601</v>
      </c>
      <c r="F2475">
        <f>$AH$27</f>
        <v>333.77577661081307</v>
      </c>
      <c r="G2475">
        <v>456.23318950350603</v>
      </c>
      <c r="H2475">
        <v>10.1571386234854</v>
      </c>
      <c r="I2475">
        <v>79.310557315769103</v>
      </c>
      <c r="J2475">
        <v>5.0699827704803697</v>
      </c>
      <c r="O2475" t="str">
        <f t="shared" si="344"/>
        <v>Alkaline</v>
      </c>
      <c r="P2475" t="str" cm="1">
        <f t="array" ref="P2475">_xlfn.IFS(C2474&lt;=60,"Soft",
C2474&lt;120,"Moderately Soft",
C2474&lt;=170,"Desirable",
C2474&lt;=240,"Moderately Hard",
C2474&gt;240,"Hard")</f>
        <v>Moderately Hard</v>
      </c>
      <c r="Q2475" t="str" cm="1">
        <f t="array" ref="Q2475">_xlfn.IFS(D2474&lt;50,"Non-Beneficial",
D2474&lt;=150,"Excellent",
D2474&lt;=250,"Good",
D2474&lt;=350,"Average",
D2474&lt;=500,"Poor",
D2474&lt;=800,"Very Poor",
D2474&gt;800,"Unacceptable")</f>
        <v>Average</v>
      </c>
      <c r="R2475" t="str">
        <f t="shared" si="343"/>
        <v>Needs Boiling</v>
      </c>
      <c r="S2475" t="str">
        <f t="shared" si="345"/>
        <v>Safe</v>
      </c>
      <c r="T2475" t="str">
        <f t="shared" si="346"/>
        <v>Acceptable</v>
      </c>
      <c r="U2475" t="str">
        <f t="shared" si="347"/>
        <v>Acceptable</v>
      </c>
      <c r="V2475" t="str">
        <f t="shared" si="348"/>
        <v>Safe</v>
      </c>
      <c r="W2475" t="str">
        <f t="shared" si="349"/>
        <v>Acceptable</v>
      </c>
      <c r="AA2475" t="str">
        <f t="shared" si="350"/>
        <v>Not-Potable</v>
      </c>
      <c r="AB2475" t="str">
        <f t="shared" si="351"/>
        <v>Potable</v>
      </c>
      <c r="AC2475" t="s">
        <v>40</v>
      </c>
    </row>
    <row r="2476" spans="2:29" x14ac:dyDescent="0.3">
      <c r="B2476">
        <v>4.9640703415697303</v>
      </c>
      <c r="C2476">
        <v>168.28336488858099</v>
      </c>
      <c r="D2476">
        <v>176.94574832976798</v>
      </c>
      <c r="E2476">
        <v>9.7253212932042405</v>
      </c>
      <c r="F2476">
        <v>333.63951130624201</v>
      </c>
      <c r="G2476">
        <v>353.06993876447598</v>
      </c>
      <c r="H2476">
        <v>17.2937322919074</v>
      </c>
      <c r="I2476">
        <v>67.252514372191499</v>
      </c>
      <c r="J2476">
        <v>4.7617008044823397</v>
      </c>
      <c r="O2476" t="str">
        <f t="shared" si="344"/>
        <v>Highly Acidic</v>
      </c>
      <c r="P2476" t="str" cm="1">
        <f t="array" ref="P2476">_xlfn.IFS(C2475&lt;=60,"Soft",
C2475&lt;120,"Moderately Soft",
C2475&lt;=170,"Desirable",
C2475&lt;=240,"Moderately Hard",
C2475&gt;240,"Hard")</f>
        <v>Desirable</v>
      </c>
      <c r="Q2476" t="str" cm="1">
        <f t="array" ref="Q2476">_xlfn.IFS(D2475&lt;50,"Non-Beneficial",
D2475&lt;=150,"Excellent",
D2475&lt;=250,"Good",
D2475&lt;=350,"Average",
D2475&lt;=500,"Poor",
D2475&lt;=800,"Very Poor",
D2475&gt;800,"Unacceptable")</f>
        <v>Good</v>
      </c>
      <c r="R2476" t="str">
        <f t="shared" si="343"/>
        <v>Unacceptable</v>
      </c>
      <c r="S2476" t="str">
        <f t="shared" si="345"/>
        <v>Safe</v>
      </c>
      <c r="T2476" t="str">
        <f t="shared" si="346"/>
        <v>Acceptable</v>
      </c>
      <c r="U2476" t="str">
        <f t="shared" si="347"/>
        <v>Acceptable</v>
      </c>
      <c r="V2476" t="str">
        <f t="shared" si="348"/>
        <v>Safe</v>
      </c>
      <c r="W2476" t="str">
        <f t="shared" si="349"/>
        <v>Unacceptable</v>
      </c>
      <c r="AA2476" t="str">
        <f t="shared" si="350"/>
        <v>Not-Potable</v>
      </c>
      <c r="AB2476" t="str">
        <f t="shared" si="351"/>
        <v>Not-Potable</v>
      </c>
      <c r="AC2476" t="s">
        <v>40</v>
      </c>
    </row>
    <row r="2477" spans="2:29" x14ac:dyDescent="0.3">
      <c r="B2477">
        <v>4.9913968896529299</v>
      </c>
      <c r="C2477">
        <v>141.62239525456101</v>
      </c>
      <c r="D2477">
        <v>444.99728709719602</v>
      </c>
      <c r="E2477">
        <v>8.2609284457028096</v>
      </c>
      <c r="F2477">
        <v>335.50983022723</v>
      </c>
      <c r="G2477">
        <v>534.711454500689</v>
      </c>
      <c r="H2477">
        <v>15.350872729456</v>
      </c>
      <c r="I2477">
        <v>62.896558267983998</v>
      </c>
      <c r="J2477">
        <v>3.9265987301511802</v>
      </c>
      <c r="O2477" t="str">
        <f t="shared" si="344"/>
        <v>Acidic</v>
      </c>
      <c r="P2477" t="str" cm="1">
        <f t="array" ref="P2477">_xlfn.IFS(C2476&lt;=60,"Soft",
C2476&lt;120,"Moderately Soft",
C2476&lt;=170,"Desirable",
C2476&lt;=240,"Moderately Hard",
C2476&gt;240,"Hard")</f>
        <v>Desirable</v>
      </c>
      <c r="Q2477" t="str" cm="1">
        <f t="array" ref="Q2477">_xlfn.IFS(D2476&lt;50,"Non-Beneficial",
D2476&lt;=150,"Excellent",
D2476&lt;=250,"Good",
D2476&lt;=350,"Average",
D2476&lt;=500,"Poor",
D2476&lt;=800,"Very Poor",
D2476&gt;800,"Unacceptable")</f>
        <v>Good</v>
      </c>
      <c r="R2477" t="str">
        <f t="shared" si="343"/>
        <v>Unacceptable</v>
      </c>
      <c r="S2477" t="str">
        <f t="shared" si="345"/>
        <v>Safe</v>
      </c>
      <c r="T2477" t="str">
        <f t="shared" si="346"/>
        <v>Acceptable</v>
      </c>
      <c r="U2477" t="str">
        <f t="shared" si="347"/>
        <v>Acceptable</v>
      </c>
      <c r="V2477" t="str">
        <f t="shared" si="348"/>
        <v>Safe</v>
      </c>
      <c r="W2477" t="str">
        <f t="shared" si="349"/>
        <v>Acceptable</v>
      </c>
      <c r="AA2477" t="str">
        <f t="shared" si="350"/>
        <v>Not-Potable</v>
      </c>
      <c r="AB2477" t="str">
        <f t="shared" si="351"/>
        <v>Not-Potable</v>
      </c>
      <c r="AC2477" t="s">
        <v>40</v>
      </c>
    </row>
    <row r="2478" spans="2:29" x14ac:dyDescent="0.3">
      <c r="B2478">
        <v>5.04562573005144</v>
      </c>
      <c r="C2478">
        <v>179.702503135033</v>
      </c>
      <c r="D2478">
        <v>225.57603596394901</v>
      </c>
      <c r="E2478">
        <v>10.120334022861201</v>
      </c>
      <c r="F2478">
        <v>296.42515375919498</v>
      </c>
      <c r="G2478">
        <v>450.29569571087097</v>
      </c>
      <c r="H2478">
        <v>14.215817125508099</v>
      </c>
      <c r="I2478">
        <v>82.066333672921502</v>
      </c>
      <c r="J2478">
        <v>3.3317866407748</v>
      </c>
      <c r="O2478" t="str">
        <f t="shared" si="344"/>
        <v>Acidic</v>
      </c>
      <c r="P2478" t="str" cm="1">
        <f t="array" ref="P2478">_xlfn.IFS(C2477&lt;=60,"Soft",
C2477&lt;120,"Moderately Soft",
C2477&lt;=170,"Desirable",
C2477&lt;=240,"Moderately Hard",
C2477&gt;240,"Hard")</f>
        <v>Desirable</v>
      </c>
      <c r="Q2478" t="str" cm="1">
        <f t="array" ref="Q2478">_xlfn.IFS(D2477&lt;50,"Non-Beneficial",
D2477&lt;=150,"Excellent",
D2477&lt;=250,"Good",
D2477&lt;=350,"Average",
D2477&lt;=500,"Poor",
D2477&lt;=800,"Very Poor",
D2477&gt;800,"Unacceptable")</f>
        <v>Poor</v>
      </c>
      <c r="R2478" t="str">
        <f t="shared" si="343"/>
        <v>Unacceptable</v>
      </c>
      <c r="S2478" t="str">
        <f t="shared" si="345"/>
        <v>Safe</v>
      </c>
      <c r="T2478" t="str">
        <f t="shared" si="346"/>
        <v>Unacceptable</v>
      </c>
      <c r="U2478" t="str">
        <f t="shared" si="347"/>
        <v>Acceptable</v>
      </c>
      <c r="V2478" t="str">
        <f t="shared" si="348"/>
        <v>Safe</v>
      </c>
      <c r="W2478" t="str">
        <f t="shared" si="349"/>
        <v>Acceptable</v>
      </c>
      <c r="AA2478" t="str">
        <f t="shared" si="350"/>
        <v>Not-Potable</v>
      </c>
      <c r="AB2478" t="str">
        <f t="shared" si="351"/>
        <v>Not-Potable</v>
      </c>
      <c r="AC2478" t="s">
        <v>40</v>
      </c>
    </row>
    <row r="2479" spans="2:29" x14ac:dyDescent="0.3">
      <c r="B2479">
        <f>$AG$27</f>
        <v>7.080794504276815</v>
      </c>
      <c r="C2479">
        <v>206.26341782629399</v>
      </c>
      <c r="D2479">
        <v>182.21085342175601</v>
      </c>
      <c r="E2479">
        <v>6.2371351448452499</v>
      </c>
      <c r="F2479">
        <v>352.159225801697</v>
      </c>
      <c r="G2479">
        <v>547.32531777085796</v>
      </c>
      <c r="H2479">
        <v>11.7598522116699</v>
      </c>
      <c r="I2479">
        <v>62.348387951343597</v>
      </c>
      <c r="J2479">
        <v>3.46956108553068</v>
      </c>
      <c r="O2479" t="str">
        <f t="shared" si="344"/>
        <v>Acidic</v>
      </c>
      <c r="P2479" t="str" cm="1">
        <f t="array" ref="P2479">_xlfn.IFS(C2478&lt;=60,"Soft",
C2478&lt;120,"Moderately Soft",
C2478&lt;=170,"Desirable",
C2478&lt;=240,"Moderately Hard",
C2478&gt;240,"Hard")</f>
        <v>Moderately Hard</v>
      </c>
      <c r="Q2479" t="str" cm="1">
        <f t="array" ref="Q2479">_xlfn.IFS(D2478&lt;50,"Non-Beneficial",
D2478&lt;=150,"Excellent",
D2478&lt;=250,"Good",
D2478&lt;=350,"Average",
D2478&lt;=500,"Poor",
D2478&lt;=800,"Very Poor",
D2478&gt;800,"Unacceptable")</f>
        <v>Good</v>
      </c>
      <c r="R2479" t="str">
        <f t="shared" si="343"/>
        <v>Unacceptable</v>
      </c>
      <c r="S2479" t="str">
        <f t="shared" si="345"/>
        <v>Safe</v>
      </c>
      <c r="T2479" t="str">
        <f t="shared" si="346"/>
        <v>Acceptable</v>
      </c>
      <c r="U2479" t="str">
        <f t="shared" si="347"/>
        <v>Acceptable</v>
      </c>
      <c r="V2479" t="str">
        <f t="shared" si="348"/>
        <v>Unsafe</v>
      </c>
      <c r="W2479" t="str">
        <f t="shared" si="349"/>
        <v>Acceptable</v>
      </c>
      <c r="AA2479" t="str">
        <f t="shared" si="350"/>
        <v>Not-Potable</v>
      </c>
      <c r="AB2479" t="str">
        <f t="shared" si="351"/>
        <v>Not-Potable</v>
      </c>
      <c r="AC2479" t="s">
        <v>40</v>
      </c>
    </row>
    <row r="2480" spans="2:29" x14ac:dyDescent="0.3">
      <c r="B2480">
        <v>11.0694562890545</v>
      </c>
      <c r="C2480">
        <v>256.201980262907</v>
      </c>
      <c r="D2480">
        <v>435.36020874091099</v>
      </c>
      <c r="E2480">
        <v>4.04762047058958</v>
      </c>
      <c r="F2480">
        <f>$AH$27</f>
        <v>333.77577661081307</v>
      </c>
      <c r="G2480">
        <v>433.47601134969699</v>
      </c>
      <c r="H2480">
        <v>12.4273949223924</v>
      </c>
      <c r="I2480">
        <v>55.732991251924197</v>
      </c>
      <c r="J2480">
        <v>4.8805123814172298</v>
      </c>
      <c r="O2480" t="str">
        <f t="shared" si="344"/>
        <v>Neutral</v>
      </c>
      <c r="P2480" t="str" cm="1">
        <f t="array" ref="P2480">_xlfn.IFS(C2479&lt;=60,"Soft",
C2479&lt;120,"Moderately Soft",
C2479&lt;=170,"Desirable",
C2479&lt;=240,"Moderately Hard",
C2479&gt;240,"Hard")</f>
        <v>Moderately Hard</v>
      </c>
      <c r="Q2480" t="str" cm="1">
        <f t="array" ref="Q2480">_xlfn.IFS(D2479&lt;50,"Non-Beneficial",
D2479&lt;=150,"Excellent",
D2479&lt;=250,"Good",
D2479&lt;=350,"Average",
D2479&lt;=500,"Poor",
D2479&lt;=800,"Very Poor",
D2479&gt;800,"Unacceptable")</f>
        <v>Good</v>
      </c>
      <c r="R2480" t="str">
        <f t="shared" si="343"/>
        <v>Needs Boiling</v>
      </c>
      <c r="S2480" t="str">
        <f t="shared" si="345"/>
        <v>Safe</v>
      </c>
      <c r="T2480" t="str">
        <f t="shared" si="346"/>
        <v>Unacceptable</v>
      </c>
      <c r="U2480" t="str">
        <f t="shared" si="347"/>
        <v>Acceptable</v>
      </c>
      <c r="V2480" t="str">
        <f t="shared" si="348"/>
        <v>Safe</v>
      </c>
      <c r="W2480" t="str">
        <f t="shared" si="349"/>
        <v>Acceptable</v>
      </c>
      <c r="AA2480" t="str">
        <f t="shared" si="350"/>
        <v>Not-Potable</v>
      </c>
      <c r="AB2480" t="str">
        <f t="shared" si="351"/>
        <v>Potable</v>
      </c>
      <c r="AC2480" t="s">
        <v>40</v>
      </c>
    </row>
    <row r="2481" spans="2:29" x14ac:dyDescent="0.3">
      <c r="B2481">
        <v>5.7753308887640999</v>
      </c>
      <c r="C2481">
        <v>169.72816947710999</v>
      </c>
      <c r="D2481">
        <v>147.10722830626599</v>
      </c>
      <c r="E2481">
        <v>7.2618107608561502</v>
      </c>
      <c r="F2481">
        <v>359.26696178561002</v>
      </c>
      <c r="G2481">
        <v>535.65255986064301</v>
      </c>
      <c r="H2481">
        <v>11.772464430288</v>
      </c>
      <c r="I2481">
        <v>67.2971987778498</v>
      </c>
      <c r="J2481">
        <v>5.1642599211703297</v>
      </c>
      <c r="O2481" t="str">
        <f t="shared" si="344"/>
        <v>Highly Alkaline</v>
      </c>
      <c r="P2481" t="str" cm="1">
        <f t="array" ref="P2481">_xlfn.IFS(C2480&lt;=60,"Soft",
C2480&lt;120,"Moderately Soft",
C2480&lt;=170,"Desirable",
C2480&lt;=240,"Moderately Hard",
C2480&gt;240,"Hard")</f>
        <v>Hard</v>
      </c>
      <c r="Q2481" t="str" cm="1">
        <f t="array" ref="Q2481">_xlfn.IFS(D2480&lt;50,"Non-Beneficial",
D2480&lt;=150,"Excellent",
D2480&lt;=250,"Good",
D2480&lt;=350,"Average",
D2480&lt;=500,"Poor",
D2480&lt;=800,"Very Poor",
D2480&gt;800,"Unacceptable")</f>
        <v>Poor</v>
      </c>
      <c r="R2481" t="str">
        <f t="shared" si="343"/>
        <v>Acceptable</v>
      </c>
      <c r="S2481" t="str">
        <f t="shared" si="345"/>
        <v>Safe</v>
      </c>
      <c r="T2481" t="str">
        <f t="shared" si="346"/>
        <v>Acceptable</v>
      </c>
      <c r="U2481" t="str">
        <f t="shared" si="347"/>
        <v>Acceptable</v>
      </c>
      <c r="V2481" t="str">
        <f t="shared" si="348"/>
        <v>Safe</v>
      </c>
      <c r="W2481" t="str">
        <f t="shared" si="349"/>
        <v>Acceptable</v>
      </c>
      <c r="AA2481" t="str">
        <f t="shared" si="350"/>
        <v>Not-Potable</v>
      </c>
      <c r="AB2481" t="str">
        <f t="shared" si="351"/>
        <v>Not-Potable</v>
      </c>
      <c r="AC2481" t="s">
        <v>40</v>
      </c>
    </row>
    <row r="2482" spans="2:29" x14ac:dyDescent="0.3">
      <c r="B2482">
        <v>9.0121003131468793</v>
      </c>
      <c r="C2482">
        <v>268.67929873268901</v>
      </c>
      <c r="D2482">
        <v>130.64450591186099</v>
      </c>
      <c r="E2482">
        <v>7.6256408106462397</v>
      </c>
      <c r="F2482">
        <v>358.33676005313998</v>
      </c>
      <c r="G2482">
        <v>549.82714202939803</v>
      </c>
      <c r="H2482">
        <v>12.0158677727552</v>
      </c>
      <c r="I2482">
        <v>63.698403884468</v>
      </c>
      <c r="J2482">
        <v>4.96232920722505</v>
      </c>
      <c r="O2482" t="str">
        <f t="shared" si="344"/>
        <v>Acidic</v>
      </c>
      <c r="P2482" t="str" cm="1">
        <f t="array" ref="P2482">_xlfn.IFS(C2481&lt;=60,"Soft",
C2481&lt;120,"Moderately Soft",
C2481&lt;=170,"Desirable",
C2481&lt;=240,"Moderately Hard",
C2481&gt;240,"Hard")</f>
        <v>Desirable</v>
      </c>
      <c r="Q2482" t="str" cm="1">
        <f t="array" ref="Q2482">_xlfn.IFS(D2481&lt;50,"Non-Beneficial",
D2481&lt;=150,"Excellent",
D2481&lt;=250,"Good",
D2481&lt;=350,"Average",
D2481&lt;=500,"Poor",
D2481&lt;=800,"Very Poor",
D2481&gt;800,"Unacceptable")</f>
        <v>Excellent</v>
      </c>
      <c r="R2482" t="str">
        <f t="shared" si="343"/>
        <v>Unacceptable</v>
      </c>
      <c r="S2482" t="str">
        <f t="shared" si="345"/>
        <v>Safe</v>
      </c>
      <c r="T2482" t="str">
        <f t="shared" si="346"/>
        <v>Unacceptable</v>
      </c>
      <c r="U2482" t="str">
        <f t="shared" si="347"/>
        <v>Acceptable</v>
      </c>
      <c r="V2482" t="str">
        <f t="shared" si="348"/>
        <v>Safe</v>
      </c>
      <c r="W2482" t="str">
        <f t="shared" si="349"/>
        <v>Unacceptable</v>
      </c>
      <c r="AA2482" t="str">
        <f t="shared" si="350"/>
        <v>Not-Potable</v>
      </c>
      <c r="AB2482" t="str">
        <f t="shared" si="351"/>
        <v>Not-Potable</v>
      </c>
      <c r="AC2482" t="s">
        <v>40</v>
      </c>
    </row>
    <row r="2483" spans="2:29" x14ac:dyDescent="0.3">
      <c r="B2483">
        <v>4.03161044442066</v>
      </c>
      <c r="C2483">
        <v>145.483238952785</v>
      </c>
      <c r="D2483">
        <v>151.053730982952</v>
      </c>
      <c r="E2483">
        <v>8.1808133595551595</v>
      </c>
      <c r="F2483">
        <v>333.71086998434703</v>
      </c>
      <c r="G2483">
        <v>342.979012559995</v>
      </c>
      <c r="H2483">
        <v>13.806405504441001</v>
      </c>
      <c r="I2483">
        <v>85.679053237150001</v>
      </c>
      <c r="J2483">
        <v>4.0379391551263204</v>
      </c>
      <c r="O2483" t="str">
        <f t="shared" si="344"/>
        <v>Alkaline</v>
      </c>
      <c r="P2483" t="str" cm="1">
        <f t="array" ref="P2483">_xlfn.IFS(C2482&lt;=60,"Soft",
C2482&lt;120,"Moderately Soft",
C2482&lt;=170,"Desirable",
C2482&lt;=240,"Moderately Hard",
C2482&gt;240,"Hard")</f>
        <v>Hard</v>
      </c>
      <c r="Q2483" t="str" cm="1">
        <f t="array" ref="Q2483">_xlfn.IFS(D2482&lt;50,"Non-Beneficial",
D2482&lt;=150,"Excellent",
D2482&lt;=250,"Good",
D2482&lt;=350,"Average",
D2482&lt;=500,"Poor",
D2482&lt;=800,"Very Poor",
D2482&gt;800,"Unacceptable")</f>
        <v>Excellent</v>
      </c>
      <c r="R2483" t="str">
        <f t="shared" si="343"/>
        <v>Unacceptable</v>
      </c>
      <c r="S2483" t="str">
        <f t="shared" si="345"/>
        <v>Safe</v>
      </c>
      <c r="T2483" t="str">
        <f t="shared" si="346"/>
        <v>Unacceptable</v>
      </c>
      <c r="U2483" t="str">
        <f t="shared" si="347"/>
        <v>Acceptable</v>
      </c>
      <c r="V2483" t="str">
        <f t="shared" si="348"/>
        <v>Safe</v>
      </c>
      <c r="W2483" t="str">
        <f t="shared" si="349"/>
        <v>Acceptable</v>
      </c>
      <c r="AA2483" t="str">
        <f t="shared" si="350"/>
        <v>Not-Potable</v>
      </c>
      <c r="AB2483" t="str">
        <f t="shared" si="351"/>
        <v>Not-Potable</v>
      </c>
      <c r="AC2483" t="s">
        <v>40</v>
      </c>
    </row>
    <row r="2484" spans="2:29" x14ac:dyDescent="0.3">
      <c r="B2484">
        <v>7.8821239474655904</v>
      </c>
      <c r="C2484">
        <v>235.46640474677699</v>
      </c>
      <c r="D2484">
        <v>54.773472147696801</v>
      </c>
      <c r="E2484">
        <v>6.4760569088656501</v>
      </c>
      <c r="F2484">
        <f>$AH$27</f>
        <v>333.77577661081307</v>
      </c>
      <c r="G2484">
        <v>443.89473567935602</v>
      </c>
      <c r="H2484">
        <v>12.1785204652723</v>
      </c>
      <c r="I2484">
        <v>34.1944043403197</v>
      </c>
      <c r="J2484">
        <v>5.3641721693723703</v>
      </c>
      <c r="O2484" t="str">
        <f t="shared" si="344"/>
        <v>Acidic</v>
      </c>
      <c r="P2484" t="str" cm="1">
        <f t="array" ref="P2484">_xlfn.IFS(C2483&lt;=60,"Soft",
C2483&lt;120,"Moderately Soft",
C2483&lt;=170,"Desirable",
C2483&lt;=240,"Moderately Hard",
C2483&gt;240,"Hard")</f>
        <v>Desirable</v>
      </c>
      <c r="Q2484" t="str" cm="1">
        <f t="array" ref="Q2484">_xlfn.IFS(D2483&lt;50,"Non-Beneficial",
D2483&lt;=150,"Excellent",
D2483&lt;=250,"Good",
D2483&lt;=350,"Average",
D2483&lt;=500,"Poor",
D2483&lt;=800,"Very Poor",
D2483&gt;800,"Unacceptable")</f>
        <v>Good</v>
      </c>
      <c r="R2484" t="str">
        <f t="shared" si="343"/>
        <v>Unacceptable</v>
      </c>
      <c r="S2484" t="str">
        <f t="shared" si="345"/>
        <v>Safe</v>
      </c>
      <c r="T2484" t="str">
        <f t="shared" si="346"/>
        <v>Acceptable</v>
      </c>
      <c r="U2484" t="str">
        <f t="shared" si="347"/>
        <v>Acceptable</v>
      </c>
      <c r="V2484" t="str">
        <f t="shared" si="348"/>
        <v>Unsafe</v>
      </c>
      <c r="W2484" t="str">
        <f t="shared" si="349"/>
        <v>Acceptable</v>
      </c>
      <c r="AA2484" t="str">
        <f t="shared" si="350"/>
        <v>Not-Potable</v>
      </c>
      <c r="AB2484" t="str">
        <f t="shared" si="351"/>
        <v>Not-Potable</v>
      </c>
      <c r="AC2484" t="s">
        <v>40</v>
      </c>
    </row>
    <row r="2485" spans="2:29" x14ac:dyDescent="0.3">
      <c r="B2485">
        <v>8.7594887145366496</v>
      </c>
      <c r="C2485">
        <v>219.921389968037</v>
      </c>
      <c r="D2485">
        <v>333.64918122879396</v>
      </c>
      <c r="E2485">
        <v>5.6870723127599803</v>
      </c>
      <c r="F2485">
        <v>324.038505726827</v>
      </c>
      <c r="G2485">
        <v>443.54800648993199</v>
      </c>
      <c r="H2485">
        <v>17.763342833059301</v>
      </c>
      <c r="I2485">
        <v>79.7478682237074</v>
      </c>
      <c r="J2485">
        <v>2.8895781098103299</v>
      </c>
      <c r="O2485" t="str">
        <f t="shared" si="344"/>
        <v>Neutral</v>
      </c>
      <c r="P2485" t="str" cm="1">
        <f t="array" ref="P2485">_xlfn.IFS(C2484&lt;=60,"Soft",
C2484&lt;120,"Moderately Soft",
C2484&lt;=170,"Desirable",
C2484&lt;=240,"Moderately Hard",
C2484&gt;240,"Hard")</f>
        <v>Moderately Hard</v>
      </c>
      <c r="Q2485" t="str" cm="1">
        <f t="array" ref="Q2485">_xlfn.IFS(D2484&lt;50,"Non-Beneficial",
D2484&lt;=150,"Excellent",
D2484&lt;=250,"Good",
D2484&lt;=350,"Average",
D2484&lt;=500,"Poor",
D2484&lt;=800,"Very Poor",
D2484&gt;800,"Unacceptable")</f>
        <v>Excellent</v>
      </c>
      <c r="R2485" t="str">
        <f t="shared" si="343"/>
        <v>Needs Boiling</v>
      </c>
      <c r="S2485" t="str">
        <f t="shared" si="345"/>
        <v>Safe</v>
      </c>
      <c r="T2485" t="str">
        <f t="shared" si="346"/>
        <v>Acceptable</v>
      </c>
      <c r="U2485" t="str">
        <f t="shared" si="347"/>
        <v>Acceptable</v>
      </c>
      <c r="V2485" t="str">
        <f t="shared" si="348"/>
        <v>Safe</v>
      </c>
      <c r="W2485" t="str">
        <f t="shared" si="349"/>
        <v>Unacceptable</v>
      </c>
      <c r="AA2485" t="str">
        <f t="shared" si="350"/>
        <v>Not-Potable</v>
      </c>
      <c r="AB2485" t="str">
        <f t="shared" si="351"/>
        <v>Potable</v>
      </c>
      <c r="AC2485" t="s">
        <v>40</v>
      </c>
    </row>
    <row r="2486" spans="2:29" x14ac:dyDescent="0.3">
      <c r="B2486">
        <v>6.6536495152789596</v>
      </c>
      <c r="C2486">
        <v>172.584512209965</v>
      </c>
      <c r="D2486">
        <v>348.16444537679899</v>
      </c>
      <c r="E2486">
        <v>8.2893067454961908</v>
      </c>
      <c r="F2486">
        <v>293.61104846860201</v>
      </c>
      <c r="G2486">
        <v>389.47114935714899</v>
      </c>
      <c r="H2486">
        <v>15.8724744873173</v>
      </c>
      <c r="I2486">
        <v>67.976869413419394</v>
      </c>
      <c r="J2486">
        <v>4.87140619345635</v>
      </c>
      <c r="O2486" t="str">
        <f t="shared" si="344"/>
        <v>Alkaline</v>
      </c>
      <c r="P2486" t="str" cm="1">
        <f t="array" ref="P2486">_xlfn.IFS(C2485&lt;=60,"Soft",
C2485&lt;120,"Moderately Soft",
C2485&lt;=170,"Desirable",
C2485&lt;=240,"Moderately Hard",
C2485&gt;240,"Hard")</f>
        <v>Moderately Hard</v>
      </c>
      <c r="Q2486" t="str" cm="1">
        <f t="array" ref="Q2486">_xlfn.IFS(D2485&lt;50,"Non-Beneficial",
D2485&lt;=150,"Excellent",
D2485&lt;=250,"Good",
D2485&lt;=350,"Average",
D2485&lt;=500,"Poor",
D2485&lt;=800,"Very Poor",
D2485&gt;800,"Unacceptable")</f>
        <v>Average</v>
      </c>
      <c r="R2486" t="str">
        <f t="shared" si="343"/>
        <v>Needs Boiling</v>
      </c>
      <c r="S2486" t="str">
        <f t="shared" si="345"/>
        <v>Safe</v>
      </c>
      <c r="T2486" t="str">
        <f t="shared" si="346"/>
        <v>Acceptable</v>
      </c>
      <c r="U2486" t="str">
        <f t="shared" si="347"/>
        <v>Acceptable</v>
      </c>
      <c r="V2486" t="str">
        <f t="shared" si="348"/>
        <v>Safe</v>
      </c>
      <c r="W2486" t="str">
        <f t="shared" si="349"/>
        <v>Acceptable</v>
      </c>
      <c r="AA2486" t="str">
        <f t="shared" si="350"/>
        <v>Not-Potable</v>
      </c>
      <c r="AB2486" t="str">
        <f t="shared" si="351"/>
        <v>Potable</v>
      </c>
      <c r="AC2486" t="s">
        <v>40</v>
      </c>
    </row>
    <row r="2487" spans="2:29" x14ac:dyDescent="0.3">
      <c r="B2487">
        <f>$AG$27</f>
        <v>7.080794504276815</v>
      </c>
      <c r="C2487">
        <v>179.96235119944899</v>
      </c>
      <c r="D2487">
        <v>220.60186871640198</v>
      </c>
      <c r="E2487">
        <v>8.2964973853030806</v>
      </c>
      <c r="F2487">
        <f>$AH$27</f>
        <v>333.77577661081307</v>
      </c>
      <c r="G2487">
        <v>386.41764055623003</v>
      </c>
      <c r="H2487">
        <v>10.0801156787015</v>
      </c>
      <c r="I2487">
        <v>69.904834871966997</v>
      </c>
      <c r="J2487">
        <v>4.9635351031394599</v>
      </c>
      <c r="O2487" t="str">
        <f t="shared" si="344"/>
        <v>Drinkable</v>
      </c>
      <c r="P2487" t="str" cm="1">
        <f t="array" ref="P2487">_xlfn.IFS(C2486&lt;=60,"Soft",
C2486&lt;120,"Moderately Soft",
C2486&lt;=170,"Desirable",
C2486&lt;=240,"Moderately Hard",
C2486&gt;240,"Hard")</f>
        <v>Moderately Hard</v>
      </c>
      <c r="Q2487" t="str" cm="1">
        <f t="array" ref="Q2487">_xlfn.IFS(D2486&lt;50,"Non-Beneficial",
D2486&lt;=150,"Excellent",
D2486&lt;=250,"Good",
D2486&lt;=350,"Average",
D2486&lt;=500,"Poor",
D2486&lt;=800,"Very Poor",
D2486&gt;800,"Unacceptable")</f>
        <v>Average</v>
      </c>
      <c r="R2487" t="str">
        <f t="shared" si="343"/>
        <v>Unacceptable</v>
      </c>
      <c r="S2487" t="str">
        <f t="shared" si="345"/>
        <v>Safe</v>
      </c>
      <c r="T2487" t="str">
        <f t="shared" si="346"/>
        <v>Acceptable</v>
      </c>
      <c r="U2487" t="str">
        <f t="shared" si="347"/>
        <v>Acceptable</v>
      </c>
      <c r="V2487" t="str">
        <f t="shared" si="348"/>
        <v>Safe</v>
      </c>
      <c r="W2487" t="str">
        <f t="shared" si="349"/>
        <v>Acceptable</v>
      </c>
      <c r="AA2487" t="str">
        <f t="shared" si="350"/>
        <v>Not-Potable</v>
      </c>
      <c r="AB2487" t="str">
        <f t="shared" si="351"/>
        <v>Potable</v>
      </c>
      <c r="AC2487" t="s">
        <v>40</v>
      </c>
    </row>
    <row r="2488" spans="2:29" x14ac:dyDescent="0.3">
      <c r="B2488">
        <v>4.4738820854505699</v>
      </c>
      <c r="C2488">
        <v>120.10190794784999</v>
      </c>
      <c r="D2488">
        <v>300.13700748503101</v>
      </c>
      <c r="E2488">
        <v>6.3693708815626104</v>
      </c>
      <c r="F2488">
        <f>$AH$27</f>
        <v>333.77577661081307</v>
      </c>
      <c r="G2488">
        <v>433.74439165589303</v>
      </c>
      <c r="H2488">
        <v>8.5108827169140095</v>
      </c>
      <c r="I2488">
        <v>100.232295242451</v>
      </c>
      <c r="J2488">
        <v>4.89365669068932</v>
      </c>
      <c r="O2488" t="str">
        <f t="shared" si="344"/>
        <v>Neutral</v>
      </c>
      <c r="P2488" t="str" cm="1">
        <f t="array" ref="P2488">_xlfn.IFS(C2487&lt;=60,"Soft",
C2487&lt;120,"Moderately Soft",
C2487&lt;=170,"Desirable",
C2487&lt;=240,"Moderately Hard",
C2487&gt;240,"Hard")</f>
        <v>Moderately Hard</v>
      </c>
      <c r="Q2488" t="str" cm="1">
        <f t="array" ref="Q2488">_xlfn.IFS(D2487&lt;50,"Non-Beneficial",
D2487&lt;=150,"Excellent",
D2487&lt;=250,"Good",
D2487&lt;=350,"Average",
D2487&lt;=500,"Poor",
D2487&lt;=800,"Very Poor",
D2487&gt;800,"Unacceptable")</f>
        <v>Good</v>
      </c>
      <c r="R2488" t="str">
        <f t="shared" si="343"/>
        <v>Unacceptable</v>
      </c>
      <c r="S2488" t="str">
        <f t="shared" si="345"/>
        <v>Safe</v>
      </c>
      <c r="T2488" t="str">
        <f t="shared" si="346"/>
        <v>Acceptable</v>
      </c>
      <c r="U2488" t="str">
        <f t="shared" si="347"/>
        <v>Acceptable</v>
      </c>
      <c r="V2488" t="str">
        <f t="shared" si="348"/>
        <v>Safe</v>
      </c>
      <c r="W2488" t="str">
        <f t="shared" si="349"/>
        <v>Acceptable</v>
      </c>
      <c r="AA2488" t="str">
        <f t="shared" si="350"/>
        <v>Not-Potable</v>
      </c>
      <c r="AB2488" t="str">
        <f t="shared" si="351"/>
        <v>Potable</v>
      </c>
      <c r="AC2488" t="s">
        <v>40</v>
      </c>
    </row>
    <row r="2489" spans="2:29" x14ac:dyDescent="0.3">
      <c r="B2489">
        <v>9.3494699623606206</v>
      </c>
      <c r="C2489">
        <v>252.14849873701399</v>
      </c>
      <c r="D2489">
        <v>131.37490762302599</v>
      </c>
      <c r="E2489">
        <v>6.1738231452076997</v>
      </c>
      <c r="F2489">
        <v>320.32398404428301</v>
      </c>
      <c r="G2489">
        <v>349.81608434385601</v>
      </c>
      <c r="H2489">
        <v>13.1098978499779</v>
      </c>
      <c r="I2489">
        <v>58.801290965447599</v>
      </c>
      <c r="J2489">
        <v>3.7780226724847799</v>
      </c>
      <c r="O2489" t="str">
        <f t="shared" si="344"/>
        <v>Acidic</v>
      </c>
      <c r="P2489" t="str" cm="1">
        <f t="array" ref="P2489">_xlfn.IFS(C2488&lt;=60,"Soft",
C2488&lt;120,"Moderately Soft",
C2488&lt;=170,"Desirable",
C2488&lt;=240,"Moderately Hard",
C2488&gt;240,"Hard")</f>
        <v>Desirable</v>
      </c>
      <c r="Q2489" t="str" cm="1">
        <f t="array" ref="Q2489">_xlfn.IFS(D2488&lt;50,"Non-Beneficial",
D2488&lt;=150,"Excellent",
D2488&lt;=250,"Good",
D2488&lt;=350,"Average",
D2488&lt;=500,"Poor",
D2488&lt;=800,"Very Poor",
D2488&gt;800,"Unacceptable")</f>
        <v>Average</v>
      </c>
      <c r="R2489" t="str">
        <f t="shared" si="343"/>
        <v>Needs Boiling</v>
      </c>
      <c r="S2489" t="str">
        <f t="shared" si="345"/>
        <v>Safe</v>
      </c>
      <c r="T2489" t="str">
        <f t="shared" si="346"/>
        <v>Acceptable</v>
      </c>
      <c r="U2489" t="str">
        <f t="shared" si="347"/>
        <v>Acceptable</v>
      </c>
      <c r="V2489" t="str">
        <f t="shared" si="348"/>
        <v>Unsafe</v>
      </c>
      <c r="W2489" t="str">
        <f t="shared" si="349"/>
        <v>Acceptable</v>
      </c>
      <c r="AA2489" t="str">
        <f t="shared" si="350"/>
        <v>Not-Potable</v>
      </c>
      <c r="AB2489" t="str">
        <f t="shared" si="351"/>
        <v>Not-Potable</v>
      </c>
      <c r="AC2489" t="s">
        <v>40</v>
      </c>
    </row>
    <row r="2490" spans="2:29" x14ac:dyDescent="0.3">
      <c r="B2490">
        <v>6.8629360255328002</v>
      </c>
      <c r="C2490">
        <v>220.14788910657199</v>
      </c>
      <c r="D2490">
        <v>235.80657290482398</v>
      </c>
      <c r="E2490">
        <v>6.6115434030509599</v>
      </c>
      <c r="F2490">
        <v>285.19218096134699</v>
      </c>
      <c r="G2490">
        <v>325.72174702513399</v>
      </c>
      <c r="H2490">
        <v>13.4727577584784</v>
      </c>
      <c r="I2490">
        <v>89.412934844618803</v>
      </c>
      <c r="J2490">
        <v>3.80609325592498</v>
      </c>
      <c r="O2490" t="str">
        <f t="shared" si="344"/>
        <v>Alkaline</v>
      </c>
      <c r="P2490" t="str" cm="1">
        <f t="array" ref="P2490">_xlfn.IFS(C2489&lt;=60,"Soft",
C2489&lt;120,"Moderately Soft",
C2489&lt;=170,"Desirable",
C2489&lt;=240,"Moderately Hard",
C2489&gt;240,"Hard")</f>
        <v>Hard</v>
      </c>
      <c r="Q2490" t="str" cm="1">
        <f t="array" ref="Q2490">_xlfn.IFS(D2489&lt;50,"Non-Beneficial",
D2489&lt;=150,"Excellent",
D2489&lt;=250,"Good",
D2489&lt;=350,"Average",
D2489&lt;=500,"Poor",
D2489&lt;=800,"Very Poor",
D2489&gt;800,"Unacceptable")</f>
        <v>Excellent</v>
      </c>
      <c r="R2490" t="str">
        <f t="shared" si="343"/>
        <v>Needs Boiling</v>
      </c>
      <c r="S2490" t="str">
        <f t="shared" si="345"/>
        <v>Safe</v>
      </c>
      <c r="T2490" t="str">
        <f t="shared" si="346"/>
        <v>Acceptable</v>
      </c>
      <c r="U2490" t="str">
        <f t="shared" si="347"/>
        <v>Acceptable</v>
      </c>
      <c r="V2490" t="str">
        <f t="shared" si="348"/>
        <v>Safe</v>
      </c>
      <c r="W2490" t="str">
        <f t="shared" si="349"/>
        <v>Acceptable</v>
      </c>
      <c r="AA2490" t="str">
        <f t="shared" si="350"/>
        <v>Not-Potable</v>
      </c>
      <c r="AB2490" t="str">
        <f t="shared" si="351"/>
        <v>Not-Potable</v>
      </c>
      <c r="AC2490" t="s">
        <v>40</v>
      </c>
    </row>
    <row r="2491" spans="2:29" x14ac:dyDescent="0.3">
      <c r="B2491">
        <v>8.2614059521149308</v>
      </c>
      <c r="C2491">
        <v>208.188085866287</v>
      </c>
      <c r="D2491">
        <v>248.70825941273699</v>
      </c>
      <c r="E2491">
        <v>4.92501536220872</v>
      </c>
      <c r="F2491">
        <f>$AH$27</f>
        <v>333.77577661081307</v>
      </c>
      <c r="G2491">
        <v>441.05257057024698</v>
      </c>
      <c r="H2491">
        <v>19.095663668644001</v>
      </c>
      <c r="I2491">
        <v>50.663149948057303</v>
      </c>
      <c r="J2491">
        <v>2.8004281202291699</v>
      </c>
      <c r="O2491" t="str">
        <f t="shared" si="344"/>
        <v>Neutral</v>
      </c>
      <c r="P2491" t="str" cm="1">
        <f t="array" ref="P2491">_xlfn.IFS(C2490&lt;=60,"Soft",
C2490&lt;120,"Moderately Soft",
C2490&lt;=170,"Desirable",
C2490&lt;=240,"Moderately Hard",
C2490&gt;240,"Hard")</f>
        <v>Moderately Hard</v>
      </c>
      <c r="Q2491" t="str" cm="1">
        <f t="array" ref="Q2491">_xlfn.IFS(D2490&lt;50,"Non-Beneficial",
D2490&lt;=150,"Excellent",
D2490&lt;=250,"Good",
D2490&lt;=350,"Average",
D2490&lt;=500,"Poor",
D2490&lt;=800,"Very Poor",
D2490&gt;800,"Unacceptable")</f>
        <v>Good</v>
      </c>
      <c r="R2491" t="str">
        <f t="shared" si="343"/>
        <v>Needs Boiling</v>
      </c>
      <c r="S2491" t="str">
        <f t="shared" si="345"/>
        <v>Safe</v>
      </c>
      <c r="T2491" t="str">
        <f t="shared" si="346"/>
        <v>Acceptable</v>
      </c>
      <c r="U2491" t="str">
        <f t="shared" si="347"/>
        <v>Acceptable</v>
      </c>
      <c r="V2491" t="str">
        <f t="shared" si="348"/>
        <v>Unsafe</v>
      </c>
      <c r="W2491" t="str">
        <f t="shared" si="349"/>
        <v>Acceptable</v>
      </c>
      <c r="AA2491" t="str">
        <f t="shared" si="350"/>
        <v>Not-Potable</v>
      </c>
      <c r="AB2491" t="str">
        <f t="shared" si="351"/>
        <v>Potable</v>
      </c>
      <c r="AC2491" t="s">
        <v>40</v>
      </c>
    </row>
    <row r="2492" spans="2:29" x14ac:dyDescent="0.3">
      <c r="B2492">
        <v>8.8603242417256691</v>
      </c>
      <c r="C2492">
        <v>233.625145044569</v>
      </c>
      <c r="D2492">
        <v>195.502996804822</v>
      </c>
      <c r="E2492">
        <v>6.5190628944638904</v>
      </c>
      <c r="F2492">
        <f>$AH$27</f>
        <v>333.77577661081307</v>
      </c>
      <c r="G2492">
        <v>285.41243624834101</v>
      </c>
      <c r="H2492">
        <v>13.093262346397299</v>
      </c>
      <c r="I2492">
        <v>25.061904305979802</v>
      </c>
      <c r="J2492">
        <v>2.47667441975244</v>
      </c>
      <c r="O2492" t="str">
        <f t="shared" si="344"/>
        <v>Alkaline</v>
      </c>
      <c r="P2492" t="str" cm="1">
        <f t="array" ref="P2492">_xlfn.IFS(C2491&lt;=60,"Soft",
C2491&lt;120,"Moderately Soft",
C2491&lt;=170,"Desirable",
C2491&lt;=240,"Moderately Hard",
C2491&gt;240,"Hard")</f>
        <v>Moderately Hard</v>
      </c>
      <c r="Q2492" t="str" cm="1">
        <f t="array" ref="Q2492">_xlfn.IFS(D2491&lt;50,"Non-Beneficial",
D2491&lt;=150,"Excellent",
D2491&lt;=250,"Good",
D2491&lt;=350,"Average",
D2491&lt;=500,"Poor",
D2491&lt;=800,"Very Poor",
D2491&gt;800,"Unacceptable")</f>
        <v>Good</v>
      </c>
      <c r="R2492" t="str">
        <f t="shared" si="343"/>
        <v>Acceptable</v>
      </c>
      <c r="S2492" t="str">
        <f t="shared" si="345"/>
        <v>Safe</v>
      </c>
      <c r="T2492" t="str">
        <f t="shared" si="346"/>
        <v>Acceptable</v>
      </c>
      <c r="U2492" t="str">
        <f t="shared" si="347"/>
        <v>Acceptable</v>
      </c>
      <c r="V2492" t="str">
        <f t="shared" si="348"/>
        <v>Safe</v>
      </c>
      <c r="W2492" t="str">
        <f t="shared" si="349"/>
        <v>Acceptable</v>
      </c>
      <c r="AA2492" t="str">
        <f t="shared" si="350"/>
        <v>Not-Potable</v>
      </c>
      <c r="AB2492" t="str">
        <f t="shared" si="351"/>
        <v>Potable</v>
      </c>
      <c r="AC2492" t="s">
        <v>40</v>
      </c>
    </row>
    <row r="2493" spans="2:29" x14ac:dyDescent="0.3">
      <c r="B2493">
        <v>7.4965106795922898</v>
      </c>
      <c r="C2493">
        <v>207.13732804747599</v>
      </c>
      <c r="D2493">
        <v>394.23666064814802</v>
      </c>
      <c r="E2493">
        <v>8.4941153694099594</v>
      </c>
      <c r="F2493">
        <v>325.40399344546603</v>
      </c>
      <c r="G2493">
        <v>569.56922344673205</v>
      </c>
      <c r="H2493">
        <v>14.313986803912201</v>
      </c>
      <c r="I2493">
        <f>$AI$27</f>
        <v>66.396292946768</v>
      </c>
      <c r="J2493">
        <v>3.3634032575749</v>
      </c>
      <c r="O2493" t="str">
        <f t="shared" si="344"/>
        <v>Alkaline</v>
      </c>
      <c r="P2493" t="str" cm="1">
        <f t="array" ref="P2493">_xlfn.IFS(C2492&lt;=60,"Soft",
C2492&lt;120,"Moderately Soft",
C2492&lt;=170,"Desirable",
C2492&lt;=240,"Moderately Hard",
C2492&gt;240,"Hard")</f>
        <v>Moderately Hard</v>
      </c>
      <c r="Q2493" t="str" cm="1">
        <f t="array" ref="Q2493">_xlfn.IFS(D2492&lt;50,"Non-Beneficial",
D2492&lt;=150,"Excellent",
D2492&lt;=250,"Good",
D2492&lt;=350,"Average",
D2492&lt;=500,"Poor",
D2492&lt;=800,"Very Poor",
D2492&gt;800,"Unacceptable")</f>
        <v>Good</v>
      </c>
      <c r="R2493" t="str">
        <f t="shared" si="343"/>
        <v>Needs Boiling</v>
      </c>
      <c r="S2493" t="str">
        <f t="shared" si="345"/>
        <v>Safe</v>
      </c>
      <c r="T2493" t="str">
        <f t="shared" si="346"/>
        <v>Acceptable</v>
      </c>
      <c r="U2493" t="str">
        <f t="shared" si="347"/>
        <v>Acceptable</v>
      </c>
      <c r="V2493" t="str">
        <f t="shared" si="348"/>
        <v>Safe</v>
      </c>
      <c r="W2493" t="str">
        <f t="shared" si="349"/>
        <v>Acceptable</v>
      </c>
      <c r="AA2493" t="str">
        <f t="shared" si="350"/>
        <v>Not-Potable</v>
      </c>
      <c r="AB2493" t="str">
        <f t="shared" si="351"/>
        <v>Potable</v>
      </c>
      <c r="AC2493" t="s">
        <v>40</v>
      </c>
    </row>
    <row r="2494" spans="2:29" x14ac:dyDescent="0.3">
      <c r="B2494">
        <v>10.1641733372714</v>
      </c>
      <c r="C2494">
        <v>243.60650760422001</v>
      </c>
      <c r="D2494">
        <v>165.22715753614202</v>
      </c>
      <c r="E2494">
        <v>3.9921713604859499</v>
      </c>
      <c r="F2494">
        <v>310.84507232942099</v>
      </c>
      <c r="G2494">
        <v>487.69805208173102</v>
      </c>
      <c r="H2494">
        <v>17.223237488371002</v>
      </c>
      <c r="I2494">
        <v>83.871495837212507</v>
      </c>
      <c r="J2494">
        <v>3.5309409547271202</v>
      </c>
      <c r="O2494" t="str">
        <f t="shared" si="344"/>
        <v>Neutral</v>
      </c>
      <c r="P2494" t="str" cm="1">
        <f t="array" ref="P2494">_xlfn.IFS(C2493&lt;=60,"Soft",
C2493&lt;120,"Moderately Soft",
C2493&lt;=170,"Desirable",
C2493&lt;=240,"Moderately Hard",
C2493&gt;240,"Hard")</f>
        <v>Moderately Hard</v>
      </c>
      <c r="Q2494" t="str" cm="1">
        <f t="array" ref="Q2494">_xlfn.IFS(D2493&lt;50,"Non-Beneficial",
D2493&lt;=150,"Excellent",
D2493&lt;=250,"Good",
D2493&lt;=350,"Average",
D2493&lt;=500,"Poor",
D2493&lt;=800,"Very Poor",
D2493&gt;800,"Unacceptable")</f>
        <v>Poor</v>
      </c>
      <c r="R2494" t="str">
        <f t="shared" si="343"/>
        <v>Unacceptable</v>
      </c>
      <c r="S2494" t="str">
        <f t="shared" si="345"/>
        <v>Safe</v>
      </c>
      <c r="T2494" t="str">
        <f t="shared" si="346"/>
        <v>Unacceptable</v>
      </c>
      <c r="U2494" t="str">
        <f t="shared" si="347"/>
        <v>Acceptable</v>
      </c>
      <c r="V2494" t="str">
        <f t="shared" si="348"/>
        <v>Safe</v>
      </c>
      <c r="W2494" t="str">
        <f t="shared" si="349"/>
        <v>Acceptable</v>
      </c>
      <c r="AA2494" t="str">
        <f t="shared" si="350"/>
        <v>Not-Potable</v>
      </c>
      <c r="AB2494" t="str">
        <f t="shared" si="351"/>
        <v>Not-Potable</v>
      </c>
      <c r="AC2494" t="s">
        <v>40</v>
      </c>
    </row>
    <row r="2495" spans="2:29" x14ac:dyDescent="0.3">
      <c r="B2495">
        <f>$AG$27</f>
        <v>7.080794504276815</v>
      </c>
      <c r="C2495">
        <v>167.46619150783201</v>
      </c>
      <c r="D2495">
        <v>115.32223177828401</v>
      </c>
      <c r="E2495">
        <v>7.7097105069072702</v>
      </c>
      <c r="F2495">
        <v>361.00931067502302</v>
      </c>
      <c r="G2495">
        <v>625.34677248921696</v>
      </c>
      <c r="H2495">
        <v>14.1515382193483</v>
      </c>
      <c r="I2495">
        <v>74.831193614056403</v>
      </c>
      <c r="J2495">
        <v>4.08617563693356</v>
      </c>
      <c r="O2495" t="str">
        <f t="shared" si="344"/>
        <v>Alkaline</v>
      </c>
      <c r="P2495" t="str" cm="1">
        <f t="array" ref="P2495">_xlfn.IFS(C2494&lt;=60,"Soft",
C2494&lt;120,"Moderately Soft",
C2494&lt;=170,"Desirable",
C2494&lt;=240,"Moderately Hard",
C2494&gt;240,"Hard")</f>
        <v>Hard</v>
      </c>
      <c r="Q2495" t="str" cm="1">
        <f t="array" ref="Q2495">_xlfn.IFS(D2494&lt;50,"Non-Beneficial",
D2494&lt;=150,"Excellent",
D2494&lt;=250,"Good",
D2494&lt;=350,"Average",
D2494&lt;=500,"Poor",
D2494&lt;=800,"Very Poor",
D2494&gt;800,"Unacceptable")</f>
        <v>Good</v>
      </c>
      <c r="R2495" t="str">
        <f t="shared" si="343"/>
        <v>Acceptable</v>
      </c>
      <c r="S2495" t="str">
        <f t="shared" si="345"/>
        <v>Safe</v>
      </c>
      <c r="T2495" t="str">
        <f t="shared" si="346"/>
        <v>Acceptable</v>
      </c>
      <c r="U2495" t="str">
        <f t="shared" si="347"/>
        <v>Acceptable</v>
      </c>
      <c r="V2495" t="str">
        <f t="shared" si="348"/>
        <v>Unsafe</v>
      </c>
      <c r="W2495" t="str">
        <f t="shared" si="349"/>
        <v>Acceptable</v>
      </c>
      <c r="AA2495" t="str">
        <f t="shared" si="350"/>
        <v>Not-Potable</v>
      </c>
      <c r="AB2495" t="str">
        <f t="shared" si="351"/>
        <v>Not-Potable</v>
      </c>
      <c r="AC2495" t="s">
        <v>40</v>
      </c>
    </row>
    <row r="2496" spans="2:29" x14ac:dyDescent="0.3">
      <c r="B2496">
        <v>6.0398232420554097</v>
      </c>
      <c r="C2496">
        <v>164.02634033157301</v>
      </c>
      <c r="D2496">
        <v>99.436375985332106</v>
      </c>
      <c r="E2496">
        <v>7.7233045874782604</v>
      </c>
      <c r="F2496">
        <v>350.75626094850998</v>
      </c>
      <c r="G2496">
        <v>374.79471937943401</v>
      </c>
      <c r="H2496">
        <v>16.6684456207831</v>
      </c>
      <c r="I2496">
        <v>65.542661594080897</v>
      </c>
      <c r="J2496">
        <v>3.9237660749446799</v>
      </c>
      <c r="O2496" t="str">
        <f t="shared" si="344"/>
        <v>Neutral</v>
      </c>
      <c r="P2496" t="str" cm="1">
        <f t="array" ref="P2496">_xlfn.IFS(C2495&lt;=60,"Soft",
C2495&lt;120,"Moderately Soft",
C2495&lt;=170,"Desirable",
C2495&lt;=240,"Moderately Hard",
C2495&gt;240,"Hard")</f>
        <v>Desirable</v>
      </c>
      <c r="Q2496" t="str" cm="1">
        <f t="array" ref="Q2496">_xlfn.IFS(D2495&lt;50,"Non-Beneficial",
D2495&lt;=150,"Excellent",
D2495&lt;=250,"Good",
D2495&lt;=350,"Average",
D2495&lt;=500,"Poor",
D2495&lt;=800,"Very Poor",
D2495&gt;800,"Unacceptable")</f>
        <v>Excellent</v>
      </c>
      <c r="R2496" t="str">
        <f t="shared" si="343"/>
        <v>Unacceptable</v>
      </c>
      <c r="S2496" t="str">
        <f t="shared" si="345"/>
        <v>Safe</v>
      </c>
      <c r="T2496" t="str">
        <f t="shared" si="346"/>
        <v>Unacceptable</v>
      </c>
      <c r="U2496" t="str">
        <f t="shared" si="347"/>
        <v>Acceptable</v>
      </c>
      <c r="V2496" t="str">
        <f t="shared" si="348"/>
        <v>Safe</v>
      </c>
      <c r="W2496" t="str">
        <f t="shared" si="349"/>
        <v>Acceptable</v>
      </c>
      <c r="AA2496" t="str">
        <f t="shared" si="350"/>
        <v>Not-Potable</v>
      </c>
      <c r="AB2496" t="str">
        <f t="shared" si="351"/>
        <v>Not-Potable</v>
      </c>
      <c r="AC2496" t="s">
        <v>40</v>
      </c>
    </row>
    <row r="2497" spans="2:29" x14ac:dyDescent="0.3">
      <c r="B2497">
        <f>$AG$27</f>
        <v>7.080794504276815</v>
      </c>
      <c r="C2497">
        <v>183.48883884863699</v>
      </c>
      <c r="D2497">
        <v>126.75938962030101</v>
      </c>
      <c r="E2497">
        <v>9.7778073812548101</v>
      </c>
      <c r="F2497">
        <v>319.87058449967202</v>
      </c>
      <c r="G2497">
        <v>482.44502561272498</v>
      </c>
      <c r="H2497">
        <v>13.3097226968802</v>
      </c>
      <c r="I2497">
        <v>46.8534096187242</v>
      </c>
      <c r="J2497">
        <v>3.24041909652053</v>
      </c>
      <c r="O2497" t="str">
        <f t="shared" si="344"/>
        <v>Acidic</v>
      </c>
      <c r="P2497" t="str" cm="1">
        <f t="array" ref="P2497">_xlfn.IFS(C2496&lt;=60,"Soft",
C2496&lt;120,"Moderately Soft",
C2496&lt;=170,"Desirable",
C2496&lt;=240,"Moderately Hard",
C2496&gt;240,"Hard")</f>
        <v>Desirable</v>
      </c>
      <c r="Q2497" t="str" cm="1">
        <f t="array" ref="Q2497">_xlfn.IFS(D2496&lt;50,"Non-Beneficial",
D2496&lt;=150,"Excellent",
D2496&lt;=250,"Good",
D2496&lt;=350,"Average",
D2496&lt;=500,"Poor",
D2496&lt;=800,"Very Poor",
D2496&gt;800,"Unacceptable")</f>
        <v>Excellent</v>
      </c>
      <c r="R2497" t="str">
        <f t="shared" si="343"/>
        <v>Unacceptable</v>
      </c>
      <c r="S2497" t="str">
        <f t="shared" si="345"/>
        <v>Safe</v>
      </c>
      <c r="T2497" t="str">
        <f t="shared" si="346"/>
        <v>Acceptable</v>
      </c>
      <c r="U2497" t="str">
        <f t="shared" si="347"/>
        <v>Acceptable</v>
      </c>
      <c r="V2497" t="str">
        <f t="shared" si="348"/>
        <v>Safe</v>
      </c>
      <c r="W2497" t="str">
        <f t="shared" si="349"/>
        <v>Acceptable</v>
      </c>
      <c r="AA2497" t="str">
        <f t="shared" si="350"/>
        <v>Not-Potable</v>
      </c>
      <c r="AB2497" t="str">
        <f t="shared" si="351"/>
        <v>Not-Potable</v>
      </c>
      <c r="AC2497" t="s">
        <v>40</v>
      </c>
    </row>
    <row r="2498" spans="2:29" x14ac:dyDescent="0.3">
      <c r="B2498">
        <v>6.05790477411231</v>
      </c>
      <c r="C2498">
        <v>149.12279412794999</v>
      </c>
      <c r="D2498">
        <v>236.03501870040199</v>
      </c>
      <c r="E2498">
        <v>6.5370282244245903</v>
      </c>
      <c r="F2498">
        <v>302.698630644861</v>
      </c>
      <c r="G2498">
        <v>393.29347792755601</v>
      </c>
      <c r="H2498">
        <v>17.615229350234799</v>
      </c>
      <c r="I2498">
        <v>54.217939252264401</v>
      </c>
      <c r="J2498">
        <v>4.2697532454042202</v>
      </c>
      <c r="O2498" t="str">
        <f t="shared" si="344"/>
        <v>Neutral</v>
      </c>
      <c r="P2498" t="str" cm="1">
        <f t="array" ref="P2498">_xlfn.IFS(C2497&lt;=60,"Soft",
C2497&lt;120,"Moderately Soft",
C2497&lt;=170,"Desirable",
C2497&lt;=240,"Moderately Hard",
C2497&gt;240,"Hard")</f>
        <v>Moderately Hard</v>
      </c>
      <c r="Q2498" t="str" cm="1">
        <f t="array" ref="Q2498">_xlfn.IFS(D2497&lt;50,"Non-Beneficial",
D2497&lt;=150,"Excellent",
D2497&lt;=250,"Good",
D2497&lt;=350,"Average",
D2497&lt;=500,"Poor",
D2497&lt;=800,"Very Poor",
D2497&gt;800,"Unacceptable")</f>
        <v>Excellent</v>
      </c>
      <c r="R2498" t="str">
        <f t="shared" si="343"/>
        <v>Unacceptable</v>
      </c>
      <c r="S2498" t="str">
        <f t="shared" si="345"/>
        <v>Safe</v>
      </c>
      <c r="T2498" t="str">
        <f t="shared" si="346"/>
        <v>Acceptable</v>
      </c>
      <c r="U2498" t="str">
        <f t="shared" si="347"/>
        <v>Acceptable</v>
      </c>
      <c r="V2498" t="str">
        <f t="shared" si="348"/>
        <v>Safe</v>
      </c>
      <c r="W2498" t="str">
        <f t="shared" si="349"/>
        <v>Acceptable</v>
      </c>
      <c r="AA2498" t="str">
        <f t="shared" si="350"/>
        <v>Not-Potable</v>
      </c>
      <c r="AB2498" t="str">
        <f t="shared" si="351"/>
        <v>Potable</v>
      </c>
      <c r="AC2498" t="s">
        <v>40</v>
      </c>
    </row>
    <row r="2499" spans="2:29" x14ac:dyDescent="0.3">
      <c r="B2499">
        <v>8.0050163720638299</v>
      </c>
      <c r="C2499">
        <v>187.23053461680101</v>
      </c>
      <c r="D2499">
        <v>493.41421278567998</v>
      </c>
      <c r="E2499">
        <v>4.3393102423415701</v>
      </c>
      <c r="F2499">
        <v>300.69712798838498</v>
      </c>
      <c r="G2499">
        <v>437.32550730497798</v>
      </c>
      <c r="H2499">
        <v>13.9720140755967</v>
      </c>
      <c r="I2499">
        <f>$AI$27</f>
        <v>66.396292946768</v>
      </c>
      <c r="J2499">
        <v>5.2887765965543103</v>
      </c>
      <c r="O2499" t="str">
        <f t="shared" si="344"/>
        <v>Acidic</v>
      </c>
      <c r="P2499" t="str" cm="1">
        <f t="array" ref="P2499">_xlfn.IFS(C2498&lt;=60,"Soft",
C2498&lt;120,"Moderately Soft",
C2498&lt;=170,"Desirable",
C2498&lt;=240,"Moderately Hard",
C2498&gt;240,"Hard")</f>
        <v>Desirable</v>
      </c>
      <c r="Q2499" t="str" cm="1">
        <f t="array" ref="Q2499">_xlfn.IFS(D2498&lt;50,"Non-Beneficial",
D2498&lt;=150,"Excellent",
D2498&lt;=250,"Good",
D2498&lt;=350,"Average",
D2498&lt;=500,"Poor",
D2498&lt;=800,"Very Poor",
D2498&gt;800,"Unacceptable")</f>
        <v>Good</v>
      </c>
      <c r="R2499" t="str">
        <f t="shared" ref="R2499:R2562" si="352">IF(E2498&lt;=5,"Acceptable",
IF(E2498&lt;=7,"Needs Boiling","Unacceptable"))</f>
        <v>Needs Boiling</v>
      </c>
      <c r="S2499" t="str">
        <f t="shared" si="345"/>
        <v>Safe</v>
      </c>
      <c r="T2499" t="str">
        <f t="shared" si="346"/>
        <v>Acceptable</v>
      </c>
      <c r="U2499" t="str">
        <f t="shared" si="347"/>
        <v>Acceptable</v>
      </c>
      <c r="V2499" t="str">
        <f t="shared" si="348"/>
        <v>Safe</v>
      </c>
      <c r="W2499" t="str">
        <f t="shared" si="349"/>
        <v>Acceptable</v>
      </c>
      <c r="AA2499" t="str">
        <f t="shared" si="350"/>
        <v>Not-Potable</v>
      </c>
      <c r="AB2499" t="str">
        <f t="shared" si="351"/>
        <v>Potable</v>
      </c>
      <c r="AC2499" t="s">
        <v>40</v>
      </c>
    </row>
    <row r="2500" spans="2:29" x14ac:dyDescent="0.3">
      <c r="B2500">
        <f>$AG$27</f>
        <v>7.080794504276815</v>
      </c>
      <c r="C2500">
        <v>193.462419847923</v>
      </c>
      <c r="D2500">
        <v>185.19162494433101</v>
      </c>
      <c r="E2500">
        <v>8.0218034981027593</v>
      </c>
      <c r="F2500">
        <f>$AH$27</f>
        <v>333.77577661081307</v>
      </c>
      <c r="G2500">
        <v>374.31788781034999</v>
      </c>
      <c r="H2500">
        <v>13.7493628932148</v>
      </c>
      <c r="I2500">
        <v>43.7447051616086</v>
      </c>
      <c r="J2500">
        <v>2.6765935190830001</v>
      </c>
      <c r="O2500" t="str">
        <f t="shared" ref="O2500:O2563" si="353">IF(B2499&lt;3,"Highly Acidic",
IF(AND(B2499&lt;6.52,B2499&gt;=3),"Acidic",
IF(AND(B2499&gt;=6.52,B2499&lt;=6.83),"Drinkable",
IF(AND(B2499&gt;6.83,B2499&lt;8),"Neutral",
IF(AND(B2499&gt;=8,B2499&lt;11),"Alkaline","Highly Alkaline")
))))</f>
        <v>Alkaline</v>
      </c>
      <c r="P2500" t="str" cm="1">
        <f t="array" ref="P2500">_xlfn.IFS(C2499&lt;=60,"Soft",
C2499&lt;120,"Moderately Soft",
C2499&lt;=170,"Desirable",
C2499&lt;=240,"Moderately Hard",
C2499&gt;240,"Hard")</f>
        <v>Moderately Hard</v>
      </c>
      <c r="Q2500" t="str" cm="1">
        <f t="array" ref="Q2500">_xlfn.IFS(D2499&lt;50,"Non-Beneficial",
D2499&lt;=150,"Excellent",
D2499&lt;=250,"Good",
D2499&lt;=350,"Average",
D2499&lt;=500,"Poor",
D2499&lt;=800,"Very Poor",
D2499&gt;800,"Unacceptable")</f>
        <v>Poor</v>
      </c>
      <c r="R2500" t="str">
        <f t="shared" si="352"/>
        <v>Acceptable</v>
      </c>
      <c r="S2500" t="str">
        <f t="shared" ref="S2500:S2563" si="354">IF(F2499&lt;=400,"Safe","Unsafe")</f>
        <v>Safe</v>
      </c>
      <c r="T2500" t="str">
        <f t="shared" ref="T2500:T2563" si="355">IF(G2499&lt;=500,"Acceptable","Unacceptable")</f>
        <v>Acceptable</v>
      </c>
      <c r="U2500" t="str">
        <f t="shared" ref="U2500:U2563" si="356">IF(H2499&lt;20,"Acceptable","Unacceptable")</f>
        <v>Acceptable</v>
      </c>
      <c r="V2500" t="str">
        <f t="shared" ref="V2500:V2563" si="357">IF(I2499&lt;=80,"Safe","Unsafe")</f>
        <v>Safe</v>
      </c>
      <c r="W2500" t="str">
        <f t="shared" ref="W2500:W2563" si="358">IF(J2499&lt;5,"Acceptable","Unacceptable")</f>
        <v>Unacceptable</v>
      </c>
      <c r="AA2500" t="str">
        <f t="shared" ref="AA2500:AA2563" si="359">IF(
       AND(OR(O2500 = "Drinkable",O2500 = "Neutral"),
                OR(P2500 = "Desirable",P2500 = "Moderately Hard"),
                OR(Q2500 = "Excellent",Q2500 = "Good",Q2500 = "Average"),
                OR(R2500 = "Acceptable",R2500 = "Needs Boiling"),
                S2500 = "Safe",
                T2500 = "Acceptable",
                U2500 = "Acceptable",
                V2500 = "Safe",
                W2500 = "Acceptable"
               ),
     "Potable",
    "Not-Potable"
   )</f>
        <v>Not-Potable</v>
      </c>
      <c r="AB2500" t="str">
        <f t="shared" ref="AB2500:AB2563" si="360">IF(
        SUM(
                   IF(OR(O2500 = "Neutral",O2500 = "Drinkable"),1,0),
                   IF(OR(P2500 = "Desirable",P2500 = "Moderately Hard"),1,0),
                   IF(OR(Q2500 = "Good",Q2500 = "Average",Q2500 ="Excellent"),1,0),
                   IF(OR(R2500 = "Acceptable",R2500 = "Needs Boiling"),1,0),
                   IF(S2500 = "Safe",1,0),
                   IF(T2500 = "Acceptable",1,0),
                   IF(U2500 = "Acceptable",1,0),
                   IF(V2500 = "Safe",1,0),
                   IF(W2500 = "Acceptable",1,0)
               )&gt;7,
      "Potable",
      "Not-Potable"
  )</f>
        <v>Not-Potable</v>
      </c>
      <c r="AC2500" t="s">
        <v>40</v>
      </c>
    </row>
    <row r="2501" spans="2:29" x14ac:dyDescent="0.3">
      <c r="B2501">
        <v>7.0383475167880603</v>
      </c>
      <c r="C2501">
        <v>199.59794276028299</v>
      </c>
      <c r="D2501">
        <v>239.51105986571602</v>
      </c>
      <c r="E2501">
        <v>8.2299928385533097</v>
      </c>
      <c r="F2501">
        <v>320.483754064506</v>
      </c>
      <c r="G2501">
        <v>419.66220023696599</v>
      </c>
      <c r="H2501">
        <v>11.964071932725201</v>
      </c>
      <c r="I2501">
        <v>63.925554220585703</v>
      </c>
      <c r="J2501">
        <v>4.5755784047171</v>
      </c>
      <c r="O2501" t="str">
        <f t="shared" si="353"/>
        <v>Neutral</v>
      </c>
      <c r="P2501" t="str" cm="1">
        <f t="array" ref="P2501">_xlfn.IFS(C2500&lt;=60,"Soft",
C2500&lt;120,"Moderately Soft",
C2500&lt;=170,"Desirable",
C2500&lt;=240,"Moderately Hard",
C2500&gt;240,"Hard")</f>
        <v>Moderately Hard</v>
      </c>
      <c r="Q2501" t="str" cm="1">
        <f t="array" ref="Q2501">_xlfn.IFS(D2500&lt;50,"Non-Beneficial",
D2500&lt;=150,"Excellent",
D2500&lt;=250,"Good",
D2500&lt;=350,"Average",
D2500&lt;=500,"Poor",
D2500&lt;=800,"Very Poor",
D2500&gt;800,"Unacceptable")</f>
        <v>Good</v>
      </c>
      <c r="R2501" t="str">
        <f t="shared" si="352"/>
        <v>Unacceptable</v>
      </c>
      <c r="S2501" t="str">
        <f t="shared" si="354"/>
        <v>Safe</v>
      </c>
      <c r="T2501" t="str">
        <f t="shared" si="355"/>
        <v>Acceptable</v>
      </c>
      <c r="U2501" t="str">
        <f t="shared" si="356"/>
        <v>Acceptable</v>
      </c>
      <c r="V2501" t="str">
        <f t="shared" si="357"/>
        <v>Safe</v>
      </c>
      <c r="W2501" t="str">
        <f t="shared" si="358"/>
        <v>Acceptable</v>
      </c>
      <c r="AA2501" t="str">
        <f t="shared" si="359"/>
        <v>Not-Potable</v>
      </c>
      <c r="AB2501" t="str">
        <f t="shared" si="360"/>
        <v>Potable</v>
      </c>
      <c r="AC2501" t="s">
        <v>40</v>
      </c>
    </row>
    <row r="2502" spans="2:29" x14ac:dyDescent="0.3">
      <c r="B2502">
        <f>$AG$27</f>
        <v>7.080794504276815</v>
      </c>
      <c r="C2502">
        <v>202.56946742508001</v>
      </c>
      <c r="D2502">
        <v>222.569503645937</v>
      </c>
      <c r="E2502">
        <v>6.9135005408949297</v>
      </c>
      <c r="F2502">
        <v>304.95149810668801</v>
      </c>
      <c r="G2502">
        <v>434.198435816075</v>
      </c>
      <c r="H2502">
        <v>13.6968930860331</v>
      </c>
      <c r="I2502">
        <v>64.205666650266906</v>
      </c>
      <c r="J2502">
        <v>4.4780704766212596</v>
      </c>
      <c r="O2502" t="str">
        <f t="shared" si="353"/>
        <v>Neutral</v>
      </c>
      <c r="P2502" t="str" cm="1">
        <f t="array" ref="P2502">_xlfn.IFS(C2501&lt;=60,"Soft",
C2501&lt;120,"Moderately Soft",
C2501&lt;=170,"Desirable",
C2501&lt;=240,"Moderately Hard",
C2501&gt;240,"Hard")</f>
        <v>Moderately Hard</v>
      </c>
      <c r="Q2502" t="str" cm="1">
        <f t="array" ref="Q2502">_xlfn.IFS(D2501&lt;50,"Non-Beneficial",
D2501&lt;=150,"Excellent",
D2501&lt;=250,"Good",
D2501&lt;=350,"Average",
D2501&lt;=500,"Poor",
D2501&lt;=800,"Very Poor",
D2501&gt;800,"Unacceptable")</f>
        <v>Good</v>
      </c>
      <c r="R2502" t="str">
        <f t="shared" si="352"/>
        <v>Unacceptable</v>
      </c>
      <c r="S2502" t="str">
        <f t="shared" si="354"/>
        <v>Safe</v>
      </c>
      <c r="T2502" t="str">
        <f t="shared" si="355"/>
        <v>Acceptable</v>
      </c>
      <c r="U2502" t="str">
        <f t="shared" si="356"/>
        <v>Acceptable</v>
      </c>
      <c r="V2502" t="str">
        <f t="shared" si="357"/>
        <v>Safe</v>
      </c>
      <c r="W2502" t="str">
        <f t="shared" si="358"/>
        <v>Acceptable</v>
      </c>
      <c r="AA2502" t="str">
        <f t="shared" si="359"/>
        <v>Not-Potable</v>
      </c>
      <c r="AB2502" t="str">
        <f t="shared" si="360"/>
        <v>Potable</v>
      </c>
      <c r="AC2502" t="s">
        <v>40</v>
      </c>
    </row>
    <row r="2503" spans="2:29" x14ac:dyDescent="0.3">
      <c r="B2503">
        <v>8.2370918737142809</v>
      </c>
      <c r="C2503">
        <v>212.818562873574</v>
      </c>
      <c r="D2503">
        <v>244.14973484973402</v>
      </c>
      <c r="E2503">
        <v>5.4139779404918498</v>
      </c>
      <c r="F2503">
        <f>$AH$27</f>
        <v>333.77577661081307</v>
      </c>
      <c r="G2503">
        <v>445.55590080286601</v>
      </c>
      <c r="H2503">
        <v>12.409910386646001</v>
      </c>
      <c r="I2503">
        <v>48.560913844967601</v>
      </c>
      <c r="J2503">
        <v>3.6860744730197101</v>
      </c>
      <c r="O2503" t="str">
        <f t="shared" si="353"/>
        <v>Neutral</v>
      </c>
      <c r="P2503" t="str" cm="1">
        <f t="array" ref="P2503">_xlfn.IFS(C2502&lt;=60,"Soft",
C2502&lt;120,"Moderately Soft",
C2502&lt;=170,"Desirable",
C2502&lt;=240,"Moderately Hard",
C2502&gt;240,"Hard")</f>
        <v>Moderately Hard</v>
      </c>
      <c r="Q2503" t="str" cm="1">
        <f t="array" ref="Q2503">_xlfn.IFS(D2502&lt;50,"Non-Beneficial",
D2502&lt;=150,"Excellent",
D2502&lt;=250,"Good",
D2502&lt;=350,"Average",
D2502&lt;=500,"Poor",
D2502&lt;=800,"Very Poor",
D2502&gt;800,"Unacceptable")</f>
        <v>Good</v>
      </c>
      <c r="R2503" t="str">
        <f t="shared" si="352"/>
        <v>Needs Boiling</v>
      </c>
      <c r="S2503" t="str">
        <f t="shared" si="354"/>
        <v>Safe</v>
      </c>
      <c r="T2503" t="str">
        <f t="shared" si="355"/>
        <v>Acceptable</v>
      </c>
      <c r="U2503" t="str">
        <f t="shared" si="356"/>
        <v>Acceptable</v>
      </c>
      <c r="V2503" t="str">
        <f t="shared" si="357"/>
        <v>Safe</v>
      </c>
      <c r="W2503" t="str">
        <f t="shared" si="358"/>
        <v>Acceptable</v>
      </c>
      <c r="AA2503" t="str">
        <f t="shared" si="359"/>
        <v>Potable</v>
      </c>
      <c r="AB2503" t="str">
        <f t="shared" si="360"/>
        <v>Potable</v>
      </c>
      <c r="AC2503" t="s">
        <v>40</v>
      </c>
    </row>
    <row r="2504" spans="2:29" x14ac:dyDescent="0.3">
      <c r="B2504">
        <v>6.5740838639499799</v>
      </c>
      <c r="C2504">
        <v>186.94421135042299</v>
      </c>
      <c r="D2504">
        <v>227.23809958995</v>
      </c>
      <c r="E2504">
        <v>6.2122647349724298</v>
      </c>
      <c r="F2504">
        <v>330.78969480747901</v>
      </c>
      <c r="G2504">
        <v>385.01895056288203</v>
      </c>
      <c r="H2504">
        <v>12.062533812111299</v>
      </c>
      <c r="I2504">
        <v>72.595277187779402</v>
      </c>
      <c r="J2504">
        <v>4.9773235077401798</v>
      </c>
      <c r="O2504" t="str">
        <f t="shared" si="353"/>
        <v>Alkaline</v>
      </c>
      <c r="P2504" t="str" cm="1">
        <f t="array" ref="P2504">_xlfn.IFS(C2503&lt;=60,"Soft",
C2503&lt;120,"Moderately Soft",
C2503&lt;=170,"Desirable",
C2503&lt;=240,"Moderately Hard",
C2503&gt;240,"Hard")</f>
        <v>Moderately Hard</v>
      </c>
      <c r="Q2504" t="str" cm="1">
        <f t="array" ref="Q2504">_xlfn.IFS(D2503&lt;50,"Non-Beneficial",
D2503&lt;=150,"Excellent",
D2503&lt;=250,"Good",
D2503&lt;=350,"Average",
D2503&lt;=500,"Poor",
D2503&lt;=800,"Very Poor",
D2503&gt;800,"Unacceptable")</f>
        <v>Good</v>
      </c>
      <c r="R2504" t="str">
        <f t="shared" si="352"/>
        <v>Needs Boiling</v>
      </c>
      <c r="S2504" t="str">
        <f t="shared" si="354"/>
        <v>Safe</v>
      </c>
      <c r="T2504" t="str">
        <f t="shared" si="355"/>
        <v>Acceptable</v>
      </c>
      <c r="U2504" t="str">
        <f t="shared" si="356"/>
        <v>Acceptable</v>
      </c>
      <c r="V2504" t="str">
        <f t="shared" si="357"/>
        <v>Safe</v>
      </c>
      <c r="W2504" t="str">
        <f t="shared" si="358"/>
        <v>Acceptable</v>
      </c>
      <c r="AA2504" t="str">
        <f t="shared" si="359"/>
        <v>Not-Potable</v>
      </c>
      <c r="AB2504" t="str">
        <f t="shared" si="360"/>
        <v>Potable</v>
      </c>
      <c r="AC2504" t="s">
        <v>40</v>
      </c>
    </row>
    <row r="2505" spans="2:29" x14ac:dyDescent="0.3">
      <c r="B2505">
        <v>7.3381076095717699</v>
      </c>
      <c r="C2505">
        <v>188.854169289981</v>
      </c>
      <c r="D2505">
        <v>300.429285064265</v>
      </c>
      <c r="E2505">
        <v>7.4676238288835997</v>
      </c>
      <c r="F2505">
        <v>309.61456011558897</v>
      </c>
      <c r="G2505">
        <v>465.49987066207598</v>
      </c>
      <c r="H2505">
        <v>11.054092867384799</v>
      </c>
      <c r="I2505">
        <v>47.183651378789499</v>
      </c>
      <c r="J2505">
        <v>3.7363795954208898</v>
      </c>
      <c r="O2505" t="str">
        <f t="shared" si="353"/>
        <v>Drinkable</v>
      </c>
      <c r="P2505" t="str" cm="1">
        <f t="array" ref="P2505">_xlfn.IFS(C2504&lt;=60,"Soft",
C2504&lt;120,"Moderately Soft",
C2504&lt;=170,"Desirable",
C2504&lt;=240,"Moderately Hard",
C2504&gt;240,"Hard")</f>
        <v>Moderately Hard</v>
      </c>
      <c r="Q2505" t="str" cm="1">
        <f t="array" ref="Q2505">_xlfn.IFS(D2504&lt;50,"Non-Beneficial",
D2504&lt;=150,"Excellent",
D2504&lt;=250,"Good",
D2504&lt;=350,"Average",
D2504&lt;=500,"Poor",
D2504&lt;=800,"Very Poor",
D2504&gt;800,"Unacceptable")</f>
        <v>Good</v>
      </c>
      <c r="R2505" t="str">
        <f t="shared" si="352"/>
        <v>Needs Boiling</v>
      </c>
      <c r="S2505" t="str">
        <f t="shared" si="354"/>
        <v>Safe</v>
      </c>
      <c r="T2505" t="str">
        <f t="shared" si="355"/>
        <v>Acceptable</v>
      </c>
      <c r="U2505" t="str">
        <f t="shared" si="356"/>
        <v>Acceptable</v>
      </c>
      <c r="V2505" t="str">
        <f t="shared" si="357"/>
        <v>Safe</v>
      </c>
      <c r="W2505" t="str">
        <f t="shared" si="358"/>
        <v>Acceptable</v>
      </c>
      <c r="AA2505" t="str">
        <f t="shared" si="359"/>
        <v>Potable</v>
      </c>
      <c r="AB2505" t="str">
        <f t="shared" si="360"/>
        <v>Potable</v>
      </c>
      <c r="AC2505" t="s">
        <v>40</v>
      </c>
    </row>
    <row r="2506" spans="2:29" x14ac:dyDescent="0.3">
      <c r="B2506">
        <v>4.8511038823703201</v>
      </c>
      <c r="C2506">
        <v>146.62723668323699</v>
      </c>
      <c r="D2506">
        <v>202.27643783021301</v>
      </c>
      <c r="E2506">
        <v>6.3405341353958304</v>
      </c>
      <c r="F2506">
        <v>368.94121387425599</v>
      </c>
      <c r="G2506">
        <v>346.52030973360098</v>
      </c>
      <c r="H2506">
        <v>15.266726276090999</v>
      </c>
      <c r="I2506">
        <v>56.989925634747799</v>
      </c>
      <c r="J2506">
        <v>3.6441068937291101</v>
      </c>
      <c r="O2506" t="str">
        <f t="shared" si="353"/>
        <v>Neutral</v>
      </c>
      <c r="P2506" t="str" cm="1">
        <f t="array" ref="P2506">_xlfn.IFS(C2505&lt;=60,"Soft",
C2505&lt;120,"Moderately Soft",
C2505&lt;=170,"Desirable",
C2505&lt;=240,"Moderately Hard",
C2505&gt;240,"Hard")</f>
        <v>Moderately Hard</v>
      </c>
      <c r="Q2506" t="str" cm="1">
        <f t="array" ref="Q2506">_xlfn.IFS(D2505&lt;50,"Non-Beneficial",
D2505&lt;=150,"Excellent",
D2505&lt;=250,"Good",
D2505&lt;=350,"Average",
D2505&lt;=500,"Poor",
D2505&lt;=800,"Very Poor",
D2505&gt;800,"Unacceptable")</f>
        <v>Average</v>
      </c>
      <c r="R2506" t="str">
        <f t="shared" si="352"/>
        <v>Unacceptable</v>
      </c>
      <c r="S2506" t="str">
        <f t="shared" si="354"/>
        <v>Safe</v>
      </c>
      <c r="T2506" t="str">
        <f t="shared" si="355"/>
        <v>Acceptable</v>
      </c>
      <c r="U2506" t="str">
        <f t="shared" si="356"/>
        <v>Acceptable</v>
      </c>
      <c r="V2506" t="str">
        <f t="shared" si="357"/>
        <v>Safe</v>
      </c>
      <c r="W2506" t="str">
        <f t="shared" si="358"/>
        <v>Acceptable</v>
      </c>
      <c r="AA2506" t="str">
        <f t="shared" si="359"/>
        <v>Not-Potable</v>
      </c>
      <c r="AB2506" t="str">
        <f t="shared" si="360"/>
        <v>Potable</v>
      </c>
      <c r="AC2506" t="s">
        <v>40</v>
      </c>
    </row>
    <row r="2507" spans="2:29" x14ac:dyDescent="0.3">
      <c r="B2507">
        <v>6.9179202159618001</v>
      </c>
      <c r="C2507">
        <v>223.332958574363</v>
      </c>
      <c r="D2507">
        <v>178.62142732456701</v>
      </c>
      <c r="E2507">
        <v>7.9958900690632397</v>
      </c>
      <c r="F2507">
        <v>299.40277286403301</v>
      </c>
      <c r="G2507">
        <v>428.94802341203501</v>
      </c>
      <c r="H2507">
        <v>12.230907832026899</v>
      </c>
      <c r="I2507">
        <v>68.836829350205093</v>
      </c>
      <c r="J2507">
        <v>2.69148513523866</v>
      </c>
      <c r="O2507" t="str">
        <f t="shared" si="353"/>
        <v>Acidic</v>
      </c>
      <c r="P2507" t="str" cm="1">
        <f t="array" ref="P2507">_xlfn.IFS(C2506&lt;=60,"Soft",
C2506&lt;120,"Moderately Soft",
C2506&lt;=170,"Desirable",
C2506&lt;=240,"Moderately Hard",
C2506&gt;240,"Hard")</f>
        <v>Desirable</v>
      </c>
      <c r="Q2507" t="str" cm="1">
        <f t="array" ref="Q2507">_xlfn.IFS(D2506&lt;50,"Non-Beneficial",
D2506&lt;=150,"Excellent",
D2506&lt;=250,"Good",
D2506&lt;=350,"Average",
D2506&lt;=500,"Poor",
D2506&lt;=800,"Very Poor",
D2506&gt;800,"Unacceptable")</f>
        <v>Good</v>
      </c>
      <c r="R2507" t="str">
        <f t="shared" si="352"/>
        <v>Needs Boiling</v>
      </c>
      <c r="S2507" t="str">
        <f t="shared" si="354"/>
        <v>Safe</v>
      </c>
      <c r="T2507" t="str">
        <f t="shared" si="355"/>
        <v>Acceptable</v>
      </c>
      <c r="U2507" t="str">
        <f t="shared" si="356"/>
        <v>Acceptable</v>
      </c>
      <c r="V2507" t="str">
        <f t="shared" si="357"/>
        <v>Safe</v>
      </c>
      <c r="W2507" t="str">
        <f t="shared" si="358"/>
        <v>Acceptable</v>
      </c>
      <c r="AA2507" t="str">
        <f t="shared" si="359"/>
        <v>Not-Potable</v>
      </c>
      <c r="AB2507" t="str">
        <f t="shared" si="360"/>
        <v>Potable</v>
      </c>
      <c r="AC2507" t="s">
        <v>40</v>
      </c>
    </row>
    <row r="2508" spans="2:29" x14ac:dyDescent="0.3">
      <c r="B2508">
        <v>6.7093364393511603</v>
      </c>
      <c r="C2508">
        <v>226.42758590741701</v>
      </c>
      <c r="D2508">
        <v>82.382900383049801</v>
      </c>
      <c r="E2508">
        <v>7.6924130063215799</v>
      </c>
      <c r="F2508">
        <v>289.92138048008201</v>
      </c>
      <c r="G2508">
        <v>284.77445891221902</v>
      </c>
      <c r="H2508">
        <v>11.868480440647399</v>
      </c>
      <c r="I2508">
        <v>51.875207367809303</v>
      </c>
      <c r="J2508">
        <v>4.0743872284389004</v>
      </c>
      <c r="O2508" t="str">
        <f t="shared" si="353"/>
        <v>Neutral</v>
      </c>
      <c r="P2508" t="str" cm="1">
        <f t="array" ref="P2508">_xlfn.IFS(C2507&lt;=60,"Soft",
C2507&lt;120,"Moderately Soft",
C2507&lt;=170,"Desirable",
C2507&lt;=240,"Moderately Hard",
C2507&gt;240,"Hard")</f>
        <v>Moderately Hard</v>
      </c>
      <c r="Q2508" t="str" cm="1">
        <f t="array" ref="Q2508">_xlfn.IFS(D2507&lt;50,"Non-Beneficial",
D2507&lt;=150,"Excellent",
D2507&lt;=250,"Good",
D2507&lt;=350,"Average",
D2507&lt;=500,"Poor",
D2507&lt;=800,"Very Poor",
D2507&gt;800,"Unacceptable")</f>
        <v>Good</v>
      </c>
      <c r="R2508" t="str">
        <f t="shared" si="352"/>
        <v>Unacceptable</v>
      </c>
      <c r="S2508" t="str">
        <f t="shared" si="354"/>
        <v>Safe</v>
      </c>
      <c r="T2508" t="str">
        <f t="shared" si="355"/>
        <v>Acceptable</v>
      </c>
      <c r="U2508" t="str">
        <f t="shared" si="356"/>
        <v>Acceptable</v>
      </c>
      <c r="V2508" t="str">
        <f t="shared" si="357"/>
        <v>Safe</v>
      </c>
      <c r="W2508" t="str">
        <f t="shared" si="358"/>
        <v>Acceptable</v>
      </c>
      <c r="AA2508" t="str">
        <f t="shared" si="359"/>
        <v>Not-Potable</v>
      </c>
      <c r="AB2508" t="str">
        <f t="shared" si="360"/>
        <v>Potable</v>
      </c>
      <c r="AC2508" t="s">
        <v>40</v>
      </c>
    </row>
    <row r="2509" spans="2:29" x14ac:dyDescent="0.3">
      <c r="B2509">
        <v>6.8940508789532</v>
      </c>
      <c r="C2509">
        <v>170.571297770672</v>
      </c>
      <c r="D2509">
        <v>174.754677537698</v>
      </c>
      <c r="E2509">
        <v>5.1947838938133701</v>
      </c>
      <c r="F2509">
        <v>363.308755422243</v>
      </c>
      <c r="G2509">
        <v>641.58608706423695</v>
      </c>
      <c r="H2509">
        <v>17.1831801734149</v>
      </c>
      <c r="I2509">
        <v>40.916571777509702</v>
      </c>
      <c r="J2509">
        <v>4.5688432229820304</v>
      </c>
      <c r="O2509" t="str">
        <f t="shared" si="353"/>
        <v>Drinkable</v>
      </c>
      <c r="P2509" t="str" cm="1">
        <f t="array" ref="P2509">_xlfn.IFS(C2508&lt;=60,"Soft",
C2508&lt;120,"Moderately Soft",
C2508&lt;=170,"Desirable",
C2508&lt;=240,"Moderately Hard",
C2508&gt;240,"Hard")</f>
        <v>Moderately Hard</v>
      </c>
      <c r="Q2509" t="str" cm="1">
        <f t="array" ref="Q2509">_xlfn.IFS(D2508&lt;50,"Non-Beneficial",
D2508&lt;=150,"Excellent",
D2508&lt;=250,"Good",
D2508&lt;=350,"Average",
D2508&lt;=500,"Poor",
D2508&lt;=800,"Very Poor",
D2508&gt;800,"Unacceptable")</f>
        <v>Excellent</v>
      </c>
      <c r="R2509" t="str">
        <f t="shared" si="352"/>
        <v>Unacceptable</v>
      </c>
      <c r="S2509" t="str">
        <f t="shared" si="354"/>
        <v>Safe</v>
      </c>
      <c r="T2509" t="str">
        <f t="shared" si="355"/>
        <v>Acceptable</v>
      </c>
      <c r="U2509" t="str">
        <f t="shared" si="356"/>
        <v>Acceptable</v>
      </c>
      <c r="V2509" t="str">
        <f t="shared" si="357"/>
        <v>Safe</v>
      </c>
      <c r="W2509" t="str">
        <f t="shared" si="358"/>
        <v>Acceptable</v>
      </c>
      <c r="AA2509" t="str">
        <f t="shared" si="359"/>
        <v>Not-Potable</v>
      </c>
      <c r="AB2509" t="str">
        <f t="shared" si="360"/>
        <v>Potable</v>
      </c>
      <c r="AC2509" t="s">
        <v>40</v>
      </c>
    </row>
    <row r="2510" spans="2:29" x14ac:dyDescent="0.3">
      <c r="B2510">
        <v>9.8647270920998196</v>
      </c>
      <c r="C2510">
        <v>278.08144633954299</v>
      </c>
      <c r="D2510">
        <v>129.78197125527001</v>
      </c>
      <c r="E2510">
        <v>6.9085719544392497</v>
      </c>
      <c r="F2510">
        <v>319.382002266727</v>
      </c>
      <c r="G2510">
        <v>486.63793754037698</v>
      </c>
      <c r="H2510">
        <v>14.351340508356699</v>
      </c>
      <c r="I2510">
        <v>84.798792191463704</v>
      </c>
      <c r="J2510">
        <v>3.7018952984478402</v>
      </c>
      <c r="O2510" t="str">
        <f t="shared" si="353"/>
        <v>Neutral</v>
      </c>
      <c r="P2510" t="str" cm="1">
        <f t="array" ref="P2510">_xlfn.IFS(C2509&lt;=60,"Soft",
C2509&lt;120,"Moderately Soft",
C2509&lt;=170,"Desirable",
C2509&lt;=240,"Moderately Hard",
C2509&gt;240,"Hard")</f>
        <v>Moderately Hard</v>
      </c>
      <c r="Q2510" t="str" cm="1">
        <f t="array" ref="Q2510">_xlfn.IFS(D2509&lt;50,"Non-Beneficial",
D2509&lt;=150,"Excellent",
D2509&lt;=250,"Good",
D2509&lt;=350,"Average",
D2509&lt;=500,"Poor",
D2509&lt;=800,"Very Poor",
D2509&gt;800,"Unacceptable")</f>
        <v>Good</v>
      </c>
      <c r="R2510" t="str">
        <f t="shared" si="352"/>
        <v>Needs Boiling</v>
      </c>
      <c r="S2510" t="str">
        <f t="shared" si="354"/>
        <v>Safe</v>
      </c>
      <c r="T2510" t="str">
        <f t="shared" si="355"/>
        <v>Unacceptable</v>
      </c>
      <c r="U2510" t="str">
        <f t="shared" si="356"/>
        <v>Acceptable</v>
      </c>
      <c r="V2510" t="str">
        <f t="shared" si="357"/>
        <v>Safe</v>
      </c>
      <c r="W2510" t="str">
        <f t="shared" si="358"/>
        <v>Acceptable</v>
      </c>
      <c r="AA2510" t="str">
        <f t="shared" si="359"/>
        <v>Not-Potable</v>
      </c>
      <c r="AB2510" t="str">
        <f t="shared" si="360"/>
        <v>Potable</v>
      </c>
      <c r="AC2510" t="s">
        <v>40</v>
      </c>
    </row>
    <row r="2511" spans="2:29" x14ac:dyDescent="0.3">
      <c r="B2511">
        <f>$AG$27</f>
        <v>7.080794504276815</v>
      </c>
      <c r="C2511">
        <v>210.20492128814499</v>
      </c>
      <c r="D2511">
        <v>268.94144890190199</v>
      </c>
      <c r="E2511">
        <v>4.3127619637594803</v>
      </c>
      <c r="F2511">
        <v>329.146437550325</v>
      </c>
      <c r="G2511">
        <v>344.515150129169</v>
      </c>
      <c r="H2511">
        <v>15.1091908600708</v>
      </c>
      <c r="I2511">
        <f>$AI$27</f>
        <v>66.396292946768</v>
      </c>
      <c r="J2511">
        <v>4.9039144794323803</v>
      </c>
      <c r="O2511" t="str">
        <f t="shared" si="353"/>
        <v>Alkaline</v>
      </c>
      <c r="P2511" t="str" cm="1">
        <f t="array" ref="P2511">_xlfn.IFS(C2510&lt;=60,"Soft",
C2510&lt;120,"Moderately Soft",
C2510&lt;=170,"Desirable",
C2510&lt;=240,"Moderately Hard",
C2510&gt;240,"Hard")</f>
        <v>Hard</v>
      </c>
      <c r="Q2511" t="str" cm="1">
        <f t="array" ref="Q2511">_xlfn.IFS(D2510&lt;50,"Non-Beneficial",
D2510&lt;=150,"Excellent",
D2510&lt;=250,"Good",
D2510&lt;=350,"Average",
D2510&lt;=500,"Poor",
D2510&lt;=800,"Very Poor",
D2510&gt;800,"Unacceptable")</f>
        <v>Excellent</v>
      </c>
      <c r="R2511" t="str">
        <f t="shared" si="352"/>
        <v>Needs Boiling</v>
      </c>
      <c r="S2511" t="str">
        <f t="shared" si="354"/>
        <v>Safe</v>
      </c>
      <c r="T2511" t="str">
        <f t="shared" si="355"/>
        <v>Acceptable</v>
      </c>
      <c r="U2511" t="str">
        <f t="shared" si="356"/>
        <v>Acceptable</v>
      </c>
      <c r="V2511" t="str">
        <f t="shared" si="357"/>
        <v>Unsafe</v>
      </c>
      <c r="W2511" t="str">
        <f t="shared" si="358"/>
        <v>Acceptable</v>
      </c>
      <c r="AA2511" t="str">
        <f t="shared" si="359"/>
        <v>Not-Potable</v>
      </c>
      <c r="AB2511" t="str">
        <f t="shared" si="360"/>
        <v>Not-Potable</v>
      </c>
      <c r="AC2511" t="s">
        <v>40</v>
      </c>
    </row>
    <row r="2512" spans="2:29" x14ac:dyDescent="0.3">
      <c r="B2512">
        <v>8.0396968632483397</v>
      </c>
      <c r="C2512">
        <v>233.85621914582299</v>
      </c>
      <c r="D2512">
        <v>82.013621132252297</v>
      </c>
      <c r="E2512">
        <v>8.29301801465156</v>
      </c>
      <c r="F2512">
        <f>$AH$27</f>
        <v>333.77577661081307</v>
      </c>
      <c r="G2512">
        <v>461.20977974503802</v>
      </c>
      <c r="H2512">
        <v>12.8779603637633</v>
      </c>
      <c r="I2512">
        <v>68.750867514240099</v>
      </c>
      <c r="J2512">
        <v>3.82606324842848</v>
      </c>
      <c r="O2512" t="str">
        <f t="shared" si="353"/>
        <v>Neutral</v>
      </c>
      <c r="P2512" t="str" cm="1">
        <f t="array" ref="P2512">_xlfn.IFS(C2511&lt;=60,"Soft",
C2511&lt;120,"Moderately Soft",
C2511&lt;=170,"Desirable",
C2511&lt;=240,"Moderately Hard",
C2511&gt;240,"Hard")</f>
        <v>Moderately Hard</v>
      </c>
      <c r="Q2512" t="str" cm="1">
        <f t="array" ref="Q2512">_xlfn.IFS(D2511&lt;50,"Non-Beneficial",
D2511&lt;=150,"Excellent",
D2511&lt;=250,"Good",
D2511&lt;=350,"Average",
D2511&lt;=500,"Poor",
D2511&lt;=800,"Very Poor",
D2511&gt;800,"Unacceptable")</f>
        <v>Average</v>
      </c>
      <c r="R2512" t="str">
        <f t="shared" si="352"/>
        <v>Acceptable</v>
      </c>
      <c r="S2512" t="str">
        <f t="shared" si="354"/>
        <v>Safe</v>
      </c>
      <c r="T2512" t="str">
        <f t="shared" si="355"/>
        <v>Acceptable</v>
      </c>
      <c r="U2512" t="str">
        <f t="shared" si="356"/>
        <v>Acceptable</v>
      </c>
      <c r="V2512" t="str">
        <f t="shared" si="357"/>
        <v>Safe</v>
      </c>
      <c r="W2512" t="str">
        <f t="shared" si="358"/>
        <v>Acceptable</v>
      </c>
      <c r="AA2512" t="str">
        <f t="shared" si="359"/>
        <v>Potable</v>
      </c>
      <c r="AB2512" t="str">
        <f t="shared" si="360"/>
        <v>Potable</v>
      </c>
      <c r="AC2512" t="s">
        <v>40</v>
      </c>
    </row>
    <row r="2513" spans="2:29" x14ac:dyDescent="0.3">
      <c r="B2513">
        <v>9.8247064760381804</v>
      </c>
      <c r="C2513">
        <v>218.01952990829</v>
      </c>
      <c r="D2513">
        <v>151.209247162418</v>
      </c>
      <c r="E2513">
        <v>3.1248325554320999</v>
      </c>
      <c r="F2513">
        <f>$AH$27</f>
        <v>333.77577661081307</v>
      </c>
      <c r="G2513">
        <v>498.93351854944001</v>
      </c>
      <c r="H2513">
        <v>14.836623957315201</v>
      </c>
      <c r="I2513">
        <v>42.168234196014097</v>
      </c>
      <c r="J2513">
        <v>3.2260353593262101</v>
      </c>
      <c r="O2513" t="str">
        <f t="shared" si="353"/>
        <v>Alkaline</v>
      </c>
      <c r="P2513" t="str" cm="1">
        <f t="array" ref="P2513">_xlfn.IFS(C2512&lt;=60,"Soft",
C2512&lt;120,"Moderately Soft",
C2512&lt;=170,"Desirable",
C2512&lt;=240,"Moderately Hard",
C2512&gt;240,"Hard")</f>
        <v>Moderately Hard</v>
      </c>
      <c r="Q2513" t="str" cm="1">
        <f t="array" ref="Q2513">_xlfn.IFS(D2512&lt;50,"Non-Beneficial",
D2512&lt;=150,"Excellent",
D2512&lt;=250,"Good",
D2512&lt;=350,"Average",
D2512&lt;=500,"Poor",
D2512&lt;=800,"Very Poor",
D2512&gt;800,"Unacceptable")</f>
        <v>Excellent</v>
      </c>
      <c r="R2513" t="str">
        <f t="shared" si="352"/>
        <v>Unacceptable</v>
      </c>
      <c r="S2513" t="str">
        <f t="shared" si="354"/>
        <v>Safe</v>
      </c>
      <c r="T2513" t="str">
        <f t="shared" si="355"/>
        <v>Acceptable</v>
      </c>
      <c r="U2513" t="str">
        <f t="shared" si="356"/>
        <v>Acceptable</v>
      </c>
      <c r="V2513" t="str">
        <f t="shared" si="357"/>
        <v>Safe</v>
      </c>
      <c r="W2513" t="str">
        <f t="shared" si="358"/>
        <v>Acceptable</v>
      </c>
      <c r="AA2513" t="str">
        <f t="shared" si="359"/>
        <v>Not-Potable</v>
      </c>
      <c r="AB2513" t="str">
        <f t="shared" si="360"/>
        <v>Not-Potable</v>
      </c>
      <c r="AC2513" t="s">
        <v>40</v>
      </c>
    </row>
    <row r="2514" spans="2:29" x14ac:dyDescent="0.3">
      <c r="B2514">
        <v>10.8873049948212</v>
      </c>
      <c r="C2514">
        <v>283.89586375660298</v>
      </c>
      <c r="D2514">
        <v>151.77218190162799</v>
      </c>
      <c r="E2514">
        <v>4.6565377494595799</v>
      </c>
      <c r="F2514">
        <v>334.18083341529501</v>
      </c>
      <c r="G2514">
        <v>420.60764907664401</v>
      </c>
      <c r="H2514">
        <v>12.7024894385282</v>
      </c>
      <c r="I2514">
        <v>72.102324293060406</v>
      </c>
      <c r="J2514">
        <v>4.0041612995201898</v>
      </c>
      <c r="O2514" t="str">
        <f t="shared" si="353"/>
        <v>Alkaline</v>
      </c>
      <c r="P2514" t="str" cm="1">
        <f t="array" ref="P2514">_xlfn.IFS(C2513&lt;=60,"Soft",
C2513&lt;120,"Moderately Soft",
C2513&lt;=170,"Desirable",
C2513&lt;=240,"Moderately Hard",
C2513&gt;240,"Hard")</f>
        <v>Moderately Hard</v>
      </c>
      <c r="Q2514" t="str" cm="1">
        <f t="array" ref="Q2514">_xlfn.IFS(D2513&lt;50,"Non-Beneficial",
D2513&lt;=150,"Excellent",
D2513&lt;=250,"Good",
D2513&lt;=350,"Average",
D2513&lt;=500,"Poor",
D2513&lt;=800,"Very Poor",
D2513&gt;800,"Unacceptable")</f>
        <v>Good</v>
      </c>
      <c r="R2514" t="str">
        <f t="shared" si="352"/>
        <v>Acceptable</v>
      </c>
      <c r="S2514" t="str">
        <f t="shared" si="354"/>
        <v>Safe</v>
      </c>
      <c r="T2514" t="str">
        <f t="shared" si="355"/>
        <v>Acceptable</v>
      </c>
      <c r="U2514" t="str">
        <f t="shared" si="356"/>
        <v>Acceptable</v>
      </c>
      <c r="V2514" t="str">
        <f t="shared" si="357"/>
        <v>Safe</v>
      </c>
      <c r="W2514" t="str">
        <f t="shared" si="358"/>
        <v>Acceptable</v>
      </c>
      <c r="AA2514" t="str">
        <f t="shared" si="359"/>
        <v>Not-Potable</v>
      </c>
      <c r="AB2514" t="str">
        <f t="shared" si="360"/>
        <v>Potable</v>
      </c>
      <c r="AC2514" t="s">
        <v>40</v>
      </c>
    </row>
    <row r="2515" spans="2:29" x14ac:dyDescent="0.3">
      <c r="B2515">
        <v>9.8314016905270396</v>
      </c>
      <c r="C2515">
        <v>263.63272179696997</v>
      </c>
      <c r="D2515">
        <v>133.45369098444399</v>
      </c>
      <c r="E2515">
        <v>6.5669285935798296</v>
      </c>
      <c r="F2515">
        <v>295.77421778689001</v>
      </c>
      <c r="G2515">
        <v>462.43973722372903</v>
      </c>
      <c r="H2515">
        <v>12.002322925896999</v>
      </c>
      <c r="I2515">
        <v>76.021367093687203</v>
      </c>
      <c r="J2515">
        <v>3.3118081384490101</v>
      </c>
      <c r="O2515" t="str">
        <f t="shared" si="353"/>
        <v>Alkaline</v>
      </c>
      <c r="P2515" t="str" cm="1">
        <f t="array" ref="P2515">_xlfn.IFS(C2514&lt;=60,"Soft",
C2514&lt;120,"Moderately Soft",
C2514&lt;=170,"Desirable",
C2514&lt;=240,"Moderately Hard",
C2514&gt;240,"Hard")</f>
        <v>Hard</v>
      </c>
      <c r="Q2515" t="str" cm="1">
        <f t="array" ref="Q2515">_xlfn.IFS(D2514&lt;50,"Non-Beneficial",
D2514&lt;=150,"Excellent",
D2514&lt;=250,"Good",
D2514&lt;=350,"Average",
D2514&lt;=500,"Poor",
D2514&lt;=800,"Very Poor",
D2514&gt;800,"Unacceptable")</f>
        <v>Good</v>
      </c>
      <c r="R2515" t="str">
        <f t="shared" si="352"/>
        <v>Acceptable</v>
      </c>
      <c r="S2515" t="str">
        <f t="shared" si="354"/>
        <v>Safe</v>
      </c>
      <c r="T2515" t="str">
        <f t="shared" si="355"/>
        <v>Acceptable</v>
      </c>
      <c r="U2515" t="str">
        <f t="shared" si="356"/>
        <v>Acceptable</v>
      </c>
      <c r="V2515" t="str">
        <f t="shared" si="357"/>
        <v>Safe</v>
      </c>
      <c r="W2515" t="str">
        <f t="shared" si="358"/>
        <v>Acceptable</v>
      </c>
      <c r="AA2515" t="str">
        <f t="shared" si="359"/>
        <v>Not-Potable</v>
      </c>
      <c r="AB2515" t="str">
        <f t="shared" si="360"/>
        <v>Not-Potable</v>
      </c>
      <c r="AC2515" t="s">
        <v>40</v>
      </c>
    </row>
    <row r="2516" spans="2:29" x14ac:dyDescent="0.3">
      <c r="B2516">
        <v>6.5284794528055103</v>
      </c>
      <c r="C2516">
        <v>176.939675882172</v>
      </c>
      <c r="D2516">
        <v>185.33337827627099</v>
      </c>
      <c r="E2516">
        <v>6.0832678555906403</v>
      </c>
      <c r="F2516">
        <v>336.29641311079303</v>
      </c>
      <c r="G2516">
        <v>491.47792378979</v>
      </c>
      <c r="H2516">
        <v>13.5312637079551</v>
      </c>
      <c r="I2516">
        <v>96.944103967459</v>
      </c>
      <c r="J2516">
        <v>4.0632764275187796</v>
      </c>
      <c r="O2516" t="str">
        <f t="shared" si="353"/>
        <v>Alkaline</v>
      </c>
      <c r="P2516" t="str" cm="1">
        <f t="array" ref="P2516">_xlfn.IFS(C2515&lt;=60,"Soft",
C2515&lt;120,"Moderately Soft",
C2515&lt;=170,"Desirable",
C2515&lt;=240,"Moderately Hard",
C2515&gt;240,"Hard")</f>
        <v>Hard</v>
      </c>
      <c r="Q2516" t="str" cm="1">
        <f t="array" ref="Q2516">_xlfn.IFS(D2515&lt;50,"Non-Beneficial",
D2515&lt;=150,"Excellent",
D2515&lt;=250,"Good",
D2515&lt;=350,"Average",
D2515&lt;=500,"Poor",
D2515&lt;=800,"Very Poor",
D2515&gt;800,"Unacceptable")</f>
        <v>Excellent</v>
      </c>
      <c r="R2516" t="str">
        <f t="shared" si="352"/>
        <v>Needs Boiling</v>
      </c>
      <c r="S2516" t="str">
        <f t="shared" si="354"/>
        <v>Safe</v>
      </c>
      <c r="T2516" t="str">
        <f t="shared" si="355"/>
        <v>Acceptable</v>
      </c>
      <c r="U2516" t="str">
        <f t="shared" si="356"/>
        <v>Acceptable</v>
      </c>
      <c r="V2516" t="str">
        <f t="shared" si="357"/>
        <v>Safe</v>
      </c>
      <c r="W2516" t="str">
        <f t="shared" si="358"/>
        <v>Acceptable</v>
      </c>
      <c r="AA2516" t="str">
        <f t="shared" si="359"/>
        <v>Not-Potable</v>
      </c>
      <c r="AB2516" t="str">
        <f t="shared" si="360"/>
        <v>Not-Potable</v>
      </c>
      <c r="AC2516" t="s">
        <v>40</v>
      </c>
    </row>
    <row r="2517" spans="2:29" x14ac:dyDescent="0.3">
      <c r="B2517">
        <v>4.0914114501536396</v>
      </c>
      <c r="C2517">
        <v>146.78993810075701</v>
      </c>
      <c r="D2517">
        <v>242.52458824378701</v>
      </c>
      <c r="E2517">
        <v>7.2549808107250104</v>
      </c>
      <c r="F2517">
        <v>282.69350210853003</v>
      </c>
      <c r="G2517">
        <v>482.294404236167</v>
      </c>
      <c r="H2517">
        <v>10.6115555104954</v>
      </c>
      <c r="I2517">
        <v>70.069441708309299</v>
      </c>
      <c r="J2517">
        <v>5.9523248196212997</v>
      </c>
      <c r="O2517" t="str">
        <f t="shared" si="353"/>
        <v>Drinkable</v>
      </c>
      <c r="P2517" t="str" cm="1">
        <f t="array" ref="P2517">_xlfn.IFS(C2516&lt;=60,"Soft",
C2516&lt;120,"Moderately Soft",
C2516&lt;=170,"Desirable",
C2516&lt;=240,"Moderately Hard",
C2516&gt;240,"Hard")</f>
        <v>Moderately Hard</v>
      </c>
      <c r="Q2517" t="str" cm="1">
        <f t="array" ref="Q2517">_xlfn.IFS(D2516&lt;50,"Non-Beneficial",
D2516&lt;=150,"Excellent",
D2516&lt;=250,"Good",
D2516&lt;=350,"Average",
D2516&lt;=500,"Poor",
D2516&lt;=800,"Very Poor",
D2516&gt;800,"Unacceptable")</f>
        <v>Good</v>
      </c>
      <c r="R2517" t="str">
        <f t="shared" si="352"/>
        <v>Needs Boiling</v>
      </c>
      <c r="S2517" t="str">
        <f t="shared" si="354"/>
        <v>Safe</v>
      </c>
      <c r="T2517" t="str">
        <f t="shared" si="355"/>
        <v>Acceptable</v>
      </c>
      <c r="U2517" t="str">
        <f t="shared" si="356"/>
        <v>Acceptable</v>
      </c>
      <c r="V2517" t="str">
        <f t="shared" si="357"/>
        <v>Unsafe</v>
      </c>
      <c r="W2517" t="str">
        <f t="shared" si="358"/>
        <v>Acceptable</v>
      </c>
      <c r="AA2517" t="str">
        <f t="shared" si="359"/>
        <v>Not-Potable</v>
      </c>
      <c r="AB2517" t="str">
        <f t="shared" si="360"/>
        <v>Potable</v>
      </c>
      <c r="AC2517" t="s">
        <v>40</v>
      </c>
    </row>
    <row r="2518" spans="2:29" x14ac:dyDescent="0.3">
      <c r="B2518">
        <f>$AG$27</f>
        <v>7.080794504276815</v>
      </c>
      <c r="C2518">
        <v>197.712183015471</v>
      </c>
      <c r="D2518">
        <v>129.62389672891902</v>
      </c>
      <c r="E2518">
        <v>6.4765838824889199</v>
      </c>
      <c r="F2518">
        <v>362.72195392688798</v>
      </c>
      <c r="G2518">
        <v>503.84300113430999</v>
      </c>
      <c r="H2518">
        <v>18.892393475648099</v>
      </c>
      <c r="I2518">
        <v>80.3463478362968</v>
      </c>
      <c r="J2518">
        <v>3.5008486617925199</v>
      </c>
      <c r="O2518" t="str">
        <f t="shared" si="353"/>
        <v>Acidic</v>
      </c>
      <c r="P2518" t="str" cm="1">
        <f t="array" ref="P2518">_xlfn.IFS(C2517&lt;=60,"Soft",
C2517&lt;120,"Moderately Soft",
C2517&lt;=170,"Desirable",
C2517&lt;=240,"Moderately Hard",
C2517&gt;240,"Hard")</f>
        <v>Desirable</v>
      </c>
      <c r="Q2518" t="str" cm="1">
        <f t="array" ref="Q2518">_xlfn.IFS(D2517&lt;50,"Non-Beneficial",
D2517&lt;=150,"Excellent",
D2517&lt;=250,"Good",
D2517&lt;=350,"Average",
D2517&lt;=500,"Poor",
D2517&lt;=800,"Very Poor",
D2517&gt;800,"Unacceptable")</f>
        <v>Good</v>
      </c>
      <c r="R2518" t="str">
        <f t="shared" si="352"/>
        <v>Unacceptable</v>
      </c>
      <c r="S2518" t="str">
        <f t="shared" si="354"/>
        <v>Safe</v>
      </c>
      <c r="T2518" t="str">
        <f t="shared" si="355"/>
        <v>Acceptable</v>
      </c>
      <c r="U2518" t="str">
        <f t="shared" si="356"/>
        <v>Acceptable</v>
      </c>
      <c r="V2518" t="str">
        <f t="shared" si="357"/>
        <v>Safe</v>
      </c>
      <c r="W2518" t="str">
        <f t="shared" si="358"/>
        <v>Unacceptable</v>
      </c>
      <c r="AA2518" t="str">
        <f t="shared" si="359"/>
        <v>Not-Potable</v>
      </c>
      <c r="AB2518" t="str">
        <f t="shared" si="360"/>
        <v>Not-Potable</v>
      </c>
      <c r="AC2518" t="s">
        <v>40</v>
      </c>
    </row>
    <row r="2519" spans="2:29" x14ac:dyDescent="0.3">
      <c r="B2519">
        <f>$AG$27</f>
        <v>7.080794504276815</v>
      </c>
      <c r="C2519">
        <v>232.86439102297399</v>
      </c>
      <c r="D2519">
        <v>326.00429406057998</v>
      </c>
      <c r="E2519">
        <v>6.7026715997649804</v>
      </c>
      <c r="F2519">
        <v>343.59870032712001</v>
      </c>
      <c r="G2519">
        <v>447.39468513439999</v>
      </c>
      <c r="H2519">
        <v>13.9000891852611</v>
      </c>
      <c r="I2519">
        <v>52.892084793947397</v>
      </c>
      <c r="J2519">
        <v>3.1653909007410799</v>
      </c>
      <c r="O2519" t="str">
        <f t="shared" si="353"/>
        <v>Neutral</v>
      </c>
      <c r="P2519" t="str" cm="1">
        <f t="array" ref="P2519">_xlfn.IFS(C2518&lt;=60,"Soft",
C2518&lt;120,"Moderately Soft",
C2518&lt;=170,"Desirable",
C2518&lt;=240,"Moderately Hard",
C2518&gt;240,"Hard")</f>
        <v>Moderately Hard</v>
      </c>
      <c r="Q2519" t="str" cm="1">
        <f t="array" ref="Q2519">_xlfn.IFS(D2518&lt;50,"Non-Beneficial",
D2518&lt;=150,"Excellent",
D2518&lt;=250,"Good",
D2518&lt;=350,"Average",
D2518&lt;=500,"Poor",
D2518&lt;=800,"Very Poor",
D2518&gt;800,"Unacceptable")</f>
        <v>Excellent</v>
      </c>
      <c r="R2519" t="str">
        <f t="shared" si="352"/>
        <v>Needs Boiling</v>
      </c>
      <c r="S2519" t="str">
        <f t="shared" si="354"/>
        <v>Safe</v>
      </c>
      <c r="T2519" t="str">
        <f t="shared" si="355"/>
        <v>Unacceptable</v>
      </c>
      <c r="U2519" t="str">
        <f t="shared" si="356"/>
        <v>Acceptable</v>
      </c>
      <c r="V2519" t="str">
        <f t="shared" si="357"/>
        <v>Unsafe</v>
      </c>
      <c r="W2519" t="str">
        <f t="shared" si="358"/>
        <v>Acceptable</v>
      </c>
      <c r="AA2519" t="str">
        <f t="shared" si="359"/>
        <v>Not-Potable</v>
      </c>
      <c r="AB2519" t="str">
        <f t="shared" si="360"/>
        <v>Not-Potable</v>
      </c>
      <c r="AC2519" t="s">
        <v>40</v>
      </c>
    </row>
    <row r="2520" spans="2:29" x14ac:dyDescent="0.3">
      <c r="B2520">
        <f>$AG$27</f>
        <v>7.080794504276815</v>
      </c>
      <c r="C2520">
        <v>192.61766234494399</v>
      </c>
      <c r="D2520">
        <v>365.206586974191</v>
      </c>
      <c r="E2520">
        <v>7.4589698937446203</v>
      </c>
      <c r="F2520">
        <f>$AH$27</f>
        <v>333.77577661081307</v>
      </c>
      <c r="G2520">
        <v>474.14789852567901</v>
      </c>
      <c r="H2520">
        <v>16.986365370742099</v>
      </c>
      <c r="I2520">
        <v>82.440202272976606</v>
      </c>
      <c r="J2520">
        <v>4.3239895975670901</v>
      </c>
      <c r="O2520" t="str">
        <f t="shared" si="353"/>
        <v>Neutral</v>
      </c>
      <c r="P2520" t="str" cm="1">
        <f t="array" ref="P2520">_xlfn.IFS(C2519&lt;=60,"Soft",
C2519&lt;120,"Moderately Soft",
C2519&lt;=170,"Desirable",
C2519&lt;=240,"Moderately Hard",
C2519&gt;240,"Hard")</f>
        <v>Moderately Hard</v>
      </c>
      <c r="Q2520" t="str" cm="1">
        <f t="array" ref="Q2520">_xlfn.IFS(D2519&lt;50,"Non-Beneficial",
D2519&lt;=150,"Excellent",
D2519&lt;=250,"Good",
D2519&lt;=350,"Average",
D2519&lt;=500,"Poor",
D2519&lt;=800,"Very Poor",
D2519&gt;800,"Unacceptable")</f>
        <v>Average</v>
      </c>
      <c r="R2520" t="str">
        <f t="shared" si="352"/>
        <v>Needs Boiling</v>
      </c>
      <c r="S2520" t="str">
        <f t="shared" si="354"/>
        <v>Safe</v>
      </c>
      <c r="T2520" t="str">
        <f t="shared" si="355"/>
        <v>Acceptable</v>
      </c>
      <c r="U2520" t="str">
        <f t="shared" si="356"/>
        <v>Acceptable</v>
      </c>
      <c r="V2520" t="str">
        <f t="shared" si="357"/>
        <v>Safe</v>
      </c>
      <c r="W2520" t="str">
        <f t="shared" si="358"/>
        <v>Acceptable</v>
      </c>
      <c r="AA2520" t="str">
        <f t="shared" si="359"/>
        <v>Potable</v>
      </c>
      <c r="AB2520" t="str">
        <f t="shared" si="360"/>
        <v>Potable</v>
      </c>
      <c r="AC2520" t="s">
        <v>40</v>
      </c>
    </row>
    <row r="2521" spans="2:29" x14ac:dyDescent="0.3">
      <c r="B2521">
        <v>6.1751649493847802</v>
      </c>
      <c r="C2521">
        <v>193.28260165415301</v>
      </c>
      <c r="D2521">
        <v>328.75192057359703</v>
      </c>
      <c r="E2521">
        <v>10.896662749833499</v>
      </c>
      <c r="F2521">
        <v>337.50621074708602</v>
      </c>
      <c r="G2521">
        <v>414.90201721362899</v>
      </c>
      <c r="H2521">
        <v>12.997822914330101</v>
      </c>
      <c r="I2521">
        <v>69.867381945872907</v>
      </c>
      <c r="J2521">
        <v>3.3413692911239599</v>
      </c>
      <c r="O2521" t="str">
        <f t="shared" si="353"/>
        <v>Neutral</v>
      </c>
      <c r="P2521" t="str" cm="1">
        <f t="array" ref="P2521">_xlfn.IFS(C2520&lt;=60,"Soft",
C2520&lt;120,"Moderately Soft",
C2520&lt;=170,"Desirable",
C2520&lt;=240,"Moderately Hard",
C2520&gt;240,"Hard")</f>
        <v>Moderately Hard</v>
      </c>
      <c r="Q2521" t="str" cm="1">
        <f t="array" ref="Q2521">_xlfn.IFS(D2520&lt;50,"Non-Beneficial",
D2520&lt;=150,"Excellent",
D2520&lt;=250,"Good",
D2520&lt;=350,"Average",
D2520&lt;=500,"Poor",
D2520&lt;=800,"Very Poor",
D2520&gt;800,"Unacceptable")</f>
        <v>Poor</v>
      </c>
      <c r="R2521" t="str">
        <f t="shared" si="352"/>
        <v>Unacceptable</v>
      </c>
      <c r="S2521" t="str">
        <f t="shared" si="354"/>
        <v>Safe</v>
      </c>
      <c r="T2521" t="str">
        <f t="shared" si="355"/>
        <v>Acceptable</v>
      </c>
      <c r="U2521" t="str">
        <f t="shared" si="356"/>
        <v>Acceptable</v>
      </c>
      <c r="V2521" t="str">
        <f t="shared" si="357"/>
        <v>Unsafe</v>
      </c>
      <c r="W2521" t="str">
        <f t="shared" si="358"/>
        <v>Acceptable</v>
      </c>
      <c r="AA2521" t="str">
        <f t="shared" si="359"/>
        <v>Not-Potable</v>
      </c>
      <c r="AB2521" t="str">
        <f t="shared" si="360"/>
        <v>Not-Potable</v>
      </c>
      <c r="AC2521" t="s">
        <v>40</v>
      </c>
    </row>
    <row r="2522" spans="2:29" x14ac:dyDescent="0.3">
      <c r="B2522">
        <v>8.7361263837492196</v>
      </c>
      <c r="C2522">
        <v>257.23132859551203</v>
      </c>
      <c r="D2522">
        <v>127.26298639170099</v>
      </c>
      <c r="E2522">
        <v>10.3265575690825</v>
      </c>
      <c r="F2522">
        <v>356.41543394574398</v>
      </c>
      <c r="G2522">
        <v>506.37593378731901</v>
      </c>
      <c r="H2522">
        <v>11.3374886261655</v>
      </c>
      <c r="I2522">
        <v>69.425714543355497</v>
      </c>
      <c r="J2522">
        <v>3.3685326113059402</v>
      </c>
      <c r="O2522" t="str">
        <f t="shared" si="353"/>
        <v>Acidic</v>
      </c>
      <c r="P2522" t="str" cm="1">
        <f t="array" ref="P2522">_xlfn.IFS(C2521&lt;=60,"Soft",
C2521&lt;120,"Moderately Soft",
C2521&lt;=170,"Desirable",
C2521&lt;=240,"Moderately Hard",
C2521&gt;240,"Hard")</f>
        <v>Moderately Hard</v>
      </c>
      <c r="Q2522" t="str" cm="1">
        <f t="array" ref="Q2522">_xlfn.IFS(D2521&lt;50,"Non-Beneficial",
D2521&lt;=150,"Excellent",
D2521&lt;=250,"Good",
D2521&lt;=350,"Average",
D2521&lt;=500,"Poor",
D2521&lt;=800,"Very Poor",
D2521&gt;800,"Unacceptable")</f>
        <v>Average</v>
      </c>
      <c r="R2522" t="str">
        <f t="shared" si="352"/>
        <v>Unacceptable</v>
      </c>
      <c r="S2522" t="str">
        <f t="shared" si="354"/>
        <v>Safe</v>
      </c>
      <c r="T2522" t="str">
        <f t="shared" si="355"/>
        <v>Acceptable</v>
      </c>
      <c r="U2522" t="str">
        <f t="shared" si="356"/>
        <v>Acceptable</v>
      </c>
      <c r="V2522" t="str">
        <f t="shared" si="357"/>
        <v>Safe</v>
      </c>
      <c r="W2522" t="str">
        <f t="shared" si="358"/>
        <v>Acceptable</v>
      </c>
      <c r="AA2522" t="str">
        <f t="shared" si="359"/>
        <v>Not-Potable</v>
      </c>
      <c r="AB2522" t="str">
        <f t="shared" si="360"/>
        <v>Not-Potable</v>
      </c>
      <c r="AC2522" t="s">
        <v>40</v>
      </c>
    </row>
    <row r="2523" spans="2:29" x14ac:dyDescent="0.3">
      <c r="B2523">
        <v>8.2409458151615205</v>
      </c>
      <c r="C2523">
        <v>245.09082503453001</v>
      </c>
      <c r="D2523">
        <v>180.01459185846201</v>
      </c>
      <c r="E2523">
        <v>9.3674194031843108</v>
      </c>
      <c r="F2523">
        <v>350.614961862146</v>
      </c>
      <c r="G2523">
        <v>344.056870986408</v>
      </c>
      <c r="H2523">
        <v>13.9047096744169</v>
      </c>
      <c r="I2523">
        <f>$AI$27</f>
        <v>66.396292946768</v>
      </c>
      <c r="J2523">
        <v>4.6662953312976096</v>
      </c>
      <c r="O2523" t="str">
        <f t="shared" si="353"/>
        <v>Alkaline</v>
      </c>
      <c r="P2523" t="str" cm="1">
        <f t="array" ref="P2523">_xlfn.IFS(C2522&lt;=60,"Soft",
C2522&lt;120,"Moderately Soft",
C2522&lt;=170,"Desirable",
C2522&lt;=240,"Moderately Hard",
C2522&gt;240,"Hard")</f>
        <v>Hard</v>
      </c>
      <c r="Q2523" t="str" cm="1">
        <f t="array" ref="Q2523">_xlfn.IFS(D2522&lt;50,"Non-Beneficial",
D2522&lt;=150,"Excellent",
D2522&lt;=250,"Good",
D2522&lt;=350,"Average",
D2522&lt;=500,"Poor",
D2522&lt;=800,"Very Poor",
D2522&gt;800,"Unacceptable")</f>
        <v>Excellent</v>
      </c>
      <c r="R2523" t="str">
        <f t="shared" si="352"/>
        <v>Unacceptable</v>
      </c>
      <c r="S2523" t="str">
        <f t="shared" si="354"/>
        <v>Safe</v>
      </c>
      <c r="T2523" t="str">
        <f t="shared" si="355"/>
        <v>Unacceptable</v>
      </c>
      <c r="U2523" t="str">
        <f t="shared" si="356"/>
        <v>Acceptable</v>
      </c>
      <c r="V2523" t="str">
        <f t="shared" si="357"/>
        <v>Safe</v>
      </c>
      <c r="W2523" t="str">
        <f t="shared" si="358"/>
        <v>Acceptable</v>
      </c>
      <c r="AA2523" t="str">
        <f t="shared" si="359"/>
        <v>Not-Potable</v>
      </c>
      <c r="AB2523" t="str">
        <f t="shared" si="360"/>
        <v>Not-Potable</v>
      </c>
      <c r="AC2523" t="s">
        <v>40</v>
      </c>
    </row>
    <row r="2524" spans="2:29" x14ac:dyDescent="0.3">
      <c r="B2524">
        <v>9.1522847089477093</v>
      </c>
      <c r="C2524">
        <v>229.54041255131099</v>
      </c>
      <c r="D2524">
        <v>245.60700606001501</v>
      </c>
      <c r="E2524">
        <v>7.0423264299986403</v>
      </c>
      <c r="F2524">
        <v>372.69446535201303</v>
      </c>
      <c r="G2524">
        <v>395.40436223619298</v>
      </c>
      <c r="H2524">
        <v>14.253307681868799</v>
      </c>
      <c r="I2524">
        <v>40.974355386846298</v>
      </c>
      <c r="J2524">
        <v>3.7927771004295399</v>
      </c>
      <c r="O2524" t="str">
        <f t="shared" si="353"/>
        <v>Alkaline</v>
      </c>
      <c r="P2524" t="str" cm="1">
        <f t="array" ref="P2524">_xlfn.IFS(C2523&lt;=60,"Soft",
C2523&lt;120,"Moderately Soft",
C2523&lt;=170,"Desirable",
C2523&lt;=240,"Moderately Hard",
C2523&gt;240,"Hard")</f>
        <v>Hard</v>
      </c>
      <c r="Q2524" t="str" cm="1">
        <f t="array" ref="Q2524">_xlfn.IFS(D2523&lt;50,"Non-Beneficial",
D2523&lt;=150,"Excellent",
D2523&lt;=250,"Good",
D2523&lt;=350,"Average",
D2523&lt;=500,"Poor",
D2523&lt;=800,"Very Poor",
D2523&gt;800,"Unacceptable")</f>
        <v>Good</v>
      </c>
      <c r="R2524" t="str">
        <f t="shared" si="352"/>
        <v>Unacceptable</v>
      </c>
      <c r="S2524" t="str">
        <f t="shared" si="354"/>
        <v>Safe</v>
      </c>
      <c r="T2524" t="str">
        <f t="shared" si="355"/>
        <v>Acceptable</v>
      </c>
      <c r="U2524" t="str">
        <f t="shared" si="356"/>
        <v>Acceptable</v>
      </c>
      <c r="V2524" t="str">
        <f t="shared" si="357"/>
        <v>Safe</v>
      </c>
      <c r="W2524" t="str">
        <f t="shared" si="358"/>
        <v>Acceptable</v>
      </c>
      <c r="AA2524" t="str">
        <f t="shared" si="359"/>
        <v>Not-Potable</v>
      </c>
      <c r="AB2524" t="str">
        <f t="shared" si="360"/>
        <v>Not-Potable</v>
      </c>
      <c r="AC2524" t="s">
        <v>40</v>
      </c>
    </row>
    <row r="2525" spans="2:29" x14ac:dyDescent="0.3">
      <c r="B2525">
        <f>$AG$27</f>
        <v>7.080794504276815</v>
      </c>
      <c r="C2525">
        <v>208.83771058014301</v>
      </c>
      <c r="D2525">
        <v>116.09997158811801</v>
      </c>
      <c r="E2525">
        <v>6.4452801058287399</v>
      </c>
      <c r="F2525">
        <f>$AH$27</f>
        <v>333.77577661081307</v>
      </c>
      <c r="G2525">
        <v>407.01739791147497</v>
      </c>
      <c r="H2525">
        <v>7.0707711584782302</v>
      </c>
      <c r="I2525">
        <v>76.383520825362297</v>
      </c>
      <c r="J2525">
        <v>3.8134355530076798</v>
      </c>
      <c r="O2525" t="str">
        <f t="shared" si="353"/>
        <v>Alkaline</v>
      </c>
      <c r="P2525" t="str" cm="1">
        <f t="array" ref="P2525">_xlfn.IFS(C2524&lt;=60,"Soft",
C2524&lt;120,"Moderately Soft",
C2524&lt;=170,"Desirable",
C2524&lt;=240,"Moderately Hard",
C2524&gt;240,"Hard")</f>
        <v>Moderately Hard</v>
      </c>
      <c r="Q2525" t="str" cm="1">
        <f t="array" ref="Q2525">_xlfn.IFS(D2524&lt;50,"Non-Beneficial",
D2524&lt;=150,"Excellent",
D2524&lt;=250,"Good",
D2524&lt;=350,"Average",
D2524&lt;=500,"Poor",
D2524&lt;=800,"Very Poor",
D2524&gt;800,"Unacceptable")</f>
        <v>Good</v>
      </c>
      <c r="R2525" t="str">
        <f t="shared" si="352"/>
        <v>Unacceptable</v>
      </c>
      <c r="S2525" t="str">
        <f t="shared" si="354"/>
        <v>Safe</v>
      </c>
      <c r="T2525" t="str">
        <f t="shared" si="355"/>
        <v>Acceptable</v>
      </c>
      <c r="U2525" t="str">
        <f t="shared" si="356"/>
        <v>Acceptable</v>
      </c>
      <c r="V2525" t="str">
        <f t="shared" si="357"/>
        <v>Safe</v>
      </c>
      <c r="W2525" t="str">
        <f t="shared" si="358"/>
        <v>Acceptable</v>
      </c>
      <c r="AA2525" t="str">
        <f t="shared" si="359"/>
        <v>Not-Potable</v>
      </c>
      <c r="AB2525" t="str">
        <f t="shared" si="360"/>
        <v>Not-Potable</v>
      </c>
      <c r="AC2525" t="s">
        <v>40</v>
      </c>
    </row>
    <row r="2526" spans="2:29" x14ac:dyDescent="0.3">
      <c r="B2526">
        <v>6.3175765536256296</v>
      </c>
      <c r="C2526">
        <v>143.29995945134701</v>
      </c>
      <c r="D2526">
        <v>225.77818935067299</v>
      </c>
      <c r="E2526">
        <v>5.6900782713516298</v>
      </c>
      <c r="F2526">
        <v>338.89719988785401</v>
      </c>
      <c r="G2526">
        <v>573.814743647726</v>
      </c>
      <c r="H2526">
        <v>15.315514664575099</v>
      </c>
      <c r="I2526">
        <v>48.973886569689803</v>
      </c>
      <c r="J2526">
        <v>3.39904791376531</v>
      </c>
      <c r="O2526" t="str">
        <f t="shared" si="353"/>
        <v>Neutral</v>
      </c>
      <c r="P2526" t="str" cm="1">
        <f t="array" ref="P2526">_xlfn.IFS(C2525&lt;=60,"Soft",
C2525&lt;120,"Moderately Soft",
C2525&lt;=170,"Desirable",
C2525&lt;=240,"Moderately Hard",
C2525&gt;240,"Hard")</f>
        <v>Moderately Hard</v>
      </c>
      <c r="Q2526" t="str" cm="1">
        <f t="array" ref="Q2526">_xlfn.IFS(D2525&lt;50,"Non-Beneficial",
D2525&lt;=150,"Excellent",
D2525&lt;=250,"Good",
D2525&lt;=350,"Average",
D2525&lt;=500,"Poor",
D2525&lt;=800,"Very Poor",
D2525&gt;800,"Unacceptable")</f>
        <v>Excellent</v>
      </c>
      <c r="R2526" t="str">
        <f t="shared" si="352"/>
        <v>Needs Boiling</v>
      </c>
      <c r="S2526" t="str">
        <f t="shared" si="354"/>
        <v>Safe</v>
      </c>
      <c r="T2526" t="str">
        <f t="shared" si="355"/>
        <v>Acceptable</v>
      </c>
      <c r="U2526" t="str">
        <f t="shared" si="356"/>
        <v>Acceptable</v>
      </c>
      <c r="V2526" t="str">
        <f t="shared" si="357"/>
        <v>Safe</v>
      </c>
      <c r="W2526" t="str">
        <f t="shared" si="358"/>
        <v>Acceptable</v>
      </c>
      <c r="AA2526" t="str">
        <f t="shared" si="359"/>
        <v>Potable</v>
      </c>
      <c r="AB2526" t="str">
        <f t="shared" si="360"/>
        <v>Potable</v>
      </c>
      <c r="AC2526" t="s">
        <v>40</v>
      </c>
    </row>
    <row r="2527" spans="2:29" x14ac:dyDescent="0.3">
      <c r="B2527">
        <v>5.69212415675781</v>
      </c>
      <c r="C2527">
        <v>165.906280415163</v>
      </c>
      <c r="D2527">
        <v>223.96209253823798</v>
      </c>
      <c r="E2527">
        <v>6.68269150193579</v>
      </c>
      <c r="F2527">
        <v>309.12160195011597</v>
      </c>
      <c r="G2527">
        <v>530.07251995605702</v>
      </c>
      <c r="H2527">
        <v>11.472015571029001</v>
      </c>
      <c r="I2527">
        <f>$AI$27</f>
        <v>66.396292946768</v>
      </c>
      <c r="J2527">
        <v>4.6823907263565401</v>
      </c>
      <c r="O2527" t="str">
        <f t="shared" si="353"/>
        <v>Acidic</v>
      </c>
      <c r="P2527" t="str" cm="1">
        <f t="array" ref="P2527">_xlfn.IFS(C2526&lt;=60,"Soft",
C2526&lt;120,"Moderately Soft",
C2526&lt;=170,"Desirable",
C2526&lt;=240,"Moderately Hard",
C2526&gt;240,"Hard")</f>
        <v>Desirable</v>
      </c>
      <c r="Q2527" t="str" cm="1">
        <f t="array" ref="Q2527">_xlfn.IFS(D2526&lt;50,"Non-Beneficial",
D2526&lt;=150,"Excellent",
D2526&lt;=250,"Good",
D2526&lt;=350,"Average",
D2526&lt;=500,"Poor",
D2526&lt;=800,"Very Poor",
D2526&gt;800,"Unacceptable")</f>
        <v>Good</v>
      </c>
      <c r="R2527" t="str">
        <f t="shared" si="352"/>
        <v>Needs Boiling</v>
      </c>
      <c r="S2527" t="str">
        <f t="shared" si="354"/>
        <v>Safe</v>
      </c>
      <c r="T2527" t="str">
        <f t="shared" si="355"/>
        <v>Unacceptable</v>
      </c>
      <c r="U2527" t="str">
        <f t="shared" si="356"/>
        <v>Acceptable</v>
      </c>
      <c r="V2527" t="str">
        <f t="shared" si="357"/>
        <v>Safe</v>
      </c>
      <c r="W2527" t="str">
        <f t="shared" si="358"/>
        <v>Acceptable</v>
      </c>
      <c r="AA2527" t="str">
        <f t="shared" si="359"/>
        <v>Not-Potable</v>
      </c>
      <c r="AB2527" t="str">
        <f t="shared" si="360"/>
        <v>Not-Potable</v>
      </c>
      <c r="AC2527" t="s">
        <v>40</v>
      </c>
    </row>
    <row r="2528" spans="2:29" x14ac:dyDescent="0.3">
      <c r="B2528">
        <f>$AG$27</f>
        <v>7.080794504276815</v>
      </c>
      <c r="C2528">
        <v>201.83371987678899</v>
      </c>
      <c r="D2528">
        <v>295.08492813999698</v>
      </c>
      <c r="E2528">
        <v>3.9296239122663499</v>
      </c>
      <c r="F2528">
        <v>325.06124606792702</v>
      </c>
      <c r="G2528">
        <v>428.66139815065497</v>
      </c>
      <c r="H2528">
        <v>8.8194914457173397</v>
      </c>
      <c r="I2528">
        <v>76.373753248961407</v>
      </c>
      <c r="J2528">
        <v>4.1153205434953799</v>
      </c>
      <c r="O2528" t="str">
        <f t="shared" si="353"/>
        <v>Acidic</v>
      </c>
      <c r="P2528" t="str" cm="1">
        <f t="array" ref="P2528">_xlfn.IFS(C2527&lt;=60,"Soft",
C2527&lt;120,"Moderately Soft",
C2527&lt;=170,"Desirable",
C2527&lt;=240,"Moderately Hard",
C2527&gt;240,"Hard")</f>
        <v>Desirable</v>
      </c>
      <c r="Q2528" t="str" cm="1">
        <f t="array" ref="Q2528">_xlfn.IFS(D2527&lt;50,"Non-Beneficial",
D2527&lt;=150,"Excellent",
D2527&lt;=250,"Good",
D2527&lt;=350,"Average",
D2527&lt;=500,"Poor",
D2527&lt;=800,"Very Poor",
D2527&gt;800,"Unacceptable")</f>
        <v>Good</v>
      </c>
      <c r="R2528" t="str">
        <f t="shared" si="352"/>
        <v>Needs Boiling</v>
      </c>
      <c r="S2528" t="str">
        <f t="shared" si="354"/>
        <v>Safe</v>
      </c>
      <c r="T2528" t="str">
        <f t="shared" si="355"/>
        <v>Unacceptable</v>
      </c>
      <c r="U2528" t="str">
        <f t="shared" si="356"/>
        <v>Acceptable</v>
      </c>
      <c r="V2528" t="str">
        <f t="shared" si="357"/>
        <v>Safe</v>
      </c>
      <c r="W2528" t="str">
        <f t="shared" si="358"/>
        <v>Acceptable</v>
      </c>
      <c r="AA2528" t="str">
        <f t="shared" si="359"/>
        <v>Not-Potable</v>
      </c>
      <c r="AB2528" t="str">
        <f t="shared" si="360"/>
        <v>Not-Potable</v>
      </c>
      <c r="AC2528" t="s">
        <v>40</v>
      </c>
    </row>
    <row r="2529" spans="2:29" x14ac:dyDescent="0.3">
      <c r="B2529">
        <f>$AG$27</f>
        <v>7.080794504276815</v>
      </c>
      <c r="C2529">
        <v>139.95535042278999</v>
      </c>
      <c r="D2529">
        <v>314.21144495479399</v>
      </c>
      <c r="E2529">
        <v>6.6277048908110503</v>
      </c>
      <c r="F2529">
        <v>346.441155350896</v>
      </c>
      <c r="G2529">
        <v>378.771075622002</v>
      </c>
      <c r="H2529">
        <v>17.5444846372787</v>
      </c>
      <c r="I2529">
        <v>54.798767433759998</v>
      </c>
      <c r="J2529">
        <v>4.5361812660979499</v>
      </c>
      <c r="O2529" t="str">
        <f t="shared" si="353"/>
        <v>Neutral</v>
      </c>
      <c r="P2529" t="str" cm="1">
        <f t="array" ref="P2529">_xlfn.IFS(C2528&lt;=60,"Soft",
C2528&lt;120,"Moderately Soft",
C2528&lt;=170,"Desirable",
C2528&lt;=240,"Moderately Hard",
C2528&gt;240,"Hard")</f>
        <v>Moderately Hard</v>
      </c>
      <c r="Q2529" t="str" cm="1">
        <f t="array" ref="Q2529">_xlfn.IFS(D2528&lt;50,"Non-Beneficial",
D2528&lt;=150,"Excellent",
D2528&lt;=250,"Good",
D2528&lt;=350,"Average",
D2528&lt;=500,"Poor",
D2528&lt;=800,"Very Poor",
D2528&gt;800,"Unacceptable")</f>
        <v>Average</v>
      </c>
      <c r="R2529" t="str">
        <f t="shared" si="352"/>
        <v>Acceptable</v>
      </c>
      <c r="S2529" t="str">
        <f t="shared" si="354"/>
        <v>Safe</v>
      </c>
      <c r="T2529" t="str">
        <f t="shared" si="355"/>
        <v>Acceptable</v>
      </c>
      <c r="U2529" t="str">
        <f t="shared" si="356"/>
        <v>Acceptable</v>
      </c>
      <c r="V2529" t="str">
        <f t="shared" si="357"/>
        <v>Safe</v>
      </c>
      <c r="W2529" t="str">
        <f t="shared" si="358"/>
        <v>Acceptable</v>
      </c>
      <c r="AA2529" t="str">
        <f t="shared" si="359"/>
        <v>Potable</v>
      </c>
      <c r="AB2529" t="str">
        <f t="shared" si="360"/>
        <v>Potable</v>
      </c>
      <c r="AC2529" t="s">
        <v>40</v>
      </c>
    </row>
    <row r="2530" spans="2:29" x14ac:dyDescent="0.3">
      <c r="B2530">
        <v>7.1914937188922297</v>
      </c>
      <c r="C2530">
        <v>175.46078162286599</v>
      </c>
      <c r="D2530">
        <v>349.33784401356002</v>
      </c>
      <c r="E2530">
        <v>5.4275327286300303</v>
      </c>
      <c r="F2530">
        <v>332.196048154636</v>
      </c>
      <c r="G2530">
        <v>411.30208658944099</v>
      </c>
      <c r="H2530">
        <v>11.6659946470101</v>
      </c>
      <c r="I2530">
        <v>60.281932064927297</v>
      </c>
      <c r="J2530">
        <v>4.3206839606306904</v>
      </c>
      <c r="O2530" t="str">
        <f t="shared" si="353"/>
        <v>Neutral</v>
      </c>
      <c r="P2530" t="str" cm="1">
        <f t="array" ref="P2530">_xlfn.IFS(C2529&lt;=60,"Soft",
C2529&lt;120,"Moderately Soft",
C2529&lt;=170,"Desirable",
C2529&lt;=240,"Moderately Hard",
C2529&gt;240,"Hard")</f>
        <v>Desirable</v>
      </c>
      <c r="Q2530" t="str" cm="1">
        <f t="array" ref="Q2530">_xlfn.IFS(D2529&lt;50,"Non-Beneficial",
D2529&lt;=150,"Excellent",
D2529&lt;=250,"Good",
D2529&lt;=350,"Average",
D2529&lt;=500,"Poor",
D2529&lt;=800,"Very Poor",
D2529&gt;800,"Unacceptable")</f>
        <v>Average</v>
      </c>
      <c r="R2530" t="str">
        <f t="shared" si="352"/>
        <v>Needs Boiling</v>
      </c>
      <c r="S2530" t="str">
        <f t="shared" si="354"/>
        <v>Safe</v>
      </c>
      <c r="T2530" t="str">
        <f t="shared" si="355"/>
        <v>Acceptable</v>
      </c>
      <c r="U2530" t="str">
        <f t="shared" si="356"/>
        <v>Acceptable</v>
      </c>
      <c r="V2530" t="str">
        <f t="shared" si="357"/>
        <v>Safe</v>
      </c>
      <c r="W2530" t="str">
        <f t="shared" si="358"/>
        <v>Acceptable</v>
      </c>
      <c r="AA2530" t="str">
        <f t="shared" si="359"/>
        <v>Potable</v>
      </c>
      <c r="AB2530" t="str">
        <f t="shared" si="360"/>
        <v>Potable</v>
      </c>
      <c r="AC2530" t="s">
        <v>40</v>
      </c>
    </row>
    <row r="2531" spans="2:29" x14ac:dyDescent="0.3">
      <c r="B2531">
        <v>7.3811085339923697</v>
      </c>
      <c r="C2531">
        <v>188.31437775267801</v>
      </c>
      <c r="D2531">
        <v>123.205122918417</v>
      </c>
      <c r="E2531">
        <v>5.4935142364310598</v>
      </c>
      <c r="F2531">
        <v>343.23961223331798</v>
      </c>
      <c r="G2531">
        <v>475.301883657612</v>
      </c>
      <c r="H2531">
        <v>17.826838291729398</v>
      </c>
      <c r="I2531">
        <v>38.3373454954557</v>
      </c>
      <c r="J2531">
        <v>4.3427375296628501</v>
      </c>
      <c r="O2531" t="str">
        <f t="shared" si="353"/>
        <v>Neutral</v>
      </c>
      <c r="P2531" t="str" cm="1">
        <f t="array" ref="P2531">_xlfn.IFS(C2530&lt;=60,"Soft",
C2530&lt;120,"Moderately Soft",
C2530&lt;=170,"Desirable",
C2530&lt;=240,"Moderately Hard",
C2530&gt;240,"Hard")</f>
        <v>Moderately Hard</v>
      </c>
      <c r="Q2531" t="str" cm="1">
        <f t="array" ref="Q2531">_xlfn.IFS(D2530&lt;50,"Non-Beneficial",
D2530&lt;=150,"Excellent",
D2530&lt;=250,"Good",
D2530&lt;=350,"Average",
D2530&lt;=500,"Poor",
D2530&lt;=800,"Very Poor",
D2530&gt;800,"Unacceptable")</f>
        <v>Average</v>
      </c>
      <c r="R2531" t="str">
        <f t="shared" si="352"/>
        <v>Needs Boiling</v>
      </c>
      <c r="S2531" t="str">
        <f t="shared" si="354"/>
        <v>Safe</v>
      </c>
      <c r="T2531" t="str">
        <f t="shared" si="355"/>
        <v>Acceptable</v>
      </c>
      <c r="U2531" t="str">
        <f t="shared" si="356"/>
        <v>Acceptable</v>
      </c>
      <c r="V2531" t="str">
        <f t="shared" si="357"/>
        <v>Safe</v>
      </c>
      <c r="W2531" t="str">
        <f t="shared" si="358"/>
        <v>Acceptable</v>
      </c>
      <c r="AA2531" t="str">
        <f t="shared" si="359"/>
        <v>Potable</v>
      </c>
      <c r="AB2531" t="str">
        <f t="shared" si="360"/>
        <v>Potable</v>
      </c>
      <c r="AC2531" t="s">
        <v>40</v>
      </c>
    </row>
    <row r="2532" spans="2:29" x14ac:dyDescent="0.3">
      <c r="B2532">
        <v>6.17251737006886</v>
      </c>
      <c r="C2532">
        <v>187.787017063478</v>
      </c>
      <c r="D2532">
        <v>104.986351536318</v>
      </c>
      <c r="E2532">
        <v>7.7225609869163696</v>
      </c>
      <c r="F2532">
        <v>322.52103540632402</v>
      </c>
      <c r="G2532">
        <v>467.09042459878202</v>
      </c>
      <c r="H2532">
        <v>21.2339783739626</v>
      </c>
      <c r="I2532">
        <v>68.163641958565094</v>
      </c>
      <c r="J2532">
        <v>4.1299849947645599</v>
      </c>
      <c r="O2532" t="str">
        <f t="shared" si="353"/>
        <v>Neutral</v>
      </c>
      <c r="P2532" t="str" cm="1">
        <f t="array" ref="P2532">_xlfn.IFS(C2531&lt;=60,"Soft",
C2531&lt;120,"Moderately Soft",
C2531&lt;=170,"Desirable",
C2531&lt;=240,"Moderately Hard",
C2531&gt;240,"Hard")</f>
        <v>Moderately Hard</v>
      </c>
      <c r="Q2532" t="str" cm="1">
        <f t="array" ref="Q2532">_xlfn.IFS(D2531&lt;50,"Non-Beneficial",
D2531&lt;=150,"Excellent",
D2531&lt;=250,"Good",
D2531&lt;=350,"Average",
D2531&lt;=500,"Poor",
D2531&lt;=800,"Very Poor",
D2531&gt;800,"Unacceptable")</f>
        <v>Excellent</v>
      </c>
      <c r="R2532" t="str">
        <f t="shared" si="352"/>
        <v>Needs Boiling</v>
      </c>
      <c r="S2532" t="str">
        <f t="shared" si="354"/>
        <v>Safe</v>
      </c>
      <c r="T2532" t="str">
        <f t="shared" si="355"/>
        <v>Acceptable</v>
      </c>
      <c r="U2532" t="str">
        <f t="shared" si="356"/>
        <v>Acceptable</v>
      </c>
      <c r="V2532" t="str">
        <f t="shared" si="357"/>
        <v>Safe</v>
      </c>
      <c r="W2532" t="str">
        <f t="shared" si="358"/>
        <v>Acceptable</v>
      </c>
      <c r="AA2532" t="str">
        <f t="shared" si="359"/>
        <v>Potable</v>
      </c>
      <c r="AB2532" t="str">
        <f t="shared" si="360"/>
        <v>Potable</v>
      </c>
      <c r="AC2532" t="s">
        <v>40</v>
      </c>
    </row>
    <row r="2533" spans="2:29" x14ac:dyDescent="0.3">
      <c r="B2533">
        <v>9.0763179937070806</v>
      </c>
      <c r="C2533">
        <v>215.91272332236201</v>
      </c>
      <c r="D2533">
        <v>141.53643377925101</v>
      </c>
      <c r="E2533">
        <v>5.0200269096438701</v>
      </c>
      <c r="F2533">
        <v>333.499202708035</v>
      </c>
      <c r="G2533">
        <v>311.79704205675398</v>
      </c>
      <c r="H2533">
        <v>10.7763209358911</v>
      </c>
      <c r="I2533">
        <v>69.114593061845497</v>
      </c>
      <c r="J2533">
        <v>3.4369858235830999</v>
      </c>
      <c r="O2533" t="str">
        <f t="shared" si="353"/>
        <v>Acidic</v>
      </c>
      <c r="P2533" t="str" cm="1">
        <f t="array" ref="P2533">_xlfn.IFS(C2532&lt;=60,"Soft",
C2532&lt;120,"Moderately Soft",
C2532&lt;=170,"Desirable",
C2532&lt;=240,"Moderately Hard",
C2532&gt;240,"Hard")</f>
        <v>Moderately Hard</v>
      </c>
      <c r="Q2533" t="str" cm="1">
        <f t="array" ref="Q2533">_xlfn.IFS(D2532&lt;50,"Non-Beneficial",
D2532&lt;=150,"Excellent",
D2532&lt;=250,"Good",
D2532&lt;=350,"Average",
D2532&lt;=500,"Poor",
D2532&lt;=800,"Very Poor",
D2532&gt;800,"Unacceptable")</f>
        <v>Excellent</v>
      </c>
      <c r="R2533" t="str">
        <f t="shared" si="352"/>
        <v>Unacceptable</v>
      </c>
      <c r="S2533" t="str">
        <f t="shared" si="354"/>
        <v>Safe</v>
      </c>
      <c r="T2533" t="str">
        <f t="shared" si="355"/>
        <v>Acceptable</v>
      </c>
      <c r="U2533" t="str">
        <f t="shared" si="356"/>
        <v>Unacceptable</v>
      </c>
      <c r="V2533" t="str">
        <f t="shared" si="357"/>
        <v>Safe</v>
      </c>
      <c r="W2533" t="str">
        <f t="shared" si="358"/>
        <v>Acceptable</v>
      </c>
      <c r="AA2533" t="str">
        <f t="shared" si="359"/>
        <v>Not-Potable</v>
      </c>
      <c r="AB2533" t="str">
        <f t="shared" si="360"/>
        <v>Not-Potable</v>
      </c>
      <c r="AC2533" t="s">
        <v>40</v>
      </c>
    </row>
    <row r="2534" spans="2:29" x14ac:dyDescent="0.3">
      <c r="B2534">
        <v>8.8541195400394308</v>
      </c>
      <c r="C2534">
        <v>222.96519755538199</v>
      </c>
      <c r="D2534">
        <v>192.58803073279</v>
      </c>
      <c r="E2534">
        <v>5.69606391037851</v>
      </c>
      <c r="F2534">
        <v>395.72854084641398</v>
      </c>
      <c r="G2534">
        <v>467.08844165236599</v>
      </c>
      <c r="H2534">
        <v>10.454029299344301</v>
      </c>
      <c r="I2534">
        <v>73.779006642584804</v>
      </c>
      <c r="J2534">
        <v>3.4613504242046398</v>
      </c>
      <c r="O2534" t="str">
        <f t="shared" si="353"/>
        <v>Alkaline</v>
      </c>
      <c r="P2534" t="str" cm="1">
        <f t="array" ref="P2534">_xlfn.IFS(C2533&lt;=60,"Soft",
C2533&lt;120,"Moderately Soft",
C2533&lt;=170,"Desirable",
C2533&lt;=240,"Moderately Hard",
C2533&gt;240,"Hard")</f>
        <v>Moderately Hard</v>
      </c>
      <c r="Q2534" t="str" cm="1">
        <f t="array" ref="Q2534">_xlfn.IFS(D2533&lt;50,"Non-Beneficial",
D2533&lt;=150,"Excellent",
D2533&lt;=250,"Good",
D2533&lt;=350,"Average",
D2533&lt;=500,"Poor",
D2533&lt;=800,"Very Poor",
D2533&gt;800,"Unacceptable")</f>
        <v>Excellent</v>
      </c>
      <c r="R2534" t="str">
        <f t="shared" si="352"/>
        <v>Needs Boiling</v>
      </c>
      <c r="S2534" t="str">
        <f t="shared" si="354"/>
        <v>Safe</v>
      </c>
      <c r="T2534" t="str">
        <f t="shared" si="355"/>
        <v>Acceptable</v>
      </c>
      <c r="U2534" t="str">
        <f t="shared" si="356"/>
        <v>Acceptable</v>
      </c>
      <c r="V2534" t="str">
        <f t="shared" si="357"/>
        <v>Safe</v>
      </c>
      <c r="W2534" t="str">
        <f t="shared" si="358"/>
        <v>Acceptable</v>
      </c>
      <c r="AA2534" t="str">
        <f t="shared" si="359"/>
        <v>Not-Potable</v>
      </c>
      <c r="AB2534" t="str">
        <f t="shared" si="360"/>
        <v>Potable</v>
      </c>
      <c r="AC2534" t="s">
        <v>40</v>
      </c>
    </row>
    <row r="2535" spans="2:29" x14ac:dyDescent="0.3">
      <c r="B2535">
        <v>6.7680600489552001</v>
      </c>
      <c r="C2535">
        <v>179.805992392739</v>
      </c>
      <c r="D2535">
        <v>237.93031357731601</v>
      </c>
      <c r="E2535">
        <v>5.3320991168931799</v>
      </c>
      <c r="F2535">
        <v>333.19819066956802</v>
      </c>
      <c r="G2535">
        <v>461.53044559612101</v>
      </c>
      <c r="H2535">
        <v>13.55738120106</v>
      </c>
      <c r="I2535">
        <v>60.571241001278402</v>
      </c>
      <c r="J2535">
        <v>4.1458067015397901</v>
      </c>
      <c r="O2535" t="str">
        <f t="shared" si="353"/>
        <v>Alkaline</v>
      </c>
      <c r="P2535" t="str" cm="1">
        <f t="array" ref="P2535">_xlfn.IFS(C2534&lt;=60,"Soft",
C2534&lt;120,"Moderately Soft",
C2534&lt;=170,"Desirable",
C2534&lt;=240,"Moderately Hard",
C2534&gt;240,"Hard")</f>
        <v>Moderately Hard</v>
      </c>
      <c r="Q2535" t="str" cm="1">
        <f t="array" ref="Q2535">_xlfn.IFS(D2534&lt;50,"Non-Beneficial",
D2534&lt;=150,"Excellent",
D2534&lt;=250,"Good",
D2534&lt;=350,"Average",
D2534&lt;=500,"Poor",
D2534&lt;=800,"Very Poor",
D2534&gt;800,"Unacceptable")</f>
        <v>Good</v>
      </c>
      <c r="R2535" t="str">
        <f t="shared" si="352"/>
        <v>Needs Boiling</v>
      </c>
      <c r="S2535" t="str">
        <f t="shared" si="354"/>
        <v>Safe</v>
      </c>
      <c r="T2535" t="str">
        <f t="shared" si="355"/>
        <v>Acceptable</v>
      </c>
      <c r="U2535" t="str">
        <f t="shared" si="356"/>
        <v>Acceptable</v>
      </c>
      <c r="V2535" t="str">
        <f t="shared" si="357"/>
        <v>Safe</v>
      </c>
      <c r="W2535" t="str">
        <f t="shared" si="358"/>
        <v>Acceptable</v>
      </c>
      <c r="AA2535" t="str">
        <f t="shared" si="359"/>
        <v>Not-Potable</v>
      </c>
      <c r="AB2535" t="str">
        <f t="shared" si="360"/>
        <v>Potable</v>
      </c>
      <c r="AC2535" t="s">
        <v>40</v>
      </c>
    </row>
    <row r="2536" spans="2:29" x14ac:dyDescent="0.3">
      <c r="B2536">
        <f>$AG$27</f>
        <v>7.080794504276815</v>
      </c>
      <c r="C2536">
        <v>207.059113862083</v>
      </c>
      <c r="D2536">
        <v>305.73066315029598</v>
      </c>
      <c r="E2536">
        <v>4.4381966161516697</v>
      </c>
      <c r="F2536">
        <v>341.88568204468697</v>
      </c>
      <c r="G2536">
        <v>393.513256454697</v>
      </c>
      <c r="H2536">
        <v>15.564636555886899</v>
      </c>
      <c r="I2536">
        <v>81.421513966187106</v>
      </c>
      <c r="J2536">
        <v>3.10969576760704</v>
      </c>
      <c r="O2536" t="str">
        <f t="shared" si="353"/>
        <v>Drinkable</v>
      </c>
      <c r="P2536" t="str" cm="1">
        <f t="array" ref="P2536">_xlfn.IFS(C2535&lt;=60,"Soft",
C2535&lt;120,"Moderately Soft",
C2535&lt;=170,"Desirable",
C2535&lt;=240,"Moderately Hard",
C2535&gt;240,"Hard")</f>
        <v>Moderately Hard</v>
      </c>
      <c r="Q2536" t="str" cm="1">
        <f t="array" ref="Q2536">_xlfn.IFS(D2535&lt;50,"Non-Beneficial",
D2535&lt;=150,"Excellent",
D2535&lt;=250,"Good",
D2535&lt;=350,"Average",
D2535&lt;=500,"Poor",
D2535&lt;=800,"Very Poor",
D2535&gt;800,"Unacceptable")</f>
        <v>Good</v>
      </c>
      <c r="R2536" t="str">
        <f t="shared" si="352"/>
        <v>Needs Boiling</v>
      </c>
      <c r="S2536" t="str">
        <f t="shared" si="354"/>
        <v>Safe</v>
      </c>
      <c r="T2536" t="str">
        <f t="shared" si="355"/>
        <v>Acceptable</v>
      </c>
      <c r="U2536" t="str">
        <f t="shared" si="356"/>
        <v>Acceptable</v>
      </c>
      <c r="V2536" t="str">
        <f t="shared" si="357"/>
        <v>Safe</v>
      </c>
      <c r="W2536" t="str">
        <f t="shared" si="358"/>
        <v>Acceptable</v>
      </c>
      <c r="AA2536" t="str">
        <f t="shared" si="359"/>
        <v>Potable</v>
      </c>
      <c r="AB2536" t="str">
        <f t="shared" si="360"/>
        <v>Potable</v>
      </c>
      <c r="AC2536" t="s">
        <v>40</v>
      </c>
    </row>
    <row r="2537" spans="2:29" x14ac:dyDescent="0.3">
      <c r="B2537">
        <v>8.5432168367608394</v>
      </c>
      <c r="C2537">
        <v>183.90786037549401</v>
      </c>
      <c r="D2537">
        <v>330.373533865497</v>
      </c>
      <c r="E2537">
        <v>2.7267656255779502</v>
      </c>
      <c r="F2537">
        <v>358.55647067177898</v>
      </c>
      <c r="G2537">
        <v>631.49862306495299</v>
      </c>
      <c r="H2537">
        <v>17.3331533152035</v>
      </c>
      <c r="I2537">
        <v>68.1832267739061</v>
      </c>
      <c r="J2537">
        <v>2.8478752478726501</v>
      </c>
      <c r="O2537" t="str">
        <f t="shared" si="353"/>
        <v>Neutral</v>
      </c>
      <c r="P2537" t="str" cm="1">
        <f t="array" ref="P2537">_xlfn.IFS(C2536&lt;=60,"Soft",
C2536&lt;120,"Moderately Soft",
C2536&lt;=170,"Desirable",
C2536&lt;=240,"Moderately Hard",
C2536&gt;240,"Hard")</f>
        <v>Moderately Hard</v>
      </c>
      <c r="Q2537" t="str" cm="1">
        <f t="array" ref="Q2537">_xlfn.IFS(D2536&lt;50,"Non-Beneficial",
D2536&lt;=150,"Excellent",
D2536&lt;=250,"Good",
D2536&lt;=350,"Average",
D2536&lt;=500,"Poor",
D2536&lt;=800,"Very Poor",
D2536&gt;800,"Unacceptable")</f>
        <v>Average</v>
      </c>
      <c r="R2537" t="str">
        <f t="shared" si="352"/>
        <v>Acceptable</v>
      </c>
      <c r="S2537" t="str">
        <f t="shared" si="354"/>
        <v>Safe</v>
      </c>
      <c r="T2537" t="str">
        <f t="shared" si="355"/>
        <v>Acceptable</v>
      </c>
      <c r="U2537" t="str">
        <f t="shared" si="356"/>
        <v>Acceptable</v>
      </c>
      <c r="V2537" t="str">
        <f t="shared" si="357"/>
        <v>Unsafe</v>
      </c>
      <c r="W2537" t="str">
        <f t="shared" si="358"/>
        <v>Acceptable</v>
      </c>
      <c r="AA2537" t="str">
        <f t="shared" si="359"/>
        <v>Not-Potable</v>
      </c>
      <c r="AB2537" t="str">
        <f t="shared" si="360"/>
        <v>Potable</v>
      </c>
      <c r="AC2537" t="s">
        <v>40</v>
      </c>
    </row>
    <row r="2538" spans="2:29" x14ac:dyDescent="0.3">
      <c r="B2538">
        <v>9.5648530664612998</v>
      </c>
      <c r="C2538">
        <v>251.806665473614</v>
      </c>
      <c r="D2538">
        <v>171.56336705105801</v>
      </c>
      <c r="E2538">
        <v>6.2531797319038702</v>
      </c>
      <c r="F2538">
        <v>346.70520909422299</v>
      </c>
      <c r="G2538">
        <v>410.32243031563002</v>
      </c>
      <c r="H2538">
        <v>18.6271256927138</v>
      </c>
      <c r="I2538">
        <v>82.955872036106697</v>
      </c>
      <c r="J2538">
        <v>3.1828053585425402</v>
      </c>
      <c r="O2538" t="str">
        <f t="shared" si="353"/>
        <v>Alkaline</v>
      </c>
      <c r="P2538" t="str" cm="1">
        <f t="array" ref="P2538">_xlfn.IFS(C2537&lt;=60,"Soft",
C2537&lt;120,"Moderately Soft",
C2537&lt;=170,"Desirable",
C2537&lt;=240,"Moderately Hard",
C2537&gt;240,"Hard")</f>
        <v>Moderately Hard</v>
      </c>
      <c r="Q2538" t="str" cm="1">
        <f t="array" ref="Q2538">_xlfn.IFS(D2537&lt;50,"Non-Beneficial",
D2537&lt;=150,"Excellent",
D2537&lt;=250,"Good",
D2537&lt;=350,"Average",
D2537&lt;=500,"Poor",
D2537&lt;=800,"Very Poor",
D2537&gt;800,"Unacceptable")</f>
        <v>Average</v>
      </c>
      <c r="R2538" t="str">
        <f t="shared" si="352"/>
        <v>Acceptable</v>
      </c>
      <c r="S2538" t="str">
        <f t="shared" si="354"/>
        <v>Safe</v>
      </c>
      <c r="T2538" t="str">
        <f t="shared" si="355"/>
        <v>Unacceptable</v>
      </c>
      <c r="U2538" t="str">
        <f t="shared" si="356"/>
        <v>Acceptable</v>
      </c>
      <c r="V2538" t="str">
        <f t="shared" si="357"/>
        <v>Safe</v>
      </c>
      <c r="W2538" t="str">
        <f t="shared" si="358"/>
        <v>Acceptable</v>
      </c>
      <c r="AA2538" t="str">
        <f t="shared" si="359"/>
        <v>Not-Potable</v>
      </c>
      <c r="AB2538" t="str">
        <f t="shared" si="360"/>
        <v>Not-Potable</v>
      </c>
      <c r="AC2538" t="s">
        <v>40</v>
      </c>
    </row>
    <row r="2539" spans="2:29" x14ac:dyDescent="0.3">
      <c r="B2539">
        <v>5.4997877303392801</v>
      </c>
      <c r="C2539">
        <v>150.076089998881</v>
      </c>
      <c r="D2539">
        <v>431.954736684941</v>
      </c>
      <c r="E2539">
        <v>6.5705960519997202</v>
      </c>
      <c r="F2539">
        <v>322.51658192103798</v>
      </c>
      <c r="G2539">
        <v>287.28605735968398</v>
      </c>
      <c r="H2539">
        <v>11.2304082160219</v>
      </c>
      <c r="I2539">
        <v>71.821280758910206</v>
      </c>
      <c r="J2539">
        <v>3.6682204827079401</v>
      </c>
      <c r="O2539" t="str">
        <f t="shared" si="353"/>
        <v>Alkaline</v>
      </c>
      <c r="P2539" t="str" cm="1">
        <f t="array" ref="P2539">_xlfn.IFS(C2538&lt;=60,"Soft",
C2538&lt;120,"Moderately Soft",
C2538&lt;=170,"Desirable",
C2538&lt;=240,"Moderately Hard",
C2538&gt;240,"Hard")</f>
        <v>Hard</v>
      </c>
      <c r="Q2539" t="str" cm="1">
        <f t="array" ref="Q2539">_xlfn.IFS(D2538&lt;50,"Non-Beneficial",
D2538&lt;=150,"Excellent",
D2538&lt;=250,"Good",
D2538&lt;=350,"Average",
D2538&lt;=500,"Poor",
D2538&lt;=800,"Very Poor",
D2538&gt;800,"Unacceptable")</f>
        <v>Good</v>
      </c>
      <c r="R2539" t="str">
        <f t="shared" si="352"/>
        <v>Needs Boiling</v>
      </c>
      <c r="S2539" t="str">
        <f t="shared" si="354"/>
        <v>Safe</v>
      </c>
      <c r="T2539" t="str">
        <f t="shared" si="355"/>
        <v>Acceptable</v>
      </c>
      <c r="U2539" t="str">
        <f t="shared" si="356"/>
        <v>Acceptable</v>
      </c>
      <c r="V2539" t="str">
        <f t="shared" si="357"/>
        <v>Unsafe</v>
      </c>
      <c r="W2539" t="str">
        <f t="shared" si="358"/>
        <v>Acceptable</v>
      </c>
      <c r="AA2539" t="str">
        <f t="shared" si="359"/>
        <v>Not-Potable</v>
      </c>
      <c r="AB2539" t="str">
        <f t="shared" si="360"/>
        <v>Not-Potable</v>
      </c>
      <c r="AC2539" t="s">
        <v>40</v>
      </c>
    </row>
    <row r="2540" spans="2:29" x14ac:dyDescent="0.3">
      <c r="B2540">
        <v>5.1959206693648596</v>
      </c>
      <c r="C2540">
        <v>175.15715522736099</v>
      </c>
      <c r="D2540">
        <v>334.731125183583</v>
      </c>
      <c r="E2540">
        <v>8.4074499536103495</v>
      </c>
      <c r="F2540">
        <v>319.25363142996201</v>
      </c>
      <c r="G2540">
        <v>484.27989018962103</v>
      </c>
      <c r="H2540">
        <v>16.812766967214301</v>
      </c>
      <c r="I2540">
        <v>94.356954267859606</v>
      </c>
      <c r="J2540">
        <v>5.3759018937179004</v>
      </c>
      <c r="O2540" t="str">
        <f t="shared" si="353"/>
        <v>Acidic</v>
      </c>
      <c r="P2540" t="str" cm="1">
        <f t="array" ref="P2540">_xlfn.IFS(C2539&lt;=60,"Soft",
C2539&lt;120,"Moderately Soft",
C2539&lt;=170,"Desirable",
C2539&lt;=240,"Moderately Hard",
C2539&gt;240,"Hard")</f>
        <v>Desirable</v>
      </c>
      <c r="Q2540" t="str" cm="1">
        <f t="array" ref="Q2540">_xlfn.IFS(D2539&lt;50,"Non-Beneficial",
D2539&lt;=150,"Excellent",
D2539&lt;=250,"Good",
D2539&lt;=350,"Average",
D2539&lt;=500,"Poor",
D2539&lt;=800,"Very Poor",
D2539&gt;800,"Unacceptable")</f>
        <v>Poor</v>
      </c>
      <c r="R2540" t="str">
        <f t="shared" si="352"/>
        <v>Needs Boiling</v>
      </c>
      <c r="S2540" t="str">
        <f t="shared" si="354"/>
        <v>Safe</v>
      </c>
      <c r="T2540" t="str">
        <f t="shared" si="355"/>
        <v>Acceptable</v>
      </c>
      <c r="U2540" t="str">
        <f t="shared" si="356"/>
        <v>Acceptable</v>
      </c>
      <c r="V2540" t="str">
        <f t="shared" si="357"/>
        <v>Safe</v>
      </c>
      <c r="W2540" t="str">
        <f t="shared" si="358"/>
        <v>Acceptable</v>
      </c>
      <c r="AA2540" t="str">
        <f t="shared" si="359"/>
        <v>Not-Potable</v>
      </c>
      <c r="AB2540" t="str">
        <f t="shared" si="360"/>
        <v>Not-Potable</v>
      </c>
      <c r="AC2540" t="s">
        <v>40</v>
      </c>
    </row>
    <row r="2541" spans="2:29" x14ac:dyDescent="0.3">
      <c r="B2541">
        <v>7.28391357723594</v>
      </c>
      <c r="C2541">
        <v>197.602125102835</v>
      </c>
      <c r="D2541">
        <v>231.12504435315699</v>
      </c>
      <c r="E2541">
        <v>9.5028094352425292</v>
      </c>
      <c r="F2541">
        <v>332.33198450897902</v>
      </c>
      <c r="G2541">
        <v>449.36167927236698</v>
      </c>
      <c r="H2541">
        <v>14.4585909159546</v>
      </c>
      <c r="I2541">
        <v>70.000218875363302</v>
      </c>
      <c r="J2541">
        <v>3.5718625121379302</v>
      </c>
      <c r="O2541" t="str">
        <f t="shared" si="353"/>
        <v>Acidic</v>
      </c>
      <c r="P2541" t="str" cm="1">
        <f t="array" ref="P2541">_xlfn.IFS(C2540&lt;=60,"Soft",
C2540&lt;120,"Moderately Soft",
C2540&lt;=170,"Desirable",
C2540&lt;=240,"Moderately Hard",
C2540&gt;240,"Hard")</f>
        <v>Moderately Hard</v>
      </c>
      <c r="Q2541" t="str" cm="1">
        <f t="array" ref="Q2541">_xlfn.IFS(D2540&lt;50,"Non-Beneficial",
D2540&lt;=150,"Excellent",
D2540&lt;=250,"Good",
D2540&lt;=350,"Average",
D2540&lt;=500,"Poor",
D2540&lt;=800,"Very Poor",
D2540&gt;800,"Unacceptable")</f>
        <v>Average</v>
      </c>
      <c r="R2541" t="str">
        <f t="shared" si="352"/>
        <v>Unacceptable</v>
      </c>
      <c r="S2541" t="str">
        <f t="shared" si="354"/>
        <v>Safe</v>
      </c>
      <c r="T2541" t="str">
        <f t="shared" si="355"/>
        <v>Acceptable</v>
      </c>
      <c r="U2541" t="str">
        <f t="shared" si="356"/>
        <v>Acceptable</v>
      </c>
      <c r="V2541" t="str">
        <f t="shared" si="357"/>
        <v>Unsafe</v>
      </c>
      <c r="W2541" t="str">
        <f t="shared" si="358"/>
        <v>Unacceptable</v>
      </c>
      <c r="AA2541" t="str">
        <f t="shared" si="359"/>
        <v>Not-Potable</v>
      </c>
      <c r="AB2541" t="str">
        <f t="shared" si="360"/>
        <v>Not-Potable</v>
      </c>
      <c r="AC2541" t="s">
        <v>40</v>
      </c>
    </row>
    <row r="2542" spans="2:29" x14ac:dyDescent="0.3">
      <c r="B2542">
        <v>5.8724398594676597</v>
      </c>
      <c r="C2542">
        <v>185.403976039317</v>
      </c>
      <c r="D2542">
        <v>143.43423206831</v>
      </c>
      <c r="E2542">
        <v>9.6902130961198694</v>
      </c>
      <c r="F2542">
        <v>333.564587417898</v>
      </c>
      <c r="G2542">
        <v>409.11351175180801</v>
      </c>
      <c r="H2542">
        <v>14.741239563464401</v>
      </c>
      <c r="I2542">
        <v>64.183725111407895</v>
      </c>
      <c r="J2542">
        <v>3.7410672328094798</v>
      </c>
      <c r="O2542" t="str">
        <f t="shared" si="353"/>
        <v>Neutral</v>
      </c>
      <c r="P2542" t="str" cm="1">
        <f t="array" ref="P2542">_xlfn.IFS(C2541&lt;=60,"Soft",
C2541&lt;120,"Moderately Soft",
C2541&lt;=170,"Desirable",
C2541&lt;=240,"Moderately Hard",
C2541&gt;240,"Hard")</f>
        <v>Moderately Hard</v>
      </c>
      <c r="Q2542" t="str" cm="1">
        <f t="array" ref="Q2542">_xlfn.IFS(D2541&lt;50,"Non-Beneficial",
D2541&lt;=150,"Excellent",
D2541&lt;=250,"Good",
D2541&lt;=350,"Average",
D2541&lt;=500,"Poor",
D2541&lt;=800,"Very Poor",
D2541&gt;800,"Unacceptable")</f>
        <v>Good</v>
      </c>
      <c r="R2542" t="str">
        <f t="shared" si="352"/>
        <v>Unacceptable</v>
      </c>
      <c r="S2542" t="str">
        <f t="shared" si="354"/>
        <v>Safe</v>
      </c>
      <c r="T2542" t="str">
        <f t="shared" si="355"/>
        <v>Acceptable</v>
      </c>
      <c r="U2542" t="str">
        <f t="shared" si="356"/>
        <v>Acceptable</v>
      </c>
      <c r="V2542" t="str">
        <f t="shared" si="357"/>
        <v>Safe</v>
      </c>
      <c r="W2542" t="str">
        <f t="shared" si="358"/>
        <v>Acceptable</v>
      </c>
      <c r="AA2542" t="str">
        <f t="shared" si="359"/>
        <v>Not-Potable</v>
      </c>
      <c r="AB2542" t="str">
        <f t="shared" si="360"/>
        <v>Potable</v>
      </c>
      <c r="AC2542" t="s">
        <v>40</v>
      </c>
    </row>
    <row r="2543" spans="2:29" x14ac:dyDescent="0.3">
      <c r="B2543">
        <v>5.7357235547208498</v>
      </c>
      <c r="C2543">
        <v>158.31874080758399</v>
      </c>
      <c r="D2543">
        <v>253.63016594410402</v>
      </c>
      <c r="E2543">
        <v>7.7286012538431201</v>
      </c>
      <c r="F2543">
        <v>377.54329140645399</v>
      </c>
      <c r="G2543">
        <v>568.30467063580898</v>
      </c>
      <c r="H2543">
        <v>13.6266239113276</v>
      </c>
      <c r="I2543">
        <v>75.952337002509694</v>
      </c>
      <c r="J2543">
        <v>4.7329535713429101</v>
      </c>
      <c r="O2543" t="str">
        <f t="shared" si="353"/>
        <v>Acidic</v>
      </c>
      <c r="P2543" t="str" cm="1">
        <f t="array" ref="P2543">_xlfn.IFS(C2542&lt;=60,"Soft",
C2542&lt;120,"Moderately Soft",
C2542&lt;=170,"Desirable",
C2542&lt;=240,"Moderately Hard",
C2542&gt;240,"Hard")</f>
        <v>Moderately Hard</v>
      </c>
      <c r="Q2543" t="str" cm="1">
        <f t="array" ref="Q2543">_xlfn.IFS(D2542&lt;50,"Non-Beneficial",
D2542&lt;=150,"Excellent",
D2542&lt;=250,"Good",
D2542&lt;=350,"Average",
D2542&lt;=500,"Poor",
D2542&lt;=800,"Very Poor",
D2542&gt;800,"Unacceptable")</f>
        <v>Excellent</v>
      </c>
      <c r="R2543" t="str">
        <f t="shared" si="352"/>
        <v>Unacceptable</v>
      </c>
      <c r="S2543" t="str">
        <f t="shared" si="354"/>
        <v>Safe</v>
      </c>
      <c r="T2543" t="str">
        <f t="shared" si="355"/>
        <v>Acceptable</v>
      </c>
      <c r="U2543" t="str">
        <f t="shared" si="356"/>
        <v>Acceptable</v>
      </c>
      <c r="V2543" t="str">
        <f t="shared" si="357"/>
        <v>Safe</v>
      </c>
      <c r="W2543" t="str">
        <f t="shared" si="358"/>
        <v>Acceptable</v>
      </c>
      <c r="AA2543" t="str">
        <f t="shared" si="359"/>
        <v>Not-Potable</v>
      </c>
      <c r="AB2543" t="str">
        <f t="shared" si="360"/>
        <v>Not-Potable</v>
      </c>
      <c r="AC2543" t="s">
        <v>40</v>
      </c>
    </row>
    <row r="2544" spans="2:29" x14ac:dyDescent="0.3">
      <c r="B2544">
        <v>6.1584240061823499</v>
      </c>
      <c r="C2544">
        <v>176.031449853304</v>
      </c>
      <c r="D2544">
        <v>263.69026569982702</v>
      </c>
      <c r="E2544">
        <v>9.7712115364276801</v>
      </c>
      <c r="F2544">
        <v>347.89373848920599</v>
      </c>
      <c r="G2544">
        <v>453.70599333252602</v>
      </c>
      <c r="H2544">
        <v>13.2546890805981</v>
      </c>
      <c r="I2544">
        <v>61.057777755598103</v>
      </c>
      <c r="J2544">
        <v>5.0804975545895301</v>
      </c>
      <c r="O2544" t="str">
        <f t="shared" si="353"/>
        <v>Acidic</v>
      </c>
      <c r="P2544" t="str" cm="1">
        <f t="array" ref="P2544">_xlfn.IFS(C2543&lt;=60,"Soft",
C2543&lt;120,"Moderately Soft",
C2543&lt;=170,"Desirable",
C2543&lt;=240,"Moderately Hard",
C2543&gt;240,"Hard")</f>
        <v>Desirable</v>
      </c>
      <c r="Q2544" t="str" cm="1">
        <f t="array" ref="Q2544">_xlfn.IFS(D2543&lt;50,"Non-Beneficial",
D2543&lt;=150,"Excellent",
D2543&lt;=250,"Good",
D2543&lt;=350,"Average",
D2543&lt;=500,"Poor",
D2543&lt;=800,"Very Poor",
D2543&gt;800,"Unacceptable")</f>
        <v>Average</v>
      </c>
      <c r="R2544" t="str">
        <f t="shared" si="352"/>
        <v>Unacceptable</v>
      </c>
      <c r="S2544" t="str">
        <f t="shared" si="354"/>
        <v>Safe</v>
      </c>
      <c r="T2544" t="str">
        <f t="shared" si="355"/>
        <v>Unacceptable</v>
      </c>
      <c r="U2544" t="str">
        <f t="shared" si="356"/>
        <v>Acceptable</v>
      </c>
      <c r="V2544" t="str">
        <f t="shared" si="357"/>
        <v>Safe</v>
      </c>
      <c r="W2544" t="str">
        <f t="shared" si="358"/>
        <v>Acceptable</v>
      </c>
      <c r="AA2544" t="str">
        <f t="shared" si="359"/>
        <v>Not-Potable</v>
      </c>
      <c r="AB2544" t="str">
        <f t="shared" si="360"/>
        <v>Not-Potable</v>
      </c>
      <c r="AC2544" t="s">
        <v>40</v>
      </c>
    </row>
    <row r="2545" spans="2:29" x14ac:dyDescent="0.3">
      <c r="B2545">
        <v>7.2943644330256703</v>
      </c>
      <c r="C2545">
        <v>191.773620227978</v>
      </c>
      <c r="D2545">
        <v>415.69951985098697</v>
      </c>
      <c r="E2545">
        <v>5.3111120319569602</v>
      </c>
      <c r="F2545">
        <v>321.32055106371303</v>
      </c>
      <c r="G2545">
        <v>342.50138724228901</v>
      </c>
      <c r="H2545">
        <v>13.792535167923299</v>
      </c>
      <c r="I2545">
        <v>54.463524613615803</v>
      </c>
      <c r="J2545">
        <v>3.3365823322327501</v>
      </c>
      <c r="O2545" t="str">
        <f t="shared" si="353"/>
        <v>Acidic</v>
      </c>
      <c r="P2545" t="str" cm="1">
        <f t="array" ref="P2545">_xlfn.IFS(C2544&lt;=60,"Soft",
C2544&lt;120,"Moderately Soft",
C2544&lt;=170,"Desirable",
C2544&lt;=240,"Moderately Hard",
C2544&gt;240,"Hard")</f>
        <v>Moderately Hard</v>
      </c>
      <c r="Q2545" t="str" cm="1">
        <f t="array" ref="Q2545">_xlfn.IFS(D2544&lt;50,"Non-Beneficial",
D2544&lt;=150,"Excellent",
D2544&lt;=250,"Good",
D2544&lt;=350,"Average",
D2544&lt;=500,"Poor",
D2544&lt;=800,"Very Poor",
D2544&gt;800,"Unacceptable")</f>
        <v>Average</v>
      </c>
      <c r="R2545" t="str">
        <f t="shared" si="352"/>
        <v>Unacceptable</v>
      </c>
      <c r="S2545" t="str">
        <f t="shared" si="354"/>
        <v>Safe</v>
      </c>
      <c r="T2545" t="str">
        <f t="shared" si="355"/>
        <v>Acceptable</v>
      </c>
      <c r="U2545" t="str">
        <f t="shared" si="356"/>
        <v>Acceptable</v>
      </c>
      <c r="V2545" t="str">
        <f t="shared" si="357"/>
        <v>Safe</v>
      </c>
      <c r="W2545" t="str">
        <f t="shared" si="358"/>
        <v>Unacceptable</v>
      </c>
      <c r="AA2545" t="str">
        <f t="shared" si="359"/>
        <v>Not-Potable</v>
      </c>
      <c r="AB2545" t="str">
        <f t="shared" si="360"/>
        <v>Not-Potable</v>
      </c>
      <c r="AC2545" t="s">
        <v>40</v>
      </c>
    </row>
    <row r="2546" spans="2:29" x14ac:dyDescent="0.3">
      <c r="B2546">
        <v>7.0542667744156802</v>
      </c>
      <c r="C2546">
        <v>212.429124315732</v>
      </c>
      <c r="D2546">
        <v>74.500743750578906</v>
      </c>
      <c r="E2546">
        <v>8.7271101183758102</v>
      </c>
      <c r="F2546">
        <f>$AH$27</f>
        <v>333.77577661081307</v>
      </c>
      <c r="G2546">
        <v>396.05278179882902</v>
      </c>
      <c r="H2546">
        <v>11.3839535158353</v>
      </c>
      <c r="I2546">
        <v>75.219338210523006</v>
      </c>
      <c r="J2546">
        <v>4.7806158315404002</v>
      </c>
      <c r="O2546" t="str">
        <f t="shared" si="353"/>
        <v>Neutral</v>
      </c>
      <c r="P2546" t="str" cm="1">
        <f t="array" ref="P2546">_xlfn.IFS(C2545&lt;=60,"Soft",
C2545&lt;120,"Moderately Soft",
C2545&lt;=170,"Desirable",
C2545&lt;=240,"Moderately Hard",
C2545&gt;240,"Hard")</f>
        <v>Moderately Hard</v>
      </c>
      <c r="Q2546" t="str" cm="1">
        <f t="array" ref="Q2546">_xlfn.IFS(D2545&lt;50,"Non-Beneficial",
D2545&lt;=150,"Excellent",
D2545&lt;=250,"Good",
D2545&lt;=350,"Average",
D2545&lt;=500,"Poor",
D2545&lt;=800,"Very Poor",
D2545&gt;800,"Unacceptable")</f>
        <v>Poor</v>
      </c>
      <c r="R2546" t="str">
        <f t="shared" si="352"/>
        <v>Needs Boiling</v>
      </c>
      <c r="S2546" t="str">
        <f t="shared" si="354"/>
        <v>Safe</v>
      </c>
      <c r="T2546" t="str">
        <f t="shared" si="355"/>
        <v>Acceptable</v>
      </c>
      <c r="U2546" t="str">
        <f t="shared" si="356"/>
        <v>Acceptable</v>
      </c>
      <c r="V2546" t="str">
        <f t="shared" si="357"/>
        <v>Safe</v>
      </c>
      <c r="W2546" t="str">
        <f t="shared" si="358"/>
        <v>Acceptable</v>
      </c>
      <c r="AA2546" t="str">
        <f t="shared" si="359"/>
        <v>Not-Potable</v>
      </c>
      <c r="AB2546" t="str">
        <f t="shared" si="360"/>
        <v>Potable</v>
      </c>
      <c r="AC2546" t="s">
        <v>40</v>
      </c>
    </row>
    <row r="2547" spans="2:29" x14ac:dyDescent="0.3">
      <c r="B2547">
        <f>$AG$27</f>
        <v>7.080794504276815</v>
      </c>
      <c r="C2547">
        <v>199.94222219762</v>
      </c>
      <c r="D2547">
        <v>259.73326630596</v>
      </c>
      <c r="E2547">
        <v>6.4909940166712499</v>
      </c>
      <c r="F2547">
        <v>336.04074133697202</v>
      </c>
      <c r="G2547">
        <v>344.97036293658198</v>
      </c>
      <c r="H2547">
        <v>12.640414022571999</v>
      </c>
      <c r="I2547">
        <v>46.854523541975198</v>
      </c>
      <c r="J2547">
        <v>3.15176782431779</v>
      </c>
      <c r="O2547" t="str">
        <f t="shared" si="353"/>
        <v>Neutral</v>
      </c>
      <c r="P2547" t="str" cm="1">
        <f t="array" ref="P2547">_xlfn.IFS(C2546&lt;=60,"Soft",
C2546&lt;120,"Moderately Soft",
C2546&lt;=170,"Desirable",
C2546&lt;=240,"Moderately Hard",
C2546&gt;240,"Hard")</f>
        <v>Moderately Hard</v>
      </c>
      <c r="Q2547" t="str" cm="1">
        <f t="array" ref="Q2547">_xlfn.IFS(D2546&lt;50,"Non-Beneficial",
D2546&lt;=150,"Excellent",
D2546&lt;=250,"Good",
D2546&lt;=350,"Average",
D2546&lt;=500,"Poor",
D2546&lt;=800,"Very Poor",
D2546&gt;800,"Unacceptable")</f>
        <v>Excellent</v>
      </c>
      <c r="R2547" t="str">
        <f t="shared" si="352"/>
        <v>Unacceptable</v>
      </c>
      <c r="S2547" t="str">
        <f t="shared" si="354"/>
        <v>Safe</v>
      </c>
      <c r="T2547" t="str">
        <f t="shared" si="355"/>
        <v>Acceptable</v>
      </c>
      <c r="U2547" t="str">
        <f t="shared" si="356"/>
        <v>Acceptable</v>
      </c>
      <c r="V2547" t="str">
        <f t="shared" si="357"/>
        <v>Safe</v>
      </c>
      <c r="W2547" t="str">
        <f t="shared" si="358"/>
        <v>Acceptable</v>
      </c>
      <c r="AA2547" t="str">
        <f t="shared" si="359"/>
        <v>Not-Potable</v>
      </c>
      <c r="AB2547" t="str">
        <f t="shared" si="360"/>
        <v>Potable</v>
      </c>
      <c r="AC2547" t="s">
        <v>40</v>
      </c>
    </row>
    <row r="2548" spans="2:29" x14ac:dyDescent="0.3">
      <c r="B2548">
        <v>3.14871228517615</v>
      </c>
      <c r="C2548">
        <v>142.27208424350499</v>
      </c>
      <c r="D2548">
        <v>232.572088336581</v>
      </c>
      <c r="E2548">
        <v>8.2792754144507796</v>
      </c>
      <c r="F2548">
        <v>293.16079970939899</v>
      </c>
      <c r="G2548">
        <v>391.84130321587901</v>
      </c>
      <c r="H2548">
        <v>8.9235938703885704</v>
      </c>
      <c r="I2548">
        <v>68.316612123374995</v>
      </c>
      <c r="J2548">
        <v>3.4656378359366302</v>
      </c>
      <c r="O2548" t="str">
        <f t="shared" si="353"/>
        <v>Neutral</v>
      </c>
      <c r="P2548" t="str" cm="1">
        <f t="array" ref="P2548">_xlfn.IFS(C2547&lt;=60,"Soft",
C2547&lt;120,"Moderately Soft",
C2547&lt;=170,"Desirable",
C2547&lt;=240,"Moderately Hard",
C2547&gt;240,"Hard")</f>
        <v>Moderately Hard</v>
      </c>
      <c r="Q2548" t="str" cm="1">
        <f t="array" ref="Q2548">_xlfn.IFS(D2547&lt;50,"Non-Beneficial",
D2547&lt;=150,"Excellent",
D2547&lt;=250,"Good",
D2547&lt;=350,"Average",
D2547&lt;=500,"Poor",
D2547&lt;=800,"Very Poor",
D2547&gt;800,"Unacceptable")</f>
        <v>Average</v>
      </c>
      <c r="R2548" t="str">
        <f t="shared" si="352"/>
        <v>Needs Boiling</v>
      </c>
      <c r="S2548" t="str">
        <f t="shared" si="354"/>
        <v>Safe</v>
      </c>
      <c r="T2548" t="str">
        <f t="shared" si="355"/>
        <v>Acceptable</v>
      </c>
      <c r="U2548" t="str">
        <f t="shared" si="356"/>
        <v>Acceptable</v>
      </c>
      <c r="V2548" t="str">
        <f t="shared" si="357"/>
        <v>Safe</v>
      </c>
      <c r="W2548" t="str">
        <f t="shared" si="358"/>
        <v>Acceptable</v>
      </c>
      <c r="AA2548" t="str">
        <f t="shared" si="359"/>
        <v>Potable</v>
      </c>
      <c r="AB2548" t="str">
        <f t="shared" si="360"/>
        <v>Potable</v>
      </c>
      <c r="AC2548" t="s">
        <v>40</v>
      </c>
    </row>
    <row r="2549" spans="2:29" x14ac:dyDescent="0.3">
      <c r="B2549">
        <v>5.6652663766183</v>
      </c>
      <c r="C2549">
        <v>162.89008310548701</v>
      </c>
      <c r="D2549">
        <v>318.830103065336</v>
      </c>
      <c r="E2549">
        <v>8.3124840932841799</v>
      </c>
      <c r="F2549">
        <v>350.68173225737399</v>
      </c>
      <c r="G2549">
        <v>550.81756400995096</v>
      </c>
      <c r="H2549">
        <v>15.6322680790552</v>
      </c>
      <c r="I2549">
        <v>72.457384934131795</v>
      </c>
      <c r="J2549">
        <v>4.5718236108424204</v>
      </c>
      <c r="O2549" t="str">
        <f t="shared" si="353"/>
        <v>Acidic</v>
      </c>
      <c r="P2549" t="str" cm="1">
        <f t="array" ref="P2549">_xlfn.IFS(C2548&lt;=60,"Soft",
C2548&lt;120,"Moderately Soft",
C2548&lt;=170,"Desirable",
C2548&lt;=240,"Moderately Hard",
C2548&gt;240,"Hard")</f>
        <v>Desirable</v>
      </c>
      <c r="Q2549" t="str" cm="1">
        <f t="array" ref="Q2549">_xlfn.IFS(D2548&lt;50,"Non-Beneficial",
D2548&lt;=150,"Excellent",
D2548&lt;=250,"Good",
D2548&lt;=350,"Average",
D2548&lt;=500,"Poor",
D2548&lt;=800,"Very Poor",
D2548&gt;800,"Unacceptable")</f>
        <v>Good</v>
      </c>
      <c r="R2549" t="str">
        <f t="shared" si="352"/>
        <v>Unacceptable</v>
      </c>
      <c r="S2549" t="str">
        <f t="shared" si="354"/>
        <v>Safe</v>
      </c>
      <c r="T2549" t="str">
        <f t="shared" si="355"/>
        <v>Acceptable</v>
      </c>
      <c r="U2549" t="str">
        <f t="shared" si="356"/>
        <v>Acceptable</v>
      </c>
      <c r="V2549" t="str">
        <f t="shared" si="357"/>
        <v>Safe</v>
      </c>
      <c r="W2549" t="str">
        <f t="shared" si="358"/>
        <v>Acceptable</v>
      </c>
      <c r="AA2549" t="str">
        <f t="shared" si="359"/>
        <v>Not-Potable</v>
      </c>
      <c r="AB2549" t="str">
        <f t="shared" si="360"/>
        <v>Not-Potable</v>
      </c>
      <c r="AC2549" t="s">
        <v>40</v>
      </c>
    </row>
    <row r="2550" spans="2:29" x14ac:dyDescent="0.3">
      <c r="B2550">
        <v>8.3109387761569096</v>
      </c>
      <c r="C2550">
        <v>245.71960950926399</v>
      </c>
      <c r="D2550">
        <v>79.295047485506203</v>
      </c>
      <c r="E2550">
        <v>8.8323898808335599</v>
      </c>
      <c r="F2550">
        <v>373.46354411156898</v>
      </c>
      <c r="G2550">
        <v>348.61854331491497</v>
      </c>
      <c r="H2550">
        <v>14.105871577811</v>
      </c>
      <c r="I2550">
        <v>84.740567565483303</v>
      </c>
      <c r="J2550">
        <v>4.4085596836292398</v>
      </c>
      <c r="O2550" t="str">
        <f t="shared" si="353"/>
        <v>Acidic</v>
      </c>
      <c r="P2550" t="str" cm="1">
        <f t="array" ref="P2550">_xlfn.IFS(C2549&lt;=60,"Soft",
C2549&lt;120,"Moderately Soft",
C2549&lt;=170,"Desirable",
C2549&lt;=240,"Moderately Hard",
C2549&gt;240,"Hard")</f>
        <v>Desirable</v>
      </c>
      <c r="Q2550" t="str" cm="1">
        <f t="array" ref="Q2550">_xlfn.IFS(D2549&lt;50,"Non-Beneficial",
D2549&lt;=150,"Excellent",
D2549&lt;=250,"Good",
D2549&lt;=350,"Average",
D2549&lt;=500,"Poor",
D2549&lt;=800,"Very Poor",
D2549&gt;800,"Unacceptable")</f>
        <v>Average</v>
      </c>
      <c r="R2550" t="str">
        <f t="shared" si="352"/>
        <v>Unacceptable</v>
      </c>
      <c r="S2550" t="str">
        <f t="shared" si="354"/>
        <v>Safe</v>
      </c>
      <c r="T2550" t="str">
        <f t="shared" si="355"/>
        <v>Unacceptable</v>
      </c>
      <c r="U2550" t="str">
        <f t="shared" si="356"/>
        <v>Acceptable</v>
      </c>
      <c r="V2550" t="str">
        <f t="shared" si="357"/>
        <v>Safe</v>
      </c>
      <c r="W2550" t="str">
        <f t="shared" si="358"/>
        <v>Acceptable</v>
      </c>
      <c r="AA2550" t="str">
        <f t="shared" si="359"/>
        <v>Not-Potable</v>
      </c>
      <c r="AB2550" t="str">
        <f t="shared" si="360"/>
        <v>Not-Potable</v>
      </c>
      <c r="AC2550" t="s">
        <v>40</v>
      </c>
    </row>
    <row r="2551" spans="2:29" x14ac:dyDescent="0.3">
      <c r="B2551">
        <v>7.0960983114271796</v>
      </c>
      <c r="C2551">
        <v>206.82781787192101</v>
      </c>
      <c r="D2551">
        <v>245.48598298599501</v>
      </c>
      <c r="E2551">
        <v>5.3798605730686804</v>
      </c>
      <c r="F2551">
        <f>$AH$27</f>
        <v>333.77577661081307</v>
      </c>
      <c r="G2551">
        <v>365.40080919726898</v>
      </c>
      <c r="H2551">
        <v>12.4951893745038</v>
      </c>
      <c r="I2551">
        <v>79.2954234480883</v>
      </c>
      <c r="J2551">
        <v>4.5697600355659</v>
      </c>
      <c r="O2551" t="str">
        <f t="shared" si="353"/>
        <v>Alkaline</v>
      </c>
      <c r="P2551" t="str" cm="1">
        <f t="array" ref="P2551">_xlfn.IFS(C2550&lt;=60,"Soft",
C2550&lt;120,"Moderately Soft",
C2550&lt;=170,"Desirable",
C2550&lt;=240,"Moderately Hard",
C2550&gt;240,"Hard")</f>
        <v>Hard</v>
      </c>
      <c r="Q2551" t="str" cm="1">
        <f t="array" ref="Q2551">_xlfn.IFS(D2550&lt;50,"Non-Beneficial",
D2550&lt;=150,"Excellent",
D2550&lt;=250,"Good",
D2550&lt;=350,"Average",
D2550&lt;=500,"Poor",
D2550&lt;=800,"Very Poor",
D2550&gt;800,"Unacceptable")</f>
        <v>Excellent</v>
      </c>
      <c r="R2551" t="str">
        <f t="shared" si="352"/>
        <v>Unacceptable</v>
      </c>
      <c r="S2551" t="str">
        <f t="shared" si="354"/>
        <v>Safe</v>
      </c>
      <c r="T2551" t="str">
        <f t="shared" si="355"/>
        <v>Acceptable</v>
      </c>
      <c r="U2551" t="str">
        <f t="shared" si="356"/>
        <v>Acceptable</v>
      </c>
      <c r="V2551" t="str">
        <f t="shared" si="357"/>
        <v>Unsafe</v>
      </c>
      <c r="W2551" t="str">
        <f t="shared" si="358"/>
        <v>Acceptable</v>
      </c>
      <c r="AA2551" t="str">
        <f t="shared" si="359"/>
        <v>Not-Potable</v>
      </c>
      <c r="AB2551" t="str">
        <f t="shared" si="360"/>
        <v>Not-Potable</v>
      </c>
      <c r="AC2551" t="s">
        <v>40</v>
      </c>
    </row>
    <row r="2552" spans="2:29" x14ac:dyDescent="0.3">
      <c r="B2552">
        <v>7.95711351642941</v>
      </c>
      <c r="C2552">
        <v>199.10750483120401</v>
      </c>
      <c r="D2552">
        <v>204.25766490432801</v>
      </c>
      <c r="E2552">
        <v>8.1719948414815597</v>
      </c>
      <c r="F2552">
        <v>380.078173201894</v>
      </c>
      <c r="G2552">
        <v>333.156538160031</v>
      </c>
      <c r="H2552">
        <v>14.5378502029176</v>
      </c>
      <c r="I2552">
        <v>62.2463578708767</v>
      </c>
      <c r="J2552">
        <v>3.7298733005458402</v>
      </c>
      <c r="O2552" t="str">
        <f t="shared" si="353"/>
        <v>Neutral</v>
      </c>
      <c r="P2552" t="str" cm="1">
        <f t="array" ref="P2552">_xlfn.IFS(C2551&lt;=60,"Soft",
C2551&lt;120,"Moderately Soft",
C2551&lt;=170,"Desirable",
C2551&lt;=240,"Moderately Hard",
C2551&gt;240,"Hard")</f>
        <v>Moderately Hard</v>
      </c>
      <c r="Q2552" t="str" cm="1">
        <f t="array" ref="Q2552">_xlfn.IFS(D2551&lt;50,"Non-Beneficial",
D2551&lt;=150,"Excellent",
D2551&lt;=250,"Good",
D2551&lt;=350,"Average",
D2551&lt;=500,"Poor",
D2551&lt;=800,"Very Poor",
D2551&gt;800,"Unacceptable")</f>
        <v>Good</v>
      </c>
      <c r="R2552" t="str">
        <f t="shared" si="352"/>
        <v>Needs Boiling</v>
      </c>
      <c r="S2552" t="str">
        <f t="shared" si="354"/>
        <v>Safe</v>
      </c>
      <c r="T2552" t="str">
        <f t="shared" si="355"/>
        <v>Acceptable</v>
      </c>
      <c r="U2552" t="str">
        <f t="shared" si="356"/>
        <v>Acceptable</v>
      </c>
      <c r="V2552" t="str">
        <f t="shared" si="357"/>
        <v>Safe</v>
      </c>
      <c r="W2552" t="str">
        <f t="shared" si="358"/>
        <v>Acceptable</v>
      </c>
      <c r="AA2552" t="str">
        <f t="shared" si="359"/>
        <v>Potable</v>
      </c>
      <c r="AB2552" t="str">
        <f t="shared" si="360"/>
        <v>Potable</v>
      </c>
      <c r="AC2552" t="s">
        <v>40</v>
      </c>
    </row>
    <row r="2553" spans="2:29" x14ac:dyDescent="0.3">
      <c r="B2553">
        <v>7.40023858050054</v>
      </c>
      <c r="C2553">
        <v>218.82481261295499</v>
      </c>
      <c r="D2553">
        <v>81.36071590569</v>
      </c>
      <c r="E2553">
        <v>6.2863577939087696</v>
      </c>
      <c r="F2553">
        <v>310.76115983302299</v>
      </c>
      <c r="G2553">
        <v>518.73277794487501</v>
      </c>
      <c r="H2553">
        <v>15.1863423551832</v>
      </c>
      <c r="I2553">
        <v>50.837012976291497</v>
      </c>
      <c r="J2553">
        <v>4.8801197676959402</v>
      </c>
      <c r="O2553" t="str">
        <f t="shared" si="353"/>
        <v>Neutral</v>
      </c>
      <c r="P2553" t="str" cm="1">
        <f t="array" ref="P2553">_xlfn.IFS(C2552&lt;=60,"Soft",
C2552&lt;120,"Moderately Soft",
C2552&lt;=170,"Desirable",
C2552&lt;=240,"Moderately Hard",
C2552&gt;240,"Hard")</f>
        <v>Moderately Hard</v>
      </c>
      <c r="Q2553" t="str" cm="1">
        <f t="array" ref="Q2553">_xlfn.IFS(D2552&lt;50,"Non-Beneficial",
D2552&lt;=150,"Excellent",
D2552&lt;=250,"Good",
D2552&lt;=350,"Average",
D2552&lt;=500,"Poor",
D2552&lt;=800,"Very Poor",
D2552&gt;800,"Unacceptable")</f>
        <v>Good</v>
      </c>
      <c r="R2553" t="str">
        <f t="shared" si="352"/>
        <v>Unacceptable</v>
      </c>
      <c r="S2553" t="str">
        <f t="shared" si="354"/>
        <v>Safe</v>
      </c>
      <c r="T2553" t="str">
        <f t="shared" si="355"/>
        <v>Acceptable</v>
      </c>
      <c r="U2553" t="str">
        <f t="shared" si="356"/>
        <v>Acceptable</v>
      </c>
      <c r="V2553" t="str">
        <f t="shared" si="357"/>
        <v>Safe</v>
      </c>
      <c r="W2553" t="str">
        <f t="shared" si="358"/>
        <v>Acceptable</v>
      </c>
      <c r="AA2553" t="str">
        <f t="shared" si="359"/>
        <v>Not-Potable</v>
      </c>
      <c r="AB2553" t="str">
        <f t="shared" si="360"/>
        <v>Potable</v>
      </c>
      <c r="AC2553" t="s">
        <v>40</v>
      </c>
    </row>
    <row r="2554" spans="2:29" x14ac:dyDescent="0.3">
      <c r="B2554">
        <v>9.7346197075542698</v>
      </c>
      <c r="C2554">
        <v>244.928665612304</v>
      </c>
      <c r="D2554">
        <v>189.762330761372</v>
      </c>
      <c r="E2554">
        <v>4.7459702658914198</v>
      </c>
      <c r="F2554">
        <v>330.63578824888202</v>
      </c>
      <c r="G2554">
        <v>383.94753730403801</v>
      </c>
      <c r="H2554">
        <v>14.8970013069701</v>
      </c>
      <c r="I2554">
        <f>$AI$27</f>
        <v>66.396292946768</v>
      </c>
      <c r="J2554">
        <v>3.5065029938769499</v>
      </c>
      <c r="O2554" t="str">
        <f t="shared" si="353"/>
        <v>Neutral</v>
      </c>
      <c r="P2554" t="str" cm="1">
        <f t="array" ref="P2554">_xlfn.IFS(C2553&lt;=60,"Soft",
C2553&lt;120,"Moderately Soft",
C2553&lt;=170,"Desirable",
C2553&lt;=240,"Moderately Hard",
C2553&gt;240,"Hard")</f>
        <v>Moderately Hard</v>
      </c>
      <c r="Q2554" t="str" cm="1">
        <f t="array" ref="Q2554">_xlfn.IFS(D2553&lt;50,"Non-Beneficial",
D2553&lt;=150,"Excellent",
D2553&lt;=250,"Good",
D2553&lt;=350,"Average",
D2553&lt;=500,"Poor",
D2553&lt;=800,"Very Poor",
D2553&gt;800,"Unacceptable")</f>
        <v>Excellent</v>
      </c>
      <c r="R2554" t="str">
        <f t="shared" si="352"/>
        <v>Needs Boiling</v>
      </c>
      <c r="S2554" t="str">
        <f t="shared" si="354"/>
        <v>Safe</v>
      </c>
      <c r="T2554" t="str">
        <f t="shared" si="355"/>
        <v>Unacceptable</v>
      </c>
      <c r="U2554" t="str">
        <f t="shared" si="356"/>
        <v>Acceptable</v>
      </c>
      <c r="V2554" t="str">
        <f t="shared" si="357"/>
        <v>Safe</v>
      </c>
      <c r="W2554" t="str">
        <f t="shared" si="358"/>
        <v>Acceptable</v>
      </c>
      <c r="AA2554" t="str">
        <f t="shared" si="359"/>
        <v>Not-Potable</v>
      </c>
      <c r="AB2554" t="str">
        <f t="shared" si="360"/>
        <v>Potable</v>
      </c>
      <c r="AC2554" t="s">
        <v>40</v>
      </c>
    </row>
    <row r="2555" spans="2:29" x14ac:dyDescent="0.3">
      <c r="B2555">
        <v>8.0377611084296401</v>
      </c>
      <c r="C2555">
        <v>199.21397067654701</v>
      </c>
      <c r="D2555">
        <v>403.68420627036505</v>
      </c>
      <c r="E2555">
        <v>7.3074109568110597</v>
      </c>
      <c r="F2555">
        <f>$AH$27</f>
        <v>333.77577661081307</v>
      </c>
      <c r="G2555">
        <v>293.833465730505</v>
      </c>
      <c r="H2555">
        <v>14.254682174400701</v>
      </c>
      <c r="I2555">
        <v>68.763418466567302</v>
      </c>
      <c r="J2555">
        <v>3.57251900166575</v>
      </c>
      <c r="O2555" t="str">
        <f t="shared" si="353"/>
        <v>Alkaline</v>
      </c>
      <c r="P2555" t="str" cm="1">
        <f t="array" ref="P2555">_xlfn.IFS(C2554&lt;=60,"Soft",
C2554&lt;120,"Moderately Soft",
C2554&lt;=170,"Desirable",
C2554&lt;=240,"Moderately Hard",
C2554&gt;240,"Hard")</f>
        <v>Hard</v>
      </c>
      <c r="Q2555" t="str" cm="1">
        <f t="array" ref="Q2555">_xlfn.IFS(D2554&lt;50,"Non-Beneficial",
D2554&lt;=150,"Excellent",
D2554&lt;=250,"Good",
D2554&lt;=350,"Average",
D2554&lt;=500,"Poor",
D2554&lt;=800,"Very Poor",
D2554&gt;800,"Unacceptable")</f>
        <v>Good</v>
      </c>
      <c r="R2555" t="str">
        <f t="shared" si="352"/>
        <v>Acceptable</v>
      </c>
      <c r="S2555" t="str">
        <f t="shared" si="354"/>
        <v>Safe</v>
      </c>
      <c r="T2555" t="str">
        <f t="shared" si="355"/>
        <v>Acceptable</v>
      </c>
      <c r="U2555" t="str">
        <f t="shared" si="356"/>
        <v>Acceptable</v>
      </c>
      <c r="V2555" t="str">
        <f t="shared" si="357"/>
        <v>Safe</v>
      </c>
      <c r="W2555" t="str">
        <f t="shared" si="358"/>
        <v>Acceptable</v>
      </c>
      <c r="AA2555" t="str">
        <f t="shared" si="359"/>
        <v>Not-Potable</v>
      </c>
      <c r="AB2555" t="str">
        <f t="shared" si="360"/>
        <v>Not-Potable</v>
      </c>
      <c r="AC2555" t="s">
        <v>40</v>
      </c>
    </row>
    <row r="2556" spans="2:29" x14ac:dyDescent="0.3">
      <c r="B2556">
        <f>$AG$27</f>
        <v>7.080794504276815</v>
      </c>
      <c r="C2556">
        <v>250.57268298194899</v>
      </c>
      <c r="D2556">
        <v>245.384372928685</v>
      </c>
      <c r="E2556">
        <v>7.2876047929896597</v>
      </c>
      <c r="F2556">
        <v>345.10996222732399</v>
      </c>
      <c r="G2556">
        <v>426.10371511648299</v>
      </c>
      <c r="H2556">
        <v>13.984155688305201</v>
      </c>
      <c r="I2556">
        <v>60.159730173758199</v>
      </c>
      <c r="J2556">
        <v>6.09963187254366</v>
      </c>
      <c r="O2556" t="str">
        <f t="shared" si="353"/>
        <v>Alkaline</v>
      </c>
      <c r="P2556" t="str" cm="1">
        <f t="array" ref="P2556">_xlfn.IFS(C2555&lt;=60,"Soft",
C2555&lt;120,"Moderately Soft",
C2555&lt;=170,"Desirable",
C2555&lt;=240,"Moderately Hard",
C2555&gt;240,"Hard")</f>
        <v>Moderately Hard</v>
      </c>
      <c r="Q2556" t="str" cm="1">
        <f t="array" ref="Q2556">_xlfn.IFS(D2555&lt;50,"Non-Beneficial",
D2555&lt;=150,"Excellent",
D2555&lt;=250,"Good",
D2555&lt;=350,"Average",
D2555&lt;=500,"Poor",
D2555&lt;=800,"Very Poor",
D2555&gt;800,"Unacceptable")</f>
        <v>Poor</v>
      </c>
      <c r="R2556" t="str">
        <f t="shared" si="352"/>
        <v>Unacceptable</v>
      </c>
      <c r="S2556" t="str">
        <f t="shared" si="354"/>
        <v>Safe</v>
      </c>
      <c r="T2556" t="str">
        <f t="shared" si="355"/>
        <v>Acceptable</v>
      </c>
      <c r="U2556" t="str">
        <f t="shared" si="356"/>
        <v>Acceptable</v>
      </c>
      <c r="V2556" t="str">
        <f t="shared" si="357"/>
        <v>Safe</v>
      </c>
      <c r="W2556" t="str">
        <f t="shared" si="358"/>
        <v>Acceptable</v>
      </c>
      <c r="AA2556" t="str">
        <f t="shared" si="359"/>
        <v>Not-Potable</v>
      </c>
      <c r="AB2556" t="str">
        <f t="shared" si="360"/>
        <v>Not-Potable</v>
      </c>
      <c r="AC2556" t="s">
        <v>40</v>
      </c>
    </row>
    <row r="2557" spans="2:29" x14ac:dyDescent="0.3">
      <c r="B2557">
        <v>5.6818107480886502</v>
      </c>
      <c r="C2557">
        <v>151.08593741089999</v>
      </c>
      <c r="D2557">
        <v>263.73495428417203</v>
      </c>
      <c r="E2557">
        <v>5.6515887645514802</v>
      </c>
      <c r="F2557">
        <f>$AH$27</f>
        <v>333.77577661081307</v>
      </c>
      <c r="G2557">
        <v>468.47260096460002</v>
      </c>
      <c r="H2557">
        <v>8.6237948375767193</v>
      </c>
      <c r="I2557">
        <v>102.24644659796</v>
      </c>
      <c r="J2557">
        <v>5.3751566094030201</v>
      </c>
      <c r="O2557" t="str">
        <f t="shared" si="353"/>
        <v>Neutral</v>
      </c>
      <c r="P2557" t="str" cm="1">
        <f t="array" ref="P2557">_xlfn.IFS(C2556&lt;=60,"Soft",
C2556&lt;120,"Moderately Soft",
C2556&lt;=170,"Desirable",
C2556&lt;=240,"Moderately Hard",
C2556&gt;240,"Hard")</f>
        <v>Hard</v>
      </c>
      <c r="Q2557" t="str" cm="1">
        <f t="array" ref="Q2557">_xlfn.IFS(D2556&lt;50,"Non-Beneficial",
D2556&lt;=150,"Excellent",
D2556&lt;=250,"Good",
D2556&lt;=350,"Average",
D2556&lt;=500,"Poor",
D2556&lt;=800,"Very Poor",
D2556&gt;800,"Unacceptable")</f>
        <v>Good</v>
      </c>
      <c r="R2557" t="str">
        <f t="shared" si="352"/>
        <v>Unacceptable</v>
      </c>
      <c r="S2557" t="str">
        <f t="shared" si="354"/>
        <v>Safe</v>
      </c>
      <c r="T2557" t="str">
        <f t="shared" si="355"/>
        <v>Acceptable</v>
      </c>
      <c r="U2557" t="str">
        <f t="shared" si="356"/>
        <v>Acceptable</v>
      </c>
      <c r="V2557" t="str">
        <f t="shared" si="357"/>
        <v>Safe</v>
      </c>
      <c r="W2557" t="str">
        <f t="shared" si="358"/>
        <v>Unacceptable</v>
      </c>
      <c r="AA2557" t="str">
        <f t="shared" si="359"/>
        <v>Not-Potable</v>
      </c>
      <c r="AB2557" t="str">
        <f t="shared" si="360"/>
        <v>Not-Potable</v>
      </c>
      <c r="AC2557" t="s">
        <v>40</v>
      </c>
    </row>
    <row r="2558" spans="2:29" x14ac:dyDescent="0.3">
      <c r="B2558">
        <v>8.3945095846856201</v>
      </c>
      <c r="C2558">
        <v>224.347147468315</v>
      </c>
      <c r="D2558">
        <v>239.61504534871298</v>
      </c>
      <c r="E2558">
        <v>4.7243730994937003</v>
      </c>
      <c r="F2558">
        <v>337.40634181291398</v>
      </c>
      <c r="G2558">
        <v>476.57945644874201</v>
      </c>
      <c r="H2558">
        <v>17.213676082985899</v>
      </c>
      <c r="I2558">
        <v>64.975960721948098</v>
      </c>
      <c r="J2558">
        <v>3.7124728343256099</v>
      </c>
      <c r="O2558" t="str">
        <f t="shared" si="353"/>
        <v>Acidic</v>
      </c>
      <c r="P2558" t="str" cm="1">
        <f t="array" ref="P2558">_xlfn.IFS(C2557&lt;=60,"Soft",
C2557&lt;120,"Moderately Soft",
C2557&lt;=170,"Desirable",
C2557&lt;=240,"Moderately Hard",
C2557&gt;240,"Hard")</f>
        <v>Desirable</v>
      </c>
      <c r="Q2558" t="str" cm="1">
        <f t="array" ref="Q2558">_xlfn.IFS(D2557&lt;50,"Non-Beneficial",
D2557&lt;=150,"Excellent",
D2557&lt;=250,"Good",
D2557&lt;=350,"Average",
D2557&lt;=500,"Poor",
D2557&lt;=800,"Very Poor",
D2557&gt;800,"Unacceptable")</f>
        <v>Average</v>
      </c>
      <c r="R2558" t="str">
        <f t="shared" si="352"/>
        <v>Needs Boiling</v>
      </c>
      <c r="S2558" t="str">
        <f t="shared" si="354"/>
        <v>Safe</v>
      </c>
      <c r="T2558" t="str">
        <f t="shared" si="355"/>
        <v>Acceptable</v>
      </c>
      <c r="U2558" t="str">
        <f t="shared" si="356"/>
        <v>Acceptable</v>
      </c>
      <c r="V2558" t="str">
        <f t="shared" si="357"/>
        <v>Unsafe</v>
      </c>
      <c r="W2558" t="str">
        <f t="shared" si="358"/>
        <v>Unacceptable</v>
      </c>
      <c r="AA2558" t="str">
        <f t="shared" si="359"/>
        <v>Not-Potable</v>
      </c>
      <c r="AB2558" t="str">
        <f t="shared" si="360"/>
        <v>Not-Potable</v>
      </c>
      <c r="AC2558" t="s">
        <v>40</v>
      </c>
    </row>
    <row r="2559" spans="2:29" x14ac:dyDescent="0.3">
      <c r="B2559">
        <v>8.5282921377774095</v>
      </c>
      <c r="C2559">
        <v>227.686206553989</v>
      </c>
      <c r="D2559">
        <v>273.52343414506498</v>
      </c>
      <c r="E2559">
        <v>7.6763231508402496</v>
      </c>
      <c r="F2559">
        <v>349.99574596267098</v>
      </c>
      <c r="G2559">
        <v>388.13775383833598</v>
      </c>
      <c r="H2559">
        <v>12.611735959547699</v>
      </c>
      <c r="I2559">
        <v>80.186071449222496</v>
      </c>
      <c r="J2559">
        <v>4.5969235063616196</v>
      </c>
      <c r="O2559" t="str">
        <f t="shared" si="353"/>
        <v>Alkaline</v>
      </c>
      <c r="P2559" t="str" cm="1">
        <f t="array" ref="P2559">_xlfn.IFS(C2558&lt;=60,"Soft",
C2558&lt;120,"Moderately Soft",
C2558&lt;=170,"Desirable",
C2558&lt;=240,"Moderately Hard",
C2558&gt;240,"Hard")</f>
        <v>Moderately Hard</v>
      </c>
      <c r="Q2559" t="str" cm="1">
        <f t="array" ref="Q2559">_xlfn.IFS(D2558&lt;50,"Non-Beneficial",
D2558&lt;=150,"Excellent",
D2558&lt;=250,"Good",
D2558&lt;=350,"Average",
D2558&lt;=500,"Poor",
D2558&lt;=800,"Very Poor",
D2558&gt;800,"Unacceptable")</f>
        <v>Good</v>
      </c>
      <c r="R2559" t="str">
        <f t="shared" si="352"/>
        <v>Acceptable</v>
      </c>
      <c r="S2559" t="str">
        <f t="shared" si="354"/>
        <v>Safe</v>
      </c>
      <c r="T2559" t="str">
        <f t="shared" si="355"/>
        <v>Acceptable</v>
      </c>
      <c r="U2559" t="str">
        <f t="shared" si="356"/>
        <v>Acceptable</v>
      </c>
      <c r="V2559" t="str">
        <f t="shared" si="357"/>
        <v>Safe</v>
      </c>
      <c r="W2559" t="str">
        <f t="shared" si="358"/>
        <v>Acceptable</v>
      </c>
      <c r="AA2559" t="str">
        <f t="shared" si="359"/>
        <v>Not-Potable</v>
      </c>
      <c r="AB2559" t="str">
        <f t="shared" si="360"/>
        <v>Potable</v>
      </c>
      <c r="AC2559" t="s">
        <v>40</v>
      </c>
    </row>
    <row r="2560" spans="2:29" x14ac:dyDescent="0.3">
      <c r="B2560">
        <v>6.23805365446945</v>
      </c>
      <c r="C2560">
        <v>178.298051319678</v>
      </c>
      <c r="D2560">
        <v>219.19593435095499</v>
      </c>
      <c r="E2560">
        <v>7.0853770100595197</v>
      </c>
      <c r="F2560">
        <v>335.85836939185202</v>
      </c>
      <c r="G2560">
        <v>287.57294658462502</v>
      </c>
      <c r="H2560">
        <v>17.459887919090502</v>
      </c>
      <c r="I2560">
        <v>46.953271159436099</v>
      </c>
      <c r="J2560">
        <v>3.8483069668474799</v>
      </c>
      <c r="O2560" t="str">
        <f t="shared" si="353"/>
        <v>Alkaline</v>
      </c>
      <c r="P2560" t="str" cm="1">
        <f t="array" ref="P2560">_xlfn.IFS(C2559&lt;=60,"Soft",
C2559&lt;120,"Moderately Soft",
C2559&lt;=170,"Desirable",
C2559&lt;=240,"Moderately Hard",
C2559&gt;240,"Hard")</f>
        <v>Moderately Hard</v>
      </c>
      <c r="Q2560" t="str" cm="1">
        <f t="array" ref="Q2560">_xlfn.IFS(D2559&lt;50,"Non-Beneficial",
D2559&lt;=150,"Excellent",
D2559&lt;=250,"Good",
D2559&lt;=350,"Average",
D2559&lt;=500,"Poor",
D2559&lt;=800,"Very Poor",
D2559&gt;800,"Unacceptable")</f>
        <v>Average</v>
      </c>
      <c r="R2560" t="str">
        <f t="shared" si="352"/>
        <v>Unacceptable</v>
      </c>
      <c r="S2560" t="str">
        <f t="shared" si="354"/>
        <v>Safe</v>
      </c>
      <c r="T2560" t="str">
        <f t="shared" si="355"/>
        <v>Acceptable</v>
      </c>
      <c r="U2560" t="str">
        <f t="shared" si="356"/>
        <v>Acceptable</v>
      </c>
      <c r="V2560" t="str">
        <f t="shared" si="357"/>
        <v>Unsafe</v>
      </c>
      <c r="W2560" t="str">
        <f t="shared" si="358"/>
        <v>Acceptable</v>
      </c>
      <c r="AA2560" t="str">
        <f t="shared" si="359"/>
        <v>Not-Potable</v>
      </c>
      <c r="AB2560" t="str">
        <f t="shared" si="360"/>
        <v>Not-Potable</v>
      </c>
      <c r="AC2560" t="s">
        <v>40</v>
      </c>
    </row>
    <row r="2561" spans="2:29" x14ac:dyDescent="0.3">
      <c r="B2561">
        <v>5.8706155012126198</v>
      </c>
      <c r="C2561">
        <v>186.178375569613</v>
      </c>
      <c r="D2561">
        <v>189.09846005859302</v>
      </c>
      <c r="E2561">
        <v>8.4942351915345</v>
      </c>
      <c r="F2561">
        <v>328.74731541306897</v>
      </c>
      <c r="G2561">
        <v>427.18253097731298</v>
      </c>
      <c r="H2561">
        <v>13.3000238955236</v>
      </c>
      <c r="I2561">
        <v>52.162418789351598</v>
      </c>
      <c r="J2561">
        <v>3.72878523676673</v>
      </c>
      <c r="O2561" t="str">
        <f t="shared" si="353"/>
        <v>Acidic</v>
      </c>
      <c r="P2561" t="str" cm="1">
        <f t="array" ref="P2561">_xlfn.IFS(C2560&lt;=60,"Soft",
C2560&lt;120,"Moderately Soft",
C2560&lt;=170,"Desirable",
C2560&lt;=240,"Moderately Hard",
C2560&gt;240,"Hard")</f>
        <v>Moderately Hard</v>
      </c>
      <c r="Q2561" t="str" cm="1">
        <f t="array" ref="Q2561">_xlfn.IFS(D2560&lt;50,"Non-Beneficial",
D2560&lt;=150,"Excellent",
D2560&lt;=250,"Good",
D2560&lt;=350,"Average",
D2560&lt;=500,"Poor",
D2560&lt;=800,"Very Poor",
D2560&gt;800,"Unacceptable")</f>
        <v>Good</v>
      </c>
      <c r="R2561" t="str">
        <f t="shared" si="352"/>
        <v>Unacceptable</v>
      </c>
      <c r="S2561" t="str">
        <f t="shared" si="354"/>
        <v>Safe</v>
      </c>
      <c r="T2561" t="str">
        <f t="shared" si="355"/>
        <v>Acceptable</v>
      </c>
      <c r="U2561" t="str">
        <f t="shared" si="356"/>
        <v>Acceptable</v>
      </c>
      <c r="V2561" t="str">
        <f t="shared" si="357"/>
        <v>Safe</v>
      </c>
      <c r="W2561" t="str">
        <f t="shared" si="358"/>
        <v>Acceptable</v>
      </c>
      <c r="AA2561" t="str">
        <f t="shared" si="359"/>
        <v>Not-Potable</v>
      </c>
      <c r="AB2561" t="str">
        <f t="shared" si="360"/>
        <v>Not-Potable</v>
      </c>
      <c r="AC2561" t="s">
        <v>40</v>
      </c>
    </row>
    <row r="2562" spans="2:29" x14ac:dyDescent="0.3">
      <c r="B2562">
        <v>6.4337261952689504</v>
      </c>
      <c r="C2562">
        <v>176.85712202822199</v>
      </c>
      <c r="D2562">
        <v>267.55718839104298</v>
      </c>
      <c r="E2562">
        <v>6.5334688567833199</v>
      </c>
      <c r="F2562">
        <v>316.54146832606398</v>
      </c>
      <c r="G2562">
        <v>505.12201527429499</v>
      </c>
      <c r="H2562">
        <v>21.319607392430601</v>
      </c>
      <c r="I2562">
        <v>60.126343501905303</v>
      </c>
      <c r="J2562">
        <v>3.11791825846224</v>
      </c>
      <c r="O2562" t="str">
        <f t="shared" si="353"/>
        <v>Acidic</v>
      </c>
      <c r="P2562" t="str" cm="1">
        <f t="array" ref="P2562">_xlfn.IFS(C2561&lt;=60,"Soft",
C2561&lt;120,"Moderately Soft",
C2561&lt;=170,"Desirable",
C2561&lt;=240,"Moderately Hard",
C2561&gt;240,"Hard")</f>
        <v>Moderately Hard</v>
      </c>
      <c r="Q2562" t="str" cm="1">
        <f t="array" ref="Q2562">_xlfn.IFS(D2561&lt;50,"Non-Beneficial",
D2561&lt;=150,"Excellent",
D2561&lt;=250,"Good",
D2561&lt;=350,"Average",
D2561&lt;=500,"Poor",
D2561&lt;=800,"Very Poor",
D2561&gt;800,"Unacceptable")</f>
        <v>Good</v>
      </c>
      <c r="R2562" t="str">
        <f t="shared" si="352"/>
        <v>Unacceptable</v>
      </c>
      <c r="S2562" t="str">
        <f t="shared" si="354"/>
        <v>Safe</v>
      </c>
      <c r="T2562" t="str">
        <f t="shared" si="355"/>
        <v>Acceptable</v>
      </c>
      <c r="U2562" t="str">
        <f t="shared" si="356"/>
        <v>Acceptable</v>
      </c>
      <c r="V2562" t="str">
        <f t="shared" si="357"/>
        <v>Safe</v>
      </c>
      <c r="W2562" t="str">
        <f t="shared" si="358"/>
        <v>Acceptable</v>
      </c>
      <c r="AA2562" t="str">
        <f t="shared" si="359"/>
        <v>Not-Potable</v>
      </c>
      <c r="AB2562" t="str">
        <f t="shared" si="360"/>
        <v>Not-Potable</v>
      </c>
      <c r="AC2562" t="s">
        <v>40</v>
      </c>
    </row>
    <row r="2563" spans="2:29" x14ac:dyDescent="0.3">
      <c r="B2563">
        <v>6.0693638939707997</v>
      </c>
      <c r="C2563">
        <v>200.91626251179201</v>
      </c>
      <c r="D2563">
        <v>93.232182897772603</v>
      </c>
      <c r="E2563">
        <v>9.3875223279429392</v>
      </c>
      <c r="F2563">
        <v>325.46698267090301</v>
      </c>
      <c r="G2563">
        <v>450.44135184037202</v>
      </c>
      <c r="H2563">
        <v>12.4233795126862</v>
      </c>
      <c r="I2563">
        <v>73.9140256389434</v>
      </c>
      <c r="J2563">
        <v>4.9148091321956802</v>
      </c>
      <c r="O2563" t="str">
        <f t="shared" si="353"/>
        <v>Acidic</v>
      </c>
      <c r="P2563" t="str" cm="1">
        <f t="array" ref="P2563">_xlfn.IFS(C2562&lt;=60,"Soft",
C2562&lt;120,"Moderately Soft",
C2562&lt;=170,"Desirable",
C2562&lt;=240,"Moderately Hard",
C2562&gt;240,"Hard")</f>
        <v>Moderately Hard</v>
      </c>
      <c r="Q2563" t="str" cm="1">
        <f t="array" ref="Q2563">_xlfn.IFS(D2562&lt;50,"Non-Beneficial",
D2562&lt;=150,"Excellent",
D2562&lt;=250,"Good",
D2562&lt;=350,"Average",
D2562&lt;=500,"Poor",
D2562&lt;=800,"Very Poor",
D2562&gt;800,"Unacceptable")</f>
        <v>Average</v>
      </c>
      <c r="R2563" t="str">
        <f t="shared" ref="R2563:R2626" si="361">IF(E2562&lt;=5,"Acceptable",
IF(E2562&lt;=7,"Needs Boiling","Unacceptable"))</f>
        <v>Needs Boiling</v>
      </c>
      <c r="S2563" t="str">
        <f t="shared" si="354"/>
        <v>Safe</v>
      </c>
      <c r="T2563" t="str">
        <f t="shared" si="355"/>
        <v>Unacceptable</v>
      </c>
      <c r="U2563" t="str">
        <f t="shared" si="356"/>
        <v>Unacceptable</v>
      </c>
      <c r="V2563" t="str">
        <f t="shared" si="357"/>
        <v>Safe</v>
      </c>
      <c r="W2563" t="str">
        <f t="shared" si="358"/>
        <v>Acceptable</v>
      </c>
      <c r="AA2563" t="str">
        <f t="shared" si="359"/>
        <v>Not-Potable</v>
      </c>
      <c r="AB2563" t="str">
        <f t="shared" si="360"/>
        <v>Not-Potable</v>
      </c>
      <c r="AC2563" t="s">
        <v>40</v>
      </c>
    </row>
    <row r="2564" spans="2:29" x14ac:dyDescent="0.3">
      <c r="B2564">
        <v>6.6604619174263897</v>
      </c>
      <c r="C2564">
        <v>229.339332443328</v>
      </c>
      <c r="D2564">
        <v>96.327309763739393</v>
      </c>
      <c r="E2564">
        <v>11.299390212867699</v>
      </c>
      <c r="F2564">
        <v>326.15704334810903</v>
      </c>
      <c r="G2564">
        <v>439.121301134997</v>
      </c>
      <c r="H2564">
        <v>21.157991397854101</v>
      </c>
      <c r="I2564">
        <v>40.096696346377499</v>
      </c>
      <c r="J2564">
        <v>3.6731359832038399</v>
      </c>
      <c r="O2564" t="str">
        <f t="shared" ref="O2564:O2627" si="362">IF(B2563&lt;3,"Highly Acidic",
IF(AND(B2563&lt;6.52,B2563&gt;=3),"Acidic",
IF(AND(B2563&gt;=6.52,B2563&lt;=6.83),"Drinkable",
IF(AND(B2563&gt;6.83,B2563&lt;8),"Neutral",
IF(AND(B2563&gt;=8,B2563&lt;11),"Alkaline","Highly Alkaline")
))))</f>
        <v>Acidic</v>
      </c>
      <c r="P2564" t="str" cm="1">
        <f t="array" ref="P2564">_xlfn.IFS(C2563&lt;=60,"Soft",
C2563&lt;120,"Moderately Soft",
C2563&lt;=170,"Desirable",
C2563&lt;=240,"Moderately Hard",
C2563&gt;240,"Hard")</f>
        <v>Moderately Hard</v>
      </c>
      <c r="Q2564" t="str" cm="1">
        <f t="array" ref="Q2564">_xlfn.IFS(D2563&lt;50,"Non-Beneficial",
D2563&lt;=150,"Excellent",
D2563&lt;=250,"Good",
D2563&lt;=350,"Average",
D2563&lt;=500,"Poor",
D2563&lt;=800,"Very Poor",
D2563&gt;800,"Unacceptable")</f>
        <v>Excellent</v>
      </c>
      <c r="R2564" t="str">
        <f t="shared" si="361"/>
        <v>Unacceptable</v>
      </c>
      <c r="S2564" t="str">
        <f t="shared" ref="S2564:S2627" si="363">IF(F2563&lt;=400,"Safe","Unsafe")</f>
        <v>Safe</v>
      </c>
      <c r="T2564" t="str">
        <f t="shared" ref="T2564:T2627" si="364">IF(G2563&lt;=500,"Acceptable","Unacceptable")</f>
        <v>Acceptable</v>
      </c>
      <c r="U2564" t="str">
        <f t="shared" ref="U2564:U2627" si="365">IF(H2563&lt;20,"Acceptable","Unacceptable")</f>
        <v>Acceptable</v>
      </c>
      <c r="V2564" t="str">
        <f t="shared" ref="V2564:V2627" si="366">IF(I2563&lt;=80,"Safe","Unsafe")</f>
        <v>Safe</v>
      </c>
      <c r="W2564" t="str">
        <f t="shared" ref="W2564:W2627" si="367">IF(J2563&lt;5,"Acceptable","Unacceptable")</f>
        <v>Acceptable</v>
      </c>
      <c r="AA2564" t="str">
        <f t="shared" ref="AA2564:AA2627" si="368">IF(
       AND(OR(O2564 = "Drinkable",O2564 = "Neutral"),
                OR(P2564 = "Desirable",P2564 = "Moderately Hard"),
                OR(Q2564 = "Excellent",Q2564 = "Good",Q2564 = "Average"),
                OR(R2564 = "Acceptable",R2564 = "Needs Boiling"),
                S2564 = "Safe",
                T2564 = "Acceptable",
                U2564 = "Acceptable",
                V2564 = "Safe",
                W2564 = "Acceptable"
               ),
     "Potable",
    "Not-Potable"
   )</f>
        <v>Not-Potable</v>
      </c>
      <c r="AB2564" t="str">
        <f t="shared" ref="AB2564:AB2627" si="369">IF(
        SUM(
                   IF(OR(O2564 = "Neutral",O2564 = "Drinkable"),1,0),
                   IF(OR(P2564 = "Desirable",P2564 = "Moderately Hard"),1,0),
                   IF(OR(Q2564 = "Good",Q2564 = "Average",Q2564 ="Excellent"),1,0),
                   IF(OR(R2564 = "Acceptable",R2564 = "Needs Boiling"),1,0),
                   IF(S2564 = "Safe",1,0),
                   IF(T2564 = "Acceptable",1,0),
                   IF(U2564 = "Acceptable",1,0),
                   IF(V2564 = "Safe",1,0),
                   IF(W2564 = "Acceptable",1,0)
               )&gt;7,
      "Potable",
      "Not-Potable"
  )</f>
        <v>Not-Potable</v>
      </c>
      <c r="AC2564" t="s">
        <v>40</v>
      </c>
    </row>
    <row r="2565" spans="2:29" x14ac:dyDescent="0.3">
      <c r="B2565">
        <v>7.5061114567694904</v>
      </c>
      <c r="C2565">
        <v>188.22181246205699</v>
      </c>
      <c r="D2565">
        <v>319.20584694496699</v>
      </c>
      <c r="E2565">
        <v>5.7143117098879497</v>
      </c>
      <c r="F2565">
        <v>334.243303972376</v>
      </c>
      <c r="G2565">
        <v>436.396995229965</v>
      </c>
      <c r="H2565">
        <v>15.220966571018099</v>
      </c>
      <c r="I2565">
        <v>43.360493914941401</v>
      </c>
      <c r="J2565">
        <v>4.7440066912632997</v>
      </c>
      <c r="O2565" t="str">
        <f t="shared" si="362"/>
        <v>Drinkable</v>
      </c>
      <c r="P2565" t="str" cm="1">
        <f t="array" ref="P2565">_xlfn.IFS(C2564&lt;=60,"Soft",
C2564&lt;120,"Moderately Soft",
C2564&lt;=170,"Desirable",
C2564&lt;=240,"Moderately Hard",
C2564&gt;240,"Hard")</f>
        <v>Moderately Hard</v>
      </c>
      <c r="Q2565" t="str" cm="1">
        <f t="array" ref="Q2565">_xlfn.IFS(D2564&lt;50,"Non-Beneficial",
D2564&lt;=150,"Excellent",
D2564&lt;=250,"Good",
D2564&lt;=350,"Average",
D2564&lt;=500,"Poor",
D2564&lt;=800,"Very Poor",
D2564&gt;800,"Unacceptable")</f>
        <v>Excellent</v>
      </c>
      <c r="R2565" t="str">
        <f t="shared" si="361"/>
        <v>Unacceptable</v>
      </c>
      <c r="S2565" t="str">
        <f t="shared" si="363"/>
        <v>Safe</v>
      </c>
      <c r="T2565" t="str">
        <f t="shared" si="364"/>
        <v>Acceptable</v>
      </c>
      <c r="U2565" t="str">
        <f t="shared" si="365"/>
        <v>Unacceptable</v>
      </c>
      <c r="V2565" t="str">
        <f t="shared" si="366"/>
        <v>Safe</v>
      </c>
      <c r="W2565" t="str">
        <f t="shared" si="367"/>
        <v>Acceptable</v>
      </c>
      <c r="AA2565" t="str">
        <f t="shared" si="368"/>
        <v>Not-Potable</v>
      </c>
      <c r="AB2565" t="str">
        <f t="shared" si="369"/>
        <v>Not-Potable</v>
      </c>
      <c r="AC2565" t="s">
        <v>40</v>
      </c>
    </row>
    <row r="2566" spans="2:29" x14ac:dyDescent="0.3">
      <c r="B2566">
        <v>5.8951455581380596</v>
      </c>
      <c r="C2566">
        <v>192.04136914735699</v>
      </c>
      <c r="D2566">
        <v>147.049062461055</v>
      </c>
      <c r="E2566">
        <v>7.9057686703180998</v>
      </c>
      <c r="F2566">
        <v>305.80773739096799</v>
      </c>
      <c r="G2566">
        <v>429.76622326661601</v>
      </c>
      <c r="H2566">
        <v>15.018137686499699</v>
      </c>
      <c r="I2566">
        <v>44.8875975368762</v>
      </c>
      <c r="J2566">
        <v>5.0752142876527397</v>
      </c>
      <c r="O2566" t="str">
        <f t="shared" si="362"/>
        <v>Neutral</v>
      </c>
      <c r="P2566" t="str" cm="1">
        <f t="array" ref="P2566">_xlfn.IFS(C2565&lt;=60,"Soft",
C2565&lt;120,"Moderately Soft",
C2565&lt;=170,"Desirable",
C2565&lt;=240,"Moderately Hard",
C2565&gt;240,"Hard")</f>
        <v>Moderately Hard</v>
      </c>
      <c r="Q2566" t="str" cm="1">
        <f t="array" ref="Q2566">_xlfn.IFS(D2565&lt;50,"Non-Beneficial",
D2565&lt;=150,"Excellent",
D2565&lt;=250,"Good",
D2565&lt;=350,"Average",
D2565&lt;=500,"Poor",
D2565&lt;=800,"Very Poor",
D2565&gt;800,"Unacceptable")</f>
        <v>Average</v>
      </c>
      <c r="R2566" t="str">
        <f t="shared" si="361"/>
        <v>Needs Boiling</v>
      </c>
      <c r="S2566" t="str">
        <f t="shared" si="363"/>
        <v>Safe</v>
      </c>
      <c r="T2566" t="str">
        <f t="shared" si="364"/>
        <v>Acceptable</v>
      </c>
      <c r="U2566" t="str">
        <f t="shared" si="365"/>
        <v>Acceptable</v>
      </c>
      <c r="V2566" t="str">
        <f t="shared" si="366"/>
        <v>Safe</v>
      </c>
      <c r="W2566" t="str">
        <f t="shared" si="367"/>
        <v>Acceptable</v>
      </c>
      <c r="AA2566" t="str">
        <f t="shared" si="368"/>
        <v>Potable</v>
      </c>
      <c r="AB2566" t="str">
        <f t="shared" si="369"/>
        <v>Potable</v>
      </c>
      <c r="AC2566" t="s">
        <v>40</v>
      </c>
    </row>
    <row r="2567" spans="2:29" x14ac:dyDescent="0.3">
      <c r="B2567">
        <v>6.44923665656657</v>
      </c>
      <c r="C2567">
        <v>218.90728782719501</v>
      </c>
      <c r="D2567">
        <v>128.12557124143899</v>
      </c>
      <c r="E2567">
        <v>10.9086866917121</v>
      </c>
      <c r="F2567">
        <f>$AH$27</f>
        <v>333.77577661081307</v>
      </c>
      <c r="G2567">
        <v>421.29684951269002</v>
      </c>
      <c r="H2567">
        <v>8.0104203289953304</v>
      </c>
      <c r="I2567">
        <v>79.085532382422002</v>
      </c>
      <c r="J2567">
        <v>4.0651480018614796</v>
      </c>
      <c r="O2567" t="str">
        <f t="shared" si="362"/>
        <v>Acidic</v>
      </c>
      <c r="P2567" t="str" cm="1">
        <f t="array" ref="P2567">_xlfn.IFS(C2566&lt;=60,"Soft",
C2566&lt;120,"Moderately Soft",
C2566&lt;=170,"Desirable",
C2566&lt;=240,"Moderately Hard",
C2566&gt;240,"Hard")</f>
        <v>Moderately Hard</v>
      </c>
      <c r="Q2567" t="str" cm="1">
        <f t="array" ref="Q2567">_xlfn.IFS(D2566&lt;50,"Non-Beneficial",
D2566&lt;=150,"Excellent",
D2566&lt;=250,"Good",
D2566&lt;=350,"Average",
D2566&lt;=500,"Poor",
D2566&lt;=800,"Very Poor",
D2566&gt;800,"Unacceptable")</f>
        <v>Excellent</v>
      </c>
      <c r="R2567" t="str">
        <f t="shared" si="361"/>
        <v>Unacceptable</v>
      </c>
      <c r="S2567" t="str">
        <f t="shared" si="363"/>
        <v>Safe</v>
      </c>
      <c r="T2567" t="str">
        <f t="shared" si="364"/>
        <v>Acceptable</v>
      </c>
      <c r="U2567" t="str">
        <f t="shared" si="365"/>
        <v>Acceptable</v>
      </c>
      <c r="V2567" t="str">
        <f t="shared" si="366"/>
        <v>Safe</v>
      </c>
      <c r="W2567" t="str">
        <f t="shared" si="367"/>
        <v>Unacceptable</v>
      </c>
      <c r="AA2567" t="str">
        <f t="shared" si="368"/>
        <v>Not-Potable</v>
      </c>
      <c r="AB2567" t="str">
        <f t="shared" si="369"/>
        <v>Not-Potable</v>
      </c>
      <c r="AC2567" t="s">
        <v>40</v>
      </c>
    </row>
    <row r="2568" spans="2:29" x14ac:dyDescent="0.3">
      <c r="B2568">
        <v>8.5505254594414701</v>
      </c>
      <c r="C2568">
        <v>209.68246622821499</v>
      </c>
      <c r="D2568">
        <v>223.77272949916699</v>
      </c>
      <c r="E2568">
        <v>2.65449095392492</v>
      </c>
      <c r="F2568">
        <v>322.15603714649001</v>
      </c>
      <c r="G2568">
        <v>413.67358607677602</v>
      </c>
      <c r="H2568">
        <v>12.996760729962199</v>
      </c>
      <c r="I2568">
        <v>42.989849180469598</v>
      </c>
      <c r="J2568">
        <v>4.59199745425828</v>
      </c>
      <c r="O2568" t="str">
        <f t="shared" si="362"/>
        <v>Acidic</v>
      </c>
      <c r="P2568" t="str" cm="1">
        <f t="array" ref="P2568">_xlfn.IFS(C2567&lt;=60,"Soft",
C2567&lt;120,"Moderately Soft",
C2567&lt;=170,"Desirable",
C2567&lt;=240,"Moderately Hard",
C2567&gt;240,"Hard")</f>
        <v>Moderately Hard</v>
      </c>
      <c r="Q2568" t="str" cm="1">
        <f t="array" ref="Q2568">_xlfn.IFS(D2567&lt;50,"Non-Beneficial",
D2567&lt;=150,"Excellent",
D2567&lt;=250,"Good",
D2567&lt;=350,"Average",
D2567&lt;=500,"Poor",
D2567&lt;=800,"Very Poor",
D2567&gt;800,"Unacceptable")</f>
        <v>Excellent</v>
      </c>
      <c r="R2568" t="str">
        <f t="shared" si="361"/>
        <v>Unacceptable</v>
      </c>
      <c r="S2568" t="str">
        <f t="shared" si="363"/>
        <v>Safe</v>
      </c>
      <c r="T2568" t="str">
        <f t="shared" si="364"/>
        <v>Acceptable</v>
      </c>
      <c r="U2568" t="str">
        <f t="shared" si="365"/>
        <v>Acceptable</v>
      </c>
      <c r="V2568" t="str">
        <f t="shared" si="366"/>
        <v>Safe</v>
      </c>
      <c r="W2568" t="str">
        <f t="shared" si="367"/>
        <v>Acceptable</v>
      </c>
      <c r="AA2568" t="str">
        <f t="shared" si="368"/>
        <v>Not-Potable</v>
      </c>
      <c r="AB2568" t="str">
        <f t="shared" si="369"/>
        <v>Not-Potable</v>
      </c>
      <c r="AC2568" t="s">
        <v>40</v>
      </c>
    </row>
    <row r="2569" spans="2:29" x14ac:dyDescent="0.3">
      <c r="B2569">
        <v>7.1226374399853096</v>
      </c>
      <c r="C2569">
        <v>183.40264818317999</v>
      </c>
      <c r="D2569">
        <v>312.95902409509597</v>
      </c>
      <c r="E2569">
        <v>4.4250262261495603</v>
      </c>
      <c r="F2569">
        <f>$AH$27</f>
        <v>333.77577661081307</v>
      </c>
      <c r="G2569">
        <v>411.61607027436401</v>
      </c>
      <c r="H2569">
        <v>14.0660574778219</v>
      </c>
      <c r="I2569">
        <v>77.185792037601999</v>
      </c>
      <c r="J2569">
        <v>3.7504469648029799</v>
      </c>
      <c r="O2569" t="str">
        <f t="shared" si="362"/>
        <v>Alkaline</v>
      </c>
      <c r="P2569" t="str" cm="1">
        <f t="array" ref="P2569">_xlfn.IFS(C2568&lt;=60,"Soft",
C2568&lt;120,"Moderately Soft",
C2568&lt;=170,"Desirable",
C2568&lt;=240,"Moderately Hard",
C2568&gt;240,"Hard")</f>
        <v>Moderately Hard</v>
      </c>
      <c r="Q2569" t="str" cm="1">
        <f t="array" ref="Q2569">_xlfn.IFS(D2568&lt;50,"Non-Beneficial",
D2568&lt;=150,"Excellent",
D2568&lt;=250,"Good",
D2568&lt;=350,"Average",
D2568&lt;=500,"Poor",
D2568&lt;=800,"Very Poor",
D2568&gt;800,"Unacceptable")</f>
        <v>Good</v>
      </c>
      <c r="R2569" t="str">
        <f t="shared" si="361"/>
        <v>Acceptable</v>
      </c>
      <c r="S2569" t="str">
        <f t="shared" si="363"/>
        <v>Safe</v>
      </c>
      <c r="T2569" t="str">
        <f t="shared" si="364"/>
        <v>Acceptable</v>
      </c>
      <c r="U2569" t="str">
        <f t="shared" si="365"/>
        <v>Acceptable</v>
      </c>
      <c r="V2569" t="str">
        <f t="shared" si="366"/>
        <v>Safe</v>
      </c>
      <c r="W2569" t="str">
        <f t="shared" si="367"/>
        <v>Acceptable</v>
      </c>
      <c r="AA2569" t="str">
        <f t="shared" si="368"/>
        <v>Not-Potable</v>
      </c>
      <c r="AB2569" t="str">
        <f t="shared" si="369"/>
        <v>Potable</v>
      </c>
      <c r="AC2569" t="s">
        <v>40</v>
      </c>
    </row>
    <row r="2570" spans="2:29" x14ac:dyDescent="0.3">
      <c r="B2570">
        <v>8.5586631240024804</v>
      </c>
      <c r="C2570">
        <v>214.10732480016301</v>
      </c>
      <c r="D2570">
        <v>387.67756369310598</v>
      </c>
      <c r="E2570">
        <v>6.6080997517567299</v>
      </c>
      <c r="F2570">
        <v>310.01495071057099</v>
      </c>
      <c r="G2570">
        <v>382.62227454286199</v>
      </c>
      <c r="H2570">
        <v>15.896958103705</v>
      </c>
      <c r="I2570">
        <v>57.1968273304565</v>
      </c>
      <c r="J2570">
        <v>2.5906354634962101</v>
      </c>
      <c r="O2570" t="str">
        <f t="shared" si="362"/>
        <v>Neutral</v>
      </c>
      <c r="P2570" t="str" cm="1">
        <f t="array" ref="P2570">_xlfn.IFS(C2569&lt;=60,"Soft",
C2569&lt;120,"Moderately Soft",
C2569&lt;=170,"Desirable",
C2569&lt;=240,"Moderately Hard",
C2569&gt;240,"Hard")</f>
        <v>Moderately Hard</v>
      </c>
      <c r="Q2570" t="str" cm="1">
        <f t="array" ref="Q2570">_xlfn.IFS(D2569&lt;50,"Non-Beneficial",
D2569&lt;=150,"Excellent",
D2569&lt;=250,"Good",
D2569&lt;=350,"Average",
D2569&lt;=500,"Poor",
D2569&lt;=800,"Very Poor",
D2569&gt;800,"Unacceptable")</f>
        <v>Average</v>
      </c>
      <c r="R2570" t="str">
        <f t="shared" si="361"/>
        <v>Acceptable</v>
      </c>
      <c r="S2570" t="str">
        <f t="shared" si="363"/>
        <v>Safe</v>
      </c>
      <c r="T2570" t="str">
        <f t="shared" si="364"/>
        <v>Acceptable</v>
      </c>
      <c r="U2570" t="str">
        <f t="shared" si="365"/>
        <v>Acceptable</v>
      </c>
      <c r="V2570" t="str">
        <f t="shared" si="366"/>
        <v>Safe</v>
      </c>
      <c r="W2570" t="str">
        <f t="shared" si="367"/>
        <v>Acceptable</v>
      </c>
      <c r="AA2570" t="str">
        <f t="shared" si="368"/>
        <v>Potable</v>
      </c>
      <c r="AB2570" t="str">
        <f t="shared" si="369"/>
        <v>Potable</v>
      </c>
      <c r="AC2570" t="s">
        <v>40</v>
      </c>
    </row>
    <row r="2571" spans="2:29" x14ac:dyDescent="0.3">
      <c r="B2571">
        <v>4.6243042905906</v>
      </c>
      <c r="C2571">
        <v>121.03631861861599</v>
      </c>
      <c r="D2571">
        <v>229.81749411122698</v>
      </c>
      <c r="E2571">
        <v>8.2970740938939702</v>
      </c>
      <c r="F2571">
        <v>372.03735888014398</v>
      </c>
      <c r="G2571">
        <v>260.56616359428</v>
      </c>
      <c r="H2571">
        <v>13.054030068641399</v>
      </c>
      <c r="I2571">
        <v>66.553465443198405</v>
      </c>
      <c r="J2571">
        <v>3.4242500487688701</v>
      </c>
      <c r="O2571" t="str">
        <f t="shared" si="362"/>
        <v>Alkaline</v>
      </c>
      <c r="P2571" t="str" cm="1">
        <f t="array" ref="P2571">_xlfn.IFS(C2570&lt;=60,"Soft",
C2570&lt;120,"Moderately Soft",
C2570&lt;=170,"Desirable",
C2570&lt;=240,"Moderately Hard",
C2570&gt;240,"Hard")</f>
        <v>Moderately Hard</v>
      </c>
      <c r="Q2571" t="str" cm="1">
        <f t="array" ref="Q2571">_xlfn.IFS(D2570&lt;50,"Non-Beneficial",
D2570&lt;=150,"Excellent",
D2570&lt;=250,"Good",
D2570&lt;=350,"Average",
D2570&lt;=500,"Poor",
D2570&lt;=800,"Very Poor",
D2570&gt;800,"Unacceptable")</f>
        <v>Poor</v>
      </c>
      <c r="R2571" t="str">
        <f t="shared" si="361"/>
        <v>Needs Boiling</v>
      </c>
      <c r="S2571" t="str">
        <f t="shared" si="363"/>
        <v>Safe</v>
      </c>
      <c r="T2571" t="str">
        <f t="shared" si="364"/>
        <v>Acceptable</v>
      </c>
      <c r="U2571" t="str">
        <f t="shared" si="365"/>
        <v>Acceptable</v>
      </c>
      <c r="V2571" t="str">
        <f t="shared" si="366"/>
        <v>Safe</v>
      </c>
      <c r="W2571" t="str">
        <f t="shared" si="367"/>
        <v>Acceptable</v>
      </c>
      <c r="AA2571" t="str">
        <f t="shared" si="368"/>
        <v>Not-Potable</v>
      </c>
      <c r="AB2571" t="str">
        <f t="shared" si="369"/>
        <v>Not-Potable</v>
      </c>
      <c r="AC2571" t="s">
        <v>40</v>
      </c>
    </row>
    <row r="2572" spans="2:29" x14ac:dyDescent="0.3">
      <c r="B2572">
        <f>$AG$27</f>
        <v>7.080794504276815</v>
      </c>
      <c r="C2572">
        <v>143.099102952317</v>
      </c>
      <c r="D2572">
        <v>192.90568067632802</v>
      </c>
      <c r="E2572">
        <v>6.0843248297074899</v>
      </c>
      <c r="F2572">
        <v>370.86954997899801</v>
      </c>
      <c r="G2572">
        <v>486.05930440643499</v>
      </c>
      <c r="H2572">
        <v>13.924731703820999</v>
      </c>
      <c r="I2572">
        <v>63.802301733723098</v>
      </c>
      <c r="J2572">
        <v>4.1172879016774502</v>
      </c>
      <c r="O2572" t="str">
        <f t="shared" si="362"/>
        <v>Acidic</v>
      </c>
      <c r="P2572" t="str" cm="1">
        <f t="array" ref="P2572">_xlfn.IFS(C2571&lt;=60,"Soft",
C2571&lt;120,"Moderately Soft",
C2571&lt;=170,"Desirable",
C2571&lt;=240,"Moderately Hard",
C2571&gt;240,"Hard")</f>
        <v>Desirable</v>
      </c>
      <c r="Q2572" t="str" cm="1">
        <f t="array" ref="Q2572">_xlfn.IFS(D2571&lt;50,"Non-Beneficial",
D2571&lt;=150,"Excellent",
D2571&lt;=250,"Good",
D2571&lt;=350,"Average",
D2571&lt;=500,"Poor",
D2571&lt;=800,"Very Poor",
D2571&gt;800,"Unacceptable")</f>
        <v>Good</v>
      </c>
      <c r="R2572" t="str">
        <f t="shared" si="361"/>
        <v>Unacceptable</v>
      </c>
      <c r="S2572" t="str">
        <f t="shared" si="363"/>
        <v>Safe</v>
      </c>
      <c r="T2572" t="str">
        <f t="shared" si="364"/>
        <v>Acceptable</v>
      </c>
      <c r="U2572" t="str">
        <f t="shared" si="365"/>
        <v>Acceptable</v>
      </c>
      <c r="V2572" t="str">
        <f t="shared" si="366"/>
        <v>Safe</v>
      </c>
      <c r="W2572" t="str">
        <f t="shared" si="367"/>
        <v>Acceptable</v>
      </c>
      <c r="AA2572" t="str">
        <f t="shared" si="368"/>
        <v>Not-Potable</v>
      </c>
      <c r="AB2572" t="str">
        <f t="shared" si="369"/>
        <v>Not-Potable</v>
      </c>
      <c r="AC2572" t="s">
        <v>40</v>
      </c>
    </row>
    <row r="2573" spans="2:29" x14ac:dyDescent="0.3">
      <c r="B2573">
        <v>6.0913827242085103</v>
      </c>
      <c r="C2573">
        <v>192.12105229204701</v>
      </c>
      <c r="D2573">
        <v>172.799621983507</v>
      </c>
      <c r="E2573">
        <v>8.9270432430401492</v>
      </c>
      <c r="F2573">
        <f>$AH$27</f>
        <v>333.77577661081307</v>
      </c>
      <c r="G2573">
        <v>413.24833414162299</v>
      </c>
      <c r="H2573">
        <v>12.739818468359299</v>
      </c>
      <c r="I2573">
        <v>85.027033918034405</v>
      </c>
      <c r="J2573">
        <v>5.0755196159242102</v>
      </c>
      <c r="O2573" t="str">
        <f t="shared" si="362"/>
        <v>Neutral</v>
      </c>
      <c r="P2573" t="str" cm="1">
        <f t="array" ref="P2573">_xlfn.IFS(C2572&lt;=60,"Soft",
C2572&lt;120,"Moderately Soft",
C2572&lt;=170,"Desirable",
C2572&lt;=240,"Moderately Hard",
C2572&gt;240,"Hard")</f>
        <v>Desirable</v>
      </c>
      <c r="Q2573" t="str" cm="1">
        <f t="array" ref="Q2573">_xlfn.IFS(D2572&lt;50,"Non-Beneficial",
D2572&lt;=150,"Excellent",
D2572&lt;=250,"Good",
D2572&lt;=350,"Average",
D2572&lt;=500,"Poor",
D2572&lt;=800,"Very Poor",
D2572&gt;800,"Unacceptable")</f>
        <v>Good</v>
      </c>
      <c r="R2573" t="str">
        <f t="shared" si="361"/>
        <v>Needs Boiling</v>
      </c>
      <c r="S2573" t="str">
        <f t="shared" si="363"/>
        <v>Safe</v>
      </c>
      <c r="T2573" t="str">
        <f t="shared" si="364"/>
        <v>Acceptable</v>
      </c>
      <c r="U2573" t="str">
        <f t="shared" si="365"/>
        <v>Acceptable</v>
      </c>
      <c r="V2573" t="str">
        <f t="shared" si="366"/>
        <v>Safe</v>
      </c>
      <c r="W2573" t="str">
        <f t="shared" si="367"/>
        <v>Acceptable</v>
      </c>
      <c r="AA2573" t="str">
        <f t="shared" si="368"/>
        <v>Potable</v>
      </c>
      <c r="AB2573" t="str">
        <f t="shared" si="369"/>
        <v>Potable</v>
      </c>
      <c r="AC2573" t="s">
        <v>40</v>
      </c>
    </row>
    <row r="2574" spans="2:29" x14ac:dyDescent="0.3">
      <c r="B2574">
        <v>9.6586619764477906</v>
      </c>
      <c r="C2574">
        <v>240.348820374773</v>
      </c>
      <c r="D2574">
        <v>202.697312797558</v>
      </c>
      <c r="E2574">
        <v>7.0507288422219201</v>
      </c>
      <c r="F2574">
        <v>374.18167434281497</v>
      </c>
      <c r="G2574">
        <v>567.78427569272503</v>
      </c>
      <c r="H2574">
        <v>15.5872058535292</v>
      </c>
      <c r="I2574">
        <v>55.835965706422598</v>
      </c>
      <c r="J2574">
        <v>4.6393865551816003</v>
      </c>
      <c r="O2574" t="str">
        <f t="shared" si="362"/>
        <v>Acidic</v>
      </c>
      <c r="P2574" t="str" cm="1">
        <f t="array" ref="P2574">_xlfn.IFS(C2573&lt;=60,"Soft",
C2573&lt;120,"Moderately Soft",
C2573&lt;=170,"Desirable",
C2573&lt;=240,"Moderately Hard",
C2573&gt;240,"Hard")</f>
        <v>Moderately Hard</v>
      </c>
      <c r="Q2574" t="str" cm="1">
        <f t="array" ref="Q2574">_xlfn.IFS(D2573&lt;50,"Non-Beneficial",
D2573&lt;=150,"Excellent",
D2573&lt;=250,"Good",
D2573&lt;=350,"Average",
D2573&lt;=500,"Poor",
D2573&lt;=800,"Very Poor",
D2573&gt;800,"Unacceptable")</f>
        <v>Good</v>
      </c>
      <c r="R2574" t="str">
        <f t="shared" si="361"/>
        <v>Unacceptable</v>
      </c>
      <c r="S2574" t="str">
        <f t="shared" si="363"/>
        <v>Safe</v>
      </c>
      <c r="T2574" t="str">
        <f t="shared" si="364"/>
        <v>Acceptable</v>
      </c>
      <c r="U2574" t="str">
        <f t="shared" si="365"/>
        <v>Acceptable</v>
      </c>
      <c r="V2574" t="str">
        <f t="shared" si="366"/>
        <v>Unsafe</v>
      </c>
      <c r="W2574" t="str">
        <f t="shared" si="367"/>
        <v>Unacceptable</v>
      </c>
      <c r="AA2574" t="str">
        <f t="shared" si="368"/>
        <v>Not-Potable</v>
      </c>
      <c r="AB2574" t="str">
        <f t="shared" si="369"/>
        <v>Not-Potable</v>
      </c>
      <c r="AC2574" t="s">
        <v>40</v>
      </c>
    </row>
    <row r="2575" spans="2:29" x14ac:dyDescent="0.3">
      <c r="B2575">
        <v>8.1156245065442292</v>
      </c>
      <c r="C2575">
        <v>200.09901298308799</v>
      </c>
      <c r="D2575">
        <v>155.13012580820399</v>
      </c>
      <c r="E2575">
        <v>6.0461106084772496</v>
      </c>
      <c r="F2575">
        <f>$AH$27</f>
        <v>333.77577661081307</v>
      </c>
      <c r="G2575">
        <v>421.06032596791903</v>
      </c>
      <c r="H2575">
        <v>8.3202763946698006</v>
      </c>
      <c r="I2575">
        <v>53.775591729277899</v>
      </c>
      <c r="J2575">
        <v>4.4088119398732202</v>
      </c>
      <c r="O2575" t="str">
        <f t="shared" si="362"/>
        <v>Alkaline</v>
      </c>
      <c r="P2575" t="str" cm="1">
        <f t="array" ref="P2575">_xlfn.IFS(C2574&lt;=60,"Soft",
C2574&lt;120,"Moderately Soft",
C2574&lt;=170,"Desirable",
C2574&lt;=240,"Moderately Hard",
C2574&gt;240,"Hard")</f>
        <v>Hard</v>
      </c>
      <c r="Q2575" t="str" cm="1">
        <f t="array" ref="Q2575">_xlfn.IFS(D2574&lt;50,"Non-Beneficial",
D2574&lt;=150,"Excellent",
D2574&lt;=250,"Good",
D2574&lt;=350,"Average",
D2574&lt;=500,"Poor",
D2574&lt;=800,"Very Poor",
D2574&gt;800,"Unacceptable")</f>
        <v>Good</v>
      </c>
      <c r="R2575" t="str">
        <f t="shared" si="361"/>
        <v>Unacceptable</v>
      </c>
      <c r="S2575" t="str">
        <f t="shared" si="363"/>
        <v>Safe</v>
      </c>
      <c r="T2575" t="str">
        <f t="shared" si="364"/>
        <v>Unacceptable</v>
      </c>
      <c r="U2575" t="str">
        <f t="shared" si="365"/>
        <v>Acceptable</v>
      </c>
      <c r="V2575" t="str">
        <f t="shared" si="366"/>
        <v>Safe</v>
      </c>
      <c r="W2575" t="str">
        <f t="shared" si="367"/>
        <v>Acceptable</v>
      </c>
      <c r="AA2575" t="str">
        <f t="shared" si="368"/>
        <v>Not-Potable</v>
      </c>
      <c r="AB2575" t="str">
        <f t="shared" si="369"/>
        <v>Not-Potable</v>
      </c>
      <c r="AC2575" t="s">
        <v>40</v>
      </c>
    </row>
    <row r="2576" spans="2:29" x14ac:dyDescent="0.3">
      <c r="B2576">
        <f>$AG$27</f>
        <v>7.080794504276815</v>
      </c>
      <c r="C2576">
        <v>209.16451781195801</v>
      </c>
      <c r="D2576">
        <v>78.454728910408306</v>
      </c>
      <c r="E2576">
        <v>7.6691323484196703</v>
      </c>
      <c r="F2576">
        <v>433.694320245928</v>
      </c>
      <c r="G2576">
        <v>421.62523807177701</v>
      </c>
      <c r="H2576">
        <v>16.352219827015102</v>
      </c>
      <c r="I2576">
        <f>$AI$27</f>
        <v>66.396292946768</v>
      </c>
      <c r="J2576">
        <v>4.4546413011327299</v>
      </c>
      <c r="O2576" t="str">
        <f t="shared" si="362"/>
        <v>Alkaline</v>
      </c>
      <c r="P2576" t="str" cm="1">
        <f t="array" ref="P2576">_xlfn.IFS(C2575&lt;=60,"Soft",
C2575&lt;120,"Moderately Soft",
C2575&lt;=170,"Desirable",
C2575&lt;=240,"Moderately Hard",
C2575&gt;240,"Hard")</f>
        <v>Moderately Hard</v>
      </c>
      <c r="Q2576" t="str" cm="1">
        <f t="array" ref="Q2576">_xlfn.IFS(D2575&lt;50,"Non-Beneficial",
D2575&lt;=150,"Excellent",
D2575&lt;=250,"Good",
D2575&lt;=350,"Average",
D2575&lt;=500,"Poor",
D2575&lt;=800,"Very Poor",
D2575&gt;800,"Unacceptable")</f>
        <v>Good</v>
      </c>
      <c r="R2576" t="str">
        <f t="shared" si="361"/>
        <v>Needs Boiling</v>
      </c>
      <c r="S2576" t="str">
        <f t="shared" si="363"/>
        <v>Safe</v>
      </c>
      <c r="T2576" t="str">
        <f t="shared" si="364"/>
        <v>Acceptable</v>
      </c>
      <c r="U2576" t="str">
        <f t="shared" si="365"/>
        <v>Acceptable</v>
      </c>
      <c r="V2576" t="str">
        <f t="shared" si="366"/>
        <v>Safe</v>
      </c>
      <c r="W2576" t="str">
        <f t="shared" si="367"/>
        <v>Acceptable</v>
      </c>
      <c r="AA2576" t="str">
        <f t="shared" si="368"/>
        <v>Not-Potable</v>
      </c>
      <c r="AB2576" t="str">
        <f t="shared" si="369"/>
        <v>Potable</v>
      </c>
      <c r="AC2576" t="s">
        <v>40</v>
      </c>
    </row>
    <row r="2577" spans="2:29" x14ac:dyDescent="0.3">
      <c r="B2577">
        <v>6.9148681524668199</v>
      </c>
      <c r="C2577">
        <v>206.24993699261299</v>
      </c>
      <c r="D2577">
        <v>103.43378848293399</v>
      </c>
      <c r="E2577">
        <v>7.7712056794375304</v>
      </c>
      <c r="F2577">
        <v>324.38317019159302</v>
      </c>
      <c r="G2577">
        <v>521.32067304462305</v>
      </c>
      <c r="H2577">
        <v>16.173730170324099</v>
      </c>
      <c r="I2577">
        <v>68.246944663782998</v>
      </c>
      <c r="J2577">
        <v>2.9886114436022799</v>
      </c>
      <c r="O2577" t="str">
        <f t="shared" si="362"/>
        <v>Neutral</v>
      </c>
      <c r="P2577" t="str" cm="1">
        <f t="array" ref="P2577">_xlfn.IFS(C2576&lt;=60,"Soft",
C2576&lt;120,"Moderately Soft",
C2576&lt;=170,"Desirable",
C2576&lt;=240,"Moderately Hard",
C2576&gt;240,"Hard")</f>
        <v>Moderately Hard</v>
      </c>
      <c r="Q2577" t="str" cm="1">
        <f t="array" ref="Q2577">_xlfn.IFS(D2576&lt;50,"Non-Beneficial",
D2576&lt;=150,"Excellent",
D2576&lt;=250,"Good",
D2576&lt;=350,"Average",
D2576&lt;=500,"Poor",
D2576&lt;=800,"Very Poor",
D2576&gt;800,"Unacceptable")</f>
        <v>Excellent</v>
      </c>
      <c r="R2577" t="str">
        <f t="shared" si="361"/>
        <v>Unacceptable</v>
      </c>
      <c r="S2577" t="str">
        <f t="shared" si="363"/>
        <v>Unsafe</v>
      </c>
      <c r="T2577" t="str">
        <f t="shared" si="364"/>
        <v>Acceptable</v>
      </c>
      <c r="U2577" t="str">
        <f t="shared" si="365"/>
        <v>Acceptable</v>
      </c>
      <c r="V2577" t="str">
        <f t="shared" si="366"/>
        <v>Safe</v>
      </c>
      <c r="W2577" t="str">
        <f t="shared" si="367"/>
        <v>Acceptable</v>
      </c>
      <c r="AA2577" t="str">
        <f t="shared" si="368"/>
        <v>Not-Potable</v>
      </c>
      <c r="AB2577" t="str">
        <f t="shared" si="369"/>
        <v>Not-Potable</v>
      </c>
      <c r="AC2577" t="s">
        <v>40</v>
      </c>
    </row>
    <row r="2578" spans="2:29" x14ac:dyDescent="0.3">
      <c r="B2578">
        <v>7.3379244021946199</v>
      </c>
      <c r="C2578">
        <v>188.79930205857599</v>
      </c>
      <c r="D2578">
        <v>242.66517892957398</v>
      </c>
      <c r="E2578">
        <v>6.84485027566953</v>
      </c>
      <c r="F2578">
        <v>326.25470129860503</v>
      </c>
      <c r="G2578">
        <v>500.38646887222501</v>
      </c>
      <c r="H2578">
        <v>13.3733691525618</v>
      </c>
      <c r="I2578">
        <v>65.909057204702293</v>
      </c>
      <c r="J2578">
        <v>3.9355138368054701</v>
      </c>
      <c r="O2578" t="str">
        <f t="shared" si="362"/>
        <v>Neutral</v>
      </c>
      <c r="P2578" t="str" cm="1">
        <f t="array" ref="P2578">_xlfn.IFS(C2577&lt;=60,"Soft",
C2577&lt;120,"Moderately Soft",
C2577&lt;=170,"Desirable",
C2577&lt;=240,"Moderately Hard",
C2577&gt;240,"Hard")</f>
        <v>Moderately Hard</v>
      </c>
      <c r="Q2578" t="str" cm="1">
        <f t="array" ref="Q2578">_xlfn.IFS(D2577&lt;50,"Non-Beneficial",
D2577&lt;=150,"Excellent",
D2577&lt;=250,"Good",
D2577&lt;=350,"Average",
D2577&lt;=500,"Poor",
D2577&lt;=800,"Very Poor",
D2577&gt;800,"Unacceptable")</f>
        <v>Excellent</v>
      </c>
      <c r="R2578" t="str">
        <f t="shared" si="361"/>
        <v>Unacceptable</v>
      </c>
      <c r="S2578" t="str">
        <f t="shared" si="363"/>
        <v>Safe</v>
      </c>
      <c r="T2578" t="str">
        <f t="shared" si="364"/>
        <v>Unacceptable</v>
      </c>
      <c r="U2578" t="str">
        <f t="shared" si="365"/>
        <v>Acceptable</v>
      </c>
      <c r="V2578" t="str">
        <f t="shared" si="366"/>
        <v>Safe</v>
      </c>
      <c r="W2578" t="str">
        <f t="shared" si="367"/>
        <v>Acceptable</v>
      </c>
      <c r="AA2578" t="str">
        <f t="shared" si="368"/>
        <v>Not-Potable</v>
      </c>
      <c r="AB2578" t="str">
        <f t="shared" si="369"/>
        <v>Not-Potable</v>
      </c>
      <c r="AC2578" t="s">
        <v>40</v>
      </c>
    </row>
    <row r="2579" spans="2:29" x14ac:dyDescent="0.3">
      <c r="B2579">
        <v>7.7661144542122802</v>
      </c>
      <c r="C2579">
        <v>212.317665993025</v>
      </c>
      <c r="D2579">
        <v>241.45385761707399</v>
      </c>
      <c r="E2579">
        <v>7.9258868010289101</v>
      </c>
      <c r="F2579">
        <v>364.081412436493</v>
      </c>
      <c r="G2579">
        <v>464.10859501955298</v>
      </c>
      <c r="H2579">
        <v>15.465256408959</v>
      </c>
      <c r="I2579">
        <v>70.105843963910004</v>
      </c>
      <c r="J2579">
        <v>4.3999023132719</v>
      </c>
      <c r="O2579" t="str">
        <f t="shared" si="362"/>
        <v>Neutral</v>
      </c>
      <c r="P2579" t="str" cm="1">
        <f t="array" ref="P2579">_xlfn.IFS(C2578&lt;=60,"Soft",
C2578&lt;120,"Moderately Soft",
C2578&lt;=170,"Desirable",
C2578&lt;=240,"Moderately Hard",
C2578&gt;240,"Hard")</f>
        <v>Moderately Hard</v>
      </c>
      <c r="Q2579" t="str" cm="1">
        <f t="array" ref="Q2579">_xlfn.IFS(D2578&lt;50,"Non-Beneficial",
D2578&lt;=150,"Excellent",
D2578&lt;=250,"Good",
D2578&lt;=350,"Average",
D2578&lt;=500,"Poor",
D2578&lt;=800,"Very Poor",
D2578&gt;800,"Unacceptable")</f>
        <v>Good</v>
      </c>
      <c r="R2579" t="str">
        <f t="shared" si="361"/>
        <v>Needs Boiling</v>
      </c>
      <c r="S2579" t="str">
        <f t="shared" si="363"/>
        <v>Safe</v>
      </c>
      <c r="T2579" t="str">
        <f t="shared" si="364"/>
        <v>Unacceptable</v>
      </c>
      <c r="U2579" t="str">
        <f t="shared" si="365"/>
        <v>Acceptable</v>
      </c>
      <c r="V2579" t="str">
        <f t="shared" si="366"/>
        <v>Safe</v>
      </c>
      <c r="W2579" t="str">
        <f t="shared" si="367"/>
        <v>Acceptable</v>
      </c>
      <c r="AA2579" t="str">
        <f t="shared" si="368"/>
        <v>Not-Potable</v>
      </c>
      <c r="AB2579" t="str">
        <f t="shared" si="369"/>
        <v>Potable</v>
      </c>
      <c r="AC2579" t="s">
        <v>40</v>
      </c>
    </row>
    <row r="2580" spans="2:29" x14ac:dyDescent="0.3">
      <c r="B2580">
        <v>8.4339748356899396</v>
      </c>
      <c r="C2580">
        <v>240.077926966371</v>
      </c>
      <c r="D2580">
        <v>108.233003651088</v>
      </c>
      <c r="E2580">
        <v>8.4189582406371795</v>
      </c>
      <c r="F2580">
        <v>317.30136870447501</v>
      </c>
      <c r="G2580">
        <v>426.17525322519299</v>
      </c>
      <c r="H2580">
        <v>8.0771561503736393</v>
      </c>
      <c r="I2580">
        <v>49.270114591445001</v>
      </c>
      <c r="J2580">
        <v>3.1677123526669302</v>
      </c>
      <c r="O2580" t="str">
        <f t="shared" si="362"/>
        <v>Neutral</v>
      </c>
      <c r="P2580" t="str" cm="1">
        <f t="array" ref="P2580">_xlfn.IFS(C2579&lt;=60,"Soft",
C2579&lt;120,"Moderately Soft",
C2579&lt;=170,"Desirable",
C2579&lt;=240,"Moderately Hard",
C2579&gt;240,"Hard")</f>
        <v>Moderately Hard</v>
      </c>
      <c r="Q2580" t="str" cm="1">
        <f t="array" ref="Q2580">_xlfn.IFS(D2579&lt;50,"Non-Beneficial",
D2579&lt;=150,"Excellent",
D2579&lt;=250,"Good",
D2579&lt;=350,"Average",
D2579&lt;=500,"Poor",
D2579&lt;=800,"Very Poor",
D2579&gt;800,"Unacceptable")</f>
        <v>Good</v>
      </c>
      <c r="R2580" t="str">
        <f t="shared" si="361"/>
        <v>Unacceptable</v>
      </c>
      <c r="S2580" t="str">
        <f t="shared" si="363"/>
        <v>Safe</v>
      </c>
      <c r="T2580" t="str">
        <f t="shared" si="364"/>
        <v>Acceptable</v>
      </c>
      <c r="U2580" t="str">
        <f t="shared" si="365"/>
        <v>Acceptable</v>
      </c>
      <c r="V2580" t="str">
        <f t="shared" si="366"/>
        <v>Safe</v>
      </c>
      <c r="W2580" t="str">
        <f t="shared" si="367"/>
        <v>Acceptable</v>
      </c>
      <c r="AA2580" t="str">
        <f t="shared" si="368"/>
        <v>Not-Potable</v>
      </c>
      <c r="AB2580" t="str">
        <f t="shared" si="369"/>
        <v>Potable</v>
      </c>
      <c r="AC2580" t="s">
        <v>40</v>
      </c>
    </row>
    <row r="2581" spans="2:29" x14ac:dyDescent="0.3">
      <c r="B2581">
        <v>6.8915492220251702</v>
      </c>
      <c r="C2581">
        <v>184.074627624963</v>
      </c>
      <c r="D2581">
        <v>133.76680471923501</v>
      </c>
      <c r="E2581">
        <v>6.8664345528325796</v>
      </c>
      <c r="F2581">
        <v>333.80247471675898</v>
      </c>
      <c r="G2581">
        <v>508.68114494211</v>
      </c>
      <c r="H2581">
        <v>16.586205384157399</v>
      </c>
      <c r="I2581">
        <v>81.712848797427299</v>
      </c>
      <c r="J2581">
        <v>4.9589368409043404</v>
      </c>
      <c r="O2581" t="str">
        <f t="shared" si="362"/>
        <v>Alkaline</v>
      </c>
      <c r="P2581" t="str" cm="1">
        <f t="array" ref="P2581">_xlfn.IFS(C2580&lt;=60,"Soft",
C2580&lt;120,"Moderately Soft",
C2580&lt;=170,"Desirable",
C2580&lt;=240,"Moderately Hard",
C2580&gt;240,"Hard")</f>
        <v>Hard</v>
      </c>
      <c r="Q2581" t="str" cm="1">
        <f t="array" ref="Q2581">_xlfn.IFS(D2580&lt;50,"Non-Beneficial",
D2580&lt;=150,"Excellent",
D2580&lt;=250,"Good",
D2580&lt;=350,"Average",
D2580&lt;=500,"Poor",
D2580&lt;=800,"Very Poor",
D2580&gt;800,"Unacceptable")</f>
        <v>Excellent</v>
      </c>
      <c r="R2581" t="str">
        <f t="shared" si="361"/>
        <v>Unacceptable</v>
      </c>
      <c r="S2581" t="str">
        <f t="shared" si="363"/>
        <v>Safe</v>
      </c>
      <c r="T2581" t="str">
        <f t="shared" si="364"/>
        <v>Acceptable</v>
      </c>
      <c r="U2581" t="str">
        <f t="shared" si="365"/>
        <v>Acceptable</v>
      </c>
      <c r="V2581" t="str">
        <f t="shared" si="366"/>
        <v>Safe</v>
      </c>
      <c r="W2581" t="str">
        <f t="shared" si="367"/>
        <v>Acceptable</v>
      </c>
      <c r="AA2581" t="str">
        <f t="shared" si="368"/>
        <v>Not-Potable</v>
      </c>
      <c r="AB2581" t="str">
        <f t="shared" si="369"/>
        <v>Not-Potable</v>
      </c>
      <c r="AC2581" t="s">
        <v>40</v>
      </c>
    </row>
    <row r="2582" spans="2:29" x14ac:dyDescent="0.3">
      <c r="B2582">
        <v>5.9461607894856803</v>
      </c>
      <c r="C2582">
        <v>190.55157207659099</v>
      </c>
      <c r="D2582">
        <v>127.676562288244</v>
      </c>
      <c r="E2582">
        <v>8.9397481499705407</v>
      </c>
      <c r="F2582">
        <v>323.74282679894202</v>
      </c>
      <c r="G2582">
        <v>499.937502085414</v>
      </c>
      <c r="H2582">
        <v>12.4154297881567</v>
      </c>
      <c r="I2582">
        <v>54.095581385767503</v>
      </c>
      <c r="J2582">
        <v>4.9036320788610102</v>
      </c>
      <c r="O2582" t="str">
        <f t="shared" si="362"/>
        <v>Neutral</v>
      </c>
      <c r="P2582" t="str" cm="1">
        <f t="array" ref="P2582">_xlfn.IFS(C2581&lt;=60,"Soft",
C2581&lt;120,"Moderately Soft",
C2581&lt;=170,"Desirable",
C2581&lt;=240,"Moderately Hard",
C2581&gt;240,"Hard")</f>
        <v>Moderately Hard</v>
      </c>
      <c r="Q2582" t="str" cm="1">
        <f t="array" ref="Q2582">_xlfn.IFS(D2581&lt;50,"Non-Beneficial",
D2581&lt;=150,"Excellent",
D2581&lt;=250,"Good",
D2581&lt;=350,"Average",
D2581&lt;=500,"Poor",
D2581&lt;=800,"Very Poor",
D2581&gt;800,"Unacceptable")</f>
        <v>Excellent</v>
      </c>
      <c r="R2582" t="str">
        <f t="shared" si="361"/>
        <v>Needs Boiling</v>
      </c>
      <c r="S2582" t="str">
        <f t="shared" si="363"/>
        <v>Safe</v>
      </c>
      <c r="T2582" t="str">
        <f t="shared" si="364"/>
        <v>Unacceptable</v>
      </c>
      <c r="U2582" t="str">
        <f t="shared" si="365"/>
        <v>Acceptable</v>
      </c>
      <c r="V2582" t="str">
        <f t="shared" si="366"/>
        <v>Unsafe</v>
      </c>
      <c r="W2582" t="str">
        <f t="shared" si="367"/>
        <v>Acceptable</v>
      </c>
      <c r="AA2582" t="str">
        <f t="shared" si="368"/>
        <v>Not-Potable</v>
      </c>
      <c r="AB2582" t="str">
        <f t="shared" si="369"/>
        <v>Not-Potable</v>
      </c>
      <c r="AC2582" t="s">
        <v>40</v>
      </c>
    </row>
    <row r="2583" spans="2:29" x14ac:dyDescent="0.3">
      <c r="B2583">
        <v>6.3638363777731</v>
      </c>
      <c r="C2583">
        <v>207.42243633902299</v>
      </c>
      <c r="D2583">
        <v>98.447022926093794</v>
      </c>
      <c r="E2583">
        <v>9.7659207585111805</v>
      </c>
      <c r="F2583">
        <v>320.63072496033101</v>
      </c>
      <c r="G2583">
        <v>466.59254351578102</v>
      </c>
      <c r="H2583">
        <v>19.156261022426499</v>
      </c>
      <c r="I2583">
        <v>58.265304751591799</v>
      </c>
      <c r="J2583">
        <v>4.0389835022268299</v>
      </c>
      <c r="O2583" t="str">
        <f t="shared" si="362"/>
        <v>Acidic</v>
      </c>
      <c r="P2583" t="str" cm="1">
        <f t="array" ref="P2583">_xlfn.IFS(C2582&lt;=60,"Soft",
C2582&lt;120,"Moderately Soft",
C2582&lt;=170,"Desirable",
C2582&lt;=240,"Moderately Hard",
C2582&gt;240,"Hard")</f>
        <v>Moderately Hard</v>
      </c>
      <c r="Q2583" t="str" cm="1">
        <f t="array" ref="Q2583">_xlfn.IFS(D2582&lt;50,"Non-Beneficial",
D2582&lt;=150,"Excellent",
D2582&lt;=250,"Good",
D2582&lt;=350,"Average",
D2582&lt;=500,"Poor",
D2582&lt;=800,"Very Poor",
D2582&gt;800,"Unacceptable")</f>
        <v>Excellent</v>
      </c>
      <c r="R2583" t="str">
        <f t="shared" si="361"/>
        <v>Unacceptable</v>
      </c>
      <c r="S2583" t="str">
        <f t="shared" si="363"/>
        <v>Safe</v>
      </c>
      <c r="T2583" t="str">
        <f t="shared" si="364"/>
        <v>Acceptable</v>
      </c>
      <c r="U2583" t="str">
        <f t="shared" si="365"/>
        <v>Acceptable</v>
      </c>
      <c r="V2583" t="str">
        <f t="shared" si="366"/>
        <v>Safe</v>
      </c>
      <c r="W2583" t="str">
        <f t="shared" si="367"/>
        <v>Acceptable</v>
      </c>
      <c r="AA2583" t="str">
        <f t="shared" si="368"/>
        <v>Not-Potable</v>
      </c>
      <c r="AB2583" t="str">
        <f t="shared" si="369"/>
        <v>Not-Potable</v>
      </c>
      <c r="AC2583" t="s">
        <v>40</v>
      </c>
    </row>
    <row r="2584" spans="2:29" x14ac:dyDescent="0.3">
      <c r="B2584">
        <v>5.3317992853600797</v>
      </c>
      <c r="C2584">
        <v>149.955047428348</v>
      </c>
      <c r="D2584">
        <v>196.93906772157902</v>
      </c>
      <c r="E2584">
        <v>7.1461397140960097</v>
      </c>
      <c r="F2584">
        <v>336.01190807893101</v>
      </c>
      <c r="G2584">
        <v>285.99804854073102</v>
      </c>
      <c r="H2584">
        <v>14.2985787910544</v>
      </c>
      <c r="I2584">
        <v>46.1137628647081</v>
      </c>
      <c r="J2584">
        <v>4.7348739069178603</v>
      </c>
      <c r="O2584" t="str">
        <f t="shared" si="362"/>
        <v>Acidic</v>
      </c>
      <c r="P2584" t="str" cm="1">
        <f t="array" ref="P2584">_xlfn.IFS(C2583&lt;=60,"Soft",
C2583&lt;120,"Moderately Soft",
C2583&lt;=170,"Desirable",
C2583&lt;=240,"Moderately Hard",
C2583&gt;240,"Hard")</f>
        <v>Moderately Hard</v>
      </c>
      <c r="Q2584" t="str" cm="1">
        <f t="array" ref="Q2584">_xlfn.IFS(D2583&lt;50,"Non-Beneficial",
D2583&lt;=150,"Excellent",
D2583&lt;=250,"Good",
D2583&lt;=350,"Average",
D2583&lt;=500,"Poor",
D2583&lt;=800,"Very Poor",
D2583&gt;800,"Unacceptable")</f>
        <v>Excellent</v>
      </c>
      <c r="R2584" t="str">
        <f t="shared" si="361"/>
        <v>Unacceptable</v>
      </c>
      <c r="S2584" t="str">
        <f t="shared" si="363"/>
        <v>Safe</v>
      </c>
      <c r="T2584" t="str">
        <f t="shared" si="364"/>
        <v>Acceptable</v>
      </c>
      <c r="U2584" t="str">
        <f t="shared" si="365"/>
        <v>Acceptable</v>
      </c>
      <c r="V2584" t="str">
        <f t="shared" si="366"/>
        <v>Safe</v>
      </c>
      <c r="W2584" t="str">
        <f t="shared" si="367"/>
        <v>Acceptable</v>
      </c>
      <c r="AA2584" t="str">
        <f t="shared" si="368"/>
        <v>Not-Potable</v>
      </c>
      <c r="AB2584" t="str">
        <f t="shared" si="369"/>
        <v>Not-Potable</v>
      </c>
      <c r="AC2584" t="s">
        <v>40</v>
      </c>
    </row>
    <row r="2585" spans="2:29" x14ac:dyDescent="0.3">
      <c r="B2585">
        <f>$AG$27</f>
        <v>7.080794504276815</v>
      </c>
      <c r="C2585">
        <v>232.60015110878601</v>
      </c>
      <c r="D2585">
        <v>106.34059045380999</v>
      </c>
      <c r="E2585">
        <v>7.5581620337468198</v>
      </c>
      <c r="F2585">
        <v>334.04996256351001</v>
      </c>
      <c r="G2585">
        <v>542.211432553691</v>
      </c>
      <c r="H2585">
        <v>14.0135415060035</v>
      </c>
      <c r="I2585">
        <v>85.215094621107795</v>
      </c>
      <c r="J2585">
        <v>4.7990129213118404</v>
      </c>
      <c r="O2585" t="str">
        <f t="shared" si="362"/>
        <v>Acidic</v>
      </c>
      <c r="P2585" t="str" cm="1">
        <f t="array" ref="P2585">_xlfn.IFS(C2584&lt;=60,"Soft",
C2584&lt;120,"Moderately Soft",
C2584&lt;=170,"Desirable",
C2584&lt;=240,"Moderately Hard",
C2584&gt;240,"Hard")</f>
        <v>Desirable</v>
      </c>
      <c r="Q2585" t="str" cm="1">
        <f t="array" ref="Q2585">_xlfn.IFS(D2584&lt;50,"Non-Beneficial",
D2584&lt;=150,"Excellent",
D2584&lt;=250,"Good",
D2584&lt;=350,"Average",
D2584&lt;=500,"Poor",
D2584&lt;=800,"Very Poor",
D2584&gt;800,"Unacceptable")</f>
        <v>Good</v>
      </c>
      <c r="R2585" t="str">
        <f t="shared" si="361"/>
        <v>Unacceptable</v>
      </c>
      <c r="S2585" t="str">
        <f t="shared" si="363"/>
        <v>Safe</v>
      </c>
      <c r="T2585" t="str">
        <f t="shared" si="364"/>
        <v>Acceptable</v>
      </c>
      <c r="U2585" t="str">
        <f t="shared" si="365"/>
        <v>Acceptable</v>
      </c>
      <c r="V2585" t="str">
        <f t="shared" si="366"/>
        <v>Safe</v>
      </c>
      <c r="W2585" t="str">
        <f t="shared" si="367"/>
        <v>Acceptable</v>
      </c>
      <c r="AA2585" t="str">
        <f t="shared" si="368"/>
        <v>Not-Potable</v>
      </c>
      <c r="AB2585" t="str">
        <f t="shared" si="369"/>
        <v>Not-Potable</v>
      </c>
      <c r="AC2585" t="s">
        <v>40</v>
      </c>
    </row>
    <row r="2586" spans="2:29" x14ac:dyDescent="0.3">
      <c r="B2586">
        <v>8.4660134482244107</v>
      </c>
      <c r="C2586">
        <v>224.17493557652199</v>
      </c>
      <c r="D2586">
        <v>225.23124552114098</v>
      </c>
      <c r="E2586">
        <v>6.6688680881421396</v>
      </c>
      <c r="F2586">
        <v>286.94392212629998</v>
      </c>
      <c r="G2586">
        <v>330.04471458219001</v>
      </c>
      <c r="H2586">
        <v>17.744095758130602</v>
      </c>
      <c r="I2586">
        <v>77.817804212979894</v>
      </c>
      <c r="J2586">
        <v>3.9466205397600098</v>
      </c>
      <c r="O2586" t="str">
        <f t="shared" si="362"/>
        <v>Neutral</v>
      </c>
      <c r="P2586" t="str" cm="1">
        <f t="array" ref="P2586">_xlfn.IFS(C2585&lt;=60,"Soft",
C2585&lt;120,"Moderately Soft",
C2585&lt;=170,"Desirable",
C2585&lt;=240,"Moderately Hard",
C2585&gt;240,"Hard")</f>
        <v>Moderately Hard</v>
      </c>
      <c r="Q2586" t="str" cm="1">
        <f t="array" ref="Q2586">_xlfn.IFS(D2585&lt;50,"Non-Beneficial",
D2585&lt;=150,"Excellent",
D2585&lt;=250,"Good",
D2585&lt;=350,"Average",
D2585&lt;=500,"Poor",
D2585&lt;=800,"Very Poor",
D2585&gt;800,"Unacceptable")</f>
        <v>Excellent</v>
      </c>
      <c r="R2586" t="str">
        <f t="shared" si="361"/>
        <v>Unacceptable</v>
      </c>
      <c r="S2586" t="str">
        <f t="shared" si="363"/>
        <v>Safe</v>
      </c>
      <c r="T2586" t="str">
        <f t="shared" si="364"/>
        <v>Unacceptable</v>
      </c>
      <c r="U2586" t="str">
        <f t="shared" si="365"/>
        <v>Acceptable</v>
      </c>
      <c r="V2586" t="str">
        <f t="shared" si="366"/>
        <v>Unsafe</v>
      </c>
      <c r="W2586" t="str">
        <f t="shared" si="367"/>
        <v>Acceptable</v>
      </c>
      <c r="AA2586" t="str">
        <f t="shared" si="368"/>
        <v>Not-Potable</v>
      </c>
      <c r="AB2586" t="str">
        <f t="shared" si="369"/>
        <v>Not-Potable</v>
      </c>
      <c r="AC2586" t="s">
        <v>40</v>
      </c>
    </row>
    <row r="2587" spans="2:29" x14ac:dyDescent="0.3">
      <c r="B2587">
        <v>7.4262740110298404</v>
      </c>
      <c r="C2587">
        <v>192.14525394454901</v>
      </c>
      <c r="D2587">
        <v>369.90955947093704</v>
      </c>
      <c r="E2587">
        <v>5.1011584208908998</v>
      </c>
      <c r="F2587">
        <f>$AH$27</f>
        <v>333.77577661081307</v>
      </c>
      <c r="G2587">
        <v>590.50722201536598</v>
      </c>
      <c r="H2587">
        <v>18.7363804798347</v>
      </c>
      <c r="I2587">
        <v>24.734227177745399</v>
      </c>
      <c r="J2587">
        <v>4.3633358133180202</v>
      </c>
      <c r="O2587" t="str">
        <f t="shared" si="362"/>
        <v>Alkaline</v>
      </c>
      <c r="P2587" t="str" cm="1">
        <f t="array" ref="P2587">_xlfn.IFS(C2586&lt;=60,"Soft",
C2586&lt;120,"Moderately Soft",
C2586&lt;=170,"Desirable",
C2586&lt;=240,"Moderately Hard",
C2586&gt;240,"Hard")</f>
        <v>Moderately Hard</v>
      </c>
      <c r="Q2587" t="str" cm="1">
        <f t="array" ref="Q2587">_xlfn.IFS(D2586&lt;50,"Non-Beneficial",
D2586&lt;=150,"Excellent",
D2586&lt;=250,"Good",
D2586&lt;=350,"Average",
D2586&lt;=500,"Poor",
D2586&lt;=800,"Very Poor",
D2586&gt;800,"Unacceptable")</f>
        <v>Good</v>
      </c>
      <c r="R2587" t="str">
        <f t="shared" si="361"/>
        <v>Needs Boiling</v>
      </c>
      <c r="S2587" t="str">
        <f t="shared" si="363"/>
        <v>Safe</v>
      </c>
      <c r="T2587" t="str">
        <f t="shared" si="364"/>
        <v>Acceptable</v>
      </c>
      <c r="U2587" t="str">
        <f t="shared" si="365"/>
        <v>Acceptable</v>
      </c>
      <c r="V2587" t="str">
        <f t="shared" si="366"/>
        <v>Safe</v>
      </c>
      <c r="W2587" t="str">
        <f t="shared" si="367"/>
        <v>Acceptable</v>
      </c>
      <c r="AA2587" t="str">
        <f t="shared" si="368"/>
        <v>Not-Potable</v>
      </c>
      <c r="AB2587" t="str">
        <f t="shared" si="369"/>
        <v>Potable</v>
      </c>
      <c r="AC2587" t="s">
        <v>40</v>
      </c>
    </row>
    <row r="2588" spans="2:29" x14ac:dyDescent="0.3">
      <c r="B2588">
        <v>11.2191347432034</v>
      </c>
      <c r="C2588">
        <v>237.582672789811</v>
      </c>
      <c r="D2588">
        <v>218.717851725781</v>
      </c>
      <c r="E2588">
        <v>3.0743161266519898</v>
      </c>
      <c r="F2588">
        <f>$AH$27</f>
        <v>333.77577661081307</v>
      </c>
      <c r="G2588">
        <v>374.02165522813999</v>
      </c>
      <c r="H2588">
        <v>15.804450887402799</v>
      </c>
      <c r="I2588">
        <v>64.486383997026095</v>
      </c>
      <c r="J2588">
        <v>5.7495858310419301</v>
      </c>
      <c r="O2588" t="str">
        <f t="shared" si="362"/>
        <v>Neutral</v>
      </c>
      <c r="P2588" t="str" cm="1">
        <f t="array" ref="P2588">_xlfn.IFS(C2587&lt;=60,"Soft",
C2587&lt;120,"Moderately Soft",
C2587&lt;=170,"Desirable",
C2587&lt;=240,"Moderately Hard",
C2587&gt;240,"Hard")</f>
        <v>Moderately Hard</v>
      </c>
      <c r="Q2588" t="str" cm="1">
        <f t="array" ref="Q2588">_xlfn.IFS(D2587&lt;50,"Non-Beneficial",
D2587&lt;=150,"Excellent",
D2587&lt;=250,"Good",
D2587&lt;=350,"Average",
D2587&lt;=500,"Poor",
D2587&lt;=800,"Very Poor",
D2587&gt;800,"Unacceptable")</f>
        <v>Poor</v>
      </c>
      <c r="R2588" t="str">
        <f t="shared" si="361"/>
        <v>Needs Boiling</v>
      </c>
      <c r="S2588" t="str">
        <f t="shared" si="363"/>
        <v>Safe</v>
      </c>
      <c r="T2588" t="str">
        <f t="shared" si="364"/>
        <v>Unacceptable</v>
      </c>
      <c r="U2588" t="str">
        <f t="shared" si="365"/>
        <v>Acceptable</v>
      </c>
      <c r="V2588" t="str">
        <f t="shared" si="366"/>
        <v>Safe</v>
      </c>
      <c r="W2588" t="str">
        <f t="shared" si="367"/>
        <v>Acceptable</v>
      </c>
      <c r="AA2588" t="str">
        <f t="shared" si="368"/>
        <v>Not-Potable</v>
      </c>
      <c r="AB2588" t="str">
        <f t="shared" si="369"/>
        <v>Not-Potable</v>
      </c>
      <c r="AC2588" t="s">
        <v>40</v>
      </c>
    </row>
    <row r="2589" spans="2:29" x14ac:dyDescent="0.3">
      <c r="B2589">
        <v>5.7085174353319896</v>
      </c>
      <c r="C2589">
        <v>187.081757852734</v>
      </c>
      <c r="D2589">
        <v>121.93611261347399</v>
      </c>
      <c r="E2589">
        <v>8.2885049222520699</v>
      </c>
      <c r="F2589">
        <v>351.57325747388302</v>
      </c>
      <c r="G2589">
        <v>577.40280998689605</v>
      </c>
      <c r="H2589">
        <v>14.3576482763174</v>
      </c>
      <c r="I2589">
        <f>$AI$27</f>
        <v>66.396292946768</v>
      </c>
      <c r="J2589">
        <v>3.3442848536661498</v>
      </c>
      <c r="O2589" t="str">
        <f t="shared" si="362"/>
        <v>Highly Alkaline</v>
      </c>
      <c r="P2589" t="str" cm="1">
        <f t="array" ref="P2589">_xlfn.IFS(C2588&lt;=60,"Soft",
C2588&lt;120,"Moderately Soft",
C2588&lt;=170,"Desirable",
C2588&lt;=240,"Moderately Hard",
C2588&gt;240,"Hard")</f>
        <v>Moderately Hard</v>
      </c>
      <c r="Q2589" t="str" cm="1">
        <f t="array" ref="Q2589">_xlfn.IFS(D2588&lt;50,"Non-Beneficial",
D2588&lt;=150,"Excellent",
D2588&lt;=250,"Good",
D2588&lt;=350,"Average",
D2588&lt;=500,"Poor",
D2588&lt;=800,"Very Poor",
D2588&gt;800,"Unacceptable")</f>
        <v>Good</v>
      </c>
      <c r="R2589" t="str">
        <f t="shared" si="361"/>
        <v>Acceptable</v>
      </c>
      <c r="S2589" t="str">
        <f t="shared" si="363"/>
        <v>Safe</v>
      </c>
      <c r="T2589" t="str">
        <f t="shared" si="364"/>
        <v>Acceptable</v>
      </c>
      <c r="U2589" t="str">
        <f t="shared" si="365"/>
        <v>Acceptable</v>
      </c>
      <c r="V2589" t="str">
        <f t="shared" si="366"/>
        <v>Safe</v>
      </c>
      <c r="W2589" t="str">
        <f t="shared" si="367"/>
        <v>Unacceptable</v>
      </c>
      <c r="AA2589" t="str">
        <f t="shared" si="368"/>
        <v>Not-Potable</v>
      </c>
      <c r="AB2589" t="str">
        <f t="shared" si="369"/>
        <v>Not-Potable</v>
      </c>
      <c r="AC2589" t="s">
        <v>40</v>
      </c>
    </row>
    <row r="2590" spans="2:29" x14ac:dyDescent="0.3">
      <c r="B2590">
        <v>6.5596278852610403</v>
      </c>
      <c r="C2590">
        <v>152.11521272211101</v>
      </c>
      <c r="D2590">
        <v>226.24034181629997</v>
      </c>
      <c r="E2590">
        <v>7.7611083141681698</v>
      </c>
      <c r="F2590">
        <v>387.518810423768</v>
      </c>
      <c r="G2590">
        <v>393.82041203320102</v>
      </c>
      <c r="H2590">
        <v>10.107462465608</v>
      </c>
      <c r="I2590">
        <v>55.286670613634797</v>
      </c>
      <c r="J2590">
        <v>3.66446303086434</v>
      </c>
      <c r="O2590" t="str">
        <f t="shared" si="362"/>
        <v>Acidic</v>
      </c>
      <c r="P2590" t="str" cm="1">
        <f t="array" ref="P2590">_xlfn.IFS(C2589&lt;=60,"Soft",
C2589&lt;120,"Moderately Soft",
C2589&lt;=170,"Desirable",
C2589&lt;=240,"Moderately Hard",
C2589&gt;240,"Hard")</f>
        <v>Moderately Hard</v>
      </c>
      <c r="Q2590" t="str" cm="1">
        <f t="array" ref="Q2590">_xlfn.IFS(D2589&lt;50,"Non-Beneficial",
D2589&lt;=150,"Excellent",
D2589&lt;=250,"Good",
D2589&lt;=350,"Average",
D2589&lt;=500,"Poor",
D2589&lt;=800,"Very Poor",
D2589&gt;800,"Unacceptable")</f>
        <v>Excellent</v>
      </c>
      <c r="R2590" t="str">
        <f t="shared" si="361"/>
        <v>Unacceptable</v>
      </c>
      <c r="S2590" t="str">
        <f t="shared" si="363"/>
        <v>Safe</v>
      </c>
      <c r="T2590" t="str">
        <f t="shared" si="364"/>
        <v>Unacceptable</v>
      </c>
      <c r="U2590" t="str">
        <f t="shared" si="365"/>
        <v>Acceptable</v>
      </c>
      <c r="V2590" t="str">
        <f t="shared" si="366"/>
        <v>Safe</v>
      </c>
      <c r="W2590" t="str">
        <f t="shared" si="367"/>
        <v>Acceptable</v>
      </c>
      <c r="AA2590" t="str">
        <f t="shared" si="368"/>
        <v>Not-Potable</v>
      </c>
      <c r="AB2590" t="str">
        <f t="shared" si="369"/>
        <v>Not-Potable</v>
      </c>
      <c r="AC2590" t="s">
        <v>40</v>
      </c>
    </row>
    <row r="2591" spans="2:29" x14ac:dyDescent="0.3">
      <c r="B2591">
        <v>5.6063152255267097</v>
      </c>
      <c r="C2591">
        <v>190.33527276551899</v>
      </c>
      <c r="D2591">
        <v>123.082338354786</v>
      </c>
      <c r="E2591">
        <v>8.5487542107404693</v>
      </c>
      <c r="F2591">
        <v>311.68016578225598</v>
      </c>
      <c r="G2591">
        <v>399.60649414103398</v>
      </c>
      <c r="H2591">
        <v>18.5243200372601</v>
      </c>
      <c r="I2591">
        <v>67.226339930652003</v>
      </c>
      <c r="J2591">
        <v>3.7487405069440398</v>
      </c>
      <c r="O2591" t="str">
        <f t="shared" si="362"/>
        <v>Drinkable</v>
      </c>
      <c r="P2591" t="str" cm="1">
        <f t="array" ref="P2591">_xlfn.IFS(C2590&lt;=60,"Soft",
C2590&lt;120,"Moderately Soft",
C2590&lt;=170,"Desirable",
C2590&lt;=240,"Moderately Hard",
C2590&gt;240,"Hard")</f>
        <v>Desirable</v>
      </c>
      <c r="Q2591" t="str" cm="1">
        <f t="array" ref="Q2591">_xlfn.IFS(D2590&lt;50,"Non-Beneficial",
D2590&lt;=150,"Excellent",
D2590&lt;=250,"Good",
D2590&lt;=350,"Average",
D2590&lt;=500,"Poor",
D2590&lt;=800,"Very Poor",
D2590&gt;800,"Unacceptable")</f>
        <v>Good</v>
      </c>
      <c r="R2591" t="str">
        <f t="shared" si="361"/>
        <v>Unacceptable</v>
      </c>
      <c r="S2591" t="str">
        <f t="shared" si="363"/>
        <v>Safe</v>
      </c>
      <c r="T2591" t="str">
        <f t="shared" si="364"/>
        <v>Acceptable</v>
      </c>
      <c r="U2591" t="str">
        <f t="shared" si="365"/>
        <v>Acceptable</v>
      </c>
      <c r="V2591" t="str">
        <f t="shared" si="366"/>
        <v>Safe</v>
      </c>
      <c r="W2591" t="str">
        <f t="shared" si="367"/>
        <v>Acceptable</v>
      </c>
      <c r="AA2591" t="str">
        <f t="shared" si="368"/>
        <v>Not-Potable</v>
      </c>
      <c r="AB2591" t="str">
        <f t="shared" si="369"/>
        <v>Potable</v>
      </c>
      <c r="AC2591" t="s">
        <v>40</v>
      </c>
    </row>
    <row r="2592" spans="2:29" x14ac:dyDescent="0.3">
      <c r="B2592">
        <f>$AG$27</f>
        <v>7.080794504276815</v>
      </c>
      <c r="C2592">
        <v>183.21990415570301</v>
      </c>
      <c r="D2592">
        <v>203.11402466290301</v>
      </c>
      <c r="E2592">
        <v>6.7908973732908597</v>
      </c>
      <c r="F2592">
        <v>381.45902348394702</v>
      </c>
      <c r="G2592">
        <v>344.967063958479</v>
      </c>
      <c r="H2592">
        <v>11.1384591057313</v>
      </c>
      <c r="I2592">
        <v>71.704594918934703</v>
      </c>
      <c r="J2592">
        <v>3.88736192707136</v>
      </c>
      <c r="O2592" t="str">
        <f t="shared" si="362"/>
        <v>Acidic</v>
      </c>
      <c r="P2592" t="str" cm="1">
        <f t="array" ref="P2592">_xlfn.IFS(C2591&lt;=60,"Soft",
C2591&lt;120,"Moderately Soft",
C2591&lt;=170,"Desirable",
C2591&lt;=240,"Moderately Hard",
C2591&gt;240,"Hard")</f>
        <v>Moderately Hard</v>
      </c>
      <c r="Q2592" t="str" cm="1">
        <f t="array" ref="Q2592">_xlfn.IFS(D2591&lt;50,"Non-Beneficial",
D2591&lt;=150,"Excellent",
D2591&lt;=250,"Good",
D2591&lt;=350,"Average",
D2591&lt;=500,"Poor",
D2591&lt;=800,"Very Poor",
D2591&gt;800,"Unacceptable")</f>
        <v>Excellent</v>
      </c>
      <c r="R2592" t="str">
        <f t="shared" si="361"/>
        <v>Unacceptable</v>
      </c>
      <c r="S2592" t="str">
        <f t="shared" si="363"/>
        <v>Safe</v>
      </c>
      <c r="T2592" t="str">
        <f t="shared" si="364"/>
        <v>Acceptable</v>
      </c>
      <c r="U2592" t="str">
        <f t="shared" si="365"/>
        <v>Acceptable</v>
      </c>
      <c r="V2592" t="str">
        <f t="shared" si="366"/>
        <v>Safe</v>
      </c>
      <c r="W2592" t="str">
        <f t="shared" si="367"/>
        <v>Acceptable</v>
      </c>
      <c r="AA2592" t="str">
        <f t="shared" si="368"/>
        <v>Not-Potable</v>
      </c>
      <c r="AB2592" t="str">
        <f t="shared" si="369"/>
        <v>Not-Potable</v>
      </c>
      <c r="AC2592" t="s">
        <v>40</v>
      </c>
    </row>
    <row r="2593" spans="2:29" x14ac:dyDescent="0.3">
      <c r="B2593">
        <f>$AG$27</f>
        <v>7.080794504276815</v>
      </c>
      <c r="C2593">
        <v>187.01918542583201</v>
      </c>
      <c r="D2593">
        <v>289.88702343320602</v>
      </c>
      <c r="E2593">
        <v>5.5880128122559496</v>
      </c>
      <c r="F2593">
        <v>333.21904680791101</v>
      </c>
      <c r="G2593">
        <v>478.77308323919198</v>
      </c>
      <c r="H2593">
        <v>15.0114140517731</v>
      </c>
      <c r="I2593">
        <v>69.805133297691</v>
      </c>
      <c r="J2593">
        <v>3.6668696936528198</v>
      </c>
      <c r="O2593" t="str">
        <f t="shared" si="362"/>
        <v>Neutral</v>
      </c>
      <c r="P2593" t="str" cm="1">
        <f t="array" ref="P2593">_xlfn.IFS(C2592&lt;=60,"Soft",
C2592&lt;120,"Moderately Soft",
C2592&lt;=170,"Desirable",
C2592&lt;=240,"Moderately Hard",
C2592&gt;240,"Hard")</f>
        <v>Moderately Hard</v>
      </c>
      <c r="Q2593" t="str" cm="1">
        <f t="array" ref="Q2593">_xlfn.IFS(D2592&lt;50,"Non-Beneficial",
D2592&lt;=150,"Excellent",
D2592&lt;=250,"Good",
D2592&lt;=350,"Average",
D2592&lt;=500,"Poor",
D2592&lt;=800,"Very Poor",
D2592&gt;800,"Unacceptable")</f>
        <v>Good</v>
      </c>
      <c r="R2593" t="str">
        <f t="shared" si="361"/>
        <v>Needs Boiling</v>
      </c>
      <c r="S2593" t="str">
        <f t="shared" si="363"/>
        <v>Safe</v>
      </c>
      <c r="T2593" t="str">
        <f t="shared" si="364"/>
        <v>Acceptable</v>
      </c>
      <c r="U2593" t="str">
        <f t="shared" si="365"/>
        <v>Acceptable</v>
      </c>
      <c r="V2593" t="str">
        <f t="shared" si="366"/>
        <v>Safe</v>
      </c>
      <c r="W2593" t="str">
        <f t="shared" si="367"/>
        <v>Acceptable</v>
      </c>
      <c r="AA2593" t="str">
        <f t="shared" si="368"/>
        <v>Potable</v>
      </c>
      <c r="AB2593" t="str">
        <f t="shared" si="369"/>
        <v>Potable</v>
      </c>
      <c r="AC2593" t="s">
        <v>40</v>
      </c>
    </row>
    <row r="2594" spans="2:29" x14ac:dyDescent="0.3">
      <c r="B2594">
        <f>$AG$27</f>
        <v>7.080794504276815</v>
      </c>
      <c r="C2594">
        <v>223.89041195324899</v>
      </c>
      <c r="D2594">
        <v>87.221530215709805</v>
      </c>
      <c r="E2594">
        <v>8.5694512419068491</v>
      </c>
      <c r="F2594">
        <f>$AH$27</f>
        <v>333.77577661081307</v>
      </c>
      <c r="G2594">
        <v>375.14227708797102</v>
      </c>
      <c r="H2594">
        <v>15.430847229196999</v>
      </c>
      <c r="I2594">
        <v>64.564143267470101</v>
      </c>
      <c r="J2594">
        <v>3.4402996147840401</v>
      </c>
      <c r="O2594" t="str">
        <f t="shared" si="362"/>
        <v>Neutral</v>
      </c>
      <c r="P2594" t="str" cm="1">
        <f t="array" ref="P2594">_xlfn.IFS(C2593&lt;=60,"Soft",
C2593&lt;120,"Moderately Soft",
C2593&lt;=170,"Desirable",
C2593&lt;=240,"Moderately Hard",
C2593&gt;240,"Hard")</f>
        <v>Moderately Hard</v>
      </c>
      <c r="Q2594" t="str" cm="1">
        <f t="array" ref="Q2594">_xlfn.IFS(D2593&lt;50,"Non-Beneficial",
D2593&lt;=150,"Excellent",
D2593&lt;=250,"Good",
D2593&lt;=350,"Average",
D2593&lt;=500,"Poor",
D2593&lt;=800,"Very Poor",
D2593&gt;800,"Unacceptable")</f>
        <v>Average</v>
      </c>
      <c r="R2594" t="str">
        <f t="shared" si="361"/>
        <v>Needs Boiling</v>
      </c>
      <c r="S2594" t="str">
        <f t="shared" si="363"/>
        <v>Safe</v>
      </c>
      <c r="T2594" t="str">
        <f t="shared" si="364"/>
        <v>Acceptable</v>
      </c>
      <c r="U2594" t="str">
        <f t="shared" si="365"/>
        <v>Acceptable</v>
      </c>
      <c r="V2594" t="str">
        <f t="shared" si="366"/>
        <v>Safe</v>
      </c>
      <c r="W2594" t="str">
        <f t="shared" si="367"/>
        <v>Acceptable</v>
      </c>
      <c r="AA2594" t="str">
        <f t="shared" si="368"/>
        <v>Potable</v>
      </c>
      <c r="AB2594" t="str">
        <f t="shared" si="369"/>
        <v>Potable</v>
      </c>
      <c r="AC2594" t="s">
        <v>40</v>
      </c>
    </row>
    <row r="2595" spans="2:29" x14ac:dyDescent="0.3">
      <c r="B2595">
        <v>7.5393377757486499</v>
      </c>
      <c r="C2595">
        <v>227.31612786069499</v>
      </c>
      <c r="D2595">
        <v>126.109363072468</v>
      </c>
      <c r="E2595">
        <v>9.5075846449455295</v>
      </c>
      <c r="F2595">
        <v>345.13923450340098</v>
      </c>
      <c r="G2595">
        <v>343.24271062232702</v>
      </c>
      <c r="H2595">
        <v>12.769069815894801</v>
      </c>
      <c r="I2595">
        <v>82.826282262629107</v>
      </c>
      <c r="J2595">
        <v>5.11412866782576</v>
      </c>
      <c r="O2595" t="str">
        <f t="shared" si="362"/>
        <v>Neutral</v>
      </c>
      <c r="P2595" t="str" cm="1">
        <f t="array" ref="P2595">_xlfn.IFS(C2594&lt;=60,"Soft",
C2594&lt;120,"Moderately Soft",
C2594&lt;=170,"Desirable",
C2594&lt;=240,"Moderately Hard",
C2594&gt;240,"Hard")</f>
        <v>Moderately Hard</v>
      </c>
      <c r="Q2595" t="str" cm="1">
        <f t="array" ref="Q2595">_xlfn.IFS(D2594&lt;50,"Non-Beneficial",
D2594&lt;=150,"Excellent",
D2594&lt;=250,"Good",
D2594&lt;=350,"Average",
D2594&lt;=500,"Poor",
D2594&lt;=800,"Very Poor",
D2594&gt;800,"Unacceptable")</f>
        <v>Excellent</v>
      </c>
      <c r="R2595" t="str">
        <f t="shared" si="361"/>
        <v>Unacceptable</v>
      </c>
      <c r="S2595" t="str">
        <f t="shared" si="363"/>
        <v>Safe</v>
      </c>
      <c r="T2595" t="str">
        <f t="shared" si="364"/>
        <v>Acceptable</v>
      </c>
      <c r="U2595" t="str">
        <f t="shared" si="365"/>
        <v>Acceptable</v>
      </c>
      <c r="V2595" t="str">
        <f t="shared" si="366"/>
        <v>Safe</v>
      </c>
      <c r="W2595" t="str">
        <f t="shared" si="367"/>
        <v>Acceptable</v>
      </c>
      <c r="AA2595" t="str">
        <f t="shared" si="368"/>
        <v>Not-Potable</v>
      </c>
      <c r="AB2595" t="str">
        <f t="shared" si="369"/>
        <v>Potable</v>
      </c>
      <c r="AC2595" t="s">
        <v>40</v>
      </c>
    </row>
    <row r="2596" spans="2:29" x14ac:dyDescent="0.3">
      <c r="B2596">
        <v>8.8497027254928895</v>
      </c>
      <c r="C2596">
        <v>197.779046925676</v>
      </c>
      <c r="D2596">
        <v>201.29358792085699</v>
      </c>
      <c r="E2596">
        <v>5.1824357146450604</v>
      </c>
      <c r="F2596">
        <v>329.502104414592</v>
      </c>
      <c r="G2596">
        <v>356.47672272448102</v>
      </c>
      <c r="H2596">
        <v>11.8828612065487</v>
      </c>
      <c r="I2596">
        <v>45.7067930005703</v>
      </c>
      <c r="J2596">
        <v>2.98767152358861</v>
      </c>
      <c r="O2596" t="str">
        <f t="shared" si="362"/>
        <v>Neutral</v>
      </c>
      <c r="P2596" t="str" cm="1">
        <f t="array" ref="P2596">_xlfn.IFS(C2595&lt;=60,"Soft",
C2595&lt;120,"Moderately Soft",
C2595&lt;=170,"Desirable",
C2595&lt;=240,"Moderately Hard",
C2595&gt;240,"Hard")</f>
        <v>Moderately Hard</v>
      </c>
      <c r="Q2596" t="str" cm="1">
        <f t="array" ref="Q2596">_xlfn.IFS(D2595&lt;50,"Non-Beneficial",
D2595&lt;=150,"Excellent",
D2595&lt;=250,"Good",
D2595&lt;=350,"Average",
D2595&lt;=500,"Poor",
D2595&lt;=800,"Very Poor",
D2595&gt;800,"Unacceptable")</f>
        <v>Excellent</v>
      </c>
      <c r="R2596" t="str">
        <f t="shared" si="361"/>
        <v>Unacceptable</v>
      </c>
      <c r="S2596" t="str">
        <f t="shared" si="363"/>
        <v>Safe</v>
      </c>
      <c r="T2596" t="str">
        <f t="shared" si="364"/>
        <v>Acceptable</v>
      </c>
      <c r="U2596" t="str">
        <f t="shared" si="365"/>
        <v>Acceptable</v>
      </c>
      <c r="V2596" t="str">
        <f t="shared" si="366"/>
        <v>Unsafe</v>
      </c>
      <c r="W2596" t="str">
        <f t="shared" si="367"/>
        <v>Unacceptable</v>
      </c>
      <c r="AA2596" t="str">
        <f t="shared" si="368"/>
        <v>Not-Potable</v>
      </c>
      <c r="AB2596" t="str">
        <f t="shared" si="369"/>
        <v>Not-Potable</v>
      </c>
      <c r="AC2596" t="s">
        <v>40</v>
      </c>
    </row>
    <row r="2597" spans="2:29" x14ac:dyDescent="0.3">
      <c r="B2597">
        <v>7.6827624744127299</v>
      </c>
      <c r="C2597">
        <v>211.66385236089701</v>
      </c>
      <c r="D2597">
        <v>127.23342101079699</v>
      </c>
      <c r="E2597">
        <v>6.6723409649847998</v>
      </c>
      <c r="F2597">
        <v>380.94560267922998</v>
      </c>
      <c r="G2597">
        <v>360.10744050616597</v>
      </c>
      <c r="H2597">
        <v>14.175316537284401</v>
      </c>
      <c r="I2597">
        <v>69.949674723953194</v>
      </c>
      <c r="J2597">
        <v>5.0443060917183304</v>
      </c>
      <c r="O2597" t="str">
        <f t="shared" si="362"/>
        <v>Alkaline</v>
      </c>
      <c r="P2597" t="str" cm="1">
        <f t="array" ref="P2597">_xlfn.IFS(C2596&lt;=60,"Soft",
C2596&lt;120,"Moderately Soft",
C2596&lt;=170,"Desirable",
C2596&lt;=240,"Moderately Hard",
C2596&gt;240,"Hard")</f>
        <v>Moderately Hard</v>
      </c>
      <c r="Q2597" t="str" cm="1">
        <f t="array" ref="Q2597">_xlfn.IFS(D2596&lt;50,"Non-Beneficial",
D2596&lt;=150,"Excellent",
D2596&lt;=250,"Good",
D2596&lt;=350,"Average",
D2596&lt;=500,"Poor",
D2596&lt;=800,"Very Poor",
D2596&gt;800,"Unacceptable")</f>
        <v>Good</v>
      </c>
      <c r="R2597" t="str">
        <f t="shared" si="361"/>
        <v>Needs Boiling</v>
      </c>
      <c r="S2597" t="str">
        <f t="shared" si="363"/>
        <v>Safe</v>
      </c>
      <c r="T2597" t="str">
        <f t="shared" si="364"/>
        <v>Acceptable</v>
      </c>
      <c r="U2597" t="str">
        <f t="shared" si="365"/>
        <v>Acceptable</v>
      </c>
      <c r="V2597" t="str">
        <f t="shared" si="366"/>
        <v>Safe</v>
      </c>
      <c r="W2597" t="str">
        <f t="shared" si="367"/>
        <v>Acceptable</v>
      </c>
      <c r="AA2597" t="str">
        <f t="shared" si="368"/>
        <v>Not-Potable</v>
      </c>
      <c r="AB2597" t="str">
        <f t="shared" si="369"/>
        <v>Potable</v>
      </c>
      <c r="AC2597" t="s">
        <v>40</v>
      </c>
    </row>
    <row r="2598" spans="2:29" x14ac:dyDescent="0.3">
      <c r="B2598">
        <f>$AG$27</f>
        <v>7.080794504276815</v>
      </c>
      <c r="C2598">
        <v>172.96820283954699</v>
      </c>
      <c r="D2598">
        <v>244.45987539531401</v>
      </c>
      <c r="E2598">
        <v>7.03264261728373</v>
      </c>
      <c r="F2598">
        <f>$AH$27</f>
        <v>333.77577661081307</v>
      </c>
      <c r="G2598">
        <v>571.62889234247803</v>
      </c>
      <c r="H2598">
        <v>11.5498773059409</v>
      </c>
      <c r="I2598">
        <v>56.4992071776853</v>
      </c>
      <c r="J2598">
        <v>4.7253474545499801</v>
      </c>
      <c r="O2598" t="str">
        <f t="shared" si="362"/>
        <v>Neutral</v>
      </c>
      <c r="P2598" t="str" cm="1">
        <f t="array" ref="P2598">_xlfn.IFS(C2597&lt;=60,"Soft",
C2597&lt;120,"Moderately Soft",
C2597&lt;=170,"Desirable",
C2597&lt;=240,"Moderately Hard",
C2597&gt;240,"Hard")</f>
        <v>Moderately Hard</v>
      </c>
      <c r="Q2598" t="str" cm="1">
        <f t="array" ref="Q2598">_xlfn.IFS(D2597&lt;50,"Non-Beneficial",
D2597&lt;=150,"Excellent",
D2597&lt;=250,"Good",
D2597&lt;=350,"Average",
D2597&lt;=500,"Poor",
D2597&lt;=800,"Very Poor",
D2597&gt;800,"Unacceptable")</f>
        <v>Excellent</v>
      </c>
      <c r="R2598" t="str">
        <f t="shared" si="361"/>
        <v>Needs Boiling</v>
      </c>
      <c r="S2598" t="str">
        <f t="shared" si="363"/>
        <v>Safe</v>
      </c>
      <c r="T2598" t="str">
        <f t="shared" si="364"/>
        <v>Acceptable</v>
      </c>
      <c r="U2598" t="str">
        <f t="shared" si="365"/>
        <v>Acceptable</v>
      </c>
      <c r="V2598" t="str">
        <f t="shared" si="366"/>
        <v>Safe</v>
      </c>
      <c r="W2598" t="str">
        <f t="shared" si="367"/>
        <v>Unacceptable</v>
      </c>
      <c r="AA2598" t="str">
        <f t="shared" si="368"/>
        <v>Not-Potable</v>
      </c>
      <c r="AB2598" t="str">
        <f t="shared" si="369"/>
        <v>Potable</v>
      </c>
      <c r="AC2598" t="s">
        <v>40</v>
      </c>
    </row>
    <row r="2599" spans="2:29" x14ac:dyDescent="0.3">
      <c r="B2599">
        <v>6.4481910319092597</v>
      </c>
      <c r="C2599">
        <v>181.58988533383101</v>
      </c>
      <c r="D2599">
        <v>184.606789302181</v>
      </c>
      <c r="E2599">
        <v>8.7278665243907803</v>
      </c>
      <c r="F2599">
        <f>$AH$27</f>
        <v>333.77577661081307</v>
      </c>
      <c r="G2599">
        <v>353.60429160298003</v>
      </c>
      <c r="H2599">
        <v>13.9394247080872</v>
      </c>
      <c r="I2599">
        <v>73.990539064532101</v>
      </c>
      <c r="J2599">
        <v>3.93221032067903</v>
      </c>
      <c r="O2599" t="str">
        <f t="shared" si="362"/>
        <v>Neutral</v>
      </c>
      <c r="P2599" t="str" cm="1">
        <f t="array" ref="P2599">_xlfn.IFS(C2598&lt;=60,"Soft",
C2598&lt;120,"Moderately Soft",
C2598&lt;=170,"Desirable",
C2598&lt;=240,"Moderately Hard",
C2598&gt;240,"Hard")</f>
        <v>Moderately Hard</v>
      </c>
      <c r="Q2599" t="str" cm="1">
        <f t="array" ref="Q2599">_xlfn.IFS(D2598&lt;50,"Non-Beneficial",
D2598&lt;=150,"Excellent",
D2598&lt;=250,"Good",
D2598&lt;=350,"Average",
D2598&lt;=500,"Poor",
D2598&lt;=800,"Very Poor",
D2598&gt;800,"Unacceptable")</f>
        <v>Good</v>
      </c>
      <c r="R2599" t="str">
        <f t="shared" si="361"/>
        <v>Unacceptable</v>
      </c>
      <c r="S2599" t="str">
        <f t="shared" si="363"/>
        <v>Safe</v>
      </c>
      <c r="T2599" t="str">
        <f t="shared" si="364"/>
        <v>Unacceptable</v>
      </c>
      <c r="U2599" t="str">
        <f t="shared" si="365"/>
        <v>Acceptable</v>
      </c>
      <c r="V2599" t="str">
        <f t="shared" si="366"/>
        <v>Safe</v>
      </c>
      <c r="W2599" t="str">
        <f t="shared" si="367"/>
        <v>Acceptable</v>
      </c>
      <c r="AA2599" t="str">
        <f t="shared" si="368"/>
        <v>Not-Potable</v>
      </c>
      <c r="AB2599" t="str">
        <f t="shared" si="369"/>
        <v>Not-Potable</v>
      </c>
      <c r="AC2599" t="s">
        <v>40</v>
      </c>
    </row>
    <row r="2600" spans="2:29" x14ac:dyDescent="0.3">
      <c r="B2600">
        <v>10.1994126942683</v>
      </c>
      <c r="C2600">
        <v>256.70433818973402</v>
      </c>
      <c r="D2600">
        <v>287.03751140090696</v>
      </c>
      <c r="E2600">
        <v>7.9405952363837597</v>
      </c>
      <c r="F2600">
        <v>326.462665812632</v>
      </c>
      <c r="G2600">
        <v>552.16218080697695</v>
      </c>
      <c r="H2600">
        <v>8.8028466391837092</v>
      </c>
      <c r="I2600">
        <f>$AI$27</f>
        <v>66.396292946768</v>
      </c>
      <c r="J2600">
        <v>4.3848680140167797</v>
      </c>
      <c r="O2600" t="str">
        <f t="shared" si="362"/>
        <v>Acidic</v>
      </c>
      <c r="P2600" t="str" cm="1">
        <f t="array" ref="P2600">_xlfn.IFS(C2599&lt;=60,"Soft",
C2599&lt;120,"Moderately Soft",
C2599&lt;=170,"Desirable",
C2599&lt;=240,"Moderately Hard",
C2599&gt;240,"Hard")</f>
        <v>Moderately Hard</v>
      </c>
      <c r="Q2600" t="str" cm="1">
        <f t="array" ref="Q2600">_xlfn.IFS(D2599&lt;50,"Non-Beneficial",
D2599&lt;=150,"Excellent",
D2599&lt;=250,"Good",
D2599&lt;=350,"Average",
D2599&lt;=500,"Poor",
D2599&lt;=800,"Very Poor",
D2599&gt;800,"Unacceptable")</f>
        <v>Good</v>
      </c>
      <c r="R2600" t="str">
        <f t="shared" si="361"/>
        <v>Unacceptable</v>
      </c>
      <c r="S2600" t="str">
        <f t="shared" si="363"/>
        <v>Safe</v>
      </c>
      <c r="T2600" t="str">
        <f t="shared" si="364"/>
        <v>Acceptable</v>
      </c>
      <c r="U2600" t="str">
        <f t="shared" si="365"/>
        <v>Acceptable</v>
      </c>
      <c r="V2600" t="str">
        <f t="shared" si="366"/>
        <v>Safe</v>
      </c>
      <c r="W2600" t="str">
        <f t="shared" si="367"/>
        <v>Acceptable</v>
      </c>
      <c r="AA2600" t="str">
        <f t="shared" si="368"/>
        <v>Not-Potable</v>
      </c>
      <c r="AB2600" t="str">
        <f t="shared" si="369"/>
        <v>Not-Potable</v>
      </c>
      <c r="AC2600" t="s">
        <v>40</v>
      </c>
    </row>
    <row r="2601" spans="2:29" x14ac:dyDescent="0.3">
      <c r="B2601">
        <v>7.7661866601867899</v>
      </c>
      <c r="C2601">
        <v>223.05783462088999</v>
      </c>
      <c r="D2601">
        <v>149.45295660615301</v>
      </c>
      <c r="E2601">
        <v>6.0268165695380702</v>
      </c>
      <c r="F2601">
        <f>$AH$27</f>
        <v>333.77577661081307</v>
      </c>
      <c r="G2601">
        <v>482.40623609120001</v>
      </c>
      <c r="H2601">
        <v>6.7477612886624998</v>
      </c>
      <c r="I2601">
        <v>83.186750821331401</v>
      </c>
      <c r="J2601">
        <v>3.67422544215085</v>
      </c>
      <c r="O2601" t="str">
        <f t="shared" si="362"/>
        <v>Alkaline</v>
      </c>
      <c r="P2601" t="str" cm="1">
        <f t="array" ref="P2601">_xlfn.IFS(C2600&lt;=60,"Soft",
C2600&lt;120,"Moderately Soft",
C2600&lt;=170,"Desirable",
C2600&lt;=240,"Moderately Hard",
C2600&gt;240,"Hard")</f>
        <v>Hard</v>
      </c>
      <c r="Q2601" t="str" cm="1">
        <f t="array" ref="Q2601">_xlfn.IFS(D2600&lt;50,"Non-Beneficial",
D2600&lt;=150,"Excellent",
D2600&lt;=250,"Good",
D2600&lt;=350,"Average",
D2600&lt;=500,"Poor",
D2600&lt;=800,"Very Poor",
D2600&gt;800,"Unacceptable")</f>
        <v>Average</v>
      </c>
      <c r="R2601" t="str">
        <f t="shared" si="361"/>
        <v>Unacceptable</v>
      </c>
      <c r="S2601" t="str">
        <f t="shared" si="363"/>
        <v>Safe</v>
      </c>
      <c r="T2601" t="str">
        <f t="shared" si="364"/>
        <v>Unacceptable</v>
      </c>
      <c r="U2601" t="str">
        <f t="shared" si="365"/>
        <v>Acceptable</v>
      </c>
      <c r="V2601" t="str">
        <f t="shared" si="366"/>
        <v>Safe</v>
      </c>
      <c r="W2601" t="str">
        <f t="shared" si="367"/>
        <v>Acceptable</v>
      </c>
      <c r="AA2601" t="str">
        <f t="shared" si="368"/>
        <v>Not-Potable</v>
      </c>
      <c r="AB2601" t="str">
        <f t="shared" si="369"/>
        <v>Not-Potable</v>
      </c>
      <c r="AC2601" t="s">
        <v>40</v>
      </c>
    </row>
    <row r="2602" spans="2:29" x14ac:dyDescent="0.3">
      <c r="B2602">
        <f>$AG$27</f>
        <v>7.080794504276815</v>
      </c>
      <c r="C2602">
        <v>191.30135942872201</v>
      </c>
      <c r="D2602">
        <v>175.405766426958</v>
      </c>
      <c r="E2602">
        <v>8.7797262621597891</v>
      </c>
      <c r="F2602">
        <f>$AH$27</f>
        <v>333.77577661081307</v>
      </c>
      <c r="G2602">
        <v>323.81211621457101</v>
      </c>
      <c r="H2602">
        <v>19.072827270864</v>
      </c>
      <c r="I2602">
        <v>61.560328110317698</v>
      </c>
      <c r="J2602">
        <v>4.1293009103789302</v>
      </c>
      <c r="O2602" t="str">
        <f t="shared" si="362"/>
        <v>Neutral</v>
      </c>
      <c r="P2602" t="str" cm="1">
        <f t="array" ref="P2602">_xlfn.IFS(C2601&lt;=60,"Soft",
C2601&lt;120,"Moderately Soft",
C2601&lt;=170,"Desirable",
C2601&lt;=240,"Moderately Hard",
C2601&gt;240,"Hard")</f>
        <v>Moderately Hard</v>
      </c>
      <c r="Q2602" t="str" cm="1">
        <f t="array" ref="Q2602">_xlfn.IFS(D2601&lt;50,"Non-Beneficial",
D2601&lt;=150,"Excellent",
D2601&lt;=250,"Good",
D2601&lt;=350,"Average",
D2601&lt;=500,"Poor",
D2601&lt;=800,"Very Poor",
D2601&gt;800,"Unacceptable")</f>
        <v>Excellent</v>
      </c>
      <c r="R2602" t="str">
        <f t="shared" si="361"/>
        <v>Needs Boiling</v>
      </c>
      <c r="S2602" t="str">
        <f t="shared" si="363"/>
        <v>Safe</v>
      </c>
      <c r="T2602" t="str">
        <f t="shared" si="364"/>
        <v>Acceptable</v>
      </c>
      <c r="U2602" t="str">
        <f t="shared" si="365"/>
        <v>Acceptable</v>
      </c>
      <c r="V2602" t="str">
        <f t="shared" si="366"/>
        <v>Unsafe</v>
      </c>
      <c r="W2602" t="str">
        <f t="shared" si="367"/>
        <v>Acceptable</v>
      </c>
      <c r="AA2602" t="str">
        <f t="shared" si="368"/>
        <v>Not-Potable</v>
      </c>
      <c r="AB2602" t="str">
        <f t="shared" si="369"/>
        <v>Potable</v>
      </c>
      <c r="AC2602" t="s">
        <v>40</v>
      </c>
    </row>
    <row r="2603" spans="2:29" x14ac:dyDescent="0.3">
      <c r="B2603">
        <v>9.7565776279008301</v>
      </c>
      <c r="C2603">
        <v>244.46134205263701</v>
      </c>
      <c r="D2603">
        <v>179.40099080400199</v>
      </c>
      <c r="E2603">
        <v>7.1490529441753896</v>
      </c>
      <c r="F2603">
        <f>$AH$27</f>
        <v>333.77577661081307</v>
      </c>
      <c r="G2603">
        <v>337.71356855015</v>
      </c>
      <c r="H2603">
        <v>23.667666779049501</v>
      </c>
      <c r="I2603">
        <v>73.233465760833894</v>
      </c>
      <c r="J2603">
        <v>3.7490092578160099</v>
      </c>
      <c r="O2603" t="str">
        <f t="shared" si="362"/>
        <v>Neutral</v>
      </c>
      <c r="P2603" t="str" cm="1">
        <f t="array" ref="P2603">_xlfn.IFS(C2602&lt;=60,"Soft",
C2602&lt;120,"Moderately Soft",
C2602&lt;=170,"Desirable",
C2602&lt;=240,"Moderately Hard",
C2602&gt;240,"Hard")</f>
        <v>Moderately Hard</v>
      </c>
      <c r="Q2603" t="str" cm="1">
        <f t="array" ref="Q2603">_xlfn.IFS(D2602&lt;50,"Non-Beneficial",
D2602&lt;=150,"Excellent",
D2602&lt;=250,"Good",
D2602&lt;=350,"Average",
D2602&lt;=500,"Poor",
D2602&lt;=800,"Very Poor",
D2602&gt;800,"Unacceptable")</f>
        <v>Good</v>
      </c>
      <c r="R2603" t="str">
        <f t="shared" si="361"/>
        <v>Unacceptable</v>
      </c>
      <c r="S2603" t="str">
        <f t="shared" si="363"/>
        <v>Safe</v>
      </c>
      <c r="T2603" t="str">
        <f t="shared" si="364"/>
        <v>Acceptable</v>
      </c>
      <c r="U2603" t="str">
        <f t="shared" si="365"/>
        <v>Acceptable</v>
      </c>
      <c r="V2603" t="str">
        <f t="shared" si="366"/>
        <v>Safe</v>
      </c>
      <c r="W2603" t="str">
        <f t="shared" si="367"/>
        <v>Acceptable</v>
      </c>
      <c r="AA2603" t="str">
        <f t="shared" si="368"/>
        <v>Not-Potable</v>
      </c>
      <c r="AB2603" t="str">
        <f t="shared" si="369"/>
        <v>Potable</v>
      </c>
      <c r="AC2603" t="s">
        <v>40</v>
      </c>
    </row>
    <row r="2604" spans="2:29" x14ac:dyDescent="0.3">
      <c r="B2604">
        <f>$AG$27</f>
        <v>7.080794504276815</v>
      </c>
      <c r="C2604">
        <v>159.39939804233799</v>
      </c>
      <c r="D2604">
        <v>612.27196007712098</v>
      </c>
      <c r="E2604">
        <v>3.71359355587099</v>
      </c>
      <c r="F2604">
        <v>312.97625428739798</v>
      </c>
      <c r="G2604">
        <v>377.06797240521001</v>
      </c>
      <c r="H2604">
        <v>17.246698110695299</v>
      </c>
      <c r="I2604">
        <v>82.197233051500703</v>
      </c>
      <c r="J2604">
        <v>3.8608066031653001</v>
      </c>
      <c r="O2604" t="str">
        <f t="shared" si="362"/>
        <v>Alkaline</v>
      </c>
      <c r="P2604" t="str" cm="1">
        <f t="array" ref="P2604">_xlfn.IFS(C2603&lt;=60,"Soft",
C2603&lt;120,"Moderately Soft",
C2603&lt;=170,"Desirable",
C2603&lt;=240,"Moderately Hard",
C2603&gt;240,"Hard")</f>
        <v>Hard</v>
      </c>
      <c r="Q2604" t="str" cm="1">
        <f t="array" ref="Q2604">_xlfn.IFS(D2603&lt;50,"Non-Beneficial",
D2603&lt;=150,"Excellent",
D2603&lt;=250,"Good",
D2603&lt;=350,"Average",
D2603&lt;=500,"Poor",
D2603&lt;=800,"Very Poor",
D2603&gt;800,"Unacceptable")</f>
        <v>Good</v>
      </c>
      <c r="R2604" t="str">
        <f t="shared" si="361"/>
        <v>Unacceptable</v>
      </c>
      <c r="S2604" t="str">
        <f t="shared" si="363"/>
        <v>Safe</v>
      </c>
      <c r="T2604" t="str">
        <f t="shared" si="364"/>
        <v>Acceptable</v>
      </c>
      <c r="U2604" t="str">
        <f t="shared" si="365"/>
        <v>Unacceptable</v>
      </c>
      <c r="V2604" t="str">
        <f t="shared" si="366"/>
        <v>Safe</v>
      </c>
      <c r="W2604" t="str">
        <f t="shared" si="367"/>
        <v>Acceptable</v>
      </c>
      <c r="AA2604" t="str">
        <f t="shared" si="368"/>
        <v>Not-Potable</v>
      </c>
      <c r="AB2604" t="str">
        <f t="shared" si="369"/>
        <v>Not-Potable</v>
      </c>
      <c r="AC2604" t="s">
        <v>40</v>
      </c>
    </row>
    <row r="2605" spans="2:29" x14ac:dyDescent="0.3">
      <c r="B2605">
        <v>6.4067978126797804</v>
      </c>
      <c r="C2605">
        <v>182.88513722886199</v>
      </c>
      <c r="D2605">
        <v>178.51064020849401</v>
      </c>
      <c r="E2605">
        <v>7.4627578853456997</v>
      </c>
      <c r="F2605">
        <v>332.486731053575</v>
      </c>
      <c r="G2605">
        <v>398.7797463906</v>
      </c>
      <c r="H2605">
        <v>17.3016165419115</v>
      </c>
      <c r="I2605">
        <v>64.070235837151898</v>
      </c>
      <c r="J2605">
        <v>4.5739682646964299</v>
      </c>
      <c r="O2605" t="str">
        <f t="shared" si="362"/>
        <v>Neutral</v>
      </c>
      <c r="P2605" t="str" cm="1">
        <f t="array" ref="P2605">_xlfn.IFS(C2604&lt;=60,"Soft",
C2604&lt;120,"Moderately Soft",
C2604&lt;=170,"Desirable",
C2604&lt;=240,"Moderately Hard",
C2604&gt;240,"Hard")</f>
        <v>Desirable</v>
      </c>
      <c r="Q2605" t="str" cm="1">
        <f t="array" ref="Q2605">_xlfn.IFS(D2604&lt;50,"Non-Beneficial",
D2604&lt;=150,"Excellent",
D2604&lt;=250,"Good",
D2604&lt;=350,"Average",
D2604&lt;=500,"Poor",
D2604&lt;=800,"Very Poor",
D2604&gt;800,"Unacceptable")</f>
        <v>Very Poor</v>
      </c>
      <c r="R2605" t="str">
        <f t="shared" si="361"/>
        <v>Acceptable</v>
      </c>
      <c r="S2605" t="str">
        <f t="shared" si="363"/>
        <v>Safe</v>
      </c>
      <c r="T2605" t="str">
        <f t="shared" si="364"/>
        <v>Acceptable</v>
      </c>
      <c r="U2605" t="str">
        <f t="shared" si="365"/>
        <v>Acceptable</v>
      </c>
      <c r="V2605" t="str">
        <f t="shared" si="366"/>
        <v>Unsafe</v>
      </c>
      <c r="W2605" t="str">
        <f t="shared" si="367"/>
        <v>Acceptable</v>
      </c>
      <c r="AA2605" t="str">
        <f t="shared" si="368"/>
        <v>Not-Potable</v>
      </c>
      <c r="AB2605" t="str">
        <f t="shared" si="369"/>
        <v>Not-Potable</v>
      </c>
      <c r="AC2605" t="s">
        <v>40</v>
      </c>
    </row>
    <row r="2606" spans="2:29" x14ac:dyDescent="0.3">
      <c r="B2606">
        <f>$AG$27</f>
        <v>7.080794504276815</v>
      </c>
      <c r="C2606">
        <v>253.05438889374301</v>
      </c>
      <c r="D2606">
        <v>288.64910280691697</v>
      </c>
      <c r="E2606">
        <v>8.5243709622721209</v>
      </c>
      <c r="F2606">
        <v>364.74948239619903</v>
      </c>
      <c r="G2606">
        <v>479.69976285617003</v>
      </c>
      <c r="H2606">
        <v>15.823074288411499</v>
      </c>
      <c r="I2606">
        <v>70.758189691407907</v>
      </c>
      <c r="J2606">
        <v>4.6970406863406202</v>
      </c>
      <c r="O2606" t="str">
        <f t="shared" si="362"/>
        <v>Acidic</v>
      </c>
      <c r="P2606" t="str" cm="1">
        <f t="array" ref="P2606">_xlfn.IFS(C2605&lt;=60,"Soft",
C2605&lt;120,"Moderately Soft",
C2605&lt;=170,"Desirable",
C2605&lt;=240,"Moderately Hard",
C2605&gt;240,"Hard")</f>
        <v>Moderately Hard</v>
      </c>
      <c r="Q2606" t="str" cm="1">
        <f t="array" ref="Q2606">_xlfn.IFS(D2605&lt;50,"Non-Beneficial",
D2605&lt;=150,"Excellent",
D2605&lt;=250,"Good",
D2605&lt;=350,"Average",
D2605&lt;=500,"Poor",
D2605&lt;=800,"Very Poor",
D2605&gt;800,"Unacceptable")</f>
        <v>Good</v>
      </c>
      <c r="R2606" t="str">
        <f t="shared" si="361"/>
        <v>Unacceptable</v>
      </c>
      <c r="S2606" t="str">
        <f t="shared" si="363"/>
        <v>Safe</v>
      </c>
      <c r="T2606" t="str">
        <f t="shared" si="364"/>
        <v>Acceptable</v>
      </c>
      <c r="U2606" t="str">
        <f t="shared" si="365"/>
        <v>Acceptable</v>
      </c>
      <c r="V2606" t="str">
        <f t="shared" si="366"/>
        <v>Safe</v>
      </c>
      <c r="W2606" t="str">
        <f t="shared" si="367"/>
        <v>Acceptable</v>
      </c>
      <c r="AA2606" t="str">
        <f t="shared" si="368"/>
        <v>Not-Potable</v>
      </c>
      <c r="AB2606" t="str">
        <f t="shared" si="369"/>
        <v>Not-Potable</v>
      </c>
      <c r="AC2606" t="s">
        <v>40</v>
      </c>
    </row>
    <row r="2607" spans="2:29" x14ac:dyDescent="0.3">
      <c r="B2607">
        <v>8.4452191589741705</v>
      </c>
      <c r="C2607">
        <v>228.52286023963001</v>
      </c>
      <c r="D2607">
        <v>289.66569326843899</v>
      </c>
      <c r="E2607">
        <v>6.1798551649336204</v>
      </c>
      <c r="F2607">
        <f>$AH$27</f>
        <v>333.77577661081307</v>
      </c>
      <c r="G2607">
        <v>361.70535396707101</v>
      </c>
      <c r="H2607">
        <v>14.554220040506401</v>
      </c>
      <c r="I2607">
        <v>60.612230200645897</v>
      </c>
      <c r="J2607">
        <v>4.4007058615023</v>
      </c>
      <c r="O2607" t="str">
        <f t="shared" si="362"/>
        <v>Neutral</v>
      </c>
      <c r="P2607" t="str" cm="1">
        <f t="array" ref="P2607">_xlfn.IFS(C2606&lt;=60,"Soft",
C2606&lt;120,"Moderately Soft",
C2606&lt;=170,"Desirable",
C2606&lt;=240,"Moderately Hard",
C2606&gt;240,"Hard")</f>
        <v>Hard</v>
      </c>
      <c r="Q2607" t="str" cm="1">
        <f t="array" ref="Q2607">_xlfn.IFS(D2606&lt;50,"Non-Beneficial",
D2606&lt;=150,"Excellent",
D2606&lt;=250,"Good",
D2606&lt;=350,"Average",
D2606&lt;=500,"Poor",
D2606&lt;=800,"Very Poor",
D2606&gt;800,"Unacceptable")</f>
        <v>Average</v>
      </c>
      <c r="R2607" t="str">
        <f t="shared" si="361"/>
        <v>Unacceptable</v>
      </c>
      <c r="S2607" t="str">
        <f t="shared" si="363"/>
        <v>Safe</v>
      </c>
      <c r="T2607" t="str">
        <f t="shared" si="364"/>
        <v>Acceptable</v>
      </c>
      <c r="U2607" t="str">
        <f t="shared" si="365"/>
        <v>Acceptable</v>
      </c>
      <c r="V2607" t="str">
        <f t="shared" si="366"/>
        <v>Safe</v>
      </c>
      <c r="W2607" t="str">
        <f t="shared" si="367"/>
        <v>Acceptable</v>
      </c>
      <c r="AA2607" t="str">
        <f t="shared" si="368"/>
        <v>Not-Potable</v>
      </c>
      <c r="AB2607" t="str">
        <f t="shared" si="369"/>
        <v>Not-Potable</v>
      </c>
      <c r="AC2607" t="s">
        <v>40</v>
      </c>
    </row>
    <row r="2608" spans="2:29" x14ac:dyDescent="0.3">
      <c r="B2608">
        <v>4.1370449126141899</v>
      </c>
      <c r="C2608">
        <v>116.338278119229</v>
      </c>
      <c r="D2608">
        <v>171.01951568616201</v>
      </c>
      <c r="E2608">
        <v>8.6522104683049594</v>
      </c>
      <c r="F2608">
        <v>322.89225232255302</v>
      </c>
      <c r="G2608">
        <v>360.64807839886703</v>
      </c>
      <c r="H2608">
        <v>7.8483129491503902</v>
      </c>
      <c r="I2608">
        <v>70.977001079558903</v>
      </c>
      <c r="J2608">
        <v>4.3273560266434297</v>
      </c>
      <c r="O2608" t="str">
        <f t="shared" si="362"/>
        <v>Alkaline</v>
      </c>
      <c r="P2608" t="str" cm="1">
        <f t="array" ref="P2608">_xlfn.IFS(C2607&lt;=60,"Soft",
C2607&lt;120,"Moderately Soft",
C2607&lt;=170,"Desirable",
C2607&lt;=240,"Moderately Hard",
C2607&gt;240,"Hard")</f>
        <v>Moderately Hard</v>
      </c>
      <c r="Q2608" t="str" cm="1">
        <f t="array" ref="Q2608">_xlfn.IFS(D2607&lt;50,"Non-Beneficial",
D2607&lt;=150,"Excellent",
D2607&lt;=250,"Good",
D2607&lt;=350,"Average",
D2607&lt;=500,"Poor",
D2607&lt;=800,"Very Poor",
D2607&gt;800,"Unacceptable")</f>
        <v>Average</v>
      </c>
      <c r="R2608" t="str">
        <f t="shared" si="361"/>
        <v>Needs Boiling</v>
      </c>
      <c r="S2608" t="str">
        <f t="shared" si="363"/>
        <v>Safe</v>
      </c>
      <c r="T2608" t="str">
        <f t="shared" si="364"/>
        <v>Acceptable</v>
      </c>
      <c r="U2608" t="str">
        <f t="shared" si="365"/>
        <v>Acceptable</v>
      </c>
      <c r="V2608" t="str">
        <f t="shared" si="366"/>
        <v>Safe</v>
      </c>
      <c r="W2608" t="str">
        <f t="shared" si="367"/>
        <v>Acceptable</v>
      </c>
      <c r="AA2608" t="str">
        <f t="shared" si="368"/>
        <v>Not-Potable</v>
      </c>
      <c r="AB2608" t="str">
        <f t="shared" si="369"/>
        <v>Potable</v>
      </c>
      <c r="AC2608" t="s">
        <v>40</v>
      </c>
    </row>
    <row r="2609" spans="2:29" x14ac:dyDescent="0.3">
      <c r="B2609">
        <v>7.6759136210573597</v>
      </c>
      <c r="C2609">
        <v>233.300758736207</v>
      </c>
      <c r="D2609">
        <v>236.73100605987602</v>
      </c>
      <c r="E2609">
        <v>8.4074970570136305</v>
      </c>
      <c r="F2609">
        <f>$AH$27</f>
        <v>333.77577661081307</v>
      </c>
      <c r="G2609">
        <v>232.613624026537</v>
      </c>
      <c r="H2609">
        <v>18.459407785418801</v>
      </c>
      <c r="I2609">
        <v>60.993590363877203</v>
      </c>
      <c r="J2609">
        <v>5.0404608147014596</v>
      </c>
      <c r="O2609" t="str">
        <f t="shared" si="362"/>
        <v>Acidic</v>
      </c>
      <c r="P2609" t="str" cm="1">
        <f t="array" ref="P2609">_xlfn.IFS(C2608&lt;=60,"Soft",
C2608&lt;120,"Moderately Soft",
C2608&lt;=170,"Desirable",
C2608&lt;=240,"Moderately Hard",
C2608&gt;240,"Hard")</f>
        <v>Moderately Soft</v>
      </c>
      <c r="Q2609" t="str" cm="1">
        <f t="array" ref="Q2609">_xlfn.IFS(D2608&lt;50,"Non-Beneficial",
D2608&lt;=150,"Excellent",
D2608&lt;=250,"Good",
D2608&lt;=350,"Average",
D2608&lt;=500,"Poor",
D2608&lt;=800,"Very Poor",
D2608&gt;800,"Unacceptable")</f>
        <v>Good</v>
      </c>
      <c r="R2609" t="str">
        <f t="shared" si="361"/>
        <v>Unacceptable</v>
      </c>
      <c r="S2609" t="str">
        <f t="shared" si="363"/>
        <v>Safe</v>
      </c>
      <c r="T2609" t="str">
        <f t="shared" si="364"/>
        <v>Acceptable</v>
      </c>
      <c r="U2609" t="str">
        <f t="shared" si="365"/>
        <v>Acceptable</v>
      </c>
      <c r="V2609" t="str">
        <f t="shared" si="366"/>
        <v>Safe</v>
      </c>
      <c r="W2609" t="str">
        <f t="shared" si="367"/>
        <v>Acceptable</v>
      </c>
      <c r="AA2609" t="str">
        <f t="shared" si="368"/>
        <v>Not-Potable</v>
      </c>
      <c r="AB2609" t="str">
        <f t="shared" si="369"/>
        <v>Not-Potable</v>
      </c>
      <c r="AC2609" t="s">
        <v>40</v>
      </c>
    </row>
    <row r="2610" spans="2:29" x14ac:dyDescent="0.3">
      <c r="B2610">
        <f>$AG$27</f>
        <v>7.080794504276815</v>
      </c>
      <c r="C2610">
        <v>243.68255829149001</v>
      </c>
      <c r="D2610">
        <v>209.76791777632999</v>
      </c>
      <c r="E2610">
        <v>6.50225726311466</v>
      </c>
      <c r="F2610">
        <v>350.44989739796603</v>
      </c>
      <c r="G2610">
        <v>487.55649299616499</v>
      </c>
      <c r="H2610">
        <v>10.451629244676599</v>
      </c>
      <c r="I2610">
        <v>84.178845411408901</v>
      </c>
      <c r="J2610">
        <v>3.55844480163341</v>
      </c>
      <c r="O2610" t="str">
        <f t="shared" si="362"/>
        <v>Neutral</v>
      </c>
      <c r="P2610" t="str" cm="1">
        <f t="array" ref="P2610">_xlfn.IFS(C2609&lt;=60,"Soft",
C2609&lt;120,"Moderately Soft",
C2609&lt;=170,"Desirable",
C2609&lt;=240,"Moderately Hard",
C2609&gt;240,"Hard")</f>
        <v>Moderately Hard</v>
      </c>
      <c r="Q2610" t="str" cm="1">
        <f t="array" ref="Q2610">_xlfn.IFS(D2609&lt;50,"Non-Beneficial",
D2609&lt;=150,"Excellent",
D2609&lt;=250,"Good",
D2609&lt;=350,"Average",
D2609&lt;=500,"Poor",
D2609&lt;=800,"Very Poor",
D2609&gt;800,"Unacceptable")</f>
        <v>Good</v>
      </c>
      <c r="R2610" t="str">
        <f t="shared" si="361"/>
        <v>Unacceptable</v>
      </c>
      <c r="S2610" t="str">
        <f t="shared" si="363"/>
        <v>Safe</v>
      </c>
      <c r="T2610" t="str">
        <f t="shared" si="364"/>
        <v>Acceptable</v>
      </c>
      <c r="U2610" t="str">
        <f t="shared" si="365"/>
        <v>Acceptable</v>
      </c>
      <c r="V2610" t="str">
        <f t="shared" si="366"/>
        <v>Safe</v>
      </c>
      <c r="W2610" t="str">
        <f t="shared" si="367"/>
        <v>Unacceptable</v>
      </c>
      <c r="AA2610" t="str">
        <f t="shared" si="368"/>
        <v>Not-Potable</v>
      </c>
      <c r="AB2610" t="str">
        <f t="shared" si="369"/>
        <v>Not-Potable</v>
      </c>
      <c r="AC2610" t="s">
        <v>40</v>
      </c>
    </row>
    <row r="2611" spans="2:29" x14ac:dyDescent="0.3">
      <c r="B2611">
        <v>5.7011009701104998</v>
      </c>
      <c r="C2611">
        <v>170.496311096613</v>
      </c>
      <c r="D2611">
        <v>171.21505917055202</v>
      </c>
      <c r="E2611">
        <v>9.5360114255970192</v>
      </c>
      <c r="F2611">
        <v>374.77587556928302</v>
      </c>
      <c r="G2611">
        <v>378.87385464972402</v>
      </c>
      <c r="H2611">
        <v>10.9721500610259</v>
      </c>
      <c r="I2611">
        <v>63.293296281629701</v>
      </c>
      <c r="J2611">
        <v>5.9567534977880001</v>
      </c>
      <c r="O2611" t="str">
        <f t="shared" si="362"/>
        <v>Neutral</v>
      </c>
      <c r="P2611" t="str" cm="1">
        <f t="array" ref="P2611">_xlfn.IFS(C2610&lt;=60,"Soft",
C2610&lt;120,"Moderately Soft",
C2610&lt;=170,"Desirable",
C2610&lt;=240,"Moderately Hard",
C2610&gt;240,"Hard")</f>
        <v>Hard</v>
      </c>
      <c r="Q2611" t="str" cm="1">
        <f t="array" ref="Q2611">_xlfn.IFS(D2610&lt;50,"Non-Beneficial",
D2610&lt;=150,"Excellent",
D2610&lt;=250,"Good",
D2610&lt;=350,"Average",
D2610&lt;=500,"Poor",
D2610&lt;=800,"Very Poor",
D2610&gt;800,"Unacceptable")</f>
        <v>Good</v>
      </c>
      <c r="R2611" t="str">
        <f t="shared" si="361"/>
        <v>Needs Boiling</v>
      </c>
      <c r="S2611" t="str">
        <f t="shared" si="363"/>
        <v>Safe</v>
      </c>
      <c r="T2611" t="str">
        <f t="shared" si="364"/>
        <v>Acceptable</v>
      </c>
      <c r="U2611" t="str">
        <f t="shared" si="365"/>
        <v>Acceptable</v>
      </c>
      <c r="V2611" t="str">
        <f t="shared" si="366"/>
        <v>Unsafe</v>
      </c>
      <c r="W2611" t="str">
        <f t="shared" si="367"/>
        <v>Acceptable</v>
      </c>
      <c r="AA2611" t="str">
        <f t="shared" si="368"/>
        <v>Not-Potable</v>
      </c>
      <c r="AB2611" t="str">
        <f t="shared" si="369"/>
        <v>Not-Potable</v>
      </c>
      <c r="AC2611" t="s">
        <v>40</v>
      </c>
    </row>
    <row r="2612" spans="2:29" x14ac:dyDescent="0.3">
      <c r="B2612">
        <v>6.3765764271205203</v>
      </c>
      <c r="C2612">
        <v>177.509989753535</v>
      </c>
      <c r="D2612">
        <v>412.43038028549699</v>
      </c>
      <c r="E2612">
        <v>6.6699202576544696</v>
      </c>
      <c r="F2612">
        <f>$AH$27</f>
        <v>333.77577661081307</v>
      </c>
      <c r="G2612">
        <v>486.80605077046698</v>
      </c>
      <c r="H2612">
        <v>13.4907876828985</v>
      </c>
      <c r="I2612">
        <v>65.366391887293901</v>
      </c>
      <c r="J2612">
        <v>4.161585514695</v>
      </c>
      <c r="O2612" t="str">
        <f t="shared" si="362"/>
        <v>Acidic</v>
      </c>
      <c r="P2612" t="str" cm="1">
        <f t="array" ref="P2612">_xlfn.IFS(C2611&lt;=60,"Soft",
C2611&lt;120,"Moderately Soft",
C2611&lt;=170,"Desirable",
C2611&lt;=240,"Moderately Hard",
C2611&gt;240,"Hard")</f>
        <v>Moderately Hard</v>
      </c>
      <c r="Q2612" t="str" cm="1">
        <f t="array" ref="Q2612">_xlfn.IFS(D2611&lt;50,"Non-Beneficial",
D2611&lt;=150,"Excellent",
D2611&lt;=250,"Good",
D2611&lt;=350,"Average",
D2611&lt;=500,"Poor",
D2611&lt;=800,"Very Poor",
D2611&gt;800,"Unacceptable")</f>
        <v>Good</v>
      </c>
      <c r="R2612" t="str">
        <f t="shared" si="361"/>
        <v>Unacceptable</v>
      </c>
      <c r="S2612" t="str">
        <f t="shared" si="363"/>
        <v>Safe</v>
      </c>
      <c r="T2612" t="str">
        <f t="shared" si="364"/>
        <v>Acceptable</v>
      </c>
      <c r="U2612" t="str">
        <f t="shared" si="365"/>
        <v>Acceptable</v>
      </c>
      <c r="V2612" t="str">
        <f t="shared" si="366"/>
        <v>Safe</v>
      </c>
      <c r="W2612" t="str">
        <f t="shared" si="367"/>
        <v>Unacceptable</v>
      </c>
      <c r="AA2612" t="str">
        <f t="shared" si="368"/>
        <v>Not-Potable</v>
      </c>
      <c r="AB2612" t="str">
        <f t="shared" si="369"/>
        <v>Not-Potable</v>
      </c>
      <c r="AC2612" t="s">
        <v>40</v>
      </c>
    </row>
    <row r="2613" spans="2:29" x14ac:dyDescent="0.3">
      <c r="B2613">
        <v>5.5177373164204999</v>
      </c>
      <c r="C2613">
        <v>190.66992784098201</v>
      </c>
      <c r="D2613">
        <v>176.38322473218199</v>
      </c>
      <c r="E2613">
        <v>10.5258577655596</v>
      </c>
      <c r="F2613">
        <f>$AH$27</f>
        <v>333.77577661081307</v>
      </c>
      <c r="G2613">
        <v>461.92898116329502</v>
      </c>
      <c r="H2613">
        <v>12.531684282728699</v>
      </c>
      <c r="I2613">
        <v>44.887843335171098</v>
      </c>
      <c r="J2613">
        <v>4.5231060075009299</v>
      </c>
      <c r="O2613" t="str">
        <f t="shared" si="362"/>
        <v>Acidic</v>
      </c>
      <c r="P2613" t="str" cm="1">
        <f t="array" ref="P2613">_xlfn.IFS(C2612&lt;=60,"Soft",
C2612&lt;120,"Moderately Soft",
C2612&lt;=170,"Desirable",
C2612&lt;=240,"Moderately Hard",
C2612&gt;240,"Hard")</f>
        <v>Moderately Hard</v>
      </c>
      <c r="Q2613" t="str" cm="1">
        <f t="array" ref="Q2613">_xlfn.IFS(D2612&lt;50,"Non-Beneficial",
D2612&lt;=150,"Excellent",
D2612&lt;=250,"Good",
D2612&lt;=350,"Average",
D2612&lt;=500,"Poor",
D2612&lt;=800,"Very Poor",
D2612&gt;800,"Unacceptable")</f>
        <v>Poor</v>
      </c>
      <c r="R2613" t="str">
        <f t="shared" si="361"/>
        <v>Needs Boiling</v>
      </c>
      <c r="S2613" t="str">
        <f t="shared" si="363"/>
        <v>Safe</v>
      </c>
      <c r="T2613" t="str">
        <f t="shared" si="364"/>
        <v>Acceptable</v>
      </c>
      <c r="U2613" t="str">
        <f t="shared" si="365"/>
        <v>Acceptable</v>
      </c>
      <c r="V2613" t="str">
        <f t="shared" si="366"/>
        <v>Safe</v>
      </c>
      <c r="W2613" t="str">
        <f t="shared" si="367"/>
        <v>Acceptable</v>
      </c>
      <c r="AA2613" t="str">
        <f t="shared" si="368"/>
        <v>Not-Potable</v>
      </c>
      <c r="AB2613" t="str">
        <f t="shared" si="369"/>
        <v>Not-Potable</v>
      </c>
      <c r="AC2613" t="s">
        <v>40</v>
      </c>
    </row>
    <row r="2614" spans="2:29" x14ac:dyDescent="0.3">
      <c r="B2614">
        <v>3.8546176784020498</v>
      </c>
      <c r="C2614">
        <v>131.396253059016</v>
      </c>
      <c r="D2614">
        <v>196.39796002280301</v>
      </c>
      <c r="E2614">
        <v>7.7535023797487996</v>
      </c>
      <c r="F2614">
        <v>305.38291370835401</v>
      </c>
      <c r="G2614">
        <v>456.512273793345</v>
      </c>
      <c r="H2614">
        <v>16.864721651934101</v>
      </c>
      <c r="I2614">
        <v>81.526122914279696</v>
      </c>
      <c r="J2614">
        <v>4.2904350458230098</v>
      </c>
      <c r="O2614" t="str">
        <f t="shared" si="362"/>
        <v>Acidic</v>
      </c>
      <c r="P2614" t="str" cm="1">
        <f t="array" ref="P2614">_xlfn.IFS(C2613&lt;=60,"Soft",
C2613&lt;120,"Moderately Soft",
C2613&lt;=170,"Desirable",
C2613&lt;=240,"Moderately Hard",
C2613&gt;240,"Hard")</f>
        <v>Moderately Hard</v>
      </c>
      <c r="Q2614" t="str" cm="1">
        <f t="array" ref="Q2614">_xlfn.IFS(D2613&lt;50,"Non-Beneficial",
D2613&lt;=150,"Excellent",
D2613&lt;=250,"Good",
D2613&lt;=350,"Average",
D2613&lt;=500,"Poor",
D2613&lt;=800,"Very Poor",
D2613&gt;800,"Unacceptable")</f>
        <v>Good</v>
      </c>
      <c r="R2614" t="str">
        <f t="shared" si="361"/>
        <v>Unacceptable</v>
      </c>
      <c r="S2614" t="str">
        <f t="shared" si="363"/>
        <v>Safe</v>
      </c>
      <c r="T2614" t="str">
        <f t="shared" si="364"/>
        <v>Acceptable</v>
      </c>
      <c r="U2614" t="str">
        <f t="shared" si="365"/>
        <v>Acceptable</v>
      </c>
      <c r="V2614" t="str">
        <f t="shared" si="366"/>
        <v>Safe</v>
      </c>
      <c r="W2614" t="str">
        <f t="shared" si="367"/>
        <v>Acceptable</v>
      </c>
      <c r="AA2614" t="str">
        <f t="shared" si="368"/>
        <v>Not-Potable</v>
      </c>
      <c r="AB2614" t="str">
        <f t="shared" si="369"/>
        <v>Not-Potable</v>
      </c>
      <c r="AC2614" t="s">
        <v>40</v>
      </c>
    </row>
    <row r="2615" spans="2:29" x14ac:dyDescent="0.3">
      <c r="B2615">
        <v>7.5580763024695496</v>
      </c>
      <c r="C2615">
        <v>253.840904482778</v>
      </c>
      <c r="D2615">
        <v>166.42884178436898</v>
      </c>
      <c r="E2615">
        <v>11.224394568757299</v>
      </c>
      <c r="F2615">
        <f>$AH$27</f>
        <v>333.77577661081307</v>
      </c>
      <c r="G2615">
        <v>555.93299120722304</v>
      </c>
      <c r="H2615">
        <v>15.1546276922316</v>
      </c>
      <c r="I2615">
        <v>81.746095315640702</v>
      </c>
      <c r="J2615">
        <v>4.1690052666416397</v>
      </c>
      <c r="O2615" t="str">
        <f t="shared" si="362"/>
        <v>Acidic</v>
      </c>
      <c r="P2615" t="str" cm="1">
        <f t="array" ref="P2615">_xlfn.IFS(C2614&lt;=60,"Soft",
C2614&lt;120,"Moderately Soft",
C2614&lt;=170,"Desirable",
C2614&lt;=240,"Moderately Hard",
C2614&gt;240,"Hard")</f>
        <v>Desirable</v>
      </c>
      <c r="Q2615" t="str" cm="1">
        <f t="array" ref="Q2615">_xlfn.IFS(D2614&lt;50,"Non-Beneficial",
D2614&lt;=150,"Excellent",
D2614&lt;=250,"Good",
D2614&lt;=350,"Average",
D2614&lt;=500,"Poor",
D2614&lt;=800,"Very Poor",
D2614&gt;800,"Unacceptable")</f>
        <v>Good</v>
      </c>
      <c r="R2615" t="str">
        <f t="shared" si="361"/>
        <v>Unacceptable</v>
      </c>
      <c r="S2615" t="str">
        <f t="shared" si="363"/>
        <v>Safe</v>
      </c>
      <c r="T2615" t="str">
        <f t="shared" si="364"/>
        <v>Acceptable</v>
      </c>
      <c r="U2615" t="str">
        <f t="shared" si="365"/>
        <v>Acceptable</v>
      </c>
      <c r="V2615" t="str">
        <f t="shared" si="366"/>
        <v>Unsafe</v>
      </c>
      <c r="W2615" t="str">
        <f t="shared" si="367"/>
        <v>Acceptable</v>
      </c>
      <c r="AA2615" t="str">
        <f t="shared" si="368"/>
        <v>Not-Potable</v>
      </c>
      <c r="AB2615" t="str">
        <f t="shared" si="369"/>
        <v>Not-Potable</v>
      </c>
      <c r="AC2615" t="s">
        <v>40</v>
      </c>
    </row>
    <row r="2616" spans="2:29" x14ac:dyDescent="0.3">
      <c r="B2616">
        <v>7.3874337634928597</v>
      </c>
      <c r="C2616">
        <v>214.29303229861401</v>
      </c>
      <c r="D2616">
        <v>116.946352852975</v>
      </c>
      <c r="E2616">
        <v>9.2736794819842299</v>
      </c>
      <c r="F2616">
        <v>375.50558309554998</v>
      </c>
      <c r="G2616">
        <v>356.80585472246997</v>
      </c>
      <c r="H2616">
        <v>15.1845091711367</v>
      </c>
      <c r="I2616">
        <v>80.231172223522194</v>
      </c>
      <c r="J2616">
        <v>3.83057727200408</v>
      </c>
      <c r="O2616" t="str">
        <f t="shared" si="362"/>
        <v>Neutral</v>
      </c>
      <c r="P2616" t="str" cm="1">
        <f t="array" ref="P2616">_xlfn.IFS(C2615&lt;=60,"Soft",
C2615&lt;120,"Moderately Soft",
C2615&lt;=170,"Desirable",
C2615&lt;=240,"Moderately Hard",
C2615&gt;240,"Hard")</f>
        <v>Hard</v>
      </c>
      <c r="Q2616" t="str" cm="1">
        <f t="array" ref="Q2616">_xlfn.IFS(D2615&lt;50,"Non-Beneficial",
D2615&lt;=150,"Excellent",
D2615&lt;=250,"Good",
D2615&lt;=350,"Average",
D2615&lt;=500,"Poor",
D2615&lt;=800,"Very Poor",
D2615&gt;800,"Unacceptable")</f>
        <v>Good</v>
      </c>
      <c r="R2616" t="str">
        <f t="shared" si="361"/>
        <v>Unacceptable</v>
      </c>
      <c r="S2616" t="str">
        <f t="shared" si="363"/>
        <v>Safe</v>
      </c>
      <c r="T2616" t="str">
        <f t="shared" si="364"/>
        <v>Unacceptable</v>
      </c>
      <c r="U2616" t="str">
        <f t="shared" si="365"/>
        <v>Acceptable</v>
      </c>
      <c r="V2616" t="str">
        <f t="shared" si="366"/>
        <v>Unsafe</v>
      </c>
      <c r="W2616" t="str">
        <f t="shared" si="367"/>
        <v>Acceptable</v>
      </c>
      <c r="AA2616" t="str">
        <f t="shared" si="368"/>
        <v>Not-Potable</v>
      </c>
      <c r="AB2616" t="str">
        <f t="shared" si="369"/>
        <v>Not-Potable</v>
      </c>
      <c r="AC2616" t="s">
        <v>40</v>
      </c>
    </row>
    <row r="2617" spans="2:29" x14ac:dyDescent="0.3">
      <c r="B2617">
        <v>7.76341510657456</v>
      </c>
      <c r="C2617">
        <v>193.72111935098599</v>
      </c>
      <c r="D2617">
        <v>200.19261214826003</v>
      </c>
      <c r="E2617">
        <v>8.3443910156663996</v>
      </c>
      <c r="F2617">
        <v>373.59779045374398</v>
      </c>
      <c r="G2617">
        <v>375.072875100197</v>
      </c>
      <c r="H2617">
        <v>11.435979720918899</v>
      </c>
      <c r="I2617">
        <v>28.9936363155105</v>
      </c>
      <c r="J2617">
        <v>4.1135361867064004</v>
      </c>
      <c r="O2617" t="str">
        <f t="shared" si="362"/>
        <v>Neutral</v>
      </c>
      <c r="P2617" t="str" cm="1">
        <f t="array" ref="P2617">_xlfn.IFS(C2616&lt;=60,"Soft",
C2616&lt;120,"Moderately Soft",
C2616&lt;=170,"Desirable",
C2616&lt;=240,"Moderately Hard",
C2616&gt;240,"Hard")</f>
        <v>Moderately Hard</v>
      </c>
      <c r="Q2617" t="str" cm="1">
        <f t="array" ref="Q2617">_xlfn.IFS(D2616&lt;50,"Non-Beneficial",
D2616&lt;=150,"Excellent",
D2616&lt;=250,"Good",
D2616&lt;=350,"Average",
D2616&lt;=500,"Poor",
D2616&lt;=800,"Very Poor",
D2616&gt;800,"Unacceptable")</f>
        <v>Excellent</v>
      </c>
      <c r="R2617" t="str">
        <f t="shared" si="361"/>
        <v>Unacceptable</v>
      </c>
      <c r="S2617" t="str">
        <f t="shared" si="363"/>
        <v>Safe</v>
      </c>
      <c r="T2617" t="str">
        <f t="shared" si="364"/>
        <v>Acceptable</v>
      </c>
      <c r="U2617" t="str">
        <f t="shared" si="365"/>
        <v>Acceptable</v>
      </c>
      <c r="V2617" t="str">
        <f t="shared" si="366"/>
        <v>Unsafe</v>
      </c>
      <c r="W2617" t="str">
        <f t="shared" si="367"/>
        <v>Acceptable</v>
      </c>
      <c r="AA2617" t="str">
        <f t="shared" si="368"/>
        <v>Not-Potable</v>
      </c>
      <c r="AB2617" t="str">
        <f t="shared" si="369"/>
        <v>Not-Potable</v>
      </c>
      <c r="AC2617" t="s">
        <v>40</v>
      </c>
    </row>
    <row r="2618" spans="2:29" x14ac:dyDescent="0.3">
      <c r="B2618">
        <f>$AG$27</f>
        <v>7.080794504276815</v>
      </c>
      <c r="C2618">
        <v>205.55185412759801</v>
      </c>
      <c r="D2618">
        <v>248.204930912056</v>
      </c>
      <c r="E2618">
        <v>7.2268779060125201</v>
      </c>
      <c r="F2618">
        <v>329.40439987717798</v>
      </c>
      <c r="G2618">
        <v>386.30754607675402</v>
      </c>
      <c r="H2618">
        <v>9.2230724872464904</v>
      </c>
      <c r="I2618">
        <v>69.703026085383001</v>
      </c>
      <c r="J2618">
        <v>4.2522203795748803</v>
      </c>
      <c r="O2618" t="str">
        <f t="shared" si="362"/>
        <v>Neutral</v>
      </c>
      <c r="P2618" t="str" cm="1">
        <f t="array" ref="P2618">_xlfn.IFS(C2617&lt;=60,"Soft",
C2617&lt;120,"Moderately Soft",
C2617&lt;=170,"Desirable",
C2617&lt;=240,"Moderately Hard",
C2617&gt;240,"Hard")</f>
        <v>Moderately Hard</v>
      </c>
      <c r="Q2618" t="str" cm="1">
        <f t="array" ref="Q2618">_xlfn.IFS(D2617&lt;50,"Non-Beneficial",
D2617&lt;=150,"Excellent",
D2617&lt;=250,"Good",
D2617&lt;=350,"Average",
D2617&lt;=500,"Poor",
D2617&lt;=800,"Very Poor",
D2617&gt;800,"Unacceptable")</f>
        <v>Good</v>
      </c>
      <c r="R2618" t="str">
        <f t="shared" si="361"/>
        <v>Unacceptable</v>
      </c>
      <c r="S2618" t="str">
        <f t="shared" si="363"/>
        <v>Safe</v>
      </c>
      <c r="T2618" t="str">
        <f t="shared" si="364"/>
        <v>Acceptable</v>
      </c>
      <c r="U2618" t="str">
        <f t="shared" si="365"/>
        <v>Acceptable</v>
      </c>
      <c r="V2618" t="str">
        <f t="shared" si="366"/>
        <v>Safe</v>
      </c>
      <c r="W2618" t="str">
        <f t="shared" si="367"/>
        <v>Acceptable</v>
      </c>
      <c r="AA2618" t="str">
        <f t="shared" si="368"/>
        <v>Not-Potable</v>
      </c>
      <c r="AB2618" t="str">
        <f t="shared" si="369"/>
        <v>Potable</v>
      </c>
      <c r="AC2618" t="s">
        <v>40</v>
      </c>
    </row>
    <row r="2619" spans="2:29" x14ac:dyDescent="0.3">
      <c r="B2619">
        <v>7.5093502051186398</v>
      </c>
      <c r="C2619">
        <v>192.46795464265901</v>
      </c>
      <c r="D2619">
        <v>170.45600094950402</v>
      </c>
      <c r="E2619">
        <v>8.8158446328882292</v>
      </c>
      <c r="F2619">
        <v>346.74182240531701</v>
      </c>
      <c r="G2619">
        <v>266.35774391421302</v>
      </c>
      <c r="H2619">
        <v>15.930050919809799</v>
      </c>
      <c r="I2619">
        <v>83.262528890071096</v>
      </c>
      <c r="J2619">
        <v>4.3218561468715597</v>
      </c>
      <c r="O2619" t="str">
        <f t="shared" si="362"/>
        <v>Neutral</v>
      </c>
      <c r="P2619" t="str" cm="1">
        <f t="array" ref="P2619">_xlfn.IFS(C2618&lt;=60,"Soft",
C2618&lt;120,"Moderately Soft",
C2618&lt;=170,"Desirable",
C2618&lt;=240,"Moderately Hard",
C2618&gt;240,"Hard")</f>
        <v>Moderately Hard</v>
      </c>
      <c r="Q2619" t="str" cm="1">
        <f t="array" ref="Q2619">_xlfn.IFS(D2618&lt;50,"Non-Beneficial",
D2618&lt;=150,"Excellent",
D2618&lt;=250,"Good",
D2618&lt;=350,"Average",
D2618&lt;=500,"Poor",
D2618&lt;=800,"Very Poor",
D2618&gt;800,"Unacceptable")</f>
        <v>Good</v>
      </c>
      <c r="R2619" t="str">
        <f t="shared" si="361"/>
        <v>Unacceptable</v>
      </c>
      <c r="S2619" t="str">
        <f t="shared" si="363"/>
        <v>Safe</v>
      </c>
      <c r="T2619" t="str">
        <f t="shared" si="364"/>
        <v>Acceptable</v>
      </c>
      <c r="U2619" t="str">
        <f t="shared" si="365"/>
        <v>Acceptable</v>
      </c>
      <c r="V2619" t="str">
        <f t="shared" si="366"/>
        <v>Safe</v>
      </c>
      <c r="W2619" t="str">
        <f t="shared" si="367"/>
        <v>Acceptable</v>
      </c>
      <c r="AA2619" t="str">
        <f t="shared" si="368"/>
        <v>Not-Potable</v>
      </c>
      <c r="AB2619" t="str">
        <f t="shared" si="369"/>
        <v>Potable</v>
      </c>
      <c r="AC2619" t="s">
        <v>40</v>
      </c>
    </row>
    <row r="2620" spans="2:29" x14ac:dyDescent="0.3">
      <c r="B2620">
        <f>$AG$27</f>
        <v>7.080794504276815</v>
      </c>
      <c r="C2620">
        <v>119.88581029792699</v>
      </c>
      <c r="D2620">
        <v>223.31237876497499</v>
      </c>
      <c r="E2620">
        <v>8.0515380219649106</v>
      </c>
      <c r="F2620">
        <v>351.16142711715099</v>
      </c>
      <c r="G2620">
        <v>472.06409096472697</v>
      </c>
      <c r="H2620">
        <v>16.642815372475201</v>
      </c>
      <c r="I2620">
        <v>62.647091003807901</v>
      </c>
      <c r="J2620">
        <v>4.6593945339119296</v>
      </c>
      <c r="O2620" t="str">
        <f t="shared" si="362"/>
        <v>Neutral</v>
      </c>
      <c r="P2620" t="str" cm="1">
        <f t="array" ref="P2620">_xlfn.IFS(C2619&lt;=60,"Soft",
C2619&lt;120,"Moderately Soft",
C2619&lt;=170,"Desirable",
C2619&lt;=240,"Moderately Hard",
C2619&gt;240,"Hard")</f>
        <v>Moderately Hard</v>
      </c>
      <c r="Q2620" t="str" cm="1">
        <f t="array" ref="Q2620">_xlfn.IFS(D2619&lt;50,"Non-Beneficial",
D2619&lt;=150,"Excellent",
D2619&lt;=250,"Good",
D2619&lt;=350,"Average",
D2619&lt;=500,"Poor",
D2619&lt;=800,"Very Poor",
D2619&gt;800,"Unacceptable")</f>
        <v>Good</v>
      </c>
      <c r="R2620" t="str">
        <f t="shared" si="361"/>
        <v>Unacceptable</v>
      </c>
      <c r="S2620" t="str">
        <f t="shared" si="363"/>
        <v>Safe</v>
      </c>
      <c r="T2620" t="str">
        <f t="shared" si="364"/>
        <v>Acceptable</v>
      </c>
      <c r="U2620" t="str">
        <f t="shared" si="365"/>
        <v>Acceptable</v>
      </c>
      <c r="V2620" t="str">
        <f t="shared" si="366"/>
        <v>Unsafe</v>
      </c>
      <c r="W2620" t="str">
        <f t="shared" si="367"/>
        <v>Acceptable</v>
      </c>
      <c r="AA2620" t="str">
        <f t="shared" si="368"/>
        <v>Not-Potable</v>
      </c>
      <c r="AB2620" t="str">
        <f t="shared" si="369"/>
        <v>Not-Potable</v>
      </c>
      <c r="AC2620" t="s">
        <v>40</v>
      </c>
    </row>
    <row r="2621" spans="2:29" x14ac:dyDescent="0.3">
      <c r="B2621">
        <v>5.0572705456786702</v>
      </c>
      <c r="C2621">
        <v>155.48772453275799</v>
      </c>
      <c r="D2621">
        <v>190.039638990143</v>
      </c>
      <c r="E2621">
        <v>6.2508934897241097</v>
      </c>
      <c r="F2621">
        <v>305.84979681152402</v>
      </c>
      <c r="G2621">
        <v>518.10181613154805</v>
      </c>
      <c r="H2621">
        <v>15.7724379798443</v>
      </c>
      <c r="I2621">
        <v>97.199076861294202</v>
      </c>
      <c r="J2621">
        <v>4.4322708731666403</v>
      </c>
      <c r="O2621" t="str">
        <f t="shared" si="362"/>
        <v>Neutral</v>
      </c>
      <c r="P2621" t="str" cm="1">
        <f t="array" ref="P2621">_xlfn.IFS(C2620&lt;=60,"Soft",
C2620&lt;120,"Moderately Soft",
C2620&lt;=170,"Desirable",
C2620&lt;=240,"Moderately Hard",
C2620&gt;240,"Hard")</f>
        <v>Moderately Soft</v>
      </c>
      <c r="Q2621" t="str" cm="1">
        <f t="array" ref="Q2621">_xlfn.IFS(D2620&lt;50,"Non-Beneficial",
D2620&lt;=150,"Excellent",
D2620&lt;=250,"Good",
D2620&lt;=350,"Average",
D2620&lt;=500,"Poor",
D2620&lt;=800,"Very Poor",
D2620&gt;800,"Unacceptable")</f>
        <v>Good</v>
      </c>
      <c r="R2621" t="str">
        <f t="shared" si="361"/>
        <v>Unacceptable</v>
      </c>
      <c r="S2621" t="str">
        <f t="shared" si="363"/>
        <v>Safe</v>
      </c>
      <c r="T2621" t="str">
        <f t="shared" si="364"/>
        <v>Acceptable</v>
      </c>
      <c r="U2621" t="str">
        <f t="shared" si="365"/>
        <v>Acceptable</v>
      </c>
      <c r="V2621" t="str">
        <f t="shared" si="366"/>
        <v>Safe</v>
      </c>
      <c r="W2621" t="str">
        <f t="shared" si="367"/>
        <v>Acceptable</v>
      </c>
      <c r="AA2621" t="str">
        <f t="shared" si="368"/>
        <v>Not-Potable</v>
      </c>
      <c r="AB2621" t="str">
        <f t="shared" si="369"/>
        <v>Not-Potable</v>
      </c>
      <c r="AC2621" t="s">
        <v>40</v>
      </c>
    </row>
    <row r="2622" spans="2:29" x14ac:dyDescent="0.3">
      <c r="B2622">
        <v>5.8305420489730899</v>
      </c>
      <c r="C2622">
        <v>165.46702471873201</v>
      </c>
      <c r="D2622">
        <v>300.21257078522001</v>
      </c>
      <c r="E2622">
        <v>8.4330965781210097</v>
      </c>
      <c r="F2622">
        <v>334.39777726148498</v>
      </c>
      <c r="G2622">
        <v>494.15450474617001</v>
      </c>
      <c r="H2622">
        <v>16.6666134747393</v>
      </c>
      <c r="I2622">
        <v>69.580253011557602</v>
      </c>
      <c r="J2622">
        <v>5.1921166504269198</v>
      </c>
      <c r="O2622" t="str">
        <f t="shared" si="362"/>
        <v>Acidic</v>
      </c>
      <c r="P2622" t="str" cm="1">
        <f t="array" ref="P2622">_xlfn.IFS(C2621&lt;=60,"Soft",
C2621&lt;120,"Moderately Soft",
C2621&lt;=170,"Desirable",
C2621&lt;=240,"Moderately Hard",
C2621&gt;240,"Hard")</f>
        <v>Desirable</v>
      </c>
      <c r="Q2622" t="str" cm="1">
        <f t="array" ref="Q2622">_xlfn.IFS(D2621&lt;50,"Non-Beneficial",
D2621&lt;=150,"Excellent",
D2621&lt;=250,"Good",
D2621&lt;=350,"Average",
D2621&lt;=500,"Poor",
D2621&lt;=800,"Very Poor",
D2621&gt;800,"Unacceptable")</f>
        <v>Good</v>
      </c>
      <c r="R2622" t="str">
        <f t="shared" si="361"/>
        <v>Needs Boiling</v>
      </c>
      <c r="S2622" t="str">
        <f t="shared" si="363"/>
        <v>Safe</v>
      </c>
      <c r="T2622" t="str">
        <f t="shared" si="364"/>
        <v>Unacceptable</v>
      </c>
      <c r="U2622" t="str">
        <f t="shared" si="365"/>
        <v>Acceptable</v>
      </c>
      <c r="V2622" t="str">
        <f t="shared" si="366"/>
        <v>Unsafe</v>
      </c>
      <c r="W2622" t="str">
        <f t="shared" si="367"/>
        <v>Acceptable</v>
      </c>
      <c r="AA2622" t="str">
        <f t="shared" si="368"/>
        <v>Not-Potable</v>
      </c>
      <c r="AB2622" t="str">
        <f t="shared" si="369"/>
        <v>Not-Potable</v>
      </c>
      <c r="AC2622" t="s">
        <v>40</v>
      </c>
    </row>
    <row r="2623" spans="2:29" x14ac:dyDescent="0.3">
      <c r="B2623">
        <v>5.8596904743786897</v>
      </c>
      <c r="C2623">
        <v>163.49689493335299</v>
      </c>
      <c r="D2623">
        <v>192.310332904587</v>
      </c>
      <c r="E2623">
        <v>6.5416814597996797</v>
      </c>
      <c r="F2623">
        <v>339.37147991094599</v>
      </c>
      <c r="G2623">
        <v>468.37695543371598</v>
      </c>
      <c r="H2623">
        <v>19.7490790570887</v>
      </c>
      <c r="I2623">
        <v>61.790979876171299</v>
      </c>
      <c r="J2623">
        <v>2.7473328268606099</v>
      </c>
      <c r="O2623" t="str">
        <f t="shared" si="362"/>
        <v>Acidic</v>
      </c>
      <c r="P2623" t="str" cm="1">
        <f t="array" ref="P2623">_xlfn.IFS(C2622&lt;=60,"Soft",
C2622&lt;120,"Moderately Soft",
C2622&lt;=170,"Desirable",
C2622&lt;=240,"Moderately Hard",
C2622&gt;240,"Hard")</f>
        <v>Desirable</v>
      </c>
      <c r="Q2623" t="str" cm="1">
        <f t="array" ref="Q2623">_xlfn.IFS(D2622&lt;50,"Non-Beneficial",
D2622&lt;=150,"Excellent",
D2622&lt;=250,"Good",
D2622&lt;=350,"Average",
D2622&lt;=500,"Poor",
D2622&lt;=800,"Very Poor",
D2622&gt;800,"Unacceptable")</f>
        <v>Average</v>
      </c>
      <c r="R2623" t="str">
        <f t="shared" si="361"/>
        <v>Unacceptable</v>
      </c>
      <c r="S2623" t="str">
        <f t="shared" si="363"/>
        <v>Safe</v>
      </c>
      <c r="T2623" t="str">
        <f t="shared" si="364"/>
        <v>Acceptable</v>
      </c>
      <c r="U2623" t="str">
        <f t="shared" si="365"/>
        <v>Acceptable</v>
      </c>
      <c r="V2623" t="str">
        <f t="shared" si="366"/>
        <v>Safe</v>
      </c>
      <c r="W2623" t="str">
        <f t="shared" si="367"/>
        <v>Unacceptable</v>
      </c>
      <c r="AA2623" t="str">
        <f t="shared" si="368"/>
        <v>Not-Potable</v>
      </c>
      <c r="AB2623" t="str">
        <f t="shared" si="369"/>
        <v>Not-Potable</v>
      </c>
      <c r="AC2623" t="s">
        <v>40</v>
      </c>
    </row>
    <row r="2624" spans="2:29" x14ac:dyDescent="0.3">
      <c r="B2624">
        <v>8.8916740508567607</v>
      </c>
      <c r="C2624">
        <v>184.86960619014599</v>
      </c>
      <c r="D2624">
        <v>418.01441836897504</v>
      </c>
      <c r="E2624">
        <v>3.4095758357574901</v>
      </c>
      <c r="F2624">
        <v>337.04710819949099</v>
      </c>
      <c r="G2624">
        <v>461.07682103682998</v>
      </c>
      <c r="H2624">
        <v>13.715503928181301</v>
      </c>
      <c r="I2624">
        <v>42.078122107423297</v>
      </c>
      <c r="J2624">
        <v>4.5225992293244301</v>
      </c>
      <c r="O2624" t="str">
        <f t="shared" si="362"/>
        <v>Acidic</v>
      </c>
      <c r="P2624" t="str" cm="1">
        <f t="array" ref="P2624">_xlfn.IFS(C2623&lt;=60,"Soft",
C2623&lt;120,"Moderately Soft",
C2623&lt;=170,"Desirable",
C2623&lt;=240,"Moderately Hard",
C2623&gt;240,"Hard")</f>
        <v>Desirable</v>
      </c>
      <c r="Q2624" t="str" cm="1">
        <f t="array" ref="Q2624">_xlfn.IFS(D2623&lt;50,"Non-Beneficial",
D2623&lt;=150,"Excellent",
D2623&lt;=250,"Good",
D2623&lt;=350,"Average",
D2623&lt;=500,"Poor",
D2623&lt;=800,"Very Poor",
D2623&gt;800,"Unacceptable")</f>
        <v>Good</v>
      </c>
      <c r="R2624" t="str">
        <f t="shared" si="361"/>
        <v>Needs Boiling</v>
      </c>
      <c r="S2624" t="str">
        <f t="shared" si="363"/>
        <v>Safe</v>
      </c>
      <c r="T2624" t="str">
        <f t="shared" si="364"/>
        <v>Acceptable</v>
      </c>
      <c r="U2624" t="str">
        <f t="shared" si="365"/>
        <v>Acceptable</v>
      </c>
      <c r="V2624" t="str">
        <f t="shared" si="366"/>
        <v>Safe</v>
      </c>
      <c r="W2624" t="str">
        <f t="shared" si="367"/>
        <v>Acceptable</v>
      </c>
      <c r="AA2624" t="str">
        <f t="shared" si="368"/>
        <v>Not-Potable</v>
      </c>
      <c r="AB2624" t="str">
        <f t="shared" si="369"/>
        <v>Potable</v>
      </c>
      <c r="AC2624" t="s">
        <v>40</v>
      </c>
    </row>
    <row r="2625" spans="2:29" x14ac:dyDescent="0.3">
      <c r="B2625">
        <v>10.1542190724289</v>
      </c>
      <c r="C2625">
        <v>244.20938457255599</v>
      </c>
      <c r="D2625">
        <v>247.55960255672798</v>
      </c>
      <c r="E2625">
        <v>4.7113504125400203</v>
      </c>
      <c r="F2625">
        <v>299.79751500482598</v>
      </c>
      <c r="G2625">
        <v>387.58942720021099</v>
      </c>
      <c r="H2625">
        <v>15.363598776905601</v>
      </c>
      <c r="I2625">
        <v>70.823243552035194</v>
      </c>
      <c r="J2625">
        <v>3.7308992686675699</v>
      </c>
      <c r="O2625" t="str">
        <f t="shared" si="362"/>
        <v>Alkaline</v>
      </c>
      <c r="P2625" t="str" cm="1">
        <f t="array" ref="P2625">_xlfn.IFS(C2624&lt;=60,"Soft",
C2624&lt;120,"Moderately Soft",
C2624&lt;=170,"Desirable",
C2624&lt;=240,"Moderately Hard",
C2624&gt;240,"Hard")</f>
        <v>Moderately Hard</v>
      </c>
      <c r="Q2625" t="str" cm="1">
        <f t="array" ref="Q2625">_xlfn.IFS(D2624&lt;50,"Non-Beneficial",
D2624&lt;=150,"Excellent",
D2624&lt;=250,"Good",
D2624&lt;=350,"Average",
D2624&lt;=500,"Poor",
D2624&lt;=800,"Very Poor",
D2624&gt;800,"Unacceptable")</f>
        <v>Poor</v>
      </c>
      <c r="R2625" t="str">
        <f t="shared" si="361"/>
        <v>Acceptable</v>
      </c>
      <c r="S2625" t="str">
        <f t="shared" si="363"/>
        <v>Safe</v>
      </c>
      <c r="T2625" t="str">
        <f t="shared" si="364"/>
        <v>Acceptable</v>
      </c>
      <c r="U2625" t="str">
        <f t="shared" si="365"/>
        <v>Acceptable</v>
      </c>
      <c r="V2625" t="str">
        <f t="shared" si="366"/>
        <v>Safe</v>
      </c>
      <c r="W2625" t="str">
        <f t="shared" si="367"/>
        <v>Acceptable</v>
      </c>
      <c r="AA2625" t="str">
        <f t="shared" si="368"/>
        <v>Not-Potable</v>
      </c>
      <c r="AB2625" t="str">
        <f t="shared" si="369"/>
        <v>Not-Potable</v>
      </c>
      <c r="AC2625" t="s">
        <v>40</v>
      </c>
    </row>
    <row r="2626" spans="2:29" x14ac:dyDescent="0.3">
      <c r="B2626">
        <f>$AG$27</f>
        <v>7.080794504276815</v>
      </c>
      <c r="C2626">
        <v>227.43266294528601</v>
      </c>
      <c r="D2626">
        <v>321.02190705252201</v>
      </c>
      <c r="E2626">
        <v>3.64684751246853</v>
      </c>
      <c r="F2626">
        <v>321.67107343402199</v>
      </c>
      <c r="G2626">
        <v>433.27649073049798</v>
      </c>
      <c r="H2626">
        <v>11.690091220032199</v>
      </c>
      <c r="I2626">
        <v>57.049689898910302</v>
      </c>
      <c r="J2626">
        <v>3.58103688142109</v>
      </c>
      <c r="O2626" t="str">
        <f t="shared" si="362"/>
        <v>Alkaline</v>
      </c>
      <c r="P2626" t="str" cm="1">
        <f t="array" ref="P2626">_xlfn.IFS(C2625&lt;=60,"Soft",
C2625&lt;120,"Moderately Soft",
C2625&lt;=170,"Desirable",
C2625&lt;=240,"Moderately Hard",
C2625&gt;240,"Hard")</f>
        <v>Hard</v>
      </c>
      <c r="Q2626" t="str" cm="1">
        <f t="array" ref="Q2626">_xlfn.IFS(D2625&lt;50,"Non-Beneficial",
D2625&lt;=150,"Excellent",
D2625&lt;=250,"Good",
D2625&lt;=350,"Average",
D2625&lt;=500,"Poor",
D2625&lt;=800,"Very Poor",
D2625&gt;800,"Unacceptable")</f>
        <v>Good</v>
      </c>
      <c r="R2626" t="str">
        <f t="shared" si="361"/>
        <v>Acceptable</v>
      </c>
      <c r="S2626" t="str">
        <f t="shared" si="363"/>
        <v>Safe</v>
      </c>
      <c r="T2626" t="str">
        <f t="shared" si="364"/>
        <v>Acceptable</v>
      </c>
      <c r="U2626" t="str">
        <f t="shared" si="365"/>
        <v>Acceptable</v>
      </c>
      <c r="V2626" t="str">
        <f t="shared" si="366"/>
        <v>Safe</v>
      </c>
      <c r="W2626" t="str">
        <f t="shared" si="367"/>
        <v>Acceptable</v>
      </c>
      <c r="AA2626" t="str">
        <f t="shared" si="368"/>
        <v>Not-Potable</v>
      </c>
      <c r="AB2626" t="str">
        <f t="shared" si="369"/>
        <v>Not-Potable</v>
      </c>
      <c r="AC2626" t="s">
        <v>40</v>
      </c>
    </row>
    <row r="2627" spans="2:29" x14ac:dyDescent="0.3">
      <c r="B2627">
        <v>7.6831565151018699</v>
      </c>
      <c r="C2627">
        <v>221.57534727835301</v>
      </c>
      <c r="D2627">
        <v>254.75884843892501</v>
      </c>
      <c r="E2627">
        <v>9.9149655694416499</v>
      </c>
      <c r="F2627">
        <f>$AH$27</f>
        <v>333.77577661081307</v>
      </c>
      <c r="G2627">
        <v>372.80390932109299</v>
      </c>
      <c r="H2627">
        <v>12.0544392395977</v>
      </c>
      <c r="I2627">
        <v>51.892500077287899</v>
      </c>
      <c r="J2627">
        <v>4.7813230939948204</v>
      </c>
      <c r="O2627" t="str">
        <f t="shared" si="362"/>
        <v>Neutral</v>
      </c>
      <c r="P2627" t="str" cm="1">
        <f t="array" ref="P2627">_xlfn.IFS(C2626&lt;=60,"Soft",
C2626&lt;120,"Moderately Soft",
C2626&lt;=170,"Desirable",
C2626&lt;=240,"Moderately Hard",
C2626&gt;240,"Hard")</f>
        <v>Moderately Hard</v>
      </c>
      <c r="Q2627" t="str" cm="1">
        <f t="array" ref="Q2627">_xlfn.IFS(D2626&lt;50,"Non-Beneficial",
D2626&lt;=150,"Excellent",
D2626&lt;=250,"Good",
D2626&lt;=350,"Average",
D2626&lt;=500,"Poor",
D2626&lt;=800,"Very Poor",
D2626&gt;800,"Unacceptable")</f>
        <v>Average</v>
      </c>
      <c r="R2627" t="str">
        <f t="shared" ref="R2627:R2690" si="370">IF(E2626&lt;=5,"Acceptable",
IF(E2626&lt;=7,"Needs Boiling","Unacceptable"))</f>
        <v>Acceptable</v>
      </c>
      <c r="S2627" t="str">
        <f t="shared" si="363"/>
        <v>Safe</v>
      </c>
      <c r="T2627" t="str">
        <f t="shared" si="364"/>
        <v>Acceptable</v>
      </c>
      <c r="U2627" t="str">
        <f t="shared" si="365"/>
        <v>Acceptable</v>
      </c>
      <c r="V2627" t="str">
        <f t="shared" si="366"/>
        <v>Safe</v>
      </c>
      <c r="W2627" t="str">
        <f t="shared" si="367"/>
        <v>Acceptable</v>
      </c>
      <c r="AA2627" t="str">
        <f t="shared" si="368"/>
        <v>Potable</v>
      </c>
      <c r="AB2627" t="str">
        <f t="shared" si="369"/>
        <v>Potable</v>
      </c>
      <c r="AC2627" t="s">
        <v>40</v>
      </c>
    </row>
    <row r="2628" spans="2:29" x14ac:dyDescent="0.3">
      <c r="B2628">
        <v>7.4555411632142397</v>
      </c>
      <c r="C2628">
        <v>225.31415091536101</v>
      </c>
      <c r="D2628">
        <v>162.420602812753</v>
      </c>
      <c r="E2628">
        <v>8.2041021400493008</v>
      </c>
      <c r="F2628">
        <v>350.10809345159402</v>
      </c>
      <c r="G2628">
        <v>331.67382444251001</v>
      </c>
      <c r="H2628">
        <v>13.114965415811399</v>
      </c>
      <c r="I2628">
        <v>60.162148126314797</v>
      </c>
      <c r="J2628">
        <v>2.9303645961216498</v>
      </c>
      <c r="O2628" t="str">
        <f t="shared" ref="O2628:O2691" si="371">IF(B2627&lt;3,"Highly Acidic",
IF(AND(B2627&lt;6.52,B2627&gt;=3),"Acidic",
IF(AND(B2627&gt;=6.52,B2627&lt;=6.83),"Drinkable",
IF(AND(B2627&gt;6.83,B2627&lt;8),"Neutral",
IF(AND(B2627&gt;=8,B2627&lt;11),"Alkaline","Highly Alkaline")
))))</f>
        <v>Neutral</v>
      </c>
      <c r="P2628" t="str" cm="1">
        <f t="array" ref="P2628">_xlfn.IFS(C2627&lt;=60,"Soft",
C2627&lt;120,"Moderately Soft",
C2627&lt;=170,"Desirable",
C2627&lt;=240,"Moderately Hard",
C2627&gt;240,"Hard")</f>
        <v>Moderately Hard</v>
      </c>
      <c r="Q2628" t="str" cm="1">
        <f t="array" ref="Q2628">_xlfn.IFS(D2627&lt;50,"Non-Beneficial",
D2627&lt;=150,"Excellent",
D2627&lt;=250,"Good",
D2627&lt;=350,"Average",
D2627&lt;=500,"Poor",
D2627&lt;=800,"Very Poor",
D2627&gt;800,"Unacceptable")</f>
        <v>Average</v>
      </c>
      <c r="R2628" t="str">
        <f t="shared" si="370"/>
        <v>Unacceptable</v>
      </c>
      <c r="S2628" t="str">
        <f t="shared" ref="S2628:S2691" si="372">IF(F2627&lt;=400,"Safe","Unsafe")</f>
        <v>Safe</v>
      </c>
      <c r="T2628" t="str">
        <f t="shared" ref="T2628:T2691" si="373">IF(G2627&lt;=500,"Acceptable","Unacceptable")</f>
        <v>Acceptable</v>
      </c>
      <c r="U2628" t="str">
        <f t="shared" ref="U2628:U2691" si="374">IF(H2627&lt;20,"Acceptable","Unacceptable")</f>
        <v>Acceptable</v>
      </c>
      <c r="V2628" t="str">
        <f t="shared" ref="V2628:V2691" si="375">IF(I2627&lt;=80,"Safe","Unsafe")</f>
        <v>Safe</v>
      </c>
      <c r="W2628" t="str">
        <f t="shared" ref="W2628:W2691" si="376">IF(J2627&lt;5,"Acceptable","Unacceptable")</f>
        <v>Acceptable</v>
      </c>
      <c r="AA2628" t="str">
        <f t="shared" ref="AA2628:AA2691" si="377">IF(
       AND(OR(O2628 = "Drinkable",O2628 = "Neutral"),
                OR(P2628 = "Desirable",P2628 = "Moderately Hard"),
                OR(Q2628 = "Excellent",Q2628 = "Good",Q2628 = "Average"),
                OR(R2628 = "Acceptable",R2628 = "Needs Boiling"),
                S2628 = "Safe",
                T2628 = "Acceptable",
                U2628 = "Acceptable",
                V2628 = "Safe",
                W2628 = "Acceptable"
               ),
     "Potable",
    "Not-Potable"
   )</f>
        <v>Not-Potable</v>
      </c>
      <c r="AB2628" t="str">
        <f t="shared" ref="AB2628:AB2691" si="378">IF(
        SUM(
                   IF(OR(O2628 = "Neutral",O2628 = "Drinkable"),1,0),
                   IF(OR(P2628 = "Desirable",P2628 = "Moderately Hard"),1,0),
                   IF(OR(Q2628 = "Good",Q2628 = "Average",Q2628 ="Excellent"),1,0),
                   IF(OR(R2628 = "Acceptable",R2628 = "Needs Boiling"),1,0),
                   IF(S2628 = "Safe",1,0),
                   IF(T2628 = "Acceptable",1,0),
                   IF(U2628 = "Acceptable",1,0),
                   IF(V2628 = "Safe",1,0),
                   IF(W2628 = "Acceptable",1,0)
               )&gt;7,
      "Potable",
      "Not-Potable"
  )</f>
        <v>Potable</v>
      </c>
      <c r="AC2628" t="s">
        <v>40</v>
      </c>
    </row>
    <row r="2629" spans="2:29" x14ac:dyDescent="0.3">
      <c r="B2629">
        <f>$AG$27</f>
        <v>7.080794504276815</v>
      </c>
      <c r="C2629">
        <v>217.944979107553</v>
      </c>
      <c r="D2629">
        <v>378.200473274834</v>
      </c>
      <c r="E2629">
        <v>8.2993392810012292</v>
      </c>
      <c r="F2629">
        <f>$AH$27</f>
        <v>333.77577661081307</v>
      </c>
      <c r="G2629">
        <v>367.57008163685498</v>
      </c>
      <c r="H2629">
        <v>15.4210335331633</v>
      </c>
      <c r="I2629">
        <v>36.446614330285101</v>
      </c>
      <c r="J2629">
        <v>2.9947801219850501</v>
      </c>
      <c r="O2629" t="str">
        <f t="shared" si="371"/>
        <v>Neutral</v>
      </c>
      <c r="P2629" t="str" cm="1">
        <f t="array" ref="P2629">_xlfn.IFS(C2628&lt;=60,"Soft",
C2628&lt;120,"Moderately Soft",
C2628&lt;=170,"Desirable",
C2628&lt;=240,"Moderately Hard",
C2628&gt;240,"Hard")</f>
        <v>Moderately Hard</v>
      </c>
      <c r="Q2629" t="str" cm="1">
        <f t="array" ref="Q2629">_xlfn.IFS(D2628&lt;50,"Non-Beneficial",
D2628&lt;=150,"Excellent",
D2628&lt;=250,"Good",
D2628&lt;=350,"Average",
D2628&lt;=500,"Poor",
D2628&lt;=800,"Very Poor",
D2628&gt;800,"Unacceptable")</f>
        <v>Good</v>
      </c>
      <c r="R2629" t="str">
        <f t="shared" si="370"/>
        <v>Unacceptable</v>
      </c>
      <c r="S2629" t="str">
        <f t="shared" si="372"/>
        <v>Safe</v>
      </c>
      <c r="T2629" t="str">
        <f t="shared" si="373"/>
        <v>Acceptable</v>
      </c>
      <c r="U2629" t="str">
        <f t="shared" si="374"/>
        <v>Acceptable</v>
      </c>
      <c r="V2629" t="str">
        <f t="shared" si="375"/>
        <v>Safe</v>
      </c>
      <c r="W2629" t="str">
        <f t="shared" si="376"/>
        <v>Acceptable</v>
      </c>
      <c r="AA2629" t="str">
        <f t="shared" si="377"/>
        <v>Not-Potable</v>
      </c>
      <c r="AB2629" t="str">
        <f t="shared" si="378"/>
        <v>Potable</v>
      </c>
      <c r="AC2629" t="s">
        <v>40</v>
      </c>
    </row>
    <row r="2630" spans="2:29" x14ac:dyDescent="0.3">
      <c r="B2630">
        <v>4.8118324898032299</v>
      </c>
      <c r="C2630">
        <v>150.451279601159</v>
      </c>
      <c r="D2630">
        <v>275.47807056356601</v>
      </c>
      <c r="E2630">
        <v>7.5695436926164499</v>
      </c>
      <c r="F2630">
        <v>296.00219407438698</v>
      </c>
      <c r="G2630">
        <v>521.56156126566395</v>
      </c>
      <c r="H2630">
        <v>16.295837174458001</v>
      </c>
      <c r="I2630">
        <v>44.288551772258899</v>
      </c>
      <c r="J2630">
        <v>2.8609929488436299</v>
      </c>
      <c r="O2630" t="str">
        <f t="shared" si="371"/>
        <v>Neutral</v>
      </c>
      <c r="P2630" t="str" cm="1">
        <f t="array" ref="P2630">_xlfn.IFS(C2629&lt;=60,"Soft",
C2629&lt;120,"Moderately Soft",
C2629&lt;=170,"Desirable",
C2629&lt;=240,"Moderately Hard",
C2629&gt;240,"Hard")</f>
        <v>Moderately Hard</v>
      </c>
      <c r="Q2630" t="str" cm="1">
        <f t="array" ref="Q2630">_xlfn.IFS(D2629&lt;50,"Non-Beneficial",
D2629&lt;=150,"Excellent",
D2629&lt;=250,"Good",
D2629&lt;=350,"Average",
D2629&lt;=500,"Poor",
D2629&lt;=800,"Very Poor",
D2629&gt;800,"Unacceptable")</f>
        <v>Poor</v>
      </c>
      <c r="R2630" t="str">
        <f t="shared" si="370"/>
        <v>Unacceptable</v>
      </c>
      <c r="S2630" t="str">
        <f t="shared" si="372"/>
        <v>Safe</v>
      </c>
      <c r="T2630" t="str">
        <f t="shared" si="373"/>
        <v>Acceptable</v>
      </c>
      <c r="U2630" t="str">
        <f t="shared" si="374"/>
        <v>Acceptable</v>
      </c>
      <c r="V2630" t="str">
        <f t="shared" si="375"/>
        <v>Safe</v>
      </c>
      <c r="W2630" t="str">
        <f t="shared" si="376"/>
        <v>Acceptable</v>
      </c>
      <c r="AA2630" t="str">
        <f t="shared" si="377"/>
        <v>Not-Potable</v>
      </c>
      <c r="AB2630" t="str">
        <f t="shared" si="378"/>
        <v>Not-Potable</v>
      </c>
      <c r="AC2630" t="s">
        <v>40</v>
      </c>
    </row>
    <row r="2631" spans="2:29" x14ac:dyDescent="0.3">
      <c r="B2631">
        <v>5.7201364791253102</v>
      </c>
      <c r="C2631">
        <v>182.44015986658101</v>
      </c>
      <c r="D2631">
        <v>134.638524188454</v>
      </c>
      <c r="E2631">
        <v>8.2539664782392297</v>
      </c>
      <c r="F2631">
        <f>$AH$27</f>
        <v>333.77577661081307</v>
      </c>
      <c r="G2631">
        <v>401.50948104808703</v>
      </c>
      <c r="H2631">
        <v>13.3617775519944</v>
      </c>
      <c r="I2631">
        <v>52.952903688907703</v>
      </c>
      <c r="J2631">
        <v>3.5132554958442701</v>
      </c>
      <c r="O2631" t="str">
        <f t="shared" si="371"/>
        <v>Acidic</v>
      </c>
      <c r="P2631" t="str" cm="1">
        <f t="array" ref="P2631">_xlfn.IFS(C2630&lt;=60,"Soft",
C2630&lt;120,"Moderately Soft",
C2630&lt;=170,"Desirable",
C2630&lt;=240,"Moderately Hard",
C2630&gt;240,"Hard")</f>
        <v>Desirable</v>
      </c>
      <c r="Q2631" t="str" cm="1">
        <f t="array" ref="Q2631">_xlfn.IFS(D2630&lt;50,"Non-Beneficial",
D2630&lt;=150,"Excellent",
D2630&lt;=250,"Good",
D2630&lt;=350,"Average",
D2630&lt;=500,"Poor",
D2630&lt;=800,"Very Poor",
D2630&gt;800,"Unacceptable")</f>
        <v>Average</v>
      </c>
      <c r="R2631" t="str">
        <f t="shared" si="370"/>
        <v>Unacceptable</v>
      </c>
      <c r="S2631" t="str">
        <f t="shared" si="372"/>
        <v>Safe</v>
      </c>
      <c r="T2631" t="str">
        <f t="shared" si="373"/>
        <v>Unacceptable</v>
      </c>
      <c r="U2631" t="str">
        <f t="shared" si="374"/>
        <v>Acceptable</v>
      </c>
      <c r="V2631" t="str">
        <f t="shared" si="375"/>
        <v>Safe</v>
      </c>
      <c r="W2631" t="str">
        <f t="shared" si="376"/>
        <v>Acceptable</v>
      </c>
      <c r="AA2631" t="str">
        <f t="shared" si="377"/>
        <v>Not-Potable</v>
      </c>
      <c r="AB2631" t="str">
        <f t="shared" si="378"/>
        <v>Not-Potable</v>
      </c>
      <c r="AC2631" t="s">
        <v>40</v>
      </c>
    </row>
    <row r="2632" spans="2:29" x14ac:dyDescent="0.3">
      <c r="B2632">
        <v>9.96150313675418</v>
      </c>
      <c r="C2632">
        <v>276.699764500154</v>
      </c>
      <c r="D2632">
        <v>187.43222493620098</v>
      </c>
      <c r="E2632">
        <v>9.1607396394349294</v>
      </c>
      <c r="F2632">
        <v>361.221165544938</v>
      </c>
      <c r="G2632">
        <v>457.55155922453298</v>
      </c>
      <c r="H2632">
        <v>21.564488663701098</v>
      </c>
      <c r="I2632">
        <v>93.740333724752304</v>
      </c>
      <c r="J2632">
        <v>5.2155904950805096</v>
      </c>
      <c r="O2632" t="str">
        <f t="shared" si="371"/>
        <v>Acidic</v>
      </c>
      <c r="P2632" t="str" cm="1">
        <f t="array" ref="P2632">_xlfn.IFS(C2631&lt;=60,"Soft",
C2631&lt;120,"Moderately Soft",
C2631&lt;=170,"Desirable",
C2631&lt;=240,"Moderately Hard",
C2631&gt;240,"Hard")</f>
        <v>Moderately Hard</v>
      </c>
      <c r="Q2632" t="str" cm="1">
        <f t="array" ref="Q2632">_xlfn.IFS(D2631&lt;50,"Non-Beneficial",
D2631&lt;=150,"Excellent",
D2631&lt;=250,"Good",
D2631&lt;=350,"Average",
D2631&lt;=500,"Poor",
D2631&lt;=800,"Very Poor",
D2631&gt;800,"Unacceptable")</f>
        <v>Excellent</v>
      </c>
      <c r="R2632" t="str">
        <f t="shared" si="370"/>
        <v>Unacceptable</v>
      </c>
      <c r="S2632" t="str">
        <f t="shared" si="372"/>
        <v>Safe</v>
      </c>
      <c r="T2632" t="str">
        <f t="shared" si="373"/>
        <v>Acceptable</v>
      </c>
      <c r="U2632" t="str">
        <f t="shared" si="374"/>
        <v>Acceptable</v>
      </c>
      <c r="V2632" t="str">
        <f t="shared" si="375"/>
        <v>Safe</v>
      </c>
      <c r="W2632" t="str">
        <f t="shared" si="376"/>
        <v>Acceptable</v>
      </c>
      <c r="AA2632" t="str">
        <f t="shared" si="377"/>
        <v>Not-Potable</v>
      </c>
      <c r="AB2632" t="str">
        <f t="shared" si="378"/>
        <v>Not-Potable</v>
      </c>
      <c r="AC2632" t="s">
        <v>40</v>
      </c>
    </row>
    <row r="2633" spans="2:29" x14ac:dyDescent="0.3">
      <c r="B2633">
        <v>3.2309731059187401</v>
      </c>
      <c r="C2633">
        <v>120.78544948310299</v>
      </c>
      <c r="D2633">
        <v>136.91094972434999</v>
      </c>
      <c r="E2633">
        <v>6.8359514402463697</v>
      </c>
      <c r="F2633">
        <v>328.24028919650902</v>
      </c>
      <c r="G2633">
        <v>261.43521515947498</v>
      </c>
      <c r="H2633">
        <v>18.4061390203073</v>
      </c>
      <c r="I2633">
        <v>54.852123433899798</v>
      </c>
      <c r="J2633">
        <v>3.2819205591698402</v>
      </c>
      <c r="O2633" t="str">
        <f t="shared" si="371"/>
        <v>Alkaline</v>
      </c>
      <c r="P2633" t="str" cm="1">
        <f t="array" ref="P2633">_xlfn.IFS(C2632&lt;=60,"Soft",
C2632&lt;120,"Moderately Soft",
C2632&lt;=170,"Desirable",
C2632&lt;=240,"Moderately Hard",
C2632&gt;240,"Hard")</f>
        <v>Hard</v>
      </c>
      <c r="Q2633" t="str" cm="1">
        <f t="array" ref="Q2633">_xlfn.IFS(D2632&lt;50,"Non-Beneficial",
D2632&lt;=150,"Excellent",
D2632&lt;=250,"Good",
D2632&lt;=350,"Average",
D2632&lt;=500,"Poor",
D2632&lt;=800,"Very Poor",
D2632&gt;800,"Unacceptable")</f>
        <v>Good</v>
      </c>
      <c r="R2633" t="str">
        <f t="shared" si="370"/>
        <v>Unacceptable</v>
      </c>
      <c r="S2633" t="str">
        <f t="shared" si="372"/>
        <v>Safe</v>
      </c>
      <c r="T2633" t="str">
        <f t="shared" si="373"/>
        <v>Acceptable</v>
      </c>
      <c r="U2633" t="str">
        <f t="shared" si="374"/>
        <v>Unacceptable</v>
      </c>
      <c r="V2633" t="str">
        <f t="shared" si="375"/>
        <v>Unsafe</v>
      </c>
      <c r="W2633" t="str">
        <f t="shared" si="376"/>
        <v>Unacceptable</v>
      </c>
      <c r="AA2633" t="str">
        <f t="shared" si="377"/>
        <v>Not-Potable</v>
      </c>
      <c r="AB2633" t="str">
        <f t="shared" si="378"/>
        <v>Not-Potable</v>
      </c>
      <c r="AC2633" t="s">
        <v>40</v>
      </c>
    </row>
    <row r="2634" spans="2:29" x14ac:dyDescent="0.3">
      <c r="B2634">
        <v>10.188432654950599</v>
      </c>
      <c r="C2634">
        <v>286.56799082097803</v>
      </c>
      <c r="D2634">
        <v>71.058007087575191</v>
      </c>
      <c r="E2634">
        <v>9.8405404253255195</v>
      </c>
      <c r="F2634">
        <v>321.68605850506702</v>
      </c>
      <c r="G2634">
        <v>437.879508473957</v>
      </c>
      <c r="H2634">
        <v>12.871599066392299</v>
      </c>
      <c r="I2634">
        <v>78.732055107020301</v>
      </c>
      <c r="J2634">
        <v>4.6352434825494804</v>
      </c>
      <c r="O2634" t="str">
        <f t="shared" si="371"/>
        <v>Acidic</v>
      </c>
      <c r="P2634" t="str" cm="1">
        <f t="array" ref="P2634">_xlfn.IFS(C2633&lt;=60,"Soft",
C2633&lt;120,"Moderately Soft",
C2633&lt;=170,"Desirable",
C2633&lt;=240,"Moderately Hard",
C2633&gt;240,"Hard")</f>
        <v>Desirable</v>
      </c>
      <c r="Q2634" t="str" cm="1">
        <f t="array" ref="Q2634">_xlfn.IFS(D2633&lt;50,"Non-Beneficial",
D2633&lt;=150,"Excellent",
D2633&lt;=250,"Good",
D2633&lt;=350,"Average",
D2633&lt;=500,"Poor",
D2633&lt;=800,"Very Poor",
D2633&gt;800,"Unacceptable")</f>
        <v>Excellent</v>
      </c>
      <c r="R2634" t="str">
        <f t="shared" si="370"/>
        <v>Needs Boiling</v>
      </c>
      <c r="S2634" t="str">
        <f t="shared" si="372"/>
        <v>Safe</v>
      </c>
      <c r="T2634" t="str">
        <f t="shared" si="373"/>
        <v>Acceptable</v>
      </c>
      <c r="U2634" t="str">
        <f t="shared" si="374"/>
        <v>Acceptable</v>
      </c>
      <c r="V2634" t="str">
        <f t="shared" si="375"/>
        <v>Safe</v>
      </c>
      <c r="W2634" t="str">
        <f t="shared" si="376"/>
        <v>Acceptable</v>
      </c>
      <c r="AA2634" t="str">
        <f t="shared" si="377"/>
        <v>Not-Potable</v>
      </c>
      <c r="AB2634" t="str">
        <f t="shared" si="378"/>
        <v>Potable</v>
      </c>
      <c r="AC2634" t="s">
        <v>40</v>
      </c>
    </row>
    <row r="2635" spans="2:29" x14ac:dyDescent="0.3">
      <c r="B2635">
        <v>6.26290728172778</v>
      </c>
      <c r="C2635">
        <v>185.98265157126201</v>
      </c>
      <c r="D2635">
        <v>51.570535998760299</v>
      </c>
      <c r="E2635">
        <v>7.8043907603647504</v>
      </c>
      <c r="F2635">
        <v>338.19538704248203</v>
      </c>
      <c r="G2635">
        <v>570.28825999680305</v>
      </c>
      <c r="H2635">
        <v>14.601443149348199</v>
      </c>
      <c r="I2635">
        <f>$AI$27</f>
        <v>66.396292946768</v>
      </c>
      <c r="J2635">
        <v>4.5949191563642398</v>
      </c>
      <c r="O2635" t="str">
        <f t="shared" si="371"/>
        <v>Alkaline</v>
      </c>
      <c r="P2635" t="str" cm="1">
        <f t="array" ref="P2635">_xlfn.IFS(C2634&lt;=60,"Soft",
C2634&lt;120,"Moderately Soft",
C2634&lt;=170,"Desirable",
C2634&lt;=240,"Moderately Hard",
C2634&gt;240,"Hard")</f>
        <v>Hard</v>
      </c>
      <c r="Q2635" t="str" cm="1">
        <f t="array" ref="Q2635">_xlfn.IFS(D2634&lt;50,"Non-Beneficial",
D2634&lt;=150,"Excellent",
D2634&lt;=250,"Good",
D2634&lt;=350,"Average",
D2634&lt;=500,"Poor",
D2634&lt;=800,"Very Poor",
D2634&gt;800,"Unacceptable")</f>
        <v>Excellent</v>
      </c>
      <c r="R2635" t="str">
        <f t="shared" si="370"/>
        <v>Unacceptable</v>
      </c>
      <c r="S2635" t="str">
        <f t="shared" si="372"/>
        <v>Safe</v>
      </c>
      <c r="T2635" t="str">
        <f t="shared" si="373"/>
        <v>Acceptable</v>
      </c>
      <c r="U2635" t="str">
        <f t="shared" si="374"/>
        <v>Acceptable</v>
      </c>
      <c r="V2635" t="str">
        <f t="shared" si="375"/>
        <v>Safe</v>
      </c>
      <c r="W2635" t="str">
        <f t="shared" si="376"/>
        <v>Acceptable</v>
      </c>
      <c r="AA2635" t="str">
        <f t="shared" si="377"/>
        <v>Not-Potable</v>
      </c>
      <c r="AB2635" t="str">
        <f t="shared" si="378"/>
        <v>Not-Potable</v>
      </c>
      <c r="AC2635" t="s">
        <v>40</v>
      </c>
    </row>
    <row r="2636" spans="2:29" x14ac:dyDescent="0.3">
      <c r="B2636">
        <v>7.3998113939217696</v>
      </c>
      <c r="C2636">
        <v>229.77626452251701</v>
      </c>
      <c r="D2636">
        <v>286.30954415716502</v>
      </c>
      <c r="E2636">
        <v>8.7117057291684397</v>
      </c>
      <c r="F2636">
        <v>302.31575926455503</v>
      </c>
      <c r="G2636">
        <v>437.36690876983602</v>
      </c>
      <c r="H2636">
        <v>11.927552443287</v>
      </c>
      <c r="I2636">
        <v>78.576440871128597</v>
      </c>
      <c r="J2636">
        <v>3.80372381790326</v>
      </c>
      <c r="O2636" t="str">
        <f t="shared" si="371"/>
        <v>Acidic</v>
      </c>
      <c r="P2636" t="str" cm="1">
        <f t="array" ref="P2636">_xlfn.IFS(C2635&lt;=60,"Soft",
C2635&lt;120,"Moderately Soft",
C2635&lt;=170,"Desirable",
C2635&lt;=240,"Moderately Hard",
C2635&gt;240,"Hard")</f>
        <v>Moderately Hard</v>
      </c>
      <c r="Q2636" t="str" cm="1">
        <f t="array" ref="Q2636">_xlfn.IFS(D2635&lt;50,"Non-Beneficial",
D2635&lt;=150,"Excellent",
D2635&lt;=250,"Good",
D2635&lt;=350,"Average",
D2635&lt;=500,"Poor",
D2635&lt;=800,"Very Poor",
D2635&gt;800,"Unacceptable")</f>
        <v>Excellent</v>
      </c>
      <c r="R2636" t="str">
        <f t="shared" si="370"/>
        <v>Unacceptable</v>
      </c>
      <c r="S2636" t="str">
        <f t="shared" si="372"/>
        <v>Safe</v>
      </c>
      <c r="T2636" t="str">
        <f t="shared" si="373"/>
        <v>Unacceptable</v>
      </c>
      <c r="U2636" t="str">
        <f t="shared" si="374"/>
        <v>Acceptable</v>
      </c>
      <c r="V2636" t="str">
        <f t="shared" si="375"/>
        <v>Safe</v>
      </c>
      <c r="W2636" t="str">
        <f t="shared" si="376"/>
        <v>Acceptable</v>
      </c>
      <c r="AA2636" t="str">
        <f t="shared" si="377"/>
        <v>Not-Potable</v>
      </c>
      <c r="AB2636" t="str">
        <f t="shared" si="378"/>
        <v>Not-Potable</v>
      </c>
      <c r="AC2636" t="s">
        <v>40</v>
      </c>
    </row>
    <row r="2637" spans="2:29" x14ac:dyDescent="0.3">
      <c r="B2637">
        <v>9.2716685444538101</v>
      </c>
      <c r="C2637">
        <v>256.27339253623899</v>
      </c>
      <c r="D2637">
        <v>269.12228416984601</v>
      </c>
      <c r="E2637">
        <v>5.7667802356971398</v>
      </c>
      <c r="F2637">
        <v>274.64611660131197</v>
      </c>
      <c r="G2637">
        <v>467.75231792885597</v>
      </c>
      <c r="H2637">
        <v>12.3766859642583</v>
      </c>
      <c r="I2637">
        <v>89.904949855042204</v>
      </c>
      <c r="J2637">
        <v>3.7442036323060299</v>
      </c>
      <c r="O2637" t="str">
        <f t="shared" si="371"/>
        <v>Neutral</v>
      </c>
      <c r="P2637" t="str" cm="1">
        <f t="array" ref="P2637">_xlfn.IFS(C2636&lt;=60,"Soft",
C2636&lt;120,"Moderately Soft",
C2636&lt;=170,"Desirable",
C2636&lt;=240,"Moderately Hard",
C2636&gt;240,"Hard")</f>
        <v>Moderately Hard</v>
      </c>
      <c r="Q2637" t="str" cm="1">
        <f t="array" ref="Q2637">_xlfn.IFS(D2636&lt;50,"Non-Beneficial",
D2636&lt;=150,"Excellent",
D2636&lt;=250,"Good",
D2636&lt;=350,"Average",
D2636&lt;=500,"Poor",
D2636&lt;=800,"Very Poor",
D2636&gt;800,"Unacceptable")</f>
        <v>Average</v>
      </c>
      <c r="R2637" t="str">
        <f t="shared" si="370"/>
        <v>Unacceptable</v>
      </c>
      <c r="S2637" t="str">
        <f t="shared" si="372"/>
        <v>Safe</v>
      </c>
      <c r="T2637" t="str">
        <f t="shared" si="373"/>
        <v>Acceptable</v>
      </c>
      <c r="U2637" t="str">
        <f t="shared" si="374"/>
        <v>Acceptable</v>
      </c>
      <c r="V2637" t="str">
        <f t="shared" si="375"/>
        <v>Safe</v>
      </c>
      <c r="W2637" t="str">
        <f t="shared" si="376"/>
        <v>Acceptable</v>
      </c>
      <c r="AA2637" t="str">
        <f t="shared" si="377"/>
        <v>Not-Potable</v>
      </c>
      <c r="AB2637" t="str">
        <f t="shared" si="378"/>
        <v>Potable</v>
      </c>
      <c r="AC2637" t="s">
        <v>40</v>
      </c>
    </row>
    <row r="2638" spans="2:29" x14ac:dyDescent="0.3">
      <c r="B2638">
        <v>4.7041836670034503</v>
      </c>
      <c r="C2638">
        <v>169.94391362220699</v>
      </c>
      <c r="D2638">
        <v>70.288396172656903</v>
      </c>
      <c r="E2638">
        <v>8.9870427372147503</v>
      </c>
      <c r="F2638">
        <v>317.82981362018</v>
      </c>
      <c r="G2638">
        <v>289.53752946788501</v>
      </c>
      <c r="H2638">
        <v>8.0694363006439804</v>
      </c>
      <c r="I2638">
        <v>63.6649491047231</v>
      </c>
      <c r="J2638">
        <v>4.13899439994114</v>
      </c>
      <c r="O2638" t="str">
        <f t="shared" si="371"/>
        <v>Alkaline</v>
      </c>
      <c r="P2638" t="str" cm="1">
        <f t="array" ref="P2638">_xlfn.IFS(C2637&lt;=60,"Soft",
C2637&lt;120,"Moderately Soft",
C2637&lt;=170,"Desirable",
C2637&lt;=240,"Moderately Hard",
C2637&gt;240,"Hard")</f>
        <v>Hard</v>
      </c>
      <c r="Q2638" t="str" cm="1">
        <f t="array" ref="Q2638">_xlfn.IFS(D2637&lt;50,"Non-Beneficial",
D2637&lt;=150,"Excellent",
D2637&lt;=250,"Good",
D2637&lt;=350,"Average",
D2637&lt;=500,"Poor",
D2637&lt;=800,"Very Poor",
D2637&gt;800,"Unacceptable")</f>
        <v>Average</v>
      </c>
      <c r="R2638" t="str">
        <f t="shared" si="370"/>
        <v>Needs Boiling</v>
      </c>
      <c r="S2638" t="str">
        <f t="shared" si="372"/>
        <v>Safe</v>
      </c>
      <c r="T2638" t="str">
        <f t="shared" si="373"/>
        <v>Acceptable</v>
      </c>
      <c r="U2638" t="str">
        <f t="shared" si="374"/>
        <v>Acceptable</v>
      </c>
      <c r="V2638" t="str">
        <f t="shared" si="375"/>
        <v>Unsafe</v>
      </c>
      <c r="W2638" t="str">
        <f t="shared" si="376"/>
        <v>Acceptable</v>
      </c>
      <c r="AA2638" t="str">
        <f t="shared" si="377"/>
        <v>Not-Potable</v>
      </c>
      <c r="AB2638" t="str">
        <f t="shared" si="378"/>
        <v>Not-Potable</v>
      </c>
      <c r="AC2638" t="s">
        <v>40</v>
      </c>
    </row>
    <row r="2639" spans="2:29" x14ac:dyDescent="0.3">
      <c r="B2639">
        <v>8.6547926501428005</v>
      </c>
      <c r="C2639">
        <v>218.17265964722799</v>
      </c>
      <c r="D2639">
        <v>147.993114641506</v>
      </c>
      <c r="E2639">
        <v>6.1640485638123401</v>
      </c>
      <c r="F2639">
        <v>366.147991510731</v>
      </c>
      <c r="G2639">
        <v>416.87033261014398</v>
      </c>
      <c r="H2639">
        <v>8.9545195488689693</v>
      </c>
      <c r="I2639">
        <v>72.620279676297002</v>
      </c>
      <c r="J2639">
        <v>5.1481378875996997</v>
      </c>
      <c r="O2639" t="str">
        <f t="shared" si="371"/>
        <v>Acidic</v>
      </c>
      <c r="P2639" t="str" cm="1">
        <f t="array" ref="P2639">_xlfn.IFS(C2638&lt;=60,"Soft",
C2638&lt;120,"Moderately Soft",
C2638&lt;=170,"Desirable",
C2638&lt;=240,"Moderately Hard",
C2638&gt;240,"Hard")</f>
        <v>Desirable</v>
      </c>
      <c r="Q2639" t="str" cm="1">
        <f t="array" ref="Q2639">_xlfn.IFS(D2638&lt;50,"Non-Beneficial",
D2638&lt;=150,"Excellent",
D2638&lt;=250,"Good",
D2638&lt;=350,"Average",
D2638&lt;=500,"Poor",
D2638&lt;=800,"Very Poor",
D2638&gt;800,"Unacceptable")</f>
        <v>Excellent</v>
      </c>
      <c r="R2639" t="str">
        <f t="shared" si="370"/>
        <v>Unacceptable</v>
      </c>
      <c r="S2639" t="str">
        <f t="shared" si="372"/>
        <v>Safe</v>
      </c>
      <c r="T2639" t="str">
        <f t="shared" si="373"/>
        <v>Acceptable</v>
      </c>
      <c r="U2639" t="str">
        <f t="shared" si="374"/>
        <v>Acceptable</v>
      </c>
      <c r="V2639" t="str">
        <f t="shared" si="375"/>
        <v>Safe</v>
      </c>
      <c r="W2639" t="str">
        <f t="shared" si="376"/>
        <v>Acceptable</v>
      </c>
      <c r="AA2639" t="str">
        <f t="shared" si="377"/>
        <v>Not-Potable</v>
      </c>
      <c r="AB2639" t="str">
        <f t="shared" si="378"/>
        <v>Not-Potable</v>
      </c>
      <c r="AC2639" t="s">
        <v>40</v>
      </c>
    </row>
    <row r="2640" spans="2:29" x14ac:dyDescent="0.3">
      <c r="B2640">
        <v>8.0187719489651794</v>
      </c>
      <c r="C2640">
        <v>228.11146257358001</v>
      </c>
      <c r="D2640">
        <v>274.05316211764199</v>
      </c>
      <c r="E2640">
        <v>6.4913602678336302</v>
      </c>
      <c r="F2640">
        <f>$AH$27</f>
        <v>333.77577661081307</v>
      </c>
      <c r="G2640">
        <v>494.62044065729498</v>
      </c>
      <c r="H2640">
        <v>8.7166671028419902</v>
      </c>
      <c r="I2640">
        <v>56.188851775988901</v>
      </c>
      <c r="J2640">
        <v>4.3562790981480299</v>
      </c>
      <c r="O2640" t="str">
        <f t="shared" si="371"/>
        <v>Alkaline</v>
      </c>
      <c r="P2640" t="str" cm="1">
        <f t="array" ref="P2640">_xlfn.IFS(C2639&lt;=60,"Soft",
C2639&lt;120,"Moderately Soft",
C2639&lt;=170,"Desirable",
C2639&lt;=240,"Moderately Hard",
C2639&gt;240,"Hard")</f>
        <v>Moderately Hard</v>
      </c>
      <c r="Q2640" t="str" cm="1">
        <f t="array" ref="Q2640">_xlfn.IFS(D2639&lt;50,"Non-Beneficial",
D2639&lt;=150,"Excellent",
D2639&lt;=250,"Good",
D2639&lt;=350,"Average",
D2639&lt;=500,"Poor",
D2639&lt;=800,"Very Poor",
D2639&gt;800,"Unacceptable")</f>
        <v>Excellent</v>
      </c>
      <c r="R2640" t="str">
        <f t="shared" si="370"/>
        <v>Needs Boiling</v>
      </c>
      <c r="S2640" t="str">
        <f t="shared" si="372"/>
        <v>Safe</v>
      </c>
      <c r="T2640" t="str">
        <f t="shared" si="373"/>
        <v>Acceptable</v>
      </c>
      <c r="U2640" t="str">
        <f t="shared" si="374"/>
        <v>Acceptable</v>
      </c>
      <c r="V2640" t="str">
        <f t="shared" si="375"/>
        <v>Safe</v>
      </c>
      <c r="W2640" t="str">
        <f t="shared" si="376"/>
        <v>Unacceptable</v>
      </c>
      <c r="AA2640" t="str">
        <f t="shared" si="377"/>
        <v>Not-Potable</v>
      </c>
      <c r="AB2640" t="str">
        <f t="shared" si="378"/>
        <v>Not-Potable</v>
      </c>
      <c r="AC2640" t="s">
        <v>40</v>
      </c>
    </row>
    <row r="2641" spans="2:29" x14ac:dyDescent="0.3">
      <c r="B2641">
        <v>8.1893633560380703</v>
      </c>
      <c r="C2641">
        <v>229.60849926283001</v>
      </c>
      <c r="D2641">
        <v>131.97566814521099</v>
      </c>
      <c r="E2641">
        <v>6.0079562242937703</v>
      </c>
      <c r="F2641">
        <v>334.054288745458</v>
      </c>
      <c r="G2641">
        <v>605.46574710032701</v>
      </c>
      <c r="H2641">
        <v>14.8613770901718</v>
      </c>
      <c r="I2641">
        <v>103.322854699529</v>
      </c>
      <c r="J2641">
        <v>3.68829805627785</v>
      </c>
      <c r="O2641" t="str">
        <f t="shared" si="371"/>
        <v>Alkaline</v>
      </c>
      <c r="P2641" t="str" cm="1">
        <f t="array" ref="P2641">_xlfn.IFS(C2640&lt;=60,"Soft",
C2640&lt;120,"Moderately Soft",
C2640&lt;=170,"Desirable",
C2640&lt;=240,"Moderately Hard",
C2640&gt;240,"Hard")</f>
        <v>Moderately Hard</v>
      </c>
      <c r="Q2641" t="str" cm="1">
        <f t="array" ref="Q2641">_xlfn.IFS(D2640&lt;50,"Non-Beneficial",
D2640&lt;=150,"Excellent",
D2640&lt;=250,"Good",
D2640&lt;=350,"Average",
D2640&lt;=500,"Poor",
D2640&lt;=800,"Very Poor",
D2640&gt;800,"Unacceptable")</f>
        <v>Average</v>
      </c>
      <c r="R2641" t="str">
        <f t="shared" si="370"/>
        <v>Needs Boiling</v>
      </c>
      <c r="S2641" t="str">
        <f t="shared" si="372"/>
        <v>Safe</v>
      </c>
      <c r="T2641" t="str">
        <f t="shared" si="373"/>
        <v>Acceptable</v>
      </c>
      <c r="U2641" t="str">
        <f t="shared" si="374"/>
        <v>Acceptable</v>
      </c>
      <c r="V2641" t="str">
        <f t="shared" si="375"/>
        <v>Safe</v>
      </c>
      <c r="W2641" t="str">
        <f t="shared" si="376"/>
        <v>Acceptable</v>
      </c>
      <c r="AA2641" t="str">
        <f t="shared" si="377"/>
        <v>Not-Potable</v>
      </c>
      <c r="AB2641" t="str">
        <f t="shared" si="378"/>
        <v>Potable</v>
      </c>
      <c r="AC2641" t="s">
        <v>40</v>
      </c>
    </row>
    <row r="2642" spans="2:29" x14ac:dyDescent="0.3">
      <c r="B2642">
        <v>9.3410918033703894</v>
      </c>
      <c r="C2642">
        <v>230.43005585779099</v>
      </c>
      <c r="D2642">
        <v>182.541106560234</v>
      </c>
      <c r="E2642">
        <v>6.11397391192593</v>
      </c>
      <c r="F2642">
        <f>$AH$27</f>
        <v>333.77577661081307</v>
      </c>
      <c r="G2642">
        <v>294.58283245107799</v>
      </c>
      <c r="H2642">
        <v>12.9087547478575</v>
      </c>
      <c r="I2642">
        <v>91.856527038282394</v>
      </c>
      <c r="J2642">
        <v>4.5987865000221202</v>
      </c>
      <c r="O2642" t="str">
        <f t="shared" si="371"/>
        <v>Alkaline</v>
      </c>
      <c r="P2642" t="str" cm="1">
        <f t="array" ref="P2642">_xlfn.IFS(C2641&lt;=60,"Soft",
C2641&lt;120,"Moderately Soft",
C2641&lt;=170,"Desirable",
C2641&lt;=240,"Moderately Hard",
C2641&gt;240,"Hard")</f>
        <v>Moderately Hard</v>
      </c>
      <c r="Q2642" t="str" cm="1">
        <f t="array" ref="Q2642">_xlfn.IFS(D2641&lt;50,"Non-Beneficial",
D2641&lt;=150,"Excellent",
D2641&lt;=250,"Good",
D2641&lt;=350,"Average",
D2641&lt;=500,"Poor",
D2641&lt;=800,"Very Poor",
D2641&gt;800,"Unacceptable")</f>
        <v>Excellent</v>
      </c>
      <c r="R2642" t="str">
        <f t="shared" si="370"/>
        <v>Needs Boiling</v>
      </c>
      <c r="S2642" t="str">
        <f t="shared" si="372"/>
        <v>Safe</v>
      </c>
      <c r="T2642" t="str">
        <f t="shared" si="373"/>
        <v>Unacceptable</v>
      </c>
      <c r="U2642" t="str">
        <f t="shared" si="374"/>
        <v>Acceptable</v>
      </c>
      <c r="V2642" t="str">
        <f t="shared" si="375"/>
        <v>Unsafe</v>
      </c>
      <c r="W2642" t="str">
        <f t="shared" si="376"/>
        <v>Acceptable</v>
      </c>
      <c r="AA2642" t="str">
        <f t="shared" si="377"/>
        <v>Not-Potable</v>
      </c>
      <c r="AB2642" t="str">
        <f t="shared" si="378"/>
        <v>Not-Potable</v>
      </c>
      <c r="AC2642" t="s">
        <v>40</v>
      </c>
    </row>
    <row r="2643" spans="2:29" x14ac:dyDescent="0.3">
      <c r="B2643">
        <f>$AG$27</f>
        <v>7.080794504276815</v>
      </c>
      <c r="C2643">
        <v>228.25199483106601</v>
      </c>
      <c r="D2643">
        <v>185.93222636013601</v>
      </c>
      <c r="E2643">
        <v>5.9052069992178202</v>
      </c>
      <c r="F2643">
        <f>$AH$27</f>
        <v>333.77577661081307</v>
      </c>
      <c r="G2643">
        <v>475.29573327780099</v>
      </c>
      <c r="H2643">
        <v>13.6726467991343</v>
      </c>
      <c r="I2643">
        <v>54.492468787347697</v>
      </c>
      <c r="J2643">
        <v>4.1228501905571804</v>
      </c>
      <c r="O2643" t="str">
        <f t="shared" si="371"/>
        <v>Alkaline</v>
      </c>
      <c r="P2643" t="str" cm="1">
        <f t="array" ref="P2643">_xlfn.IFS(C2642&lt;=60,"Soft",
C2642&lt;120,"Moderately Soft",
C2642&lt;=170,"Desirable",
C2642&lt;=240,"Moderately Hard",
C2642&gt;240,"Hard")</f>
        <v>Moderately Hard</v>
      </c>
      <c r="Q2643" t="str" cm="1">
        <f t="array" ref="Q2643">_xlfn.IFS(D2642&lt;50,"Non-Beneficial",
D2642&lt;=150,"Excellent",
D2642&lt;=250,"Good",
D2642&lt;=350,"Average",
D2642&lt;=500,"Poor",
D2642&lt;=800,"Very Poor",
D2642&gt;800,"Unacceptable")</f>
        <v>Good</v>
      </c>
      <c r="R2643" t="str">
        <f t="shared" si="370"/>
        <v>Needs Boiling</v>
      </c>
      <c r="S2643" t="str">
        <f t="shared" si="372"/>
        <v>Safe</v>
      </c>
      <c r="T2643" t="str">
        <f t="shared" si="373"/>
        <v>Acceptable</v>
      </c>
      <c r="U2643" t="str">
        <f t="shared" si="374"/>
        <v>Acceptable</v>
      </c>
      <c r="V2643" t="str">
        <f t="shared" si="375"/>
        <v>Unsafe</v>
      </c>
      <c r="W2643" t="str">
        <f t="shared" si="376"/>
        <v>Acceptable</v>
      </c>
      <c r="AA2643" t="str">
        <f t="shared" si="377"/>
        <v>Not-Potable</v>
      </c>
      <c r="AB2643" t="str">
        <f t="shared" si="378"/>
        <v>Not-Potable</v>
      </c>
      <c r="AC2643" t="s">
        <v>40</v>
      </c>
    </row>
    <row r="2644" spans="2:29" x14ac:dyDescent="0.3">
      <c r="B2644">
        <v>4.8919600399613898</v>
      </c>
      <c r="C2644">
        <v>153.50623233628301</v>
      </c>
      <c r="D2644">
        <v>95.595473923558401</v>
      </c>
      <c r="E2644">
        <v>7.8470664702392297</v>
      </c>
      <c r="F2644">
        <v>349.82439036849598</v>
      </c>
      <c r="G2644">
        <v>496.87284547641002</v>
      </c>
      <c r="H2644">
        <v>11.4576238899645</v>
      </c>
      <c r="I2644">
        <v>61.110529193766602</v>
      </c>
      <c r="J2644">
        <v>3.9042699551582598</v>
      </c>
      <c r="O2644" t="str">
        <f t="shared" si="371"/>
        <v>Neutral</v>
      </c>
      <c r="P2644" t="str" cm="1">
        <f t="array" ref="P2644">_xlfn.IFS(C2643&lt;=60,"Soft",
C2643&lt;120,"Moderately Soft",
C2643&lt;=170,"Desirable",
C2643&lt;=240,"Moderately Hard",
C2643&gt;240,"Hard")</f>
        <v>Moderately Hard</v>
      </c>
      <c r="Q2644" t="str" cm="1">
        <f t="array" ref="Q2644">_xlfn.IFS(D2643&lt;50,"Non-Beneficial",
D2643&lt;=150,"Excellent",
D2643&lt;=250,"Good",
D2643&lt;=350,"Average",
D2643&lt;=500,"Poor",
D2643&lt;=800,"Very Poor",
D2643&gt;800,"Unacceptable")</f>
        <v>Good</v>
      </c>
      <c r="R2644" t="str">
        <f t="shared" si="370"/>
        <v>Needs Boiling</v>
      </c>
      <c r="S2644" t="str">
        <f t="shared" si="372"/>
        <v>Safe</v>
      </c>
      <c r="T2644" t="str">
        <f t="shared" si="373"/>
        <v>Acceptable</v>
      </c>
      <c r="U2644" t="str">
        <f t="shared" si="374"/>
        <v>Acceptable</v>
      </c>
      <c r="V2644" t="str">
        <f t="shared" si="375"/>
        <v>Safe</v>
      </c>
      <c r="W2644" t="str">
        <f t="shared" si="376"/>
        <v>Acceptable</v>
      </c>
      <c r="AA2644" t="str">
        <f t="shared" si="377"/>
        <v>Potable</v>
      </c>
      <c r="AB2644" t="str">
        <f t="shared" si="378"/>
        <v>Potable</v>
      </c>
      <c r="AC2644" t="s">
        <v>40</v>
      </c>
    </row>
    <row r="2645" spans="2:29" x14ac:dyDescent="0.3">
      <c r="B2645">
        <v>6.0568178445823797</v>
      </c>
      <c r="C2645">
        <v>211.76588647157701</v>
      </c>
      <c r="D2645">
        <v>44.402773573525003</v>
      </c>
      <c r="E2645">
        <v>9.5073032618321296</v>
      </c>
      <c r="F2645">
        <f>$AH$27</f>
        <v>333.77577661081307</v>
      </c>
      <c r="G2645">
        <v>316.921775534799</v>
      </c>
      <c r="H2645">
        <v>17.766397123225602</v>
      </c>
      <c r="I2645">
        <v>53.541190629442198</v>
      </c>
      <c r="J2645">
        <v>3.3580608070454501</v>
      </c>
      <c r="O2645" t="str">
        <f t="shared" si="371"/>
        <v>Acidic</v>
      </c>
      <c r="P2645" t="str" cm="1">
        <f t="array" ref="P2645">_xlfn.IFS(C2644&lt;=60,"Soft",
C2644&lt;120,"Moderately Soft",
C2644&lt;=170,"Desirable",
C2644&lt;=240,"Moderately Hard",
C2644&gt;240,"Hard")</f>
        <v>Desirable</v>
      </c>
      <c r="Q2645" t="str" cm="1">
        <f t="array" ref="Q2645">_xlfn.IFS(D2644&lt;50,"Non-Beneficial",
D2644&lt;=150,"Excellent",
D2644&lt;=250,"Good",
D2644&lt;=350,"Average",
D2644&lt;=500,"Poor",
D2644&lt;=800,"Very Poor",
D2644&gt;800,"Unacceptable")</f>
        <v>Excellent</v>
      </c>
      <c r="R2645" t="str">
        <f t="shared" si="370"/>
        <v>Unacceptable</v>
      </c>
      <c r="S2645" t="str">
        <f t="shared" si="372"/>
        <v>Safe</v>
      </c>
      <c r="T2645" t="str">
        <f t="shared" si="373"/>
        <v>Acceptable</v>
      </c>
      <c r="U2645" t="str">
        <f t="shared" si="374"/>
        <v>Acceptable</v>
      </c>
      <c r="V2645" t="str">
        <f t="shared" si="375"/>
        <v>Safe</v>
      </c>
      <c r="W2645" t="str">
        <f t="shared" si="376"/>
        <v>Acceptable</v>
      </c>
      <c r="AA2645" t="str">
        <f t="shared" si="377"/>
        <v>Not-Potable</v>
      </c>
      <c r="AB2645" t="str">
        <f t="shared" si="378"/>
        <v>Not-Potable</v>
      </c>
      <c r="AC2645" t="s">
        <v>40</v>
      </c>
    </row>
    <row r="2646" spans="2:29" x14ac:dyDescent="0.3">
      <c r="B2646">
        <v>5.6551174224701901</v>
      </c>
      <c r="C2646">
        <v>146.762023281393</v>
      </c>
      <c r="D2646">
        <v>192.71903123469002</v>
      </c>
      <c r="E2646">
        <v>6.3914389214012699</v>
      </c>
      <c r="F2646">
        <v>316.495630582209</v>
      </c>
      <c r="G2646">
        <v>469.89500155493403</v>
      </c>
      <c r="H2646">
        <v>11.9714168718431</v>
      </c>
      <c r="I2646">
        <v>62.004563201076799</v>
      </c>
      <c r="J2646">
        <v>4.4011522424260798</v>
      </c>
      <c r="O2646" t="str">
        <f t="shared" si="371"/>
        <v>Acidic</v>
      </c>
      <c r="P2646" t="str" cm="1">
        <f t="array" ref="P2646">_xlfn.IFS(C2645&lt;=60,"Soft",
C2645&lt;120,"Moderately Soft",
C2645&lt;=170,"Desirable",
C2645&lt;=240,"Moderately Hard",
C2645&gt;240,"Hard")</f>
        <v>Moderately Hard</v>
      </c>
      <c r="Q2646" t="str" cm="1">
        <f t="array" ref="Q2646">_xlfn.IFS(D2645&lt;50,"Non-Beneficial",
D2645&lt;=150,"Excellent",
D2645&lt;=250,"Good",
D2645&lt;=350,"Average",
D2645&lt;=500,"Poor",
D2645&lt;=800,"Very Poor",
D2645&gt;800,"Unacceptable")</f>
        <v>Non-Beneficial</v>
      </c>
      <c r="R2646" t="str">
        <f t="shared" si="370"/>
        <v>Unacceptable</v>
      </c>
      <c r="S2646" t="str">
        <f t="shared" si="372"/>
        <v>Safe</v>
      </c>
      <c r="T2646" t="str">
        <f t="shared" si="373"/>
        <v>Acceptable</v>
      </c>
      <c r="U2646" t="str">
        <f t="shared" si="374"/>
        <v>Acceptable</v>
      </c>
      <c r="V2646" t="str">
        <f t="shared" si="375"/>
        <v>Safe</v>
      </c>
      <c r="W2646" t="str">
        <f t="shared" si="376"/>
        <v>Acceptable</v>
      </c>
      <c r="AA2646" t="str">
        <f t="shared" si="377"/>
        <v>Not-Potable</v>
      </c>
      <c r="AB2646" t="str">
        <f t="shared" si="378"/>
        <v>Not-Potable</v>
      </c>
      <c r="AC2646" t="s">
        <v>40</v>
      </c>
    </row>
    <row r="2647" spans="2:29" x14ac:dyDescent="0.3">
      <c r="B2647">
        <v>7.8902633526598702</v>
      </c>
      <c r="C2647">
        <v>164.708034901687</v>
      </c>
      <c r="D2647">
        <v>176.45065339693198</v>
      </c>
      <c r="E2647">
        <v>7.1413596301492701</v>
      </c>
      <c r="F2647">
        <f>$AH$27</f>
        <v>333.77577661081307</v>
      </c>
      <c r="G2647">
        <v>634.11813280336901</v>
      </c>
      <c r="H2647">
        <v>21.977158223735099</v>
      </c>
      <c r="I2647">
        <v>33.279297986608498</v>
      </c>
      <c r="J2647">
        <v>4.6367387626844501</v>
      </c>
      <c r="O2647" t="str">
        <f t="shared" si="371"/>
        <v>Acidic</v>
      </c>
      <c r="P2647" t="str" cm="1">
        <f t="array" ref="P2647">_xlfn.IFS(C2646&lt;=60,"Soft",
C2646&lt;120,"Moderately Soft",
C2646&lt;=170,"Desirable",
C2646&lt;=240,"Moderately Hard",
C2646&gt;240,"Hard")</f>
        <v>Desirable</v>
      </c>
      <c r="Q2647" t="str" cm="1">
        <f t="array" ref="Q2647">_xlfn.IFS(D2646&lt;50,"Non-Beneficial",
D2646&lt;=150,"Excellent",
D2646&lt;=250,"Good",
D2646&lt;=350,"Average",
D2646&lt;=500,"Poor",
D2646&lt;=800,"Very Poor",
D2646&gt;800,"Unacceptable")</f>
        <v>Good</v>
      </c>
      <c r="R2647" t="str">
        <f t="shared" si="370"/>
        <v>Needs Boiling</v>
      </c>
      <c r="S2647" t="str">
        <f t="shared" si="372"/>
        <v>Safe</v>
      </c>
      <c r="T2647" t="str">
        <f t="shared" si="373"/>
        <v>Acceptable</v>
      </c>
      <c r="U2647" t="str">
        <f t="shared" si="374"/>
        <v>Acceptable</v>
      </c>
      <c r="V2647" t="str">
        <f t="shared" si="375"/>
        <v>Safe</v>
      </c>
      <c r="W2647" t="str">
        <f t="shared" si="376"/>
        <v>Acceptable</v>
      </c>
      <c r="AA2647" t="str">
        <f t="shared" si="377"/>
        <v>Not-Potable</v>
      </c>
      <c r="AB2647" t="str">
        <f t="shared" si="378"/>
        <v>Potable</v>
      </c>
      <c r="AC2647" t="s">
        <v>40</v>
      </c>
    </row>
    <row r="2648" spans="2:29" x14ac:dyDescent="0.3">
      <c r="B2648">
        <v>11.907739829669801</v>
      </c>
      <c r="C2648">
        <v>298.09867947877501</v>
      </c>
      <c r="D2648">
        <v>170.83175085434902</v>
      </c>
      <c r="E2648">
        <v>5.8789925334995399</v>
      </c>
      <c r="F2648">
        <f>$AH$27</f>
        <v>333.77577661081307</v>
      </c>
      <c r="G2648">
        <v>400.33079758352602</v>
      </c>
      <c r="H2648">
        <v>14.0633696616257</v>
      </c>
      <c r="I2648">
        <v>64.368593178782604</v>
      </c>
      <c r="J2648">
        <v>4.2564154205440996</v>
      </c>
      <c r="O2648" t="str">
        <f t="shared" si="371"/>
        <v>Neutral</v>
      </c>
      <c r="P2648" t="str" cm="1">
        <f t="array" ref="P2648">_xlfn.IFS(C2647&lt;=60,"Soft",
C2647&lt;120,"Moderately Soft",
C2647&lt;=170,"Desirable",
C2647&lt;=240,"Moderately Hard",
C2647&gt;240,"Hard")</f>
        <v>Desirable</v>
      </c>
      <c r="Q2648" t="str" cm="1">
        <f t="array" ref="Q2648">_xlfn.IFS(D2647&lt;50,"Non-Beneficial",
D2647&lt;=150,"Excellent",
D2647&lt;=250,"Good",
D2647&lt;=350,"Average",
D2647&lt;=500,"Poor",
D2647&lt;=800,"Very Poor",
D2647&gt;800,"Unacceptable")</f>
        <v>Good</v>
      </c>
      <c r="R2648" t="str">
        <f t="shared" si="370"/>
        <v>Unacceptable</v>
      </c>
      <c r="S2648" t="str">
        <f t="shared" si="372"/>
        <v>Safe</v>
      </c>
      <c r="T2648" t="str">
        <f t="shared" si="373"/>
        <v>Unacceptable</v>
      </c>
      <c r="U2648" t="str">
        <f t="shared" si="374"/>
        <v>Unacceptable</v>
      </c>
      <c r="V2648" t="str">
        <f t="shared" si="375"/>
        <v>Safe</v>
      </c>
      <c r="W2648" t="str">
        <f t="shared" si="376"/>
        <v>Acceptable</v>
      </c>
      <c r="AA2648" t="str">
        <f t="shared" si="377"/>
        <v>Not-Potable</v>
      </c>
      <c r="AB2648" t="str">
        <f t="shared" si="378"/>
        <v>Not-Potable</v>
      </c>
      <c r="AC2648" t="s">
        <v>40</v>
      </c>
    </row>
    <row r="2649" spans="2:29" x14ac:dyDescent="0.3">
      <c r="B2649">
        <v>8.81147224773704</v>
      </c>
      <c r="C2649">
        <v>270.20954921363699</v>
      </c>
      <c r="D2649">
        <v>121.384229544071</v>
      </c>
      <c r="E2649">
        <v>10.5205550087401</v>
      </c>
      <c r="F2649">
        <v>360.29557427151201</v>
      </c>
      <c r="G2649">
        <v>437.515421436667</v>
      </c>
      <c r="H2649">
        <v>15.9526803612317</v>
      </c>
      <c r="I2649">
        <v>67.878496730858899</v>
      </c>
      <c r="J2649">
        <v>5.5873959876106802</v>
      </c>
      <c r="O2649" t="str">
        <f t="shared" si="371"/>
        <v>Highly Alkaline</v>
      </c>
      <c r="P2649" t="str" cm="1">
        <f t="array" ref="P2649">_xlfn.IFS(C2648&lt;=60,"Soft",
C2648&lt;120,"Moderately Soft",
C2648&lt;=170,"Desirable",
C2648&lt;=240,"Moderately Hard",
C2648&gt;240,"Hard")</f>
        <v>Hard</v>
      </c>
      <c r="Q2649" t="str" cm="1">
        <f t="array" ref="Q2649">_xlfn.IFS(D2648&lt;50,"Non-Beneficial",
D2648&lt;=150,"Excellent",
D2648&lt;=250,"Good",
D2648&lt;=350,"Average",
D2648&lt;=500,"Poor",
D2648&lt;=800,"Very Poor",
D2648&gt;800,"Unacceptable")</f>
        <v>Good</v>
      </c>
      <c r="R2649" t="str">
        <f t="shared" si="370"/>
        <v>Needs Boiling</v>
      </c>
      <c r="S2649" t="str">
        <f t="shared" si="372"/>
        <v>Safe</v>
      </c>
      <c r="T2649" t="str">
        <f t="shared" si="373"/>
        <v>Acceptable</v>
      </c>
      <c r="U2649" t="str">
        <f t="shared" si="374"/>
        <v>Acceptable</v>
      </c>
      <c r="V2649" t="str">
        <f t="shared" si="375"/>
        <v>Safe</v>
      </c>
      <c r="W2649" t="str">
        <f t="shared" si="376"/>
        <v>Acceptable</v>
      </c>
      <c r="AA2649" t="str">
        <f t="shared" si="377"/>
        <v>Not-Potable</v>
      </c>
      <c r="AB2649" t="str">
        <f t="shared" si="378"/>
        <v>Not-Potable</v>
      </c>
      <c r="AC2649" t="s">
        <v>40</v>
      </c>
    </row>
    <row r="2650" spans="2:29" x14ac:dyDescent="0.3">
      <c r="B2650">
        <v>4.1265813104151103</v>
      </c>
      <c r="C2650">
        <v>113.024471731305</v>
      </c>
      <c r="D2650">
        <v>405.28805352521903</v>
      </c>
      <c r="E2650">
        <v>6.4899511859687697</v>
      </c>
      <c r="F2650">
        <f>$AH$27</f>
        <v>333.77577661081307</v>
      </c>
      <c r="G2650">
        <v>392.10914552579101</v>
      </c>
      <c r="H2650">
        <v>15.793391696969399</v>
      </c>
      <c r="I2650">
        <v>68.797443239441193</v>
      </c>
      <c r="J2650">
        <v>3.50475079105939</v>
      </c>
      <c r="O2650" t="str">
        <f t="shared" si="371"/>
        <v>Alkaline</v>
      </c>
      <c r="P2650" t="str" cm="1">
        <f t="array" ref="P2650">_xlfn.IFS(C2649&lt;=60,"Soft",
C2649&lt;120,"Moderately Soft",
C2649&lt;=170,"Desirable",
C2649&lt;=240,"Moderately Hard",
C2649&gt;240,"Hard")</f>
        <v>Hard</v>
      </c>
      <c r="Q2650" t="str" cm="1">
        <f t="array" ref="Q2650">_xlfn.IFS(D2649&lt;50,"Non-Beneficial",
D2649&lt;=150,"Excellent",
D2649&lt;=250,"Good",
D2649&lt;=350,"Average",
D2649&lt;=500,"Poor",
D2649&lt;=800,"Very Poor",
D2649&gt;800,"Unacceptable")</f>
        <v>Excellent</v>
      </c>
      <c r="R2650" t="str">
        <f t="shared" si="370"/>
        <v>Unacceptable</v>
      </c>
      <c r="S2650" t="str">
        <f t="shared" si="372"/>
        <v>Safe</v>
      </c>
      <c r="T2650" t="str">
        <f t="shared" si="373"/>
        <v>Acceptable</v>
      </c>
      <c r="U2650" t="str">
        <f t="shared" si="374"/>
        <v>Acceptable</v>
      </c>
      <c r="V2650" t="str">
        <f t="shared" si="375"/>
        <v>Safe</v>
      </c>
      <c r="W2650" t="str">
        <f t="shared" si="376"/>
        <v>Unacceptable</v>
      </c>
      <c r="AA2650" t="str">
        <f t="shared" si="377"/>
        <v>Not-Potable</v>
      </c>
      <c r="AB2650" t="str">
        <f t="shared" si="378"/>
        <v>Not-Potable</v>
      </c>
      <c r="AC2650" t="s">
        <v>40</v>
      </c>
    </row>
    <row r="2651" spans="2:29" x14ac:dyDescent="0.3">
      <c r="B2651">
        <v>5.7353586586601804</v>
      </c>
      <c r="C2651">
        <v>149.17169026665499</v>
      </c>
      <c r="D2651">
        <v>286.28151856437398</v>
      </c>
      <c r="E2651">
        <v>5.0730739660793596</v>
      </c>
      <c r="F2651">
        <f>$AH$27</f>
        <v>333.77577661081307</v>
      </c>
      <c r="G2651">
        <v>465.55489369987203</v>
      </c>
      <c r="H2651">
        <v>12.201950022328999</v>
      </c>
      <c r="I2651">
        <v>65.909850374317301</v>
      </c>
      <c r="J2651">
        <v>4.08505478835382</v>
      </c>
      <c r="O2651" t="str">
        <f t="shared" si="371"/>
        <v>Acidic</v>
      </c>
      <c r="P2651" t="str" cm="1">
        <f t="array" ref="P2651">_xlfn.IFS(C2650&lt;=60,"Soft",
C2650&lt;120,"Moderately Soft",
C2650&lt;=170,"Desirable",
C2650&lt;=240,"Moderately Hard",
C2650&gt;240,"Hard")</f>
        <v>Moderately Soft</v>
      </c>
      <c r="Q2651" t="str" cm="1">
        <f t="array" ref="Q2651">_xlfn.IFS(D2650&lt;50,"Non-Beneficial",
D2650&lt;=150,"Excellent",
D2650&lt;=250,"Good",
D2650&lt;=350,"Average",
D2650&lt;=500,"Poor",
D2650&lt;=800,"Very Poor",
D2650&gt;800,"Unacceptable")</f>
        <v>Poor</v>
      </c>
      <c r="R2651" t="str">
        <f t="shared" si="370"/>
        <v>Needs Boiling</v>
      </c>
      <c r="S2651" t="str">
        <f t="shared" si="372"/>
        <v>Safe</v>
      </c>
      <c r="T2651" t="str">
        <f t="shared" si="373"/>
        <v>Acceptable</v>
      </c>
      <c r="U2651" t="str">
        <f t="shared" si="374"/>
        <v>Acceptable</v>
      </c>
      <c r="V2651" t="str">
        <f t="shared" si="375"/>
        <v>Safe</v>
      </c>
      <c r="W2651" t="str">
        <f t="shared" si="376"/>
        <v>Acceptable</v>
      </c>
      <c r="AA2651" t="str">
        <f t="shared" si="377"/>
        <v>Not-Potable</v>
      </c>
      <c r="AB2651" t="str">
        <f t="shared" si="378"/>
        <v>Not-Potable</v>
      </c>
      <c r="AC2651" t="s">
        <v>40</v>
      </c>
    </row>
    <row r="2652" spans="2:29" x14ac:dyDescent="0.3">
      <c r="B2652">
        <v>8.0007758013224795</v>
      </c>
      <c r="C2652">
        <v>237.519250496707</v>
      </c>
      <c r="D2652">
        <v>184.19132883474998</v>
      </c>
      <c r="E2652">
        <v>8.3233299118927597</v>
      </c>
      <c r="F2652">
        <v>308.00632098302498</v>
      </c>
      <c r="G2652">
        <v>396.376554284093</v>
      </c>
      <c r="H2652">
        <v>13.4925356450976</v>
      </c>
      <c r="I2652">
        <v>82.753277766123503</v>
      </c>
      <c r="J2652">
        <v>4.5192095177800198</v>
      </c>
      <c r="O2652" t="str">
        <f t="shared" si="371"/>
        <v>Acidic</v>
      </c>
      <c r="P2652" t="str" cm="1">
        <f t="array" ref="P2652">_xlfn.IFS(C2651&lt;=60,"Soft",
C2651&lt;120,"Moderately Soft",
C2651&lt;=170,"Desirable",
C2651&lt;=240,"Moderately Hard",
C2651&gt;240,"Hard")</f>
        <v>Desirable</v>
      </c>
      <c r="Q2652" t="str" cm="1">
        <f t="array" ref="Q2652">_xlfn.IFS(D2651&lt;50,"Non-Beneficial",
D2651&lt;=150,"Excellent",
D2651&lt;=250,"Good",
D2651&lt;=350,"Average",
D2651&lt;=500,"Poor",
D2651&lt;=800,"Very Poor",
D2651&gt;800,"Unacceptable")</f>
        <v>Average</v>
      </c>
      <c r="R2652" t="str">
        <f t="shared" si="370"/>
        <v>Needs Boiling</v>
      </c>
      <c r="S2652" t="str">
        <f t="shared" si="372"/>
        <v>Safe</v>
      </c>
      <c r="T2652" t="str">
        <f t="shared" si="373"/>
        <v>Acceptable</v>
      </c>
      <c r="U2652" t="str">
        <f t="shared" si="374"/>
        <v>Acceptable</v>
      </c>
      <c r="V2652" t="str">
        <f t="shared" si="375"/>
        <v>Safe</v>
      </c>
      <c r="W2652" t="str">
        <f t="shared" si="376"/>
        <v>Acceptable</v>
      </c>
      <c r="AA2652" t="str">
        <f t="shared" si="377"/>
        <v>Not-Potable</v>
      </c>
      <c r="AB2652" t="str">
        <f t="shared" si="378"/>
        <v>Potable</v>
      </c>
      <c r="AC2652" t="s">
        <v>40</v>
      </c>
    </row>
    <row r="2653" spans="2:29" x14ac:dyDescent="0.3">
      <c r="B2653">
        <v>8.7750474701208407</v>
      </c>
      <c r="C2653">
        <v>191.526874415592</v>
      </c>
      <c r="D2653">
        <v>217.68640743818401</v>
      </c>
      <c r="E2653">
        <v>4.75100453941194</v>
      </c>
      <c r="F2653">
        <v>387.24555227245497</v>
      </c>
      <c r="G2653">
        <v>435.52339754528498</v>
      </c>
      <c r="H2653">
        <v>11.875184163889999</v>
      </c>
      <c r="I2653">
        <v>56.029097532448503</v>
      </c>
      <c r="J2653">
        <v>3.8306988640461799</v>
      </c>
      <c r="O2653" t="str">
        <f t="shared" si="371"/>
        <v>Alkaline</v>
      </c>
      <c r="P2653" t="str" cm="1">
        <f t="array" ref="P2653">_xlfn.IFS(C2652&lt;=60,"Soft",
C2652&lt;120,"Moderately Soft",
C2652&lt;=170,"Desirable",
C2652&lt;=240,"Moderately Hard",
C2652&gt;240,"Hard")</f>
        <v>Moderately Hard</v>
      </c>
      <c r="Q2653" t="str" cm="1">
        <f t="array" ref="Q2653">_xlfn.IFS(D2652&lt;50,"Non-Beneficial",
D2652&lt;=150,"Excellent",
D2652&lt;=250,"Good",
D2652&lt;=350,"Average",
D2652&lt;=500,"Poor",
D2652&lt;=800,"Very Poor",
D2652&gt;800,"Unacceptable")</f>
        <v>Good</v>
      </c>
      <c r="R2653" t="str">
        <f t="shared" si="370"/>
        <v>Unacceptable</v>
      </c>
      <c r="S2653" t="str">
        <f t="shared" si="372"/>
        <v>Safe</v>
      </c>
      <c r="T2653" t="str">
        <f t="shared" si="373"/>
        <v>Acceptable</v>
      </c>
      <c r="U2653" t="str">
        <f t="shared" si="374"/>
        <v>Acceptable</v>
      </c>
      <c r="V2653" t="str">
        <f t="shared" si="375"/>
        <v>Unsafe</v>
      </c>
      <c r="W2653" t="str">
        <f t="shared" si="376"/>
        <v>Acceptable</v>
      </c>
      <c r="AA2653" t="str">
        <f t="shared" si="377"/>
        <v>Not-Potable</v>
      </c>
      <c r="AB2653" t="str">
        <f t="shared" si="378"/>
        <v>Not-Potable</v>
      </c>
      <c r="AC2653" t="s">
        <v>40</v>
      </c>
    </row>
    <row r="2654" spans="2:29" x14ac:dyDescent="0.3">
      <c r="B2654">
        <v>8.3038310382494593</v>
      </c>
      <c r="C2654">
        <v>222.950036784942</v>
      </c>
      <c r="D2654">
        <v>260.30618513623898</v>
      </c>
      <c r="E2654">
        <v>7.1089736528102501</v>
      </c>
      <c r="F2654">
        <f>$AH$27</f>
        <v>333.77577661081307</v>
      </c>
      <c r="G2654">
        <v>368.28449436636703</v>
      </c>
      <c r="H2654">
        <v>14.3835847001512</v>
      </c>
      <c r="I2654">
        <v>70.072700364617305</v>
      </c>
      <c r="J2654">
        <v>3.3926567014093298</v>
      </c>
      <c r="O2654" t="str">
        <f t="shared" si="371"/>
        <v>Alkaline</v>
      </c>
      <c r="P2654" t="str" cm="1">
        <f t="array" ref="P2654">_xlfn.IFS(C2653&lt;=60,"Soft",
C2653&lt;120,"Moderately Soft",
C2653&lt;=170,"Desirable",
C2653&lt;=240,"Moderately Hard",
C2653&gt;240,"Hard")</f>
        <v>Moderately Hard</v>
      </c>
      <c r="Q2654" t="str" cm="1">
        <f t="array" ref="Q2654">_xlfn.IFS(D2653&lt;50,"Non-Beneficial",
D2653&lt;=150,"Excellent",
D2653&lt;=250,"Good",
D2653&lt;=350,"Average",
D2653&lt;=500,"Poor",
D2653&lt;=800,"Very Poor",
D2653&gt;800,"Unacceptable")</f>
        <v>Good</v>
      </c>
      <c r="R2654" t="str">
        <f t="shared" si="370"/>
        <v>Acceptable</v>
      </c>
      <c r="S2654" t="str">
        <f t="shared" si="372"/>
        <v>Safe</v>
      </c>
      <c r="T2654" t="str">
        <f t="shared" si="373"/>
        <v>Acceptable</v>
      </c>
      <c r="U2654" t="str">
        <f t="shared" si="374"/>
        <v>Acceptable</v>
      </c>
      <c r="V2654" t="str">
        <f t="shared" si="375"/>
        <v>Safe</v>
      </c>
      <c r="W2654" t="str">
        <f t="shared" si="376"/>
        <v>Acceptable</v>
      </c>
      <c r="AA2654" t="str">
        <f t="shared" si="377"/>
        <v>Not-Potable</v>
      </c>
      <c r="AB2654" t="str">
        <f t="shared" si="378"/>
        <v>Potable</v>
      </c>
      <c r="AC2654" t="s">
        <v>40</v>
      </c>
    </row>
    <row r="2655" spans="2:29" x14ac:dyDescent="0.3">
      <c r="B2655">
        <v>5.0822414316873603</v>
      </c>
      <c r="C2655">
        <v>191.767047048291</v>
      </c>
      <c r="D2655">
        <v>177.391989600665</v>
      </c>
      <c r="E2655">
        <v>9.1117219433771304</v>
      </c>
      <c r="F2655">
        <v>309.787515493814</v>
      </c>
      <c r="G2655">
        <v>413.15863613027102</v>
      </c>
      <c r="H2655">
        <v>12.307108874891901</v>
      </c>
      <c r="I2655">
        <v>88.892555309894902</v>
      </c>
      <c r="J2655">
        <v>5.0563786624640104</v>
      </c>
      <c r="O2655" t="str">
        <f t="shared" si="371"/>
        <v>Alkaline</v>
      </c>
      <c r="P2655" t="str" cm="1">
        <f t="array" ref="P2655">_xlfn.IFS(C2654&lt;=60,"Soft",
C2654&lt;120,"Moderately Soft",
C2654&lt;=170,"Desirable",
C2654&lt;=240,"Moderately Hard",
C2654&gt;240,"Hard")</f>
        <v>Moderately Hard</v>
      </c>
      <c r="Q2655" t="str" cm="1">
        <f t="array" ref="Q2655">_xlfn.IFS(D2654&lt;50,"Non-Beneficial",
D2654&lt;=150,"Excellent",
D2654&lt;=250,"Good",
D2654&lt;=350,"Average",
D2654&lt;=500,"Poor",
D2654&lt;=800,"Very Poor",
D2654&gt;800,"Unacceptable")</f>
        <v>Average</v>
      </c>
      <c r="R2655" t="str">
        <f t="shared" si="370"/>
        <v>Unacceptable</v>
      </c>
      <c r="S2655" t="str">
        <f t="shared" si="372"/>
        <v>Safe</v>
      </c>
      <c r="T2655" t="str">
        <f t="shared" si="373"/>
        <v>Acceptable</v>
      </c>
      <c r="U2655" t="str">
        <f t="shared" si="374"/>
        <v>Acceptable</v>
      </c>
      <c r="V2655" t="str">
        <f t="shared" si="375"/>
        <v>Safe</v>
      </c>
      <c r="W2655" t="str">
        <f t="shared" si="376"/>
        <v>Acceptable</v>
      </c>
      <c r="AA2655" t="str">
        <f t="shared" si="377"/>
        <v>Not-Potable</v>
      </c>
      <c r="AB2655" t="str">
        <f t="shared" si="378"/>
        <v>Not-Potable</v>
      </c>
      <c r="AC2655" t="s">
        <v>40</v>
      </c>
    </row>
    <row r="2656" spans="2:29" x14ac:dyDescent="0.3">
      <c r="B2656">
        <v>5.8135464879933103</v>
      </c>
      <c r="C2656">
        <v>184.03177581948401</v>
      </c>
      <c r="D2656">
        <v>101.122073222906</v>
      </c>
      <c r="E2656">
        <v>6.5369921761248202</v>
      </c>
      <c r="F2656">
        <v>309.451186652432</v>
      </c>
      <c r="G2656">
        <v>441.59402675603701</v>
      </c>
      <c r="H2656">
        <v>11.4381752807093</v>
      </c>
      <c r="I2656">
        <v>77.508192773792899</v>
      </c>
      <c r="J2656">
        <v>3.7214259331506101</v>
      </c>
      <c r="O2656" t="str">
        <f t="shared" si="371"/>
        <v>Acidic</v>
      </c>
      <c r="P2656" t="str" cm="1">
        <f t="array" ref="P2656">_xlfn.IFS(C2655&lt;=60,"Soft",
C2655&lt;120,"Moderately Soft",
C2655&lt;=170,"Desirable",
C2655&lt;=240,"Moderately Hard",
C2655&gt;240,"Hard")</f>
        <v>Moderately Hard</v>
      </c>
      <c r="Q2656" t="str" cm="1">
        <f t="array" ref="Q2656">_xlfn.IFS(D2655&lt;50,"Non-Beneficial",
D2655&lt;=150,"Excellent",
D2655&lt;=250,"Good",
D2655&lt;=350,"Average",
D2655&lt;=500,"Poor",
D2655&lt;=800,"Very Poor",
D2655&gt;800,"Unacceptable")</f>
        <v>Good</v>
      </c>
      <c r="R2656" t="str">
        <f t="shared" si="370"/>
        <v>Unacceptable</v>
      </c>
      <c r="S2656" t="str">
        <f t="shared" si="372"/>
        <v>Safe</v>
      </c>
      <c r="T2656" t="str">
        <f t="shared" si="373"/>
        <v>Acceptable</v>
      </c>
      <c r="U2656" t="str">
        <f t="shared" si="374"/>
        <v>Acceptable</v>
      </c>
      <c r="V2656" t="str">
        <f t="shared" si="375"/>
        <v>Unsafe</v>
      </c>
      <c r="W2656" t="str">
        <f t="shared" si="376"/>
        <v>Unacceptable</v>
      </c>
      <c r="AA2656" t="str">
        <f t="shared" si="377"/>
        <v>Not-Potable</v>
      </c>
      <c r="AB2656" t="str">
        <f t="shared" si="378"/>
        <v>Not-Potable</v>
      </c>
      <c r="AC2656" t="s">
        <v>40</v>
      </c>
    </row>
    <row r="2657" spans="2:29" x14ac:dyDescent="0.3">
      <c r="B2657">
        <v>3.4223941642163802</v>
      </c>
      <c r="C2657">
        <v>141.30030500237501</v>
      </c>
      <c r="D2657">
        <v>160.17611896143401</v>
      </c>
      <c r="E2657">
        <v>8.2147135590059097</v>
      </c>
      <c r="F2657">
        <f>$AH$27</f>
        <v>333.77577661081307</v>
      </c>
      <c r="G2657">
        <v>580.87075914375203</v>
      </c>
      <c r="H2657">
        <v>10.603280004233399</v>
      </c>
      <c r="I2657">
        <v>94.949108308999101</v>
      </c>
      <c r="J2657">
        <v>3.67624597472641</v>
      </c>
      <c r="O2657" t="str">
        <f t="shared" si="371"/>
        <v>Acidic</v>
      </c>
      <c r="P2657" t="str" cm="1">
        <f t="array" ref="P2657">_xlfn.IFS(C2656&lt;=60,"Soft",
C2656&lt;120,"Moderately Soft",
C2656&lt;=170,"Desirable",
C2656&lt;=240,"Moderately Hard",
C2656&gt;240,"Hard")</f>
        <v>Moderately Hard</v>
      </c>
      <c r="Q2657" t="str" cm="1">
        <f t="array" ref="Q2657">_xlfn.IFS(D2656&lt;50,"Non-Beneficial",
D2656&lt;=150,"Excellent",
D2656&lt;=250,"Good",
D2656&lt;=350,"Average",
D2656&lt;=500,"Poor",
D2656&lt;=800,"Very Poor",
D2656&gt;800,"Unacceptable")</f>
        <v>Excellent</v>
      </c>
      <c r="R2657" t="str">
        <f t="shared" si="370"/>
        <v>Needs Boiling</v>
      </c>
      <c r="S2657" t="str">
        <f t="shared" si="372"/>
        <v>Safe</v>
      </c>
      <c r="T2657" t="str">
        <f t="shared" si="373"/>
        <v>Acceptable</v>
      </c>
      <c r="U2657" t="str">
        <f t="shared" si="374"/>
        <v>Acceptable</v>
      </c>
      <c r="V2657" t="str">
        <f t="shared" si="375"/>
        <v>Safe</v>
      </c>
      <c r="W2657" t="str">
        <f t="shared" si="376"/>
        <v>Acceptable</v>
      </c>
      <c r="AA2657" t="str">
        <f t="shared" si="377"/>
        <v>Not-Potable</v>
      </c>
      <c r="AB2657" t="str">
        <f t="shared" si="378"/>
        <v>Potable</v>
      </c>
      <c r="AC2657" t="s">
        <v>40</v>
      </c>
    </row>
    <row r="2658" spans="2:29" x14ac:dyDescent="0.3">
      <c r="B2658">
        <v>5.9133748636247097</v>
      </c>
      <c r="C2658">
        <v>148.607944253206</v>
      </c>
      <c r="D2658">
        <v>144.67785926491001</v>
      </c>
      <c r="E2658">
        <v>6.1590951302245998</v>
      </c>
      <c r="F2658">
        <f>$AH$27</f>
        <v>333.77577661081307</v>
      </c>
      <c r="G2658">
        <v>427.04098167178398</v>
      </c>
      <c r="H2658">
        <v>14.423403589694599</v>
      </c>
      <c r="I2658">
        <v>56.460386318365302</v>
      </c>
      <c r="J2658">
        <v>2.4998319694156899</v>
      </c>
      <c r="O2658" t="str">
        <f t="shared" si="371"/>
        <v>Acidic</v>
      </c>
      <c r="P2658" t="str" cm="1">
        <f t="array" ref="P2658">_xlfn.IFS(C2657&lt;=60,"Soft",
C2657&lt;120,"Moderately Soft",
C2657&lt;=170,"Desirable",
C2657&lt;=240,"Moderately Hard",
C2657&gt;240,"Hard")</f>
        <v>Desirable</v>
      </c>
      <c r="Q2658" t="str" cm="1">
        <f t="array" ref="Q2658">_xlfn.IFS(D2657&lt;50,"Non-Beneficial",
D2657&lt;=150,"Excellent",
D2657&lt;=250,"Good",
D2657&lt;=350,"Average",
D2657&lt;=500,"Poor",
D2657&lt;=800,"Very Poor",
D2657&gt;800,"Unacceptable")</f>
        <v>Good</v>
      </c>
      <c r="R2658" t="str">
        <f t="shared" si="370"/>
        <v>Unacceptable</v>
      </c>
      <c r="S2658" t="str">
        <f t="shared" si="372"/>
        <v>Safe</v>
      </c>
      <c r="T2658" t="str">
        <f t="shared" si="373"/>
        <v>Unacceptable</v>
      </c>
      <c r="U2658" t="str">
        <f t="shared" si="374"/>
        <v>Acceptable</v>
      </c>
      <c r="V2658" t="str">
        <f t="shared" si="375"/>
        <v>Unsafe</v>
      </c>
      <c r="W2658" t="str">
        <f t="shared" si="376"/>
        <v>Acceptable</v>
      </c>
      <c r="AA2658" t="str">
        <f t="shared" si="377"/>
        <v>Not-Potable</v>
      </c>
      <c r="AB2658" t="str">
        <f t="shared" si="378"/>
        <v>Not-Potable</v>
      </c>
      <c r="AC2658" t="s">
        <v>40</v>
      </c>
    </row>
    <row r="2659" spans="2:29" x14ac:dyDescent="0.3">
      <c r="B2659">
        <v>6.7830237396205799</v>
      </c>
      <c r="C2659">
        <v>236.27886653350001</v>
      </c>
      <c r="D2659">
        <v>82.137722447143204</v>
      </c>
      <c r="E2659">
        <v>9.3328612415581294</v>
      </c>
      <c r="F2659">
        <f>$AH$27</f>
        <v>333.77577661081307</v>
      </c>
      <c r="G2659">
        <v>501.018534749634</v>
      </c>
      <c r="H2659">
        <v>11.590706615138799</v>
      </c>
      <c r="I2659">
        <v>91.680931295870806</v>
      </c>
      <c r="J2659">
        <v>4.77880814971898</v>
      </c>
      <c r="O2659" t="str">
        <f t="shared" si="371"/>
        <v>Acidic</v>
      </c>
      <c r="P2659" t="str" cm="1">
        <f t="array" ref="P2659">_xlfn.IFS(C2658&lt;=60,"Soft",
C2658&lt;120,"Moderately Soft",
C2658&lt;=170,"Desirable",
C2658&lt;=240,"Moderately Hard",
C2658&gt;240,"Hard")</f>
        <v>Desirable</v>
      </c>
      <c r="Q2659" t="str" cm="1">
        <f t="array" ref="Q2659">_xlfn.IFS(D2658&lt;50,"Non-Beneficial",
D2658&lt;=150,"Excellent",
D2658&lt;=250,"Good",
D2658&lt;=350,"Average",
D2658&lt;=500,"Poor",
D2658&lt;=800,"Very Poor",
D2658&gt;800,"Unacceptable")</f>
        <v>Excellent</v>
      </c>
      <c r="R2659" t="str">
        <f t="shared" si="370"/>
        <v>Needs Boiling</v>
      </c>
      <c r="S2659" t="str">
        <f t="shared" si="372"/>
        <v>Safe</v>
      </c>
      <c r="T2659" t="str">
        <f t="shared" si="373"/>
        <v>Acceptable</v>
      </c>
      <c r="U2659" t="str">
        <f t="shared" si="374"/>
        <v>Acceptable</v>
      </c>
      <c r="V2659" t="str">
        <f t="shared" si="375"/>
        <v>Safe</v>
      </c>
      <c r="W2659" t="str">
        <f t="shared" si="376"/>
        <v>Acceptable</v>
      </c>
      <c r="AA2659" t="str">
        <f t="shared" si="377"/>
        <v>Not-Potable</v>
      </c>
      <c r="AB2659" t="str">
        <f t="shared" si="378"/>
        <v>Potable</v>
      </c>
      <c r="AC2659" t="s">
        <v>40</v>
      </c>
    </row>
    <row r="2660" spans="2:29" x14ac:dyDescent="0.3">
      <c r="B2660">
        <v>6.8360599470154799</v>
      </c>
      <c r="C2660">
        <v>205.66771847474899</v>
      </c>
      <c r="D2660">
        <v>183.21327501510899</v>
      </c>
      <c r="E2660">
        <v>6.7128541864821099</v>
      </c>
      <c r="F2660">
        <v>297.83718775679699</v>
      </c>
      <c r="G2660">
        <v>494.48424946899701</v>
      </c>
      <c r="H2660">
        <v>13.808923298821201</v>
      </c>
      <c r="I2660">
        <v>70.714225498545105</v>
      </c>
      <c r="J2660">
        <v>4.9525082474539497</v>
      </c>
      <c r="O2660" t="str">
        <f t="shared" si="371"/>
        <v>Drinkable</v>
      </c>
      <c r="P2660" t="str" cm="1">
        <f t="array" ref="P2660">_xlfn.IFS(C2659&lt;=60,"Soft",
C2659&lt;120,"Moderately Soft",
C2659&lt;=170,"Desirable",
C2659&lt;=240,"Moderately Hard",
C2659&gt;240,"Hard")</f>
        <v>Moderately Hard</v>
      </c>
      <c r="Q2660" t="str" cm="1">
        <f t="array" ref="Q2660">_xlfn.IFS(D2659&lt;50,"Non-Beneficial",
D2659&lt;=150,"Excellent",
D2659&lt;=250,"Good",
D2659&lt;=350,"Average",
D2659&lt;=500,"Poor",
D2659&lt;=800,"Very Poor",
D2659&gt;800,"Unacceptable")</f>
        <v>Excellent</v>
      </c>
      <c r="R2660" t="str">
        <f t="shared" si="370"/>
        <v>Unacceptable</v>
      </c>
      <c r="S2660" t="str">
        <f t="shared" si="372"/>
        <v>Safe</v>
      </c>
      <c r="T2660" t="str">
        <f t="shared" si="373"/>
        <v>Unacceptable</v>
      </c>
      <c r="U2660" t="str">
        <f t="shared" si="374"/>
        <v>Acceptable</v>
      </c>
      <c r="V2660" t="str">
        <f t="shared" si="375"/>
        <v>Unsafe</v>
      </c>
      <c r="W2660" t="str">
        <f t="shared" si="376"/>
        <v>Acceptable</v>
      </c>
      <c r="AA2660" t="str">
        <f t="shared" si="377"/>
        <v>Not-Potable</v>
      </c>
      <c r="AB2660" t="str">
        <f t="shared" si="378"/>
        <v>Not-Potable</v>
      </c>
      <c r="AC2660" t="s">
        <v>40</v>
      </c>
    </row>
    <row r="2661" spans="2:29" x14ac:dyDescent="0.3">
      <c r="B2661">
        <v>4.8843882286196001</v>
      </c>
      <c r="C2661">
        <v>136.55778486351201</v>
      </c>
      <c r="D2661">
        <v>283.92424976201897</v>
      </c>
      <c r="E2661">
        <v>8.4403999776149998</v>
      </c>
      <c r="F2661">
        <f>$AH$27</f>
        <v>333.77577661081307</v>
      </c>
      <c r="G2661">
        <v>386.10400015095797</v>
      </c>
      <c r="H2661">
        <v>13.831876766554601</v>
      </c>
      <c r="I2661">
        <v>73.824555738568705</v>
      </c>
      <c r="J2661">
        <v>3.6167005352463502</v>
      </c>
      <c r="O2661" t="str">
        <f t="shared" si="371"/>
        <v>Neutral</v>
      </c>
      <c r="P2661" t="str" cm="1">
        <f t="array" ref="P2661">_xlfn.IFS(C2660&lt;=60,"Soft",
C2660&lt;120,"Moderately Soft",
C2660&lt;=170,"Desirable",
C2660&lt;=240,"Moderately Hard",
C2660&gt;240,"Hard")</f>
        <v>Moderately Hard</v>
      </c>
      <c r="Q2661" t="str" cm="1">
        <f t="array" ref="Q2661">_xlfn.IFS(D2660&lt;50,"Non-Beneficial",
D2660&lt;=150,"Excellent",
D2660&lt;=250,"Good",
D2660&lt;=350,"Average",
D2660&lt;=500,"Poor",
D2660&lt;=800,"Very Poor",
D2660&gt;800,"Unacceptable")</f>
        <v>Good</v>
      </c>
      <c r="R2661" t="str">
        <f t="shared" si="370"/>
        <v>Needs Boiling</v>
      </c>
      <c r="S2661" t="str">
        <f t="shared" si="372"/>
        <v>Safe</v>
      </c>
      <c r="T2661" t="str">
        <f t="shared" si="373"/>
        <v>Acceptable</v>
      </c>
      <c r="U2661" t="str">
        <f t="shared" si="374"/>
        <v>Acceptable</v>
      </c>
      <c r="V2661" t="str">
        <f t="shared" si="375"/>
        <v>Safe</v>
      </c>
      <c r="W2661" t="str">
        <f t="shared" si="376"/>
        <v>Acceptable</v>
      </c>
      <c r="AA2661" t="str">
        <f t="shared" si="377"/>
        <v>Potable</v>
      </c>
      <c r="AB2661" t="str">
        <f t="shared" si="378"/>
        <v>Potable</v>
      </c>
      <c r="AC2661" t="s">
        <v>40</v>
      </c>
    </row>
    <row r="2662" spans="2:29" x14ac:dyDescent="0.3">
      <c r="B2662">
        <v>8.3315532350543702</v>
      </c>
      <c r="C2662">
        <v>238.99241414897199</v>
      </c>
      <c r="D2662">
        <v>116.357720762396</v>
      </c>
      <c r="E2662">
        <v>3.9232392939880101</v>
      </c>
      <c r="F2662">
        <v>276.40227993059801</v>
      </c>
      <c r="G2662">
        <v>406.24512876558703</v>
      </c>
      <c r="H2662">
        <v>15.410763802541499</v>
      </c>
      <c r="I2662">
        <f>$AI$27</f>
        <v>66.396292946768</v>
      </c>
      <c r="J2662">
        <v>2.6923888795667299</v>
      </c>
      <c r="O2662" t="str">
        <f t="shared" si="371"/>
        <v>Acidic</v>
      </c>
      <c r="P2662" t="str" cm="1">
        <f t="array" ref="P2662">_xlfn.IFS(C2661&lt;=60,"Soft",
C2661&lt;120,"Moderately Soft",
C2661&lt;=170,"Desirable",
C2661&lt;=240,"Moderately Hard",
C2661&gt;240,"Hard")</f>
        <v>Desirable</v>
      </c>
      <c r="Q2662" t="str" cm="1">
        <f t="array" ref="Q2662">_xlfn.IFS(D2661&lt;50,"Non-Beneficial",
D2661&lt;=150,"Excellent",
D2661&lt;=250,"Good",
D2661&lt;=350,"Average",
D2661&lt;=500,"Poor",
D2661&lt;=800,"Very Poor",
D2661&gt;800,"Unacceptable")</f>
        <v>Average</v>
      </c>
      <c r="R2662" t="str">
        <f t="shared" si="370"/>
        <v>Unacceptable</v>
      </c>
      <c r="S2662" t="str">
        <f t="shared" si="372"/>
        <v>Safe</v>
      </c>
      <c r="T2662" t="str">
        <f t="shared" si="373"/>
        <v>Acceptable</v>
      </c>
      <c r="U2662" t="str">
        <f t="shared" si="374"/>
        <v>Acceptable</v>
      </c>
      <c r="V2662" t="str">
        <f t="shared" si="375"/>
        <v>Safe</v>
      </c>
      <c r="W2662" t="str">
        <f t="shared" si="376"/>
        <v>Acceptable</v>
      </c>
      <c r="AA2662" t="str">
        <f t="shared" si="377"/>
        <v>Not-Potable</v>
      </c>
      <c r="AB2662" t="str">
        <f t="shared" si="378"/>
        <v>Not-Potable</v>
      </c>
      <c r="AC2662" t="s">
        <v>40</v>
      </c>
    </row>
    <row r="2663" spans="2:29" x14ac:dyDescent="0.3">
      <c r="B2663">
        <v>7.8196591539293596</v>
      </c>
      <c r="C2663">
        <v>225.10683584402801</v>
      </c>
      <c r="D2663">
        <v>164.03952381052602</v>
      </c>
      <c r="E2663">
        <v>7.0933102823330696</v>
      </c>
      <c r="F2663">
        <v>313.16813380224397</v>
      </c>
      <c r="G2663">
        <v>413.20894851398202</v>
      </c>
      <c r="H2663">
        <v>15.3756162167704</v>
      </c>
      <c r="I2663">
        <v>32.681851150243197</v>
      </c>
      <c r="J2663">
        <v>2.4023372108649999</v>
      </c>
      <c r="O2663" t="str">
        <f t="shared" si="371"/>
        <v>Alkaline</v>
      </c>
      <c r="P2663" t="str" cm="1">
        <f t="array" ref="P2663">_xlfn.IFS(C2662&lt;=60,"Soft",
C2662&lt;120,"Moderately Soft",
C2662&lt;=170,"Desirable",
C2662&lt;=240,"Moderately Hard",
C2662&gt;240,"Hard")</f>
        <v>Moderately Hard</v>
      </c>
      <c r="Q2663" t="str" cm="1">
        <f t="array" ref="Q2663">_xlfn.IFS(D2662&lt;50,"Non-Beneficial",
D2662&lt;=150,"Excellent",
D2662&lt;=250,"Good",
D2662&lt;=350,"Average",
D2662&lt;=500,"Poor",
D2662&lt;=800,"Very Poor",
D2662&gt;800,"Unacceptable")</f>
        <v>Excellent</v>
      </c>
      <c r="R2663" t="str">
        <f t="shared" si="370"/>
        <v>Acceptable</v>
      </c>
      <c r="S2663" t="str">
        <f t="shared" si="372"/>
        <v>Safe</v>
      </c>
      <c r="T2663" t="str">
        <f t="shared" si="373"/>
        <v>Acceptable</v>
      </c>
      <c r="U2663" t="str">
        <f t="shared" si="374"/>
        <v>Acceptable</v>
      </c>
      <c r="V2663" t="str">
        <f t="shared" si="375"/>
        <v>Safe</v>
      </c>
      <c r="W2663" t="str">
        <f t="shared" si="376"/>
        <v>Acceptable</v>
      </c>
      <c r="AA2663" t="str">
        <f t="shared" si="377"/>
        <v>Not-Potable</v>
      </c>
      <c r="AB2663" t="str">
        <f t="shared" si="378"/>
        <v>Potable</v>
      </c>
      <c r="AC2663" t="s">
        <v>40</v>
      </c>
    </row>
    <row r="2664" spans="2:29" x14ac:dyDescent="0.3">
      <c r="B2664">
        <v>5.4283569137452696</v>
      </c>
      <c r="C2664">
        <v>167.01738338830799</v>
      </c>
      <c r="D2664">
        <v>249.30198811215902</v>
      </c>
      <c r="E2664">
        <v>7.96708578942357</v>
      </c>
      <c r="F2664">
        <v>334.08697707537198</v>
      </c>
      <c r="G2664">
        <v>400.39343748923699</v>
      </c>
      <c r="H2664">
        <v>18.179148875531801</v>
      </c>
      <c r="I2664">
        <v>70.312695874318806</v>
      </c>
      <c r="J2664">
        <v>2.8478435375612201</v>
      </c>
      <c r="O2664" t="str">
        <f t="shared" si="371"/>
        <v>Neutral</v>
      </c>
      <c r="P2664" t="str" cm="1">
        <f t="array" ref="P2664">_xlfn.IFS(C2663&lt;=60,"Soft",
C2663&lt;120,"Moderately Soft",
C2663&lt;=170,"Desirable",
C2663&lt;=240,"Moderately Hard",
C2663&gt;240,"Hard")</f>
        <v>Moderately Hard</v>
      </c>
      <c r="Q2664" t="str" cm="1">
        <f t="array" ref="Q2664">_xlfn.IFS(D2663&lt;50,"Non-Beneficial",
D2663&lt;=150,"Excellent",
D2663&lt;=250,"Good",
D2663&lt;=350,"Average",
D2663&lt;=500,"Poor",
D2663&lt;=800,"Very Poor",
D2663&gt;800,"Unacceptable")</f>
        <v>Good</v>
      </c>
      <c r="R2664" t="str">
        <f t="shared" si="370"/>
        <v>Unacceptable</v>
      </c>
      <c r="S2664" t="str">
        <f t="shared" si="372"/>
        <v>Safe</v>
      </c>
      <c r="T2664" t="str">
        <f t="shared" si="373"/>
        <v>Acceptable</v>
      </c>
      <c r="U2664" t="str">
        <f t="shared" si="374"/>
        <v>Acceptable</v>
      </c>
      <c r="V2664" t="str">
        <f t="shared" si="375"/>
        <v>Safe</v>
      </c>
      <c r="W2664" t="str">
        <f t="shared" si="376"/>
        <v>Acceptable</v>
      </c>
      <c r="AA2664" t="str">
        <f t="shared" si="377"/>
        <v>Not-Potable</v>
      </c>
      <c r="AB2664" t="str">
        <f t="shared" si="378"/>
        <v>Potable</v>
      </c>
      <c r="AC2664" t="s">
        <v>40</v>
      </c>
    </row>
    <row r="2665" spans="2:29" x14ac:dyDescent="0.3">
      <c r="B2665">
        <v>4.5566567190606504</v>
      </c>
      <c r="C2665">
        <v>156.42294088267801</v>
      </c>
      <c r="D2665">
        <v>144.00718628556001</v>
      </c>
      <c r="E2665">
        <v>9.4612850796799908</v>
      </c>
      <c r="F2665">
        <f>$AH$27</f>
        <v>333.77577661081307</v>
      </c>
      <c r="G2665">
        <v>483.745716139281</v>
      </c>
      <c r="H2665">
        <v>7.8977244286841097</v>
      </c>
      <c r="I2665">
        <v>54.913943458745102</v>
      </c>
      <c r="J2665">
        <v>4.3922573245475398</v>
      </c>
      <c r="O2665" t="str">
        <f t="shared" si="371"/>
        <v>Acidic</v>
      </c>
      <c r="P2665" t="str" cm="1">
        <f t="array" ref="P2665">_xlfn.IFS(C2664&lt;=60,"Soft",
C2664&lt;120,"Moderately Soft",
C2664&lt;=170,"Desirable",
C2664&lt;=240,"Moderately Hard",
C2664&gt;240,"Hard")</f>
        <v>Desirable</v>
      </c>
      <c r="Q2665" t="str" cm="1">
        <f t="array" ref="Q2665">_xlfn.IFS(D2664&lt;50,"Non-Beneficial",
D2664&lt;=150,"Excellent",
D2664&lt;=250,"Good",
D2664&lt;=350,"Average",
D2664&lt;=500,"Poor",
D2664&lt;=800,"Very Poor",
D2664&gt;800,"Unacceptable")</f>
        <v>Good</v>
      </c>
      <c r="R2665" t="str">
        <f t="shared" si="370"/>
        <v>Unacceptable</v>
      </c>
      <c r="S2665" t="str">
        <f t="shared" si="372"/>
        <v>Safe</v>
      </c>
      <c r="T2665" t="str">
        <f t="shared" si="373"/>
        <v>Acceptable</v>
      </c>
      <c r="U2665" t="str">
        <f t="shared" si="374"/>
        <v>Acceptable</v>
      </c>
      <c r="V2665" t="str">
        <f t="shared" si="375"/>
        <v>Safe</v>
      </c>
      <c r="W2665" t="str">
        <f t="shared" si="376"/>
        <v>Acceptable</v>
      </c>
      <c r="AA2665" t="str">
        <f t="shared" si="377"/>
        <v>Not-Potable</v>
      </c>
      <c r="AB2665" t="str">
        <f t="shared" si="378"/>
        <v>Not-Potable</v>
      </c>
      <c r="AC2665" t="s">
        <v>40</v>
      </c>
    </row>
    <row r="2666" spans="2:29" x14ac:dyDescent="0.3">
      <c r="B2666">
        <v>7.3330034472053196</v>
      </c>
      <c r="C2666">
        <v>189.44796474386001</v>
      </c>
      <c r="D2666">
        <v>323.58538595071599</v>
      </c>
      <c r="E2666">
        <v>6.3463782136740701</v>
      </c>
      <c r="F2666">
        <v>341.34644310357498</v>
      </c>
      <c r="G2666">
        <v>490.62529134689697</v>
      </c>
      <c r="H2666">
        <v>12.5374662800492</v>
      </c>
      <c r="I2666">
        <v>61.581378086938301</v>
      </c>
      <c r="J2666">
        <v>2.64200380628133</v>
      </c>
      <c r="O2666" t="str">
        <f t="shared" si="371"/>
        <v>Acidic</v>
      </c>
      <c r="P2666" t="str" cm="1">
        <f t="array" ref="P2666">_xlfn.IFS(C2665&lt;=60,"Soft",
C2665&lt;120,"Moderately Soft",
C2665&lt;=170,"Desirable",
C2665&lt;=240,"Moderately Hard",
C2665&gt;240,"Hard")</f>
        <v>Desirable</v>
      </c>
      <c r="Q2666" t="str" cm="1">
        <f t="array" ref="Q2666">_xlfn.IFS(D2665&lt;50,"Non-Beneficial",
D2665&lt;=150,"Excellent",
D2665&lt;=250,"Good",
D2665&lt;=350,"Average",
D2665&lt;=500,"Poor",
D2665&lt;=800,"Very Poor",
D2665&gt;800,"Unacceptable")</f>
        <v>Excellent</v>
      </c>
      <c r="R2666" t="str">
        <f t="shared" si="370"/>
        <v>Unacceptable</v>
      </c>
      <c r="S2666" t="str">
        <f t="shared" si="372"/>
        <v>Safe</v>
      </c>
      <c r="T2666" t="str">
        <f t="shared" si="373"/>
        <v>Acceptable</v>
      </c>
      <c r="U2666" t="str">
        <f t="shared" si="374"/>
        <v>Acceptable</v>
      </c>
      <c r="V2666" t="str">
        <f t="shared" si="375"/>
        <v>Safe</v>
      </c>
      <c r="W2666" t="str">
        <f t="shared" si="376"/>
        <v>Acceptable</v>
      </c>
      <c r="AA2666" t="str">
        <f t="shared" si="377"/>
        <v>Not-Potable</v>
      </c>
      <c r="AB2666" t="str">
        <f t="shared" si="378"/>
        <v>Not-Potable</v>
      </c>
      <c r="AC2666" t="s">
        <v>40</v>
      </c>
    </row>
    <row r="2667" spans="2:29" x14ac:dyDescent="0.3">
      <c r="B2667">
        <v>7.1143867193719403</v>
      </c>
      <c r="C2667">
        <v>196.53396007421401</v>
      </c>
      <c r="D2667">
        <v>270.22708504795702</v>
      </c>
      <c r="E2667">
        <v>6.1767862586660502</v>
      </c>
      <c r="F2667">
        <f>$AH$27</f>
        <v>333.77577661081307</v>
      </c>
      <c r="G2667">
        <v>497.52360464767497</v>
      </c>
      <c r="H2667">
        <v>18.704278537998899</v>
      </c>
      <c r="I2667">
        <v>59.730438145716903</v>
      </c>
      <c r="J2667">
        <v>3.76268246576393</v>
      </c>
      <c r="O2667" t="str">
        <f t="shared" si="371"/>
        <v>Neutral</v>
      </c>
      <c r="P2667" t="str" cm="1">
        <f t="array" ref="P2667">_xlfn.IFS(C2666&lt;=60,"Soft",
C2666&lt;120,"Moderately Soft",
C2666&lt;=170,"Desirable",
C2666&lt;=240,"Moderately Hard",
C2666&gt;240,"Hard")</f>
        <v>Moderately Hard</v>
      </c>
      <c r="Q2667" t="str" cm="1">
        <f t="array" ref="Q2667">_xlfn.IFS(D2666&lt;50,"Non-Beneficial",
D2666&lt;=150,"Excellent",
D2666&lt;=250,"Good",
D2666&lt;=350,"Average",
D2666&lt;=500,"Poor",
D2666&lt;=800,"Very Poor",
D2666&gt;800,"Unacceptable")</f>
        <v>Average</v>
      </c>
      <c r="R2667" t="str">
        <f t="shared" si="370"/>
        <v>Needs Boiling</v>
      </c>
      <c r="S2667" t="str">
        <f t="shared" si="372"/>
        <v>Safe</v>
      </c>
      <c r="T2667" t="str">
        <f t="shared" si="373"/>
        <v>Acceptable</v>
      </c>
      <c r="U2667" t="str">
        <f t="shared" si="374"/>
        <v>Acceptable</v>
      </c>
      <c r="V2667" t="str">
        <f t="shared" si="375"/>
        <v>Safe</v>
      </c>
      <c r="W2667" t="str">
        <f t="shared" si="376"/>
        <v>Acceptable</v>
      </c>
      <c r="AA2667" t="str">
        <f t="shared" si="377"/>
        <v>Potable</v>
      </c>
      <c r="AB2667" t="str">
        <f t="shared" si="378"/>
        <v>Potable</v>
      </c>
      <c r="AC2667" t="s">
        <v>40</v>
      </c>
    </row>
    <row r="2668" spans="2:29" x14ac:dyDescent="0.3">
      <c r="B2668">
        <v>6.3769504639914398</v>
      </c>
      <c r="C2668">
        <v>170.22707980234199</v>
      </c>
      <c r="D2668">
        <v>160.793612504181</v>
      </c>
      <c r="E2668">
        <v>5.4338024677288503</v>
      </c>
      <c r="F2668">
        <v>331.85689205717699</v>
      </c>
      <c r="G2668">
        <v>311.77290011697499</v>
      </c>
      <c r="H2668">
        <v>15.7037072263096</v>
      </c>
      <c r="I2668">
        <v>54.013111847478903</v>
      </c>
      <c r="J2668">
        <v>4.2843870959619998</v>
      </c>
      <c r="O2668" t="str">
        <f t="shared" si="371"/>
        <v>Neutral</v>
      </c>
      <c r="P2668" t="str" cm="1">
        <f t="array" ref="P2668">_xlfn.IFS(C2667&lt;=60,"Soft",
C2667&lt;120,"Moderately Soft",
C2667&lt;=170,"Desirable",
C2667&lt;=240,"Moderately Hard",
C2667&gt;240,"Hard")</f>
        <v>Moderately Hard</v>
      </c>
      <c r="Q2668" t="str" cm="1">
        <f t="array" ref="Q2668">_xlfn.IFS(D2667&lt;50,"Non-Beneficial",
D2667&lt;=150,"Excellent",
D2667&lt;=250,"Good",
D2667&lt;=350,"Average",
D2667&lt;=500,"Poor",
D2667&lt;=800,"Very Poor",
D2667&gt;800,"Unacceptable")</f>
        <v>Average</v>
      </c>
      <c r="R2668" t="str">
        <f t="shared" si="370"/>
        <v>Needs Boiling</v>
      </c>
      <c r="S2668" t="str">
        <f t="shared" si="372"/>
        <v>Safe</v>
      </c>
      <c r="T2668" t="str">
        <f t="shared" si="373"/>
        <v>Acceptable</v>
      </c>
      <c r="U2668" t="str">
        <f t="shared" si="374"/>
        <v>Acceptable</v>
      </c>
      <c r="V2668" t="str">
        <f t="shared" si="375"/>
        <v>Safe</v>
      </c>
      <c r="W2668" t="str">
        <f t="shared" si="376"/>
        <v>Acceptable</v>
      </c>
      <c r="AA2668" t="str">
        <f t="shared" si="377"/>
        <v>Potable</v>
      </c>
      <c r="AB2668" t="str">
        <f t="shared" si="378"/>
        <v>Potable</v>
      </c>
      <c r="AC2668" t="s">
        <v>40</v>
      </c>
    </row>
    <row r="2669" spans="2:29" x14ac:dyDescent="0.3">
      <c r="B2669">
        <v>9.3382350184306393</v>
      </c>
      <c r="C2669">
        <v>248.37601559864899</v>
      </c>
      <c r="D2669">
        <v>174.16801779548899</v>
      </c>
      <c r="E2669">
        <v>6.6658732605336901</v>
      </c>
      <c r="F2669">
        <v>342.72080768956999</v>
      </c>
      <c r="G2669">
        <v>505.67740885566599</v>
      </c>
      <c r="H2669">
        <v>19.742815270925799</v>
      </c>
      <c r="I2669">
        <v>58.658529846099903</v>
      </c>
      <c r="J2669">
        <v>1.8725726008413099</v>
      </c>
      <c r="O2669" t="str">
        <f t="shared" si="371"/>
        <v>Acidic</v>
      </c>
      <c r="P2669" t="str" cm="1">
        <f t="array" ref="P2669">_xlfn.IFS(C2668&lt;=60,"Soft",
C2668&lt;120,"Moderately Soft",
C2668&lt;=170,"Desirable",
C2668&lt;=240,"Moderately Hard",
C2668&gt;240,"Hard")</f>
        <v>Moderately Hard</v>
      </c>
      <c r="Q2669" t="str" cm="1">
        <f t="array" ref="Q2669">_xlfn.IFS(D2668&lt;50,"Non-Beneficial",
D2668&lt;=150,"Excellent",
D2668&lt;=250,"Good",
D2668&lt;=350,"Average",
D2668&lt;=500,"Poor",
D2668&lt;=800,"Very Poor",
D2668&gt;800,"Unacceptable")</f>
        <v>Good</v>
      </c>
      <c r="R2669" t="str">
        <f t="shared" si="370"/>
        <v>Needs Boiling</v>
      </c>
      <c r="S2669" t="str">
        <f t="shared" si="372"/>
        <v>Safe</v>
      </c>
      <c r="T2669" t="str">
        <f t="shared" si="373"/>
        <v>Acceptable</v>
      </c>
      <c r="U2669" t="str">
        <f t="shared" si="374"/>
        <v>Acceptable</v>
      </c>
      <c r="V2669" t="str">
        <f t="shared" si="375"/>
        <v>Safe</v>
      </c>
      <c r="W2669" t="str">
        <f t="shared" si="376"/>
        <v>Acceptable</v>
      </c>
      <c r="AA2669" t="str">
        <f t="shared" si="377"/>
        <v>Not-Potable</v>
      </c>
      <c r="AB2669" t="str">
        <f t="shared" si="378"/>
        <v>Potable</v>
      </c>
      <c r="AC2669" t="s">
        <v>40</v>
      </c>
    </row>
    <row r="2670" spans="2:29" x14ac:dyDescent="0.3">
      <c r="B2670">
        <f>$AG$27</f>
        <v>7.080794504276815</v>
      </c>
      <c r="C2670">
        <v>130.55856146255101</v>
      </c>
      <c r="D2670">
        <v>174.29584949659599</v>
      </c>
      <c r="E2670">
        <v>6.3176544269347303</v>
      </c>
      <c r="F2670">
        <v>322.05958759075401</v>
      </c>
      <c r="G2670">
        <v>524.645642760344</v>
      </c>
      <c r="H2670">
        <v>15.3180483902291</v>
      </c>
      <c r="I2670">
        <v>75.376408135613403</v>
      </c>
      <c r="J2670">
        <v>5.54132227963128</v>
      </c>
      <c r="O2670" t="str">
        <f t="shared" si="371"/>
        <v>Alkaline</v>
      </c>
      <c r="P2670" t="str" cm="1">
        <f t="array" ref="P2670">_xlfn.IFS(C2669&lt;=60,"Soft",
C2669&lt;120,"Moderately Soft",
C2669&lt;=170,"Desirable",
C2669&lt;=240,"Moderately Hard",
C2669&gt;240,"Hard")</f>
        <v>Hard</v>
      </c>
      <c r="Q2670" t="str" cm="1">
        <f t="array" ref="Q2670">_xlfn.IFS(D2669&lt;50,"Non-Beneficial",
D2669&lt;=150,"Excellent",
D2669&lt;=250,"Good",
D2669&lt;=350,"Average",
D2669&lt;=500,"Poor",
D2669&lt;=800,"Very Poor",
D2669&gt;800,"Unacceptable")</f>
        <v>Good</v>
      </c>
      <c r="R2670" t="str">
        <f t="shared" si="370"/>
        <v>Needs Boiling</v>
      </c>
      <c r="S2670" t="str">
        <f t="shared" si="372"/>
        <v>Safe</v>
      </c>
      <c r="T2670" t="str">
        <f t="shared" si="373"/>
        <v>Unacceptable</v>
      </c>
      <c r="U2670" t="str">
        <f t="shared" si="374"/>
        <v>Acceptable</v>
      </c>
      <c r="V2670" t="str">
        <f t="shared" si="375"/>
        <v>Safe</v>
      </c>
      <c r="W2670" t="str">
        <f t="shared" si="376"/>
        <v>Acceptable</v>
      </c>
      <c r="AA2670" t="str">
        <f t="shared" si="377"/>
        <v>Not-Potable</v>
      </c>
      <c r="AB2670" t="str">
        <f t="shared" si="378"/>
        <v>Not-Potable</v>
      </c>
      <c r="AC2670" t="s">
        <v>40</v>
      </c>
    </row>
    <row r="2671" spans="2:29" x14ac:dyDescent="0.3">
      <c r="B2671">
        <v>8.9338776100857604</v>
      </c>
      <c r="C2671">
        <v>278.23175355555401</v>
      </c>
      <c r="D2671">
        <v>141.79622740757401</v>
      </c>
      <c r="E2671">
        <v>8.1282623798196099</v>
      </c>
      <c r="F2671">
        <v>318.35650232816698</v>
      </c>
      <c r="G2671">
        <v>335.24051115824301</v>
      </c>
      <c r="H2671">
        <v>16.664900007773301</v>
      </c>
      <c r="I2671">
        <v>48.357256752389702</v>
      </c>
      <c r="J2671">
        <v>4.3747965217155498</v>
      </c>
      <c r="O2671" t="str">
        <f t="shared" si="371"/>
        <v>Neutral</v>
      </c>
      <c r="P2671" t="str" cm="1">
        <f t="array" ref="P2671">_xlfn.IFS(C2670&lt;=60,"Soft",
C2670&lt;120,"Moderately Soft",
C2670&lt;=170,"Desirable",
C2670&lt;=240,"Moderately Hard",
C2670&gt;240,"Hard")</f>
        <v>Desirable</v>
      </c>
      <c r="Q2671" t="str" cm="1">
        <f t="array" ref="Q2671">_xlfn.IFS(D2670&lt;50,"Non-Beneficial",
D2670&lt;=150,"Excellent",
D2670&lt;=250,"Good",
D2670&lt;=350,"Average",
D2670&lt;=500,"Poor",
D2670&lt;=800,"Very Poor",
D2670&gt;800,"Unacceptable")</f>
        <v>Good</v>
      </c>
      <c r="R2671" t="str">
        <f t="shared" si="370"/>
        <v>Needs Boiling</v>
      </c>
      <c r="S2671" t="str">
        <f t="shared" si="372"/>
        <v>Safe</v>
      </c>
      <c r="T2671" t="str">
        <f t="shared" si="373"/>
        <v>Unacceptable</v>
      </c>
      <c r="U2671" t="str">
        <f t="shared" si="374"/>
        <v>Acceptable</v>
      </c>
      <c r="V2671" t="str">
        <f t="shared" si="375"/>
        <v>Safe</v>
      </c>
      <c r="W2671" t="str">
        <f t="shared" si="376"/>
        <v>Unacceptable</v>
      </c>
      <c r="AA2671" t="str">
        <f t="shared" si="377"/>
        <v>Not-Potable</v>
      </c>
      <c r="AB2671" t="str">
        <f t="shared" si="378"/>
        <v>Not-Potable</v>
      </c>
      <c r="AC2671" t="s">
        <v>40</v>
      </c>
    </row>
    <row r="2672" spans="2:29" x14ac:dyDescent="0.3">
      <c r="B2672">
        <v>10.600589992057101</v>
      </c>
      <c r="C2672">
        <v>274.96878293573297</v>
      </c>
      <c r="D2672">
        <v>215.583087411462</v>
      </c>
      <c r="E2672">
        <v>6.1128190829090299</v>
      </c>
      <c r="F2672">
        <v>350.36370282930898</v>
      </c>
      <c r="G2672">
        <v>331.12049587292501</v>
      </c>
      <c r="H2672">
        <v>12.6107986198697</v>
      </c>
      <c r="I2672">
        <f>$AI$27</f>
        <v>66.396292946768</v>
      </c>
      <c r="J2672">
        <v>5.4777003137917202</v>
      </c>
      <c r="O2672" t="str">
        <f t="shared" si="371"/>
        <v>Alkaline</v>
      </c>
      <c r="P2672" t="str" cm="1">
        <f t="array" ref="P2672">_xlfn.IFS(C2671&lt;=60,"Soft",
C2671&lt;120,"Moderately Soft",
C2671&lt;=170,"Desirable",
C2671&lt;=240,"Moderately Hard",
C2671&gt;240,"Hard")</f>
        <v>Hard</v>
      </c>
      <c r="Q2672" t="str" cm="1">
        <f t="array" ref="Q2672">_xlfn.IFS(D2671&lt;50,"Non-Beneficial",
D2671&lt;=150,"Excellent",
D2671&lt;=250,"Good",
D2671&lt;=350,"Average",
D2671&lt;=500,"Poor",
D2671&lt;=800,"Very Poor",
D2671&gt;800,"Unacceptable")</f>
        <v>Excellent</v>
      </c>
      <c r="R2672" t="str">
        <f t="shared" si="370"/>
        <v>Unacceptable</v>
      </c>
      <c r="S2672" t="str">
        <f t="shared" si="372"/>
        <v>Safe</v>
      </c>
      <c r="T2672" t="str">
        <f t="shared" si="373"/>
        <v>Acceptable</v>
      </c>
      <c r="U2672" t="str">
        <f t="shared" si="374"/>
        <v>Acceptable</v>
      </c>
      <c r="V2672" t="str">
        <f t="shared" si="375"/>
        <v>Safe</v>
      </c>
      <c r="W2672" t="str">
        <f t="shared" si="376"/>
        <v>Acceptable</v>
      </c>
      <c r="AA2672" t="str">
        <f t="shared" si="377"/>
        <v>Not-Potable</v>
      </c>
      <c r="AB2672" t="str">
        <f t="shared" si="378"/>
        <v>Not-Potable</v>
      </c>
      <c r="AC2672" t="s">
        <v>40</v>
      </c>
    </row>
    <row r="2673" spans="2:29" x14ac:dyDescent="0.3">
      <c r="B2673">
        <v>6.8388167067275303</v>
      </c>
      <c r="C2673">
        <v>196.196213289875</v>
      </c>
      <c r="D2673">
        <v>118.772366487497</v>
      </c>
      <c r="E2673">
        <v>9.6246994265146899</v>
      </c>
      <c r="F2673">
        <v>365.34884034345498</v>
      </c>
      <c r="G2673">
        <v>363.80347647662899</v>
      </c>
      <c r="H2673">
        <v>14.9240580682821</v>
      </c>
      <c r="I2673">
        <v>41.121382413693397</v>
      </c>
      <c r="J2673">
        <v>4.7765362547724601</v>
      </c>
      <c r="O2673" t="str">
        <f t="shared" si="371"/>
        <v>Alkaline</v>
      </c>
      <c r="P2673" t="str" cm="1">
        <f t="array" ref="P2673">_xlfn.IFS(C2672&lt;=60,"Soft",
C2672&lt;120,"Moderately Soft",
C2672&lt;=170,"Desirable",
C2672&lt;=240,"Moderately Hard",
C2672&gt;240,"Hard")</f>
        <v>Hard</v>
      </c>
      <c r="Q2673" t="str" cm="1">
        <f t="array" ref="Q2673">_xlfn.IFS(D2672&lt;50,"Non-Beneficial",
D2672&lt;=150,"Excellent",
D2672&lt;=250,"Good",
D2672&lt;=350,"Average",
D2672&lt;=500,"Poor",
D2672&lt;=800,"Very Poor",
D2672&gt;800,"Unacceptable")</f>
        <v>Good</v>
      </c>
      <c r="R2673" t="str">
        <f t="shared" si="370"/>
        <v>Needs Boiling</v>
      </c>
      <c r="S2673" t="str">
        <f t="shared" si="372"/>
        <v>Safe</v>
      </c>
      <c r="T2673" t="str">
        <f t="shared" si="373"/>
        <v>Acceptable</v>
      </c>
      <c r="U2673" t="str">
        <f t="shared" si="374"/>
        <v>Acceptable</v>
      </c>
      <c r="V2673" t="str">
        <f t="shared" si="375"/>
        <v>Safe</v>
      </c>
      <c r="W2673" t="str">
        <f t="shared" si="376"/>
        <v>Unacceptable</v>
      </c>
      <c r="AA2673" t="str">
        <f t="shared" si="377"/>
        <v>Not-Potable</v>
      </c>
      <c r="AB2673" t="str">
        <f t="shared" si="378"/>
        <v>Not-Potable</v>
      </c>
      <c r="AC2673" t="s">
        <v>40</v>
      </c>
    </row>
    <row r="2674" spans="2:29" x14ac:dyDescent="0.3">
      <c r="B2674">
        <v>5.6008765174706001</v>
      </c>
      <c r="C2674">
        <v>183.57378304518801</v>
      </c>
      <c r="D2674">
        <v>204.11664380713998</v>
      </c>
      <c r="E2674">
        <v>9.7537662276221404</v>
      </c>
      <c r="F2674">
        <v>336.40481868430999</v>
      </c>
      <c r="G2674">
        <v>368.35998395197601</v>
      </c>
      <c r="H2674">
        <v>11.0958780059443</v>
      </c>
      <c r="I2674">
        <v>66.820124061622707</v>
      </c>
      <c r="J2674">
        <v>4.3620336693559496</v>
      </c>
      <c r="O2674" t="str">
        <f t="shared" si="371"/>
        <v>Neutral</v>
      </c>
      <c r="P2674" t="str" cm="1">
        <f t="array" ref="P2674">_xlfn.IFS(C2673&lt;=60,"Soft",
C2673&lt;120,"Moderately Soft",
C2673&lt;=170,"Desirable",
C2673&lt;=240,"Moderately Hard",
C2673&gt;240,"Hard")</f>
        <v>Moderately Hard</v>
      </c>
      <c r="Q2674" t="str" cm="1">
        <f t="array" ref="Q2674">_xlfn.IFS(D2673&lt;50,"Non-Beneficial",
D2673&lt;=150,"Excellent",
D2673&lt;=250,"Good",
D2673&lt;=350,"Average",
D2673&lt;=500,"Poor",
D2673&lt;=800,"Very Poor",
D2673&gt;800,"Unacceptable")</f>
        <v>Excellent</v>
      </c>
      <c r="R2674" t="str">
        <f t="shared" si="370"/>
        <v>Unacceptable</v>
      </c>
      <c r="S2674" t="str">
        <f t="shared" si="372"/>
        <v>Safe</v>
      </c>
      <c r="T2674" t="str">
        <f t="shared" si="373"/>
        <v>Acceptable</v>
      </c>
      <c r="U2674" t="str">
        <f t="shared" si="374"/>
        <v>Acceptable</v>
      </c>
      <c r="V2674" t="str">
        <f t="shared" si="375"/>
        <v>Safe</v>
      </c>
      <c r="W2674" t="str">
        <f t="shared" si="376"/>
        <v>Acceptable</v>
      </c>
      <c r="AA2674" t="str">
        <f t="shared" si="377"/>
        <v>Not-Potable</v>
      </c>
      <c r="AB2674" t="str">
        <f t="shared" si="378"/>
        <v>Potable</v>
      </c>
      <c r="AC2674" t="s">
        <v>40</v>
      </c>
    </row>
    <row r="2675" spans="2:29" x14ac:dyDescent="0.3">
      <c r="B2675">
        <v>6.1025333060713498</v>
      </c>
      <c r="C2675">
        <v>179.39723218654601</v>
      </c>
      <c r="D2675">
        <v>241.962644149027</v>
      </c>
      <c r="E2675">
        <v>7.1553437800633697</v>
      </c>
      <c r="F2675">
        <v>321.44211330793303</v>
      </c>
      <c r="G2675">
        <v>525.900094922427</v>
      </c>
      <c r="H2675">
        <v>13.478149838010101</v>
      </c>
      <c r="I2675">
        <v>60.058290234083699</v>
      </c>
      <c r="J2675">
        <v>2.2925737812435298</v>
      </c>
      <c r="O2675" t="str">
        <f t="shared" si="371"/>
        <v>Acidic</v>
      </c>
      <c r="P2675" t="str" cm="1">
        <f t="array" ref="P2675">_xlfn.IFS(C2674&lt;=60,"Soft",
C2674&lt;120,"Moderately Soft",
C2674&lt;=170,"Desirable",
C2674&lt;=240,"Moderately Hard",
C2674&gt;240,"Hard")</f>
        <v>Moderately Hard</v>
      </c>
      <c r="Q2675" t="str" cm="1">
        <f t="array" ref="Q2675">_xlfn.IFS(D2674&lt;50,"Non-Beneficial",
D2674&lt;=150,"Excellent",
D2674&lt;=250,"Good",
D2674&lt;=350,"Average",
D2674&lt;=500,"Poor",
D2674&lt;=800,"Very Poor",
D2674&gt;800,"Unacceptable")</f>
        <v>Good</v>
      </c>
      <c r="R2675" t="str">
        <f t="shared" si="370"/>
        <v>Unacceptable</v>
      </c>
      <c r="S2675" t="str">
        <f t="shared" si="372"/>
        <v>Safe</v>
      </c>
      <c r="T2675" t="str">
        <f t="shared" si="373"/>
        <v>Acceptable</v>
      </c>
      <c r="U2675" t="str">
        <f t="shared" si="374"/>
        <v>Acceptable</v>
      </c>
      <c r="V2675" t="str">
        <f t="shared" si="375"/>
        <v>Safe</v>
      </c>
      <c r="W2675" t="str">
        <f t="shared" si="376"/>
        <v>Acceptable</v>
      </c>
      <c r="AA2675" t="str">
        <f t="shared" si="377"/>
        <v>Not-Potable</v>
      </c>
      <c r="AB2675" t="str">
        <f t="shared" si="378"/>
        <v>Not-Potable</v>
      </c>
      <c r="AC2675" t="s">
        <v>40</v>
      </c>
    </row>
    <row r="2676" spans="2:29" x14ac:dyDescent="0.3">
      <c r="B2676">
        <v>6.4909229964553603</v>
      </c>
      <c r="C2676">
        <v>189.03158818746701</v>
      </c>
      <c r="D2676">
        <v>304.53623185522099</v>
      </c>
      <c r="E2676">
        <v>6.0601189297076603</v>
      </c>
      <c r="F2676">
        <v>297.512799135948</v>
      </c>
      <c r="G2676">
        <v>476.91672555668799</v>
      </c>
      <c r="H2676">
        <v>14.9739696543776</v>
      </c>
      <c r="I2676">
        <v>47.012889443765701</v>
      </c>
      <c r="J2676">
        <v>4.3723333822422896</v>
      </c>
      <c r="O2676" t="str">
        <f t="shared" si="371"/>
        <v>Acidic</v>
      </c>
      <c r="P2676" t="str" cm="1">
        <f t="array" ref="P2676">_xlfn.IFS(C2675&lt;=60,"Soft",
C2675&lt;120,"Moderately Soft",
C2675&lt;=170,"Desirable",
C2675&lt;=240,"Moderately Hard",
C2675&gt;240,"Hard")</f>
        <v>Moderately Hard</v>
      </c>
      <c r="Q2676" t="str" cm="1">
        <f t="array" ref="Q2676">_xlfn.IFS(D2675&lt;50,"Non-Beneficial",
D2675&lt;=150,"Excellent",
D2675&lt;=250,"Good",
D2675&lt;=350,"Average",
D2675&lt;=500,"Poor",
D2675&lt;=800,"Very Poor",
D2675&gt;800,"Unacceptable")</f>
        <v>Good</v>
      </c>
      <c r="R2676" t="str">
        <f t="shared" si="370"/>
        <v>Unacceptable</v>
      </c>
      <c r="S2676" t="str">
        <f t="shared" si="372"/>
        <v>Safe</v>
      </c>
      <c r="T2676" t="str">
        <f t="shared" si="373"/>
        <v>Unacceptable</v>
      </c>
      <c r="U2676" t="str">
        <f t="shared" si="374"/>
        <v>Acceptable</v>
      </c>
      <c r="V2676" t="str">
        <f t="shared" si="375"/>
        <v>Safe</v>
      </c>
      <c r="W2676" t="str">
        <f t="shared" si="376"/>
        <v>Acceptable</v>
      </c>
      <c r="AA2676" t="str">
        <f t="shared" si="377"/>
        <v>Not-Potable</v>
      </c>
      <c r="AB2676" t="str">
        <f t="shared" si="378"/>
        <v>Not-Potable</v>
      </c>
      <c r="AC2676" t="s">
        <v>40</v>
      </c>
    </row>
    <row r="2677" spans="2:29" x14ac:dyDescent="0.3">
      <c r="B2677">
        <v>8.5069790700741201</v>
      </c>
      <c r="C2677">
        <v>197.74514118120999</v>
      </c>
      <c r="D2677">
        <v>200.98199517977599</v>
      </c>
      <c r="E2677">
        <v>6.4565557573367203</v>
      </c>
      <c r="F2677">
        <v>344.12725339790597</v>
      </c>
      <c r="G2677">
        <v>555.91979620340703</v>
      </c>
      <c r="H2677">
        <v>9.0283589062448097</v>
      </c>
      <c r="I2677">
        <v>78.933096308238106</v>
      </c>
      <c r="J2677">
        <v>3.8817938351483101</v>
      </c>
      <c r="O2677" t="str">
        <f t="shared" si="371"/>
        <v>Acidic</v>
      </c>
      <c r="P2677" t="str" cm="1">
        <f t="array" ref="P2677">_xlfn.IFS(C2676&lt;=60,"Soft",
C2676&lt;120,"Moderately Soft",
C2676&lt;=170,"Desirable",
C2676&lt;=240,"Moderately Hard",
C2676&gt;240,"Hard")</f>
        <v>Moderately Hard</v>
      </c>
      <c r="Q2677" t="str" cm="1">
        <f t="array" ref="Q2677">_xlfn.IFS(D2676&lt;50,"Non-Beneficial",
D2676&lt;=150,"Excellent",
D2676&lt;=250,"Good",
D2676&lt;=350,"Average",
D2676&lt;=500,"Poor",
D2676&lt;=800,"Very Poor",
D2676&gt;800,"Unacceptable")</f>
        <v>Average</v>
      </c>
      <c r="R2677" t="str">
        <f t="shared" si="370"/>
        <v>Needs Boiling</v>
      </c>
      <c r="S2677" t="str">
        <f t="shared" si="372"/>
        <v>Safe</v>
      </c>
      <c r="T2677" t="str">
        <f t="shared" si="373"/>
        <v>Acceptable</v>
      </c>
      <c r="U2677" t="str">
        <f t="shared" si="374"/>
        <v>Acceptable</v>
      </c>
      <c r="V2677" t="str">
        <f t="shared" si="375"/>
        <v>Safe</v>
      </c>
      <c r="W2677" t="str">
        <f t="shared" si="376"/>
        <v>Acceptable</v>
      </c>
      <c r="AA2677" t="str">
        <f t="shared" si="377"/>
        <v>Not-Potable</v>
      </c>
      <c r="AB2677" t="str">
        <f t="shared" si="378"/>
        <v>Potable</v>
      </c>
      <c r="AC2677" t="s">
        <v>40</v>
      </c>
    </row>
    <row r="2678" spans="2:29" x14ac:dyDescent="0.3">
      <c r="B2678">
        <v>7.4132883405347796</v>
      </c>
      <c r="C2678">
        <v>196.45230247043901</v>
      </c>
      <c r="D2678">
        <v>174.65345582051799</v>
      </c>
      <c r="E2678">
        <v>6.3091958271735002</v>
      </c>
      <c r="F2678">
        <v>355.164792331819</v>
      </c>
      <c r="G2678">
        <v>300.93349153001299</v>
      </c>
      <c r="H2678">
        <v>13.1780688840952</v>
      </c>
      <c r="I2678">
        <v>80.604776344142493</v>
      </c>
      <c r="J2678">
        <v>3.2901059062611999</v>
      </c>
      <c r="O2678" t="str">
        <f t="shared" si="371"/>
        <v>Alkaline</v>
      </c>
      <c r="P2678" t="str" cm="1">
        <f t="array" ref="P2678">_xlfn.IFS(C2677&lt;=60,"Soft",
C2677&lt;120,"Moderately Soft",
C2677&lt;=170,"Desirable",
C2677&lt;=240,"Moderately Hard",
C2677&gt;240,"Hard")</f>
        <v>Moderately Hard</v>
      </c>
      <c r="Q2678" t="str" cm="1">
        <f t="array" ref="Q2678">_xlfn.IFS(D2677&lt;50,"Non-Beneficial",
D2677&lt;=150,"Excellent",
D2677&lt;=250,"Good",
D2677&lt;=350,"Average",
D2677&lt;=500,"Poor",
D2677&lt;=800,"Very Poor",
D2677&gt;800,"Unacceptable")</f>
        <v>Good</v>
      </c>
      <c r="R2678" t="str">
        <f t="shared" si="370"/>
        <v>Needs Boiling</v>
      </c>
      <c r="S2678" t="str">
        <f t="shared" si="372"/>
        <v>Safe</v>
      </c>
      <c r="T2678" t="str">
        <f t="shared" si="373"/>
        <v>Unacceptable</v>
      </c>
      <c r="U2678" t="str">
        <f t="shared" si="374"/>
        <v>Acceptable</v>
      </c>
      <c r="V2678" t="str">
        <f t="shared" si="375"/>
        <v>Safe</v>
      </c>
      <c r="W2678" t="str">
        <f t="shared" si="376"/>
        <v>Acceptable</v>
      </c>
      <c r="AA2678" t="str">
        <f t="shared" si="377"/>
        <v>Not-Potable</v>
      </c>
      <c r="AB2678" t="str">
        <f t="shared" si="378"/>
        <v>Not-Potable</v>
      </c>
      <c r="AC2678" t="s">
        <v>40</v>
      </c>
    </row>
    <row r="2679" spans="2:29" x14ac:dyDescent="0.3">
      <c r="B2679">
        <f>$AG$27</f>
        <v>7.080794504276815</v>
      </c>
      <c r="C2679">
        <v>252.40456462351599</v>
      </c>
      <c r="D2679">
        <v>201.97247667738401</v>
      </c>
      <c r="E2679">
        <v>2.56225545818908</v>
      </c>
      <c r="F2679">
        <v>350.54775728028898</v>
      </c>
      <c r="G2679">
        <v>454.969812067649</v>
      </c>
      <c r="H2679">
        <v>12.031863034094799</v>
      </c>
      <c r="I2679">
        <v>69.2922520424884</v>
      </c>
      <c r="J2679">
        <v>5.1464426237828702</v>
      </c>
      <c r="O2679" t="str">
        <f t="shared" si="371"/>
        <v>Neutral</v>
      </c>
      <c r="P2679" t="str" cm="1">
        <f t="array" ref="P2679">_xlfn.IFS(C2678&lt;=60,"Soft",
C2678&lt;120,"Moderately Soft",
C2678&lt;=170,"Desirable",
C2678&lt;=240,"Moderately Hard",
C2678&gt;240,"Hard")</f>
        <v>Moderately Hard</v>
      </c>
      <c r="Q2679" t="str" cm="1">
        <f t="array" ref="Q2679">_xlfn.IFS(D2678&lt;50,"Non-Beneficial",
D2678&lt;=150,"Excellent",
D2678&lt;=250,"Good",
D2678&lt;=350,"Average",
D2678&lt;=500,"Poor",
D2678&lt;=800,"Very Poor",
D2678&gt;800,"Unacceptable")</f>
        <v>Good</v>
      </c>
      <c r="R2679" t="str">
        <f t="shared" si="370"/>
        <v>Needs Boiling</v>
      </c>
      <c r="S2679" t="str">
        <f t="shared" si="372"/>
        <v>Safe</v>
      </c>
      <c r="T2679" t="str">
        <f t="shared" si="373"/>
        <v>Acceptable</v>
      </c>
      <c r="U2679" t="str">
        <f t="shared" si="374"/>
        <v>Acceptable</v>
      </c>
      <c r="V2679" t="str">
        <f t="shared" si="375"/>
        <v>Unsafe</v>
      </c>
      <c r="W2679" t="str">
        <f t="shared" si="376"/>
        <v>Acceptable</v>
      </c>
      <c r="AA2679" t="str">
        <f t="shared" si="377"/>
        <v>Not-Potable</v>
      </c>
      <c r="AB2679" t="str">
        <f t="shared" si="378"/>
        <v>Potable</v>
      </c>
      <c r="AC2679" t="s">
        <v>40</v>
      </c>
    </row>
    <row r="2680" spans="2:29" x14ac:dyDescent="0.3">
      <c r="B2680">
        <v>7.58623578790242</v>
      </c>
      <c r="C2680">
        <v>190.890219332025</v>
      </c>
      <c r="D2680">
        <v>164.09936560013898</v>
      </c>
      <c r="E2680">
        <v>5.7390254281824697</v>
      </c>
      <c r="F2680">
        <f>$AH$27</f>
        <v>333.77577661081307</v>
      </c>
      <c r="G2680">
        <v>402.79949667275099</v>
      </c>
      <c r="H2680">
        <v>13.9060819581549</v>
      </c>
      <c r="I2680">
        <v>95.382662136918299</v>
      </c>
      <c r="J2680">
        <v>4.35133508125476</v>
      </c>
      <c r="O2680" t="str">
        <f t="shared" si="371"/>
        <v>Neutral</v>
      </c>
      <c r="P2680" t="str" cm="1">
        <f t="array" ref="P2680">_xlfn.IFS(C2679&lt;=60,"Soft",
C2679&lt;120,"Moderately Soft",
C2679&lt;=170,"Desirable",
C2679&lt;=240,"Moderately Hard",
C2679&gt;240,"Hard")</f>
        <v>Hard</v>
      </c>
      <c r="Q2680" t="str" cm="1">
        <f t="array" ref="Q2680">_xlfn.IFS(D2679&lt;50,"Non-Beneficial",
D2679&lt;=150,"Excellent",
D2679&lt;=250,"Good",
D2679&lt;=350,"Average",
D2679&lt;=500,"Poor",
D2679&lt;=800,"Very Poor",
D2679&gt;800,"Unacceptable")</f>
        <v>Good</v>
      </c>
      <c r="R2680" t="str">
        <f t="shared" si="370"/>
        <v>Acceptable</v>
      </c>
      <c r="S2680" t="str">
        <f t="shared" si="372"/>
        <v>Safe</v>
      </c>
      <c r="T2680" t="str">
        <f t="shared" si="373"/>
        <v>Acceptable</v>
      </c>
      <c r="U2680" t="str">
        <f t="shared" si="374"/>
        <v>Acceptable</v>
      </c>
      <c r="V2680" t="str">
        <f t="shared" si="375"/>
        <v>Safe</v>
      </c>
      <c r="W2680" t="str">
        <f t="shared" si="376"/>
        <v>Unacceptable</v>
      </c>
      <c r="AA2680" t="str">
        <f t="shared" si="377"/>
        <v>Not-Potable</v>
      </c>
      <c r="AB2680" t="str">
        <f t="shared" si="378"/>
        <v>Not-Potable</v>
      </c>
      <c r="AC2680" t="s">
        <v>40</v>
      </c>
    </row>
    <row r="2681" spans="2:29" x14ac:dyDescent="0.3">
      <c r="B2681">
        <v>7.10334837514052</v>
      </c>
      <c r="C2681">
        <v>249.58935873150301</v>
      </c>
      <c r="D2681">
        <v>44.254264402989499</v>
      </c>
      <c r="E2681">
        <v>8.2117622617105095</v>
      </c>
      <c r="F2681">
        <v>293.078666012322</v>
      </c>
      <c r="G2681">
        <v>268.440850249015</v>
      </c>
      <c r="H2681">
        <v>18.422985406844301</v>
      </c>
      <c r="I2681">
        <v>68.474194130266298</v>
      </c>
      <c r="J2681">
        <v>4.41719356066569</v>
      </c>
      <c r="O2681" t="str">
        <f t="shared" si="371"/>
        <v>Neutral</v>
      </c>
      <c r="P2681" t="str" cm="1">
        <f t="array" ref="P2681">_xlfn.IFS(C2680&lt;=60,"Soft",
C2680&lt;120,"Moderately Soft",
C2680&lt;=170,"Desirable",
C2680&lt;=240,"Moderately Hard",
C2680&gt;240,"Hard")</f>
        <v>Moderately Hard</v>
      </c>
      <c r="Q2681" t="str" cm="1">
        <f t="array" ref="Q2681">_xlfn.IFS(D2680&lt;50,"Non-Beneficial",
D2680&lt;=150,"Excellent",
D2680&lt;=250,"Good",
D2680&lt;=350,"Average",
D2680&lt;=500,"Poor",
D2680&lt;=800,"Very Poor",
D2680&gt;800,"Unacceptable")</f>
        <v>Good</v>
      </c>
      <c r="R2681" t="str">
        <f t="shared" si="370"/>
        <v>Needs Boiling</v>
      </c>
      <c r="S2681" t="str">
        <f t="shared" si="372"/>
        <v>Safe</v>
      </c>
      <c r="T2681" t="str">
        <f t="shared" si="373"/>
        <v>Acceptable</v>
      </c>
      <c r="U2681" t="str">
        <f t="shared" si="374"/>
        <v>Acceptable</v>
      </c>
      <c r="V2681" t="str">
        <f t="shared" si="375"/>
        <v>Unsafe</v>
      </c>
      <c r="W2681" t="str">
        <f t="shared" si="376"/>
        <v>Acceptable</v>
      </c>
      <c r="AA2681" t="str">
        <f t="shared" si="377"/>
        <v>Not-Potable</v>
      </c>
      <c r="AB2681" t="str">
        <f t="shared" si="378"/>
        <v>Potable</v>
      </c>
      <c r="AC2681" t="s">
        <v>40</v>
      </c>
    </row>
    <row r="2682" spans="2:29" x14ac:dyDescent="0.3">
      <c r="B2682">
        <v>6.1534959239771103</v>
      </c>
      <c r="C2682">
        <v>163.205547976579</v>
      </c>
      <c r="D2682">
        <v>481.75852092929404</v>
      </c>
      <c r="E2682">
        <v>7.1538033966597903</v>
      </c>
      <c r="F2682">
        <v>299.56675093202699</v>
      </c>
      <c r="G2682">
        <v>344.71697552529298</v>
      </c>
      <c r="H2682">
        <v>5.1593803075797302</v>
      </c>
      <c r="I2682">
        <v>55.528948601173497</v>
      </c>
      <c r="J2682">
        <v>4.8199704578967797</v>
      </c>
      <c r="O2682" t="str">
        <f t="shared" si="371"/>
        <v>Neutral</v>
      </c>
      <c r="P2682" t="str" cm="1">
        <f t="array" ref="P2682">_xlfn.IFS(C2681&lt;=60,"Soft",
C2681&lt;120,"Moderately Soft",
C2681&lt;=170,"Desirable",
C2681&lt;=240,"Moderately Hard",
C2681&gt;240,"Hard")</f>
        <v>Hard</v>
      </c>
      <c r="Q2682" t="str" cm="1">
        <f t="array" ref="Q2682">_xlfn.IFS(D2681&lt;50,"Non-Beneficial",
D2681&lt;=150,"Excellent",
D2681&lt;=250,"Good",
D2681&lt;=350,"Average",
D2681&lt;=500,"Poor",
D2681&lt;=800,"Very Poor",
D2681&gt;800,"Unacceptable")</f>
        <v>Non-Beneficial</v>
      </c>
      <c r="R2682" t="str">
        <f t="shared" si="370"/>
        <v>Unacceptable</v>
      </c>
      <c r="S2682" t="str">
        <f t="shared" si="372"/>
        <v>Safe</v>
      </c>
      <c r="T2682" t="str">
        <f t="shared" si="373"/>
        <v>Acceptable</v>
      </c>
      <c r="U2682" t="str">
        <f t="shared" si="374"/>
        <v>Acceptable</v>
      </c>
      <c r="V2682" t="str">
        <f t="shared" si="375"/>
        <v>Safe</v>
      </c>
      <c r="W2682" t="str">
        <f t="shared" si="376"/>
        <v>Acceptable</v>
      </c>
      <c r="AA2682" t="str">
        <f t="shared" si="377"/>
        <v>Not-Potable</v>
      </c>
      <c r="AB2682" t="str">
        <f t="shared" si="378"/>
        <v>Not-Potable</v>
      </c>
      <c r="AC2682" t="s">
        <v>40</v>
      </c>
    </row>
    <row r="2683" spans="2:29" x14ac:dyDescent="0.3">
      <c r="B2683">
        <v>2.3767680759599501</v>
      </c>
      <c r="C2683">
        <v>129.863972809751</v>
      </c>
      <c r="D2683">
        <v>116.841116373932</v>
      </c>
      <c r="E2683">
        <v>9.9748078802512197</v>
      </c>
      <c r="F2683">
        <v>301.42974726510602</v>
      </c>
      <c r="G2683">
        <v>503.910389831413</v>
      </c>
      <c r="H2683">
        <v>8.7412577624050396</v>
      </c>
      <c r="I2683">
        <v>76.310694676549502</v>
      </c>
      <c r="J2683">
        <v>3.6292177681489699</v>
      </c>
      <c r="O2683" t="str">
        <f t="shared" si="371"/>
        <v>Acidic</v>
      </c>
      <c r="P2683" t="str" cm="1">
        <f t="array" ref="P2683">_xlfn.IFS(C2682&lt;=60,"Soft",
C2682&lt;120,"Moderately Soft",
C2682&lt;=170,"Desirable",
C2682&lt;=240,"Moderately Hard",
C2682&gt;240,"Hard")</f>
        <v>Desirable</v>
      </c>
      <c r="Q2683" t="str" cm="1">
        <f t="array" ref="Q2683">_xlfn.IFS(D2682&lt;50,"Non-Beneficial",
D2682&lt;=150,"Excellent",
D2682&lt;=250,"Good",
D2682&lt;=350,"Average",
D2682&lt;=500,"Poor",
D2682&lt;=800,"Very Poor",
D2682&gt;800,"Unacceptable")</f>
        <v>Poor</v>
      </c>
      <c r="R2683" t="str">
        <f t="shared" si="370"/>
        <v>Unacceptable</v>
      </c>
      <c r="S2683" t="str">
        <f t="shared" si="372"/>
        <v>Safe</v>
      </c>
      <c r="T2683" t="str">
        <f t="shared" si="373"/>
        <v>Acceptable</v>
      </c>
      <c r="U2683" t="str">
        <f t="shared" si="374"/>
        <v>Acceptable</v>
      </c>
      <c r="V2683" t="str">
        <f t="shared" si="375"/>
        <v>Safe</v>
      </c>
      <c r="W2683" t="str">
        <f t="shared" si="376"/>
        <v>Acceptable</v>
      </c>
      <c r="AA2683" t="str">
        <f t="shared" si="377"/>
        <v>Not-Potable</v>
      </c>
      <c r="AB2683" t="str">
        <f t="shared" si="378"/>
        <v>Not-Potable</v>
      </c>
      <c r="AC2683" t="s">
        <v>40</v>
      </c>
    </row>
    <row r="2684" spans="2:29" x14ac:dyDescent="0.3">
      <c r="B2684">
        <v>7.5148356659639397</v>
      </c>
      <c r="C2684">
        <v>215.43952346987501</v>
      </c>
      <c r="D2684">
        <v>170.17429960402998</v>
      </c>
      <c r="E2684">
        <v>7.4170409918617599</v>
      </c>
      <c r="F2684">
        <v>335.65245394916701</v>
      </c>
      <c r="G2684">
        <v>483.65802844295501</v>
      </c>
      <c r="H2684">
        <v>14.5328543087025</v>
      </c>
      <c r="I2684">
        <v>66.037245738653596</v>
      </c>
      <c r="J2684">
        <v>4.2997321604458998</v>
      </c>
      <c r="O2684" t="str">
        <f t="shared" si="371"/>
        <v>Highly Acidic</v>
      </c>
      <c r="P2684" t="str" cm="1">
        <f t="array" ref="P2684">_xlfn.IFS(C2683&lt;=60,"Soft",
C2683&lt;120,"Moderately Soft",
C2683&lt;=170,"Desirable",
C2683&lt;=240,"Moderately Hard",
C2683&gt;240,"Hard")</f>
        <v>Desirable</v>
      </c>
      <c r="Q2684" t="str" cm="1">
        <f t="array" ref="Q2684">_xlfn.IFS(D2683&lt;50,"Non-Beneficial",
D2683&lt;=150,"Excellent",
D2683&lt;=250,"Good",
D2683&lt;=350,"Average",
D2683&lt;=500,"Poor",
D2683&lt;=800,"Very Poor",
D2683&gt;800,"Unacceptable")</f>
        <v>Excellent</v>
      </c>
      <c r="R2684" t="str">
        <f t="shared" si="370"/>
        <v>Unacceptable</v>
      </c>
      <c r="S2684" t="str">
        <f t="shared" si="372"/>
        <v>Safe</v>
      </c>
      <c r="T2684" t="str">
        <f t="shared" si="373"/>
        <v>Unacceptable</v>
      </c>
      <c r="U2684" t="str">
        <f t="shared" si="374"/>
        <v>Acceptable</v>
      </c>
      <c r="V2684" t="str">
        <f t="shared" si="375"/>
        <v>Safe</v>
      </c>
      <c r="W2684" t="str">
        <f t="shared" si="376"/>
        <v>Acceptable</v>
      </c>
      <c r="AA2684" t="str">
        <f t="shared" si="377"/>
        <v>Not-Potable</v>
      </c>
      <c r="AB2684" t="str">
        <f t="shared" si="378"/>
        <v>Not-Potable</v>
      </c>
      <c r="AC2684" t="s">
        <v>40</v>
      </c>
    </row>
    <row r="2685" spans="2:29" x14ac:dyDescent="0.3">
      <c r="B2685">
        <v>7.4451892930609</v>
      </c>
      <c r="C2685">
        <v>225.39778687678401</v>
      </c>
      <c r="D2685">
        <v>247.41534999229199</v>
      </c>
      <c r="E2685">
        <v>9.2484991783249395</v>
      </c>
      <c r="F2685">
        <f>$AH$27</f>
        <v>333.77577661081307</v>
      </c>
      <c r="G2685">
        <v>402.11561603216302</v>
      </c>
      <c r="H2685">
        <v>15.5359790139537</v>
      </c>
      <c r="I2685">
        <v>87.083919274955406</v>
      </c>
      <c r="J2685">
        <v>3.6378945812142098</v>
      </c>
      <c r="O2685" t="str">
        <f t="shared" si="371"/>
        <v>Neutral</v>
      </c>
      <c r="P2685" t="str" cm="1">
        <f t="array" ref="P2685">_xlfn.IFS(C2684&lt;=60,"Soft",
C2684&lt;120,"Moderately Soft",
C2684&lt;=170,"Desirable",
C2684&lt;=240,"Moderately Hard",
C2684&gt;240,"Hard")</f>
        <v>Moderately Hard</v>
      </c>
      <c r="Q2685" t="str" cm="1">
        <f t="array" ref="Q2685">_xlfn.IFS(D2684&lt;50,"Non-Beneficial",
D2684&lt;=150,"Excellent",
D2684&lt;=250,"Good",
D2684&lt;=350,"Average",
D2684&lt;=500,"Poor",
D2684&lt;=800,"Very Poor",
D2684&gt;800,"Unacceptable")</f>
        <v>Good</v>
      </c>
      <c r="R2685" t="str">
        <f t="shared" si="370"/>
        <v>Unacceptable</v>
      </c>
      <c r="S2685" t="str">
        <f t="shared" si="372"/>
        <v>Safe</v>
      </c>
      <c r="T2685" t="str">
        <f t="shared" si="373"/>
        <v>Acceptable</v>
      </c>
      <c r="U2685" t="str">
        <f t="shared" si="374"/>
        <v>Acceptable</v>
      </c>
      <c r="V2685" t="str">
        <f t="shared" si="375"/>
        <v>Safe</v>
      </c>
      <c r="W2685" t="str">
        <f t="shared" si="376"/>
        <v>Acceptable</v>
      </c>
      <c r="AA2685" t="str">
        <f t="shared" si="377"/>
        <v>Not-Potable</v>
      </c>
      <c r="AB2685" t="str">
        <f t="shared" si="378"/>
        <v>Potable</v>
      </c>
      <c r="AC2685" t="s">
        <v>40</v>
      </c>
    </row>
    <row r="2686" spans="2:29" x14ac:dyDescent="0.3">
      <c r="B2686">
        <v>4.8352977281809304</v>
      </c>
      <c r="C2686">
        <v>136.29503661188201</v>
      </c>
      <c r="D2686">
        <v>230.312158071559</v>
      </c>
      <c r="E2686">
        <v>5.5601794700995004</v>
      </c>
      <c r="F2686">
        <v>358.933088695935</v>
      </c>
      <c r="G2686">
        <v>567.46366962365005</v>
      </c>
      <c r="H2686">
        <v>11.505803320357399</v>
      </c>
      <c r="I2686">
        <v>60.773857109911397</v>
      </c>
      <c r="J2686">
        <v>3.6337606080012401</v>
      </c>
      <c r="O2686" t="str">
        <f t="shared" si="371"/>
        <v>Neutral</v>
      </c>
      <c r="P2686" t="str" cm="1">
        <f t="array" ref="P2686">_xlfn.IFS(C2685&lt;=60,"Soft",
C2685&lt;120,"Moderately Soft",
C2685&lt;=170,"Desirable",
C2685&lt;=240,"Moderately Hard",
C2685&gt;240,"Hard")</f>
        <v>Moderately Hard</v>
      </c>
      <c r="Q2686" t="str" cm="1">
        <f t="array" ref="Q2686">_xlfn.IFS(D2685&lt;50,"Non-Beneficial",
D2685&lt;=150,"Excellent",
D2685&lt;=250,"Good",
D2685&lt;=350,"Average",
D2685&lt;=500,"Poor",
D2685&lt;=800,"Very Poor",
D2685&gt;800,"Unacceptable")</f>
        <v>Good</v>
      </c>
      <c r="R2686" t="str">
        <f t="shared" si="370"/>
        <v>Unacceptable</v>
      </c>
      <c r="S2686" t="str">
        <f t="shared" si="372"/>
        <v>Safe</v>
      </c>
      <c r="T2686" t="str">
        <f t="shared" si="373"/>
        <v>Acceptable</v>
      </c>
      <c r="U2686" t="str">
        <f t="shared" si="374"/>
        <v>Acceptable</v>
      </c>
      <c r="V2686" t="str">
        <f t="shared" si="375"/>
        <v>Unsafe</v>
      </c>
      <c r="W2686" t="str">
        <f t="shared" si="376"/>
        <v>Acceptable</v>
      </c>
      <c r="AA2686" t="str">
        <f t="shared" si="377"/>
        <v>Not-Potable</v>
      </c>
      <c r="AB2686" t="str">
        <f t="shared" si="378"/>
        <v>Not-Potable</v>
      </c>
      <c r="AC2686" t="s">
        <v>40</v>
      </c>
    </row>
    <row r="2687" spans="2:29" x14ac:dyDescent="0.3">
      <c r="B2687">
        <v>8.3762797246596108</v>
      </c>
      <c r="C2687">
        <v>248.13286142475499</v>
      </c>
      <c r="D2687">
        <v>278.24190483374804</v>
      </c>
      <c r="E2687">
        <v>7.1005233707526401</v>
      </c>
      <c r="F2687">
        <v>343.057975304742</v>
      </c>
      <c r="G2687">
        <v>433.449899431598</v>
      </c>
      <c r="H2687">
        <v>18.658886322011099</v>
      </c>
      <c r="I2687">
        <v>53.303759567626798</v>
      </c>
      <c r="J2687">
        <v>5.70396280665841</v>
      </c>
      <c r="O2687" t="str">
        <f t="shared" si="371"/>
        <v>Acidic</v>
      </c>
      <c r="P2687" t="str" cm="1">
        <f t="array" ref="P2687">_xlfn.IFS(C2686&lt;=60,"Soft",
C2686&lt;120,"Moderately Soft",
C2686&lt;=170,"Desirable",
C2686&lt;=240,"Moderately Hard",
C2686&gt;240,"Hard")</f>
        <v>Desirable</v>
      </c>
      <c r="Q2687" t="str" cm="1">
        <f t="array" ref="Q2687">_xlfn.IFS(D2686&lt;50,"Non-Beneficial",
D2686&lt;=150,"Excellent",
D2686&lt;=250,"Good",
D2686&lt;=350,"Average",
D2686&lt;=500,"Poor",
D2686&lt;=800,"Very Poor",
D2686&gt;800,"Unacceptable")</f>
        <v>Good</v>
      </c>
      <c r="R2687" t="str">
        <f t="shared" si="370"/>
        <v>Needs Boiling</v>
      </c>
      <c r="S2687" t="str">
        <f t="shared" si="372"/>
        <v>Safe</v>
      </c>
      <c r="T2687" t="str">
        <f t="shared" si="373"/>
        <v>Unacceptable</v>
      </c>
      <c r="U2687" t="str">
        <f t="shared" si="374"/>
        <v>Acceptable</v>
      </c>
      <c r="V2687" t="str">
        <f t="shared" si="375"/>
        <v>Safe</v>
      </c>
      <c r="W2687" t="str">
        <f t="shared" si="376"/>
        <v>Acceptable</v>
      </c>
      <c r="AA2687" t="str">
        <f t="shared" si="377"/>
        <v>Not-Potable</v>
      </c>
      <c r="AB2687" t="str">
        <f t="shared" si="378"/>
        <v>Not-Potable</v>
      </c>
      <c r="AC2687" t="s">
        <v>40</v>
      </c>
    </row>
    <row r="2688" spans="2:29" x14ac:dyDescent="0.3">
      <c r="B2688">
        <v>7.9459090689348297</v>
      </c>
      <c r="C2688">
        <v>213.06640667661401</v>
      </c>
      <c r="D2688">
        <v>167.69890546265498</v>
      </c>
      <c r="E2688">
        <v>4.7453404967081498</v>
      </c>
      <c r="F2688">
        <v>292.419246922551</v>
      </c>
      <c r="G2688">
        <v>478.16671045717101</v>
      </c>
      <c r="H2688">
        <v>14.189856463396</v>
      </c>
      <c r="I2688">
        <v>82.054404337947204</v>
      </c>
      <c r="J2688">
        <v>3.5854312498873</v>
      </c>
      <c r="O2688" t="str">
        <f t="shared" si="371"/>
        <v>Alkaline</v>
      </c>
      <c r="P2688" t="str" cm="1">
        <f t="array" ref="P2688">_xlfn.IFS(C2687&lt;=60,"Soft",
C2687&lt;120,"Moderately Soft",
C2687&lt;=170,"Desirable",
C2687&lt;=240,"Moderately Hard",
C2687&gt;240,"Hard")</f>
        <v>Hard</v>
      </c>
      <c r="Q2688" t="str" cm="1">
        <f t="array" ref="Q2688">_xlfn.IFS(D2687&lt;50,"Non-Beneficial",
D2687&lt;=150,"Excellent",
D2687&lt;=250,"Good",
D2687&lt;=350,"Average",
D2687&lt;=500,"Poor",
D2687&lt;=800,"Very Poor",
D2687&gt;800,"Unacceptable")</f>
        <v>Average</v>
      </c>
      <c r="R2688" t="str">
        <f t="shared" si="370"/>
        <v>Unacceptable</v>
      </c>
      <c r="S2688" t="str">
        <f t="shared" si="372"/>
        <v>Safe</v>
      </c>
      <c r="T2688" t="str">
        <f t="shared" si="373"/>
        <v>Acceptable</v>
      </c>
      <c r="U2688" t="str">
        <f t="shared" si="374"/>
        <v>Acceptable</v>
      </c>
      <c r="V2688" t="str">
        <f t="shared" si="375"/>
        <v>Safe</v>
      </c>
      <c r="W2688" t="str">
        <f t="shared" si="376"/>
        <v>Unacceptable</v>
      </c>
      <c r="AA2688" t="str">
        <f t="shared" si="377"/>
        <v>Not-Potable</v>
      </c>
      <c r="AB2688" t="str">
        <f t="shared" si="378"/>
        <v>Not-Potable</v>
      </c>
      <c r="AC2688" t="s">
        <v>40</v>
      </c>
    </row>
    <row r="2689" spans="2:29" x14ac:dyDescent="0.3">
      <c r="B2689">
        <v>8.7277788763230699</v>
      </c>
      <c r="C2689">
        <v>202.41950478058999</v>
      </c>
      <c r="D2689">
        <v>255.218892241758</v>
      </c>
      <c r="E2689">
        <v>3.8302384224449799</v>
      </c>
      <c r="F2689">
        <v>326.90792355928698</v>
      </c>
      <c r="G2689">
        <v>461.958811935678</v>
      </c>
      <c r="H2689">
        <v>16.611457873349199</v>
      </c>
      <c r="I2689">
        <v>104.373250141906</v>
      </c>
      <c r="J2689">
        <v>3.8315404505160102</v>
      </c>
      <c r="O2689" t="str">
        <f t="shared" si="371"/>
        <v>Neutral</v>
      </c>
      <c r="P2689" t="str" cm="1">
        <f t="array" ref="P2689">_xlfn.IFS(C2688&lt;=60,"Soft",
C2688&lt;120,"Moderately Soft",
C2688&lt;=170,"Desirable",
C2688&lt;=240,"Moderately Hard",
C2688&gt;240,"Hard")</f>
        <v>Moderately Hard</v>
      </c>
      <c r="Q2689" t="str" cm="1">
        <f t="array" ref="Q2689">_xlfn.IFS(D2688&lt;50,"Non-Beneficial",
D2688&lt;=150,"Excellent",
D2688&lt;=250,"Good",
D2688&lt;=350,"Average",
D2688&lt;=500,"Poor",
D2688&lt;=800,"Very Poor",
D2688&gt;800,"Unacceptable")</f>
        <v>Good</v>
      </c>
      <c r="R2689" t="str">
        <f t="shared" si="370"/>
        <v>Acceptable</v>
      </c>
      <c r="S2689" t="str">
        <f t="shared" si="372"/>
        <v>Safe</v>
      </c>
      <c r="T2689" t="str">
        <f t="shared" si="373"/>
        <v>Acceptable</v>
      </c>
      <c r="U2689" t="str">
        <f t="shared" si="374"/>
        <v>Acceptable</v>
      </c>
      <c r="V2689" t="str">
        <f t="shared" si="375"/>
        <v>Unsafe</v>
      </c>
      <c r="W2689" t="str">
        <f t="shared" si="376"/>
        <v>Acceptable</v>
      </c>
      <c r="AA2689" t="str">
        <f t="shared" si="377"/>
        <v>Not-Potable</v>
      </c>
      <c r="AB2689" t="str">
        <f t="shared" si="378"/>
        <v>Potable</v>
      </c>
      <c r="AC2689" t="s">
        <v>40</v>
      </c>
    </row>
    <row r="2690" spans="2:29" x14ac:dyDescent="0.3">
      <c r="B2690">
        <v>6.0894308462971898</v>
      </c>
      <c r="C2690">
        <v>207.26713265566801</v>
      </c>
      <c r="D2690">
        <v>113.39166054617401</v>
      </c>
      <c r="E2690">
        <v>8.8883474488537395</v>
      </c>
      <c r="F2690">
        <v>317.27912321854501</v>
      </c>
      <c r="G2690">
        <v>531.76898778903706</v>
      </c>
      <c r="H2690">
        <v>11.6743180863365</v>
      </c>
      <c r="I2690">
        <v>48.358249681125301</v>
      </c>
      <c r="J2690">
        <v>4.3668609192110299</v>
      </c>
      <c r="O2690" t="str">
        <f t="shared" si="371"/>
        <v>Alkaline</v>
      </c>
      <c r="P2690" t="str" cm="1">
        <f t="array" ref="P2690">_xlfn.IFS(C2689&lt;=60,"Soft",
C2689&lt;120,"Moderately Soft",
C2689&lt;=170,"Desirable",
C2689&lt;=240,"Moderately Hard",
C2689&gt;240,"Hard")</f>
        <v>Moderately Hard</v>
      </c>
      <c r="Q2690" t="str" cm="1">
        <f t="array" ref="Q2690">_xlfn.IFS(D2689&lt;50,"Non-Beneficial",
D2689&lt;=150,"Excellent",
D2689&lt;=250,"Good",
D2689&lt;=350,"Average",
D2689&lt;=500,"Poor",
D2689&lt;=800,"Very Poor",
D2689&gt;800,"Unacceptable")</f>
        <v>Average</v>
      </c>
      <c r="R2690" t="str">
        <f t="shared" si="370"/>
        <v>Acceptable</v>
      </c>
      <c r="S2690" t="str">
        <f t="shared" si="372"/>
        <v>Safe</v>
      </c>
      <c r="T2690" t="str">
        <f t="shared" si="373"/>
        <v>Acceptable</v>
      </c>
      <c r="U2690" t="str">
        <f t="shared" si="374"/>
        <v>Acceptable</v>
      </c>
      <c r="V2690" t="str">
        <f t="shared" si="375"/>
        <v>Unsafe</v>
      </c>
      <c r="W2690" t="str">
        <f t="shared" si="376"/>
        <v>Acceptable</v>
      </c>
      <c r="AA2690" t="str">
        <f t="shared" si="377"/>
        <v>Not-Potable</v>
      </c>
      <c r="AB2690" t="str">
        <f t="shared" si="378"/>
        <v>Not-Potable</v>
      </c>
      <c r="AC2690" t="s">
        <v>40</v>
      </c>
    </row>
    <row r="2691" spans="2:29" x14ac:dyDescent="0.3">
      <c r="B2691">
        <v>7.1723230752118203</v>
      </c>
      <c r="C2691">
        <v>191.389422491549</v>
      </c>
      <c r="D2691">
        <v>147.020590685841</v>
      </c>
      <c r="E2691">
        <v>6.5571048195556498</v>
      </c>
      <c r="F2691">
        <v>313.86628216572302</v>
      </c>
      <c r="G2691">
        <v>525.03102015622403</v>
      </c>
      <c r="H2691">
        <v>12.6301816416332</v>
      </c>
      <c r="I2691">
        <v>108.265226790317</v>
      </c>
      <c r="J2691">
        <v>3.0842156404583099</v>
      </c>
      <c r="O2691" t="str">
        <f t="shared" si="371"/>
        <v>Acidic</v>
      </c>
      <c r="P2691" t="str" cm="1">
        <f t="array" ref="P2691">_xlfn.IFS(C2690&lt;=60,"Soft",
C2690&lt;120,"Moderately Soft",
C2690&lt;=170,"Desirable",
C2690&lt;=240,"Moderately Hard",
C2690&gt;240,"Hard")</f>
        <v>Moderately Hard</v>
      </c>
      <c r="Q2691" t="str" cm="1">
        <f t="array" ref="Q2691">_xlfn.IFS(D2690&lt;50,"Non-Beneficial",
D2690&lt;=150,"Excellent",
D2690&lt;=250,"Good",
D2690&lt;=350,"Average",
D2690&lt;=500,"Poor",
D2690&lt;=800,"Very Poor",
D2690&gt;800,"Unacceptable")</f>
        <v>Excellent</v>
      </c>
      <c r="R2691" t="str">
        <f t="shared" ref="R2691:R2754" si="379">IF(E2690&lt;=5,"Acceptable",
IF(E2690&lt;=7,"Needs Boiling","Unacceptable"))</f>
        <v>Unacceptable</v>
      </c>
      <c r="S2691" t="str">
        <f t="shared" si="372"/>
        <v>Safe</v>
      </c>
      <c r="T2691" t="str">
        <f t="shared" si="373"/>
        <v>Unacceptable</v>
      </c>
      <c r="U2691" t="str">
        <f t="shared" si="374"/>
        <v>Acceptable</v>
      </c>
      <c r="V2691" t="str">
        <f t="shared" si="375"/>
        <v>Safe</v>
      </c>
      <c r="W2691" t="str">
        <f t="shared" si="376"/>
        <v>Acceptable</v>
      </c>
      <c r="AA2691" t="str">
        <f t="shared" si="377"/>
        <v>Not-Potable</v>
      </c>
      <c r="AB2691" t="str">
        <f t="shared" si="378"/>
        <v>Not-Potable</v>
      </c>
      <c r="AC2691" t="s">
        <v>40</v>
      </c>
    </row>
    <row r="2692" spans="2:29" x14ac:dyDescent="0.3">
      <c r="B2692">
        <v>8.3329534848445999</v>
      </c>
      <c r="C2692">
        <v>236.532404162462</v>
      </c>
      <c r="D2692">
        <v>188.81795177645199</v>
      </c>
      <c r="E2692">
        <v>4.2756930471398</v>
      </c>
      <c r="F2692">
        <f>$AH$27</f>
        <v>333.77577661081307</v>
      </c>
      <c r="G2692">
        <v>384.729162376327</v>
      </c>
      <c r="H2692">
        <v>15.1210552258249</v>
      </c>
      <c r="I2692">
        <v>55.507738763891297</v>
      </c>
      <c r="J2692">
        <v>3.4082995880231799</v>
      </c>
      <c r="O2692" t="str">
        <f t="shared" ref="O2692:O2755" si="380">IF(B2691&lt;3,"Highly Acidic",
IF(AND(B2691&lt;6.52,B2691&gt;=3),"Acidic",
IF(AND(B2691&gt;=6.52,B2691&lt;=6.83),"Drinkable",
IF(AND(B2691&gt;6.83,B2691&lt;8),"Neutral",
IF(AND(B2691&gt;=8,B2691&lt;11),"Alkaline","Highly Alkaline")
))))</f>
        <v>Neutral</v>
      </c>
      <c r="P2692" t="str" cm="1">
        <f t="array" ref="P2692">_xlfn.IFS(C2691&lt;=60,"Soft",
C2691&lt;120,"Moderately Soft",
C2691&lt;=170,"Desirable",
C2691&lt;=240,"Moderately Hard",
C2691&gt;240,"Hard")</f>
        <v>Moderately Hard</v>
      </c>
      <c r="Q2692" t="str" cm="1">
        <f t="array" ref="Q2692">_xlfn.IFS(D2691&lt;50,"Non-Beneficial",
D2691&lt;=150,"Excellent",
D2691&lt;=250,"Good",
D2691&lt;=350,"Average",
D2691&lt;=500,"Poor",
D2691&lt;=800,"Very Poor",
D2691&gt;800,"Unacceptable")</f>
        <v>Excellent</v>
      </c>
      <c r="R2692" t="str">
        <f t="shared" si="379"/>
        <v>Needs Boiling</v>
      </c>
      <c r="S2692" t="str">
        <f t="shared" ref="S2692:S2755" si="381">IF(F2691&lt;=400,"Safe","Unsafe")</f>
        <v>Safe</v>
      </c>
      <c r="T2692" t="str">
        <f t="shared" ref="T2692:T2755" si="382">IF(G2691&lt;=500,"Acceptable","Unacceptable")</f>
        <v>Unacceptable</v>
      </c>
      <c r="U2692" t="str">
        <f t="shared" ref="U2692:U2755" si="383">IF(H2691&lt;20,"Acceptable","Unacceptable")</f>
        <v>Acceptable</v>
      </c>
      <c r="V2692" t="str">
        <f t="shared" ref="V2692:V2755" si="384">IF(I2691&lt;=80,"Safe","Unsafe")</f>
        <v>Unsafe</v>
      </c>
      <c r="W2692" t="str">
        <f t="shared" ref="W2692:W2755" si="385">IF(J2691&lt;5,"Acceptable","Unacceptable")</f>
        <v>Acceptable</v>
      </c>
      <c r="AA2692" t="str">
        <f t="shared" ref="AA2692:AA2755" si="386">IF(
       AND(OR(O2692 = "Drinkable",O2692 = "Neutral"),
                OR(P2692 = "Desirable",P2692 = "Moderately Hard"),
                OR(Q2692 = "Excellent",Q2692 = "Good",Q2692 = "Average"),
                OR(R2692 = "Acceptable",R2692 = "Needs Boiling"),
                S2692 = "Safe",
                T2692 = "Acceptable",
                U2692 = "Acceptable",
                V2692 = "Safe",
                W2692 = "Acceptable"
               ),
     "Potable",
    "Not-Potable"
   )</f>
        <v>Not-Potable</v>
      </c>
      <c r="AB2692" t="str">
        <f t="shared" ref="AB2692:AB2755" si="387">IF(
        SUM(
                   IF(OR(O2692 = "Neutral",O2692 = "Drinkable"),1,0),
                   IF(OR(P2692 = "Desirable",P2692 = "Moderately Hard"),1,0),
                   IF(OR(Q2692 = "Good",Q2692 = "Average",Q2692 ="Excellent"),1,0),
                   IF(OR(R2692 = "Acceptable",R2692 = "Needs Boiling"),1,0),
                   IF(S2692 = "Safe",1,0),
                   IF(T2692 = "Acceptable",1,0),
                   IF(U2692 = "Acceptable",1,0),
                   IF(V2692 = "Safe",1,0),
                   IF(W2692 = "Acceptable",1,0)
               )&gt;7,
      "Potable",
      "Not-Potable"
  )</f>
        <v>Not-Potable</v>
      </c>
      <c r="AC2692" t="s">
        <v>40</v>
      </c>
    </row>
    <row r="2693" spans="2:29" x14ac:dyDescent="0.3">
      <c r="B2693">
        <f>$AG$27</f>
        <v>7.080794504276815</v>
      </c>
      <c r="C2693">
        <v>231.97329762035099</v>
      </c>
      <c r="D2693">
        <v>214.608381596378</v>
      </c>
      <c r="E2693">
        <v>8.6734831382057695</v>
      </c>
      <c r="F2693">
        <v>360.67221069103499</v>
      </c>
      <c r="G2693">
        <v>375.0820594095</v>
      </c>
      <c r="H2693">
        <v>12.1787880412821</v>
      </c>
      <c r="I2693">
        <v>66.864501077343704</v>
      </c>
      <c r="J2693">
        <v>3.9550908342587299</v>
      </c>
      <c r="O2693" t="str">
        <f t="shared" si="380"/>
        <v>Alkaline</v>
      </c>
      <c r="P2693" t="str" cm="1">
        <f t="array" ref="P2693">_xlfn.IFS(C2692&lt;=60,"Soft",
C2692&lt;120,"Moderately Soft",
C2692&lt;=170,"Desirable",
C2692&lt;=240,"Moderately Hard",
C2692&gt;240,"Hard")</f>
        <v>Moderately Hard</v>
      </c>
      <c r="Q2693" t="str" cm="1">
        <f t="array" ref="Q2693">_xlfn.IFS(D2692&lt;50,"Non-Beneficial",
D2692&lt;=150,"Excellent",
D2692&lt;=250,"Good",
D2692&lt;=350,"Average",
D2692&lt;=500,"Poor",
D2692&lt;=800,"Very Poor",
D2692&gt;800,"Unacceptable")</f>
        <v>Good</v>
      </c>
      <c r="R2693" t="str">
        <f t="shared" si="379"/>
        <v>Acceptable</v>
      </c>
      <c r="S2693" t="str">
        <f t="shared" si="381"/>
        <v>Safe</v>
      </c>
      <c r="T2693" t="str">
        <f t="shared" si="382"/>
        <v>Acceptable</v>
      </c>
      <c r="U2693" t="str">
        <f t="shared" si="383"/>
        <v>Acceptable</v>
      </c>
      <c r="V2693" t="str">
        <f t="shared" si="384"/>
        <v>Safe</v>
      </c>
      <c r="W2693" t="str">
        <f t="shared" si="385"/>
        <v>Acceptable</v>
      </c>
      <c r="AA2693" t="str">
        <f t="shared" si="386"/>
        <v>Not-Potable</v>
      </c>
      <c r="AB2693" t="str">
        <f t="shared" si="387"/>
        <v>Potable</v>
      </c>
      <c r="AC2693" t="s">
        <v>40</v>
      </c>
    </row>
    <row r="2694" spans="2:29" x14ac:dyDescent="0.3">
      <c r="B2694">
        <v>4.56337064348432</v>
      </c>
      <c r="C2694">
        <v>152.90756062034001</v>
      </c>
      <c r="D2694">
        <v>134.906081477828</v>
      </c>
      <c r="E2694">
        <v>7.49991684830845</v>
      </c>
      <c r="F2694">
        <v>338.58492124673199</v>
      </c>
      <c r="G2694">
        <v>524.10802356829004</v>
      </c>
      <c r="H2694">
        <v>14.143989365526</v>
      </c>
      <c r="I2694">
        <v>69.016239705859206</v>
      </c>
      <c r="J2694">
        <v>4.8251792255768704</v>
      </c>
      <c r="O2694" t="str">
        <f t="shared" si="380"/>
        <v>Neutral</v>
      </c>
      <c r="P2694" t="str" cm="1">
        <f t="array" ref="P2694">_xlfn.IFS(C2693&lt;=60,"Soft",
C2693&lt;120,"Moderately Soft",
C2693&lt;=170,"Desirable",
C2693&lt;=240,"Moderately Hard",
C2693&gt;240,"Hard")</f>
        <v>Moderately Hard</v>
      </c>
      <c r="Q2694" t="str" cm="1">
        <f t="array" ref="Q2694">_xlfn.IFS(D2693&lt;50,"Non-Beneficial",
D2693&lt;=150,"Excellent",
D2693&lt;=250,"Good",
D2693&lt;=350,"Average",
D2693&lt;=500,"Poor",
D2693&lt;=800,"Very Poor",
D2693&gt;800,"Unacceptable")</f>
        <v>Good</v>
      </c>
      <c r="R2694" t="str">
        <f t="shared" si="379"/>
        <v>Unacceptable</v>
      </c>
      <c r="S2694" t="str">
        <f t="shared" si="381"/>
        <v>Safe</v>
      </c>
      <c r="T2694" t="str">
        <f t="shared" si="382"/>
        <v>Acceptable</v>
      </c>
      <c r="U2694" t="str">
        <f t="shared" si="383"/>
        <v>Acceptable</v>
      </c>
      <c r="V2694" t="str">
        <f t="shared" si="384"/>
        <v>Safe</v>
      </c>
      <c r="W2694" t="str">
        <f t="shared" si="385"/>
        <v>Acceptable</v>
      </c>
      <c r="AA2694" t="str">
        <f t="shared" si="386"/>
        <v>Not-Potable</v>
      </c>
      <c r="AB2694" t="str">
        <f t="shared" si="387"/>
        <v>Potable</v>
      </c>
      <c r="AC2694" t="s">
        <v>40</v>
      </c>
    </row>
    <row r="2695" spans="2:29" x14ac:dyDescent="0.3">
      <c r="B2695">
        <f>$AG$27</f>
        <v>7.080794504276815</v>
      </c>
      <c r="C2695">
        <v>181.08065631795199</v>
      </c>
      <c r="D2695">
        <v>300.50439446451497</v>
      </c>
      <c r="E2695">
        <v>7.9756309240464196</v>
      </c>
      <c r="F2695">
        <v>360.08690121091797</v>
      </c>
      <c r="G2695">
        <v>378.15423390782701</v>
      </c>
      <c r="H2695">
        <v>17.674565093024999</v>
      </c>
      <c r="I2695">
        <f>$AI$27</f>
        <v>66.396292946768</v>
      </c>
      <c r="J2695">
        <v>3.5224864626363299</v>
      </c>
      <c r="O2695" t="str">
        <f t="shared" si="380"/>
        <v>Acidic</v>
      </c>
      <c r="P2695" t="str" cm="1">
        <f t="array" ref="P2695">_xlfn.IFS(C2694&lt;=60,"Soft",
C2694&lt;120,"Moderately Soft",
C2694&lt;=170,"Desirable",
C2694&lt;=240,"Moderately Hard",
C2694&gt;240,"Hard")</f>
        <v>Desirable</v>
      </c>
      <c r="Q2695" t="str" cm="1">
        <f t="array" ref="Q2695">_xlfn.IFS(D2694&lt;50,"Non-Beneficial",
D2694&lt;=150,"Excellent",
D2694&lt;=250,"Good",
D2694&lt;=350,"Average",
D2694&lt;=500,"Poor",
D2694&lt;=800,"Very Poor",
D2694&gt;800,"Unacceptable")</f>
        <v>Excellent</v>
      </c>
      <c r="R2695" t="str">
        <f t="shared" si="379"/>
        <v>Unacceptable</v>
      </c>
      <c r="S2695" t="str">
        <f t="shared" si="381"/>
        <v>Safe</v>
      </c>
      <c r="T2695" t="str">
        <f t="shared" si="382"/>
        <v>Unacceptable</v>
      </c>
      <c r="U2695" t="str">
        <f t="shared" si="383"/>
        <v>Acceptable</v>
      </c>
      <c r="V2695" t="str">
        <f t="shared" si="384"/>
        <v>Safe</v>
      </c>
      <c r="W2695" t="str">
        <f t="shared" si="385"/>
        <v>Acceptable</v>
      </c>
      <c r="AA2695" t="str">
        <f t="shared" si="386"/>
        <v>Not-Potable</v>
      </c>
      <c r="AB2695" t="str">
        <f t="shared" si="387"/>
        <v>Not-Potable</v>
      </c>
      <c r="AC2695" t="s">
        <v>40</v>
      </c>
    </row>
    <row r="2696" spans="2:29" x14ac:dyDescent="0.3">
      <c r="B2696">
        <v>3.67684499338477</v>
      </c>
      <c r="C2696">
        <v>173.677702072953</v>
      </c>
      <c r="D2696">
        <v>225.81224488235901</v>
      </c>
      <c r="E2696">
        <v>12.653362021943099</v>
      </c>
      <c r="F2696">
        <v>289.12684572757502</v>
      </c>
      <c r="G2696">
        <v>599.72924592265804</v>
      </c>
      <c r="H2696">
        <v>8.3864074503044801</v>
      </c>
      <c r="I2696">
        <v>49.658553594462198</v>
      </c>
      <c r="J2696">
        <v>5.4614730957497901</v>
      </c>
      <c r="O2696" t="str">
        <f t="shared" si="380"/>
        <v>Neutral</v>
      </c>
      <c r="P2696" t="str" cm="1">
        <f t="array" ref="P2696">_xlfn.IFS(C2695&lt;=60,"Soft",
C2695&lt;120,"Moderately Soft",
C2695&lt;=170,"Desirable",
C2695&lt;=240,"Moderately Hard",
C2695&gt;240,"Hard")</f>
        <v>Moderately Hard</v>
      </c>
      <c r="Q2696" t="str" cm="1">
        <f t="array" ref="Q2696">_xlfn.IFS(D2695&lt;50,"Non-Beneficial",
D2695&lt;=150,"Excellent",
D2695&lt;=250,"Good",
D2695&lt;=350,"Average",
D2695&lt;=500,"Poor",
D2695&lt;=800,"Very Poor",
D2695&gt;800,"Unacceptable")</f>
        <v>Average</v>
      </c>
      <c r="R2696" t="str">
        <f t="shared" si="379"/>
        <v>Unacceptable</v>
      </c>
      <c r="S2696" t="str">
        <f t="shared" si="381"/>
        <v>Safe</v>
      </c>
      <c r="T2696" t="str">
        <f t="shared" si="382"/>
        <v>Acceptable</v>
      </c>
      <c r="U2696" t="str">
        <f t="shared" si="383"/>
        <v>Acceptable</v>
      </c>
      <c r="V2696" t="str">
        <f t="shared" si="384"/>
        <v>Safe</v>
      </c>
      <c r="W2696" t="str">
        <f t="shared" si="385"/>
        <v>Acceptable</v>
      </c>
      <c r="AA2696" t="str">
        <f t="shared" si="386"/>
        <v>Not-Potable</v>
      </c>
      <c r="AB2696" t="str">
        <f t="shared" si="387"/>
        <v>Potable</v>
      </c>
      <c r="AC2696" t="s">
        <v>40</v>
      </c>
    </row>
    <row r="2697" spans="2:29" x14ac:dyDescent="0.3">
      <c r="B2697">
        <f>$AG$27</f>
        <v>7.080794504276815</v>
      </c>
      <c r="C2697">
        <v>169.35592717386899</v>
      </c>
      <c r="D2697">
        <v>231.33662352905</v>
      </c>
      <c r="E2697">
        <v>8.2478276097862295</v>
      </c>
      <c r="F2697">
        <v>337.047896011376</v>
      </c>
      <c r="G2697">
        <v>330.35532264434499</v>
      </c>
      <c r="H2697">
        <v>14.7490903102756</v>
      </c>
      <c r="I2697">
        <v>58.3568510421158</v>
      </c>
      <c r="J2697">
        <v>3.5171530228599699</v>
      </c>
      <c r="O2697" t="str">
        <f t="shared" si="380"/>
        <v>Acidic</v>
      </c>
      <c r="P2697" t="str" cm="1">
        <f t="array" ref="P2697">_xlfn.IFS(C2696&lt;=60,"Soft",
C2696&lt;120,"Moderately Soft",
C2696&lt;=170,"Desirable",
C2696&lt;=240,"Moderately Hard",
C2696&gt;240,"Hard")</f>
        <v>Moderately Hard</v>
      </c>
      <c r="Q2697" t="str" cm="1">
        <f t="array" ref="Q2697">_xlfn.IFS(D2696&lt;50,"Non-Beneficial",
D2696&lt;=150,"Excellent",
D2696&lt;=250,"Good",
D2696&lt;=350,"Average",
D2696&lt;=500,"Poor",
D2696&lt;=800,"Very Poor",
D2696&gt;800,"Unacceptable")</f>
        <v>Good</v>
      </c>
      <c r="R2697" t="str">
        <f t="shared" si="379"/>
        <v>Unacceptable</v>
      </c>
      <c r="S2697" t="str">
        <f t="shared" si="381"/>
        <v>Safe</v>
      </c>
      <c r="T2697" t="str">
        <f t="shared" si="382"/>
        <v>Unacceptable</v>
      </c>
      <c r="U2697" t="str">
        <f t="shared" si="383"/>
        <v>Acceptable</v>
      </c>
      <c r="V2697" t="str">
        <f t="shared" si="384"/>
        <v>Safe</v>
      </c>
      <c r="W2697" t="str">
        <f t="shared" si="385"/>
        <v>Unacceptable</v>
      </c>
      <c r="AA2697" t="str">
        <f t="shared" si="386"/>
        <v>Not-Potable</v>
      </c>
      <c r="AB2697" t="str">
        <f t="shared" si="387"/>
        <v>Not-Potable</v>
      </c>
      <c r="AC2697" t="s">
        <v>40</v>
      </c>
    </row>
    <row r="2698" spans="2:29" x14ac:dyDescent="0.3">
      <c r="B2698">
        <v>7.8890797349062103</v>
      </c>
      <c r="C2698">
        <v>208.40236722549599</v>
      </c>
      <c r="D2698">
        <v>249.74692773772898</v>
      </c>
      <c r="E2698">
        <v>7.2962818941314698</v>
      </c>
      <c r="F2698">
        <f>$AH$27</f>
        <v>333.77577661081307</v>
      </c>
      <c r="G2698">
        <v>453.16698664135498</v>
      </c>
      <c r="H2698">
        <v>12.529679590067699</v>
      </c>
      <c r="I2698">
        <v>60.4350160355715</v>
      </c>
      <c r="J2698">
        <v>4.0340407007651597</v>
      </c>
      <c r="O2698" t="str">
        <f t="shared" si="380"/>
        <v>Neutral</v>
      </c>
      <c r="P2698" t="str" cm="1">
        <f t="array" ref="P2698">_xlfn.IFS(C2697&lt;=60,"Soft",
C2697&lt;120,"Moderately Soft",
C2697&lt;=170,"Desirable",
C2697&lt;=240,"Moderately Hard",
C2697&gt;240,"Hard")</f>
        <v>Desirable</v>
      </c>
      <c r="Q2698" t="str" cm="1">
        <f t="array" ref="Q2698">_xlfn.IFS(D2697&lt;50,"Non-Beneficial",
D2697&lt;=150,"Excellent",
D2697&lt;=250,"Good",
D2697&lt;=350,"Average",
D2697&lt;=500,"Poor",
D2697&lt;=800,"Very Poor",
D2697&gt;800,"Unacceptable")</f>
        <v>Good</v>
      </c>
      <c r="R2698" t="str">
        <f t="shared" si="379"/>
        <v>Unacceptable</v>
      </c>
      <c r="S2698" t="str">
        <f t="shared" si="381"/>
        <v>Safe</v>
      </c>
      <c r="T2698" t="str">
        <f t="shared" si="382"/>
        <v>Acceptable</v>
      </c>
      <c r="U2698" t="str">
        <f t="shared" si="383"/>
        <v>Acceptable</v>
      </c>
      <c r="V2698" t="str">
        <f t="shared" si="384"/>
        <v>Safe</v>
      </c>
      <c r="W2698" t="str">
        <f t="shared" si="385"/>
        <v>Acceptable</v>
      </c>
      <c r="AA2698" t="str">
        <f t="shared" si="386"/>
        <v>Not-Potable</v>
      </c>
      <c r="AB2698" t="str">
        <f t="shared" si="387"/>
        <v>Potable</v>
      </c>
      <c r="AC2698" t="s">
        <v>40</v>
      </c>
    </row>
    <row r="2699" spans="2:29" x14ac:dyDescent="0.3">
      <c r="B2699">
        <v>5.5257685450431397</v>
      </c>
      <c r="C2699">
        <v>188.155979918675</v>
      </c>
      <c r="D2699">
        <v>161.13010553529901</v>
      </c>
      <c r="E2699">
        <v>8.30692627689508</v>
      </c>
      <c r="F2699">
        <f>$AH$27</f>
        <v>333.77577661081307</v>
      </c>
      <c r="G2699">
        <v>363.47185112645298</v>
      </c>
      <c r="H2699">
        <v>12.094513007494401</v>
      </c>
      <c r="I2699">
        <v>74.718675773659996</v>
      </c>
      <c r="J2699">
        <v>4.4014126243818801</v>
      </c>
      <c r="O2699" t="str">
        <f t="shared" si="380"/>
        <v>Neutral</v>
      </c>
      <c r="P2699" t="str" cm="1">
        <f t="array" ref="P2699">_xlfn.IFS(C2698&lt;=60,"Soft",
C2698&lt;120,"Moderately Soft",
C2698&lt;=170,"Desirable",
C2698&lt;=240,"Moderately Hard",
C2698&gt;240,"Hard")</f>
        <v>Moderately Hard</v>
      </c>
      <c r="Q2699" t="str" cm="1">
        <f t="array" ref="Q2699">_xlfn.IFS(D2698&lt;50,"Non-Beneficial",
D2698&lt;=150,"Excellent",
D2698&lt;=250,"Good",
D2698&lt;=350,"Average",
D2698&lt;=500,"Poor",
D2698&lt;=800,"Very Poor",
D2698&gt;800,"Unacceptable")</f>
        <v>Good</v>
      </c>
      <c r="R2699" t="str">
        <f t="shared" si="379"/>
        <v>Unacceptable</v>
      </c>
      <c r="S2699" t="str">
        <f t="shared" si="381"/>
        <v>Safe</v>
      </c>
      <c r="T2699" t="str">
        <f t="shared" si="382"/>
        <v>Acceptable</v>
      </c>
      <c r="U2699" t="str">
        <f t="shared" si="383"/>
        <v>Acceptable</v>
      </c>
      <c r="V2699" t="str">
        <f t="shared" si="384"/>
        <v>Safe</v>
      </c>
      <c r="W2699" t="str">
        <f t="shared" si="385"/>
        <v>Acceptable</v>
      </c>
      <c r="AA2699" t="str">
        <f t="shared" si="386"/>
        <v>Not-Potable</v>
      </c>
      <c r="AB2699" t="str">
        <f t="shared" si="387"/>
        <v>Potable</v>
      </c>
      <c r="AC2699" t="s">
        <v>40</v>
      </c>
    </row>
    <row r="2700" spans="2:29" x14ac:dyDescent="0.3">
      <c r="B2700">
        <v>4.8580556015932901</v>
      </c>
      <c r="C2700">
        <v>159.69555433147801</v>
      </c>
      <c r="D2700">
        <v>328.86528898590797</v>
      </c>
      <c r="E2700">
        <v>7.6893045740946899</v>
      </c>
      <c r="F2700">
        <f>$AH$27</f>
        <v>333.77577661081307</v>
      </c>
      <c r="G2700">
        <v>337.38803483055</v>
      </c>
      <c r="H2700">
        <v>23.108015892948</v>
      </c>
      <c r="I2700">
        <v>76.0944694361188</v>
      </c>
      <c r="J2700">
        <v>4.13097224650235</v>
      </c>
      <c r="O2700" t="str">
        <f t="shared" si="380"/>
        <v>Acidic</v>
      </c>
      <c r="P2700" t="str" cm="1">
        <f t="array" ref="P2700">_xlfn.IFS(C2699&lt;=60,"Soft",
C2699&lt;120,"Moderately Soft",
C2699&lt;=170,"Desirable",
C2699&lt;=240,"Moderately Hard",
C2699&gt;240,"Hard")</f>
        <v>Moderately Hard</v>
      </c>
      <c r="Q2700" t="str" cm="1">
        <f t="array" ref="Q2700">_xlfn.IFS(D2699&lt;50,"Non-Beneficial",
D2699&lt;=150,"Excellent",
D2699&lt;=250,"Good",
D2699&lt;=350,"Average",
D2699&lt;=500,"Poor",
D2699&lt;=800,"Very Poor",
D2699&gt;800,"Unacceptable")</f>
        <v>Good</v>
      </c>
      <c r="R2700" t="str">
        <f t="shared" si="379"/>
        <v>Unacceptable</v>
      </c>
      <c r="S2700" t="str">
        <f t="shared" si="381"/>
        <v>Safe</v>
      </c>
      <c r="T2700" t="str">
        <f t="shared" si="382"/>
        <v>Acceptable</v>
      </c>
      <c r="U2700" t="str">
        <f t="shared" si="383"/>
        <v>Acceptable</v>
      </c>
      <c r="V2700" t="str">
        <f t="shared" si="384"/>
        <v>Safe</v>
      </c>
      <c r="W2700" t="str">
        <f t="shared" si="385"/>
        <v>Acceptable</v>
      </c>
      <c r="AA2700" t="str">
        <f t="shared" si="386"/>
        <v>Not-Potable</v>
      </c>
      <c r="AB2700" t="str">
        <f t="shared" si="387"/>
        <v>Not-Potable</v>
      </c>
      <c r="AC2700" t="s">
        <v>40</v>
      </c>
    </row>
    <row r="2701" spans="2:29" x14ac:dyDescent="0.3">
      <c r="B2701">
        <v>3.2728200975185402</v>
      </c>
      <c r="C2701">
        <v>145.492305759901</v>
      </c>
      <c r="D2701">
        <v>74.089761959145903</v>
      </c>
      <c r="E2701">
        <v>11.9960151179595</v>
      </c>
      <c r="F2701">
        <v>336.68780906500598</v>
      </c>
      <c r="G2701">
        <v>433.70967213274702</v>
      </c>
      <c r="H2701">
        <v>10.4588742272255</v>
      </c>
      <c r="I2701">
        <f>$AI$27</f>
        <v>66.396292946768</v>
      </c>
      <c r="J2701">
        <v>4.3185161174963298</v>
      </c>
      <c r="O2701" t="str">
        <f t="shared" si="380"/>
        <v>Acidic</v>
      </c>
      <c r="P2701" t="str" cm="1">
        <f t="array" ref="P2701">_xlfn.IFS(C2700&lt;=60,"Soft",
C2700&lt;120,"Moderately Soft",
C2700&lt;=170,"Desirable",
C2700&lt;=240,"Moderately Hard",
C2700&gt;240,"Hard")</f>
        <v>Desirable</v>
      </c>
      <c r="Q2701" t="str" cm="1">
        <f t="array" ref="Q2701">_xlfn.IFS(D2700&lt;50,"Non-Beneficial",
D2700&lt;=150,"Excellent",
D2700&lt;=250,"Good",
D2700&lt;=350,"Average",
D2700&lt;=500,"Poor",
D2700&lt;=800,"Very Poor",
D2700&gt;800,"Unacceptable")</f>
        <v>Average</v>
      </c>
      <c r="R2701" t="str">
        <f t="shared" si="379"/>
        <v>Unacceptable</v>
      </c>
      <c r="S2701" t="str">
        <f t="shared" si="381"/>
        <v>Safe</v>
      </c>
      <c r="T2701" t="str">
        <f t="shared" si="382"/>
        <v>Acceptable</v>
      </c>
      <c r="U2701" t="str">
        <f t="shared" si="383"/>
        <v>Unacceptable</v>
      </c>
      <c r="V2701" t="str">
        <f t="shared" si="384"/>
        <v>Safe</v>
      </c>
      <c r="W2701" t="str">
        <f t="shared" si="385"/>
        <v>Acceptable</v>
      </c>
      <c r="AA2701" t="str">
        <f t="shared" si="386"/>
        <v>Not-Potable</v>
      </c>
      <c r="AB2701" t="str">
        <f t="shared" si="387"/>
        <v>Not-Potable</v>
      </c>
      <c r="AC2701" t="s">
        <v>40</v>
      </c>
    </row>
    <row r="2702" spans="2:29" x14ac:dyDescent="0.3">
      <c r="B2702">
        <v>7.11757865835005</v>
      </c>
      <c r="C2702">
        <v>186.19968042370701</v>
      </c>
      <c r="D2702">
        <v>315.28948689976897</v>
      </c>
      <c r="E2702">
        <v>6.3870372078086604</v>
      </c>
      <c r="F2702">
        <v>335.34888067229502</v>
      </c>
      <c r="G2702">
        <v>380.57826482441197</v>
      </c>
      <c r="H2702">
        <v>19.0739955111742</v>
      </c>
      <c r="I2702">
        <v>75.903072148424599</v>
      </c>
      <c r="J2702">
        <v>4.3334017370479803</v>
      </c>
      <c r="O2702" t="str">
        <f t="shared" si="380"/>
        <v>Acidic</v>
      </c>
      <c r="P2702" t="str" cm="1">
        <f t="array" ref="P2702">_xlfn.IFS(C2701&lt;=60,"Soft",
C2701&lt;120,"Moderately Soft",
C2701&lt;=170,"Desirable",
C2701&lt;=240,"Moderately Hard",
C2701&gt;240,"Hard")</f>
        <v>Desirable</v>
      </c>
      <c r="Q2702" t="str" cm="1">
        <f t="array" ref="Q2702">_xlfn.IFS(D2701&lt;50,"Non-Beneficial",
D2701&lt;=150,"Excellent",
D2701&lt;=250,"Good",
D2701&lt;=350,"Average",
D2701&lt;=500,"Poor",
D2701&lt;=800,"Very Poor",
D2701&gt;800,"Unacceptable")</f>
        <v>Excellent</v>
      </c>
      <c r="R2702" t="str">
        <f t="shared" si="379"/>
        <v>Unacceptable</v>
      </c>
      <c r="S2702" t="str">
        <f t="shared" si="381"/>
        <v>Safe</v>
      </c>
      <c r="T2702" t="str">
        <f t="shared" si="382"/>
        <v>Acceptable</v>
      </c>
      <c r="U2702" t="str">
        <f t="shared" si="383"/>
        <v>Acceptable</v>
      </c>
      <c r="V2702" t="str">
        <f t="shared" si="384"/>
        <v>Safe</v>
      </c>
      <c r="W2702" t="str">
        <f t="shared" si="385"/>
        <v>Acceptable</v>
      </c>
      <c r="AA2702" t="str">
        <f t="shared" si="386"/>
        <v>Not-Potable</v>
      </c>
      <c r="AB2702" t="str">
        <f t="shared" si="387"/>
        <v>Not-Potable</v>
      </c>
      <c r="AC2702" t="s">
        <v>40</v>
      </c>
    </row>
    <row r="2703" spans="2:29" x14ac:dyDescent="0.3">
      <c r="B2703">
        <v>7.8222573629017802</v>
      </c>
      <c r="C2703">
        <v>200.00279320608999</v>
      </c>
      <c r="D2703">
        <v>224.110068636444</v>
      </c>
      <c r="E2703">
        <v>5.2835935516511796</v>
      </c>
      <c r="F2703">
        <v>343.080377159774</v>
      </c>
      <c r="G2703">
        <v>593.48360234606901</v>
      </c>
      <c r="H2703">
        <v>12.2730733222739</v>
      </c>
      <c r="I2703">
        <v>75.256211948130996</v>
      </c>
      <c r="J2703">
        <v>3.08086591861165</v>
      </c>
      <c r="O2703" t="str">
        <f t="shared" si="380"/>
        <v>Neutral</v>
      </c>
      <c r="P2703" t="str" cm="1">
        <f t="array" ref="P2703">_xlfn.IFS(C2702&lt;=60,"Soft",
C2702&lt;120,"Moderately Soft",
C2702&lt;=170,"Desirable",
C2702&lt;=240,"Moderately Hard",
C2702&gt;240,"Hard")</f>
        <v>Moderately Hard</v>
      </c>
      <c r="Q2703" t="str" cm="1">
        <f t="array" ref="Q2703">_xlfn.IFS(D2702&lt;50,"Non-Beneficial",
D2702&lt;=150,"Excellent",
D2702&lt;=250,"Good",
D2702&lt;=350,"Average",
D2702&lt;=500,"Poor",
D2702&lt;=800,"Very Poor",
D2702&gt;800,"Unacceptable")</f>
        <v>Average</v>
      </c>
      <c r="R2703" t="str">
        <f t="shared" si="379"/>
        <v>Needs Boiling</v>
      </c>
      <c r="S2703" t="str">
        <f t="shared" si="381"/>
        <v>Safe</v>
      </c>
      <c r="T2703" t="str">
        <f t="shared" si="382"/>
        <v>Acceptable</v>
      </c>
      <c r="U2703" t="str">
        <f t="shared" si="383"/>
        <v>Acceptable</v>
      </c>
      <c r="V2703" t="str">
        <f t="shared" si="384"/>
        <v>Safe</v>
      </c>
      <c r="W2703" t="str">
        <f t="shared" si="385"/>
        <v>Acceptable</v>
      </c>
      <c r="AA2703" t="str">
        <f t="shared" si="386"/>
        <v>Potable</v>
      </c>
      <c r="AB2703" t="str">
        <f t="shared" si="387"/>
        <v>Potable</v>
      </c>
      <c r="AC2703" t="s">
        <v>40</v>
      </c>
    </row>
    <row r="2704" spans="2:29" x14ac:dyDescent="0.3">
      <c r="B2704">
        <v>4.3340578055145302</v>
      </c>
      <c r="C2704">
        <v>155.82935040812501</v>
      </c>
      <c r="D2704">
        <v>133.514138299623</v>
      </c>
      <c r="E2704">
        <v>8.6039267615426098</v>
      </c>
      <c r="F2704">
        <v>321.78696527177601</v>
      </c>
      <c r="G2704">
        <v>387.52183305951399</v>
      </c>
      <c r="H2704">
        <v>7.8094445393199896</v>
      </c>
      <c r="I2704">
        <v>77.879219055017799</v>
      </c>
      <c r="J2704">
        <v>2.6135320972149798</v>
      </c>
      <c r="O2704" t="str">
        <f t="shared" si="380"/>
        <v>Neutral</v>
      </c>
      <c r="P2704" t="str" cm="1">
        <f t="array" ref="P2704">_xlfn.IFS(C2703&lt;=60,"Soft",
C2703&lt;120,"Moderately Soft",
C2703&lt;=170,"Desirable",
C2703&lt;=240,"Moderately Hard",
C2703&gt;240,"Hard")</f>
        <v>Moderately Hard</v>
      </c>
      <c r="Q2704" t="str" cm="1">
        <f t="array" ref="Q2704">_xlfn.IFS(D2703&lt;50,"Non-Beneficial",
D2703&lt;=150,"Excellent",
D2703&lt;=250,"Good",
D2703&lt;=350,"Average",
D2703&lt;=500,"Poor",
D2703&lt;=800,"Very Poor",
D2703&gt;800,"Unacceptable")</f>
        <v>Good</v>
      </c>
      <c r="R2704" t="str">
        <f t="shared" si="379"/>
        <v>Needs Boiling</v>
      </c>
      <c r="S2704" t="str">
        <f t="shared" si="381"/>
        <v>Safe</v>
      </c>
      <c r="T2704" t="str">
        <f t="shared" si="382"/>
        <v>Unacceptable</v>
      </c>
      <c r="U2704" t="str">
        <f t="shared" si="383"/>
        <v>Acceptable</v>
      </c>
      <c r="V2704" t="str">
        <f t="shared" si="384"/>
        <v>Safe</v>
      </c>
      <c r="W2704" t="str">
        <f t="shared" si="385"/>
        <v>Acceptable</v>
      </c>
      <c r="AA2704" t="str">
        <f t="shared" si="386"/>
        <v>Not-Potable</v>
      </c>
      <c r="AB2704" t="str">
        <f t="shared" si="387"/>
        <v>Potable</v>
      </c>
      <c r="AC2704" t="s">
        <v>40</v>
      </c>
    </row>
    <row r="2705" spans="2:29" x14ac:dyDescent="0.3">
      <c r="B2705">
        <f>$AG$27</f>
        <v>7.080794504276815</v>
      </c>
      <c r="C2705">
        <v>214.03531216797401</v>
      </c>
      <c r="D2705">
        <v>100.395383756958</v>
      </c>
      <c r="E2705">
        <v>10.1301250399633</v>
      </c>
      <c r="F2705">
        <v>383.75429946252802</v>
      </c>
      <c r="G2705">
        <v>487.42163499985901</v>
      </c>
      <c r="H2705">
        <v>18.917583987110302</v>
      </c>
      <c r="I2705">
        <v>51.4853505125038</v>
      </c>
      <c r="J2705">
        <v>3.2597491937874801</v>
      </c>
      <c r="O2705" t="str">
        <f t="shared" si="380"/>
        <v>Acidic</v>
      </c>
      <c r="P2705" t="str" cm="1">
        <f t="array" ref="P2705">_xlfn.IFS(C2704&lt;=60,"Soft",
C2704&lt;120,"Moderately Soft",
C2704&lt;=170,"Desirable",
C2704&lt;=240,"Moderately Hard",
C2704&gt;240,"Hard")</f>
        <v>Desirable</v>
      </c>
      <c r="Q2705" t="str" cm="1">
        <f t="array" ref="Q2705">_xlfn.IFS(D2704&lt;50,"Non-Beneficial",
D2704&lt;=150,"Excellent",
D2704&lt;=250,"Good",
D2704&lt;=350,"Average",
D2704&lt;=500,"Poor",
D2704&lt;=800,"Very Poor",
D2704&gt;800,"Unacceptable")</f>
        <v>Excellent</v>
      </c>
      <c r="R2705" t="str">
        <f t="shared" si="379"/>
        <v>Unacceptable</v>
      </c>
      <c r="S2705" t="str">
        <f t="shared" si="381"/>
        <v>Safe</v>
      </c>
      <c r="T2705" t="str">
        <f t="shared" si="382"/>
        <v>Acceptable</v>
      </c>
      <c r="U2705" t="str">
        <f t="shared" si="383"/>
        <v>Acceptable</v>
      </c>
      <c r="V2705" t="str">
        <f t="shared" si="384"/>
        <v>Safe</v>
      </c>
      <c r="W2705" t="str">
        <f t="shared" si="385"/>
        <v>Acceptable</v>
      </c>
      <c r="AA2705" t="str">
        <f t="shared" si="386"/>
        <v>Not-Potable</v>
      </c>
      <c r="AB2705" t="str">
        <f t="shared" si="387"/>
        <v>Not-Potable</v>
      </c>
      <c r="AC2705" t="s">
        <v>40</v>
      </c>
    </row>
    <row r="2706" spans="2:29" x14ac:dyDescent="0.3">
      <c r="B2706">
        <v>8.83958390221615</v>
      </c>
      <c r="C2706">
        <v>246.066475644511</v>
      </c>
      <c r="D2706">
        <v>211.79762587874899</v>
      </c>
      <c r="E2706">
        <v>7.71766226767084</v>
      </c>
      <c r="F2706">
        <v>343.047383661129</v>
      </c>
      <c r="G2706">
        <v>753.34261955830402</v>
      </c>
      <c r="H2706">
        <v>16.917900791784898</v>
      </c>
      <c r="I2706">
        <v>60.436032093328599</v>
      </c>
      <c r="J2706">
        <v>3.1180394543789398</v>
      </c>
      <c r="O2706" t="str">
        <f t="shared" si="380"/>
        <v>Neutral</v>
      </c>
      <c r="P2706" t="str" cm="1">
        <f t="array" ref="P2706">_xlfn.IFS(C2705&lt;=60,"Soft",
C2705&lt;120,"Moderately Soft",
C2705&lt;=170,"Desirable",
C2705&lt;=240,"Moderately Hard",
C2705&gt;240,"Hard")</f>
        <v>Moderately Hard</v>
      </c>
      <c r="Q2706" t="str" cm="1">
        <f t="array" ref="Q2706">_xlfn.IFS(D2705&lt;50,"Non-Beneficial",
D2705&lt;=150,"Excellent",
D2705&lt;=250,"Good",
D2705&lt;=350,"Average",
D2705&lt;=500,"Poor",
D2705&lt;=800,"Very Poor",
D2705&gt;800,"Unacceptable")</f>
        <v>Excellent</v>
      </c>
      <c r="R2706" t="str">
        <f t="shared" si="379"/>
        <v>Unacceptable</v>
      </c>
      <c r="S2706" t="str">
        <f t="shared" si="381"/>
        <v>Safe</v>
      </c>
      <c r="T2706" t="str">
        <f t="shared" si="382"/>
        <v>Acceptable</v>
      </c>
      <c r="U2706" t="str">
        <f t="shared" si="383"/>
        <v>Acceptable</v>
      </c>
      <c r="V2706" t="str">
        <f t="shared" si="384"/>
        <v>Safe</v>
      </c>
      <c r="W2706" t="str">
        <f t="shared" si="385"/>
        <v>Acceptable</v>
      </c>
      <c r="AA2706" t="str">
        <f t="shared" si="386"/>
        <v>Not-Potable</v>
      </c>
      <c r="AB2706" t="str">
        <f t="shared" si="387"/>
        <v>Potable</v>
      </c>
      <c r="AC2706" t="s">
        <v>40</v>
      </c>
    </row>
    <row r="2707" spans="2:29" x14ac:dyDescent="0.3">
      <c r="B2707">
        <v>5.2906668768471699</v>
      </c>
      <c r="C2707">
        <v>160.432028820554</v>
      </c>
      <c r="D2707">
        <v>92.65104947513521</v>
      </c>
      <c r="E2707">
        <v>9.2720662666467</v>
      </c>
      <c r="F2707">
        <v>358.547147467949</v>
      </c>
      <c r="G2707">
        <v>464.57333821732198</v>
      </c>
      <c r="H2707">
        <v>11.220817489212299</v>
      </c>
      <c r="I2707">
        <v>67.646065918241405</v>
      </c>
      <c r="J2707">
        <v>3.5305736157826302</v>
      </c>
      <c r="O2707" t="str">
        <f t="shared" si="380"/>
        <v>Alkaline</v>
      </c>
      <c r="P2707" t="str" cm="1">
        <f t="array" ref="P2707">_xlfn.IFS(C2706&lt;=60,"Soft",
C2706&lt;120,"Moderately Soft",
C2706&lt;=170,"Desirable",
C2706&lt;=240,"Moderately Hard",
C2706&gt;240,"Hard")</f>
        <v>Hard</v>
      </c>
      <c r="Q2707" t="str" cm="1">
        <f t="array" ref="Q2707">_xlfn.IFS(D2706&lt;50,"Non-Beneficial",
D2706&lt;=150,"Excellent",
D2706&lt;=250,"Good",
D2706&lt;=350,"Average",
D2706&lt;=500,"Poor",
D2706&lt;=800,"Very Poor",
D2706&gt;800,"Unacceptable")</f>
        <v>Good</v>
      </c>
      <c r="R2707" t="str">
        <f t="shared" si="379"/>
        <v>Unacceptable</v>
      </c>
      <c r="S2707" t="str">
        <f t="shared" si="381"/>
        <v>Safe</v>
      </c>
      <c r="T2707" t="str">
        <f t="shared" si="382"/>
        <v>Unacceptable</v>
      </c>
      <c r="U2707" t="str">
        <f t="shared" si="383"/>
        <v>Acceptable</v>
      </c>
      <c r="V2707" t="str">
        <f t="shared" si="384"/>
        <v>Safe</v>
      </c>
      <c r="W2707" t="str">
        <f t="shared" si="385"/>
        <v>Acceptable</v>
      </c>
      <c r="AA2707" t="str">
        <f t="shared" si="386"/>
        <v>Not-Potable</v>
      </c>
      <c r="AB2707" t="str">
        <f t="shared" si="387"/>
        <v>Not-Potable</v>
      </c>
      <c r="AC2707" t="s">
        <v>40</v>
      </c>
    </row>
    <row r="2708" spans="2:29" x14ac:dyDescent="0.3">
      <c r="B2708">
        <v>7.8732716926691904</v>
      </c>
      <c r="C2708">
        <v>182.64665849279999</v>
      </c>
      <c r="D2708">
        <v>253.37122963124099</v>
      </c>
      <c r="E2708">
        <v>3.71506535158648</v>
      </c>
      <c r="F2708">
        <v>362.48460359047402</v>
      </c>
      <c r="G2708">
        <v>315.18994802429398</v>
      </c>
      <c r="H2708">
        <v>12.1324254471792</v>
      </c>
      <c r="I2708">
        <v>65.499925019340793</v>
      </c>
      <c r="J2708">
        <v>3.30639290943691</v>
      </c>
      <c r="O2708" t="str">
        <f t="shared" si="380"/>
        <v>Acidic</v>
      </c>
      <c r="P2708" t="str" cm="1">
        <f t="array" ref="P2708">_xlfn.IFS(C2707&lt;=60,"Soft",
C2707&lt;120,"Moderately Soft",
C2707&lt;=170,"Desirable",
C2707&lt;=240,"Moderately Hard",
C2707&gt;240,"Hard")</f>
        <v>Desirable</v>
      </c>
      <c r="Q2708" t="str" cm="1">
        <f t="array" ref="Q2708">_xlfn.IFS(D2707&lt;50,"Non-Beneficial",
D2707&lt;=150,"Excellent",
D2707&lt;=250,"Good",
D2707&lt;=350,"Average",
D2707&lt;=500,"Poor",
D2707&lt;=800,"Very Poor",
D2707&gt;800,"Unacceptable")</f>
        <v>Excellent</v>
      </c>
      <c r="R2708" t="str">
        <f t="shared" si="379"/>
        <v>Unacceptable</v>
      </c>
      <c r="S2708" t="str">
        <f t="shared" si="381"/>
        <v>Safe</v>
      </c>
      <c r="T2708" t="str">
        <f t="shared" si="382"/>
        <v>Acceptable</v>
      </c>
      <c r="U2708" t="str">
        <f t="shared" si="383"/>
        <v>Acceptable</v>
      </c>
      <c r="V2708" t="str">
        <f t="shared" si="384"/>
        <v>Safe</v>
      </c>
      <c r="W2708" t="str">
        <f t="shared" si="385"/>
        <v>Acceptable</v>
      </c>
      <c r="AA2708" t="str">
        <f t="shared" si="386"/>
        <v>Not-Potable</v>
      </c>
      <c r="AB2708" t="str">
        <f t="shared" si="387"/>
        <v>Not-Potable</v>
      </c>
      <c r="AC2708" t="s">
        <v>40</v>
      </c>
    </row>
    <row r="2709" spans="2:29" x14ac:dyDescent="0.3">
      <c r="B2709">
        <v>7.1484409318923303</v>
      </c>
      <c r="C2709">
        <v>173.27281821073899</v>
      </c>
      <c r="D2709">
        <v>306.56163113027498</v>
      </c>
      <c r="E2709">
        <v>4.7378256313340996</v>
      </c>
      <c r="F2709">
        <f>$AH$27</f>
        <v>333.77577661081307</v>
      </c>
      <c r="G2709">
        <v>525.88483298269398</v>
      </c>
      <c r="H2709">
        <v>14.5678189214089</v>
      </c>
      <c r="I2709">
        <v>57.822022692003003</v>
      </c>
      <c r="J2709">
        <v>4.3085698209113703</v>
      </c>
      <c r="O2709" t="str">
        <f t="shared" si="380"/>
        <v>Neutral</v>
      </c>
      <c r="P2709" t="str" cm="1">
        <f t="array" ref="P2709">_xlfn.IFS(C2708&lt;=60,"Soft",
C2708&lt;120,"Moderately Soft",
C2708&lt;=170,"Desirable",
C2708&lt;=240,"Moderately Hard",
C2708&gt;240,"Hard")</f>
        <v>Moderately Hard</v>
      </c>
      <c r="Q2709" t="str" cm="1">
        <f t="array" ref="Q2709">_xlfn.IFS(D2708&lt;50,"Non-Beneficial",
D2708&lt;=150,"Excellent",
D2708&lt;=250,"Good",
D2708&lt;=350,"Average",
D2708&lt;=500,"Poor",
D2708&lt;=800,"Very Poor",
D2708&gt;800,"Unacceptable")</f>
        <v>Average</v>
      </c>
      <c r="R2709" t="str">
        <f t="shared" si="379"/>
        <v>Acceptable</v>
      </c>
      <c r="S2709" t="str">
        <f t="shared" si="381"/>
        <v>Safe</v>
      </c>
      <c r="T2709" t="str">
        <f t="shared" si="382"/>
        <v>Acceptable</v>
      </c>
      <c r="U2709" t="str">
        <f t="shared" si="383"/>
        <v>Acceptable</v>
      </c>
      <c r="V2709" t="str">
        <f t="shared" si="384"/>
        <v>Safe</v>
      </c>
      <c r="W2709" t="str">
        <f t="shared" si="385"/>
        <v>Acceptable</v>
      </c>
      <c r="AA2709" t="str">
        <f t="shared" si="386"/>
        <v>Potable</v>
      </c>
      <c r="AB2709" t="str">
        <f t="shared" si="387"/>
        <v>Potable</v>
      </c>
      <c r="AC2709" t="s">
        <v>40</v>
      </c>
    </row>
    <row r="2710" spans="2:29" x14ac:dyDescent="0.3">
      <c r="B2710">
        <v>6.45360520939452</v>
      </c>
      <c r="C2710">
        <v>175.47933973972201</v>
      </c>
      <c r="D2710">
        <v>252.57649286279499</v>
      </c>
      <c r="E2710">
        <v>7.6265296107434599</v>
      </c>
      <c r="F2710">
        <v>263.40125835280998</v>
      </c>
      <c r="G2710">
        <v>376.524887127927</v>
      </c>
      <c r="H2710">
        <v>15.755402036806499</v>
      </c>
      <c r="I2710">
        <f>$AI$27</f>
        <v>66.396292946768</v>
      </c>
      <c r="J2710">
        <v>5.5682649400324999</v>
      </c>
      <c r="O2710" t="str">
        <f t="shared" si="380"/>
        <v>Neutral</v>
      </c>
      <c r="P2710" t="str" cm="1">
        <f t="array" ref="P2710">_xlfn.IFS(C2709&lt;=60,"Soft",
C2709&lt;120,"Moderately Soft",
C2709&lt;=170,"Desirable",
C2709&lt;=240,"Moderately Hard",
C2709&gt;240,"Hard")</f>
        <v>Moderately Hard</v>
      </c>
      <c r="Q2710" t="str" cm="1">
        <f t="array" ref="Q2710">_xlfn.IFS(D2709&lt;50,"Non-Beneficial",
D2709&lt;=150,"Excellent",
D2709&lt;=250,"Good",
D2709&lt;=350,"Average",
D2709&lt;=500,"Poor",
D2709&lt;=800,"Very Poor",
D2709&gt;800,"Unacceptable")</f>
        <v>Average</v>
      </c>
      <c r="R2710" t="str">
        <f t="shared" si="379"/>
        <v>Acceptable</v>
      </c>
      <c r="S2710" t="str">
        <f t="shared" si="381"/>
        <v>Safe</v>
      </c>
      <c r="T2710" t="str">
        <f t="shared" si="382"/>
        <v>Unacceptable</v>
      </c>
      <c r="U2710" t="str">
        <f t="shared" si="383"/>
        <v>Acceptable</v>
      </c>
      <c r="V2710" t="str">
        <f t="shared" si="384"/>
        <v>Safe</v>
      </c>
      <c r="W2710" t="str">
        <f t="shared" si="385"/>
        <v>Acceptable</v>
      </c>
      <c r="AA2710" t="str">
        <f t="shared" si="386"/>
        <v>Not-Potable</v>
      </c>
      <c r="AB2710" t="str">
        <f t="shared" si="387"/>
        <v>Potable</v>
      </c>
      <c r="AC2710" t="s">
        <v>40</v>
      </c>
    </row>
    <row r="2711" spans="2:29" x14ac:dyDescent="0.3">
      <c r="B2711">
        <f>$AG$27</f>
        <v>7.080794504276815</v>
      </c>
      <c r="C2711">
        <v>189.82341767748599</v>
      </c>
      <c r="D2711">
        <v>202.78338271619501</v>
      </c>
      <c r="E2711">
        <v>6.7999400851662299</v>
      </c>
      <c r="F2711">
        <f>$AH$27</f>
        <v>333.77577661081307</v>
      </c>
      <c r="G2711">
        <v>314.83417501634199</v>
      </c>
      <c r="H2711">
        <v>10.092087058569099</v>
      </c>
      <c r="I2711">
        <v>46.629298667854201</v>
      </c>
      <c r="J2711">
        <v>4.9400145171969303</v>
      </c>
      <c r="O2711" t="str">
        <f t="shared" si="380"/>
        <v>Acidic</v>
      </c>
      <c r="P2711" t="str" cm="1">
        <f t="array" ref="P2711">_xlfn.IFS(C2710&lt;=60,"Soft",
C2710&lt;120,"Moderately Soft",
C2710&lt;=170,"Desirable",
C2710&lt;=240,"Moderately Hard",
C2710&gt;240,"Hard")</f>
        <v>Moderately Hard</v>
      </c>
      <c r="Q2711" t="str" cm="1">
        <f t="array" ref="Q2711">_xlfn.IFS(D2710&lt;50,"Non-Beneficial",
D2710&lt;=150,"Excellent",
D2710&lt;=250,"Good",
D2710&lt;=350,"Average",
D2710&lt;=500,"Poor",
D2710&lt;=800,"Very Poor",
D2710&gt;800,"Unacceptable")</f>
        <v>Average</v>
      </c>
      <c r="R2711" t="str">
        <f t="shared" si="379"/>
        <v>Unacceptable</v>
      </c>
      <c r="S2711" t="str">
        <f t="shared" si="381"/>
        <v>Safe</v>
      </c>
      <c r="T2711" t="str">
        <f t="shared" si="382"/>
        <v>Acceptable</v>
      </c>
      <c r="U2711" t="str">
        <f t="shared" si="383"/>
        <v>Acceptable</v>
      </c>
      <c r="V2711" t="str">
        <f t="shared" si="384"/>
        <v>Safe</v>
      </c>
      <c r="W2711" t="str">
        <f t="shared" si="385"/>
        <v>Unacceptable</v>
      </c>
      <c r="AA2711" t="str">
        <f t="shared" si="386"/>
        <v>Not-Potable</v>
      </c>
      <c r="AB2711" t="str">
        <f t="shared" si="387"/>
        <v>Not-Potable</v>
      </c>
      <c r="AC2711" t="s">
        <v>40</v>
      </c>
    </row>
    <row r="2712" spans="2:29" x14ac:dyDescent="0.3">
      <c r="B2712">
        <v>5.6541189434593502</v>
      </c>
      <c r="C2712">
        <v>171.751550948117</v>
      </c>
      <c r="D2712">
        <v>164.31204897063799</v>
      </c>
      <c r="E2712">
        <v>7.2834542169337997</v>
      </c>
      <c r="F2712">
        <v>387.90463186466701</v>
      </c>
      <c r="G2712">
        <v>419.09730605192999</v>
      </c>
      <c r="H2712">
        <v>11.814852379052599</v>
      </c>
      <c r="I2712">
        <v>86.308236447149994</v>
      </c>
      <c r="J2712">
        <v>3.46626445825131</v>
      </c>
      <c r="O2712" t="str">
        <f t="shared" si="380"/>
        <v>Neutral</v>
      </c>
      <c r="P2712" t="str" cm="1">
        <f t="array" ref="P2712">_xlfn.IFS(C2711&lt;=60,"Soft",
C2711&lt;120,"Moderately Soft",
C2711&lt;=170,"Desirable",
C2711&lt;=240,"Moderately Hard",
C2711&gt;240,"Hard")</f>
        <v>Moderately Hard</v>
      </c>
      <c r="Q2712" t="str" cm="1">
        <f t="array" ref="Q2712">_xlfn.IFS(D2711&lt;50,"Non-Beneficial",
D2711&lt;=150,"Excellent",
D2711&lt;=250,"Good",
D2711&lt;=350,"Average",
D2711&lt;=500,"Poor",
D2711&lt;=800,"Very Poor",
D2711&gt;800,"Unacceptable")</f>
        <v>Good</v>
      </c>
      <c r="R2712" t="str">
        <f t="shared" si="379"/>
        <v>Needs Boiling</v>
      </c>
      <c r="S2712" t="str">
        <f t="shared" si="381"/>
        <v>Safe</v>
      </c>
      <c r="T2712" t="str">
        <f t="shared" si="382"/>
        <v>Acceptable</v>
      </c>
      <c r="U2712" t="str">
        <f t="shared" si="383"/>
        <v>Acceptable</v>
      </c>
      <c r="V2712" t="str">
        <f t="shared" si="384"/>
        <v>Safe</v>
      </c>
      <c r="W2712" t="str">
        <f t="shared" si="385"/>
        <v>Acceptable</v>
      </c>
      <c r="AA2712" t="str">
        <f t="shared" si="386"/>
        <v>Potable</v>
      </c>
      <c r="AB2712" t="str">
        <f t="shared" si="387"/>
        <v>Potable</v>
      </c>
      <c r="AC2712" t="s">
        <v>35</v>
      </c>
    </row>
    <row r="2713" spans="2:29" x14ac:dyDescent="0.3">
      <c r="B2713">
        <v>7.6506832372610099</v>
      </c>
      <c r="C2713">
        <v>239.49014761713499</v>
      </c>
      <c r="D2713">
        <v>153.26925014361598</v>
      </c>
      <c r="E2713">
        <v>8.9278963930262591</v>
      </c>
      <c r="F2713">
        <v>373.43631172369697</v>
      </c>
      <c r="G2713">
        <v>425.33635245926399</v>
      </c>
      <c r="H2713">
        <v>17.883591720839402</v>
      </c>
      <c r="I2713">
        <f>$AI$27</f>
        <v>66.396292946768</v>
      </c>
      <c r="J2713">
        <v>4.0437108836976599</v>
      </c>
      <c r="O2713" t="str">
        <f t="shared" si="380"/>
        <v>Acidic</v>
      </c>
      <c r="P2713" t="str" cm="1">
        <f t="array" ref="P2713">_xlfn.IFS(C2712&lt;=60,"Soft",
C2712&lt;120,"Moderately Soft",
C2712&lt;=170,"Desirable",
C2712&lt;=240,"Moderately Hard",
C2712&gt;240,"Hard")</f>
        <v>Moderately Hard</v>
      </c>
      <c r="Q2713" t="str" cm="1">
        <f t="array" ref="Q2713">_xlfn.IFS(D2712&lt;50,"Non-Beneficial",
D2712&lt;=150,"Excellent",
D2712&lt;=250,"Good",
D2712&lt;=350,"Average",
D2712&lt;=500,"Poor",
D2712&lt;=800,"Very Poor",
D2712&gt;800,"Unacceptable")</f>
        <v>Good</v>
      </c>
      <c r="R2713" t="str">
        <f t="shared" si="379"/>
        <v>Unacceptable</v>
      </c>
      <c r="S2713" t="str">
        <f t="shared" si="381"/>
        <v>Safe</v>
      </c>
      <c r="T2713" t="str">
        <f t="shared" si="382"/>
        <v>Acceptable</v>
      </c>
      <c r="U2713" t="str">
        <f t="shared" si="383"/>
        <v>Acceptable</v>
      </c>
      <c r="V2713" t="str">
        <f t="shared" si="384"/>
        <v>Unsafe</v>
      </c>
      <c r="W2713" t="str">
        <f t="shared" si="385"/>
        <v>Acceptable</v>
      </c>
      <c r="AA2713" t="str">
        <f t="shared" si="386"/>
        <v>Not-Potable</v>
      </c>
      <c r="AB2713" t="str">
        <f t="shared" si="387"/>
        <v>Not-Potable</v>
      </c>
      <c r="AC2713" t="s">
        <v>35</v>
      </c>
    </row>
    <row r="2714" spans="2:29" x14ac:dyDescent="0.3">
      <c r="B2714">
        <v>6.4182030571970801</v>
      </c>
      <c r="C2714">
        <v>173.446213805789</v>
      </c>
      <c r="D2714">
        <v>196.17308493681202</v>
      </c>
      <c r="E2714">
        <v>7.3964721191494798</v>
      </c>
      <c r="F2714">
        <v>321.86525021406402</v>
      </c>
      <c r="G2714">
        <v>391.66746637831301</v>
      </c>
      <c r="H2714">
        <v>18.453950772089701</v>
      </c>
      <c r="I2714">
        <v>46.345863776731598</v>
      </c>
      <c r="J2714">
        <v>2.67097674693286</v>
      </c>
      <c r="O2714" t="str">
        <f t="shared" si="380"/>
        <v>Neutral</v>
      </c>
      <c r="P2714" t="str" cm="1">
        <f t="array" ref="P2714">_xlfn.IFS(C2713&lt;=60,"Soft",
C2713&lt;120,"Moderately Soft",
C2713&lt;=170,"Desirable",
C2713&lt;=240,"Moderately Hard",
C2713&gt;240,"Hard")</f>
        <v>Moderately Hard</v>
      </c>
      <c r="Q2714" t="str" cm="1">
        <f t="array" ref="Q2714">_xlfn.IFS(D2713&lt;50,"Non-Beneficial",
D2713&lt;=150,"Excellent",
D2713&lt;=250,"Good",
D2713&lt;=350,"Average",
D2713&lt;=500,"Poor",
D2713&lt;=800,"Very Poor",
D2713&gt;800,"Unacceptable")</f>
        <v>Good</v>
      </c>
      <c r="R2714" t="str">
        <f t="shared" si="379"/>
        <v>Unacceptable</v>
      </c>
      <c r="S2714" t="str">
        <f t="shared" si="381"/>
        <v>Safe</v>
      </c>
      <c r="T2714" t="str">
        <f t="shared" si="382"/>
        <v>Acceptable</v>
      </c>
      <c r="U2714" t="str">
        <f t="shared" si="383"/>
        <v>Acceptable</v>
      </c>
      <c r="V2714" t="str">
        <f t="shared" si="384"/>
        <v>Safe</v>
      </c>
      <c r="W2714" t="str">
        <f t="shared" si="385"/>
        <v>Acceptable</v>
      </c>
      <c r="AA2714" t="str">
        <f t="shared" si="386"/>
        <v>Not-Potable</v>
      </c>
      <c r="AB2714" t="str">
        <f t="shared" si="387"/>
        <v>Potable</v>
      </c>
      <c r="AC2714" t="s">
        <v>35</v>
      </c>
    </row>
    <row r="2715" spans="2:29" x14ac:dyDescent="0.3">
      <c r="B2715">
        <v>6.8480001125949004</v>
      </c>
      <c r="C2715">
        <v>199.77681389458999</v>
      </c>
      <c r="D2715">
        <v>262.96948300252501</v>
      </c>
      <c r="E2715">
        <v>7.3391733105438997</v>
      </c>
      <c r="F2715">
        <v>354.250554803331</v>
      </c>
      <c r="G2715">
        <v>397.53647072599102</v>
      </c>
      <c r="H2715">
        <v>22.1399583776161</v>
      </c>
      <c r="I2715">
        <v>51.534964893328997</v>
      </c>
      <c r="J2715">
        <v>3.8152276087163601</v>
      </c>
      <c r="O2715" t="str">
        <f t="shared" si="380"/>
        <v>Acidic</v>
      </c>
      <c r="P2715" t="str" cm="1">
        <f t="array" ref="P2715">_xlfn.IFS(C2714&lt;=60,"Soft",
C2714&lt;120,"Moderately Soft",
C2714&lt;=170,"Desirable",
C2714&lt;=240,"Moderately Hard",
C2714&gt;240,"Hard")</f>
        <v>Moderately Hard</v>
      </c>
      <c r="Q2715" t="str" cm="1">
        <f t="array" ref="Q2715">_xlfn.IFS(D2714&lt;50,"Non-Beneficial",
D2714&lt;=150,"Excellent",
D2714&lt;=250,"Good",
D2714&lt;=350,"Average",
D2714&lt;=500,"Poor",
D2714&lt;=800,"Very Poor",
D2714&gt;800,"Unacceptable")</f>
        <v>Good</v>
      </c>
      <c r="R2715" t="str">
        <f t="shared" si="379"/>
        <v>Unacceptable</v>
      </c>
      <c r="S2715" t="str">
        <f t="shared" si="381"/>
        <v>Safe</v>
      </c>
      <c r="T2715" t="str">
        <f t="shared" si="382"/>
        <v>Acceptable</v>
      </c>
      <c r="U2715" t="str">
        <f t="shared" si="383"/>
        <v>Acceptable</v>
      </c>
      <c r="V2715" t="str">
        <f t="shared" si="384"/>
        <v>Safe</v>
      </c>
      <c r="W2715" t="str">
        <f t="shared" si="385"/>
        <v>Acceptable</v>
      </c>
      <c r="AA2715" t="str">
        <f t="shared" si="386"/>
        <v>Not-Potable</v>
      </c>
      <c r="AB2715" t="str">
        <f t="shared" si="387"/>
        <v>Not-Potable</v>
      </c>
      <c r="AC2715" t="s">
        <v>35</v>
      </c>
    </row>
    <row r="2716" spans="2:29" x14ac:dyDescent="0.3">
      <c r="B2716">
        <v>6.9916851529287802</v>
      </c>
      <c r="C2716">
        <v>152.97621710585301</v>
      </c>
      <c r="D2716">
        <v>203.89593815747401</v>
      </c>
      <c r="E2716">
        <v>2.6483899068591499</v>
      </c>
      <c r="F2716">
        <v>331.25291635773499</v>
      </c>
      <c r="G2716">
        <v>460.146174154645</v>
      </c>
      <c r="H2716">
        <v>15.4853778680808</v>
      </c>
      <c r="I2716">
        <v>69.670037769317702</v>
      </c>
      <c r="J2716">
        <v>3.7248235603373701</v>
      </c>
      <c r="O2716" t="str">
        <f t="shared" si="380"/>
        <v>Neutral</v>
      </c>
      <c r="P2716" t="str" cm="1">
        <f t="array" ref="P2716">_xlfn.IFS(C2715&lt;=60,"Soft",
C2715&lt;120,"Moderately Soft",
C2715&lt;=170,"Desirable",
C2715&lt;=240,"Moderately Hard",
C2715&gt;240,"Hard")</f>
        <v>Moderately Hard</v>
      </c>
      <c r="Q2716" t="str" cm="1">
        <f t="array" ref="Q2716">_xlfn.IFS(D2715&lt;50,"Non-Beneficial",
D2715&lt;=150,"Excellent",
D2715&lt;=250,"Good",
D2715&lt;=350,"Average",
D2715&lt;=500,"Poor",
D2715&lt;=800,"Very Poor",
D2715&gt;800,"Unacceptable")</f>
        <v>Average</v>
      </c>
      <c r="R2716" t="str">
        <f t="shared" si="379"/>
        <v>Unacceptable</v>
      </c>
      <c r="S2716" t="str">
        <f t="shared" si="381"/>
        <v>Safe</v>
      </c>
      <c r="T2716" t="str">
        <f t="shared" si="382"/>
        <v>Acceptable</v>
      </c>
      <c r="U2716" t="str">
        <f t="shared" si="383"/>
        <v>Unacceptable</v>
      </c>
      <c r="V2716" t="str">
        <f t="shared" si="384"/>
        <v>Safe</v>
      </c>
      <c r="W2716" t="str">
        <f t="shared" si="385"/>
        <v>Acceptable</v>
      </c>
      <c r="AA2716" t="str">
        <f t="shared" si="386"/>
        <v>Not-Potable</v>
      </c>
      <c r="AB2716" t="str">
        <f t="shared" si="387"/>
        <v>Not-Potable</v>
      </c>
      <c r="AC2716" t="s">
        <v>35</v>
      </c>
    </row>
    <row r="2717" spans="2:29" x14ac:dyDescent="0.3">
      <c r="B2717">
        <v>5.9247994690063397</v>
      </c>
      <c r="C2717">
        <v>111.47858175418099</v>
      </c>
      <c r="D2717">
        <v>154.13896147652301</v>
      </c>
      <c r="E2717">
        <v>6.9000298806179803</v>
      </c>
      <c r="F2717">
        <v>347.86183690896797</v>
      </c>
      <c r="G2717">
        <v>277.58807457698902</v>
      </c>
      <c r="H2717">
        <v>13.2611431119544</v>
      </c>
      <c r="I2717">
        <v>74.1939949164598</v>
      </c>
      <c r="J2717">
        <v>4.1889279036968103</v>
      </c>
      <c r="O2717" t="str">
        <f t="shared" si="380"/>
        <v>Neutral</v>
      </c>
      <c r="P2717" t="str" cm="1">
        <f t="array" ref="P2717">_xlfn.IFS(C2716&lt;=60,"Soft",
C2716&lt;120,"Moderately Soft",
C2716&lt;=170,"Desirable",
C2716&lt;=240,"Moderately Hard",
C2716&gt;240,"Hard")</f>
        <v>Desirable</v>
      </c>
      <c r="Q2717" t="str" cm="1">
        <f t="array" ref="Q2717">_xlfn.IFS(D2716&lt;50,"Non-Beneficial",
D2716&lt;=150,"Excellent",
D2716&lt;=250,"Good",
D2716&lt;=350,"Average",
D2716&lt;=500,"Poor",
D2716&lt;=800,"Very Poor",
D2716&gt;800,"Unacceptable")</f>
        <v>Good</v>
      </c>
      <c r="R2717" t="str">
        <f t="shared" si="379"/>
        <v>Acceptable</v>
      </c>
      <c r="S2717" t="str">
        <f t="shared" si="381"/>
        <v>Safe</v>
      </c>
      <c r="T2717" t="str">
        <f t="shared" si="382"/>
        <v>Acceptable</v>
      </c>
      <c r="U2717" t="str">
        <f t="shared" si="383"/>
        <v>Acceptable</v>
      </c>
      <c r="V2717" t="str">
        <f t="shared" si="384"/>
        <v>Safe</v>
      </c>
      <c r="W2717" t="str">
        <f t="shared" si="385"/>
        <v>Acceptable</v>
      </c>
      <c r="AA2717" t="str">
        <f t="shared" si="386"/>
        <v>Potable</v>
      </c>
      <c r="AB2717" t="str">
        <f t="shared" si="387"/>
        <v>Potable</v>
      </c>
      <c r="AC2717" t="s">
        <v>35</v>
      </c>
    </row>
    <row r="2718" spans="2:29" x14ac:dyDescent="0.3">
      <c r="B2718">
        <v>7.5266803950364896</v>
      </c>
      <c r="C2718">
        <v>192.167096138115</v>
      </c>
      <c r="D2718">
        <v>384.684135839303</v>
      </c>
      <c r="E2718">
        <v>6.6163675214878301</v>
      </c>
      <c r="F2718">
        <v>290.64173972031398</v>
      </c>
      <c r="G2718">
        <v>449.31753395481201</v>
      </c>
      <c r="H2718">
        <v>13.055894456884101</v>
      </c>
      <c r="I2718">
        <v>58.768612794679299</v>
      </c>
      <c r="J2718">
        <v>4.1482231286287297</v>
      </c>
      <c r="O2718" t="str">
        <f t="shared" si="380"/>
        <v>Acidic</v>
      </c>
      <c r="P2718" t="str" cm="1">
        <f t="array" ref="P2718">_xlfn.IFS(C2717&lt;=60,"Soft",
C2717&lt;120,"Moderately Soft",
C2717&lt;=170,"Desirable",
C2717&lt;=240,"Moderately Hard",
C2717&gt;240,"Hard")</f>
        <v>Moderately Soft</v>
      </c>
      <c r="Q2718" t="str" cm="1">
        <f t="array" ref="Q2718">_xlfn.IFS(D2717&lt;50,"Non-Beneficial",
D2717&lt;=150,"Excellent",
D2717&lt;=250,"Good",
D2717&lt;=350,"Average",
D2717&lt;=500,"Poor",
D2717&lt;=800,"Very Poor",
D2717&gt;800,"Unacceptable")</f>
        <v>Good</v>
      </c>
      <c r="R2718" t="str">
        <f t="shared" si="379"/>
        <v>Needs Boiling</v>
      </c>
      <c r="S2718" t="str">
        <f t="shared" si="381"/>
        <v>Safe</v>
      </c>
      <c r="T2718" t="str">
        <f t="shared" si="382"/>
        <v>Acceptable</v>
      </c>
      <c r="U2718" t="str">
        <f t="shared" si="383"/>
        <v>Acceptable</v>
      </c>
      <c r="V2718" t="str">
        <f t="shared" si="384"/>
        <v>Safe</v>
      </c>
      <c r="W2718" t="str">
        <f t="shared" si="385"/>
        <v>Acceptable</v>
      </c>
      <c r="AA2718" t="str">
        <f t="shared" si="386"/>
        <v>Not-Potable</v>
      </c>
      <c r="AB2718" t="str">
        <f t="shared" si="387"/>
        <v>Not-Potable</v>
      </c>
      <c r="AC2718" t="s">
        <v>35</v>
      </c>
    </row>
    <row r="2719" spans="2:29" x14ac:dyDescent="0.3">
      <c r="B2719">
        <f>$AG$27</f>
        <v>7.080794504276815</v>
      </c>
      <c r="C2719">
        <v>233.06342590853799</v>
      </c>
      <c r="D2719">
        <v>366.403713661957</v>
      </c>
      <c r="E2719">
        <v>10.0002177561257</v>
      </c>
      <c r="F2719">
        <v>435.11518856560599</v>
      </c>
      <c r="G2719">
        <v>337.66441154943902</v>
      </c>
      <c r="H2719">
        <v>16.635475987044501</v>
      </c>
      <c r="I2719">
        <v>61.0737099250358</v>
      </c>
      <c r="J2719">
        <v>4.8497553478554103</v>
      </c>
      <c r="O2719" t="str">
        <f t="shared" si="380"/>
        <v>Neutral</v>
      </c>
      <c r="P2719" t="str" cm="1">
        <f t="array" ref="P2719">_xlfn.IFS(C2718&lt;=60,"Soft",
C2718&lt;120,"Moderately Soft",
C2718&lt;=170,"Desirable",
C2718&lt;=240,"Moderately Hard",
C2718&gt;240,"Hard")</f>
        <v>Moderately Hard</v>
      </c>
      <c r="Q2719" t="str" cm="1">
        <f t="array" ref="Q2719">_xlfn.IFS(D2718&lt;50,"Non-Beneficial",
D2718&lt;=150,"Excellent",
D2718&lt;=250,"Good",
D2718&lt;=350,"Average",
D2718&lt;=500,"Poor",
D2718&lt;=800,"Very Poor",
D2718&gt;800,"Unacceptable")</f>
        <v>Poor</v>
      </c>
      <c r="R2719" t="str">
        <f t="shared" si="379"/>
        <v>Needs Boiling</v>
      </c>
      <c r="S2719" t="str">
        <f t="shared" si="381"/>
        <v>Safe</v>
      </c>
      <c r="T2719" t="str">
        <f t="shared" si="382"/>
        <v>Acceptable</v>
      </c>
      <c r="U2719" t="str">
        <f t="shared" si="383"/>
        <v>Acceptable</v>
      </c>
      <c r="V2719" t="str">
        <f t="shared" si="384"/>
        <v>Safe</v>
      </c>
      <c r="W2719" t="str">
        <f t="shared" si="385"/>
        <v>Acceptable</v>
      </c>
      <c r="AA2719" t="str">
        <f t="shared" si="386"/>
        <v>Not-Potable</v>
      </c>
      <c r="AB2719" t="str">
        <f t="shared" si="387"/>
        <v>Potable</v>
      </c>
      <c r="AC2719" t="s">
        <v>35</v>
      </c>
    </row>
    <row r="2720" spans="2:29" x14ac:dyDescent="0.3">
      <c r="B2720">
        <v>5.3246414310453201</v>
      </c>
      <c r="C2720">
        <v>142.80697796677799</v>
      </c>
      <c r="D2720">
        <v>7.2875082957684505</v>
      </c>
      <c r="E2720">
        <v>8.4033164365364694</v>
      </c>
      <c r="F2720">
        <f>$AH$27</f>
        <v>333.77577661081307</v>
      </c>
      <c r="G2720">
        <v>496.99760164828399</v>
      </c>
      <c r="H2720">
        <v>15.174663734169499</v>
      </c>
      <c r="I2720">
        <v>60.077852404768201</v>
      </c>
      <c r="J2720">
        <v>3.6520033552178699</v>
      </c>
      <c r="O2720" t="str">
        <f t="shared" si="380"/>
        <v>Neutral</v>
      </c>
      <c r="P2720" t="str" cm="1">
        <f t="array" ref="P2720">_xlfn.IFS(C2719&lt;=60,"Soft",
C2719&lt;120,"Moderately Soft",
C2719&lt;=170,"Desirable",
C2719&lt;=240,"Moderately Hard",
C2719&gt;240,"Hard")</f>
        <v>Moderately Hard</v>
      </c>
      <c r="Q2720" t="str" cm="1">
        <f t="array" ref="Q2720">_xlfn.IFS(D2719&lt;50,"Non-Beneficial",
D2719&lt;=150,"Excellent",
D2719&lt;=250,"Good",
D2719&lt;=350,"Average",
D2719&lt;=500,"Poor",
D2719&lt;=800,"Very Poor",
D2719&gt;800,"Unacceptable")</f>
        <v>Poor</v>
      </c>
      <c r="R2720" t="str">
        <f t="shared" si="379"/>
        <v>Unacceptable</v>
      </c>
      <c r="S2720" t="str">
        <f t="shared" si="381"/>
        <v>Unsafe</v>
      </c>
      <c r="T2720" t="str">
        <f t="shared" si="382"/>
        <v>Acceptable</v>
      </c>
      <c r="U2720" t="str">
        <f t="shared" si="383"/>
        <v>Acceptable</v>
      </c>
      <c r="V2720" t="str">
        <f t="shared" si="384"/>
        <v>Safe</v>
      </c>
      <c r="W2720" t="str">
        <f t="shared" si="385"/>
        <v>Acceptable</v>
      </c>
      <c r="AA2720" t="str">
        <f t="shared" si="386"/>
        <v>Not-Potable</v>
      </c>
      <c r="AB2720" t="str">
        <f t="shared" si="387"/>
        <v>Not-Potable</v>
      </c>
      <c r="AC2720" t="s">
        <v>35</v>
      </c>
    </row>
    <row r="2721" spans="2:29" x14ac:dyDescent="0.3">
      <c r="B2721">
        <v>9.0383260689742198</v>
      </c>
      <c r="C2721">
        <v>227.357659286218</v>
      </c>
      <c r="D2721">
        <v>343.53839725198696</v>
      </c>
      <c r="E2721">
        <v>5.57327733872933</v>
      </c>
      <c r="F2721">
        <v>231.05368711881999</v>
      </c>
      <c r="G2721">
        <v>421.66448244657101</v>
      </c>
      <c r="H2721">
        <v>16.331421476287801</v>
      </c>
      <c r="I2721">
        <v>92.643382573595403</v>
      </c>
      <c r="J2721">
        <v>3.7062658917227198</v>
      </c>
      <c r="O2721" t="str">
        <f t="shared" si="380"/>
        <v>Acidic</v>
      </c>
      <c r="P2721" t="str" cm="1">
        <f t="array" ref="P2721">_xlfn.IFS(C2720&lt;=60,"Soft",
C2720&lt;120,"Moderately Soft",
C2720&lt;=170,"Desirable",
C2720&lt;=240,"Moderately Hard",
C2720&gt;240,"Hard")</f>
        <v>Desirable</v>
      </c>
      <c r="Q2721" t="str" cm="1">
        <f t="array" ref="Q2721">_xlfn.IFS(D2720&lt;50,"Non-Beneficial",
D2720&lt;=150,"Excellent",
D2720&lt;=250,"Good",
D2720&lt;=350,"Average",
D2720&lt;=500,"Poor",
D2720&lt;=800,"Very Poor",
D2720&gt;800,"Unacceptable")</f>
        <v>Non-Beneficial</v>
      </c>
      <c r="R2721" t="str">
        <f t="shared" si="379"/>
        <v>Unacceptable</v>
      </c>
      <c r="S2721" t="str">
        <f t="shared" si="381"/>
        <v>Safe</v>
      </c>
      <c r="T2721" t="str">
        <f t="shared" si="382"/>
        <v>Acceptable</v>
      </c>
      <c r="U2721" t="str">
        <f t="shared" si="383"/>
        <v>Acceptable</v>
      </c>
      <c r="V2721" t="str">
        <f t="shared" si="384"/>
        <v>Safe</v>
      </c>
      <c r="W2721" t="str">
        <f t="shared" si="385"/>
        <v>Acceptable</v>
      </c>
      <c r="AA2721" t="str">
        <f t="shared" si="386"/>
        <v>Not-Potable</v>
      </c>
      <c r="AB2721" t="str">
        <f t="shared" si="387"/>
        <v>Not-Potable</v>
      </c>
      <c r="AC2721" t="s">
        <v>35</v>
      </c>
    </row>
    <row r="2722" spans="2:29" x14ac:dyDescent="0.3">
      <c r="B2722">
        <v>5.9459886432509501</v>
      </c>
      <c r="C2722">
        <v>151.685797109444</v>
      </c>
      <c r="D2722">
        <v>123.56905622174399</v>
      </c>
      <c r="E2722">
        <v>7.8941203467055399</v>
      </c>
      <c r="F2722">
        <v>342.02911516944101</v>
      </c>
      <c r="G2722">
        <v>471.12212520683801</v>
      </c>
      <c r="H2722">
        <v>15.7254671157778</v>
      </c>
      <c r="I2722">
        <v>57.6830674988963</v>
      </c>
      <c r="J2722">
        <v>3.79332927633713</v>
      </c>
      <c r="O2722" t="str">
        <f t="shared" si="380"/>
        <v>Alkaline</v>
      </c>
      <c r="P2722" t="str" cm="1">
        <f t="array" ref="P2722">_xlfn.IFS(C2721&lt;=60,"Soft",
C2721&lt;120,"Moderately Soft",
C2721&lt;=170,"Desirable",
C2721&lt;=240,"Moderately Hard",
C2721&gt;240,"Hard")</f>
        <v>Moderately Hard</v>
      </c>
      <c r="Q2722" t="str" cm="1">
        <f t="array" ref="Q2722">_xlfn.IFS(D2721&lt;50,"Non-Beneficial",
D2721&lt;=150,"Excellent",
D2721&lt;=250,"Good",
D2721&lt;=350,"Average",
D2721&lt;=500,"Poor",
D2721&lt;=800,"Very Poor",
D2721&gt;800,"Unacceptable")</f>
        <v>Average</v>
      </c>
      <c r="R2722" t="str">
        <f t="shared" si="379"/>
        <v>Needs Boiling</v>
      </c>
      <c r="S2722" t="str">
        <f t="shared" si="381"/>
        <v>Safe</v>
      </c>
      <c r="T2722" t="str">
        <f t="shared" si="382"/>
        <v>Acceptable</v>
      </c>
      <c r="U2722" t="str">
        <f t="shared" si="383"/>
        <v>Acceptable</v>
      </c>
      <c r="V2722" t="str">
        <f t="shared" si="384"/>
        <v>Unsafe</v>
      </c>
      <c r="W2722" t="str">
        <f t="shared" si="385"/>
        <v>Acceptable</v>
      </c>
      <c r="AA2722" t="str">
        <f t="shared" si="386"/>
        <v>Not-Potable</v>
      </c>
      <c r="AB2722" t="str">
        <f t="shared" si="387"/>
        <v>Not-Potable</v>
      </c>
      <c r="AC2722" t="s">
        <v>35</v>
      </c>
    </row>
    <row r="2723" spans="2:29" x14ac:dyDescent="0.3">
      <c r="B2723">
        <v>6.1950868579847702</v>
      </c>
      <c r="C2723">
        <v>195.443159623708</v>
      </c>
      <c r="D2723">
        <v>193.31194042326501</v>
      </c>
      <c r="E2723">
        <v>9.1125581756928806</v>
      </c>
      <c r="F2723">
        <v>342.87180667804699</v>
      </c>
      <c r="G2723">
        <v>425.50287367216799</v>
      </c>
      <c r="H2723">
        <v>17.2124550666551</v>
      </c>
      <c r="I2723">
        <v>85.114196253349405</v>
      </c>
      <c r="J2723">
        <v>4.1965582622625002</v>
      </c>
      <c r="O2723" t="str">
        <f t="shared" si="380"/>
        <v>Acidic</v>
      </c>
      <c r="P2723" t="str" cm="1">
        <f t="array" ref="P2723">_xlfn.IFS(C2722&lt;=60,"Soft",
C2722&lt;120,"Moderately Soft",
C2722&lt;=170,"Desirable",
C2722&lt;=240,"Moderately Hard",
C2722&gt;240,"Hard")</f>
        <v>Desirable</v>
      </c>
      <c r="Q2723" t="str" cm="1">
        <f t="array" ref="Q2723">_xlfn.IFS(D2722&lt;50,"Non-Beneficial",
D2722&lt;=150,"Excellent",
D2722&lt;=250,"Good",
D2722&lt;=350,"Average",
D2722&lt;=500,"Poor",
D2722&lt;=800,"Very Poor",
D2722&gt;800,"Unacceptable")</f>
        <v>Excellent</v>
      </c>
      <c r="R2723" t="str">
        <f t="shared" si="379"/>
        <v>Unacceptable</v>
      </c>
      <c r="S2723" t="str">
        <f t="shared" si="381"/>
        <v>Safe</v>
      </c>
      <c r="T2723" t="str">
        <f t="shared" si="382"/>
        <v>Acceptable</v>
      </c>
      <c r="U2723" t="str">
        <f t="shared" si="383"/>
        <v>Acceptable</v>
      </c>
      <c r="V2723" t="str">
        <f t="shared" si="384"/>
        <v>Safe</v>
      </c>
      <c r="W2723" t="str">
        <f t="shared" si="385"/>
        <v>Acceptable</v>
      </c>
      <c r="AA2723" t="str">
        <f t="shared" si="386"/>
        <v>Not-Potable</v>
      </c>
      <c r="AB2723" t="str">
        <f t="shared" si="387"/>
        <v>Not-Potable</v>
      </c>
      <c r="AC2723" t="s">
        <v>35</v>
      </c>
    </row>
    <row r="2724" spans="2:29" x14ac:dyDescent="0.3">
      <c r="B2724">
        <v>9.0628223245927799</v>
      </c>
      <c r="C2724">
        <v>246.62970098442699</v>
      </c>
      <c r="D2724">
        <v>279.59926160914199</v>
      </c>
      <c r="E2724">
        <v>5.6499706327406702</v>
      </c>
      <c r="F2724">
        <v>308.780768579153</v>
      </c>
      <c r="G2724">
        <v>434.39543897679698</v>
      </c>
      <c r="H2724">
        <v>21.1420527987102</v>
      </c>
      <c r="I2724">
        <v>44.1493478031921</v>
      </c>
      <c r="J2724">
        <v>3.73036985706492</v>
      </c>
      <c r="O2724" t="str">
        <f t="shared" si="380"/>
        <v>Acidic</v>
      </c>
      <c r="P2724" t="str" cm="1">
        <f t="array" ref="P2724">_xlfn.IFS(C2723&lt;=60,"Soft",
C2723&lt;120,"Moderately Soft",
C2723&lt;=170,"Desirable",
C2723&lt;=240,"Moderately Hard",
C2723&gt;240,"Hard")</f>
        <v>Moderately Hard</v>
      </c>
      <c r="Q2724" t="str" cm="1">
        <f t="array" ref="Q2724">_xlfn.IFS(D2723&lt;50,"Non-Beneficial",
D2723&lt;=150,"Excellent",
D2723&lt;=250,"Good",
D2723&lt;=350,"Average",
D2723&lt;=500,"Poor",
D2723&lt;=800,"Very Poor",
D2723&gt;800,"Unacceptable")</f>
        <v>Good</v>
      </c>
      <c r="R2724" t="str">
        <f t="shared" si="379"/>
        <v>Unacceptable</v>
      </c>
      <c r="S2724" t="str">
        <f t="shared" si="381"/>
        <v>Safe</v>
      </c>
      <c r="T2724" t="str">
        <f t="shared" si="382"/>
        <v>Acceptable</v>
      </c>
      <c r="U2724" t="str">
        <f t="shared" si="383"/>
        <v>Acceptable</v>
      </c>
      <c r="V2724" t="str">
        <f t="shared" si="384"/>
        <v>Unsafe</v>
      </c>
      <c r="W2724" t="str">
        <f t="shared" si="385"/>
        <v>Acceptable</v>
      </c>
      <c r="AA2724" t="str">
        <f t="shared" si="386"/>
        <v>Not-Potable</v>
      </c>
      <c r="AB2724" t="str">
        <f t="shared" si="387"/>
        <v>Not-Potable</v>
      </c>
      <c r="AC2724" t="s">
        <v>35</v>
      </c>
    </row>
    <row r="2725" spans="2:29" x14ac:dyDescent="0.3">
      <c r="B2725">
        <v>7.1374286974356496</v>
      </c>
      <c r="C2725">
        <v>210.502749534901</v>
      </c>
      <c r="D2725">
        <v>175.06608802532199</v>
      </c>
      <c r="E2725">
        <v>7.3049281954399303</v>
      </c>
      <c r="F2725">
        <v>301.642004374083</v>
      </c>
      <c r="G2725">
        <v>304.23948088460997</v>
      </c>
      <c r="H2725">
        <v>13.076007475080599</v>
      </c>
      <c r="I2725">
        <v>64.230942456187194</v>
      </c>
      <c r="J2725">
        <v>2.9641813504370802</v>
      </c>
      <c r="O2725" t="str">
        <f t="shared" si="380"/>
        <v>Alkaline</v>
      </c>
      <c r="P2725" t="str" cm="1">
        <f t="array" ref="P2725">_xlfn.IFS(C2724&lt;=60,"Soft",
C2724&lt;120,"Moderately Soft",
C2724&lt;=170,"Desirable",
C2724&lt;=240,"Moderately Hard",
C2724&gt;240,"Hard")</f>
        <v>Hard</v>
      </c>
      <c r="Q2725" t="str" cm="1">
        <f t="array" ref="Q2725">_xlfn.IFS(D2724&lt;50,"Non-Beneficial",
D2724&lt;=150,"Excellent",
D2724&lt;=250,"Good",
D2724&lt;=350,"Average",
D2724&lt;=500,"Poor",
D2724&lt;=800,"Very Poor",
D2724&gt;800,"Unacceptable")</f>
        <v>Average</v>
      </c>
      <c r="R2725" t="str">
        <f t="shared" si="379"/>
        <v>Needs Boiling</v>
      </c>
      <c r="S2725" t="str">
        <f t="shared" si="381"/>
        <v>Safe</v>
      </c>
      <c r="T2725" t="str">
        <f t="shared" si="382"/>
        <v>Acceptable</v>
      </c>
      <c r="U2725" t="str">
        <f t="shared" si="383"/>
        <v>Unacceptable</v>
      </c>
      <c r="V2725" t="str">
        <f t="shared" si="384"/>
        <v>Safe</v>
      </c>
      <c r="W2725" t="str">
        <f t="shared" si="385"/>
        <v>Acceptable</v>
      </c>
      <c r="AA2725" t="str">
        <f t="shared" si="386"/>
        <v>Not-Potable</v>
      </c>
      <c r="AB2725" t="str">
        <f t="shared" si="387"/>
        <v>Not-Potable</v>
      </c>
      <c r="AC2725" t="s">
        <v>35</v>
      </c>
    </row>
    <row r="2726" spans="2:29" x14ac:dyDescent="0.3">
      <c r="B2726">
        <v>6.2320105564596702</v>
      </c>
      <c r="C2726">
        <v>208.668171514959</v>
      </c>
      <c r="D2726">
        <v>121.496967303087</v>
      </c>
      <c r="E2726">
        <v>8.5600393241682404</v>
      </c>
      <c r="F2726">
        <f>$AH$27</f>
        <v>333.77577661081307</v>
      </c>
      <c r="G2726">
        <v>325.34470607966</v>
      </c>
      <c r="H2726">
        <v>13.2469954761405</v>
      </c>
      <c r="I2726">
        <v>33.380353588935201</v>
      </c>
      <c r="J2726">
        <v>1.64151500979357</v>
      </c>
      <c r="O2726" t="str">
        <f t="shared" si="380"/>
        <v>Neutral</v>
      </c>
      <c r="P2726" t="str" cm="1">
        <f t="array" ref="P2726">_xlfn.IFS(C2725&lt;=60,"Soft",
C2725&lt;120,"Moderately Soft",
C2725&lt;=170,"Desirable",
C2725&lt;=240,"Moderately Hard",
C2725&gt;240,"Hard")</f>
        <v>Moderately Hard</v>
      </c>
      <c r="Q2726" t="str" cm="1">
        <f t="array" ref="Q2726">_xlfn.IFS(D2725&lt;50,"Non-Beneficial",
D2725&lt;=150,"Excellent",
D2725&lt;=250,"Good",
D2725&lt;=350,"Average",
D2725&lt;=500,"Poor",
D2725&lt;=800,"Very Poor",
D2725&gt;800,"Unacceptable")</f>
        <v>Good</v>
      </c>
      <c r="R2726" t="str">
        <f t="shared" si="379"/>
        <v>Unacceptable</v>
      </c>
      <c r="S2726" t="str">
        <f t="shared" si="381"/>
        <v>Safe</v>
      </c>
      <c r="T2726" t="str">
        <f t="shared" si="382"/>
        <v>Acceptable</v>
      </c>
      <c r="U2726" t="str">
        <f t="shared" si="383"/>
        <v>Acceptable</v>
      </c>
      <c r="V2726" t="str">
        <f t="shared" si="384"/>
        <v>Safe</v>
      </c>
      <c r="W2726" t="str">
        <f t="shared" si="385"/>
        <v>Acceptable</v>
      </c>
      <c r="AA2726" t="str">
        <f t="shared" si="386"/>
        <v>Not-Potable</v>
      </c>
      <c r="AB2726" t="str">
        <f t="shared" si="387"/>
        <v>Potable</v>
      </c>
      <c r="AC2726" t="s">
        <v>35</v>
      </c>
    </row>
    <row r="2727" spans="2:29" x14ac:dyDescent="0.3">
      <c r="B2727">
        <v>7.7808686792429</v>
      </c>
      <c r="C2727">
        <v>221.84449325551401</v>
      </c>
      <c r="D2727">
        <v>404.83730389125304</v>
      </c>
      <c r="E2727">
        <v>6.1460984395154901</v>
      </c>
      <c r="F2727">
        <v>302.32967382496901</v>
      </c>
      <c r="G2727">
        <v>563.71996667257099</v>
      </c>
      <c r="H2727">
        <v>11.7530457583263</v>
      </c>
      <c r="I2727">
        <v>51.559464615438102</v>
      </c>
      <c r="J2727">
        <v>4.6020267746921002</v>
      </c>
      <c r="O2727" t="str">
        <f t="shared" si="380"/>
        <v>Acidic</v>
      </c>
      <c r="P2727" t="str" cm="1">
        <f t="array" ref="P2727">_xlfn.IFS(C2726&lt;=60,"Soft",
C2726&lt;120,"Moderately Soft",
C2726&lt;=170,"Desirable",
C2726&lt;=240,"Moderately Hard",
C2726&gt;240,"Hard")</f>
        <v>Moderately Hard</v>
      </c>
      <c r="Q2727" t="str" cm="1">
        <f t="array" ref="Q2727">_xlfn.IFS(D2726&lt;50,"Non-Beneficial",
D2726&lt;=150,"Excellent",
D2726&lt;=250,"Good",
D2726&lt;=350,"Average",
D2726&lt;=500,"Poor",
D2726&lt;=800,"Very Poor",
D2726&gt;800,"Unacceptable")</f>
        <v>Excellent</v>
      </c>
      <c r="R2727" t="str">
        <f t="shared" si="379"/>
        <v>Unacceptable</v>
      </c>
      <c r="S2727" t="str">
        <f t="shared" si="381"/>
        <v>Safe</v>
      </c>
      <c r="T2727" t="str">
        <f t="shared" si="382"/>
        <v>Acceptable</v>
      </c>
      <c r="U2727" t="str">
        <f t="shared" si="383"/>
        <v>Acceptable</v>
      </c>
      <c r="V2727" t="str">
        <f t="shared" si="384"/>
        <v>Safe</v>
      </c>
      <c r="W2727" t="str">
        <f t="shared" si="385"/>
        <v>Acceptable</v>
      </c>
      <c r="AA2727" t="str">
        <f t="shared" si="386"/>
        <v>Not-Potable</v>
      </c>
      <c r="AB2727" t="str">
        <f t="shared" si="387"/>
        <v>Not-Potable</v>
      </c>
      <c r="AC2727" t="s">
        <v>35</v>
      </c>
    </row>
    <row r="2728" spans="2:29" x14ac:dyDescent="0.3">
      <c r="B2728">
        <v>7.1500461150620396</v>
      </c>
      <c r="C2728">
        <v>238.798230220569</v>
      </c>
      <c r="D2728">
        <v>147.08474185152699</v>
      </c>
      <c r="E2728">
        <v>8.6067742548534198</v>
      </c>
      <c r="F2728">
        <v>450.91445440820303</v>
      </c>
      <c r="G2728">
        <v>365.73912165780803</v>
      </c>
      <c r="H2728">
        <v>14.966532191622001</v>
      </c>
      <c r="I2728">
        <v>53.1449785932993</v>
      </c>
      <c r="J2728">
        <v>2.6338908040644999</v>
      </c>
      <c r="O2728" t="str">
        <f t="shared" si="380"/>
        <v>Neutral</v>
      </c>
      <c r="P2728" t="str" cm="1">
        <f t="array" ref="P2728">_xlfn.IFS(C2727&lt;=60,"Soft",
C2727&lt;120,"Moderately Soft",
C2727&lt;=170,"Desirable",
C2727&lt;=240,"Moderately Hard",
C2727&gt;240,"Hard")</f>
        <v>Moderately Hard</v>
      </c>
      <c r="Q2728" t="str" cm="1">
        <f t="array" ref="Q2728">_xlfn.IFS(D2727&lt;50,"Non-Beneficial",
D2727&lt;=150,"Excellent",
D2727&lt;=250,"Good",
D2727&lt;=350,"Average",
D2727&lt;=500,"Poor",
D2727&lt;=800,"Very Poor",
D2727&gt;800,"Unacceptable")</f>
        <v>Poor</v>
      </c>
      <c r="R2728" t="str">
        <f t="shared" si="379"/>
        <v>Needs Boiling</v>
      </c>
      <c r="S2728" t="str">
        <f t="shared" si="381"/>
        <v>Safe</v>
      </c>
      <c r="T2728" t="str">
        <f t="shared" si="382"/>
        <v>Unacceptable</v>
      </c>
      <c r="U2728" t="str">
        <f t="shared" si="383"/>
        <v>Acceptable</v>
      </c>
      <c r="V2728" t="str">
        <f t="shared" si="384"/>
        <v>Safe</v>
      </c>
      <c r="W2728" t="str">
        <f t="shared" si="385"/>
        <v>Acceptable</v>
      </c>
      <c r="AA2728" t="str">
        <f t="shared" si="386"/>
        <v>Not-Potable</v>
      </c>
      <c r="AB2728" t="str">
        <f t="shared" si="387"/>
        <v>Not-Potable</v>
      </c>
      <c r="AC2728" t="s">
        <v>35</v>
      </c>
    </row>
    <row r="2729" spans="2:29" x14ac:dyDescent="0.3">
      <c r="B2729">
        <v>4.57412468210907</v>
      </c>
      <c r="C2729">
        <v>134.201288692638</v>
      </c>
      <c r="D2729">
        <v>225.20418640021902</v>
      </c>
      <c r="E2729">
        <v>8.1918270537546398</v>
      </c>
      <c r="F2729">
        <v>403.34238988219101</v>
      </c>
      <c r="G2729">
        <v>372.20013890001502</v>
      </c>
      <c r="H2729">
        <v>11.260913502896001</v>
      </c>
      <c r="I2729">
        <v>69.047159475622806</v>
      </c>
      <c r="J2729">
        <v>3.08649992575896</v>
      </c>
      <c r="O2729" t="str">
        <f t="shared" si="380"/>
        <v>Neutral</v>
      </c>
      <c r="P2729" t="str" cm="1">
        <f t="array" ref="P2729">_xlfn.IFS(C2728&lt;=60,"Soft",
C2728&lt;120,"Moderately Soft",
C2728&lt;=170,"Desirable",
C2728&lt;=240,"Moderately Hard",
C2728&gt;240,"Hard")</f>
        <v>Moderately Hard</v>
      </c>
      <c r="Q2729" t="str" cm="1">
        <f t="array" ref="Q2729">_xlfn.IFS(D2728&lt;50,"Non-Beneficial",
D2728&lt;=150,"Excellent",
D2728&lt;=250,"Good",
D2728&lt;=350,"Average",
D2728&lt;=500,"Poor",
D2728&lt;=800,"Very Poor",
D2728&gt;800,"Unacceptable")</f>
        <v>Excellent</v>
      </c>
      <c r="R2729" t="str">
        <f t="shared" si="379"/>
        <v>Unacceptable</v>
      </c>
      <c r="S2729" t="str">
        <f t="shared" si="381"/>
        <v>Unsafe</v>
      </c>
      <c r="T2729" t="str">
        <f t="shared" si="382"/>
        <v>Acceptable</v>
      </c>
      <c r="U2729" t="str">
        <f t="shared" si="383"/>
        <v>Acceptable</v>
      </c>
      <c r="V2729" t="str">
        <f t="shared" si="384"/>
        <v>Safe</v>
      </c>
      <c r="W2729" t="str">
        <f t="shared" si="385"/>
        <v>Acceptable</v>
      </c>
      <c r="AA2729" t="str">
        <f t="shared" si="386"/>
        <v>Not-Potable</v>
      </c>
      <c r="AB2729" t="str">
        <f t="shared" si="387"/>
        <v>Not-Potable</v>
      </c>
      <c r="AC2729" t="s">
        <v>35</v>
      </c>
    </row>
    <row r="2730" spans="2:29" x14ac:dyDescent="0.3">
      <c r="B2730">
        <v>6.17931207765153</v>
      </c>
      <c r="C2730">
        <v>159.77326423151999</v>
      </c>
      <c r="D2730">
        <v>215.32519232080401</v>
      </c>
      <c r="E2730">
        <v>8.0633346186754107</v>
      </c>
      <c r="F2730">
        <v>272.44084830538702</v>
      </c>
      <c r="G2730">
        <v>509.772110491229</v>
      </c>
      <c r="H2730">
        <v>11.0105445664092</v>
      </c>
      <c r="I2730">
        <v>99.996285707447697</v>
      </c>
      <c r="J2730">
        <v>2.9519609352512801</v>
      </c>
      <c r="O2730" t="str">
        <f t="shared" si="380"/>
        <v>Acidic</v>
      </c>
      <c r="P2730" t="str" cm="1">
        <f t="array" ref="P2730">_xlfn.IFS(C2729&lt;=60,"Soft",
C2729&lt;120,"Moderately Soft",
C2729&lt;=170,"Desirable",
C2729&lt;=240,"Moderately Hard",
C2729&gt;240,"Hard")</f>
        <v>Desirable</v>
      </c>
      <c r="Q2730" t="str" cm="1">
        <f t="array" ref="Q2730">_xlfn.IFS(D2729&lt;50,"Non-Beneficial",
D2729&lt;=150,"Excellent",
D2729&lt;=250,"Good",
D2729&lt;=350,"Average",
D2729&lt;=500,"Poor",
D2729&lt;=800,"Very Poor",
D2729&gt;800,"Unacceptable")</f>
        <v>Good</v>
      </c>
      <c r="R2730" t="str">
        <f t="shared" si="379"/>
        <v>Unacceptable</v>
      </c>
      <c r="S2730" t="str">
        <f t="shared" si="381"/>
        <v>Unsafe</v>
      </c>
      <c r="T2730" t="str">
        <f t="shared" si="382"/>
        <v>Acceptable</v>
      </c>
      <c r="U2730" t="str">
        <f t="shared" si="383"/>
        <v>Acceptable</v>
      </c>
      <c r="V2730" t="str">
        <f t="shared" si="384"/>
        <v>Safe</v>
      </c>
      <c r="W2730" t="str">
        <f t="shared" si="385"/>
        <v>Acceptable</v>
      </c>
      <c r="AA2730" t="str">
        <f t="shared" si="386"/>
        <v>Not-Potable</v>
      </c>
      <c r="AB2730" t="str">
        <f t="shared" si="387"/>
        <v>Not-Potable</v>
      </c>
      <c r="AC2730" t="s">
        <v>35</v>
      </c>
    </row>
    <row r="2731" spans="2:29" x14ac:dyDescent="0.3">
      <c r="B2731">
        <v>5.5663284627547798</v>
      </c>
      <c r="C2731">
        <v>153.77551401483001</v>
      </c>
      <c r="D2731">
        <v>145.74661100476399</v>
      </c>
      <c r="E2731">
        <v>8.01154969940497</v>
      </c>
      <c r="F2731">
        <f>$AH$27</f>
        <v>333.77577661081307</v>
      </c>
      <c r="G2731">
        <v>388.05036228801703</v>
      </c>
      <c r="H2731">
        <v>14.2005572217838</v>
      </c>
      <c r="I2731">
        <v>75.555218769276493</v>
      </c>
      <c r="J2731">
        <v>3.4247607338291499</v>
      </c>
      <c r="O2731" t="str">
        <f t="shared" si="380"/>
        <v>Acidic</v>
      </c>
      <c r="P2731" t="str" cm="1">
        <f t="array" ref="P2731">_xlfn.IFS(C2730&lt;=60,"Soft",
C2730&lt;120,"Moderately Soft",
C2730&lt;=170,"Desirable",
C2730&lt;=240,"Moderately Hard",
C2730&gt;240,"Hard")</f>
        <v>Desirable</v>
      </c>
      <c r="Q2731" t="str" cm="1">
        <f t="array" ref="Q2731">_xlfn.IFS(D2730&lt;50,"Non-Beneficial",
D2730&lt;=150,"Excellent",
D2730&lt;=250,"Good",
D2730&lt;=350,"Average",
D2730&lt;=500,"Poor",
D2730&lt;=800,"Very Poor",
D2730&gt;800,"Unacceptable")</f>
        <v>Good</v>
      </c>
      <c r="R2731" t="str">
        <f t="shared" si="379"/>
        <v>Unacceptable</v>
      </c>
      <c r="S2731" t="str">
        <f t="shared" si="381"/>
        <v>Safe</v>
      </c>
      <c r="T2731" t="str">
        <f t="shared" si="382"/>
        <v>Unacceptable</v>
      </c>
      <c r="U2731" t="str">
        <f t="shared" si="383"/>
        <v>Acceptable</v>
      </c>
      <c r="V2731" t="str">
        <f t="shared" si="384"/>
        <v>Unsafe</v>
      </c>
      <c r="W2731" t="str">
        <f t="shared" si="385"/>
        <v>Acceptable</v>
      </c>
      <c r="AA2731" t="str">
        <f t="shared" si="386"/>
        <v>Not-Potable</v>
      </c>
      <c r="AB2731" t="str">
        <f t="shared" si="387"/>
        <v>Not-Potable</v>
      </c>
      <c r="AC2731" t="s">
        <v>35</v>
      </c>
    </row>
    <row r="2732" spans="2:29" x14ac:dyDescent="0.3">
      <c r="B2732">
        <f>$AG$27</f>
        <v>7.080794504276815</v>
      </c>
      <c r="C2732">
        <v>160.095085767592</v>
      </c>
      <c r="D2732">
        <v>265.61569491317601</v>
      </c>
      <c r="E2732">
        <v>7.1870216582963602</v>
      </c>
      <c r="F2732">
        <v>322.09046518228399</v>
      </c>
      <c r="G2732">
        <v>372.62352926830999</v>
      </c>
      <c r="H2732">
        <v>11.455203405009399</v>
      </c>
      <c r="I2732">
        <v>57.150958071935499</v>
      </c>
      <c r="J2732">
        <v>5.1367797530782102</v>
      </c>
      <c r="O2732" t="str">
        <f t="shared" si="380"/>
        <v>Acidic</v>
      </c>
      <c r="P2732" t="str" cm="1">
        <f t="array" ref="P2732">_xlfn.IFS(C2731&lt;=60,"Soft",
C2731&lt;120,"Moderately Soft",
C2731&lt;=170,"Desirable",
C2731&lt;=240,"Moderately Hard",
C2731&gt;240,"Hard")</f>
        <v>Desirable</v>
      </c>
      <c r="Q2732" t="str" cm="1">
        <f t="array" ref="Q2732">_xlfn.IFS(D2731&lt;50,"Non-Beneficial",
D2731&lt;=150,"Excellent",
D2731&lt;=250,"Good",
D2731&lt;=350,"Average",
D2731&lt;=500,"Poor",
D2731&lt;=800,"Very Poor",
D2731&gt;800,"Unacceptable")</f>
        <v>Excellent</v>
      </c>
      <c r="R2732" t="str">
        <f t="shared" si="379"/>
        <v>Unacceptable</v>
      </c>
      <c r="S2732" t="str">
        <f t="shared" si="381"/>
        <v>Safe</v>
      </c>
      <c r="T2732" t="str">
        <f t="shared" si="382"/>
        <v>Acceptable</v>
      </c>
      <c r="U2732" t="str">
        <f t="shared" si="383"/>
        <v>Acceptable</v>
      </c>
      <c r="V2732" t="str">
        <f t="shared" si="384"/>
        <v>Safe</v>
      </c>
      <c r="W2732" t="str">
        <f t="shared" si="385"/>
        <v>Acceptable</v>
      </c>
      <c r="AA2732" t="str">
        <f t="shared" si="386"/>
        <v>Not-Potable</v>
      </c>
      <c r="AB2732" t="str">
        <f t="shared" si="387"/>
        <v>Not-Potable</v>
      </c>
      <c r="AC2732" t="s">
        <v>35</v>
      </c>
    </row>
    <row r="2733" spans="2:29" x14ac:dyDescent="0.3">
      <c r="B2733">
        <v>7.1851677143430397</v>
      </c>
      <c r="C2733">
        <v>209.68313959422099</v>
      </c>
      <c r="D2733">
        <v>249.097831472217</v>
      </c>
      <c r="E2733">
        <v>6.6910695858393003</v>
      </c>
      <c r="F2733">
        <f>$AH$27</f>
        <v>333.77577661081307</v>
      </c>
      <c r="G2733">
        <v>501.78541998629498</v>
      </c>
      <c r="H2733">
        <v>16.088648266460499</v>
      </c>
      <c r="I2733">
        <v>75.671329404319593</v>
      </c>
      <c r="J2733">
        <v>3.9558469776104901</v>
      </c>
      <c r="O2733" t="str">
        <f t="shared" si="380"/>
        <v>Neutral</v>
      </c>
      <c r="P2733" t="str" cm="1">
        <f t="array" ref="P2733">_xlfn.IFS(C2732&lt;=60,"Soft",
C2732&lt;120,"Moderately Soft",
C2732&lt;=170,"Desirable",
C2732&lt;=240,"Moderately Hard",
C2732&gt;240,"Hard")</f>
        <v>Desirable</v>
      </c>
      <c r="Q2733" t="str" cm="1">
        <f t="array" ref="Q2733">_xlfn.IFS(D2732&lt;50,"Non-Beneficial",
D2732&lt;=150,"Excellent",
D2732&lt;=250,"Good",
D2732&lt;=350,"Average",
D2732&lt;=500,"Poor",
D2732&lt;=800,"Very Poor",
D2732&gt;800,"Unacceptable")</f>
        <v>Average</v>
      </c>
      <c r="R2733" t="str">
        <f t="shared" si="379"/>
        <v>Unacceptable</v>
      </c>
      <c r="S2733" t="str">
        <f t="shared" si="381"/>
        <v>Safe</v>
      </c>
      <c r="T2733" t="str">
        <f t="shared" si="382"/>
        <v>Acceptable</v>
      </c>
      <c r="U2733" t="str">
        <f t="shared" si="383"/>
        <v>Acceptable</v>
      </c>
      <c r="V2733" t="str">
        <f t="shared" si="384"/>
        <v>Safe</v>
      </c>
      <c r="W2733" t="str">
        <f t="shared" si="385"/>
        <v>Unacceptable</v>
      </c>
      <c r="AA2733" t="str">
        <f t="shared" si="386"/>
        <v>Not-Potable</v>
      </c>
      <c r="AB2733" t="str">
        <f t="shared" si="387"/>
        <v>Not-Potable</v>
      </c>
      <c r="AC2733" t="s">
        <v>35</v>
      </c>
    </row>
    <row r="2734" spans="2:29" x14ac:dyDescent="0.3">
      <c r="B2734">
        <f>$AG$27</f>
        <v>7.080794504276815</v>
      </c>
      <c r="C2734">
        <v>160.91581487826201</v>
      </c>
      <c r="D2734">
        <v>139.432449736602</v>
      </c>
      <c r="E2734">
        <v>8.39972996153762</v>
      </c>
      <c r="F2734">
        <v>380.76847818490103</v>
      </c>
      <c r="G2734">
        <v>344.15422833174603</v>
      </c>
      <c r="H2734">
        <v>15.2086910905601</v>
      </c>
      <c r="I2734">
        <v>75.575055591254994</v>
      </c>
      <c r="J2734">
        <v>4.1415523133360699</v>
      </c>
      <c r="O2734" t="str">
        <f t="shared" si="380"/>
        <v>Neutral</v>
      </c>
      <c r="P2734" t="str" cm="1">
        <f t="array" ref="P2734">_xlfn.IFS(C2733&lt;=60,"Soft",
C2733&lt;120,"Moderately Soft",
C2733&lt;=170,"Desirable",
C2733&lt;=240,"Moderately Hard",
C2733&gt;240,"Hard")</f>
        <v>Moderately Hard</v>
      </c>
      <c r="Q2734" t="str" cm="1">
        <f t="array" ref="Q2734">_xlfn.IFS(D2733&lt;50,"Non-Beneficial",
D2733&lt;=150,"Excellent",
D2733&lt;=250,"Good",
D2733&lt;=350,"Average",
D2733&lt;=500,"Poor",
D2733&lt;=800,"Very Poor",
D2733&gt;800,"Unacceptable")</f>
        <v>Good</v>
      </c>
      <c r="R2734" t="str">
        <f t="shared" si="379"/>
        <v>Needs Boiling</v>
      </c>
      <c r="S2734" t="str">
        <f t="shared" si="381"/>
        <v>Safe</v>
      </c>
      <c r="T2734" t="str">
        <f t="shared" si="382"/>
        <v>Unacceptable</v>
      </c>
      <c r="U2734" t="str">
        <f t="shared" si="383"/>
        <v>Acceptable</v>
      </c>
      <c r="V2734" t="str">
        <f t="shared" si="384"/>
        <v>Safe</v>
      </c>
      <c r="W2734" t="str">
        <f t="shared" si="385"/>
        <v>Acceptable</v>
      </c>
      <c r="AA2734" t="str">
        <f t="shared" si="386"/>
        <v>Not-Potable</v>
      </c>
      <c r="AB2734" t="str">
        <f t="shared" si="387"/>
        <v>Potable</v>
      </c>
      <c r="AC2734" t="s">
        <v>35</v>
      </c>
    </row>
    <row r="2735" spans="2:29" x14ac:dyDescent="0.3">
      <c r="B2735">
        <v>6.9904526766333897</v>
      </c>
      <c r="C2735">
        <v>225.923445793057</v>
      </c>
      <c r="D2735">
        <v>176.79351101001802</v>
      </c>
      <c r="E2735">
        <v>7.2488667000928197</v>
      </c>
      <c r="F2735">
        <v>377.868039509227</v>
      </c>
      <c r="G2735">
        <v>527.20581838610201</v>
      </c>
      <c r="H2735">
        <v>13.787263958235</v>
      </c>
      <c r="I2735">
        <v>87.839049652481506</v>
      </c>
      <c r="J2735">
        <v>5.1844419948180303</v>
      </c>
      <c r="O2735" t="str">
        <f t="shared" si="380"/>
        <v>Neutral</v>
      </c>
      <c r="P2735" t="str" cm="1">
        <f t="array" ref="P2735">_xlfn.IFS(C2734&lt;=60,"Soft",
C2734&lt;120,"Moderately Soft",
C2734&lt;=170,"Desirable",
C2734&lt;=240,"Moderately Hard",
C2734&gt;240,"Hard")</f>
        <v>Desirable</v>
      </c>
      <c r="Q2735" t="str" cm="1">
        <f t="array" ref="Q2735">_xlfn.IFS(D2734&lt;50,"Non-Beneficial",
D2734&lt;=150,"Excellent",
D2734&lt;=250,"Good",
D2734&lt;=350,"Average",
D2734&lt;=500,"Poor",
D2734&lt;=800,"Very Poor",
D2734&gt;800,"Unacceptable")</f>
        <v>Excellent</v>
      </c>
      <c r="R2735" t="str">
        <f t="shared" si="379"/>
        <v>Unacceptable</v>
      </c>
      <c r="S2735" t="str">
        <f t="shared" si="381"/>
        <v>Safe</v>
      </c>
      <c r="T2735" t="str">
        <f t="shared" si="382"/>
        <v>Acceptable</v>
      </c>
      <c r="U2735" t="str">
        <f t="shared" si="383"/>
        <v>Acceptable</v>
      </c>
      <c r="V2735" t="str">
        <f t="shared" si="384"/>
        <v>Safe</v>
      </c>
      <c r="W2735" t="str">
        <f t="shared" si="385"/>
        <v>Acceptable</v>
      </c>
      <c r="AA2735" t="str">
        <f t="shared" si="386"/>
        <v>Not-Potable</v>
      </c>
      <c r="AB2735" t="str">
        <f t="shared" si="387"/>
        <v>Potable</v>
      </c>
      <c r="AC2735" t="s">
        <v>35</v>
      </c>
    </row>
    <row r="2736" spans="2:29" x14ac:dyDescent="0.3">
      <c r="B2736">
        <v>5.8107420572362098</v>
      </c>
      <c r="C2736">
        <v>151.87617187372001</v>
      </c>
      <c r="D2736">
        <v>254.19551655141098</v>
      </c>
      <c r="E2736">
        <v>7.8741664606552</v>
      </c>
      <c r="F2736">
        <v>313.36479735551899</v>
      </c>
      <c r="G2736">
        <v>494.15297434706099</v>
      </c>
      <c r="H2736">
        <v>14.6466849659818</v>
      </c>
      <c r="I2736">
        <v>77.373812545113594</v>
      </c>
      <c r="J2736">
        <v>3.4369668618570302</v>
      </c>
      <c r="O2736" t="str">
        <f t="shared" si="380"/>
        <v>Neutral</v>
      </c>
      <c r="P2736" t="str" cm="1">
        <f t="array" ref="P2736">_xlfn.IFS(C2735&lt;=60,"Soft",
C2735&lt;120,"Moderately Soft",
C2735&lt;=170,"Desirable",
C2735&lt;=240,"Moderately Hard",
C2735&gt;240,"Hard")</f>
        <v>Moderately Hard</v>
      </c>
      <c r="Q2736" t="str" cm="1">
        <f t="array" ref="Q2736">_xlfn.IFS(D2735&lt;50,"Non-Beneficial",
D2735&lt;=150,"Excellent",
D2735&lt;=250,"Good",
D2735&lt;=350,"Average",
D2735&lt;=500,"Poor",
D2735&lt;=800,"Very Poor",
D2735&gt;800,"Unacceptable")</f>
        <v>Good</v>
      </c>
      <c r="R2736" t="str">
        <f t="shared" si="379"/>
        <v>Unacceptable</v>
      </c>
      <c r="S2736" t="str">
        <f t="shared" si="381"/>
        <v>Safe</v>
      </c>
      <c r="T2736" t="str">
        <f t="shared" si="382"/>
        <v>Unacceptable</v>
      </c>
      <c r="U2736" t="str">
        <f t="shared" si="383"/>
        <v>Acceptable</v>
      </c>
      <c r="V2736" t="str">
        <f t="shared" si="384"/>
        <v>Unsafe</v>
      </c>
      <c r="W2736" t="str">
        <f t="shared" si="385"/>
        <v>Unacceptable</v>
      </c>
      <c r="AA2736" t="str">
        <f t="shared" si="386"/>
        <v>Not-Potable</v>
      </c>
      <c r="AB2736" t="str">
        <f t="shared" si="387"/>
        <v>Not-Potable</v>
      </c>
      <c r="AC2736" t="s">
        <v>35</v>
      </c>
    </row>
    <row r="2737" spans="2:29" x14ac:dyDescent="0.3">
      <c r="B2737">
        <v>7.44416585199669</v>
      </c>
      <c r="C2737">
        <v>211.44632377966099</v>
      </c>
      <c r="D2737">
        <v>200.034976805052</v>
      </c>
      <c r="E2737">
        <v>7.2383015196256997</v>
      </c>
      <c r="F2737">
        <f>$AH$27</f>
        <v>333.77577661081307</v>
      </c>
      <c r="G2737">
        <v>524.64523509980995</v>
      </c>
      <c r="H2737">
        <v>13.7782256645924</v>
      </c>
      <c r="I2737">
        <v>49.900899165212202</v>
      </c>
      <c r="J2737">
        <v>3.8208657041290102</v>
      </c>
      <c r="O2737" t="str">
        <f t="shared" si="380"/>
        <v>Acidic</v>
      </c>
      <c r="P2737" t="str" cm="1">
        <f t="array" ref="P2737">_xlfn.IFS(C2736&lt;=60,"Soft",
C2736&lt;120,"Moderately Soft",
C2736&lt;=170,"Desirable",
C2736&lt;=240,"Moderately Hard",
C2736&gt;240,"Hard")</f>
        <v>Desirable</v>
      </c>
      <c r="Q2737" t="str" cm="1">
        <f t="array" ref="Q2737">_xlfn.IFS(D2736&lt;50,"Non-Beneficial",
D2736&lt;=150,"Excellent",
D2736&lt;=250,"Good",
D2736&lt;=350,"Average",
D2736&lt;=500,"Poor",
D2736&lt;=800,"Very Poor",
D2736&gt;800,"Unacceptable")</f>
        <v>Average</v>
      </c>
      <c r="R2737" t="str">
        <f t="shared" si="379"/>
        <v>Unacceptable</v>
      </c>
      <c r="S2737" t="str">
        <f t="shared" si="381"/>
        <v>Safe</v>
      </c>
      <c r="T2737" t="str">
        <f t="shared" si="382"/>
        <v>Acceptable</v>
      </c>
      <c r="U2737" t="str">
        <f t="shared" si="383"/>
        <v>Acceptable</v>
      </c>
      <c r="V2737" t="str">
        <f t="shared" si="384"/>
        <v>Safe</v>
      </c>
      <c r="W2737" t="str">
        <f t="shared" si="385"/>
        <v>Acceptable</v>
      </c>
      <c r="AA2737" t="str">
        <f t="shared" si="386"/>
        <v>Not-Potable</v>
      </c>
      <c r="AB2737" t="str">
        <f t="shared" si="387"/>
        <v>Not-Potable</v>
      </c>
      <c r="AC2737" t="s">
        <v>35</v>
      </c>
    </row>
    <row r="2738" spans="2:29" x14ac:dyDescent="0.3">
      <c r="B2738">
        <v>4.3748776316896398</v>
      </c>
      <c r="C2738">
        <v>144.23718065681601</v>
      </c>
      <c r="D2738">
        <v>173.84257185795198</v>
      </c>
      <c r="E2738">
        <v>8.89843615783081</v>
      </c>
      <c r="F2738">
        <f>$AH$27</f>
        <v>333.77577661081307</v>
      </c>
      <c r="G2738">
        <v>402.27118242977099</v>
      </c>
      <c r="H2738">
        <v>13.7158043707472</v>
      </c>
      <c r="I2738">
        <v>55.989796157136801</v>
      </c>
      <c r="J2738">
        <v>3.03010784733398</v>
      </c>
      <c r="O2738" t="str">
        <f t="shared" si="380"/>
        <v>Neutral</v>
      </c>
      <c r="P2738" t="str" cm="1">
        <f t="array" ref="P2738">_xlfn.IFS(C2737&lt;=60,"Soft",
C2737&lt;120,"Moderately Soft",
C2737&lt;=170,"Desirable",
C2737&lt;=240,"Moderately Hard",
C2737&gt;240,"Hard")</f>
        <v>Moderately Hard</v>
      </c>
      <c r="Q2738" t="str" cm="1">
        <f t="array" ref="Q2738">_xlfn.IFS(D2737&lt;50,"Non-Beneficial",
D2737&lt;=150,"Excellent",
D2737&lt;=250,"Good",
D2737&lt;=350,"Average",
D2737&lt;=500,"Poor",
D2737&lt;=800,"Very Poor",
D2737&gt;800,"Unacceptable")</f>
        <v>Good</v>
      </c>
      <c r="R2738" t="str">
        <f t="shared" si="379"/>
        <v>Unacceptable</v>
      </c>
      <c r="S2738" t="str">
        <f t="shared" si="381"/>
        <v>Safe</v>
      </c>
      <c r="T2738" t="str">
        <f t="shared" si="382"/>
        <v>Unacceptable</v>
      </c>
      <c r="U2738" t="str">
        <f t="shared" si="383"/>
        <v>Acceptable</v>
      </c>
      <c r="V2738" t="str">
        <f t="shared" si="384"/>
        <v>Safe</v>
      </c>
      <c r="W2738" t="str">
        <f t="shared" si="385"/>
        <v>Acceptable</v>
      </c>
      <c r="AA2738" t="str">
        <f t="shared" si="386"/>
        <v>Not-Potable</v>
      </c>
      <c r="AB2738" t="str">
        <f t="shared" si="387"/>
        <v>Not-Potable</v>
      </c>
      <c r="AC2738" t="s">
        <v>35</v>
      </c>
    </row>
    <row r="2739" spans="2:29" x14ac:dyDescent="0.3">
      <c r="B2739">
        <v>6.6025397715174003</v>
      </c>
      <c r="C2739">
        <v>174.632977150671</v>
      </c>
      <c r="D2739">
        <v>216.07483238238498</v>
      </c>
      <c r="E2739">
        <v>6.5813271806996196</v>
      </c>
      <c r="F2739">
        <v>308.93142059654701</v>
      </c>
      <c r="G2739">
        <v>657.57042176442496</v>
      </c>
      <c r="H2739">
        <v>9.0644450189041095</v>
      </c>
      <c r="I2739">
        <v>68.827047252711907</v>
      </c>
      <c r="J2739">
        <v>3.59249608498313</v>
      </c>
      <c r="O2739" t="str">
        <f t="shared" si="380"/>
        <v>Acidic</v>
      </c>
      <c r="P2739" t="str" cm="1">
        <f t="array" ref="P2739">_xlfn.IFS(C2738&lt;=60,"Soft",
C2738&lt;120,"Moderately Soft",
C2738&lt;=170,"Desirable",
C2738&lt;=240,"Moderately Hard",
C2738&gt;240,"Hard")</f>
        <v>Desirable</v>
      </c>
      <c r="Q2739" t="str" cm="1">
        <f t="array" ref="Q2739">_xlfn.IFS(D2738&lt;50,"Non-Beneficial",
D2738&lt;=150,"Excellent",
D2738&lt;=250,"Good",
D2738&lt;=350,"Average",
D2738&lt;=500,"Poor",
D2738&lt;=800,"Very Poor",
D2738&gt;800,"Unacceptable")</f>
        <v>Good</v>
      </c>
      <c r="R2739" t="str">
        <f t="shared" si="379"/>
        <v>Unacceptable</v>
      </c>
      <c r="S2739" t="str">
        <f t="shared" si="381"/>
        <v>Safe</v>
      </c>
      <c r="T2739" t="str">
        <f t="shared" si="382"/>
        <v>Acceptable</v>
      </c>
      <c r="U2739" t="str">
        <f t="shared" si="383"/>
        <v>Acceptable</v>
      </c>
      <c r="V2739" t="str">
        <f t="shared" si="384"/>
        <v>Safe</v>
      </c>
      <c r="W2739" t="str">
        <f t="shared" si="385"/>
        <v>Acceptable</v>
      </c>
      <c r="AA2739" t="str">
        <f t="shared" si="386"/>
        <v>Not-Potable</v>
      </c>
      <c r="AB2739" t="str">
        <f t="shared" si="387"/>
        <v>Not-Potable</v>
      </c>
      <c r="AC2739" t="s">
        <v>35</v>
      </c>
    </row>
    <row r="2740" spans="2:29" x14ac:dyDescent="0.3">
      <c r="B2740">
        <v>6.8574937578034696</v>
      </c>
      <c r="C2740">
        <v>233.210574998721</v>
      </c>
      <c r="D2740">
        <v>226.036494543647</v>
      </c>
      <c r="E2740">
        <v>6.6270590433019603</v>
      </c>
      <c r="F2740">
        <v>368.105783101925</v>
      </c>
      <c r="G2740">
        <v>412.43467688677202</v>
      </c>
      <c r="H2740">
        <v>16.926174803265901</v>
      </c>
      <c r="I2740">
        <v>62.557899821662602</v>
      </c>
      <c r="J2740">
        <v>4.3065810682066301</v>
      </c>
      <c r="O2740" t="str">
        <f t="shared" si="380"/>
        <v>Drinkable</v>
      </c>
      <c r="P2740" t="str" cm="1">
        <f t="array" ref="P2740">_xlfn.IFS(C2739&lt;=60,"Soft",
C2739&lt;120,"Moderately Soft",
C2739&lt;=170,"Desirable",
C2739&lt;=240,"Moderately Hard",
C2739&gt;240,"Hard")</f>
        <v>Moderately Hard</v>
      </c>
      <c r="Q2740" t="str" cm="1">
        <f t="array" ref="Q2740">_xlfn.IFS(D2739&lt;50,"Non-Beneficial",
D2739&lt;=150,"Excellent",
D2739&lt;=250,"Good",
D2739&lt;=350,"Average",
D2739&lt;=500,"Poor",
D2739&lt;=800,"Very Poor",
D2739&gt;800,"Unacceptable")</f>
        <v>Good</v>
      </c>
      <c r="R2740" t="str">
        <f t="shared" si="379"/>
        <v>Needs Boiling</v>
      </c>
      <c r="S2740" t="str">
        <f t="shared" si="381"/>
        <v>Safe</v>
      </c>
      <c r="T2740" t="str">
        <f t="shared" si="382"/>
        <v>Unacceptable</v>
      </c>
      <c r="U2740" t="str">
        <f t="shared" si="383"/>
        <v>Acceptable</v>
      </c>
      <c r="V2740" t="str">
        <f t="shared" si="384"/>
        <v>Safe</v>
      </c>
      <c r="W2740" t="str">
        <f t="shared" si="385"/>
        <v>Acceptable</v>
      </c>
      <c r="AA2740" t="str">
        <f t="shared" si="386"/>
        <v>Not-Potable</v>
      </c>
      <c r="AB2740" t="str">
        <f t="shared" si="387"/>
        <v>Potable</v>
      </c>
      <c r="AC2740" t="s">
        <v>35</v>
      </c>
    </row>
    <row r="2741" spans="2:29" x14ac:dyDescent="0.3">
      <c r="B2741">
        <f>$AG$27</f>
        <v>7.080794504276815</v>
      </c>
      <c r="C2741">
        <v>176.77218611816801</v>
      </c>
      <c r="D2741">
        <v>194.861911121509</v>
      </c>
      <c r="E2741">
        <v>7.9601329058027197</v>
      </c>
      <c r="F2741">
        <v>412.40727797286002</v>
      </c>
      <c r="G2741">
        <v>276.58861018264599</v>
      </c>
      <c r="H2741">
        <v>16.710056082827499</v>
      </c>
      <c r="I2741">
        <v>33.5630402752927</v>
      </c>
      <c r="J2741">
        <v>3.8881773831283599</v>
      </c>
      <c r="O2741" t="str">
        <f t="shared" si="380"/>
        <v>Neutral</v>
      </c>
      <c r="P2741" t="str" cm="1">
        <f t="array" ref="P2741">_xlfn.IFS(C2740&lt;=60,"Soft",
C2740&lt;120,"Moderately Soft",
C2740&lt;=170,"Desirable",
C2740&lt;=240,"Moderately Hard",
C2740&gt;240,"Hard")</f>
        <v>Moderately Hard</v>
      </c>
      <c r="Q2741" t="str" cm="1">
        <f t="array" ref="Q2741">_xlfn.IFS(D2740&lt;50,"Non-Beneficial",
D2740&lt;=150,"Excellent",
D2740&lt;=250,"Good",
D2740&lt;=350,"Average",
D2740&lt;=500,"Poor",
D2740&lt;=800,"Very Poor",
D2740&gt;800,"Unacceptable")</f>
        <v>Good</v>
      </c>
      <c r="R2741" t="str">
        <f t="shared" si="379"/>
        <v>Needs Boiling</v>
      </c>
      <c r="S2741" t="str">
        <f t="shared" si="381"/>
        <v>Safe</v>
      </c>
      <c r="T2741" t="str">
        <f t="shared" si="382"/>
        <v>Acceptable</v>
      </c>
      <c r="U2741" t="str">
        <f t="shared" si="383"/>
        <v>Acceptable</v>
      </c>
      <c r="V2741" t="str">
        <f t="shared" si="384"/>
        <v>Safe</v>
      </c>
      <c r="W2741" t="str">
        <f t="shared" si="385"/>
        <v>Acceptable</v>
      </c>
      <c r="AA2741" t="str">
        <f t="shared" si="386"/>
        <v>Potable</v>
      </c>
      <c r="AB2741" t="str">
        <f t="shared" si="387"/>
        <v>Potable</v>
      </c>
      <c r="AC2741" t="s">
        <v>35</v>
      </c>
    </row>
    <row r="2742" spans="2:29" x14ac:dyDescent="0.3">
      <c r="B2742">
        <v>6.7898208214542102</v>
      </c>
      <c r="C2742">
        <v>197.300014388291</v>
      </c>
      <c r="D2742">
        <v>225.27681207020902</v>
      </c>
      <c r="E2742">
        <v>5.1669422952886599</v>
      </c>
      <c r="F2742">
        <v>399.981754613406</v>
      </c>
      <c r="G2742">
        <v>422.482028934119</v>
      </c>
      <c r="H2742">
        <v>15.9166051255994</v>
      </c>
      <c r="I2742">
        <v>47.935104929698497</v>
      </c>
      <c r="J2742">
        <v>4.5120682052334402</v>
      </c>
      <c r="O2742" t="str">
        <f t="shared" si="380"/>
        <v>Neutral</v>
      </c>
      <c r="P2742" t="str" cm="1">
        <f t="array" ref="P2742">_xlfn.IFS(C2741&lt;=60,"Soft",
C2741&lt;120,"Moderately Soft",
C2741&lt;=170,"Desirable",
C2741&lt;=240,"Moderately Hard",
C2741&gt;240,"Hard")</f>
        <v>Moderately Hard</v>
      </c>
      <c r="Q2742" t="str" cm="1">
        <f t="array" ref="Q2742">_xlfn.IFS(D2741&lt;50,"Non-Beneficial",
D2741&lt;=150,"Excellent",
D2741&lt;=250,"Good",
D2741&lt;=350,"Average",
D2741&lt;=500,"Poor",
D2741&lt;=800,"Very Poor",
D2741&gt;800,"Unacceptable")</f>
        <v>Good</v>
      </c>
      <c r="R2742" t="str">
        <f t="shared" si="379"/>
        <v>Unacceptable</v>
      </c>
      <c r="S2742" t="str">
        <f t="shared" si="381"/>
        <v>Unsafe</v>
      </c>
      <c r="T2742" t="str">
        <f t="shared" si="382"/>
        <v>Acceptable</v>
      </c>
      <c r="U2742" t="str">
        <f t="shared" si="383"/>
        <v>Acceptable</v>
      </c>
      <c r="V2742" t="str">
        <f t="shared" si="384"/>
        <v>Safe</v>
      </c>
      <c r="W2742" t="str">
        <f t="shared" si="385"/>
        <v>Acceptable</v>
      </c>
      <c r="AA2742" t="str">
        <f t="shared" si="386"/>
        <v>Not-Potable</v>
      </c>
      <c r="AB2742" t="str">
        <f t="shared" si="387"/>
        <v>Not-Potable</v>
      </c>
      <c r="AC2742" t="s">
        <v>35</v>
      </c>
    </row>
    <row r="2743" spans="2:29" x14ac:dyDescent="0.3">
      <c r="B2743">
        <v>8.5603492909808399</v>
      </c>
      <c r="C2743">
        <v>244.79670522681701</v>
      </c>
      <c r="D2743">
        <v>142.54661315881</v>
      </c>
      <c r="E2743">
        <v>7.4539001707246797</v>
      </c>
      <c r="F2743">
        <v>315.971147379093</v>
      </c>
      <c r="G2743">
        <v>500.586607820739</v>
      </c>
      <c r="H2743">
        <v>18.228748531772499</v>
      </c>
      <c r="I2743">
        <v>57.3655411043813</v>
      </c>
      <c r="J2743">
        <v>2.9392125813250498</v>
      </c>
      <c r="O2743" t="str">
        <f t="shared" si="380"/>
        <v>Drinkable</v>
      </c>
      <c r="P2743" t="str" cm="1">
        <f t="array" ref="P2743">_xlfn.IFS(C2742&lt;=60,"Soft",
C2742&lt;120,"Moderately Soft",
C2742&lt;=170,"Desirable",
C2742&lt;=240,"Moderately Hard",
C2742&gt;240,"Hard")</f>
        <v>Moderately Hard</v>
      </c>
      <c r="Q2743" t="str" cm="1">
        <f t="array" ref="Q2743">_xlfn.IFS(D2742&lt;50,"Non-Beneficial",
D2742&lt;=150,"Excellent",
D2742&lt;=250,"Good",
D2742&lt;=350,"Average",
D2742&lt;=500,"Poor",
D2742&lt;=800,"Very Poor",
D2742&gt;800,"Unacceptable")</f>
        <v>Good</v>
      </c>
      <c r="R2743" t="str">
        <f t="shared" si="379"/>
        <v>Needs Boiling</v>
      </c>
      <c r="S2743" t="str">
        <f t="shared" si="381"/>
        <v>Safe</v>
      </c>
      <c r="T2743" t="str">
        <f t="shared" si="382"/>
        <v>Acceptable</v>
      </c>
      <c r="U2743" t="str">
        <f t="shared" si="383"/>
        <v>Acceptable</v>
      </c>
      <c r="V2743" t="str">
        <f t="shared" si="384"/>
        <v>Safe</v>
      </c>
      <c r="W2743" t="str">
        <f t="shared" si="385"/>
        <v>Acceptable</v>
      </c>
      <c r="AA2743" t="str">
        <f t="shared" si="386"/>
        <v>Potable</v>
      </c>
      <c r="AB2743" t="str">
        <f t="shared" si="387"/>
        <v>Potable</v>
      </c>
      <c r="AC2743" t="s">
        <v>35</v>
      </c>
    </row>
    <row r="2744" spans="2:29" x14ac:dyDescent="0.3">
      <c r="B2744">
        <f>$AG$27</f>
        <v>7.080794504276815</v>
      </c>
      <c r="C2744">
        <v>113.17596460727</v>
      </c>
      <c r="D2744">
        <v>99.439297852626893</v>
      </c>
      <c r="E2744">
        <v>6.3371379424412098</v>
      </c>
      <c r="F2744">
        <v>354.29756524708199</v>
      </c>
      <c r="G2744">
        <v>415.33833687987197</v>
      </c>
      <c r="H2744">
        <v>19.676168548594799</v>
      </c>
      <c r="I2744">
        <v>23.075805996536801</v>
      </c>
      <c r="J2744">
        <v>3.7874755373473601</v>
      </c>
      <c r="O2744" t="str">
        <f t="shared" si="380"/>
        <v>Alkaline</v>
      </c>
      <c r="P2744" t="str" cm="1">
        <f t="array" ref="P2744">_xlfn.IFS(C2743&lt;=60,"Soft",
C2743&lt;120,"Moderately Soft",
C2743&lt;=170,"Desirable",
C2743&lt;=240,"Moderately Hard",
C2743&gt;240,"Hard")</f>
        <v>Hard</v>
      </c>
      <c r="Q2744" t="str" cm="1">
        <f t="array" ref="Q2744">_xlfn.IFS(D2743&lt;50,"Non-Beneficial",
D2743&lt;=150,"Excellent",
D2743&lt;=250,"Good",
D2743&lt;=350,"Average",
D2743&lt;=500,"Poor",
D2743&lt;=800,"Very Poor",
D2743&gt;800,"Unacceptable")</f>
        <v>Excellent</v>
      </c>
      <c r="R2744" t="str">
        <f t="shared" si="379"/>
        <v>Unacceptable</v>
      </c>
      <c r="S2744" t="str">
        <f t="shared" si="381"/>
        <v>Safe</v>
      </c>
      <c r="T2744" t="str">
        <f t="shared" si="382"/>
        <v>Unacceptable</v>
      </c>
      <c r="U2744" t="str">
        <f t="shared" si="383"/>
        <v>Acceptable</v>
      </c>
      <c r="V2744" t="str">
        <f t="shared" si="384"/>
        <v>Safe</v>
      </c>
      <c r="W2744" t="str">
        <f t="shared" si="385"/>
        <v>Acceptable</v>
      </c>
      <c r="AA2744" t="str">
        <f t="shared" si="386"/>
        <v>Not-Potable</v>
      </c>
      <c r="AB2744" t="str">
        <f t="shared" si="387"/>
        <v>Not-Potable</v>
      </c>
      <c r="AC2744" t="s">
        <v>35</v>
      </c>
    </row>
    <row r="2745" spans="2:29" x14ac:dyDescent="0.3">
      <c r="B2745">
        <v>8.2770581978168902</v>
      </c>
      <c r="C2745">
        <v>242.55924577575601</v>
      </c>
      <c r="D2745">
        <v>127.158142795979</v>
      </c>
      <c r="E2745">
        <v>5.1287325411688096</v>
      </c>
      <c r="F2745">
        <v>371.30274730277802</v>
      </c>
      <c r="G2745">
        <v>561.76115605426003</v>
      </c>
      <c r="H2745">
        <v>15.220021381154799</v>
      </c>
      <c r="I2745">
        <v>61.799014239254703</v>
      </c>
      <c r="J2745">
        <v>3.7513240908875001</v>
      </c>
      <c r="O2745" t="str">
        <f t="shared" si="380"/>
        <v>Neutral</v>
      </c>
      <c r="P2745" t="str" cm="1">
        <f t="array" ref="P2745">_xlfn.IFS(C2744&lt;=60,"Soft",
C2744&lt;120,"Moderately Soft",
C2744&lt;=170,"Desirable",
C2744&lt;=240,"Moderately Hard",
C2744&gt;240,"Hard")</f>
        <v>Moderately Soft</v>
      </c>
      <c r="Q2745" t="str" cm="1">
        <f t="array" ref="Q2745">_xlfn.IFS(D2744&lt;50,"Non-Beneficial",
D2744&lt;=150,"Excellent",
D2744&lt;=250,"Good",
D2744&lt;=350,"Average",
D2744&lt;=500,"Poor",
D2744&lt;=800,"Very Poor",
D2744&gt;800,"Unacceptable")</f>
        <v>Excellent</v>
      </c>
      <c r="R2745" t="str">
        <f t="shared" si="379"/>
        <v>Needs Boiling</v>
      </c>
      <c r="S2745" t="str">
        <f t="shared" si="381"/>
        <v>Safe</v>
      </c>
      <c r="T2745" t="str">
        <f t="shared" si="382"/>
        <v>Acceptable</v>
      </c>
      <c r="U2745" t="str">
        <f t="shared" si="383"/>
        <v>Acceptable</v>
      </c>
      <c r="V2745" t="str">
        <f t="shared" si="384"/>
        <v>Safe</v>
      </c>
      <c r="W2745" t="str">
        <f t="shared" si="385"/>
        <v>Acceptable</v>
      </c>
      <c r="AA2745" t="str">
        <f t="shared" si="386"/>
        <v>Not-Potable</v>
      </c>
      <c r="AB2745" t="str">
        <f t="shared" si="387"/>
        <v>Potable</v>
      </c>
      <c r="AC2745" t="s">
        <v>35</v>
      </c>
    </row>
    <row r="2746" spans="2:29" x14ac:dyDescent="0.3">
      <c r="B2746">
        <f>$AG$27</f>
        <v>7.080794504276815</v>
      </c>
      <c r="C2746">
        <v>157.781554678986</v>
      </c>
      <c r="D2746">
        <v>137.11723281811402</v>
      </c>
      <c r="E2746">
        <v>6.1339351436364398</v>
      </c>
      <c r="F2746">
        <f>$AH$27</f>
        <v>333.77577661081307</v>
      </c>
      <c r="G2746">
        <v>289.746674441827</v>
      </c>
      <c r="H2746">
        <v>13.172721295123999</v>
      </c>
      <c r="I2746">
        <v>60.457764343367302</v>
      </c>
      <c r="J2746">
        <v>5.0684699978786503</v>
      </c>
      <c r="O2746" t="str">
        <f t="shared" si="380"/>
        <v>Alkaline</v>
      </c>
      <c r="P2746" t="str" cm="1">
        <f t="array" ref="P2746">_xlfn.IFS(C2745&lt;=60,"Soft",
C2745&lt;120,"Moderately Soft",
C2745&lt;=170,"Desirable",
C2745&lt;=240,"Moderately Hard",
C2745&gt;240,"Hard")</f>
        <v>Hard</v>
      </c>
      <c r="Q2746" t="str" cm="1">
        <f t="array" ref="Q2746">_xlfn.IFS(D2745&lt;50,"Non-Beneficial",
D2745&lt;=150,"Excellent",
D2745&lt;=250,"Good",
D2745&lt;=350,"Average",
D2745&lt;=500,"Poor",
D2745&lt;=800,"Very Poor",
D2745&gt;800,"Unacceptable")</f>
        <v>Excellent</v>
      </c>
      <c r="R2746" t="str">
        <f t="shared" si="379"/>
        <v>Needs Boiling</v>
      </c>
      <c r="S2746" t="str">
        <f t="shared" si="381"/>
        <v>Safe</v>
      </c>
      <c r="T2746" t="str">
        <f t="shared" si="382"/>
        <v>Unacceptable</v>
      </c>
      <c r="U2746" t="str">
        <f t="shared" si="383"/>
        <v>Acceptable</v>
      </c>
      <c r="V2746" t="str">
        <f t="shared" si="384"/>
        <v>Safe</v>
      </c>
      <c r="W2746" t="str">
        <f t="shared" si="385"/>
        <v>Acceptable</v>
      </c>
      <c r="AA2746" t="str">
        <f t="shared" si="386"/>
        <v>Not-Potable</v>
      </c>
      <c r="AB2746" t="str">
        <f t="shared" si="387"/>
        <v>Not-Potable</v>
      </c>
      <c r="AC2746" t="s">
        <v>35</v>
      </c>
    </row>
    <row r="2747" spans="2:29" x14ac:dyDescent="0.3">
      <c r="B2747">
        <v>6.9212570433408596</v>
      </c>
      <c r="C2747">
        <v>158.29205740728</v>
      </c>
      <c r="D2747">
        <v>311.77133368775901</v>
      </c>
      <c r="E2747">
        <v>6.9789932686670104</v>
      </c>
      <c r="F2747">
        <f>$AH$27</f>
        <v>333.77577661081307</v>
      </c>
      <c r="G2747">
        <v>531.65744293873695</v>
      </c>
      <c r="H2747">
        <v>11.482186616548001</v>
      </c>
      <c r="I2747">
        <v>59.998554156145403</v>
      </c>
      <c r="J2747">
        <v>3.54038427787569</v>
      </c>
      <c r="O2747" t="str">
        <f t="shared" si="380"/>
        <v>Neutral</v>
      </c>
      <c r="P2747" t="str" cm="1">
        <f t="array" ref="P2747">_xlfn.IFS(C2746&lt;=60,"Soft",
C2746&lt;120,"Moderately Soft",
C2746&lt;=170,"Desirable",
C2746&lt;=240,"Moderately Hard",
C2746&gt;240,"Hard")</f>
        <v>Desirable</v>
      </c>
      <c r="Q2747" t="str" cm="1">
        <f t="array" ref="Q2747">_xlfn.IFS(D2746&lt;50,"Non-Beneficial",
D2746&lt;=150,"Excellent",
D2746&lt;=250,"Good",
D2746&lt;=350,"Average",
D2746&lt;=500,"Poor",
D2746&lt;=800,"Very Poor",
D2746&gt;800,"Unacceptable")</f>
        <v>Excellent</v>
      </c>
      <c r="R2747" t="str">
        <f t="shared" si="379"/>
        <v>Needs Boiling</v>
      </c>
      <c r="S2747" t="str">
        <f t="shared" si="381"/>
        <v>Safe</v>
      </c>
      <c r="T2747" t="str">
        <f t="shared" si="382"/>
        <v>Acceptable</v>
      </c>
      <c r="U2747" t="str">
        <f t="shared" si="383"/>
        <v>Acceptable</v>
      </c>
      <c r="V2747" t="str">
        <f t="shared" si="384"/>
        <v>Safe</v>
      </c>
      <c r="W2747" t="str">
        <f t="shared" si="385"/>
        <v>Unacceptable</v>
      </c>
      <c r="AA2747" t="str">
        <f t="shared" si="386"/>
        <v>Not-Potable</v>
      </c>
      <c r="AB2747" t="str">
        <f t="shared" si="387"/>
        <v>Potable</v>
      </c>
      <c r="AC2747" t="s">
        <v>35</v>
      </c>
    </row>
    <row r="2748" spans="2:29" x14ac:dyDescent="0.3">
      <c r="B2748">
        <v>5.6369235600260001</v>
      </c>
      <c r="C2748">
        <v>159.13941002573799</v>
      </c>
      <c r="D2748">
        <v>272.83780654727803</v>
      </c>
      <c r="E2748">
        <v>6.9187265029165896</v>
      </c>
      <c r="F2748">
        <v>328.907286562011</v>
      </c>
      <c r="G2748">
        <v>317.83098069711798</v>
      </c>
      <c r="H2748">
        <v>13.6114083933332</v>
      </c>
      <c r="I2748">
        <v>36.335198506960197</v>
      </c>
      <c r="J2748">
        <v>3.0071380985115801</v>
      </c>
      <c r="O2748" t="str">
        <f t="shared" si="380"/>
        <v>Neutral</v>
      </c>
      <c r="P2748" t="str" cm="1">
        <f t="array" ref="P2748">_xlfn.IFS(C2747&lt;=60,"Soft",
C2747&lt;120,"Moderately Soft",
C2747&lt;=170,"Desirable",
C2747&lt;=240,"Moderately Hard",
C2747&gt;240,"Hard")</f>
        <v>Desirable</v>
      </c>
      <c r="Q2748" t="str" cm="1">
        <f t="array" ref="Q2748">_xlfn.IFS(D2747&lt;50,"Non-Beneficial",
D2747&lt;=150,"Excellent",
D2747&lt;=250,"Good",
D2747&lt;=350,"Average",
D2747&lt;=500,"Poor",
D2747&lt;=800,"Very Poor",
D2747&gt;800,"Unacceptable")</f>
        <v>Average</v>
      </c>
      <c r="R2748" t="str">
        <f t="shared" si="379"/>
        <v>Needs Boiling</v>
      </c>
      <c r="S2748" t="str">
        <f t="shared" si="381"/>
        <v>Safe</v>
      </c>
      <c r="T2748" t="str">
        <f t="shared" si="382"/>
        <v>Unacceptable</v>
      </c>
      <c r="U2748" t="str">
        <f t="shared" si="383"/>
        <v>Acceptable</v>
      </c>
      <c r="V2748" t="str">
        <f t="shared" si="384"/>
        <v>Safe</v>
      </c>
      <c r="W2748" t="str">
        <f t="shared" si="385"/>
        <v>Acceptable</v>
      </c>
      <c r="AA2748" t="str">
        <f t="shared" si="386"/>
        <v>Not-Potable</v>
      </c>
      <c r="AB2748" t="str">
        <f t="shared" si="387"/>
        <v>Potable</v>
      </c>
      <c r="AC2748" t="s">
        <v>35</v>
      </c>
    </row>
    <row r="2749" spans="2:29" x14ac:dyDescent="0.3">
      <c r="B2749">
        <v>6.6075033107019401</v>
      </c>
      <c r="C2749">
        <v>231.56579882259399</v>
      </c>
      <c r="D2749">
        <v>264.20809564131997</v>
      </c>
      <c r="E2749">
        <v>9.5778202629743099</v>
      </c>
      <c r="F2749">
        <v>418.240942839865</v>
      </c>
      <c r="G2749">
        <v>443.31577488370601</v>
      </c>
      <c r="H2749">
        <v>15.6712030717819</v>
      </c>
      <c r="I2749">
        <v>61.3644209925097</v>
      </c>
      <c r="J2749">
        <v>3.4471112186330299</v>
      </c>
      <c r="O2749" t="str">
        <f t="shared" si="380"/>
        <v>Acidic</v>
      </c>
      <c r="P2749" t="str" cm="1">
        <f t="array" ref="P2749">_xlfn.IFS(C2748&lt;=60,"Soft",
C2748&lt;120,"Moderately Soft",
C2748&lt;=170,"Desirable",
C2748&lt;=240,"Moderately Hard",
C2748&gt;240,"Hard")</f>
        <v>Desirable</v>
      </c>
      <c r="Q2749" t="str" cm="1">
        <f t="array" ref="Q2749">_xlfn.IFS(D2748&lt;50,"Non-Beneficial",
D2748&lt;=150,"Excellent",
D2748&lt;=250,"Good",
D2748&lt;=350,"Average",
D2748&lt;=500,"Poor",
D2748&lt;=800,"Very Poor",
D2748&gt;800,"Unacceptable")</f>
        <v>Average</v>
      </c>
      <c r="R2749" t="str">
        <f t="shared" si="379"/>
        <v>Needs Boiling</v>
      </c>
      <c r="S2749" t="str">
        <f t="shared" si="381"/>
        <v>Safe</v>
      </c>
      <c r="T2749" t="str">
        <f t="shared" si="382"/>
        <v>Acceptable</v>
      </c>
      <c r="U2749" t="str">
        <f t="shared" si="383"/>
        <v>Acceptable</v>
      </c>
      <c r="V2749" t="str">
        <f t="shared" si="384"/>
        <v>Safe</v>
      </c>
      <c r="W2749" t="str">
        <f t="shared" si="385"/>
        <v>Acceptable</v>
      </c>
      <c r="AA2749" t="str">
        <f t="shared" si="386"/>
        <v>Not-Potable</v>
      </c>
      <c r="AB2749" t="str">
        <f t="shared" si="387"/>
        <v>Potable</v>
      </c>
      <c r="AC2749" t="s">
        <v>35</v>
      </c>
    </row>
    <row r="2750" spans="2:29" x14ac:dyDescent="0.3">
      <c r="B2750">
        <v>4.9514135201546399</v>
      </c>
      <c r="C2750">
        <v>153.212149773112</v>
      </c>
      <c r="D2750">
        <v>201.17359061039099</v>
      </c>
      <c r="E2750">
        <v>8.9855718026907994</v>
      </c>
      <c r="F2750">
        <v>391.06904539869203</v>
      </c>
      <c r="G2750">
        <v>418.33019510975998</v>
      </c>
      <c r="H2750">
        <v>11.831690838501901</v>
      </c>
      <c r="I2750">
        <v>68.387613090077807</v>
      </c>
      <c r="J2750">
        <v>3.87068128465175</v>
      </c>
      <c r="O2750" t="str">
        <f t="shared" si="380"/>
        <v>Drinkable</v>
      </c>
      <c r="P2750" t="str" cm="1">
        <f t="array" ref="P2750">_xlfn.IFS(C2749&lt;=60,"Soft",
C2749&lt;120,"Moderately Soft",
C2749&lt;=170,"Desirable",
C2749&lt;=240,"Moderately Hard",
C2749&gt;240,"Hard")</f>
        <v>Moderately Hard</v>
      </c>
      <c r="Q2750" t="str" cm="1">
        <f t="array" ref="Q2750">_xlfn.IFS(D2749&lt;50,"Non-Beneficial",
D2749&lt;=150,"Excellent",
D2749&lt;=250,"Good",
D2749&lt;=350,"Average",
D2749&lt;=500,"Poor",
D2749&lt;=800,"Very Poor",
D2749&gt;800,"Unacceptable")</f>
        <v>Average</v>
      </c>
      <c r="R2750" t="str">
        <f t="shared" si="379"/>
        <v>Unacceptable</v>
      </c>
      <c r="S2750" t="str">
        <f t="shared" si="381"/>
        <v>Unsafe</v>
      </c>
      <c r="T2750" t="str">
        <f t="shared" si="382"/>
        <v>Acceptable</v>
      </c>
      <c r="U2750" t="str">
        <f t="shared" si="383"/>
        <v>Acceptable</v>
      </c>
      <c r="V2750" t="str">
        <f t="shared" si="384"/>
        <v>Safe</v>
      </c>
      <c r="W2750" t="str">
        <f t="shared" si="385"/>
        <v>Acceptable</v>
      </c>
      <c r="AA2750" t="str">
        <f t="shared" si="386"/>
        <v>Not-Potable</v>
      </c>
      <c r="AB2750" t="str">
        <f t="shared" si="387"/>
        <v>Not-Potable</v>
      </c>
      <c r="AC2750" t="s">
        <v>35</v>
      </c>
    </row>
    <row r="2751" spans="2:29" x14ac:dyDescent="0.3">
      <c r="B2751">
        <v>5.9131329325973798</v>
      </c>
      <c r="C2751">
        <v>184.39315608915001</v>
      </c>
      <c r="D2751">
        <v>408.47760146381205</v>
      </c>
      <c r="E2751">
        <v>7.0418277497764503</v>
      </c>
      <c r="F2751">
        <v>331.95996373112501</v>
      </c>
      <c r="G2751">
        <v>563.40996966540001</v>
      </c>
      <c r="H2751">
        <v>21.917376989820202</v>
      </c>
      <c r="I2751">
        <v>58.839203310164002</v>
      </c>
      <c r="J2751">
        <v>3.90021131390208</v>
      </c>
      <c r="O2751" t="str">
        <f t="shared" si="380"/>
        <v>Acidic</v>
      </c>
      <c r="P2751" t="str" cm="1">
        <f t="array" ref="P2751">_xlfn.IFS(C2750&lt;=60,"Soft",
C2750&lt;120,"Moderately Soft",
C2750&lt;=170,"Desirable",
C2750&lt;=240,"Moderately Hard",
C2750&gt;240,"Hard")</f>
        <v>Desirable</v>
      </c>
      <c r="Q2751" t="str" cm="1">
        <f t="array" ref="Q2751">_xlfn.IFS(D2750&lt;50,"Non-Beneficial",
D2750&lt;=150,"Excellent",
D2750&lt;=250,"Good",
D2750&lt;=350,"Average",
D2750&lt;=500,"Poor",
D2750&lt;=800,"Very Poor",
D2750&gt;800,"Unacceptable")</f>
        <v>Good</v>
      </c>
      <c r="R2751" t="str">
        <f t="shared" si="379"/>
        <v>Unacceptable</v>
      </c>
      <c r="S2751" t="str">
        <f t="shared" si="381"/>
        <v>Safe</v>
      </c>
      <c r="T2751" t="str">
        <f t="shared" si="382"/>
        <v>Acceptable</v>
      </c>
      <c r="U2751" t="str">
        <f t="shared" si="383"/>
        <v>Acceptable</v>
      </c>
      <c r="V2751" t="str">
        <f t="shared" si="384"/>
        <v>Safe</v>
      </c>
      <c r="W2751" t="str">
        <f t="shared" si="385"/>
        <v>Acceptable</v>
      </c>
      <c r="AA2751" t="str">
        <f t="shared" si="386"/>
        <v>Not-Potable</v>
      </c>
      <c r="AB2751" t="str">
        <f t="shared" si="387"/>
        <v>Not-Potable</v>
      </c>
      <c r="AC2751" t="s">
        <v>35</v>
      </c>
    </row>
    <row r="2752" spans="2:29" x14ac:dyDescent="0.3">
      <c r="B2752">
        <f>$AG$27</f>
        <v>7.080794504276815</v>
      </c>
      <c r="C2752">
        <v>232.46872673509</v>
      </c>
      <c r="D2752">
        <v>158.730344281562</v>
      </c>
      <c r="E2752">
        <v>6.36546878354486</v>
      </c>
      <c r="F2752">
        <v>313.263607320304</v>
      </c>
      <c r="G2752">
        <v>365.62648671306601</v>
      </c>
      <c r="H2752">
        <v>10.3929365241291</v>
      </c>
      <c r="I2752">
        <v>59.6592094585626</v>
      </c>
      <c r="J2752">
        <v>4.7067748917462602</v>
      </c>
      <c r="O2752" t="str">
        <f t="shared" si="380"/>
        <v>Acidic</v>
      </c>
      <c r="P2752" t="str" cm="1">
        <f t="array" ref="P2752">_xlfn.IFS(C2751&lt;=60,"Soft",
C2751&lt;120,"Moderately Soft",
C2751&lt;=170,"Desirable",
C2751&lt;=240,"Moderately Hard",
C2751&gt;240,"Hard")</f>
        <v>Moderately Hard</v>
      </c>
      <c r="Q2752" t="str" cm="1">
        <f t="array" ref="Q2752">_xlfn.IFS(D2751&lt;50,"Non-Beneficial",
D2751&lt;=150,"Excellent",
D2751&lt;=250,"Good",
D2751&lt;=350,"Average",
D2751&lt;=500,"Poor",
D2751&lt;=800,"Very Poor",
D2751&gt;800,"Unacceptable")</f>
        <v>Poor</v>
      </c>
      <c r="R2752" t="str">
        <f t="shared" si="379"/>
        <v>Unacceptable</v>
      </c>
      <c r="S2752" t="str">
        <f t="shared" si="381"/>
        <v>Safe</v>
      </c>
      <c r="T2752" t="str">
        <f t="shared" si="382"/>
        <v>Unacceptable</v>
      </c>
      <c r="U2752" t="str">
        <f t="shared" si="383"/>
        <v>Unacceptable</v>
      </c>
      <c r="V2752" t="str">
        <f t="shared" si="384"/>
        <v>Safe</v>
      </c>
      <c r="W2752" t="str">
        <f t="shared" si="385"/>
        <v>Acceptable</v>
      </c>
      <c r="AA2752" t="str">
        <f t="shared" si="386"/>
        <v>Not-Potable</v>
      </c>
      <c r="AB2752" t="str">
        <f t="shared" si="387"/>
        <v>Not-Potable</v>
      </c>
      <c r="AC2752" t="s">
        <v>35</v>
      </c>
    </row>
    <row r="2753" spans="2:29" x14ac:dyDescent="0.3">
      <c r="B2753">
        <v>5.7962369020096398</v>
      </c>
      <c r="C2753">
        <v>156.347094601636</v>
      </c>
      <c r="D2753">
        <v>156.71119286683302</v>
      </c>
      <c r="E2753">
        <v>8.4088315520082109</v>
      </c>
      <c r="F2753">
        <f>$AH$27</f>
        <v>333.77577661081307</v>
      </c>
      <c r="G2753">
        <v>571.61370089930404</v>
      </c>
      <c r="H2753">
        <v>17.548424733507499</v>
      </c>
      <c r="I2753">
        <v>74.402701560344894</v>
      </c>
      <c r="J2753">
        <v>2.4836433968894198</v>
      </c>
      <c r="O2753" t="str">
        <f t="shared" si="380"/>
        <v>Neutral</v>
      </c>
      <c r="P2753" t="str" cm="1">
        <f t="array" ref="P2753">_xlfn.IFS(C2752&lt;=60,"Soft",
C2752&lt;120,"Moderately Soft",
C2752&lt;=170,"Desirable",
C2752&lt;=240,"Moderately Hard",
C2752&gt;240,"Hard")</f>
        <v>Moderately Hard</v>
      </c>
      <c r="Q2753" t="str" cm="1">
        <f t="array" ref="Q2753">_xlfn.IFS(D2752&lt;50,"Non-Beneficial",
D2752&lt;=150,"Excellent",
D2752&lt;=250,"Good",
D2752&lt;=350,"Average",
D2752&lt;=500,"Poor",
D2752&lt;=800,"Very Poor",
D2752&gt;800,"Unacceptable")</f>
        <v>Good</v>
      </c>
      <c r="R2753" t="str">
        <f t="shared" si="379"/>
        <v>Needs Boiling</v>
      </c>
      <c r="S2753" t="str">
        <f t="shared" si="381"/>
        <v>Safe</v>
      </c>
      <c r="T2753" t="str">
        <f t="shared" si="382"/>
        <v>Acceptable</v>
      </c>
      <c r="U2753" t="str">
        <f t="shared" si="383"/>
        <v>Acceptable</v>
      </c>
      <c r="V2753" t="str">
        <f t="shared" si="384"/>
        <v>Safe</v>
      </c>
      <c r="W2753" t="str">
        <f t="shared" si="385"/>
        <v>Acceptable</v>
      </c>
      <c r="AA2753" t="str">
        <f t="shared" si="386"/>
        <v>Potable</v>
      </c>
      <c r="AB2753" t="str">
        <f t="shared" si="387"/>
        <v>Potable</v>
      </c>
      <c r="AC2753" t="s">
        <v>35</v>
      </c>
    </row>
    <row r="2754" spans="2:29" x14ac:dyDescent="0.3">
      <c r="B2754">
        <v>5.0396731039151703</v>
      </c>
      <c r="C2754">
        <v>154.41832963878699</v>
      </c>
      <c r="D2754">
        <v>230.27549759335298</v>
      </c>
      <c r="E2754">
        <v>7.7598433995425697</v>
      </c>
      <c r="F2754">
        <v>422.76906832616299</v>
      </c>
      <c r="G2754">
        <v>490.33276147155999</v>
      </c>
      <c r="H2754">
        <v>17.728389037561101</v>
      </c>
      <c r="I2754">
        <v>69.508525731096299</v>
      </c>
      <c r="J2754">
        <v>4.8648664094553897</v>
      </c>
      <c r="O2754" t="str">
        <f t="shared" si="380"/>
        <v>Acidic</v>
      </c>
      <c r="P2754" t="str" cm="1">
        <f t="array" ref="P2754">_xlfn.IFS(C2753&lt;=60,"Soft",
C2753&lt;120,"Moderately Soft",
C2753&lt;=170,"Desirable",
C2753&lt;=240,"Moderately Hard",
C2753&gt;240,"Hard")</f>
        <v>Desirable</v>
      </c>
      <c r="Q2754" t="str" cm="1">
        <f t="array" ref="Q2754">_xlfn.IFS(D2753&lt;50,"Non-Beneficial",
D2753&lt;=150,"Excellent",
D2753&lt;=250,"Good",
D2753&lt;=350,"Average",
D2753&lt;=500,"Poor",
D2753&lt;=800,"Very Poor",
D2753&gt;800,"Unacceptable")</f>
        <v>Good</v>
      </c>
      <c r="R2754" t="str">
        <f t="shared" si="379"/>
        <v>Unacceptable</v>
      </c>
      <c r="S2754" t="str">
        <f t="shared" si="381"/>
        <v>Safe</v>
      </c>
      <c r="T2754" t="str">
        <f t="shared" si="382"/>
        <v>Unacceptable</v>
      </c>
      <c r="U2754" t="str">
        <f t="shared" si="383"/>
        <v>Acceptable</v>
      </c>
      <c r="V2754" t="str">
        <f t="shared" si="384"/>
        <v>Safe</v>
      </c>
      <c r="W2754" t="str">
        <f t="shared" si="385"/>
        <v>Acceptable</v>
      </c>
      <c r="AA2754" t="str">
        <f t="shared" si="386"/>
        <v>Not-Potable</v>
      </c>
      <c r="AB2754" t="str">
        <f t="shared" si="387"/>
        <v>Not-Potable</v>
      </c>
      <c r="AC2754" t="s">
        <v>35</v>
      </c>
    </row>
    <row r="2755" spans="2:29" x14ac:dyDescent="0.3">
      <c r="B2755">
        <v>6.16351901535936</v>
      </c>
      <c r="C2755">
        <v>185.79031734272601</v>
      </c>
      <c r="D2755">
        <v>372.82522490237403</v>
      </c>
      <c r="E2755">
        <v>8.2408317743497204</v>
      </c>
      <c r="F2755">
        <f>$AH$27</f>
        <v>333.77577661081307</v>
      </c>
      <c r="G2755">
        <v>411.18358869771299</v>
      </c>
      <c r="H2755">
        <v>16.162058593320001</v>
      </c>
      <c r="I2755">
        <v>84.931401776377797</v>
      </c>
      <c r="J2755">
        <v>3.4772448892435999</v>
      </c>
      <c r="O2755" t="str">
        <f t="shared" si="380"/>
        <v>Acidic</v>
      </c>
      <c r="P2755" t="str" cm="1">
        <f t="array" ref="P2755">_xlfn.IFS(C2754&lt;=60,"Soft",
C2754&lt;120,"Moderately Soft",
C2754&lt;=170,"Desirable",
C2754&lt;=240,"Moderately Hard",
C2754&gt;240,"Hard")</f>
        <v>Desirable</v>
      </c>
      <c r="Q2755" t="str" cm="1">
        <f t="array" ref="Q2755">_xlfn.IFS(D2754&lt;50,"Non-Beneficial",
D2754&lt;=150,"Excellent",
D2754&lt;=250,"Good",
D2754&lt;=350,"Average",
D2754&lt;=500,"Poor",
D2754&lt;=800,"Very Poor",
D2754&gt;800,"Unacceptable")</f>
        <v>Good</v>
      </c>
      <c r="R2755" t="str">
        <f t="shared" ref="R2755:R2818" si="388">IF(E2754&lt;=5,"Acceptable",
IF(E2754&lt;=7,"Needs Boiling","Unacceptable"))</f>
        <v>Unacceptable</v>
      </c>
      <c r="S2755" t="str">
        <f t="shared" si="381"/>
        <v>Unsafe</v>
      </c>
      <c r="T2755" t="str">
        <f t="shared" si="382"/>
        <v>Acceptable</v>
      </c>
      <c r="U2755" t="str">
        <f t="shared" si="383"/>
        <v>Acceptable</v>
      </c>
      <c r="V2755" t="str">
        <f t="shared" si="384"/>
        <v>Safe</v>
      </c>
      <c r="W2755" t="str">
        <f t="shared" si="385"/>
        <v>Acceptable</v>
      </c>
      <c r="AA2755" t="str">
        <f t="shared" si="386"/>
        <v>Not-Potable</v>
      </c>
      <c r="AB2755" t="str">
        <f t="shared" si="387"/>
        <v>Not-Potable</v>
      </c>
      <c r="AC2755" t="s">
        <v>35</v>
      </c>
    </row>
    <row r="2756" spans="2:29" x14ac:dyDescent="0.3">
      <c r="B2756">
        <v>6.3391428264182998</v>
      </c>
      <c r="C2756">
        <v>167.41971059696101</v>
      </c>
      <c r="D2756">
        <v>163.64159409157801</v>
      </c>
      <c r="E2756">
        <v>8.09599137198901</v>
      </c>
      <c r="F2756">
        <v>312.39407851898397</v>
      </c>
      <c r="G2756">
        <v>372.51162741718298</v>
      </c>
      <c r="H2756">
        <v>21.887087694546398</v>
      </c>
      <c r="I2756">
        <v>91.066356249340004</v>
      </c>
      <c r="J2756">
        <v>3.3557650163097201</v>
      </c>
      <c r="O2756" t="str">
        <f t="shared" ref="O2756:O2819" si="389">IF(B2755&lt;3,"Highly Acidic",
IF(AND(B2755&lt;6.52,B2755&gt;=3),"Acidic",
IF(AND(B2755&gt;=6.52,B2755&lt;=6.83),"Drinkable",
IF(AND(B2755&gt;6.83,B2755&lt;8),"Neutral",
IF(AND(B2755&gt;=8,B2755&lt;11),"Alkaline","Highly Alkaline")
))))</f>
        <v>Acidic</v>
      </c>
      <c r="P2756" t="str" cm="1">
        <f t="array" ref="P2756">_xlfn.IFS(C2755&lt;=60,"Soft",
C2755&lt;120,"Moderately Soft",
C2755&lt;=170,"Desirable",
C2755&lt;=240,"Moderately Hard",
C2755&gt;240,"Hard")</f>
        <v>Moderately Hard</v>
      </c>
      <c r="Q2756" t="str" cm="1">
        <f t="array" ref="Q2756">_xlfn.IFS(D2755&lt;50,"Non-Beneficial",
D2755&lt;=150,"Excellent",
D2755&lt;=250,"Good",
D2755&lt;=350,"Average",
D2755&lt;=500,"Poor",
D2755&lt;=800,"Very Poor",
D2755&gt;800,"Unacceptable")</f>
        <v>Poor</v>
      </c>
      <c r="R2756" t="str">
        <f t="shared" si="388"/>
        <v>Unacceptable</v>
      </c>
      <c r="S2756" t="str">
        <f t="shared" ref="S2756:S2819" si="390">IF(F2755&lt;=400,"Safe","Unsafe")</f>
        <v>Safe</v>
      </c>
      <c r="T2756" t="str">
        <f t="shared" ref="T2756:T2819" si="391">IF(G2755&lt;=500,"Acceptable","Unacceptable")</f>
        <v>Acceptable</v>
      </c>
      <c r="U2756" t="str">
        <f t="shared" ref="U2756:U2819" si="392">IF(H2755&lt;20,"Acceptable","Unacceptable")</f>
        <v>Acceptable</v>
      </c>
      <c r="V2756" t="str">
        <f t="shared" ref="V2756:V2819" si="393">IF(I2755&lt;=80,"Safe","Unsafe")</f>
        <v>Unsafe</v>
      </c>
      <c r="W2756" t="str">
        <f t="shared" ref="W2756:W2819" si="394">IF(J2755&lt;5,"Acceptable","Unacceptable")</f>
        <v>Acceptable</v>
      </c>
      <c r="AA2756" t="str">
        <f t="shared" ref="AA2756:AA2819" si="395">IF(
       AND(OR(O2756 = "Drinkable",O2756 = "Neutral"),
                OR(P2756 = "Desirable",P2756 = "Moderately Hard"),
                OR(Q2756 = "Excellent",Q2756 = "Good",Q2756 = "Average"),
                OR(R2756 = "Acceptable",R2756 = "Needs Boiling"),
                S2756 = "Safe",
                T2756 = "Acceptable",
                U2756 = "Acceptable",
                V2756 = "Safe",
                W2756 = "Acceptable"
               ),
     "Potable",
    "Not-Potable"
   )</f>
        <v>Not-Potable</v>
      </c>
      <c r="AB2756" t="str">
        <f t="shared" ref="AB2756:AB2819" si="396">IF(
        SUM(
                   IF(OR(O2756 = "Neutral",O2756 = "Drinkable"),1,0),
                   IF(OR(P2756 = "Desirable",P2756 = "Moderately Hard"),1,0),
                   IF(OR(Q2756 = "Good",Q2756 = "Average",Q2756 ="Excellent"),1,0),
                   IF(OR(R2756 = "Acceptable",R2756 = "Needs Boiling"),1,0),
                   IF(S2756 = "Safe",1,0),
                   IF(T2756 = "Acceptable",1,0),
                   IF(U2756 = "Acceptable",1,0),
                   IF(V2756 = "Safe",1,0),
                   IF(W2756 = "Acceptable",1,0)
               )&gt;7,
      "Potable",
      "Not-Potable"
  )</f>
        <v>Not-Potable</v>
      </c>
      <c r="AC2756" t="s">
        <v>35</v>
      </c>
    </row>
    <row r="2757" spans="2:29" x14ac:dyDescent="0.3">
      <c r="B2757">
        <v>7.6106727764539599</v>
      </c>
      <c r="C2757">
        <v>193.66187049860301</v>
      </c>
      <c r="D2757">
        <v>205.11620831918</v>
      </c>
      <c r="E2757">
        <v>6.6543318421840603</v>
      </c>
      <c r="F2757">
        <f>$AH$27</f>
        <v>333.77577661081307</v>
      </c>
      <c r="G2757">
        <v>394.59540591035801</v>
      </c>
      <c r="H2757">
        <v>14.3193842127135</v>
      </c>
      <c r="I2757">
        <v>39.4972639587169</v>
      </c>
      <c r="J2757">
        <v>5.4048176479508001</v>
      </c>
      <c r="O2757" t="str">
        <f t="shared" si="389"/>
        <v>Acidic</v>
      </c>
      <c r="P2757" t="str" cm="1">
        <f t="array" ref="P2757">_xlfn.IFS(C2756&lt;=60,"Soft",
C2756&lt;120,"Moderately Soft",
C2756&lt;=170,"Desirable",
C2756&lt;=240,"Moderately Hard",
C2756&gt;240,"Hard")</f>
        <v>Desirable</v>
      </c>
      <c r="Q2757" t="str" cm="1">
        <f t="array" ref="Q2757">_xlfn.IFS(D2756&lt;50,"Non-Beneficial",
D2756&lt;=150,"Excellent",
D2756&lt;=250,"Good",
D2756&lt;=350,"Average",
D2756&lt;=500,"Poor",
D2756&lt;=800,"Very Poor",
D2756&gt;800,"Unacceptable")</f>
        <v>Good</v>
      </c>
      <c r="R2757" t="str">
        <f t="shared" si="388"/>
        <v>Unacceptable</v>
      </c>
      <c r="S2757" t="str">
        <f t="shared" si="390"/>
        <v>Safe</v>
      </c>
      <c r="T2757" t="str">
        <f t="shared" si="391"/>
        <v>Acceptable</v>
      </c>
      <c r="U2757" t="str">
        <f t="shared" si="392"/>
        <v>Unacceptable</v>
      </c>
      <c r="V2757" t="str">
        <f t="shared" si="393"/>
        <v>Unsafe</v>
      </c>
      <c r="W2757" t="str">
        <f t="shared" si="394"/>
        <v>Acceptable</v>
      </c>
      <c r="AA2757" t="str">
        <f t="shared" si="395"/>
        <v>Not-Potable</v>
      </c>
      <c r="AB2757" t="str">
        <f t="shared" si="396"/>
        <v>Not-Potable</v>
      </c>
      <c r="AC2757" t="s">
        <v>35</v>
      </c>
    </row>
    <row r="2758" spans="2:29" x14ac:dyDescent="0.3">
      <c r="B2758">
        <v>5.7820790338549504</v>
      </c>
      <c r="C2758">
        <v>200.404794722129</v>
      </c>
      <c r="D2758">
        <v>253.66120686890298</v>
      </c>
      <c r="E2758">
        <v>9.2700661626962493</v>
      </c>
      <c r="F2758">
        <f>$AH$27</f>
        <v>333.77577661081307</v>
      </c>
      <c r="G2758">
        <v>525.53296513905798</v>
      </c>
      <c r="H2758">
        <v>10.6755175291893</v>
      </c>
      <c r="I2758">
        <v>54.0810939193221</v>
      </c>
      <c r="J2758">
        <v>5.0593615682550599</v>
      </c>
      <c r="O2758" t="str">
        <f t="shared" si="389"/>
        <v>Neutral</v>
      </c>
      <c r="P2758" t="str" cm="1">
        <f t="array" ref="P2758">_xlfn.IFS(C2757&lt;=60,"Soft",
C2757&lt;120,"Moderately Soft",
C2757&lt;=170,"Desirable",
C2757&lt;=240,"Moderately Hard",
C2757&gt;240,"Hard")</f>
        <v>Moderately Hard</v>
      </c>
      <c r="Q2758" t="str" cm="1">
        <f t="array" ref="Q2758">_xlfn.IFS(D2757&lt;50,"Non-Beneficial",
D2757&lt;=150,"Excellent",
D2757&lt;=250,"Good",
D2757&lt;=350,"Average",
D2757&lt;=500,"Poor",
D2757&lt;=800,"Very Poor",
D2757&gt;800,"Unacceptable")</f>
        <v>Good</v>
      </c>
      <c r="R2758" t="str">
        <f t="shared" si="388"/>
        <v>Needs Boiling</v>
      </c>
      <c r="S2758" t="str">
        <f t="shared" si="390"/>
        <v>Safe</v>
      </c>
      <c r="T2758" t="str">
        <f t="shared" si="391"/>
        <v>Acceptable</v>
      </c>
      <c r="U2758" t="str">
        <f t="shared" si="392"/>
        <v>Acceptable</v>
      </c>
      <c r="V2758" t="str">
        <f t="shared" si="393"/>
        <v>Safe</v>
      </c>
      <c r="W2758" t="str">
        <f t="shared" si="394"/>
        <v>Unacceptable</v>
      </c>
      <c r="AA2758" t="str">
        <f t="shared" si="395"/>
        <v>Not-Potable</v>
      </c>
      <c r="AB2758" t="str">
        <f t="shared" si="396"/>
        <v>Potable</v>
      </c>
      <c r="AC2758" t="s">
        <v>35</v>
      </c>
    </row>
    <row r="2759" spans="2:29" x14ac:dyDescent="0.3">
      <c r="B2759">
        <v>6.4515035432123202</v>
      </c>
      <c r="C2759">
        <v>179.528925404197</v>
      </c>
      <c r="D2759">
        <v>79.908914676488905</v>
      </c>
      <c r="E2759">
        <v>6.1968764897225999</v>
      </c>
      <c r="F2759">
        <v>377.26984108724099</v>
      </c>
      <c r="G2759">
        <v>386.54176144086199</v>
      </c>
      <c r="H2759">
        <v>15.434513424536499</v>
      </c>
      <c r="I2759">
        <v>74.992519912289197</v>
      </c>
      <c r="J2759">
        <v>6.3076784720477201</v>
      </c>
      <c r="O2759" t="str">
        <f t="shared" si="389"/>
        <v>Acidic</v>
      </c>
      <c r="P2759" t="str" cm="1">
        <f t="array" ref="P2759">_xlfn.IFS(C2758&lt;=60,"Soft",
C2758&lt;120,"Moderately Soft",
C2758&lt;=170,"Desirable",
C2758&lt;=240,"Moderately Hard",
C2758&gt;240,"Hard")</f>
        <v>Moderately Hard</v>
      </c>
      <c r="Q2759" t="str" cm="1">
        <f t="array" ref="Q2759">_xlfn.IFS(D2758&lt;50,"Non-Beneficial",
D2758&lt;=150,"Excellent",
D2758&lt;=250,"Good",
D2758&lt;=350,"Average",
D2758&lt;=500,"Poor",
D2758&lt;=800,"Very Poor",
D2758&gt;800,"Unacceptable")</f>
        <v>Average</v>
      </c>
      <c r="R2759" t="str">
        <f t="shared" si="388"/>
        <v>Unacceptable</v>
      </c>
      <c r="S2759" t="str">
        <f t="shared" si="390"/>
        <v>Safe</v>
      </c>
      <c r="T2759" t="str">
        <f t="shared" si="391"/>
        <v>Unacceptable</v>
      </c>
      <c r="U2759" t="str">
        <f t="shared" si="392"/>
        <v>Acceptable</v>
      </c>
      <c r="V2759" t="str">
        <f t="shared" si="393"/>
        <v>Safe</v>
      </c>
      <c r="W2759" t="str">
        <f t="shared" si="394"/>
        <v>Unacceptable</v>
      </c>
      <c r="AA2759" t="str">
        <f t="shared" si="395"/>
        <v>Not-Potable</v>
      </c>
      <c r="AB2759" t="str">
        <f t="shared" si="396"/>
        <v>Not-Potable</v>
      </c>
      <c r="AC2759" t="s">
        <v>35</v>
      </c>
    </row>
    <row r="2760" spans="2:29" x14ac:dyDescent="0.3">
      <c r="B2760">
        <f>$AG$27</f>
        <v>7.080794504276815</v>
      </c>
      <c r="C2760">
        <v>179.578094547283</v>
      </c>
      <c r="D2760">
        <v>475.912831832964</v>
      </c>
      <c r="E2760">
        <v>8.0973016827253605</v>
      </c>
      <c r="F2760">
        <f>$AH$27</f>
        <v>333.77577661081307</v>
      </c>
      <c r="G2760">
        <v>548.87051016209102</v>
      </c>
      <c r="H2760">
        <v>13.8000707508722</v>
      </c>
      <c r="I2760">
        <v>58.219800425207303</v>
      </c>
      <c r="J2760">
        <v>3.6855928963837599</v>
      </c>
      <c r="O2760" t="str">
        <f t="shared" si="389"/>
        <v>Acidic</v>
      </c>
      <c r="P2760" t="str" cm="1">
        <f t="array" ref="P2760">_xlfn.IFS(C2759&lt;=60,"Soft",
C2759&lt;120,"Moderately Soft",
C2759&lt;=170,"Desirable",
C2759&lt;=240,"Moderately Hard",
C2759&gt;240,"Hard")</f>
        <v>Moderately Hard</v>
      </c>
      <c r="Q2760" t="str" cm="1">
        <f t="array" ref="Q2760">_xlfn.IFS(D2759&lt;50,"Non-Beneficial",
D2759&lt;=150,"Excellent",
D2759&lt;=250,"Good",
D2759&lt;=350,"Average",
D2759&lt;=500,"Poor",
D2759&lt;=800,"Very Poor",
D2759&gt;800,"Unacceptable")</f>
        <v>Excellent</v>
      </c>
      <c r="R2760" t="str">
        <f t="shared" si="388"/>
        <v>Needs Boiling</v>
      </c>
      <c r="S2760" t="str">
        <f t="shared" si="390"/>
        <v>Safe</v>
      </c>
      <c r="T2760" t="str">
        <f t="shared" si="391"/>
        <v>Acceptable</v>
      </c>
      <c r="U2760" t="str">
        <f t="shared" si="392"/>
        <v>Acceptable</v>
      </c>
      <c r="V2760" t="str">
        <f t="shared" si="393"/>
        <v>Safe</v>
      </c>
      <c r="W2760" t="str">
        <f t="shared" si="394"/>
        <v>Unacceptable</v>
      </c>
      <c r="AA2760" t="str">
        <f t="shared" si="395"/>
        <v>Not-Potable</v>
      </c>
      <c r="AB2760" t="str">
        <f t="shared" si="396"/>
        <v>Not-Potable</v>
      </c>
      <c r="AC2760" t="s">
        <v>35</v>
      </c>
    </row>
    <row r="2761" spans="2:29" x14ac:dyDescent="0.3">
      <c r="B2761">
        <v>6.9204487000696897</v>
      </c>
      <c r="C2761">
        <v>196.31940126016701</v>
      </c>
      <c r="D2761">
        <v>392.51182129115705</v>
      </c>
      <c r="E2761">
        <v>8.4937843198116099</v>
      </c>
      <c r="F2761">
        <v>317.382314587265</v>
      </c>
      <c r="G2761">
        <v>487.50436802018299</v>
      </c>
      <c r="H2761">
        <v>14.6978445277104</v>
      </c>
      <c r="I2761">
        <v>41.753727405934001</v>
      </c>
      <c r="J2761">
        <v>4.4988183358739002</v>
      </c>
      <c r="O2761" t="str">
        <f t="shared" si="389"/>
        <v>Neutral</v>
      </c>
      <c r="P2761" t="str" cm="1">
        <f t="array" ref="P2761">_xlfn.IFS(C2760&lt;=60,"Soft",
C2760&lt;120,"Moderately Soft",
C2760&lt;=170,"Desirable",
C2760&lt;=240,"Moderately Hard",
C2760&gt;240,"Hard")</f>
        <v>Moderately Hard</v>
      </c>
      <c r="Q2761" t="str" cm="1">
        <f t="array" ref="Q2761">_xlfn.IFS(D2760&lt;50,"Non-Beneficial",
D2760&lt;=150,"Excellent",
D2760&lt;=250,"Good",
D2760&lt;=350,"Average",
D2760&lt;=500,"Poor",
D2760&lt;=800,"Very Poor",
D2760&gt;800,"Unacceptable")</f>
        <v>Poor</v>
      </c>
      <c r="R2761" t="str">
        <f t="shared" si="388"/>
        <v>Unacceptable</v>
      </c>
      <c r="S2761" t="str">
        <f t="shared" si="390"/>
        <v>Safe</v>
      </c>
      <c r="T2761" t="str">
        <f t="shared" si="391"/>
        <v>Unacceptable</v>
      </c>
      <c r="U2761" t="str">
        <f t="shared" si="392"/>
        <v>Acceptable</v>
      </c>
      <c r="V2761" t="str">
        <f t="shared" si="393"/>
        <v>Safe</v>
      </c>
      <c r="W2761" t="str">
        <f t="shared" si="394"/>
        <v>Acceptable</v>
      </c>
      <c r="AA2761" t="str">
        <f t="shared" si="395"/>
        <v>Not-Potable</v>
      </c>
      <c r="AB2761" t="str">
        <f t="shared" si="396"/>
        <v>Not-Potable</v>
      </c>
      <c r="AC2761" t="s">
        <v>35</v>
      </c>
    </row>
    <row r="2762" spans="2:29" x14ac:dyDescent="0.3">
      <c r="B2762">
        <v>6.5491876014265804</v>
      </c>
      <c r="C2762">
        <v>212.92214149496499</v>
      </c>
      <c r="D2762">
        <v>192.36012494925998</v>
      </c>
      <c r="E2762">
        <v>7.9601900436333102</v>
      </c>
      <c r="F2762">
        <f>$AH$27</f>
        <v>333.77577661081307</v>
      </c>
      <c r="G2762">
        <v>424.39802673196601</v>
      </c>
      <c r="H2762">
        <v>12.5870478740823</v>
      </c>
      <c r="I2762">
        <v>49.585572718743002</v>
      </c>
      <c r="J2762">
        <v>4.1903111207909598</v>
      </c>
      <c r="O2762" t="str">
        <f t="shared" si="389"/>
        <v>Neutral</v>
      </c>
      <c r="P2762" t="str" cm="1">
        <f t="array" ref="P2762">_xlfn.IFS(C2761&lt;=60,"Soft",
C2761&lt;120,"Moderately Soft",
C2761&lt;=170,"Desirable",
C2761&lt;=240,"Moderately Hard",
C2761&gt;240,"Hard")</f>
        <v>Moderately Hard</v>
      </c>
      <c r="Q2762" t="str" cm="1">
        <f t="array" ref="Q2762">_xlfn.IFS(D2761&lt;50,"Non-Beneficial",
D2761&lt;=150,"Excellent",
D2761&lt;=250,"Good",
D2761&lt;=350,"Average",
D2761&lt;=500,"Poor",
D2761&lt;=800,"Very Poor",
D2761&gt;800,"Unacceptable")</f>
        <v>Poor</v>
      </c>
      <c r="R2762" t="str">
        <f t="shared" si="388"/>
        <v>Unacceptable</v>
      </c>
      <c r="S2762" t="str">
        <f t="shared" si="390"/>
        <v>Safe</v>
      </c>
      <c r="T2762" t="str">
        <f t="shared" si="391"/>
        <v>Acceptable</v>
      </c>
      <c r="U2762" t="str">
        <f t="shared" si="392"/>
        <v>Acceptable</v>
      </c>
      <c r="V2762" t="str">
        <f t="shared" si="393"/>
        <v>Safe</v>
      </c>
      <c r="W2762" t="str">
        <f t="shared" si="394"/>
        <v>Acceptable</v>
      </c>
      <c r="AA2762" t="str">
        <f t="shared" si="395"/>
        <v>Not-Potable</v>
      </c>
      <c r="AB2762" t="str">
        <f t="shared" si="396"/>
        <v>Not-Potable</v>
      </c>
      <c r="AC2762" t="s">
        <v>35</v>
      </c>
    </row>
    <row r="2763" spans="2:29" x14ac:dyDescent="0.3">
      <c r="B2763">
        <v>6.3932313449189202</v>
      </c>
      <c r="C2763">
        <v>185.836158197157</v>
      </c>
      <c r="D2763">
        <v>172.58114034877198</v>
      </c>
      <c r="E2763">
        <v>7.3299989023321102</v>
      </c>
      <c r="F2763">
        <v>330.13213850397602</v>
      </c>
      <c r="G2763">
        <v>326.42705471809001</v>
      </c>
      <c r="H2763">
        <v>11.6503933933634</v>
      </c>
      <c r="I2763">
        <v>47.640013924306999</v>
      </c>
      <c r="J2763">
        <v>3.64438812735201</v>
      </c>
      <c r="O2763" t="str">
        <f t="shared" si="389"/>
        <v>Drinkable</v>
      </c>
      <c r="P2763" t="str" cm="1">
        <f t="array" ref="P2763">_xlfn.IFS(C2762&lt;=60,"Soft",
C2762&lt;120,"Moderately Soft",
C2762&lt;=170,"Desirable",
C2762&lt;=240,"Moderately Hard",
C2762&gt;240,"Hard")</f>
        <v>Moderately Hard</v>
      </c>
      <c r="Q2763" t="str" cm="1">
        <f t="array" ref="Q2763">_xlfn.IFS(D2762&lt;50,"Non-Beneficial",
D2762&lt;=150,"Excellent",
D2762&lt;=250,"Good",
D2762&lt;=350,"Average",
D2762&lt;=500,"Poor",
D2762&lt;=800,"Very Poor",
D2762&gt;800,"Unacceptable")</f>
        <v>Good</v>
      </c>
      <c r="R2763" t="str">
        <f t="shared" si="388"/>
        <v>Unacceptable</v>
      </c>
      <c r="S2763" t="str">
        <f t="shared" si="390"/>
        <v>Safe</v>
      </c>
      <c r="T2763" t="str">
        <f t="shared" si="391"/>
        <v>Acceptable</v>
      </c>
      <c r="U2763" t="str">
        <f t="shared" si="392"/>
        <v>Acceptable</v>
      </c>
      <c r="V2763" t="str">
        <f t="shared" si="393"/>
        <v>Safe</v>
      </c>
      <c r="W2763" t="str">
        <f t="shared" si="394"/>
        <v>Acceptable</v>
      </c>
      <c r="AA2763" t="str">
        <f t="shared" si="395"/>
        <v>Not-Potable</v>
      </c>
      <c r="AB2763" t="str">
        <f t="shared" si="396"/>
        <v>Potable</v>
      </c>
      <c r="AC2763" t="s">
        <v>35</v>
      </c>
    </row>
    <row r="2764" spans="2:29" x14ac:dyDescent="0.3">
      <c r="B2764">
        <v>6.1002453910929999</v>
      </c>
      <c r="C2764">
        <v>160.608230484209</v>
      </c>
      <c r="D2764">
        <v>138.86809713477399</v>
      </c>
      <c r="E2764">
        <v>7.5427753315631696</v>
      </c>
      <c r="F2764">
        <v>366.68879474568303</v>
      </c>
      <c r="G2764">
        <v>449.94828652782502</v>
      </c>
      <c r="H2764">
        <v>18.7228598866174</v>
      </c>
      <c r="I2764">
        <v>64.390521261305196</v>
      </c>
      <c r="J2764">
        <v>2.1748981986765301</v>
      </c>
      <c r="O2764" t="str">
        <f t="shared" si="389"/>
        <v>Acidic</v>
      </c>
      <c r="P2764" t="str" cm="1">
        <f t="array" ref="P2764">_xlfn.IFS(C2763&lt;=60,"Soft",
C2763&lt;120,"Moderately Soft",
C2763&lt;=170,"Desirable",
C2763&lt;=240,"Moderately Hard",
C2763&gt;240,"Hard")</f>
        <v>Moderately Hard</v>
      </c>
      <c r="Q2764" t="str" cm="1">
        <f t="array" ref="Q2764">_xlfn.IFS(D2763&lt;50,"Non-Beneficial",
D2763&lt;=150,"Excellent",
D2763&lt;=250,"Good",
D2763&lt;=350,"Average",
D2763&lt;=500,"Poor",
D2763&lt;=800,"Very Poor",
D2763&gt;800,"Unacceptable")</f>
        <v>Good</v>
      </c>
      <c r="R2764" t="str">
        <f t="shared" si="388"/>
        <v>Unacceptable</v>
      </c>
      <c r="S2764" t="str">
        <f t="shared" si="390"/>
        <v>Safe</v>
      </c>
      <c r="T2764" t="str">
        <f t="shared" si="391"/>
        <v>Acceptable</v>
      </c>
      <c r="U2764" t="str">
        <f t="shared" si="392"/>
        <v>Acceptable</v>
      </c>
      <c r="V2764" t="str">
        <f t="shared" si="393"/>
        <v>Safe</v>
      </c>
      <c r="W2764" t="str">
        <f t="shared" si="394"/>
        <v>Acceptable</v>
      </c>
      <c r="AA2764" t="str">
        <f t="shared" si="395"/>
        <v>Not-Potable</v>
      </c>
      <c r="AB2764" t="str">
        <f t="shared" si="396"/>
        <v>Not-Potable</v>
      </c>
      <c r="AC2764" t="s">
        <v>35</v>
      </c>
    </row>
    <row r="2765" spans="2:29" x14ac:dyDescent="0.3">
      <c r="B2765">
        <v>6.3594313098556299</v>
      </c>
      <c r="C2765">
        <v>208.20302057314399</v>
      </c>
      <c r="D2765">
        <v>233.47172709884799</v>
      </c>
      <c r="E2765">
        <v>9.0003954977522902</v>
      </c>
      <c r="F2765">
        <f>$AH$27</f>
        <v>333.77577661081307</v>
      </c>
      <c r="G2765">
        <v>336.585610432858</v>
      </c>
      <c r="H2765">
        <v>14.1739062292567</v>
      </c>
      <c r="I2765">
        <f>$AI$27</f>
        <v>66.396292946768</v>
      </c>
      <c r="J2765">
        <v>3.6364949109479601</v>
      </c>
      <c r="O2765" t="str">
        <f t="shared" si="389"/>
        <v>Acidic</v>
      </c>
      <c r="P2765" t="str" cm="1">
        <f t="array" ref="P2765">_xlfn.IFS(C2764&lt;=60,"Soft",
C2764&lt;120,"Moderately Soft",
C2764&lt;=170,"Desirable",
C2764&lt;=240,"Moderately Hard",
C2764&gt;240,"Hard")</f>
        <v>Desirable</v>
      </c>
      <c r="Q2765" t="str" cm="1">
        <f t="array" ref="Q2765">_xlfn.IFS(D2764&lt;50,"Non-Beneficial",
D2764&lt;=150,"Excellent",
D2764&lt;=250,"Good",
D2764&lt;=350,"Average",
D2764&lt;=500,"Poor",
D2764&lt;=800,"Very Poor",
D2764&gt;800,"Unacceptable")</f>
        <v>Excellent</v>
      </c>
      <c r="R2765" t="str">
        <f t="shared" si="388"/>
        <v>Unacceptable</v>
      </c>
      <c r="S2765" t="str">
        <f t="shared" si="390"/>
        <v>Safe</v>
      </c>
      <c r="T2765" t="str">
        <f t="shared" si="391"/>
        <v>Acceptable</v>
      </c>
      <c r="U2765" t="str">
        <f t="shared" si="392"/>
        <v>Acceptable</v>
      </c>
      <c r="V2765" t="str">
        <f t="shared" si="393"/>
        <v>Safe</v>
      </c>
      <c r="W2765" t="str">
        <f t="shared" si="394"/>
        <v>Acceptable</v>
      </c>
      <c r="AA2765" t="str">
        <f t="shared" si="395"/>
        <v>Not-Potable</v>
      </c>
      <c r="AB2765" t="str">
        <f t="shared" si="396"/>
        <v>Not-Potable</v>
      </c>
      <c r="AC2765" t="s">
        <v>35</v>
      </c>
    </row>
    <row r="2766" spans="2:29" x14ac:dyDescent="0.3">
      <c r="B2766">
        <v>6.27247499090128</v>
      </c>
      <c r="C2766">
        <v>190.200713127695</v>
      </c>
      <c r="D2766">
        <v>146.42205540005099</v>
      </c>
      <c r="E2766">
        <v>9.7345125463832805</v>
      </c>
      <c r="F2766">
        <v>399.05294113955102</v>
      </c>
      <c r="G2766">
        <v>448.56825977891202</v>
      </c>
      <c r="H2766">
        <v>16.5571766346328</v>
      </c>
      <c r="I2766">
        <v>74.435388619221698</v>
      </c>
      <c r="J2766">
        <v>4.6125357803839098</v>
      </c>
      <c r="O2766" t="str">
        <f t="shared" si="389"/>
        <v>Acidic</v>
      </c>
      <c r="P2766" t="str" cm="1">
        <f t="array" ref="P2766">_xlfn.IFS(C2765&lt;=60,"Soft",
C2765&lt;120,"Moderately Soft",
C2765&lt;=170,"Desirable",
C2765&lt;=240,"Moderately Hard",
C2765&gt;240,"Hard")</f>
        <v>Moderately Hard</v>
      </c>
      <c r="Q2766" t="str" cm="1">
        <f t="array" ref="Q2766">_xlfn.IFS(D2765&lt;50,"Non-Beneficial",
D2765&lt;=150,"Excellent",
D2765&lt;=250,"Good",
D2765&lt;=350,"Average",
D2765&lt;=500,"Poor",
D2765&lt;=800,"Very Poor",
D2765&gt;800,"Unacceptable")</f>
        <v>Good</v>
      </c>
      <c r="R2766" t="str">
        <f t="shared" si="388"/>
        <v>Unacceptable</v>
      </c>
      <c r="S2766" t="str">
        <f t="shared" si="390"/>
        <v>Safe</v>
      </c>
      <c r="T2766" t="str">
        <f t="shared" si="391"/>
        <v>Acceptable</v>
      </c>
      <c r="U2766" t="str">
        <f t="shared" si="392"/>
        <v>Acceptable</v>
      </c>
      <c r="V2766" t="str">
        <f t="shared" si="393"/>
        <v>Safe</v>
      </c>
      <c r="W2766" t="str">
        <f t="shared" si="394"/>
        <v>Acceptable</v>
      </c>
      <c r="AA2766" t="str">
        <f t="shared" si="395"/>
        <v>Not-Potable</v>
      </c>
      <c r="AB2766" t="str">
        <f t="shared" si="396"/>
        <v>Not-Potable</v>
      </c>
      <c r="AC2766" t="s">
        <v>35</v>
      </c>
    </row>
    <row r="2767" spans="2:29" x14ac:dyDescent="0.3">
      <c r="B2767">
        <f>$AG$27</f>
        <v>7.080794504276815</v>
      </c>
      <c r="C2767">
        <v>161.25033056751701</v>
      </c>
      <c r="D2767">
        <v>234.69220866932</v>
      </c>
      <c r="E2767">
        <v>8.3928320505778</v>
      </c>
      <c r="F2767">
        <f>$AH$27</f>
        <v>333.77577661081307</v>
      </c>
      <c r="G2767">
        <v>448.787963919839</v>
      </c>
      <c r="H2767">
        <v>13.836279976784899</v>
      </c>
      <c r="I2767">
        <v>70.206739656826002</v>
      </c>
      <c r="J2767">
        <v>3.6002204377572</v>
      </c>
      <c r="O2767" t="str">
        <f t="shared" si="389"/>
        <v>Acidic</v>
      </c>
      <c r="P2767" t="str" cm="1">
        <f t="array" ref="P2767">_xlfn.IFS(C2766&lt;=60,"Soft",
C2766&lt;120,"Moderately Soft",
C2766&lt;=170,"Desirable",
C2766&lt;=240,"Moderately Hard",
C2766&gt;240,"Hard")</f>
        <v>Moderately Hard</v>
      </c>
      <c r="Q2767" t="str" cm="1">
        <f t="array" ref="Q2767">_xlfn.IFS(D2766&lt;50,"Non-Beneficial",
D2766&lt;=150,"Excellent",
D2766&lt;=250,"Good",
D2766&lt;=350,"Average",
D2766&lt;=500,"Poor",
D2766&lt;=800,"Very Poor",
D2766&gt;800,"Unacceptable")</f>
        <v>Excellent</v>
      </c>
      <c r="R2767" t="str">
        <f t="shared" si="388"/>
        <v>Unacceptable</v>
      </c>
      <c r="S2767" t="str">
        <f t="shared" si="390"/>
        <v>Safe</v>
      </c>
      <c r="T2767" t="str">
        <f t="shared" si="391"/>
        <v>Acceptable</v>
      </c>
      <c r="U2767" t="str">
        <f t="shared" si="392"/>
        <v>Acceptable</v>
      </c>
      <c r="V2767" t="str">
        <f t="shared" si="393"/>
        <v>Safe</v>
      </c>
      <c r="W2767" t="str">
        <f t="shared" si="394"/>
        <v>Acceptable</v>
      </c>
      <c r="AA2767" t="str">
        <f t="shared" si="395"/>
        <v>Not-Potable</v>
      </c>
      <c r="AB2767" t="str">
        <f t="shared" si="396"/>
        <v>Not-Potable</v>
      </c>
      <c r="AC2767" t="s">
        <v>35</v>
      </c>
    </row>
    <row r="2768" spans="2:29" x14ac:dyDescent="0.3">
      <c r="B2768">
        <v>7.4938438608544597</v>
      </c>
      <c r="C2768">
        <v>197.331290911043</v>
      </c>
      <c r="D2768">
        <v>266.78392878738504</v>
      </c>
      <c r="E2768">
        <v>7.1984345755532697</v>
      </c>
      <c r="F2768">
        <v>269.89234669677802</v>
      </c>
      <c r="G2768">
        <v>375.50306244103001</v>
      </c>
      <c r="H2768">
        <v>13.1349166250764</v>
      </c>
      <c r="I2768">
        <v>69.590805931733499</v>
      </c>
      <c r="J2768">
        <v>3.81994655968469</v>
      </c>
      <c r="O2768" t="str">
        <f t="shared" si="389"/>
        <v>Neutral</v>
      </c>
      <c r="P2768" t="str" cm="1">
        <f t="array" ref="P2768">_xlfn.IFS(C2767&lt;=60,"Soft",
C2767&lt;120,"Moderately Soft",
C2767&lt;=170,"Desirable",
C2767&lt;=240,"Moderately Hard",
C2767&gt;240,"Hard")</f>
        <v>Desirable</v>
      </c>
      <c r="Q2768" t="str" cm="1">
        <f t="array" ref="Q2768">_xlfn.IFS(D2767&lt;50,"Non-Beneficial",
D2767&lt;=150,"Excellent",
D2767&lt;=250,"Good",
D2767&lt;=350,"Average",
D2767&lt;=500,"Poor",
D2767&lt;=800,"Very Poor",
D2767&gt;800,"Unacceptable")</f>
        <v>Good</v>
      </c>
      <c r="R2768" t="str">
        <f t="shared" si="388"/>
        <v>Unacceptable</v>
      </c>
      <c r="S2768" t="str">
        <f t="shared" si="390"/>
        <v>Safe</v>
      </c>
      <c r="T2768" t="str">
        <f t="shared" si="391"/>
        <v>Acceptable</v>
      </c>
      <c r="U2768" t="str">
        <f t="shared" si="392"/>
        <v>Acceptable</v>
      </c>
      <c r="V2768" t="str">
        <f t="shared" si="393"/>
        <v>Safe</v>
      </c>
      <c r="W2768" t="str">
        <f t="shared" si="394"/>
        <v>Acceptable</v>
      </c>
      <c r="AA2768" t="str">
        <f t="shared" si="395"/>
        <v>Not-Potable</v>
      </c>
      <c r="AB2768" t="str">
        <f t="shared" si="396"/>
        <v>Potable</v>
      </c>
      <c r="AC2768" t="s">
        <v>35</v>
      </c>
    </row>
    <row r="2769" spans="2:29" x14ac:dyDescent="0.3">
      <c r="B2769">
        <v>7.6352646921624796</v>
      </c>
      <c r="C2769">
        <v>205.06763140175201</v>
      </c>
      <c r="D2769">
        <v>177.963746383574</v>
      </c>
      <c r="E2769">
        <v>7.1567379180803004</v>
      </c>
      <c r="F2769">
        <v>306.80028613223402</v>
      </c>
      <c r="G2769">
        <v>370.56102702169898</v>
      </c>
      <c r="H2769">
        <v>17.486815069373101</v>
      </c>
      <c r="I2769">
        <v>32.920720355734304</v>
      </c>
      <c r="J2769">
        <v>3.9483035163532398</v>
      </c>
      <c r="O2769" t="str">
        <f t="shared" si="389"/>
        <v>Neutral</v>
      </c>
      <c r="P2769" t="str" cm="1">
        <f t="array" ref="P2769">_xlfn.IFS(C2768&lt;=60,"Soft",
C2768&lt;120,"Moderately Soft",
C2768&lt;=170,"Desirable",
C2768&lt;=240,"Moderately Hard",
C2768&gt;240,"Hard")</f>
        <v>Moderately Hard</v>
      </c>
      <c r="Q2769" t="str" cm="1">
        <f t="array" ref="Q2769">_xlfn.IFS(D2768&lt;50,"Non-Beneficial",
D2768&lt;=150,"Excellent",
D2768&lt;=250,"Good",
D2768&lt;=350,"Average",
D2768&lt;=500,"Poor",
D2768&lt;=800,"Very Poor",
D2768&gt;800,"Unacceptable")</f>
        <v>Average</v>
      </c>
      <c r="R2769" t="str">
        <f t="shared" si="388"/>
        <v>Unacceptable</v>
      </c>
      <c r="S2769" t="str">
        <f t="shared" si="390"/>
        <v>Safe</v>
      </c>
      <c r="T2769" t="str">
        <f t="shared" si="391"/>
        <v>Acceptable</v>
      </c>
      <c r="U2769" t="str">
        <f t="shared" si="392"/>
        <v>Acceptable</v>
      </c>
      <c r="V2769" t="str">
        <f t="shared" si="393"/>
        <v>Safe</v>
      </c>
      <c r="W2769" t="str">
        <f t="shared" si="394"/>
        <v>Acceptable</v>
      </c>
      <c r="AA2769" t="str">
        <f t="shared" si="395"/>
        <v>Not-Potable</v>
      </c>
      <c r="AB2769" t="str">
        <f t="shared" si="396"/>
        <v>Potable</v>
      </c>
      <c r="AC2769" t="s">
        <v>35</v>
      </c>
    </row>
    <row r="2770" spans="2:29" x14ac:dyDescent="0.3">
      <c r="B2770">
        <v>9.0976174174746909</v>
      </c>
      <c r="C2770">
        <v>263.82412017721299</v>
      </c>
      <c r="D2770">
        <v>384.130570896167</v>
      </c>
      <c r="E2770">
        <v>7.6343621444971097</v>
      </c>
      <c r="F2770">
        <v>274.95902794760099</v>
      </c>
      <c r="G2770">
        <v>437.26353132033103</v>
      </c>
      <c r="H2770">
        <v>18.285882103015201</v>
      </c>
      <c r="I2770">
        <v>74.512565194028099</v>
      </c>
      <c r="J2770">
        <v>5.47366324889565</v>
      </c>
      <c r="O2770" t="str">
        <f t="shared" si="389"/>
        <v>Neutral</v>
      </c>
      <c r="P2770" t="str" cm="1">
        <f t="array" ref="P2770">_xlfn.IFS(C2769&lt;=60,"Soft",
C2769&lt;120,"Moderately Soft",
C2769&lt;=170,"Desirable",
C2769&lt;=240,"Moderately Hard",
C2769&gt;240,"Hard")</f>
        <v>Moderately Hard</v>
      </c>
      <c r="Q2770" t="str" cm="1">
        <f t="array" ref="Q2770">_xlfn.IFS(D2769&lt;50,"Non-Beneficial",
D2769&lt;=150,"Excellent",
D2769&lt;=250,"Good",
D2769&lt;=350,"Average",
D2769&lt;=500,"Poor",
D2769&lt;=800,"Very Poor",
D2769&gt;800,"Unacceptable")</f>
        <v>Good</v>
      </c>
      <c r="R2770" t="str">
        <f t="shared" si="388"/>
        <v>Unacceptable</v>
      </c>
      <c r="S2770" t="str">
        <f t="shared" si="390"/>
        <v>Safe</v>
      </c>
      <c r="T2770" t="str">
        <f t="shared" si="391"/>
        <v>Acceptable</v>
      </c>
      <c r="U2770" t="str">
        <f t="shared" si="392"/>
        <v>Acceptable</v>
      </c>
      <c r="V2770" t="str">
        <f t="shared" si="393"/>
        <v>Safe</v>
      </c>
      <c r="W2770" t="str">
        <f t="shared" si="394"/>
        <v>Acceptable</v>
      </c>
      <c r="AA2770" t="str">
        <f t="shared" si="395"/>
        <v>Not-Potable</v>
      </c>
      <c r="AB2770" t="str">
        <f t="shared" si="396"/>
        <v>Potable</v>
      </c>
      <c r="AC2770" t="s">
        <v>35</v>
      </c>
    </row>
    <row r="2771" spans="2:29" x14ac:dyDescent="0.3">
      <c r="B2771">
        <v>8.0401441673432892</v>
      </c>
      <c r="C2771">
        <v>224.863481979754</v>
      </c>
      <c r="D2771">
        <v>68.797646533729207</v>
      </c>
      <c r="E2771">
        <v>8.1369305762884601</v>
      </c>
      <c r="F2771">
        <v>418.95501027060402</v>
      </c>
      <c r="G2771">
        <v>360.95767876348702</v>
      </c>
      <c r="H2771">
        <v>12.4059131520973</v>
      </c>
      <c r="I2771">
        <v>73.217990193740306</v>
      </c>
      <c r="J2771">
        <v>3.9864598123492301</v>
      </c>
      <c r="O2771" t="str">
        <f t="shared" si="389"/>
        <v>Alkaline</v>
      </c>
      <c r="P2771" t="str" cm="1">
        <f t="array" ref="P2771">_xlfn.IFS(C2770&lt;=60,"Soft",
C2770&lt;120,"Moderately Soft",
C2770&lt;=170,"Desirable",
C2770&lt;=240,"Moderately Hard",
C2770&gt;240,"Hard")</f>
        <v>Hard</v>
      </c>
      <c r="Q2771" t="str" cm="1">
        <f t="array" ref="Q2771">_xlfn.IFS(D2770&lt;50,"Non-Beneficial",
D2770&lt;=150,"Excellent",
D2770&lt;=250,"Good",
D2770&lt;=350,"Average",
D2770&lt;=500,"Poor",
D2770&lt;=800,"Very Poor",
D2770&gt;800,"Unacceptable")</f>
        <v>Poor</v>
      </c>
      <c r="R2771" t="str">
        <f t="shared" si="388"/>
        <v>Unacceptable</v>
      </c>
      <c r="S2771" t="str">
        <f t="shared" si="390"/>
        <v>Safe</v>
      </c>
      <c r="T2771" t="str">
        <f t="shared" si="391"/>
        <v>Acceptable</v>
      </c>
      <c r="U2771" t="str">
        <f t="shared" si="392"/>
        <v>Acceptable</v>
      </c>
      <c r="V2771" t="str">
        <f t="shared" si="393"/>
        <v>Safe</v>
      </c>
      <c r="W2771" t="str">
        <f t="shared" si="394"/>
        <v>Unacceptable</v>
      </c>
      <c r="AA2771" t="str">
        <f t="shared" si="395"/>
        <v>Not-Potable</v>
      </c>
      <c r="AB2771" t="str">
        <f t="shared" si="396"/>
        <v>Not-Potable</v>
      </c>
      <c r="AC2771" t="s">
        <v>35</v>
      </c>
    </row>
    <row r="2772" spans="2:29" x14ac:dyDescent="0.3">
      <c r="B2772">
        <v>7.2969088823873296</v>
      </c>
      <c r="C2772">
        <v>149.079495756174</v>
      </c>
      <c r="D2772">
        <v>159.314292255976</v>
      </c>
      <c r="E2772">
        <v>6.5500962930068098</v>
      </c>
      <c r="F2772">
        <v>276.013273441232</v>
      </c>
      <c r="G2772">
        <v>367.904802103311</v>
      </c>
      <c r="H2772">
        <v>14.7230552778825</v>
      </c>
      <c r="I2772">
        <v>62.6344489040128</v>
      </c>
      <c r="J2772">
        <v>4.6714481826151699</v>
      </c>
      <c r="O2772" t="str">
        <f t="shared" si="389"/>
        <v>Alkaline</v>
      </c>
      <c r="P2772" t="str" cm="1">
        <f t="array" ref="P2772">_xlfn.IFS(C2771&lt;=60,"Soft",
C2771&lt;120,"Moderately Soft",
C2771&lt;=170,"Desirable",
C2771&lt;=240,"Moderately Hard",
C2771&gt;240,"Hard")</f>
        <v>Moderately Hard</v>
      </c>
      <c r="Q2772" t="str" cm="1">
        <f t="array" ref="Q2772">_xlfn.IFS(D2771&lt;50,"Non-Beneficial",
D2771&lt;=150,"Excellent",
D2771&lt;=250,"Good",
D2771&lt;=350,"Average",
D2771&lt;=500,"Poor",
D2771&lt;=800,"Very Poor",
D2771&gt;800,"Unacceptable")</f>
        <v>Excellent</v>
      </c>
      <c r="R2772" t="str">
        <f t="shared" si="388"/>
        <v>Unacceptable</v>
      </c>
      <c r="S2772" t="str">
        <f t="shared" si="390"/>
        <v>Unsafe</v>
      </c>
      <c r="T2772" t="str">
        <f t="shared" si="391"/>
        <v>Acceptable</v>
      </c>
      <c r="U2772" t="str">
        <f t="shared" si="392"/>
        <v>Acceptable</v>
      </c>
      <c r="V2772" t="str">
        <f t="shared" si="393"/>
        <v>Safe</v>
      </c>
      <c r="W2772" t="str">
        <f t="shared" si="394"/>
        <v>Acceptable</v>
      </c>
      <c r="AA2772" t="str">
        <f t="shared" si="395"/>
        <v>Not-Potable</v>
      </c>
      <c r="AB2772" t="str">
        <f t="shared" si="396"/>
        <v>Not-Potable</v>
      </c>
      <c r="AC2772" t="s">
        <v>35</v>
      </c>
    </row>
    <row r="2773" spans="2:29" x14ac:dyDescent="0.3">
      <c r="B2773">
        <v>8.2268080342949901</v>
      </c>
      <c r="C2773">
        <v>191.278680550567</v>
      </c>
      <c r="D2773">
        <v>164.721923092715</v>
      </c>
      <c r="E2773">
        <v>6.8639270579151601</v>
      </c>
      <c r="F2773">
        <f>$AH$27</f>
        <v>333.77577661081307</v>
      </c>
      <c r="G2773">
        <v>354.92622682831501</v>
      </c>
      <c r="H2773">
        <v>15.1836455238297</v>
      </c>
      <c r="I2773">
        <v>63.416786714464699</v>
      </c>
      <c r="J2773">
        <v>2.1887018433563799</v>
      </c>
      <c r="O2773" t="str">
        <f t="shared" si="389"/>
        <v>Neutral</v>
      </c>
      <c r="P2773" t="str" cm="1">
        <f t="array" ref="P2773">_xlfn.IFS(C2772&lt;=60,"Soft",
C2772&lt;120,"Moderately Soft",
C2772&lt;=170,"Desirable",
C2772&lt;=240,"Moderately Hard",
C2772&gt;240,"Hard")</f>
        <v>Desirable</v>
      </c>
      <c r="Q2773" t="str" cm="1">
        <f t="array" ref="Q2773">_xlfn.IFS(D2772&lt;50,"Non-Beneficial",
D2772&lt;=150,"Excellent",
D2772&lt;=250,"Good",
D2772&lt;=350,"Average",
D2772&lt;=500,"Poor",
D2772&lt;=800,"Very Poor",
D2772&gt;800,"Unacceptable")</f>
        <v>Good</v>
      </c>
      <c r="R2773" t="str">
        <f t="shared" si="388"/>
        <v>Needs Boiling</v>
      </c>
      <c r="S2773" t="str">
        <f t="shared" si="390"/>
        <v>Safe</v>
      </c>
      <c r="T2773" t="str">
        <f t="shared" si="391"/>
        <v>Acceptable</v>
      </c>
      <c r="U2773" t="str">
        <f t="shared" si="392"/>
        <v>Acceptable</v>
      </c>
      <c r="V2773" t="str">
        <f t="shared" si="393"/>
        <v>Safe</v>
      </c>
      <c r="W2773" t="str">
        <f t="shared" si="394"/>
        <v>Acceptable</v>
      </c>
      <c r="AA2773" t="str">
        <f t="shared" si="395"/>
        <v>Potable</v>
      </c>
      <c r="AB2773" t="str">
        <f t="shared" si="396"/>
        <v>Potable</v>
      </c>
      <c r="AC2773" t="s">
        <v>35</v>
      </c>
    </row>
    <row r="2774" spans="2:29" x14ac:dyDescent="0.3">
      <c r="B2774">
        <v>8.0141830720608702</v>
      </c>
      <c r="C2774">
        <v>244.12009776712199</v>
      </c>
      <c r="D2774">
        <v>305.667675040539</v>
      </c>
      <c r="E2774">
        <v>7.7144465596726297</v>
      </c>
      <c r="F2774">
        <v>307.98745831885401</v>
      </c>
      <c r="G2774">
        <v>309.93042820296301</v>
      </c>
      <c r="H2774">
        <v>22.641597926415301</v>
      </c>
      <c r="I2774">
        <v>61.578461450927499</v>
      </c>
      <c r="J2774">
        <v>3.4170761989488101</v>
      </c>
      <c r="O2774" t="str">
        <f t="shared" si="389"/>
        <v>Alkaline</v>
      </c>
      <c r="P2774" t="str" cm="1">
        <f t="array" ref="P2774">_xlfn.IFS(C2773&lt;=60,"Soft",
C2773&lt;120,"Moderately Soft",
C2773&lt;=170,"Desirable",
C2773&lt;=240,"Moderately Hard",
C2773&gt;240,"Hard")</f>
        <v>Moderately Hard</v>
      </c>
      <c r="Q2774" t="str" cm="1">
        <f t="array" ref="Q2774">_xlfn.IFS(D2773&lt;50,"Non-Beneficial",
D2773&lt;=150,"Excellent",
D2773&lt;=250,"Good",
D2773&lt;=350,"Average",
D2773&lt;=500,"Poor",
D2773&lt;=800,"Very Poor",
D2773&gt;800,"Unacceptable")</f>
        <v>Good</v>
      </c>
      <c r="R2774" t="str">
        <f t="shared" si="388"/>
        <v>Needs Boiling</v>
      </c>
      <c r="S2774" t="str">
        <f t="shared" si="390"/>
        <v>Safe</v>
      </c>
      <c r="T2774" t="str">
        <f t="shared" si="391"/>
        <v>Acceptable</v>
      </c>
      <c r="U2774" t="str">
        <f t="shared" si="392"/>
        <v>Acceptable</v>
      </c>
      <c r="V2774" t="str">
        <f t="shared" si="393"/>
        <v>Safe</v>
      </c>
      <c r="W2774" t="str">
        <f t="shared" si="394"/>
        <v>Acceptable</v>
      </c>
      <c r="AA2774" t="str">
        <f t="shared" si="395"/>
        <v>Not-Potable</v>
      </c>
      <c r="AB2774" t="str">
        <f t="shared" si="396"/>
        <v>Potable</v>
      </c>
      <c r="AC2774" t="s">
        <v>35</v>
      </c>
    </row>
    <row r="2775" spans="2:29" x14ac:dyDescent="0.3">
      <c r="B2775">
        <v>9.2528933973573597</v>
      </c>
      <c r="C2775">
        <v>236.09878580575401</v>
      </c>
      <c r="D2775">
        <v>128.55346238177401</v>
      </c>
      <c r="E2775">
        <v>5.78497579314985</v>
      </c>
      <c r="F2775">
        <v>276.28630482401599</v>
      </c>
      <c r="G2775">
        <v>329.92276536835197</v>
      </c>
      <c r="H2775">
        <v>12.6090766837623</v>
      </c>
      <c r="I2775">
        <v>55.617760011103599</v>
      </c>
      <c r="J2775">
        <v>3.5664347304327499</v>
      </c>
      <c r="O2775" t="str">
        <f t="shared" si="389"/>
        <v>Alkaline</v>
      </c>
      <c r="P2775" t="str" cm="1">
        <f t="array" ref="P2775">_xlfn.IFS(C2774&lt;=60,"Soft",
C2774&lt;120,"Moderately Soft",
C2774&lt;=170,"Desirable",
C2774&lt;=240,"Moderately Hard",
C2774&gt;240,"Hard")</f>
        <v>Hard</v>
      </c>
      <c r="Q2775" t="str" cm="1">
        <f t="array" ref="Q2775">_xlfn.IFS(D2774&lt;50,"Non-Beneficial",
D2774&lt;=150,"Excellent",
D2774&lt;=250,"Good",
D2774&lt;=350,"Average",
D2774&lt;=500,"Poor",
D2774&lt;=800,"Very Poor",
D2774&gt;800,"Unacceptable")</f>
        <v>Average</v>
      </c>
      <c r="R2775" t="str">
        <f t="shared" si="388"/>
        <v>Unacceptable</v>
      </c>
      <c r="S2775" t="str">
        <f t="shared" si="390"/>
        <v>Safe</v>
      </c>
      <c r="T2775" t="str">
        <f t="shared" si="391"/>
        <v>Acceptable</v>
      </c>
      <c r="U2775" t="str">
        <f t="shared" si="392"/>
        <v>Unacceptable</v>
      </c>
      <c r="V2775" t="str">
        <f t="shared" si="393"/>
        <v>Safe</v>
      </c>
      <c r="W2775" t="str">
        <f t="shared" si="394"/>
        <v>Acceptable</v>
      </c>
      <c r="AA2775" t="str">
        <f t="shared" si="395"/>
        <v>Not-Potable</v>
      </c>
      <c r="AB2775" t="str">
        <f t="shared" si="396"/>
        <v>Not-Potable</v>
      </c>
      <c r="AC2775" t="s">
        <v>35</v>
      </c>
    </row>
    <row r="2776" spans="2:29" x14ac:dyDescent="0.3">
      <c r="B2776">
        <v>7.28811270681617</v>
      </c>
      <c r="C2776">
        <v>216.61247489358399</v>
      </c>
      <c r="D2776">
        <v>189.79981691997298</v>
      </c>
      <c r="E2776">
        <v>7.66851039752832</v>
      </c>
      <c r="F2776">
        <v>358.97861971676701</v>
      </c>
      <c r="G2776">
        <v>384.69495523570401</v>
      </c>
      <c r="H2776">
        <v>14.1636069345702</v>
      </c>
      <c r="I2776">
        <v>53.313045548580199</v>
      </c>
      <c r="J2776">
        <v>3.6269899604038902</v>
      </c>
      <c r="O2776" t="str">
        <f t="shared" si="389"/>
        <v>Alkaline</v>
      </c>
      <c r="P2776" t="str" cm="1">
        <f t="array" ref="P2776">_xlfn.IFS(C2775&lt;=60,"Soft",
C2775&lt;120,"Moderately Soft",
C2775&lt;=170,"Desirable",
C2775&lt;=240,"Moderately Hard",
C2775&gt;240,"Hard")</f>
        <v>Moderately Hard</v>
      </c>
      <c r="Q2776" t="str" cm="1">
        <f t="array" ref="Q2776">_xlfn.IFS(D2775&lt;50,"Non-Beneficial",
D2775&lt;=150,"Excellent",
D2775&lt;=250,"Good",
D2775&lt;=350,"Average",
D2775&lt;=500,"Poor",
D2775&lt;=800,"Very Poor",
D2775&gt;800,"Unacceptable")</f>
        <v>Excellent</v>
      </c>
      <c r="R2776" t="str">
        <f t="shared" si="388"/>
        <v>Needs Boiling</v>
      </c>
      <c r="S2776" t="str">
        <f t="shared" si="390"/>
        <v>Safe</v>
      </c>
      <c r="T2776" t="str">
        <f t="shared" si="391"/>
        <v>Acceptable</v>
      </c>
      <c r="U2776" t="str">
        <f t="shared" si="392"/>
        <v>Acceptable</v>
      </c>
      <c r="V2776" t="str">
        <f t="shared" si="393"/>
        <v>Safe</v>
      </c>
      <c r="W2776" t="str">
        <f t="shared" si="394"/>
        <v>Acceptable</v>
      </c>
      <c r="AA2776" t="str">
        <f t="shared" si="395"/>
        <v>Not-Potable</v>
      </c>
      <c r="AB2776" t="str">
        <f t="shared" si="396"/>
        <v>Potable</v>
      </c>
      <c r="AC2776" t="s">
        <v>35</v>
      </c>
    </row>
    <row r="2777" spans="2:29" x14ac:dyDescent="0.3">
      <c r="B2777">
        <v>4.8654442680850103</v>
      </c>
      <c r="C2777">
        <v>114.463899842195</v>
      </c>
      <c r="D2777">
        <v>328.58483096462601</v>
      </c>
      <c r="E2777">
        <v>7.4730702082856197</v>
      </c>
      <c r="F2777">
        <v>365.30113520961902</v>
      </c>
      <c r="G2777">
        <v>533.30322061349204</v>
      </c>
      <c r="H2777">
        <v>16.151599808572001</v>
      </c>
      <c r="I2777">
        <v>45.647387625416997</v>
      </c>
      <c r="J2777">
        <v>5.07025435937752</v>
      </c>
      <c r="O2777" t="str">
        <f t="shared" si="389"/>
        <v>Neutral</v>
      </c>
      <c r="P2777" t="str" cm="1">
        <f t="array" ref="P2777">_xlfn.IFS(C2776&lt;=60,"Soft",
C2776&lt;120,"Moderately Soft",
C2776&lt;=170,"Desirable",
C2776&lt;=240,"Moderately Hard",
C2776&gt;240,"Hard")</f>
        <v>Moderately Hard</v>
      </c>
      <c r="Q2777" t="str" cm="1">
        <f t="array" ref="Q2777">_xlfn.IFS(D2776&lt;50,"Non-Beneficial",
D2776&lt;=150,"Excellent",
D2776&lt;=250,"Good",
D2776&lt;=350,"Average",
D2776&lt;=500,"Poor",
D2776&lt;=800,"Very Poor",
D2776&gt;800,"Unacceptable")</f>
        <v>Good</v>
      </c>
      <c r="R2777" t="str">
        <f t="shared" si="388"/>
        <v>Unacceptable</v>
      </c>
      <c r="S2777" t="str">
        <f t="shared" si="390"/>
        <v>Safe</v>
      </c>
      <c r="T2777" t="str">
        <f t="shared" si="391"/>
        <v>Acceptable</v>
      </c>
      <c r="U2777" t="str">
        <f t="shared" si="392"/>
        <v>Acceptable</v>
      </c>
      <c r="V2777" t="str">
        <f t="shared" si="393"/>
        <v>Safe</v>
      </c>
      <c r="W2777" t="str">
        <f t="shared" si="394"/>
        <v>Acceptable</v>
      </c>
      <c r="AA2777" t="str">
        <f t="shared" si="395"/>
        <v>Not-Potable</v>
      </c>
      <c r="AB2777" t="str">
        <f t="shared" si="396"/>
        <v>Potable</v>
      </c>
      <c r="AC2777" t="s">
        <v>35</v>
      </c>
    </row>
    <row r="2778" spans="2:29" x14ac:dyDescent="0.3">
      <c r="B2778">
        <v>4.7628286593289397</v>
      </c>
      <c r="C2778">
        <v>153.297018405264</v>
      </c>
      <c r="D2778">
        <v>227.77532069498</v>
      </c>
      <c r="E2778">
        <v>6.8417207020111297</v>
      </c>
      <c r="F2778">
        <f>$AH$27</f>
        <v>333.77577661081307</v>
      </c>
      <c r="G2778">
        <v>522.736232995813</v>
      </c>
      <c r="H2778">
        <v>15.785508966566001</v>
      </c>
      <c r="I2778">
        <v>86.128612653695697</v>
      </c>
      <c r="J2778">
        <v>2.4717862450602999</v>
      </c>
      <c r="O2778" t="str">
        <f t="shared" si="389"/>
        <v>Acidic</v>
      </c>
      <c r="P2778" t="str" cm="1">
        <f t="array" ref="P2778">_xlfn.IFS(C2777&lt;=60,"Soft",
C2777&lt;120,"Moderately Soft",
C2777&lt;=170,"Desirable",
C2777&lt;=240,"Moderately Hard",
C2777&gt;240,"Hard")</f>
        <v>Moderately Soft</v>
      </c>
      <c r="Q2778" t="str" cm="1">
        <f t="array" ref="Q2778">_xlfn.IFS(D2777&lt;50,"Non-Beneficial",
D2777&lt;=150,"Excellent",
D2777&lt;=250,"Good",
D2777&lt;=350,"Average",
D2777&lt;=500,"Poor",
D2777&lt;=800,"Very Poor",
D2777&gt;800,"Unacceptable")</f>
        <v>Average</v>
      </c>
      <c r="R2778" t="str">
        <f t="shared" si="388"/>
        <v>Unacceptable</v>
      </c>
      <c r="S2778" t="str">
        <f t="shared" si="390"/>
        <v>Safe</v>
      </c>
      <c r="T2778" t="str">
        <f t="shared" si="391"/>
        <v>Unacceptable</v>
      </c>
      <c r="U2778" t="str">
        <f t="shared" si="392"/>
        <v>Acceptable</v>
      </c>
      <c r="V2778" t="str">
        <f t="shared" si="393"/>
        <v>Safe</v>
      </c>
      <c r="W2778" t="str">
        <f t="shared" si="394"/>
        <v>Unacceptable</v>
      </c>
      <c r="AA2778" t="str">
        <f t="shared" si="395"/>
        <v>Not-Potable</v>
      </c>
      <c r="AB2778" t="str">
        <f t="shared" si="396"/>
        <v>Not-Potable</v>
      </c>
      <c r="AC2778" t="s">
        <v>35</v>
      </c>
    </row>
    <row r="2779" spans="2:29" x14ac:dyDescent="0.3">
      <c r="B2779">
        <v>5.14150687671426</v>
      </c>
      <c r="C2779">
        <v>111.99402751705099</v>
      </c>
      <c r="D2779">
        <v>112.88634718378</v>
      </c>
      <c r="E2779">
        <v>5.8417498740425202</v>
      </c>
      <c r="F2779">
        <v>389.22567288395999</v>
      </c>
      <c r="G2779">
        <v>315.22966495048098</v>
      </c>
      <c r="H2779">
        <v>12.9824756207351</v>
      </c>
      <c r="I2779">
        <v>81.159239279846204</v>
      </c>
      <c r="J2779">
        <v>4.5105782661770801</v>
      </c>
      <c r="O2779" t="str">
        <f t="shared" si="389"/>
        <v>Acidic</v>
      </c>
      <c r="P2779" t="str" cm="1">
        <f t="array" ref="P2779">_xlfn.IFS(C2778&lt;=60,"Soft",
C2778&lt;120,"Moderately Soft",
C2778&lt;=170,"Desirable",
C2778&lt;=240,"Moderately Hard",
C2778&gt;240,"Hard")</f>
        <v>Desirable</v>
      </c>
      <c r="Q2779" t="str" cm="1">
        <f t="array" ref="Q2779">_xlfn.IFS(D2778&lt;50,"Non-Beneficial",
D2778&lt;=150,"Excellent",
D2778&lt;=250,"Good",
D2778&lt;=350,"Average",
D2778&lt;=500,"Poor",
D2778&lt;=800,"Very Poor",
D2778&gt;800,"Unacceptable")</f>
        <v>Good</v>
      </c>
      <c r="R2779" t="str">
        <f t="shared" si="388"/>
        <v>Needs Boiling</v>
      </c>
      <c r="S2779" t="str">
        <f t="shared" si="390"/>
        <v>Safe</v>
      </c>
      <c r="T2779" t="str">
        <f t="shared" si="391"/>
        <v>Unacceptable</v>
      </c>
      <c r="U2779" t="str">
        <f t="shared" si="392"/>
        <v>Acceptable</v>
      </c>
      <c r="V2779" t="str">
        <f t="shared" si="393"/>
        <v>Unsafe</v>
      </c>
      <c r="W2779" t="str">
        <f t="shared" si="394"/>
        <v>Acceptable</v>
      </c>
      <c r="AA2779" t="str">
        <f t="shared" si="395"/>
        <v>Not-Potable</v>
      </c>
      <c r="AB2779" t="str">
        <f t="shared" si="396"/>
        <v>Not-Potable</v>
      </c>
      <c r="AC2779" t="s">
        <v>35</v>
      </c>
    </row>
    <row r="2780" spans="2:29" x14ac:dyDescent="0.3">
      <c r="B2780">
        <v>4.8863798036263901</v>
      </c>
      <c r="C2780">
        <v>159.31797218421201</v>
      </c>
      <c r="D2780">
        <v>386.33305168836102</v>
      </c>
      <c r="E2780">
        <v>8.3701792991706299</v>
      </c>
      <c r="F2780">
        <v>375.89916859352701</v>
      </c>
      <c r="G2780">
        <v>448.05086582994198</v>
      </c>
      <c r="H2780">
        <v>16.8206151773262</v>
      </c>
      <c r="I2780">
        <v>59.183189608744698</v>
      </c>
      <c r="J2780">
        <v>3.2278490862193401</v>
      </c>
      <c r="O2780" t="str">
        <f t="shared" si="389"/>
        <v>Acidic</v>
      </c>
      <c r="P2780" t="str" cm="1">
        <f t="array" ref="P2780">_xlfn.IFS(C2779&lt;=60,"Soft",
C2779&lt;120,"Moderately Soft",
C2779&lt;=170,"Desirable",
C2779&lt;=240,"Moderately Hard",
C2779&gt;240,"Hard")</f>
        <v>Moderately Soft</v>
      </c>
      <c r="Q2780" t="str" cm="1">
        <f t="array" ref="Q2780">_xlfn.IFS(D2779&lt;50,"Non-Beneficial",
D2779&lt;=150,"Excellent",
D2779&lt;=250,"Good",
D2779&lt;=350,"Average",
D2779&lt;=500,"Poor",
D2779&lt;=800,"Very Poor",
D2779&gt;800,"Unacceptable")</f>
        <v>Excellent</v>
      </c>
      <c r="R2780" t="str">
        <f t="shared" si="388"/>
        <v>Needs Boiling</v>
      </c>
      <c r="S2780" t="str">
        <f t="shared" si="390"/>
        <v>Safe</v>
      </c>
      <c r="T2780" t="str">
        <f t="shared" si="391"/>
        <v>Acceptable</v>
      </c>
      <c r="U2780" t="str">
        <f t="shared" si="392"/>
        <v>Acceptable</v>
      </c>
      <c r="V2780" t="str">
        <f t="shared" si="393"/>
        <v>Unsafe</v>
      </c>
      <c r="W2780" t="str">
        <f t="shared" si="394"/>
        <v>Acceptable</v>
      </c>
      <c r="AA2780" t="str">
        <f t="shared" si="395"/>
        <v>Not-Potable</v>
      </c>
      <c r="AB2780" t="str">
        <f t="shared" si="396"/>
        <v>Not-Potable</v>
      </c>
      <c r="AC2780" t="s">
        <v>35</v>
      </c>
    </row>
    <row r="2781" spans="2:29" x14ac:dyDescent="0.3">
      <c r="B2781">
        <v>9.4541194481046293</v>
      </c>
      <c r="C2781">
        <v>224.81713176634</v>
      </c>
      <c r="D2781">
        <v>213.79963927406399</v>
      </c>
      <c r="E2781">
        <v>5.4076916621060303</v>
      </c>
      <c r="F2781">
        <v>227.66563528463101</v>
      </c>
      <c r="G2781">
        <v>431.61300133902301</v>
      </c>
      <c r="H2781">
        <v>15.772333808298299</v>
      </c>
      <c r="I2781">
        <v>52.0338449011508</v>
      </c>
      <c r="J2781">
        <v>4.0586260103019001</v>
      </c>
      <c r="O2781" t="str">
        <f t="shared" si="389"/>
        <v>Acidic</v>
      </c>
      <c r="P2781" t="str" cm="1">
        <f t="array" ref="P2781">_xlfn.IFS(C2780&lt;=60,"Soft",
C2780&lt;120,"Moderately Soft",
C2780&lt;=170,"Desirable",
C2780&lt;=240,"Moderately Hard",
C2780&gt;240,"Hard")</f>
        <v>Desirable</v>
      </c>
      <c r="Q2781" t="str" cm="1">
        <f t="array" ref="Q2781">_xlfn.IFS(D2780&lt;50,"Non-Beneficial",
D2780&lt;=150,"Excellent",
D2780&lt;=250,"Good",
D2780&lt;=350,"Average",
D2780&lt;=500,"Poor",
D2780&lt;=800,"Very Poor",
D2780&gt;800,"Unacceptable")</f>
        <v>Poor</v>
      </c>
      <c r="R2781" t="str">
        <f t="shared" si="388"/>
        <v>Unacceptable</v>
      </c>
      <c r="S2781" t="str">
        <f t="shared" si="390"/>
        <v>Safe</v>
      </c>
      <c r="T2781" t="str">
        <f t="shared" si="391"/>
        <v>Acceptable</v>
      </c>
      <c r="U2781" t="str">
        <f t="shared" si="392"/>
        <v>Acceptable</v>
      </c>
      <c r="V2781" t="str">
        <f t="shared" si="393"/>
        <v>Safe</v>
      </c>
      <c r="W2781" t="str">
        <f t="shared" si="394"/>
        <v>Acceptable</v>
      </c>
      <c r="AA2781" t="str">
        <f t="shared" si="395"/>
        <v>Not-Potable</v>
      </c>
      <c r="AB2781" t="str">
        <f t="shared" si="396"/>
        <v>Not-Potable</v>
      </c>
      <c r="AC2781" t="s">
        <v>35</v>
      </c>
    </row>
    <row r="2782" spans="2:29" x14ac:dyDescent="0.3">
      <c r="B2782">
        <v>7.0005232207227301</v>
      </c>
      <c r="C2782">
        <v>219.44263968437701</v>
      </c>
      <c r="D2782">
        <v>260.12130277781199</v>
      </c>
      <c r="E2782">
        <v>6.2808868049328801</v>
      </c>
      <c r="F2782">
        <v>395.241328970452</v>
      </c>
      <c r="G2782">
        <v>483.31988069379599</v>
      </c>
      <c r="H2782">
        <v>19.5386351140105</v>
      </c>
      <c r="I2782">
        <v>46.861383946118004</v>
      </c>
      <c r="J2782">
        <v>4.3336885873720101</v>
      </c>
      <c r="O2782" t="str">
        <f t="shared" si="389"/>
        <v>Alkaline</v>
      </c>
      <c r="P2782" t="str" cm="1">
        <f t="array" ref="P2782">_xlfn.IFS(C2781&lt;=60,"Soft",
C2781&lt;120,"Moderately Soft",
C2781&lt;=170,"Desirable",
C2781&lt;=240,"Moderately Hard",
C2781&gt;240,"Hard")</f>
        <v>Moderately Hard</v>
      </c>
      <c r="Q2782" t="str" cm="1">
        <f t="array" ref="Q2782">_xlfn.IFS(D2781&lt;50,"Non-Beneficial",
D2781&lt;=150,"Excellent",
D2781&lt;=250,"Good",
D2781&lt;=350,"Average",
D2781&lt;=500,"Poor",
D2781&lt;=800,"Very Poor",
D2781&gt;800,"Unacceptable")</f>
        <v>Good</v>
      </c>
      <c r="R2782" t="str">
        <f t="shared" si="388"/>
        <v>Needs Boiling</v>
      </c>
      <c r="S2782" t="str">
        <f t="shared" si="390"/>
        <v>Safe</v>
      </c>
      <c r="T2782" t="str">
        <f t="shared" si="391"/>
        <v>Acceptable</v>
      </c>
      <c r="U2782" t="str">
        <f t="shared" si="392"/>
        <v>Acceptable</v>
      </c>
      <c r="V2782" t="str">
        <f t="shared" si="393"/>
        <v>Safe</v>
      </c>
      <c r="W2782" t="str">
        <f t="shared" si="394"/>
        <v>Acceptable</v>
      </c>
      <c r="AA2782" t="str">
        <f t="shared" si="395"/>
        <v>Not-Potable</v>
      </c>
      <c r="AB2782" t="str">
        <f t="shared" si="396"/>
        <v>Potable</v>
      </c>
      <c r="AC2782" t="s">
        <v>35</v>
      </c>
    </row>
    <row r="2783" spans="2:29" x14ac:dyDescent="0.3">
      <c r="B2783">
        <v>8.3239821501247402</v>
      </c>
      <c r="C2783">
        <v>262.21858527677699</v>
      </c>
      <c r="D2783">
        <v>212.92828754621098</v>
      </c>
      <c r="E2783">
        <v>7.0769440024472798</v>
      </c>
      <c r="F2783">
        <v>350.32573583478802</v>
      </c>
      <c r="G2783">
        <v>538.79226734343604</v>
      </c>
      <c r="H2783">
        <v>17.684654632778098</v>
      </c>
      <c r="I2783">
        <v>72.343812205343497</v>
      </c>
      <c r="J2783">
        <v>4.1537826572663104</v>
      </c>
      <c r="O2783" t="str">
        <f t="shared" si="389"/>
        <v>Neutral</v>
      </c>
      <c r="P2783" t="str" cm="1">
        <f t="array" ref="P2783">_xlfn.IFS(C2782&lt;=60,"Soft",
C2782&lt;120,"Moderately Soft",
C2782&lt;=170,"Desirable",
C2782&lt;=240,"Moderately Hard",
C2782&gt;240,"Hard")</f>
        <v>Moderately Hard</v>
      </c>
      <c r="Q2783" t="str" cm="1">
        <f t="array" ref="Q2783">_xlfn.IFS(D2782&lt;50,"Non-Beneficial",
D2782&lt;=150,"Excellent",
D2782&lt;=250,"Good",
D2782&lt;=350,"Average",
D2782&lt;=500,"Poor",
D2782&lt;=800,"Very Poor",
D2782&gt;800,"Unacceptable")</f>
        <v>Average</v>
      </c>
      <c r="R2783" t="str">
        <f t="shared" si="388"/>
        <v>Needs Boiling</v>
      </c>
      <c r="S2783" t="str">
        <f t="shared" si="390"/>
        <v>Safe</v>
      </c>
      <c r="T2783" t="str">
        <f t="shared" si="391"/>
        <v>Acceptable</v>
      </c>
      <c r="U2783" t="str">
        <f t="shared" si="392"/>
        <v>Acceptable</v>
      </c>
      <c r="V2783" t="str">
        <f t="shared" si="393"/>
        <v>Safe</v>
      </c>
      <c r="W2783" t="str">
        <f t="shared" si="394"/>
        <v>Acceptable</v>
      </c>
      <c r="AA2783" t="str">
        <f t="shared" si="395"/>
        <v>Potable</v>
      </c>
      <c r="AB2783" t="str">
        <f t="shared" si="396"/>
        <v>Potable</v>
      </c>
      <c r="AC2783" t="s">
        <v>35</v>
      </c>
    </row>
    <row r="2784" spans="2:29" x14ac:dyDescent="0.3">
      <c r="B2784">
        <v>6.6431587121356097</v>
      </c>
      <c r="C2784">
        <v>188.91354114695301</v>
      </c>
      <c r="D2784">
        <v>328.73820021715596</v>
      </c>
      <c r="E2784">
        <v>6.7915093634128398</v>
      </c>
      <c r="F2784">
        <v>333.84884188011301</v>
      </c>
      <c r="G2784">
        <v>336.56150104700703</v>
      </c>
      <c r="H2784">
        <v>14.706810313722</v>
      </c>
      <c r="I2784">
        <v>67.844848860590304</v>
      </c>
      <c r="J2784">
        <v>4.5621976712152001</v>
      </c>
      <c r="O2784" t="str">
        <f t="shared" si="389"/>
        <v>Alkaline</v>
      </c>
      <c r="P2784" t="str" cm="1">
        <f t="array" ref="P2784">_xlfn.IFS(C2783&lt;=60,"Soft",
C2783&lt;120,"Moderately Soft",
C2783&lt;=170,"Desirable",
C2783&lt;=240,"Moderately Hard",
C2783&gt;240,"Hard")</f>
        <v>Hard</v>
      </c>
      <c r="Q2784" t="str" cm="1">
        <f t="array" ref="Q2784">_xlfn.IFS(D2783&lt;50,"Non-Beneficial",
D2783&lt;=150,"Excellent",
D2783&lt;=250,"Good",
D2783&lt;=350,"Average",
D2783&lt;=500,"Poor",
D2783&lt;=800,"Very Poor",
D2783&gt;800,"Unacceptable")</f>
        <v>Good</v>
      </c>
      <c r="R2784" t="str">
        <f t="shared" si="388"/>
        <v>Unacceptable</v>
      </c>
      <c r="S2784" t="str">
        <f t="shared" si="390"/>
        <v>Safe</v>
      </c>
      <c r="T2784" t="str">
        <f t="shared" si="391"/>
        <v>Unacceptable</v>
      </c>
      <c r="U2784" t="str">
        <f t="shared" si="392"/>
        <v>Acceptable</v>
      </c>
      <c r="V2784" t="str">
        <f t="shared" si="393"/>
        <v>Safe</v>
      </c>
      <c r="W2784" t="str">
        <f t="shared" si="394"/>
        <v>Acceptable</v>
      </c>
      <c r="AA2784" t="str">
        <f t="shared" si="395"/>
        <v>Not-Potable</v>
      </c>
      <c r="AB2784" t="str">
        <f t="shared" si="396"/>
        <v>Not-Potable</v>
      </c>
      <c r="AC2784" t="s">
        <v>35</v>
      </c>
    </row>
    <row r="2785" spans="2:29" x14ac:dyDescent="0.3">
      <c r="B2785">
        <f>$AG$27</f>
        <v>7.080794504276815</v>
      </c>
      <c r="C2785">
        <v>208.20453073431199</v>
      </c>
      <c r="D2785">
        <v>178.35309012892802</v>
      </c>
      <c r="E2785">
        <v>8.9303299746507996</v>
      </c>
      <c r="F2785">
        <v>351.21496237157299</v>
      </c>
      <c r="G2785">
        <v>278.26060836589102</v>
      </c>
      <c r="H2785">
        <v>10.208344451693</v>
      </c>
      <c r="I2785">
        <v>52.248516580276402</v>
      </c>
      <c r="J2785">
        <v>5.7096902405512999</v>
      </c>
      <c r="O2785" t="str">
        <f t="shared" si="389"/>
        <v>Drinkable</v>
      </c>
      <c r="P2785" t="str" cm="1">
        <f t="array" ref="P2785">_xlfn.IFS(C2784&lt;=60,"Soft",
C2784&lt;120,"Moderately Soft",
C2784&lt;=170,"Desirable",
C2784&lt;=240,"Moderately Hard",
C2784&gt;240,"Hard")</f>
        <v>Moderately Hard</v>
      </c>
      <c r="Q2785" t="str" cm="1">
        <f t="array" ref="Q2785">_xlfn.IFS(D2784&lt;50,"Non-Beneficial",
D2784&lt;=150,"Excellent",
D2784&lt;=250,"Good",
D2784&lt;=350,"Average",
D2784&lt;=500,"Poor",
D2784&lt;=800,"Very Poor",
D2784&gt;800,"Unacceptable")</f>
        <v>Average</v>
      </c>
      <c r="R2785" t="str">
        <f t="shared" si="388"/>
        <v>Needs Boiling</v>
      </c>
      <c r="S2785" t="str">
        <f t="shared" si="390"/>
        <v>Safe</v>
      </c>
      <c r="T2785" t="str">
        <f t="shared" si="391"/>
        <v>Acceptable</v>
      </c>
      <c r="U2785" t="str">
        <f t="shared" si="392"/>
        <v>Acceptable</v>
      </c>
      <c r="V2785" t="str">
        <f t="shared" si="393"/>
        <v>Safe</v>
      </c>
      <c r="W2785" t="str">
        <f t="shared" si="394"/>
        <v>Acceptable</v>
      </c>
      <c r="AA2785" t="str">
        <f t="shared" si="395"/>
        <v>Potable</v>
      </c>
      <c r="AB2785" t="str">
        <f t="shared" si="396"/>
        <v>Potable</v>
      </c>
      <c r="AC2785" t="s">
        <v>35</v>
      </c>
    </row>
    <row r="2786" spans="2:29" x14ac:dyDescent="0.3">
      <c r="B2786">
        <v>6.7586564705817498</v>
      </c>
      <c r="C2786">
        <v>190.33727994182601</v>
      </c>
      <c r="D2786">
        <v>206.664531594712</v>
      </c>
      <c r="E2786">
        <v>6.7836602423883603</v>
      </c>
      <c r="F2786">
        <f>$AH$27</f>
        <v>333.77577661081307</v>
      </c>
      <c r="G2786">
        <v>484.60871106861498</v>
      </c>
      <c r="H2786">
        <v>9.7847767151895297</v>
      </c>
      <c r="I2786">
        <v>86.6954511084231</v>
      </c>
      <c r="J2786">
        <v>2.7438902217611498</v>
      </c>
      <c r="O2786" t="str">
        <f t="shared" si="389"/>
        <v>Neutral</v>
      </c>
      <c r="P2786" t="str" cm="1">
        <f t="array" ref="P2786">_xlfn.IFS(C2785&lt;=60,"Soft",
C2785&lt;120,"Moderately Soft",
C2785&lt;=170,"Desirable",
C2785&lt;=240,"Moderately Hard",
C2785&gt;240,"Hard")</f>
        <v>Moderately Hard</v>
      </c>
      <c r="Q2786" t="str" cm="1">
        <f t="array" ref="Q2786">_xlfn.IFS(D2785&lt;50,"Non-Beneficial",
D2785&lt;=150,"Excellent",
D2785&lt;=250,"Good",
D2785&lt;=350,"Average",
D2785&lt;=500,"Poor",
D2785&lt;=800,"Very Poor",
D2785&gt;800,"Unacceptable")</f>
        <v>Good</v>
      </c>
      <c r="R2786" t="str">
        <f t="shared" si="388"/>
        <v>Unacceptable</v>
      </c>
      <c r="S2786" t="str">
        <f t="shared" si="390"/>
        <v>Safe</v>
      </c>
      <c r="T2786" t="str">
        <f t="shared" si="391"/>
        <v>Acceptable</v>
      </c>
      <c r="U2786" t="str">
        <f t="shared" si="392"/>
        <v>Acceptable</v>
      </c>
      <c r="V2786" t="str">
        <f t="shared" si="393"/>
        <v>Safe</v>
      </c>
      <c r="W2786" t="str">
        <f t="shared" si="394"/>
        <v>Unacceptable</v>
      </c>
      <c r="AA2786" t="str">
        <f t="shared" si="395"/>
        <v>Not-Potable</v>
      </c>
      <c r="AB2786" t="str">
        <f t="shared" si="396"/>
        <v>Not-Potable</v>
      </c>
      <c r="AC2786" t="s">
        <v>35</v>
      </c>
    </row>
    <row r="2787" spans="2:29" x14ac:dyDescent="0.3">
      <c r="B2787">
        <v>8.6288934154922998</v>
      </c>
      <c r="C2787">
        <v>186.63771185895899</v>
      </c>
      <c r="D2787">
        <v>136.88074338907001</v>
      </c>
      <c r="E2787">
        <v>6.2890361054002897</v>
      </c>
      <c r="F2787">
        <v>254.358801167938</v>
      </c>
      <c r="G2787">
        <v>392.70688635535703</v>
      </c>
      <c r="H2787">
        <v>12.387632982640101</v>
      </c>
      <c r="I2787">
        <v>53.150764735731897</v>
      </c>
      <c r="J2787">
        <v>3.07135037079422</v>
      </c>
      <c r="O2787" t="str">
        <f t="shared" si="389"/>
        <v>Drinkable</v>
      </c>
      <c r="P2787" t="str" cm="1">
        <f t="array" ref="P2787">_xlfn.IFS(C2786&lt;=60,"Soft",
C2786&lt;120,"Moderately Soft",
C2786&lt;=170,"Desirable",
C2786&lt;=240,"Moderately Hard",
C2786&gt;240,"Hard")</f>
        <v>Moderately Hard</v>
      </c>
      <c r="Q2787" t="str" cm="1">
        <f t="array" ref="Q2787">_xlfn.IFS(D2786&lt;50,"Non-Beneficial",
D2786&lt;=150,"Excellent",
D2786&lt;=250,"Good",
D2786&lt;=350,"Average",
D2786&lt;=500,"Poor",
D2786&lt;=800,"Very Poor",
D2786&gt;800,"Unacceptable")</f>
        <v>Good</v>
      </c>
      <c r="R2787" t="str">
        <f t="shared" si="388"/>
        <v>Needs Boiling</v>
      </c>
      <c r="S2787" t="str">
        <f t="shared" si="390"/>
        <v>Safe</v>
      </c>
      <c r="T2787" t="str">
        <f t="shared" si="391"/>
        <v>Acceptable</v>
      </c>
      <c r="U2787" t="str">
        <f t="shared" si="392"/>
        <v>Acceptable</v>
      </c>
      <c r="V2787" t="str">
        <f t="shared" si="393"/>
        <v>Unsafe</v>
      </c>
      <c r="W2787" t="str">
        <f t="shared" si="394"/>
        <v>Acceptable</v>
      </c>
      <c r="AA2787" t="str">
        <f t="shared" si="395"/>
        <v>Not-Potable</v>
      </c>
      <c r="AB2787" t="str">
        <f t="shared" si="396"/>
        <v>Potable</v>
      </c>
      <c r="AC2787" t="s">
        <v>35</v>
      </c>
    </row>
    <row r="2788" spans="2:29" x14ac:dyDescent="0.3">
      <c r="B2788">
        <v>9.7947178485215094</v>
      </c>
      <c r="C2788">
        <v>254.42506637463401</v>
      </c>
      <c r="D2788">
        <v>124.905582760584</v>
      </c>
      <c r="E2788">
        <v>5.9924803742522199</v>
      </c>
      <c r="F2788">
        <v>291.197260533296</v>
      </c>
      <c r="G2788">
        <v>576.04608347393003</v>
      </c>
      <c r="H2788">
        <v>11.6652970024545</v>
      </c>
      <c r="I2788">
        <v>80.698214217986802</v>
      </c>
      <c r="J2788">
        <v>2.8071297746005199</v>
      </c>
      <c r="O2788" t="str">
        <f t="shared" si="389"/>
        <v>Alkaline</v>
      </c>
      <c r="P2788" t="str" cm="1">
        <f t="array" ref="P2788">_xlfn.IFS(C2787&lt;=60,"Soft",
C2787&lt;120,"Moderately Soft",
C2787&lt;=170,"Desirable",
C2787&lt;=240,"Moderately Hard",
C2787&gt;240,"Hard")</f>
        <v>Moderately Hard</v>
      </c>
      <c r="Q2788" t="str" cm="1">
        <f t="array" ref="Q2788">_xlfn.IFS(D2787&lt;50,"Non-Beneficial",
D2787&lt;=150,"Excellent",
D2787&lt;=250,"Good",
D2787&lt;=350,"Average",
D2787&lt;=500,"Poor",
D2787&lt;=800,"Very Poor",
D2787&gt;800,"Unacceptable")</f>
        <v>Excellent</v>
      </c>
      <c r="R2788" t="str">
        <f t="shared" si="388"/>
        <v>Needs Boiling</v>
      </c>
      <c r="S2788" t="str">
        <f t="shared" si="390"/>
        <v>Safe</v>
      </c>
      <c r="T2788" t="str">
        <f t="shared" si="391"/>
        <v>Acceptable</v>
      </c>
      <c r="U2788" t="str">
        <f t="shared" si="392"/>
        <v>Acceptable</v>
      </c>
      <c r="V2788" t="str">
        <f t="shared" si="393"/>
        <v>Safe</v>
      </c>
      <c r="W2788" t="str">
        <f t="shared" si="394"/>
        <v>Acceptable</v>
      </c>
      <c r="AA2788" t="str">
        <f t="shared" si="395"/>
        <v>Not-Potable</v>
      </c>
      <c r="AB2788" t="str">
        <f t="shared" si="396"/>
        <v>Potable</v>
      </c>
      <c r="AC2788" t="s">
        <v>35</v>
      </c>
    </row>
    <row r="2789" spans="2:29" x14ac:dyDescent="0.3">
      <c r="B2789">
        <v>5.3760782920343599</v>
      </c>
      <c r="C2789">
        <v>185.54047780277199</v>
      </c>
      <c r="D2789">
        <v>360.26401556351101</v>
      </c>
      <c r="E2789">
        <v>9.6499433575037106</v>
      </c>
      <c r="F2789">
        <v>343.48663267419198</v>
      </c>
      <c r="G2789">
        <v>347.56506646308202</v>
      </c>
      <c r="H2789">
        <v>14.0044488063425</v>
      </c>
      <c r="I2789">
        <f>$AI$27</f>
        <v>66.396292946768</v>
      </c>
      <c r="J2789">
        <v>3.6292503215060101</v>
      </c>
      <c r="O2789" t="str">
        <f t="shared" si="389"/>
        <v>Alkaline</v>
      </c>
      <c r="P2789" t="str" cm="1">
        <f t="array" ref="P2789">_xlfn.IFS(C2788&lt;=60,"Soft",
C2788&lt;120,"Moderately Soft",
C2788&lt;=170,"Desirable",
C2788&lt;=240,"Moderately Hard",
C2788&gt;240,"Hard")</f>
        <v>Hard</v>
      </c>
      <c r="Q2789" t="str" cm="1">
        <f t="array" ref="Q2789">_xlfn.IFS(D2788&lt;50,"Non-Beneficial",
D2788&lt;=150,"Excellent",
D2788&lt;=250,"Good",
D2788&lt;=350,"Average",
D2788&lt;=500,"Poor",
D2788&lt;=800,"Very Poor",
D2788&gt;800,"Unacceptable")</f>
        <v>Excellent</v>
      </c>
      <c r="R2789" t="str">
        <f t="shared" si="388"/>
        <v>Needs Boiling</v>
      </c>
      <c r="S2789" t="str">
        <f t="shared" si="390"/>
        <v>Safe</v>
      </c>
      <c r="T2789" t="str">
        <f t="shared" si="391"/>
        <v>Unacceptable</v>
      </c>
      <c r="U2789" t="str">
        <f t="shared" si="392"/>
        <v>Acceptable</v>
      </c>
      <c r="V2789" t="str">
        <f t="shared" si="393"/>
        <v>Unsafe</v>
      </c>
      <c r="W2789" t="str">
        <f t="shared" si="394"/>
        <v>Acceptable</v>
      </c>
      <c r="AA2789" t="str">
        <f t="shared" si="395"/>
        <v>Not-Potable</v>
      </c>
      <c r="AB2789" t="str">
        <f t="shared" si="396"/>
        <v>Not-Potable</v>
      </c>
      <c r="AC2789" t="s">
        <v>35</v>
      </c>
    </row>
    <row r="2790" spans="2:29" x14ac:dyDescent="0.3">
      <c r="B2790">
        <v>5.6033259608766803</v>
      </c>
      <c r="C2790">
        <v>207.897187182203</v>
      </c>
      <c r="D2790">
        <v>368.73557989102801</v>
      </c>
      <c r="E2790">
        <v>7.6313458001242402</v>
      </c>
      <c r="F2790">
        <v>404.67292086832498</v>
      </c>
      <c r="G2790">
        <v>511.43752011668698</v>
      </c>
      <c r="H2790">
        <v>13.5152357257973</v>
      </c>
      <c r="I2790">
        <v>85.3455848549943</v>
      </c>
      <c r="J2790">
        <v>3.9004213611254799</v>
      </c>
      <c r="O2790" t="str">
        <f t="shared" si="389"/>
        <v>Acidic</v>
      </c>
      <c r="P2790" t="str" cm="1">
        <f t="array" ref="P2790">_xlfn.IFS(C2789&lt;=60,"Soft",
C2789&lt;120,"Moderately Soft",
C2789&lt;=170,"Desirable",
C2789&lt;=240,"Moderately Hard",
C2789&gt;240,"Hard")</f>
        <v>Moderately Hard</v>
      </c>
      <c r="Q2790" t="str" cm="1">
        <f t="array" ref="Q2790">_xlfn.IFS(D2789&lt;50,"Non-Beneficial",
D2789&lt;=150,"Excellent",
D2789&lt;=250,"Good",
D2789&lt;=350,"Average",
D2789&lt;=500,"Poor",
D2789&lt;=800,"Very Poor",
D2789&gt;800,"Unacceptable")</f>
        <v>Poor</v>
      </c>
      <c r="R2790" t="str">
        <f t="shared" si="388"/>
        <v>Unacceptable</v>
      </c>
      <c r="S2790" t="str">
        <f t="shared" si="390"/>
        <v>Safe</v>
      </c>
      <c r="T2790" t="str">
        <f t="shared" si="391"/>
        <v>Acceptable</v>
      </c>
      <c r="U2790" t="str">
        <f t="shared" si="392"/>
        <v>Acceptable</v>
      </c>
      <c r="V2790" t="str">
        <f t="shared" si="393"/>
        <v>Safe</v>
      </c>
      <c r="W2790" t="str">
        <f t="shared" si="394"/>
        <v>Acceptable</v>
      </c>
      <c r="AA2790" t="str">
        <f t="shared" si="395"/>
        <v>Not-Potable</v>
      </c>
      <c r="AB2790" t="str">
        <f t="shared" si="396"/>
        <v>Not-Potable</v>
      </c>
      <c r="AC2790" t="s">
        <v>35</v>
      </c>
    </row>
    <row r="2791" spans="2:29" x14ac:dyDescent="0.3">
      <c r="B2791">
        <v>8.5924177141562499</v>
      </c>
      <c r="C2791">
        <v>228.67603566526699</v>
      </c>
      <c r="D2791">
        <v>330.13479774349099</v>
      </c>
      <c r="E2791">
        <v>8.1723562702286703</v>
      </c>
      <c r="F2791">
        <f>$AH$27</f>
        <v>333.77577661081307</v>
      </c>
      <c r="G2791">
        <v>328.558439948451</v>
      </c>
      <c r="H2791">
        <v>17.128154585556999</v>
      </c>
      <c r="I2791">
        <f>$AI$27</f>
        <v>66.396292946768</v>
      </c>
      <c r="J2791">
        <v>3.7012879418226201</v>
      </c>
      <c r="O2791" t="str">
        <f t="shared" si="389"/>
        <v>Acidic</v>
      </c>
      <c r="P2791" t="str" cm="1">
        <f t="array" ref="P2791">_xlfn.IFS(C2790&lt;=60,"Soft",
C2790&lt;120,"Moderately Soft",
C2790&lt;=170,"Desirable",
C2790&lt;=240,"Moderately Hard",
C2790&gt;240,"Hard")</f>
        <v>Moderately Hard</v>
      </c>
      <c r="Q2791" t="str" cm="1">
        <f t="array" ref="Q2791">_xlfn.IFS(D2790&lt;50,"Non-Beneficial",
D2790&lt;=150,"Excellent",
D2790&lt;=250,"Good",
D2790&lt;=350,"Average",
D2790&lt;=500,"Poor",
D2790&lt;=800,"Very Poor",
D2790&gt;800,"Unacceptable")</f>
        <v>Poor</v>
      </c>
      <c r="R2791" t="str">
        <f t="shared" si="388"/>
        <v>Unacceptable</v>
      </c>
      <c r="S2791" t="str">
        <f t="shared" si="390"/>
        <v>Unsafe</v>
      </c>
      <c r="T2791" t="str">
        <f t="shared" si="391"/>
        <v>Unacceptable</v>
      </c>
      <c r="U2791" t="str">
        <f t="shared" si="392"/>
        <v>Acceptable</v>
      </c>
      <c r="V2791" t="str">
        <f t="shared" si="393"/>
        <v>Unsafe</v>
      </c>
      <c r="W2791" t="str">
        <f t="shared" si="394"/>
        <v>Acceptable</v>
      </c>
      <c r="AA2791" t="str">
        <f t="shared" si="395"/>
        <v>Not-Potable</v>
      </c>
      <c r="AB2791" t="str">
        <f t="shared" si="396"/>
        <v>Not-Potable</v>
      </c>
      <c r="AC2791" t="s">
        <v>35</v>
      </c>
    </row>
    <row r="2792" spans="2:29" x14ac:dyDescent="0.3">
      <c r="B2792">
        <v>7.2667814855447901</v>
      </c>
      <c r="C2792">
        <v>178.25771024628301</v>
      </c>
      <c r="D2792">
        <v>274.68681706961701</v>
      </c>
      <c r="E2792">
        <v>6.0439593451912597</v>
      </c>
      <c r="F2792">
        <v>314.39062808066001</v>
      </c>
      <c r="G2792">
        <v>400.62498730718897</v>
      </c>
      <c r="H2792">
        <v>13.6653279721823</v>
      </c>
      <c r="I2792">
        <v>87.131872986672306</v>
      </c>
      <c r="J2792">
        <v>3.9198270449577999</v>
      </c>
      <c r="O2792" t="str">
        <f t="shared" si="389"/>
        <v>Alkaline</v>
      </c>
      <c r="P2792" t="str" cm="1">
        <f t="array" ref="P2792">_xlfn.IFS(C2791&lt;=60,"Soft",
C2791&lt;120,"Moderately Soft",
C2791&lt;=170,"Desirable",
C2791&lt;=240,"Moderately Hard",
C2791&gt;240,"Hard")</f>
        <v>Moderately Hard</v>
      </c>
      <c r="Q2792" t="str" cm="1">
        <f t="array" ref="Q2792">_xlfn.IFS(D2791&lt;50,"Non-Beneficial",
D2791&lt;=150,"Excellent",
D2791&lt;=250,"Good",
D2791&lt;=350,"Average",
D2791&lt;=500,"Poor",
D2791&lt;=800,"Very Poor",
D2791&gt;800,"Unacceptable")</f>
        <v>Average</v>
      </c>
      <c r="R2792" t="str">
        <f t="shared" si="388"/>
        <v>Unacceptable</v>
      </c>
      <c r="S2792" t="str">
        <f t="shared" si="390"/>
        <v>Safe</v>
      </c>
      <c r="T2792" t="str">
        <f t="shared" si="391"/>
        <v>Acceptable</v>
      </c>
      <c r="U2792" t="str">
        <f t="shared" si="392"/>
        <v>Acceptable</v>
      </c>
      <c r="V2792" t="str">
        <f t="shared" si="393"/>
        <v>Safe</v>
      </c>
      <c r="W2792" t="str">
        <f t="shared" si="394"/>
        <v>Acceptable</v>
      </c>
      <c r="AA2792" t="str">
        <f t="shared" si="395"/>
        <v>Not-Potable</v>
      </c>
      <c r="AB2792" t="str">
        <f t="shared" si="396"/>
        <v>Not-Potable</v>
      </c>
      <c r="AC2792" t="s">
        <v>35</v>
      </c>
    </row>
    <row r="2793" spans="2:29" x14ac:dyDescent="0.3">
      <c r="B2793">
        <v>8.0646528090509797</v>
      </c>
      <c r="C2793">
        <v>214.81668099928399</v>
      </c>
      <c r="D2793">
        <v>271.72893572936101</v>
      </c>
      <c r="E2793">
        <v>6.3691753940603597</v>
      </c>
      <c r="F2793">
        <v>253.48122792295399</v>
      </c>
      <c r="G2793">
        <v>490.28035255323499</v>
      </c>
      <c r="H2793">
        <v>12.4588303689992</v>
      </c>
      <c r="I2793">
        <v>65.399484466522097</v>
      </c>
      <c r="J2793">
        <v>3.32411261430109</v>
      </c>
      <c r="O2793" t="str">
        <f t="shared" si="389"/>
        <v>Neutral</v>
      </c>
      <c r="P2793" t="str" cm="1">
        <f t="array" ref="P2793">_xlfn.IFS(C2792&lt;=60,"Soft",
C2792&lt;120,"Moderately Soft",
C2792&lt;=170,"Desirable",
C2792&lt;=240,"Moderately Hard",
C2792&gt;240,"Hard")</f>
        <v>Moderately Hard</v>
      </c>
      <c r="Q2793" t="str" cm="1">
        <f t="array" ref="Q2793">_xlfn.IFS(D2792&lt;50,"Non-Beneficial",
D2792&lt;=150,"Excellent",
D2792&lt;=250,"Good",
D2792&lt;=350,"Average",
D2792&lt;=500,"Poor",
D2792&lt;=800,"Very Poor",
D2792&gt;800,"Unacceptable")</f>
        <v>Average</v>
      </c>
      <c r="R2793" t="str">
        <f t="shared" si="388"/>
        <v>Needs Boiling</v>
      </c>
      <c r="S2793" t="str">
        <f t="shared" si="390"/>
        <v>Safe</v>
      </c>
      <c r="T2793" t="str">
        <f t="shared" si="391"/>
        <v>Acceptable</v>
      </c>
      <c r="U2793" t="str">
        <f t="shared" si="392"/>
        <v>Acceptable</v>
      </c>
      <c r="V2793" t="str">
        <f t="shared" si="393"/>
        <v>Unsafe</v>
      </c>
      <c r="W2793" t="str">
        <f t="shared" si="394"/>
        <v>Acceptable</v>
      </c>
      <c r="AA2793" t="str">
        <f t="shared" si="395"/>
        <v>Not-Potable</v>
      </c>
      <c r="AB2793" t="str">
        <f t="shared" si="396"/>
        <v>Potable</v>
      </c>
      <c r="AC2793" t="s">
        <v>35</v>
      </c>
    </row>
    <row r="2794" spans="2:29" x14ac:dyDescent="0.3">
      <c r="B2794">
        <f>$AG$27</f>
        <v>7.080794504276815</v>
      </c>
      <c r="C2794">
        <v>222.268721099922</v>
      </c>
      <c r="D2794">
        <v>184.06594175572403</v>
      </c>
      <c r="E2794">
        <v>8.1839883092562609</v>
      </c>
      <c r="F2794">
        <f>$AH$27</f>
        <v>333.77577661081307</v>
      </c>
      <c r="G2794">
        <v>395.448799229759</v>
      </c>
      <c r="H2794">
        <v>9.4759813804267292</v>
      </c>
      <c r="I2794">
        <v>79.852329881992105</v>
      </c>
      <c r="J2794">
        <v>3.7109575399451402</v>
      </c>
      <c r="O2794" t="str">
        <f t="shared" si="389"/>
        <v>Alkaline</v>
      </c>
      <c r="P2794" t="str" cm="1">
        <f t="array" ref="P2794">_xlfn.IFS(C2793&lt;=60,"Soft",
C2793&lt;120,"Moderately Soft",
C2793&lt;=170,"Desirable",
C2793&lt;=240,"Moderately Hard",
C2793&gt;240,"Hard")</f>
        <v>Moderately Hard</v>
      </c>
      <c r="Q2794" t="str" cm="1">
        <f t="array" ref="Q2794">_xlfn.IFS(D2793&lt;50,"Non-Beneficial",
D2793&lt;=150,"Excellent",
D2793&lt;=250,"Good",
D2793&lt;=350,"Average",
D2793&lt;=500,"Poor",
D2793&lt;=800,"Very Poor",
D2793&gt;800,"Unacceptable")</f>
        <v>Average</v>
      </c>
      <c r="R2794" t="str">
        <f t="shared" si="388"/>
        <v>Needs Boiling</v>
      </c>
      <c r="S2794" t="str">
        <f t="shared" si="390"/>
        <v>Safe</v>
      </c>
      <c r="T2794" t="str">
        <f t="shared" si="391"/>
        <v>Acceptable</v>
      </c>
      <c r="U2794" t="str">
        <f t="shared" si="392"/>
        <v>Acceptable</v>
      </c>
      <c r="V2794" t="str">
        <f t="shared" si="393"/>
        <v>Safe</v>
      </c>
      <c r="W2794" t="str">
        <f t="shared" si="394"/>
        <v>Acceptable</v>
      </c>
      <c r="AA2794" t="str">
        <f t="shared" si="395"/>
        <v>Not-Potable</v>
      </c>
      <c r="AB2794" t="str">
        <f t="shared" si="396"/>
        <v>Potable</v>
      </c>
      <c r="AC2794" t="s">
        <v>35</v>
      </c>
    </row>
    <row r="2795" spans="2:29" x14ac:dyDescent="0.3">
      <c r="B2795">
        <v>6.3364565024325001</v>
      </c>
      <c r="C2795">
        <v>185.68000402482801</v>
      </c>
      <c r="D2795">
        <v>259.27265431879499</v>
      </c>
      <c r="E2795">
        <v>8.1993184528744898</v>
      </c>
      <c r="F2795">
        <v>321.81766164547702</v>
      </c>
      <c r="G2795">
        <v>490.972426460848</v>
      </c>
      <c r="H2795">
        <v>10.6657988896054</v>
      </c>
      <c r="I2795">
        <v>51.552300779525197</v>
      </c>
      <c r="J2795">
        <v>4.5612198151987702</v>
      </c>
      <c r="O2795" t="str">
        <f t="shared" si="389"/>
        <v>Neutral</v>
      </c>
      <c r="P2795" t="str" cm="1">
        <f t="array" ref="P2795">_xlfn.IFS(C2794&lt;=60,"Soft",
C2794&lt;120,"Moderately Soft",
C2794&lt;=170,"Desirable",
C2794&lt;=240,"Moderately Hard",
C2794&gt;240,"Hard")</f>
        <v>Moderately Hard</v>
      </c>
      <c r="Q2795" t="str" cm="1">
        <f t="array" ref="Q2795">_xlfn.IFS(D2794&lt;50,"Non-Beneficial",
D2794&lt;=150,"Excellent",
D2794&lt;=250,"Good",
D2794&lt;=350,"Average",
D2794&lt;=500,"Poor",
D2794&lt;=800,"Very Poor",
D2794&gt;800,"Unacceptable")</f>
        <v>Good</v>
      </c>
      <c r="R2795" t="str">
        <f t="shared" si="388"/>
        <v>Unacceptable</v>
      </c>
      <c r="S2795" t="str">
        <f t="shared" si="390"/>
        <v>Safe</v>
      </c>
      <c r="T2795" t="str">
        <f t="shared" si="391"/>
        <v>Acceptable</v>
      </c>
      <c r="U2795" t="str">
        <f t="shared" si="392"/>
        <v>Acceptable</v>
      </c>
      <c r="V2795" t="str">
        <f t="shared" si="393"/>
        <v>Safe</v>
      </c>
      <c r="W2795" t="str">
        <f t="shared" si="394"/>
        <v>Acceptable</v>
      </c>
      <c r="AA2795" t="str">
        <f t="shared" si="395"/>
        <v>Not-Potable</v>
      </c>
      <c r="AB2795" t="str">
        <f t="shared" si="396"/>
        <v>Potable</v>
      </c>
      <c r="AC2795" t="s">
        <v>35</v>
      </c>
    </row>
    <row r="2796" spans="2:29" x14ac:dyDescent="0.3">
      <c r="B2796">
        <v>6.16634822292695</v>
      </c>
      <c r="C2796">
        <v>210.086558101305</v>
      </c>
      <c r="D2796">
        <v>379.22905615906296</v>
      </c>
      <c r="E2796">
        <v>6.7602207148472502</v>
      </c>
      <c r="F2796">
        <f>$AH$27</f>
        <v>333.77577661081307</v>
      </c>
      <c r="G2796">
        <v>217.358329578378</v>
      </c>
      <c r="H2796">
        <v>12.289237613808099</v>
      </c>
      <c r="I2796">
        <v>39.9780961028736</v>
      </c>
      <c r="J2796">
        <v>4.8163042435816497</v>
      </c>
      <c r="O2796" t="str">
        <f t="shared" si="389"/>
        <v>Acidic</v>
      </c>
      <c r="P2796" t="str" cm="1">
        <f t="array" ref="P2796">_xlfn.IFS(C2795&lt;=60,"Soft",
C2795&lt;120,"Moderately Soft",
C2795&lt;=170,"Desirable",
C2795&lt;=240,"Moderately Hard",
C2795&gt;240,"Hard")</f>
        <v>Moderately Hard</v>
      </c>
      <c r="Q2796" t="str" cm="1">
        <f t="array" ref="Q2796">_xlfn.IFS(D2795&lt;50,"Non-Beneficial",
D2795&lt;=150,"Excellent",
D2795&lt;=250,"Good",
D2795&lt;=350,"Average",
D2795&lt;=500,"Poor",
D2795&lt;=800,"Very Poor",
D2795&gt;800,"Unacceptable")</f>
        <v>Average</v>
      </c>
      <c r="R2796" t="str">
        <f t="shared" si="388"/>
        <v>Unacceptable</v>
      </c>
      <c r="S2796" t="str">
        <f t="shared" si="390"/>
        <v>Safe</v>
      </c>
      <c r="T2796" t="str">
        <f t="shared" si="391"/>
        <v>Acceptable</v>
      </c>
      <c r="U2796" t="str">
        <f t="shared" si="392"/>
        <v>Acceptable</v>
      </c>
      <c r="V2796" t="str">
        <f t="shared" si="393"/>
        <v>Safe</v>
      </c>
      <c r="W2796" t="str">
        <f t="shared" si="394"/>
        <v>Acceptable</v>
      </c>
      <c r="AA2796" t="str">
        <f t="shared" si="395"/>
        <v>Not-Potable</v>
      </c>
      <c r="AB2796" t="str">
        <f t="shared" si="396"/>
        <v>Not-Potable</v>
      </c>
      <c r="AC2796" t="s">
        <v>35</v>
      </c>
    </row>
    <row r="2797" spans="2:29" x14ac:dyDescent="0.3">
      <c r="B2797">
        <v>4.5333991136321297</v>
      </c>
      <c r="C2797">
        <v>169.73522248715801</v>
      </c>
      <c r="D2797">
        <v>303.01856674397203</v>
      </c>
      <c r="E2797">
        <v>7.0749066874607003</v>
      </c>
      <c r="F2797">
        <v>413.10219826509098</v>
      </c>
      <c r="G2797">
        <v>385.656123306354</v>
      </c>
      <c r="H2797">
        <v>17.060490962377902</v>
      </c>
      <c r="I2797">
        <v>70.293338704342801</v>
      </c>
      <c r="J2797">
        <v>3.18864074190502</v>
      </c>
      <c r="O2797" t="str">
        <f t="shared" si="389"/>
        <v>Acidic</v>
      </c>
      <c r="P2797" t="str" cm="1">
        <f t="array" ref="P2797">_xlfn.IFS(C2796&lt;=60,"Soft",
C2796&lt;120,"Moderately Soft",
C2796&lt;=170,"Desirable",
C2796&lt;=240,"Moderately Hard",
C2796&gt;240,"Hard")</f>
        <v>Moderately Hard</v>
      </c>
      <c r="Q2797" t="str" cm="1">
        <f t="array" ref="Q2797">_xlfn.IFS(D2796&lt;50,"Non-Beneficial",
D2796&lt;=150,"Excellent",
D2796&lt;=250,"Good",
D2796&lt;=350,"Average",
D2796&lt;=500,"Poor",
D2796&lt;=800,"Very Poor",
D2796&gt;800,"Unacceptable")</f>
        <v>Poor</v>
      </c>
      <c r="R2797" t="str">
        <f t="shared" si="388"/>
        <v>Needs Boiling</v>
      </c>
      <c r="S2797" t="str">
        <f t="shared" si="390"/>
        <v>Safe</v>
      </c>
      <c r="T2797" t="str">
        <f t="shared" si="391"/>
        <v>Acceptable</v>
      </c>
      <c r="U2797" t="str">
        <f t="shared" si="392"/>
        <v>Acceptable</v>
      </c>
      <c r="V2797" t="str">
        <f t="shared" si="393"/>
        <v>Safe</v>
      </c>
      <c r="W2797" t="str">
        <f t="shared" si="394"/>
        <v>Acceptable</v>
      </c>
      <c r="AA2797" t="str">
        <f t="shared" si="395"/>
        <v>Not-Potable</v>
      </c>
      <c r="AB2797" t="str">
        <f t="shared" si="396"/>
        <v>Not-Potable</v>
      </c>
      <c r="AC2797" t="s">
        <v>35</v>
      </c>
    </row>
    <row r="2798" spans="2:29" x14ac:dyDescent="0.3">
      <c r="B2798">
        <v>8.9516521354872598</v>
      </c>
      <c r="C2798">
        <v>205.89234643050099</v>
      </c>
      <c r="D2798">
        <v>151.893278220317</v>
      </c>
      <c r="E2798">
        <v>3.0160326026711899</v>
      </c>
      <c r="F2798">
        <v>283.86769497657201</v>
      </c>
      <c r="G2798">
        <v>406.309186602387</v>
      </c>
      <c r="H2798">
        <v>19.1258253601113</v>
      </c>
      <c r="I2798">
        <v>65.639328077426796</v>
      </c>
      <c r="J2798">
        <v>1.8443716036962099</v>
      </c>
      <c r="O2798" t="str">
        <f t="shared" si="389"/>
        <v>Acidic</v>
      </c>
      <c r="P2798" t="str" cm="1">
        <f t="array" ref="P2798">_xlfn.IFS(C2797&lt;=60,"Soft",
C2797&lt;120,"Moderately Soft",
C2797&lt;=170,"Desirable",
C2797&lt;=240,"Moderately Hard",
C2797&gt;240,"Hard")</f>
        <v>Desirable</v>
      </c>
      <c r="Q2798" t="str" cm="1">
        <f t="array" ref="Q2798">_xlfn.IFS(D2797&lt;50,"Non-Beneficial",
D2797&lt;=150,"Excellent",
D2797&lt;=250,"Good",
D2797&lt;=350,"Average",
D2797&lt;=500,"Poor",
D2797&lt;=800,"Very Poor",
D2797&gt;800,"Unacceptable")</f>
        <v>Average</v>
      </c>
      <c r="R2798" t="str">
        <f t="shared" si="388"/>
        <v>Unacceptable</v>
      </c>
      <c r="S2798" t="str">
        <f t="shared" si="390"/>
        <v>Unsafe</v>
      </c>
      <c r="T2798" t="str">
        <f t="shared" si="391"/>
        <v>Acceptable</v>
      </c>
      <c r="U2798" t="str">
        <f t="shared" si="392"/>
        <v>Acceptable</v>
      </c>
      <c r="V2798" t="str">
        <f t="shared" si="393"/>
        <v>Safe</v>
      </c>
      <c r="W2798" t="str">
        <f t="shared" si="394"/>
        <v>Acceptable</v>
      </c>
      <c r="AA2798" t="str">
        <f t="shared" si="395"/>
        <v>Not-Potable</v>
      </c>
      <c r="AB2798" t="str">
        <f t="shared" si="396"/>
        <v>Not-Potable</v>
      </c>
      <c r="AC2798" t="s">
        <v>35</v>
      </c>
    </row>
    <row r="2799" spans="2:29" x14ac:dyDescent="0.3">
      <c r="B2799">
        <v>7.2107737020679004</v>
      </c>
      <c r="C2799">
        <v>163.04728268928801</v>
      </c>
      <c r="D2799">
        <v>142.30419130765401</v>
      </c>
      <c r="E2799">
        <v>7.3529405920705599</v>
      </c>
      <c r="F2799">
        <v>324.09572612501898</v>
      </c>
      <c r="G2799">
        <v>441.52408833492501</v>
      </c>
      <c r="H2799">
        <v>9.7930100999818706</v>
      </c>
      <c r="I2799">
        <v>89.919915517825501</v>
      </c>
      <c r="J2799">
        <v>4.4624080408707902</v>
      </c>
      <c r="O2799" t="str">
        <f t="shared" si="389"/>
        <v>Alkaline</v>
      </c>
      <c r="P2799" t="str" cm="1">
        <f t="array" ref="P2799">_xlfn.IFS(C2798&lt;=60,"Soft",
C2798&lt;120,"Moderately Soft",
C2798&lt;=170,"Desirable",
C2798&lt;=240,"Moderately Hard",
C2798&gt;240,"Hard")</f>
        <v>Moderately Hard</v>
      </c>
      <c r="Q2799" t="str" cm="1">
        <f t="array" ref="Q2799">_xlfn.IFS(D2798&lt;50,"Non-Beneficial",
D2798&lt;=150,"Excellent",
D2798&lt;=250,"Good",
D2798&lt;=350,"Average",
D2798&lt;=500,"Poor",
D2798&lt;=800,"Very Poor",
D2798&gt;800,"Unacceptable")</f>
        <v>Good</v>
      </c>
      <c r="R2799" t="str">
        <f t="shared" si="388"/>
        <v>Acceptable</v>
      </c>
      <c r="S2799" t="str">
        <f t="shared" si="390"/>
        <v>Safe</v>
      </c>
      <c r="T2799" t="str">
        <f t="shared" si="391"/>
        <v>Acceptable</v>
      </c>
      <c r="U2799" t="str">
        <f t="shared" si="392"/>
        <v>Acceptable</v>
      </c>
      <c r="V2799" t="str">
        <f t="shared" si="393"/>
        <v>Safe</v>
      </c>
      <c r="W2799" t="str">
        <f t="shared" si="394"/>
        <v>Acceptable</v>
      </c>
      <c r="AA2799" t="str">
        <f t="shared" si="395"/>
        <v>Not-Potable</v>
      </c>
      <c r="AB2799" t="str">
        <f t="shared" si="396"/>
        <v>Potable</v>
      </c>
      <c r="AC2799" t="s">
        <v>35</v>
      </c>
    </row>
    <row r="2800" spans="2:29" x14ac:dyDescent="0.3">
      <c r="B2800">
        <v>4.2382825248083202</v>
      </c>
      <c r="C2800">
        <v>134.88950964101301</v>
      </c>
      <c r="D2800">
        <v>293.44844476486099</v>
      </c>
      <c r="E2800">
        <v>8.1808741779151308</v>
      </c>
      <c r="F2800">
        <v>351.23736164774402</v>
      </c>
      <c r="G2800">
        <v>402.427173829803</v>
      </c>
      <c r="H2800">
        <v>12.427377749095699</v>
      </c>
      <c r="I2800">
        <v>83.762653187037998</v>
      </c>
      <c r="J2800">
        <v>3.7874258893121802</v>
      </c>
      <c r="O2800" t="str">
        <f t="shared" si="389"/>
        <v>Neutral</v>
      </c>
      <c r="P2800" t="str" cm="1">
        <f t="array" ref="P2800">_xlfn.IFS(C2799&lt;=60,"Soft",
C2799&lt;120,"Moderately Soft",
C2799&lt;=170,"Desirable",
C2799&lt;=240,"Moderately Hard",
C2799&gt;240,"Hard")</f>
        <v>Desirable</v>
      </c>
      <c r="Q2800" t="str" cm="1">
        <f t="array" ref="Q2800">_xlfn.IFS(D2799&lt;50,"Non-Beneficial",
D2799&lt;=150,"Excellent",
D2799&lt;=250,"Good",
D2799&lt;=350,"Average",
D2799&lt;=500,"Poor",
D2799&lt;=800,"Very Poor",
D2799&gt;800,"Unacceptable")</f>
        <v>Excellent</v>
      </c>
      <c r="R2800" t="str">
        <f t="shared" si="388"/>
        <v>Unacceptable</v>
      </c>
      <c r="S2800" t="str">
        <f t="shared" si="390"/>
        <v>Safe</v>
      </c>
      <c r="T2800" t="str">
        <f t="shared" si="391"/>
        <v>Acceptable</v>
      </c>
      <c r="U2800" t="str">
        <f t="shared" si="392"/>
        <v>Acceptable</v>
      </c>
      <c r="V2800" t="str">
        <f t="shared" si="393"/>
        <v>Unsafe</v>
      </c>
      <c r="W2800" t="str">
        <f t="shared" si="394"/>
        <v>Acceptable</v>
      </c>
      <c r="AA2800" t="str">
        <f t="shared" si="395"/>
        <v>Not-Potable</v>
      </c>
      <c r="AB2800" t="str">
        <f t="shared" si="396"/>
        <v>Not-Potable</v>
      </c>
      <c r="AC2800" t="s">
        <v>35</v>
      </c>
    </row>
    <row r="2801" spans="2:29" x14ac:dyDescent="0.3">
      <c r="B2801">
        <v>8.2640905163521996</v>
      </c>
      <c r="C2801">
        <v>216.551887029292</v>
      </c>
      <c r="D2801">
        <v>235.569343532733</v>
      </c>
      <c r="E2801">
        <v>5.8306852942308298</v>
      </c>
      <c r="F2801">
        <v>333.50053780519301</v>
      </c>
      <c r="G2801">
        <v>450.85749146033299</v>
      </c>
      <c r="H2801">
        <v>8.6677203022680303</v>
      </c>
      <c r="I2801">
        <v>39.804178834327601</v>
      </c>
      <c r="J2801">
        <v>3.4105107155681602</v>
      </c>
      <c r="O2801" t="str">
        <f t="shared" si="389"/>
        <v>Acidic</v>
      </c>
      <c r="P2801" t="str" cm="1">
        <f t="array" ref="P2801">_xlfn.IFS(C2800&lt;=60,"Soft",
C2800&lt;120,"Moderately Soft",
C2800&lt;=170,"Desirable",
C2800&lt;=240,"Moderately Hard",
C2800&gt;240,"Hard")</f>
        <v>Desirable</v>
      </c>
      <c r="Q2801" t="str" cm="1">
        <f t="array" ref="Q2801">_xlfn.IFS(D2800&lt;50,"Non-Beneficial",
D2800&lt;=150,"Excellent",
D2800&lt;=250,"Good",
D2800&lt;=350,"Average",
D2800&lt;=500,"Poor",
D2800&lt;=800,"Very Poor",
D2800&gt;800,"Unacceptable")</f>
        <v>Average</v>
      </c>
      <c r="R2801" t="str">
        <f t="shared" si="388"/>
        <v>Unacceptable</v>
      </c>
      <c r="S2801" t="str">
        <f t="shared" si="390"/>
        <v>Safe</v>
      </c>
      <c r="T2801" t="str">
        <f t="shared" si="391"/>
        <v>Acceptable</v>
      </c>
      <c r="U2801" t="str">
        <f t="shared" si="392"/>
        <v>Acceptable</v>
      </c>
      <c r="V2801" t="str">
        <f t="shared" si="393"/>
        <v>Unsafe</v>
      </c>
      <c r="W2801" t="str">
        <f t="shared" si="394"/>
        <v>Acceptable</v>
      </c>
      <c r="AA2801" t="str">
        <f t="shared" si="395"/>
        <v>Not-Potable</v>
      </c>
      <c r="AB2801" t="str">
        <f t="shared" si="396"/>
        <v>Not-Potable</v>
      </c>
      <c r="AC2801" t="s">
        <v>35</v>
      </c>
    </row>
    <row r="2802" spans="2:29" x14ac:dyDescent="0.3">
      <c r="B2802">
        <v>7.8933127111154198</v>
      </c>
      <c r="C2802">
        <v>220.348320274125</v>
      </c>
      <c r="D2802">
        <v>144.44289598021399</v>
      </c>
      <c r="E2802">
        <v>8.0373999536975091</v>
      </c>
      <c r="F2802">
        <v>300.15217203591197</v>
      </c>
      <c r="G2802">
        <v>339.06607147172502</v>
      </c>
      <c r="H2802">
        <v>18.423633704321499</v>
      </c>
      <c r="I2802">
        <v>67.009098166017196</v>
      </c>
      <c r="J2802">
        <v>4.09736011640112</v>
      </c>
      <c r="O2802" t="str">
        <f t="shared" si="389"/>
        <v>Alkaline</v>
      </c>
      <c r="P2802" t="str" cm="1">
        <f t="array" ref="P2802">_xlfn.IFS(C2801&lt;=60,"Soft",
C2801&lt;120,"Moderately Soft",
C2801&lt;=170,"Desirable",
C2801&lt;=240,"Moderately Hard",
C2801&gt;240,"Hard")</f>
        <v>Moderately Hard</v>
      </c>
      <c r="Q2802" t="str" cm="1">
        <f t="array" ref="Q2802">_xlfn.IFS(D2801&lt;50,"Non-Beneficial",
D2801&lt;=150,"Excellent",
D2801&lt;=250,"Good",
D2801&lt;=350,"Average",
D2801&lt;=500,"Poor",
D2801&lt;=800,"Very Poor",
D2801&gt;800,"Unacceptable")</f>
        <v>Good</v>
      </c>
      <c r="R2802" t="str">
        <f t="shared" si="388"/>
        <v>Needs Boiling</v>
      </c>
      <c r="S2802" t="str">
        <f t="shared" si="390"/>
        <v>Safe</v>
      </c>
      <c r="T2802" t="str">
        <f t="shared" si="391"/>
        <v>Acceptable</v>
      </c>
      <c r="U2802" t="str">
        <f t="shared" si="392"/>
        <v>Acceptable</v>
      </c>
      <c r="V2802" t="str">
        <f t="shared" si="393"/>
        <v>Safe</v>
      </c>
      <c r="W2802" t="str">
        <f t="shared" si="394"/>
        <v>Acceptable</v>
      </c>
      <c r="AA2802" t="str">
        <f t="shared" si="395"/>
        <v>Not-Potable</v>
      </c>
      <c r="AB2802" t="str">
        <f t="shared" si="396"/>
        <v>Potable</v>
      </c>
      <c r="AC2802" t="s">
        <v>35</v>
      </c>
    </row>
    <row r="2803" spans="2:29" x14ac:dyDescent="0.3">
      <c r="B2803">
        <v>4.85558776046103</v>
      </c>
      <c r="C2803">
        <v>145.79036987367999</v>
      </c>
      <c r="D2803">
        <v>149.05255911832401</v>
      </c>
      <c r="E2803">
        <v>9.8296746560143795</v>
      </c>
      <c r="F2803">
        <v>392.667481812387</v>
      </c>
      <c r="G2803">
        <v>459.28803709314099</v>
      </c>
      <c r="H2803">
        <v>10.4465903142416</v>
      </c>
      <c r="I2803">
        <v>52.289483878362702</v>
      </c>
      <c r="J2803">
        <v>4.6971530255205698</v>
      </c>
      <c r="O2803" t="str">
        <f t="shared" si="389"/>
        <v>Neutral</v>
      </c>
      <c r="P2803" t="str" cm="1">
        <f t="array" ref="P2803">_xlfn.IFS(C2802&lt;=60,"Soft",
C2802&lt;120,"Moderately Soft",
C2802&lt;=170,"Desirable",
C2802&lt;=240,"Moderately Hard",
C2802&gt;240,"Hard")</f>
        <v>Moderately Hard</v>
      </c>
      <c r="Q2803" t="str" cm="1">
        <f t="array" ref="Q2803">_xlfn.IFS(D2802&lt;50,"Non-Beneficial",
D2802&lt;=150,"Excellent",
D2802&lt;=250,"Good",
D2802&lt;=350,"Average",
D2802&lt;=500,"Poor",
D2802&lt;=800,"Very Poor",
D2802&gt;800,"Unacceptable")</f>
        <v>Excellent</v>
      </c>
      <c r="R2803" t="str">
        <f t="shared" si="388"/>
        <v>Unacceptable</v>
      </c>
      <c r="S2803" t="str">
        <f t="shared" si="390"/>
        <v>Safe</v>
      </c>
      <c r="T2803" t="str">
        <f t="shared" si="391"/>
        <v>Acceptable</v>
      </c>
      <c r="U2803" t="str">
        <f t="shared" si="392"/>
        <v>Acceptable</v>
      </c>
      <c r="V2803" t="str">
        <f t="shared" si="393"/>
        <v>Safe</v>
      </c>
      <c r="W2803" t="str">
        <f t="shared" si="394"/>
        <v>Acceptable</v>
      </c>
      <c r="AA2803" t="str">
        <f t="shared" si="395"/>
        <v>Not-Potable</v>
      </c>
      <c r="AB2803" t="str">
        <f t="shared" si="396"/>
        <v>Potable</v>
      </c>
      <c r="AC2803" t="s">
        <v>35</v>
      </c>
    </row>
    <row r="2804" spans="2:29" x14ac:dyDescent="0.3">
      <c r="B2804">
        <v>5.2304539690968799</v>
      </c>
      <c r="C2804">
        <v>152.09416941046601</v>
      </c>
      <c r="D2804">
        <v>247.907245994552</v>
      </c>
      <c r="E2804">
        <v>6.3087295133168402</v>
      </c>
      <c r="F2804">
        <v>388.99807949797298</v>
      </c>
      <c r="G2804">
        <v>307.91807510159902</v>
      </c>
      <c r="H2804">
        <v>12.5941965920481</v>
      </c>
      <c r="I2804">
        <v>51.625213107783303</v>
      </c>
      <c r="J2804">
        <v>3.6956151117926601</v>
      </c>
      <c r="O2804" t="str">
        <f t="shared" si="389"/>
        <v>Acidic</v>
      </c>
      <c r="P2804" t="str" cm="1">
        <f t="array" ref="P2804">_xlfn.IFS(C2803&lt;=60,"Soft",
C2803&lt;120,"Moderately Soft",
C2803&lt;=170,"Desirable",
C2803&lt;=240,"Moderately Hard",
C2803&gt;240,"Hard")</f>
        <v>Desirable</v>
      </c>
      <c r="Q2804" t="str" cm="1">
        <f t="array" ref="Q2804">_xlfn.IFS(D2803&lt;50,"Non-Beneficial",
D2803&lt;=150,"Excellent",
D2803&lt;=250,"Good",
D2803&lt;=350,"Average",
D2803&lt;=500,"Poor",
D2803&lt;=800,"Very Poor",
D2803&gt;800,"Unacceptable")</f>
        <v>Excellent</v>
      </c>
      <c r="R2804" t="str">
        <f t="shared" si="388"/>
        <v>Unacceptable</v>
      </c>
      <c r="S2804" t="str">
        <f t="shared" si="390"/>
        <v>Safe</v>
      </c>
      <c r="T2804" t="str">
        <f t="shared" si="391"/>
        <v>Acceptable</v>
      </c>
      <c r="U2804" t="str">
        <f t="shared" si="392"/>
        <v>Acceptable</v>
      </c>
      <c r="V2804" t="str">
        <f t="shared" si="393"/>
        <v>Safe</v>
      </c>
      <c r="W2804" t="str">
        <f t="shared" si="394"/>
        <v>Acceptable</v>
      </c>
      <c r="AA2804" t="str">
        <f t="shared" si="395"/>
        <v>Not-Potable</v>
      </c>
      <c r="AB2804" t="str">
        <f t="shared" si="396"/>
        <v>Not-Potable</v>
      </c>
      <c r="AC2804" t="s">
        <v>35</v>
      </c>
    </row>
    <row r="2805" spans="2:29" x14ac:dyDescent="0.3">
      <c r="B2805">
        <v>7.0172953986266302</v>
      </c>
      <c r="C2805">
        <v>170.13244649695801</v>
      </c>
      <c r="D2805">
        <v>201.69344251930298</v>
      </c>
      <c r="E2805">
        <v>5.2162801158071899</v>
      </c>
      <c r="F2805">
        <v>378.22697077809198</v>
      </c>
      <c r="G2805">
        <v>512.76843893013404</v>
      </c>
      <c r="H2805">
        <v>15.505992025792001</v>
      </c>
      <c r="I2805">
        <v>64.624944209320503</v>
      </c>
      <c r="J2805">
        <v>4.8996112724689498</v>
      </c>
      <c r="O2805" t="str">
        <f t="shared" si="389"/>
        <v>Acidic</v>
      </c>
      <c r="P2805" t="str" cm="1">
        <f t="array" ref="P2805">_xlfn.IFS(C2804&lt;=60,"Soft",
C2804&lt;120,"Moderately Soft",
C2804&lt;=170,"Desirable",
C2804&lt;=240,"Moderately Hard",
C2804&gt;240,"Hard")</f>
        <v>Desirable</v>
      </c>
      <c r="Q2805" t="str" cm="1">
        <f t="array" ref="Q2805">_xlfn.IFS(D2804&lt;50,"Non-Beneficial",
D2804&lt;=150,"Excellent",
D2804&lt;=250,"Good",
D2804&lt;=350,"Average",
D2804&lt;=500,"Poor",
D2804&lt;=800,"Very Poor",
D2804&gt;800,"Unacceptable")</f>
        <v>Good</v>
      </c>
      <c r="R2805" t="str">
        <f t="shared" si="388"/>
        <v>Needs Boiling</v>
      </c>
      <c r="S2805" t="str">
        <f t="shared" si="390"/>
        <v>Safe</v>
      </c>
      <c r="T2805" t="str">
        <f t="shared" si="391"/>
        <v>Acceptable</v>
      </c>
      <c r="U2805" t="str">
        <f t="shared" si="392"/>
        <v>Acceptable</v>
      </c>
      <c r="V2805" t="str">
        <f t="shared" si="393"/>
        <v>Safe</v>
      </c>
      <c r="W2805" t="str">
        <f t="shared" si="394"/>
        <v>Acceptable</v>
      </c>
      <c r="AA2805" t="str">
        <f t="shared" si="395"/>
        <v>Not-Potable</v>
      </c>
      <c r="AB2805" t="str">
        <f t="shared" si="396"/>
        <v>Potable</v>
      </c>
      <c r="AC2805" t="s">
        <v>35</v>
      </c>
    </row>
    <row r="2806" spans="2:29" x14ac:dyDescent="0.3">
      <c r="B2806">
        <v>4.9419721568281103</v>
      </c>
      <c r="C2806">
        <v>166.710440455216</v>
      </c>
      <c r="D2806">
        <v>198.06411303229299</v>
      </c>
      <c r="E2806">
        <v>8.0318648628913003</v>
      </c>
      <c r="F2806">
        <v>426.15751857223802</v>
      </c>
      <c r="G2806">
        <v>352.03909212820997</v>
      </c>
      <c r="H2806">
        <v>15.4968869339836</v>
      </c>
      <c r="I2806">
        <v>68.608401866485707</v>
      </c>
      <c r="J2806">
        <v>5.0761467463276304</v>
      </c>
      <c r="O2806" t="str">
        <f t="shared" si="389"/>
        <v>Neutral</v>
      </c>
      <c r="P2806" t="str" cm="1">
        <f t="array" ref="P2806">_xlfn.IFS(C2805&lt;=60,"Soft",
C2805&lt;120,"Moderately Soft",
C2805&lt;=170,"Desirable",
C2805&lt;=240,"Moderately Hard",
C2805&gt;240,"Hard")</f>
        <v>Moderately Hard</v>
      </c>
      <c r="Q2806" t="str" cm="1">
        <f t="array" ref="Q2806">_xlfn.IFS(D2805&lt;50,"Non-Beneficial",
D2805&lt;=150,"Excellent",
D2805&lt;=250,"Good",
D2805&lt;=350,"Average",
D2805&lt;=500,"Poor",
D2805&lt;=800,"Very Poor",
D2805&gt;800,"Unacceptable")</f>
        <v>Good</v>
      </c>
      <c r="R2806" t="str">
        <f t="shared" si="388"/>
        <v>Needs Boiling</v>
      </c>
      <c r="S2806" t="str">
        <f t="shared" si="390"/>
        <v>Safe</v>
      </c>
      <c r="T2806" t="str">
        <f t="shared" si="391"/>
        <v>Unacceptable</v>
      </c>
      <c r="U2806" t="str">
        <f t="shared" si="392"/>
        <v>Acceptable</v>
      </c>
      <c r="V2806" t="str">
        <f t="shared" si="393"/>
        <v>Safe</v>
      </c>
      <c r="W2806" t="str">
        <f t="shared" si="394"/>
        <v>Acceptable</v>
      </c>
      <c r="AA2806" t="str">
        <f t="shared" si="395"/>
        <v>Not-Potable</v>
      </c>
      <c r="AB2806" t="str">
        <f t="shared" si="396"/>
        <v>Potable</v>
      </c>
      <c r="AC2806" t="s">
        <v>35</v>
      </c>
    </row>
    <row r="2807" spans="2:29" x14ac:dyDescent="0.3">
      <c r="B2807">
        <v>9.6382222682271905</v>
      </c>
      <c r="C2807">
        <v>226.47021511388701</v>
      </c>
      <c r="D2807">
        <v>307.39689085401898</v>
      </c>
      <c r="E2807">
        <v>6.8494013087585799</v>
      </c>
      <c r="F2807">
        <f>$AH$27</f>
        <v>333.77577661081307</v>
      </c>
      <c r="G2807">
        <v>278.25142365833602</v>
      </c>
      <c r="H2807">
        <v>13.7288831556115</v>
      </c>
      <c r="I2807">
        <v>69.268120437341395</v>
      </c>
      <c r="J2807">
        <v>4.6143696735338704</v>
      </c>
      <c r="O2807" t="str">
        <f t="shared" si="389"/>
        <v>Acidic</v>
      </c>
      <c r="P2807" t="str" cm="1">
        <f t="array" ref="P2807">_xlfn.IFS(C2806&lt;=60,"Soft",
C2806&lt;120,"Moderately Soft",
C2806&lt;=170,"Desirable",
C2806&lt;=240,"Moderately Hard",
C2806&gt;240,"Hard")</f>
        <v>Desirable</v>
      </c>
      <c r="Q2807" t="str" cm="1">
        <f t="array" ref="Q2807">_xlfn.IFS(D2806&lt;50,"Non-Beneficial",
D2806&lt;=150,"Excellent",
D2806&lt;=250,"Good",
D2806&lt;=350,"Average",
D2806&lt;=500,"Poor",
D2806&lt;=800,"Very Poor",
D2806&gt;800,"Unacceptable")</f>
        <v>Good</v>
      </c>
      <c r="R2807" t="str">
        <f t="shared" si="388"/>
        <v>Unacceptable</v>
      </c>
      <c r="S2807" t="str">
        <f t="shared" si="390"/>
        <v>Unsafe</v>
      </c>
      <c r="T2807" t="str">
        <f t="shared" si="391"/>
        <v>Acceptable</v>
      </c>
      <c r="U2807" t="str">
        <f t="shared" si="392"/>
        <v>Acceptable</v>
      </c>
      <c r="V2807" t="str">
        <f t="shared" si="393"/>
        <v>Safe</v>
      </c>
      <c r="W2807" t="str">
        <f t="shared" si="394"/>
        <v>Unacceptable</v>
      </c>
      <c r="AA2807" t="str">
        <f t="shared" si="395"/>
        <v>Not-Potable</v>
      </c>
      <c r="AB2807" t="str">
        <f t="shared" si="396"/>
        <v>Not-Potable</v>
      </c>
      <c r="AC2807" t="s">
        <v>35</v>
      </c>
    </row>
    <row r="2808" spans="2:29" x14ac:dyDescent="0.3">
      <c r="B2808">
        <v>7.3373998496974204</v>
      </c>
      <c r="C2808">
        <v>176.75349958886099</v>
      </c>
      <c r="D2808">
        <v>185.43499362354302</v>
      </c>
      <c r="E2808">
        <v>7.1270777981217996</v>
      </c>
      <c r="F2808">
        <v>278.36117692577398</v>
      </c>
      <c r="G2808">
        <v>427.93068664583399</v>
      </c>
      <c r="H2808">
        <v>14.7730048797525</v>
      </c>
      <c r="I2808">
        <v>85.680836151592402</v>
      </c>
      <c r="J2808">
        <v>4.9818339429250198</v>
      </c>
      <c r="O2808" t="str">
        <f t="shared" si="389"/>
        <v>Alkaline</v>
      </c>
      <c r="P2808" t="str" cm="1">
        <f t="array" ref="P2808">_xlfn.IFS(C2807&lt;=60,"Soft",
C2807&lt;120,"Moderately Soft",
C2807&lt;=170,"Desirable",
C2807&lt;=240,"Moderately Hard",
C2807&gt;240,"Hard")</f>
        <v>Moderately Hard</v>
      </c>
      <c r="Q2808" t="str" cm="1">
        <f t="array" ref="Q2808">_xlfn.IFS(D2807&lt;50,"Non-Beneficial",
D2807&lt;=150,"Excellent",
D2807&lt;=250,"Good",
D2807&lt;=350,"Average",
D2807&lt;=500,"Poor",
D2807&lt;=800,"Very Poor",
D2807&gt;800,"Unacceptable")</f>
        <v>Average</v>
      </c>
      <c r="R2808" t="str">
        <f t="shared" si="388"/>
        <v>Needs Boiling</v>
      </c>
      <c r="S2808" t="str">
        <f t="shared" si="390"/>
        <v>Safe</v>
      </c>
      <c r="T2808" t="str">
        <f t="shared" si="391"/>
        <v>Acceptable</v>
      </c>
      <c r="U2808" t="str">
        <f t="shared" si="392"/>
        <v>Acceptable</v>
      </c>
      <c r="V2808" t="str">
        <f t="shared" si="393"/>
        <v>Safe</v>
      </c>
      <c r="W2808" t="str">
        <f t="shared" si="394"/>
        <v>Acceptable</v>
      </c>
      <c r="AA2808" t="str">
        <f t="shared" si="395"/>
        <v>Not-Potable</v>
      </c>
      <c r="AB2808" t="str">
        <f t="shared" si="396"/>
        <v>Potable</v>
      </c>
      <c r="AC2808" t="s">
        <v>35</v>
      </c>
    </row>
    <row r="2809" spans="2:29" x14ac:dyDescent="0.3">
      <c r="B2809">
        <f>$AG$27</f>
        <v>7.080794504276815</v>
      </c>
      <c r="C2809">
        <v>241.06692886610199</v>
      </c>
      <c r="D2809">
        <v>226.56714624810999</v>
      </c>
      <c r="E2809">
        <v>7.29382280855594</v>
      </c>
      <c r="F2809">
        <f>$AH$27</f>
        <v>333.77577661081307</v>
      </c>
      <c r="G2809">
        <v>315.604327408411</v>
      </c>
      <c r="H2809">
        <v>16.404805250012799</v>
      </c>
      <c r="I2809">
        <v>46.1391826028282</v>
      </c>
      <c r="J2809">
        <v>3.7352044508851598</v>
      </c>
      <c r="O2809" t="str">
        <f t="shared" si="389"/>
        <v>Neutral</v>
      </c>
      <c r="P2809" t="str" cm="1">
        <f t="array" ref="P2809">_xlfn.IFS(C2808&lt;=60,"Soft",
C2808&lt;120,"Moderately Soft",
C2808&lt;=170,"Desirable",
C2808&lt;=240,"Moderately Hard",
C2808&gt;240,"Hard")</f>
        <v>Moderately Hard</v>
      </c>
      <c r="Q2809" t="str" cm="1">
        <f t="array" ref="Q2809">_xlfn.IFS(D2808&lt;50,"Non-Beneficial",
D2808&lt;=150,"Excellent",
D2808&lt;=250,"Good",
D2808&lt;=350,"Average",
D2808&lt;=500,"Poor",
D2808&lt;=800,"Very Poor",
D2808&gt;800,"Unacceptable")</f>
        <v>Good</v>
      </c>
      <c r="R2809" t="str">
        <f t="shared" si="388"/>
        <v>Unacceptable</v>
      </c>
      <c r="S2809" t="str">
        <f t="shared" si="390"/>
        <v>Safe</v>
      </c>
      <c r="T2809" t="str">
        <f t="shared" si="391"/>
        <v>Acceptable</v>
      </c>
      <c r="U2809" t="str">
        <f t="shared" si="392"/>
        <v>Acceptable</v>
      </c>
      <c r="V2809" t="str">
        <f t="shared" si="393"/>
        <v>Unsafe</v>
      </c>
      <c r="W2809" t="str">
        <f t="shared" si="394"/>
        <v>Acceptable</v>
      </c>
      <c r="AA2809" t="str">
        <f t="shared" si="395"/>
        <v>Not-Potable</v>
      </c>
      <c r="AB2809" t="str">
        <f t="shared" si="396"/>
        <v>Not-Potable</v>
      </c>
      <c r="AC2809" t="s">
        <v>35</v>
      </c>
    </row>
    <row r="2810" spans="2:29" x14ac:dyDescent="0.3">
      <c r="B2810">
        <f>$AG$27</f>
        <v>7.080794504276815</v>
      </c>
      <c r="C2810">
        <v>181.63014959101</v>
      </c>
      <c r="D2810">
        <v>226.65138527587203</v>
      </c>
      <c r="E2810">
        <v>7.2210679200142698</v>
      </c>
      <c r="F2810">
        <f>$AH$27</f>
        <v>333.77577661081307</v>
      </c>
      <c r="G2810">
        <v>521.87351506658899</v>
      </c>
      <c r="H2810">
        <v>10.9854215854144</v>
      </c>
      <c r="I2810">
        <v>76.126351526004996</v>
      </c>
      <c r="J2810">
        <v>3.29194287286641</v>
      </c>
      <c r="O2810" t="str">
        <f t="shared" si="389"/>
        <v>Neutral</v>
      </c>
      <c r="P2810" t="str" cm="1">
        <f t="array" ref="P2810">_xlfn.IFS(C2809&lt;=60,"Soft",
C2809&lt;120,"Moderately Soft",
C2809&lt;=170,"Desirable",
C2809&lt;=240,"Moderately Hard",
C2809&gt;240,"Hard")</f>
        <v>Hard</v>
      </c>
      <c r="Q2810" t="str" cm="1">
        <f t="array" ref="Q2810">_xlfn.IFS(D2809&lt;50,"Non-Beneficial",
D2809&lt;=150,"Excellent",
D2809&lt;=250,"Good",
D2809&lt;=350,"Average",
D2809&lt;=500,"Poor",
D2809&lt;=800,"Very Poor",
D2809&gt;800,"Unacceptable")</f>
        <v>Good</v>
      </c>
      <c r="R2810" t="str">
        <f t="shared" si="388"/>
        <v>Unacceptable</v>
      </c>
      <c r="S2810" t="str">
        <f t="shared" si="390"/>
        <v>Safe</v>
      </c>
      <c r="T2810" t="str">
        <f t="shared" si="391"/>
        <v>Acceptable</v>
      </c>
      <c r="U2810" t="str">
        <f t="shared" si="392"/>
        <v>Acceptable</v>
      </c>
      <c r="V2810" t="str">
        <f t="shared" si="393"/>
        <v>Safe</v>
      </c>
      <c r="W2810" t="str">
        <f t="shared" si="394"/>
        <v>Acceptable</v>
      </c>
      <c r="AA2810" t="str">
        <f t="shared" si="395"/>
        <v>Not-Potable</v>
      </c>
      <c r="AB2810" t="str">
        <f t="shared" si="396"/>
        <v>Not-Potable</v>
      </c>
      <c r="AC2810" t="s">
        <v>35</v>
      </c>
    </row>
    <row r="2811" spans="2:29" x14ac:dyDescent="0.3">
      <c r="B2811">
        <v>8.2575965246703102</v>
      </c>
      <c r="C2811">
        <v>208.404165637212</v>
      </c>
      <c r="D2811">
        <v>201.090262703787</v>
      </c>
      <c r="E2811">
        <v>6.2305818253977803</v>
      </c>
      <c r="F2811">
        <v>235.770981853618</v>
      </c>
      <c r="G2811">
        <v>528.06865848365203</v>
      </c>
      <c r="H2811">
        <v>14.4107782461341</v>
      </c>
      <c r="I2811">
        <v>74.984937144728704</v>
      </c>
      <c r="J2811">
        <v>4.52857492544066</v>
      </c>
      <c r="O2811" t="str">
        <f t="shared" si="389"/>
        <v>Neutral</v>
      </c>
      <c r="P2811" t="str" cm="1">
        <f t="array" ref="P2811">_xlfn.IFS(C2810&lt;=60,"Soft",
C2810&lt;120,"Moderately Soft",
C2810&lt;=170,"Desirable",
C2810&lt;=240,"Moderately Hard",
C2810&gt;240,"Hard")</f>
        <v>Moderately Hard</v>
      </c>
      <c r="Q2811" t="str" cm="1">
        <f t="array" ref="Q2811">_xlfn.IFS(D2810&lt;50,"Non-Beneficial",
D2810&lt;=150,"Excellent",
D2810&lt;=250,"Good",
D2810&lt;=350,"Average",
D2810&lt;=500,"Poor",
D2810&lt;=800,"Very Poor",
D2810&gt;800,"Unacceptable")</f>
        <v>Good</v>
      </c>
      <c r="R2811" t="str">
        <f t="shared" si="388"/>
        <v>Unacceptable</v>
      </c>
      <c r="S2811" t="str">
        <f t="shared" si="390"/>
        <v>Safe</v>
      </c>
      <c r="T2811" t="str">
        <f t="shared" si="391"/>
        <v>Unacceptable</v>
      </c>
      <c r="U2811" t="str">
        <f t="shared" si="392"/>
        <v>Acceptable</v>
      </c>
      <c r="V2811" t="str">
        <f t="shared" si="393"/>
        <v>Safe</v>
      </c>
      <c r="W2811" t="str">
        <f t="shared" si="394"/>
        <v>Acceptable</v>
      </c>
      <c r="AA2811" t="str">
        <f t="shared" si="395"/>
        <v>Not-Potable</v>
      </c>
      <c r="AB2811" t="str">
        <f t="shared" si="396"/>
        <v>Not-Potable</v>
      </c>
      <c r="AC2811" t="s">
        <v>35</v>
      </c>
    </row>
    <row r="2812" spans="2:29" x14ac:dyDescent="0.3">
      <c r="B2812">
        <v>8.3152676200310793</v>
      </c>
      <c r="C2812">
        <v>229.75744606378899</v>
      </c>
      <c r="D2812">
        <v>150.778503428774</v>
      </c>
      <c r="E2812">
        <v>7.0535033286516899</v>
      </c>
      <c r="F2812">
        <f>$AH$27</f>
        <v>333.77577661081307</v>
      </c>
      <c r="G2812">
        <v>446.95491008522799</v>
      </c>
      <c r="H2812">
        <v>12.195093858269299</v>
      </c>
      <c r="I2812">
        <v>77.523430018869703</v>
      </c>
      <c r="J2812">
        <v>4.1285253608325903</v>
      </c>
      <c r="O2812" t="str">
        <f t="shared" si="389"/>
        <v>Alkaline</v>
      </c>
      <c r="P2812" t="str" cm="1">
        <f t="array" ref="P2812">_xlfn.IFS(C2811&lt;=60,"Soft",
C2811&lt;120,"Moderately Soft",
C2811&lt;=170,"Desirable",
C2811&lt;=240,"Moderately Hard",
C2811&gt;240,"Hard")</f>
        <v>Moderately Hard</v>
      </c>
      <c r="Q2812" t="str" cm="1">
        <f t="array" ref="Q2812">_xlfn.IFS(D2811&lt;50,"Non-Beneficial",
D2811&lt;=150,"Excellent",
D2811&lt;=250,"Good",
D2811&lt;=350,"Average",
D2811&lt;=500,"Poor",
D2811&lt;=800,"Very Poor",
D2811&gt;800,"Unacceptable")</f>
        <v>Good</v>
      </c>
      <c r="R2812" t="str">
        <f t="shared" si="388"/>
        <v>Needs Boiling</v>
      </c>
      <c r="S2812" t="str">
        <f t="shared" si="390"/>
        <v>Safe</v>
      </c>
      <c r="T2812" t="str">
        <f t="shared" si="391"/>
        <v>Unacceptable</v>
      </c>
      <c r="U2812" t="str">
        <f t="shared" si="392"/>
        <v>Acceptable</v>
      </c>
      <c r="V2812" t="str">
        <f t="shared" si="393"/>
        <v>Safe</v>
      </c>
      <c r="W2812" t="str">
        <f t="shared" si="394"/>
        <v>Acceptable</v>
      </c>
      <c r="AA2812" t="str">
        <f t="shared" si="395"/>
        <v>Not-Potable</v>
      </c>
      <c r="AB2812" t="str">
        <f t="shared" si="396"/>
        <v>Not-Potable</v>
      </c>
      <c r="AC2812" t="s">
        <v>35</v>
      </c>
    </row>
    <row r="2813" spans="2:29" x14ac:dyDescent="0.3">
      <c r="B2813">
        <f>$AG$27</f>
        <v>7.080794504276815</v>
      </c>
      <c r="C2813">
        <v>114.733544971534</v>
      </c>
      <c r="D2813">
        <v>136.77994040001201</v>
      </c>
      <c r="E2813">
        <v>9.9812004558159</v>
      </c>
      <c r="F2813">
        <v>441.82677662869997</v>
      </c>
      <c r="G2813">
        <v>524.00035517210199</v>
      </c>
      <c r="H2813">
        <v>11.384858471731899</v>
      </c>
      <c r="I2813">
        <v>71.153284659190007</v>
      </c>
      <c r="J2813">
        <v>3.2938483740192699</v>
      </c>
      <c r="O2813" t="str">
        <f t="shared" si="389"/>
        <v>Alkaline</v>
      </c>
      <c r="P2813" t="str" cm="1">
        <f t="array" ref="P2813">_xlfn.IFS(C2812&lt;=60,"Soft",
C2812&lt;120,"Moderately Soft",
C2812&lt;=170,"Desirable",
C2812&lt;=240,"Moderately Hard",
C2812&gt;240,"Hard")</f>
        <v>Moderately Hard</v>
      </c>
      <c r="Q2813" t="str" cm="1">
        <f t="array" ref="Q2813">_xlfn.IFS(D2812&lt;50,"Non-Beneficial",
D2812&lt;=150,"Excellent",
D2812&lt;=250,"Good",
D2812&lt;=350,"Average",
D2812&lt;=500,"Poor",
D2812&lt;=800,"Very Poor",
D2812&gt;800,"Unacceptable")</f>
        <v>Good</v>
      </c>
      <c r="R2813" t="str">
        <f t="shared" si="388"/>
        <v>Unacceptable</v>
      </c>
      <c r="S2813" t="str">
        <f t="shared" si="390"/>
        <v>Safe</v>
      </c>
      <c r="T2813" t="str">
        <f t="shared" si="391"/>
        <v>Acceptable</v>
      </c>
      <c r="U2813" t="str">
        <f t="shared" si="392"/>
        <v>Acceptable</v>
      </c>
      <c r="V2813" t="str">
        <f t="shared" si="393"/>
        <v>Safe</v>
      </c>
      <c r="W2813" t="str">
        <f t="shared" si="394"/>
        <v>Acceptable</v>
      </c>
      <c r="AA2813" t="str">
        <f t="shared" si="395"/>
        <v>Not-Potable</v>
      </c>
      <c r="AB2813" t="str">
        <f t="shared" si="396"/>
        <v>Not-Potable</v>
      </c>
      <c r="AC2813" t="s">
        <v>35</v>
      </c>
    </row>
    <row r="2814" spans="2:29" x14ac:dyDescent="0.3">
      <c r="B2814">
        <v>7.1715935545348399</v>
      </c>
      <c r="C2814">
        <v>250.225296508333</v>
      </c>
      <c r="D2814">
        <v>224.310269868891</v>
      </c>
      <c r="E2814">
        <v>7.6976748501986201</v>
      </c>
      <c r="F2814">
        <f>$AH$27</f>
        <v>333.77577661081307</v>
      </c>
      <c r="G2814">
        <v>462.76697620657399</v>
      </c>
      <c r="H2814">
        <v>7.9233976340829599</v>
      </c>
      <c r="I2814">
        <v>79.697763996913594</v>
      </c>
      <c r="J2814">
        <v>4.6227361102974296</v>
      </c>
      <c r="O2814" t="str">
        <f t="shared" si="389"/>
        <v>Neutral</v>
      </c>
      <c r="P2814" t="str" cm="1">
        <f t="array" ref="P2814">_xlfn.IFS(C2813&lt;=60,"Soft",
C2813&lt;120,"Moderately Soft",
C2813&lt;=170,"Desirable",
C2813&lt;=240,"Moderately Hard",
C2813&gt;240,"Hard")</f>
        <v>Moderately Soft</v>
      </c>
      <c r="Q2814" t="str" cm="1">
        <f t="array" ref="Q2814">_xlfn.IFS(D2813&lt;50,"Non-Beneficial",
D2813&lt;=150,"Excellent",
D2813&lt;=250,"Good",
D2813&lt;=350,"Average",
D2813&lt;=500,"Poor",
D2813&lt;=800,"Very Poor",
D2813&gt;800,"Unacceptable")</f>
        <v>Excellent</v>
      </c>
      <c r="R2814" t="str">
        <f t="shared" si="388"/>
        <v>Unacceptable</v>
      </c>
      <c r="S2814" t="str">
        <f t="shared" si="390"/>
        <v>Unsafe</v>
      </c>
      <c r="T2814" t="str">
        <f t="shared" si="391"/>
        <v>Unacceptable</v>
      </c>
      <c r="U2814" t="str">
        <f t="shared" si="392"/>
        <v>Acceptable</v>
      </c>
      <c r="V2814" t="str">
        <f t="shared" si="393"/>
        <v>Safe</v>
      </c>
      <c r="W2814" t="str">
        <f t="shared" si="394"/>
        <v>Acceptable</v>
      </c>
      <c r="AA2814" t="str">
        <f t="shared" si="395"/>
        <v>Not-Potable</v>
      </c>
      <c r="AB2814" t="str">
        <f t="shared" si="396"/>
        <v>Not-Potable</v>
      </c>
      <c r="AC2814" t="s">
        <v>35</v>
      </c>
    </row>
    <row r="2815" spans="2:29" x14ac:dyDescent="0.3">
      <c r="B2815">
        <v>6.9412789044310497</v>
      </c>
      <c r="C2815">
        <v>180.817722045907</v>
      </c>
      <c r="D2815">
        <v>154.33134836912001</v>
      </c>
      <c r="E2815">
        <v>7.1401219533365499</v>
      </c>
      <c r="F2815">
        <v>325.51585724236099</v>
      </c>
      <c r="G2815">
        <v>480.87854355189103</v>
      </c>
      <c r="H2815">
        <v>20.302336552241702</v>
      </c>
      <c r="I2815">
        <v>61.520686620461603</v>
      </c>
      <c r="J2815">
        <v>4.1789597715709599</v>
      </c>
      <c r="O2815" t="str">
        <f t="shared" si="389"/>
        <v>Neutral</v>
      </c>
      <c r="P2815" t="str" cm="1">
        <f t="array" ref="P2815">_xlfn.IFS(C2814&lt;=60,"Soft",
C2814&lt;120,"Moderately Soft",
C2814&lt;=170,"Desirable",
C2814&lt;=240,"Moderately Hard",
C2814&gt;240,"Hard")</f>
        <v>Hard</v>
      </c>
      <c r="Q2815" t="str" cm="1">
        <f t="array" ref="Q2815">_xlfn.IFS(D2814&lt;50,"Non-Beneficial",
D2814&lt;=150,"Excellent",
D2814&lt;=250,"Good",
D2814&lt;=350,"Average",
D2814&lt;=500,"Poor",
D2814&lt;=800,"Very Poor",
D2814&gt;800,"Unacceptable")</f>
        <v>Good</v>
      </c>
      <c r="R2815" t="str">
        <f t="shared" si="388"/>
        <v>Unacceptable</v>
      </c>
      <c r="S2815" t="str">
        <f t="shared" si="390"/>
        <v>Safe</v>
      </c>
      <c r="T2815" t="str">
        <f t="shared" si="391"/>
        <v>Acceptable</v>
      </c>
      <c r="U2815" t="str">
        <f t="shared" si="392"/>
        <v>Acceptable</v>
      </c>
      <c r="V2815" t="str">
        <f t="shared" si="393"/>
        <v>Safe</v>
      </c>
      <c r="W2815" t="str">
        <f t="shared" si="394"/>
        <v>Acceptable</v>
      </c>
      <c r="AA2815" t="str">
        <f t="shared" si="395"/>
        <v>Not-Potable</v>
      </c>
      <c r="AB2815" t="str">
        <f t="shared" si="396"/>
        <v>Not-Potable</v>
      </c>
      <c r="AC2815" t="s">
        <v>35</v>
      </c>
    </row>
    <row r="2816" spans="2:29" x14ac:dyDescent="0.3">
      <c r="B2816">
        <f>$AG$27</f>
        <v>7.080794504276815</v>
      </c>
      <c r="C2816">
        <v>256.936377709422</v>
      </c>
      <c r="D2816">
        <v>137.66330789042601</v>
      </c>
      <c r="E2816">
        <v>5.0838659247156901</v>
      </c>
      <c r="F2816">
        <v>290.31103360347299</v>
      </c>
      <c r="G2816">
        <v>384.90651624541903</v>
      </c>
      <c r="H2816">
        <v>17.731523200829599</v>
      </c>
      <c r="I2816">
        <v>58.354855885261401</v>
      </c>
      <c r="J2816">
        <v>3.9792968666883999</v>
      </c>
      <c r="O2816" t="str">
        <f t="shared" si="389"/>
        <v>Neutral</v>
      </c>
      <c r="P2816" t="str" cm="1">
        <f t="array" ref="P2816">_xlfn.IFS(C2815&lt;=60,"Soft",
C2815&lt;120,"Moderately Soft",
C2815&lt;=170,"Desirable",
C2815&lt;=240,"Moderately Hard",
C2815&gt;240,"Hard")</f>
        <v>Moderately Hard</v>
      </c>
      <c r="Q2816" t="str" cm="1">
        <f t="array" ref="Q2816">_xlfn.IFS(D2815&lt;50,"Non-Beneficial",
D2815&lt;=150,"Excellent",
D2815&lt;=250,"Good",
D2815&lt;=350,"Average",
D2815&lt;=500,"Poor",
D2815&lt;=800,"Very Poor",
D2815&gt;800,"Unacceptable")</f>
        <v>Good</v>
      </c>
      <c r="R2816" t="str">
        <f t="shared" si="388"/>
        <v>Unacceptable</v>
      </c>
      <c r="S2816" t="str">
        <f t="shared" si="390"/>
        <v>Safe</v>
      </c>
      <c r="T2816" t="str">
        <f t="shared" si="391"/>
        <v>Acceptable</v>
      </c>
      <c r="U2816" t="str">
        <f t="shared" si="392"/>
        <v>Unacceptable</v>
      </c>
      <c r="V2816" t="str">
        <f t="shared" si="393"/>
        <v>Safe</v>
      </c>
      <c r="W2816" t="str">
        <f t="shared" si="394"/>
        <v>Acceptable</v>
      </c>
      <c r="AA2816" t="str">
        <f t="shared" si="395"/>
        <v>Not-Potable</v>
      </c>
      <c r="AB2816" t="str">
        <f t="shared" si="396"/>
        <v>Not-Potable</v>
      </c>
      <c r="AC2816" t="s">
        <v>35</v>
      </c>
    </row>
    <row r="2817" spans="2:29" x14ac:dyDescent="0.3">
      <c r="B2817">
        <v>6.88854760313379</v>
      </c>
      <c r="C2817">
        <v>179.63247547378299</v>
      </c>
      <c r="D2817">
        <v>307.22298232649302</v>
      </c>
      <c r="E2817">
        <v>6.5793280711047704</v>
      </c>
      <c r="F2817">
        <v>284.885743317628</v>
      </c>
      <c r="G2817">
        <v>393.49315529227403</v>
      </c>
      <c r="H2817">
        <v>7.7010101535648197</v>
      </c>
      <c r="I2817">
        <v>63.293584520943199</v>
      </c>
      <c r="J2817">
        <v>2.9014320441377399</v>
      </c>
      <c r="O2817" t="str">
        <f t="shared" si="389"/>
        <v>Neutral</v>
      </c>
      <c r="P2817" t="str" cm="1">
        <f t="array" ref="P2817">_xlfn.IFS(C2816&lt;=60,"Soft",
C2816&lt;120,"Moderately Soft",
C2816&lt;=170,"Desirable",
C2816&lt;=240,"Moderately Hard",
C2816&gt;240,"Hard")</f>
        <v>Hard</v>
      </c>
      <c r="Q2817" t="str" cm="1">
        <f t="array" ref="Q2817">_xlfn.IFS(D2816&lt;50,"Non-Beneficial",
D2816&lt;=150,"Excellent",
D2816&lt;=250,"Good",
D2816&lt;=350,"Average",
D2816&lt;=500,"Poor",
D2816&lt;=800,"Very Poor",
D2816&gt;800,"Unacceptable")</f>
        <v>Excellent</v>
      </c>
      <c r="R2817" t="str">
        <f t="shared" si="388"/>
        <v>Needs Boiling</v>
      </c>
      <c r="S2817" t="str">
        <f t="shared" si="390"/>
        <v>Safe</v>
      </c>
      <c r="T2817" t="str">
        <f t="shared" si="391"/>
        <v>Acceptable</v>
      </c>
      <c r="U2817" t="str">
        <f t="shared" si="392"/>
        <v>Acceptable</v>
      </c>
      <c r="V2817" t="str">
        <f t="shared" si="393"/>
        <v>Safe</v>
      </c>
      <c r="W2817" t="str">
        <f t="shared" si="394"/>
        <v>Acceptable</v>
      </c>
      <c r="AA2817" t="str">
        <f t="shared" si="395"/>
        <v>Not-Potable</v>
      </c>
      <c r="AB2817" t="str">
        <f t="shared" si="396"/>
        <v>Potable</v>
      </c>
      <c r="AC2817" t="s">
        <v>35</v>
      </c>
    </row>
    <row r="2818" spans="2:29" x14ac:dyDescent="0.3">
      <c r="B2818">
        <v>6.8331110185961599</v>
      </c>
      <c r="C2818">
        <v>178.65807367541299</v>
      </c>
      <c r="D2818">
        <v>314.61196759970403</v>
      </c>
      <c r="E2818">
        <v>7.9428571533827901</v>
      </c>
      <c r="F2818">
        <v>302.535370636891</v>
      </c>
      <c r="G2818">
        <v>415.09743849972398</v>
      </c>
      <c r="H2818">
        <v>19.370328472583701</v>
      </c>
      <c r="I2818">
        <f>$AI$27</f>
        <v>66.396292946768</v>
      </c>
      <c r="J2818">
        <v>3.0215735952193099</v>
      </c>
      <c r="O2818" t="str">
        <f t="shared" si="389"/>
        <v>Neutral</v>
      </c>
      <c r="P2818" t="str" cm="1">
        <f t="array" ref="P2818">_xlfn.IFS(C2817&lt;=60,"Soft",
C2817&lt;120,"Moderately Soft",
C2817&lt;=170,"Desirable",
C2817&lt;=240,"Moderately Hard",
C2817&gt;240,"Hard")</f>
        <v>Moderately Hard</v>
      </c>
      <c r="Q2818" t="str" cm="1">
        <f t="array" ref="Q2818">_xlfn.IFS(D2817&lt;50,"Non-Beneficial",
D2817&lt;=150,"Excellent",
D2817&lt;=250,"Good",
D2817&lt;=350,"Average",
D2817&lt;=500,"Poor",
D2817&lt;=800,"Very Poor",
D2817&gt;800,"Unacceptable")</f>
        <v>Average</v>
      </c>
      <c r="R2818" t="str">
        <f t="shared" si="388"/>
        <v>Needs Boiling</v>
      </c>
      <c r="S2818" t="str">
        <f t="shared" si="390"/>
        <v>Safe</v>
      </c>
      <c r="T2818" t="str">
        <f t="shared" si="391"/>
        <v>Acceptable</v>
      </c>
      <c r="U2818" t="str">
        <f t="shared" si="392"/>
        <v>Acceptable</v>
      </c>
      <c r="V2818" t="str">
        <f t="shared" si="393"/>
        <v>Safe</v>
      </c>
      <c r="W2818" t="str">
        <f t="shared" si="394"/>
        <v>Acceptable</v>
      </c>
      <c r="AA2818" t="str">
        <f t="shared" si="395"/>
        <v>Potable</v>
      </c>
      <c r="AB2818" t="str">
        <f t="shared" si="396"/>
        <v>Potable</v>
      </c>
      <c r="AC2818" t="s">
        <v>35</v>
      </c>
    </row>
    <row r="2819" spans="2:29" x14ac:dyDescent="0.3">
      <c r="B2819">
        <v>8.2479580561436805</v>
      </c>
      <c r="C2819">
        <v>195.53953590539001</v>
      </c>
      <c r="D2819">
        <v>283.27167338164401</v>
      </c>
      <c r="E2819">
        <v>5.3782859611811196</v>
      </c>
      <c r="F2819">
        <v>281.22985260366602</v>
      </c>
      <c r="G2819">
        <v>588.69919339969294</v>
      </c>
      <c r="H2819">
        <v>18.076937753034802</v>
      </c>
      <c r="I2819">
        <v>70.793036181293402</v>
      </c>
      <c r="J2819">
        <v>4.7232307058590202</v>
      </c>
      <c r="O2819" t="str">
        <f t="shared" si="389"/>
        <v>Neutral</v>
      </c>
      <c r="P2819" t="str" cm="1">
        <f t="array" ref="P2819">_xlfn.IFS(C2818&lt;=60,"Soft",
C2818&lt;120,"Moderately Soft",
C2818&lt;=170,"Desirable",
C2818&lt;=240,"Moderately Hard",
C2818&gt;240,"Hard")</f>
        <v>Moderately Hard</v>
      </c>
      <c r="Q2819" t="str" cm="1">
        <f t="array" ref="Q2819">_xlfn.IFS(D2818&lt;50,"Non-Beneficial",
D2818&lt;=150,"Excellent",
D2818&lt;=250,"Good",
D2818&lt;=350,"Average",
D2818&lt;=500,"Poor",
D2818&lt;=800,"Very Poor",
D2818&gt;800,"Unacceptable")</f>
        <v>Average</v>
      </c>
      <c r="R2819" t="str">
        <f t="shared" ref="R2819:R2882" si="397">IF(E2818&lt;=5,"Acceptable",
IF(E2818&lt;=7,"Needs Boiling","Unacceptable"))</f>
        <v>Unacceptable</v>
      </c>
      <c r="S2819" t="str">
        <f t="shared" si="390"/>
        <v>Safe</v>
      </c>
      <c r="T2819" t="str">
        <f t="shared" si="391"/>
        <v>Acceptable</v>
      </c>
      <c r="U2819" t="str">
        <f t="shared" si="392"/>
        <v>Acceptable</v>
      </c>
      <c r="V2819" t="str">
        <f t="shared" si="393"/>
        <v>Safe</v>
      </c>
      <c r="W2819" t="str">
        <f t="shared" si="394"/>
        <v>Acceptable</v>
      </c>
      <c r="AA2819" t="str">
        <f t="shared" si="395"/>
        <v>Not-Potable</v>
      </c>
      <c r="AB2819" t="str">
        <f t="shared" si="396"/>
        <v>Potable</v>
      </c>
      <c r="AC2819" t="s">
        <v>35</v>
      </c>
    </row>
    <row r="2820" spans="2:29" x14ac:dyDescent="0.3">
      <c r="B2820">
        <v>8.9223797998838208</v>
      </c>
      <c r="C2820">
        <v>278.619448193376</v>
      </c>
      <c r="D2820">
        <v>219.63476003375598</v>
      </c>
      <c r="E2820">
        <v>8.1056384881917491</v>
      </c>
      <c r="F2820">
        <v>334.05369272449502</v>
      </c>
      <c r="G2820">
        <v>385.87479949257101</v>
      </c>
      <c r="H2820">
        <v>8.8034752865491406</v>
      </c>
      <c r="I2820">
        <f>$AI$27</f>
        <v>66.396292946768</v>
      </c>
      <c r="J2820">
        <v>5.8218259901516598</v>
      </c>
      <c r="O2820" t="str">
        <f t="shared" ref="O2820:O2883" si="398">IF(B2819&lt;3,"Highly Acidic",
IF(AND(B2819&lt;6.52,B2819&gt;=3),"Acidic",
IF(AND(B2819&gt;=6.52,B2819&lt;=6.83),"Drinkable",
IF(AND(B2819&gt;6.83,B2819&lt;8),"Neutral",
IF(AND(B2819&gt;=8,B2819&lt;11),"Alkaline","Highly Alkaline")
))))</f>
        <v>Alkaline</v>
      </c>
      <c r="P2820" t="str" cm="1">
        <f t="array" ref="P2820">_xlfn.IFS(C2819&lt;=60,"Soft",
C2819&lt;120,"Moderately Soft",
C2819&lt;=170,"Desirable",
C2819&lt;=240,"Moderately Hard",
C2819&gt;240,"Hard")</f>
        <v>Moderately Hard</v>
      </c>
      <c r="Q2820" t="str" cm="1">
        <f t="array" ref="Q2820">_xlfn.IFS(D2819&lt;50,"Non-Beneficial",
D2819&lt;=150,"Excellent",
D2819&lt;=250,"Good",
D2819&lt;=350,"Average",
D2819&lt;=500,"Poor",
D2819&lt;=800,"Very Poor",
D2819&gt;800,"Unacceptable")</f>
        <v>Average</v>
      </c>
      <c r="R2820" t="str">
        <f t="shared" si="397"/>
        <v>Needs Boiling</v>
      </c>
      <c r="S2820" t="str">
        <f t="shared" ref="S2820:S2883" si="399">IF(F2819&lt;=400,"Safe","Unsafe")</f>
        <v>Safe</v>
      </c>
      <c r="T2820" t="str">
        <f t="shared" ref="T2820:T2883" si="400">IF(G2819&lt;=500,"Acceptable","Unacceptable")</f>
        <v>Unacceptable</v>
      </c>
      <c r="U2820" t="str">
        <f t="shared" ref="U2820:U2883" si="401">IF(H2819&lt;20,"Acceptable","Unacceptable")</f>
        <v>Acceptable</v>
      </c>
      <c r="V2820" t="str">
        <f t="shared" ref="V2820:V2883" si="402">IF(I2819&lt;=80,"Safe","Unsafe")</f>
        <v>Safe</v>
      </c>
      <c r="W2820" t="str">
        <f t="shared" ref="W2820:W2883" si="403">IF(J2819&lt;5,"Acceptable","Unacceptable")</f>
        <v>Acceptable</v>
      </c>
      <c r="AA2820" t="str">
        <f t="shared" ref="AA2820:AA2883" si="404">IF(
       AND(OR(O2820 = "Drinkable",O2820 = "Neutral"),
                OR(P2820 = "Desirable",P2820 = "Moderately Hard"),
                OR(Q2820 = "Excellent",Q2820 = "Good",Q2820 = "Average"),
                OR(R2820 = "Acceptable",R2820 = "Needs Boiling"),
                S2820 = "Safe",
                T2820 = "Acceptable",
                U2820 = "Acceptable",
                V2820 = "Safe",
                W2820 = "Acceptable"
               ),
     "Potable",
    "Not-Potable"
   )</f>
        <v>Not-Potable</v>
      </c>
      <c r="AB2820" t="str">
        <f t="shared" ref="AB2820:AB2883" si="405">IF(
        SUM(
                   IF(OR(O2820 = "Neutral",O2820 = "Drinkable"),1,0),
                   IF(OR(P2820 = "Desirable",P2820 = "Moderately Hard"),1,0),
                   IF(OR(Q2820 = "Good",Q2820 = "Average",Q2820 ="Excellent"),1,0),
                   IF(OR(R2820 = "Acceptable",R2820 = "Needs Boiling"),1,0),
                   IF(S2820 = "Safe",1,0),
                   IF(T2820 = "Acceptable",1,0),
                   IF(U2820 = "Acceptable",1,0),
                   IF(V2820 = "Safe",1,0),
                   IF(W2820 = "Acceptable",1,0)
               )&gt;7,
      "Potable",
      "Not-Potable"
  )</f>
        <v>Not-Potable</v>
      </c>
      <c r="AC2820" t="s">
        <v>35</v>
      </c>
    </row>
    <row r="2821" spans="2:29" x14ac:dyDescent="0.3">
      <c r="B2821">
        <v>7.3560567780554296</v>
      </c>
      <c r="C2821">
        <v>234.78230155080601</v>
      </c>
      <c r="D2821">
        <v>314.09063978836997</v>
      </c>
      <c r="E2821">
        <v>7.3955296826678003</v>
      </c>
      <c r="F2821">
        <v>283.50958254262099</v>
      </c>
      <c r="G2821">
        <v>428.75310359554499</v>
      </c>
      <c r="H2821">
        <v>22.166320991934501</v>
      </c>
      <c r="I2821">
        <v>87.399121890456598</v>
      </c>
      <c r="J2821">
        <v>4.5499168395182901</v>
      </c>
      <c r="O2821" t="str">
        <f t="shared" si="398"/>
        <v>Alkaline</v>
      </c>
      <c r="P2821" t="str" cm="1">
        <f t="array" ref="P2821">_xlfn.IFS(C2820&lt;=60,"Soft",
C2820&lt;120,"Moderately Soft",
C2820&lt;=170,"Desirable",
C2820&lt;=240,"Moderately Hard",
C2820&gt;240,"Hard")</f>
        <v>Hard</v>
      </c>
      <c r="Q2821" t="str" cm="1">
        <f t="array" ref="Q2821">_xlfn.IFS(D2820&lt;50,"Non-Beneficial",
D2820&lt;=150,"Excellent",
D2820&lt;=250,"Good",
D2820&lt;=350,"Average",
D2820&lt;=500,"Poor",
D2820&lt;=800,"Very Poor",
D2820&gt;800,"Unacceptable")</f>
        <v>Good</v>
      </c>
      <c r="R2821" t="str">
        <f t="shared" si="397"/>
        <v>Unacceptable</v>
      </c>
      <c r="S2821" t="str">
        <f t="shared" si="399"/>
        <v>Safe</v>
      </c>
      <c r="T2821" t="str">
        <f t="shared" si="400"/>
        <v>Acceptable</v>
      </c>
      <c r="U2821" t="str">
        <f t="shared" si="401"/>
        <v>Acceptable</v>
      </c>
      <c r="V2821" t="str">
        <f t="shared" si="402"/>
        <v>Safe</v>
      </c>
      <c r="W2821" t="str">
        <f t="shared" si="403"/>
        <v>Unacceptable</v>
      </c>
      <c r="AA2821" t="str">
        <f t="shared" si="404"/>
        <v>Not-Potable</v>
      </c>
      <c r="AB2821" t="str">
        <f t="shared" si="405"/>
        <v>Not-Potable</v>
      </c>
      <c r="AC2821" t="s">
        <v>35</v>
      </c>
    </row>
    <row r="2822" spans="2:29" x14ac:dyDescent="0.3">
      <c r="B2822">
        <f>$AG$27</f>
        <v>7.080794504276815</v>
      </c>
      <c r="C2822">
        <v>168.40952478826199</v>
      </c>
      <c r="D2822">
        <v>261.48537872669897</v>
      </c>
      <c r="E2822">
        <v>9.0304399384946894</v>
      </c>
      <c r="F2822">
        <v>424.30212248301302</v>
      </c>
      <c r="G2822">
        <v>445.34587529675099</v>
      </c>
      <c r="H2822">
        <v>10.6745824805241</v>
      </c>
      <c r="I2822">
        <v>51.876954761548298</v>
      </c>
      <c r="J2822">
        <v>3.8933268317338299</v>
      </c>
      <c r="O2822" t="str">
        <f t="shared" si="398"/>
        <v>Neutral</v>
      </c>
      <c r="P2822" t="str" cm="1">
        <f t="array" ref="P2822">_xlfn.IFS(C2821&lt;=60,"Soft",
C2821&lt;120,"Moderately Soft",
C2821&lt;=170,"Desirable",
C2821&lt;=240,"Moderately Hard",
C2821&gt;240,"Hard")</f>
        <v>Moderately Hard</v>
      </c>
      <c r="Q2822" t="str" cm="1">
        <f t="array" ref="Q2822">_xlfn.IFS(D2821&lt;50,"Non-Beneficial",
D2821&lt;=150,"Excellent",
D2821&lt;=250,"Good",
D2821&lt;=350,"Average",
D2821&lt;=500,"Poor",
D2821&lt;=800,"Very Poor",
D2821&gt;800,"Unacceptable")</f>
        <v>Average</v>
      </c>
      <c r="R2822" t="str">
        <f t="shared" si="397"/>
        <v>Unacceptable</v>
      </c>
      <c r="S2822" t="str">
        <f t="shared" si="399"/>
        <v>Safe</v>
      </c>
      <c r="T2822" t="str">
        <f t="shared" si="400"/>
        <v>Acceptable</v>
      </c>
      <c r="U2822" t="str">
        <f t="shared" si="401"/>
        <v>Unacceptable</v>
      </c>
      <c r="V2822" t="str">
        <f t="shared" si="402"/>
        <v>Unsafe</v>
      </c>
      <c r="W2822" t="str">
        <f t="shared" si="403"/>
        <v>Acceptable</v>
      </c>
      <c r="AA2822" t="str">
        <f t="shared" si="404"/>
        <v>Not-Potable</v>
      </c>
      <c r="AB2822" t="str">
        <f t="shared" si="405"/>
        <v>Not-Potable</v>
      </c>
      <c r="AC2822" t="s">
        <v>35</v>
      </c>
    </row>
    <row r="2823" spans="2:29" x14ac:dyDescent="0.3">
      <c r="B2823">
        <v>9.7527032265198397</v>
      </c>
      <c r="C2823">
        <v>269.64037809254398</v>
      </c>
      <c r="D2823">
        <v>101.94325411157601</v>
      </c>
      <c r="E2823">
        <v>7.9780439839007897</v>
      </c>
      <c r="F2823">
        <v>298.08246225883602</v>
      </c>
      <c r="G2823">
        <v>580.00353357545703</v>
      </c>
      <c r="H2823">
        <v>12.562614890894199</v>
      </c>
      <c r="I2823">
        <v>51.353052137993402</v>
      </c>
      <c r="J2823">
        <v>3.4221104746990898</v>
      </c>
      <c r="O2823" t="str">
        <f t="shared" si="398"/>
        <v>Neutral</v>
      </c>
      <c r="P2823" t="str" cm="1">
        <f t="array" ref="P2823">_xlfn.IFS(C2822&lt;=60,"Soft",
C2822&lt;120,"Moderately Soft",
C2822&lt;=170,"Desirable",
C2822&lt;=240,"Moderately Hard",
C2822&gt;240,"Hard")</f>
        <v>Desirable</v>
      </c>
      <c r="Q2823" t="str" cm="1">
        <f t="array" ref="Q2823">_xlfn.IFS(D2822&lt;50,"Non-Beneficial",
D2822&lt;=150,"Excellent",
D2822&lt;=250,"Good",
D2822&lt;=350,"Average",
D2822&lt;=500,"Poor",
D2822&lt;=800,"Very Poor",
D2822&gt;800,"Unacceptable")</f>
        <v>Average</v>
      </c>
      <c r="R2823" t="str">
        <f t="shared" si="397"/>
        <v>Unacceptable</v>
      </c>
      <c r="S2823" t="str">
        <f t="shared" si="399"/>
        <v>Unsafe</v>
      </c>
      <c r="T2823" t="str">
        <f t="shared" si="400"/>
        <v>Acceptable</v>
      </c>
      <c r="U2823" t="str">
        <f t="shared" si="401"/>
        <v>Acceptable</v>
      </c>
      <c r="V2823" t="str">
        <f t="shared" si="402"/>
        <v>Safe</v>
      </c>
      <c r="W2823" t="str">
        <f t="shared" si="403"/>
        <v>Acceptable</v>
      </c>
      <c r="AA2823" t="str">
        <f t="shared" si="404"/>
        <v>Not-Potable</v>
      </c>
      <c r="AB2823" t="str">
        <f t="shared" si="405"/>
        <v>Not-Potable</v>
      </c>
      <c r="AC2823" t="s">
        <v>35</v>
      </c>
    </row>
    <row r="2824" spans="2:29" x14ac:dyDescent="0.3">
      <c r="B2824">
        <v>6.8441417674357101</v>
      </c>
      <c r="C2824">
        <v>184.39304269729701</v>
      </c>
      <c r="D2824">
        <v>414.08114821661701</v>
      </c>
      <c r="E2824">
        <v>6.4599873217121404</v>
      </c>
      <c r="F2824">
        <f>$AH$27</f>
        <v>333.77577661081307</v>
      </c>
      <c r="G2824">
        <v>398.04680429896098</v>
      </c>
      <c r="H2824">
        <v>13.1664157500974</v>
      </c>
      <c r="I2824">
        <v>68.890620122583599</v>
      </c>
      <c r="J2824">
        <v>3.4128531747136099</v>
      </c>
      <c r="O2824" t="str">
        <f t="shared" si="398"/>
        <v>Alkaline</v>
      </c>
      <c r="P2824" t="str" cm="1">
        <f t="array" ref="P2824">_xlfn.IFS(C2823&lt;=60,"Soft",
C2823&lt;120,"Moderately Soft",
C2823&lt;=170,"Desirable",
C2823&lt;=240,"Moderately Hard",
C2823&gt;240,"Hard")</f>
        <v>Hard</v>
      </c>
      <c r="Q2824" t="str" cm="1">
        <f t="array" ref="Q2824">_xlfn.IFS(D2823&lt;50,"Non-Beneficial",
D2823&lt;=150,"Excellent",
D2823&lt;=250,"Good",
D2823&lt;=350,"Average",
D2823&lt;=500,"Poor",
D2823&lt;=800,"Very Poor",
D2823&gt;800,"Unacceptable")</f>
        <v>Excellent</v>
      </c>
      <c r="R2824" t="str">
        <f t="shared" si="397"/>
        <v>Unacceptable</v>
      </c>
      <c r="S2824" t="str">
        <f t="shared" si="399"/>
        <v>Safe</v>
      </c>
      <c r="T2824" t="str">
        <f t="shared" si="400"/>
        <v>Unacceptable</v>
      </c>
      <c r="U2824" t="str">
        <f t="shared" si="401"/>
        <v>Acceptable</v>
      </c>
      <c r="V2824" t="str">
        <f t="shared" si="402"/>
        <v>Safe</v>
      </c>
      <c r="W2824" t="str">
        <f t="shared" si="403"/>
        <v>Acceptable</v>
      </c>
      <c r="AA2824" t="str">
        <f t="shared" si="404"/>
        <v>Not-Potable</v>
      </c>
      <c r="AB2824" t="str">
        <f t="shared" si="405"/>
        <v>Not-Potable</v>
      </c>
      <c r="AC2824" t="s">
        <v>35</v>
      </c>
    </row>
    <row r="2825" spans="2:29" x14ac:dyDescent="0.3">
      <c r="B2825">
        <v>6.9107651121843903</v>
      </c>
      <c r="C2825">
        <v>242.09133829521801</v>
      </c>
      <c r="D2825">
        <v>77.6443802153685</v>
      </c>
      <c r="E2825">
        <v>8.0458698312937997</v>
      </c>
      <c r="F2825">
        <v>440.63550910069301</v>
      </c>
      <c r="G2825">
        <v>487.93231029492301</v>
      </c>
      <c r="H2825">
        <v>18.376802008275099</v>
      </c>
      <c r="I2825">
        <v>45.3065387836794</v>
      </c>
      <c r="J2825">
        <v>4.3401489444805703</v>
      </c>
      <c r="O2825" t="str">
        <f t="shared" si="398"/>
        <v>Neutral</v>
      </c>
      <c r="P2825" t="str" cm="1">
        <f t="array" ref="P2825">_xlfn.IFS(C2824&lt;=60,"Soft",
C2824&lt;120,"Moderately Soft",
C2824&lt;=170,"Desirable",
C2824&lt;=240,"Moderately Hard",
C2824&gt;240,"Hard")</f>
        <v>Moderately Hard</v>
      </c>
      <c r="Q2825" t="str" cm="1">
        <f t="array" ref="Q2825">_xlfn.IFS(D2824&lt;50,"Non-Beneficial",
D2824&lt;=150,"Excellent",
D2824&lt;=250,"Good",
D2824&lt;=350,"Average",
D2824&lt;=500,"Poor",
D2824&lt;=800,"Very Poor",
D2824&gt;800,"Unacceptable")</f>
        <v>Poor</v>
      </c>
      <c r="R2825" t="str">
        <f t="shared" si="397"/>
        <v>Needs Boiling</v>
      </c>
      <c r="S2825" t="str">
        <f t="shared" si="399"/>
        <v>Safe</v>
      </c>
      <c r="T2825" t="str">
        <f t="shared" si="400"/>
        <v>Acceptable</v>
      </c>
      <c r="U2825" t="str">
        <f t="shared" si="401"/>
        <v>Acceptable</v>
      </c>
      <c r="V2825" t="str">
        <f t="shared" si="402"/>
        <v>Safe</v>
      </c>
      <c r="W2825" t="str">
        <f t="shared" si="403"/>
        <v>Acceptable</v>
      </c>
      <c r="AA2825" t="str">
        <f t="shared" si="404"/>
        <v>Not-Potable</v>
      </c>
      <c r="AB2825" t="str">
        <f t="shared" si="405"/>
        <v>Potable</v>
      </c>
      <c r="AC2825" t="s">
        <v>35</v>
      </c>
    </row>
    <row r="2826" spans="2:29" x14ac:dyDescent="0.3">
      <c r="B2826">
        <v>8.8018460456189302</v>
      </c>
      <c r="C2826">
        <v>205.40782501229199</v>
      </c>
      <c r="D2826">
        <v>131.21171942689401</v>
      </c>
      <c r="E2826">
        <v>6.7017665743044201</v>
      </c>
      <c r="F2826">
        <v>263.48272770480997</v>
      </c>
      <c r="G2826">
        <v>399.28356229552901</v>
      </c>
      <c r="H2826">
        <v>18.9090352087869</v>
      </c>
      <c r="I2826">
        <v>67.963341912103104</v>
      </c>
      <c r="J2826">
        <v>4.0314959527820697</v>
      </c>
      <c r="O2826" t="str">
        <f t="shared" si="398"/>
        <v>Neutral</v>
      </c>
      <c r="P2826" t="str" cm="1">
        <f t="array" ref="P2826">_xlfn.IFS(C2825&lt;=60,"Soft",
C2825&lt;120,"Moderately Soft",
C2825&lt;=170,"Desirable",
C2825&lt;=240,"Moderately Hard",
C2825&gt;240,"Hard")</f>
        <v>Hard</v>
      </c>
      <c r="Q2826" t="str" cm="1">
        <f t="array" ref="Q2826">_xlfn.IFS(D2825&lt;50,"Non-Beneficial",
D2825&lt;=150,"Excellent",
D2825&lt;=250,"Good",
D2825&lt;=350,"Average",
D2825&lt;=500,"Poor",
D2825&lt;=800,"Very Poor",
D2825&gt;800,"Unacceptable")</f>
        <v>Excellent</v>
      </c>
      <c r="R2826" t="str">
        <f t="shared" si="397"/>
        <v>Unacceptable</v>
      </c>
      <c r="S2826" t="str">
        <f t="shared" si="399"/>
        <v>Unsafe</v>
      </c>
      <c r="T2826" t="str">
        <f t="shared" si="400"/>
        <v>Acceptable</v>
      </c>
      <c r="U2826" t="str">
        <f t="shared" si="401"/>
        <v>Acceptable</v>
      </c>
      <c r="V2826" t="str">
        <f t="shared" si="402"/>
        <v>Safe</v>
      </c>
      <c r="W2826" t="str">
        <f t="shared" si="403"/>
        <v>Acceptable</v>
      </c>
      <c r="AA2826" t="str">
        <f t="shared" si="404"/>
        <v>Not-Potable</v>
      </c>
      <c r="AB2826" t="str">
        <f t="shared" si="405"/>
        <v>Not-Potable</v>
      </c>
      <c r="AC2826" t="s">
        <v>35</v>
      </c>
    </row>
    <row r="2827" spans="2:29" x14ac:dyDescent="0.3">
      <c r="B2827">
        <v>6.2831035880643498</v>
      </c>
      <c r="C2827">
        <v>236.82321446034101</v>
      </c>
      <c r="D2827">
        <v>261.88162173561199</v>
      </c>
      <c r="E2827">
        <v>9.3643611678819596</v>
      </c>
      <c r="F2827">
        <v>328.50351501704699</v>
      </c>
      <c r="G2827">
        <v>470.821568906979</v>
      </c>
      <c r="H2827">
        <v>16.351911504132101</v>
      </c>
      <c r="I2827">
        <v>68.910337393739695</v>
      </c>
      <c r="J2827">
        <v>2.6639207336968602</v>
      </c>
      <c r="O2827" t="str">
        <f t="shared" si="398"/>
        <v>Alkaline</v>
      </c>
      <c r="P2827" t="str" cm="1">
        <f t="array" ref="P2827">_xlfn.IFS(C2826&lt;=60,"Soft",
C2826&lt;120,"Moderately Soft",
C2826&lt;=170,"Desirable",
C2826&lt;=240,"Moderately Hard",
C2826&gt;240,"Hard")</f>
        <v>Moderately Hard</v>
      </c>
      <c r="Q2827" t="str" cm="1">
        <f t="array" ref="Q2827">_xlfn.IFS(D2826&lt;50,"Non-Beneficial",
D2826&lt;=150,"Excellent",
D2826&lt;=250,"Good",
D2826&lt;=350,"Average",
D2826&lt;=500,"Poor",
D2826&lt;=800,"Very Poor",
D2826&gt;800,"Unacceptable")</f>
        <v>Excellent</v>
      </c>
      <c r="R2827" t="str">
        <f t="shared" si="397"/>
        <v>Needs Boiling</v>
      </c>
      <c r="S2827" t="str">
        <f t="shared" si="399"/>
        <v>Safe</v>
      </c>
      <c r="T2827" t="str">
        <f t="shared" si="400"/>
        <v>Acceptable</v>
      </c>
      <c r="U2827" t="str">
        <f t="shared" si="401"/>
        <v>Acceptable</v>
      </c>
      <c r="V2827" t="str">
        <f t="shared" si="402"/>
        <v>Safe</v>
      </c>
      <c r="W2827" t="str">
        <f t="shared" si="403"/>
        <v>Acceptable</v>
      </c>
      <c r="AA2827" t="str">
        <f t="shared" si="404"/>
        <v>Not-Potable</v>
      </c>
      <c r="AB2827" t="str">
        <f t="shared" si="405"/>
        <v>Potable</v>
      </c>
      <c r="AC2827" t="s">
        <v>35</v>
      </c>
    </row>
    <row r="2828" spans="2:29" x14ac:dyDescent="0.3">
      <c r="B2828">
        <v>6.3540381100782302</v>
      </c>
      <c r="C2828">
        <v>227.23289536313399</v>
      </c>
      <c r="D2828">
        <v>161.744337385309</v>
      </c>
      <c r="E2828">
        <v>7.5674186258866696</v>
      </c>
      <c r="F2828">
        <v>411.28525134425098</v>
      </c>
      <c r="G2828">
        <v>355.52730684552398</v>
      </c>
      <c r="H2828">
        <v>9.9697014063555596</v>
      </c>
      <c r="I2828">
        <v>82.492594992134599</v>
      </c>
      <c r="J2828">
        <v>4.9352403942484697</v>
      </c>
      <c r="O2828" t="str">
        <f t="shared" si="398"/>
        <v>Acidic</v>
      </c>
      <c r="P2828" t="str" cm="1">
        <f t="array" ref="P2828">_xlfn.IFS(C2827&lt;=60,"Soft",
C2827&lt;120,"Moderately Soft",
C2827&lt;=170,"Desirable",
C2827&lt;=240,"Moderately Hard",
C2827&gt;240,"Hard")</f>
        <v>Moderately Hard</v>
      </c>
      <c r="Q2828" t="str" cm="1">
        <f t="array" ref="Q2828">_xlfn.IFS(D2827&lt;50,"Non-Beneficial",
D2827&lt;=150,"Excellent",
D2827&lt;=250,"Good",
D2827&lt;=350,"Average",
D2827&lt;=500,"Poor",
D2827&lt;=800,"Very Poor",
D2827&gt;800,"Unacceptable")</f>
        <v>Average</v>
      </c>
      <c r="R2828" t="str">
        <f t="shared" si="397"/>
        <v>Unacceptable</v>
      </c>
      <c r="S2828" t="str">
        <f t="shared" si="399"/>
        <v>Safe</v>
      </c>
      <c r="T2828" t="str">
        <f t="shared" si="400"/>
        <v>Acceptable</v>
      </c>
      <c r="U2828" t="str">
        <f t="shared" si="401"/>
        <v>Acceptable</v>
      </c>
      <c r="V2828" t="str">
        <f t="shared" si="402"/>
        <v>Safe</v>
      </c>
      <c r="W2828" t="str">
        <f t="shared" si="403"/>
        <v>Acceptable</v>
      </c>
      <c r="AA2828" t="str">
        <f t="shared" si="404"/>
        <v>Not-Potable</v>
      </c>
      <c r="AB2828" t="str">
        <f t="shared" si="405"/>
        <v>Not-Potable</v>
      </c>
      <c r="AC2828" t="s">
        <v>35</v>
      </c>
    </row>
    <row r="2829" spans="2:29" x14ac:dyDescent="0.3">
      <c r="B2829">
        <v>5.9287673395289699</v>
      </c>
      <c r="C2829">
        <v>192.048420389803</v>
      </c>
      <c r="D2829">
        <v>192.40058201560203</v>
      </c>
      <c r="E2829">
        <v>8.9868626777287695</v>
      </c>
      <c r="F2829">
        <v>400.16416090223498</v>
      </c>
      <c r="G2829">
        <v>459.26096138734198</v>
      </c>
      <c r="H2829">
        <v>9.8936550089050002</v>
      </c>
      <c r="I2829">
        <v>52.157787167286301</v>
      </c>
      <c r="J2829">
        <v>3.5929122898919501</v>
      </c>
      <c r="O2829" t="str">
        <f t="shared" si="398"/>
        <v>Acidic</v>
      </c>
      <c r="P2829" t="str" cm="1">
        <f t="array" ref="P2829">_xlfn.IFS(C2828&lt;=60,"Soft",
C2828&lt;120,"Moderately Soft",
C2828&lt;=170,"Desirable",
C2828&lt;=240,"Moderately Hard",
C2828&gt;240,"Hard")</f>
        <v>Moderately Hard</v>
      </c>
      <c r="Q2829" t="str" cm="1">
        <f t="array" ref="Q2829">_xlfn.IFS(D2828&lt;50,"Non-Beneficial",
D2828&lt;=150,"Excellent",
D2828&lt;=250,"Good",
D2828&lt;=350,"Average",
D2828&lt;=500,"Poor",
D2828&lt;=800,"Very Poor",
D2828&gt;800,"Unacceptable")</f>
        <v>Good</v>
      </c>
      <c r="R2829" t="str">
        <f t="shared" si="397"/>
        <v>Unacceptable</v>
      </c>
      <c r="S2829" t="str">
        <f t="shared" si="399"/>
        <v>Unsafe</v>
      </c>
      <c r="T2829" t="str">
        <f t="shared" si="400"/>
        <v>Acceptable</v>
      </c>
      <c r="U2829" t="str">
        <f t="shared" si="401"/>
        <v>Acceptable</v>
      </c>
      <c r="V2829" t="str">
        <f t="shared" si="402"/>
        <v>Unsafe</v>
      </c>
      <c r="W2829" t="str">
        <f t="shared" si="403"/>
        <v>Acceptable</v>
      </c>
      <c r="AA2829" t="str">
        <f t="shared" si="404"/>
        <v>Not-Potable</v>
      </c>
      <c r="AB2829" t="str">
        <f t="shared" si="405"/>
        <v>Not-Potable</v>
      </c>
      <c r="AC2829" t="s">
        <v>35</v>
      </c>
    </row>
    <row r="2830" spans="2:29" x14ac:dyDescent="0.3">
      <c r="B2830">
        <v>6.8236420060869003</v>
      </c>
      <c r="C2830">
        <v>170.32817202926699</v>
      </c>
      <c r="D2830">
        <v>140.53220679296899</v>
      </c>
      <c r="E2830">
        <v>8.1206313509441799</v>
      </c>
      <c r="F2830">
        <f>$AH$27</f>
        <v>333.77577661081307</v>
      </c>
      <c r="G2830">
        <v>544.01107450338498</v>
      </c>
      <c r="H2830">
        <v>13.5422128360921</v>
      </c>
      <c r="I2830">
        <v>77.227003034695002</v>
      </c>
      <c r="J2830">
        <v>3.3863626717905202</v>
      </c>
      <c r="O2830" t="str">
        <f t="shared" si="398"/>
        <v>Acidic</v>
      </c>
      <c r="P2830" t="str" cm="1">
        <f t="array" ref="P2830">_xlfn.IFS(C2829&lt;=60,"Soft",
C2829&lt;120,"Moderately Soft",
C2829&lt;=170,"Desirable",
C2829&lt;=240,"Moderately Hard",
C2829&gt;240,"Hard")</f>
        <v>Moderately Hard</v>
      </c>
      <c r="Q2830" t="str" cm="1">
        <f t="array" ref="Q2830">_xlfn.IFS(D2829&lt;50,"Non-Beneficial",
D2829&lt;=150,"Excellent",
D2829&lt;=250,"Good",
D2829&lt;=350,"Average",
D2829&lt;=500,"Poor",
D2829&lt;=800,"Very Poor",
D2829&gt;800,"Unacceptable")</f>
        <v>Good</v>
      </c>
      <c r="R2830" t="str">
        <f t="shared" si="397"/>
        <v>Unacceptable</v>
      </c>
      <c r="S2830" t="str">
        <f t="shared" si="399"/>
        <v>Unsafe</v>
      </c>
      <c r="T2830" t="str">
        <f t="shared" si="400"/>
        <v>Acceptable</v>
      </c>
      <c r="U2830" t="str">
        <f t="shared" si="401"/>
        <v>Acceptable</v>
      </c>
      <c r="V2830" t="str">
        <f t="shared" si="402"/>
        <v>Safe</v>
      </c>
      <c r="W2830" t="str">
        <f t="shared" si="403"/>
        <v>Acceptable</v>
      </c>
      <c r="AA2830" t="str">
        <f t="shared" si="404"/>
        <v>Not-Potable</v>
      </c>
      <c r="AB2830" t="str">
        <f t="shared" si="405"/>
        <v>Not-Potable</v>
      </c>
      <c r="AC2830" t="s">
        <v>35</v>
      </c>
    </row>
    <row r="2831" spans="2:29" x14ac:dyDescent="0.3">
      <c r="B2831">
        <v>7.34223124941626</v>
      </c>
      <c r="C2831">
        <v>198.16880422609799</v>
      </c>
      <c r="D2831">
        <v>352.73976229227401</v>
      </c>
      <c r="E2831">
        <v>5.2688072037166904</v>
      </c>
      <c r="F2831">
        <v>300.405923702596</v>
      </c>
      <c r="G2831">
        <v>448.15166931420799</v>
      </c>
      <c r="H2831">
        <v>12.388548598813401</v>
      </c>
      <c r="I2831">
        <v>62.743383384471798</v>
      </c>
      <c r="J2831">
        <v>4.2615043642515102</v>
      </c>
      <c r="O2831" t="str">
        <f t="shared" si="398"/>
        <v>Drinkable</v>
      </c>
      <c r="P2831" t="str" cm="1">
        <f t="array" ref="P2831">_xlfn.IFS(C2830&lt;=60,"Soft",
C2830&lt;120,"Moderately Soft",
C2830&lt;=170,"Desirable",
C2830&lt;=240,"Moderately Hard",
C2830&gt;240,"Hard")</f>
        <v>Moderately Hard</v>
      </c>
      <c r="Q2831" t="str" cm="1">
        <f t="array" ref="Q2831">_xlfn.IFS(D2830&lt;50,"Non-Beneficial",
D2830&lt;=150,"Excellent",
D2830&lt;=250,"Good",
D2830&lt;=350,"Average",
D2830&lt;=500,"Poor",
D2830&lt;=800,"Very Poor",
D2830&gt;800,"Unacceptable")</f>
        <v>Excellent</v>
      </c>
      <c r="R2831" t="str">
        <f t="shared" si="397"/>
        <v>Unacceptable</v>
      </c>
      <c r="S2831" t="str">
        <f t="shared" si="399"/>
        <v>Safe</v>
      </c>
      <c r="T2831" t="str">
        <f t="shared" si="400"/>
        <v>Unacceptable</v>
      </c>
      <c r="U2831" t="str">
        <f t="shared" si="401"/>
        <v>Acceptable</v>
      </c>
      <c r="V2831" t="str">
        <f t="shared" si="402"/>
        <v>Safe</v>
      </c>
      <c r="W2831" t="str">
        <f t="shared" si="403"/>
        <v>Acceptable</v>
      </c>
      <c r="AA2831" t="str">
        <f t="shared" si="404"/>
        <v>Not-Potable</v>
      </c>
      <c r="AB2831" t="str">
        <f t="shared" si="405"/>
        <v>Not-Potable</v>
      </c>
      <c r="AC2831" t="s">
        <v>35</v>
      </c>
    </row>
    <row r="2832" spans="2:29" x14ac:dyDescent="0.3">
      <c r="B2832">
        <v>7.1460197161882899</v>
      </c>
      <c r="C2832">
        <v>195.92210164394501</v>
      </c>
      <c r="D2832">
        <v>224.45173303133498</v>
      </c>
      <c r="E2832">
        <v>6.6520354923221596</v>
      </c>
      <c r="F2832">
        <f>$AH$27</f>
        <v>333.77577661081307</v>
      </c>
      <c r="G2832">
        <v>484.44296482456298</v>
      </c>
      <c r="H2832">
        <v>12.367109204411999</v>
      </c>
      <c r="I2832">
        <v>57.530658514124099</v>
      </c>
      <c r="J2832">
        <v>5.3934763574235101</v>
      </c>
      <c r="O2832" t="str">
        <f t="shared" si="398"/>
        <v>Neutral</v>
      </c>
      <c r="P2832" t="str" cm="1">
        <f t="array" ref="P2832">_xlfn.IFS(C2831&lt;=60,"Soft",
C2831&lt;120,"Moderately Soft",
C2831&lt;=170,"Desirable",
C2831&lt;=240,"Moderately Hard",
C2831&gt;240,"Hard")</f>
        <v>Moderately Hard</v>
      </c>
      <c r="Q2832" t="str" cm="1">
        <f t="array" ref="Q2832">_xlfn.IFS(D2831&lt;50,"Non-Beneficial",
D2831&lt;=150,"Excellent",
D2831&lt;=250,"Good",
D2831&lt;=350,"Average",
D2831&lt;=500,"Poor",
D2831&lt;=800,"Very Poor",
D2831&gt;800,"Unacceptable")</f>
        <v>Poor</v>
      </c>
      <c r="R2832" t="str">
        <f t="shared" si="397"/>
        <v>Needs Boiling</v>
      </c>
      <c r="S2832" t="str">
        <f t="shared" si="399"/>
        <v>Safe</v>
      </c>
      <c r="T2832" t="str">
        <f t="shared" si="400"/>
        <v>Acceptable</v>
      </c>
      <c r="U2832" t="str">
        <f t="shared" si="401"/>
        <v>Acceptable</v>
      </c>
      <c r="V2832" t="str">
        <f t="shared" si="402"/>
        <v>Safe</v>
      </c>
      <c r="W2832" t="str">
        <f t="shared" si="403"/>
        <v>Acceptable</v>
      </c>
      <c r="AA2832" t="str">
        <f t="shared" si="404"/>
        <v>Not-Potable</v>
      </c>
      <c r="AB2832" t="str">
        <f t="shared" si="405"/>
        <v>Potable</v>
      </c>
      <c r="AC2832" t="s">
        <v>35</v>
      </c>
    </row>
    <row r="2833" spans="2:29" x14ac:dyDescent="0.3">
      <c r="B2833">
        <v>5.0893877911826797</v>
      </c>
      <c r="C2833">
        <v>147.99527105647201</v>
      </c>
      <c r="D2833">
        <v>396.59876898060298</v>
      </c>
      <c r="E2833">
        <v>8.4248778183639903</v>
      </c>
      <c r="F2833">
        <f>$AH$27</f>
        <v>333.77577661081307</v>
      </c>
      <c r="G2833">
        <v>498.70088954331499</v>
      </c>
      <c r="H2833">
        <v>14.9435848075527</v>
      </c>
      <c r="I2833">
        <v>84.254264038961196</v>
      </c>
      <c r="J2833">
        <v>3.0540452006756702</v>
      </c>
      <c r="O2833" t="str">
        <f t="shared" si="398"/>
        <v>Neutral</v>
      </c>
      <c r="P2833" t="str" cm="1">
        <f t="array" ref="P2833">_xlfn.IFS(C2832&lt;=60,"Soft",
C2832&lt;120,"Moderately Soft",
C2832&lt;=170,"Desirable",
C2832&lt;=240,"Moderately Hard",
C2832&gt;240,"Hard")</f>
        <v>Moderately Hard</v>
      </c>
      <c r="Q2833" t="str" cm="1">
        <f t="array" ref="Q2833">_xlfn.IFS(D2832&lt;50,"Non-Beneficial",
D2832&lt;=150,"Excellent",
D2832&lt;=250,"Good",
D2832&lt;=350,"Average",
D2832&lt;=500,"Poor",
D2832&lt;=800,"Very Poor",
D2832&gt;800,"Unacceptable")</f>
        <v>Good</v>
      </c>
      <c r="R2833" t="str">
        <f t="shared" si="397"/>
        <v>Needs Boiling</v>
      </c>
      <c r="S2833" t="str">
        <f t="shared" si="399"/>
        <v>Safe</v>
      </c>
      <c r="T2833" t="str">
        <f t="shared" si="400"/>
        <v>Acceptable</v>
      </c>
      <c r="U2833" t="str">
        <f t="shared" si="401"/>
        <v>Acceptable</v>
      </c>
      <c r="V2833" t="str">
        <f t="shared" si="402"/>
        <v>Safe</v>
      </c>
      <c r="W2833" t="str">
        <f t="shared" si="403"/>
        <v>Unacceptable</v>
      </c>
      <c r="AA2833" t="str">
        <f t="shared" si="404"/>
        <v>Not-Potable</v>
      </c>
      <c r="AB2833" t="str">
        <f t="shared" si="405"/>
        <v>Potable</v>
      </c>
      <c r="AC2833" t="s">
        <v>35</v>
      </c>
    </row>
    <row r="2834" spans="2:29" x14ac:dyDescent="0.3">
      <c r="B2834">
        <v>8.5942172510849506</v>
      </c>
      <c r="C2834">
        <v>228.16090067796199</v>
      </c>
      <c r="D2834">
        <v>297.06234224271401</v>
      </c>
      <c r="E2834">
        <v>5.9244599874469897</v>
      </c>
      <c r="F2834">
        <v>257.148650388693</v>
      </c>
      <c r="G2834">
        <v>517.844673968601</v>
      </c>
      <c r="H2834">
        <v>15.963751897871401</v>
      </c>
      <c r="I2834">
        <v>52.950023271552197</v>
      </c>
      <c r="J2834">
        <v>4.48954479397793</v>
      </c>
      <c r="O2834" t="str">
        <f t="shared" si="398"/>
        <v>Acidic</v>
      </c>
      <c r="P2834" t="str" cm="1">
        <f t="array" ref="P2834">_xlfn.IFS(C2833&lt;=60,"Soft",
C2833&lt;120,"Moderately Soft",
C2833&lt;=170,"Desirable",
C2833&lt;=240,"Moderately Hard",
C2833&gt;240,"Hard")</f>
        <v>Desirable</v>
      </c>
      <c r="Q2834" t="str" cm="1">
        <f t="array" ref="Q2834">_xlfn.IFS(D2833&lt;50,"Non-Beneficial",
D2833&lt;=150,"Excellent",
D2833&lt;=250,"Good",
D2833&lt;=350,"Average",
D2833&lt;=500,"Poor",
D2833&lt;=800,"Very Poor",
D2833&gt;800,"Unacceptable")</f>
        <v>Poor</v>
      </c>
      <c r="R2834" t="str">
        <f t="shared" si="397"/>
        <v>Unacceptable</v>
      </c>
      <c r="S2834" t="str">
        <f t="shared" si="399"/>
        <v>Safe</v>
      </c>
      <c r="T2834" t="str">
        <f t="shared" si="400"/>
        <v>Acceptable</v>
      </c>
      <c r="U2834" t="str">
        <f t="shared" si="401"/>
        <v>Acceptable</v>
      </c>
      <c r="V2834" t="str">
        <f t="shared" si="402"/>
        <v>Unsafe</v>
      </c>
      <c r="W2834" t="str">
        <f t="shared" si="403"/>
        <v>Acceptable</v>
      </c>
      <c r="AA2834" t="str">
        <f t="shared" si="404"/>
        <v>Not-Potable</v>
      </c>
      <c r="AB2834" t="str">
        <f t="shared" si="405"/>
        <v>Not-Potable</v>
      </c>
      <c r="AC2834" t="s">
        <v>35</v>
      </c>
    </row>
    <row r="2835" spans="2:29" x14ac:dyDescent="0.3">
      <c r="B2835">
        <v>8.1494372976105804</v>
      </c>
      <c r="C2835">
        <v>220.20373454322501</v>
      </c>
      <c r="D2835">
        <v>239.781076827324</v>
      </c>
      <c r="E2835">
        <v>7.3841261212811897</v>
      </c>
      <c r="F2835">
        <v>360.41400496961597</v>
      </c>
      <c r="G2835">
        <v>461.80454812006002</v>
      </c>
      <c r="H2835">
        <v>13.364676879325801</v>
      </c>
      <c r="I2835">
        <v>103.380209975795</v>
      </c>
      <c r="J2835">
        <v>4.9492573607472599</v>
      </c>
      <c r="O2835" t="str">
        <f t="shared" si="398"/>
        <v>Alkaline</v>
      </c>
      <c r="P2835" t="str" cm="1">
        <f t="array" ref="P2835">_xlfn.IFS(C2834&lt;=60,"Soft",
C2834&lt;120,"Moderately Soft",
C2834&lt;=170,"Desirable",
C2834&lt;=240,"Moderately Hard",
C2834&gt;240,"Hard")</f>
        <v>Moderately Hard</v>
      </c>
      <c r="Q2835" t="str" cm="1">
        <f t="array" ref="Q2835">_xlfn.IFS(D2834&lt;50,"Non-Beneficial",
D2834&lt;=150,"Excellent",
D2834&lt;=250,"Good",
D2834&lt;=350,"Average",
D2834&lt;=500,"Poor",
D2834&lt;=800,"Very Poor",
D2834&gt;800,"Unacceptable")</f>
        <v>Average</v>
      </c>
      <c r="R2835" t="str">
        <f t="shared" si="397"/>
        <v>Needs Boiling</v>
      </c>
      <c r="S2835" t="str">
        <f t="shared" si="399"/>
        <v>Safe</v>
      </c>
      <c r="T2835" t="str">
        <f t="shared" si="400"/>
        <v>Unacceptable</v>
      </c>
      <c r="U2835" t="str">
        <f t="shared" si="401"/>
        <v>Acceptable</v>
      </c>
      <c r="V2835" t="str">
        <f t="shared" si="402"/>
        <v>Safe</v>
      </c>
      <c r="W2835" t="str">
        <f t="shared" si="403"/>
        <v>Acceptable</v>
      </c>
      <c r="AA2835" t="str">
        <f t="shared" si="404"/>
        <v>Not-Potable</v>
      </c>
      <c r="AB2835" t="str">
        <f t="shared" si="405"/>
        <v>Not-Potable</v>
      </c>
      <c r="AC2835" t="s">
        <v>35</v>
      </c>
    </row>
    <row r="2836" spans="2:29" x14ac:dyDescent="0.3">
      <c r="B2836">
        <v>9.2715785329933205</v>
      </c>
      <c r="C2836">
        <v>274.02139090621802</v>
      </c>
      <c r="D2836">
        <v>388.86387678615296</v>
      </c>
      <c r="E2836">
        <v>8.0459912828500606</v>
      </c>
      <c r="F2836">
        <v>244.086256919253</v>
      </c>
      <c r="G2836">
        <v>504.61679252729601</v>
      </c>
      <c r="H2836">
        <v>15.981067650932101</v>
      </c>
      <c r="I2836">
        <v>62.320048472486199</v>
      </c>
      <c r="J2836">
        <v>3.54960840973808</v>
      </c>
      <c r="O2836" t="str">
        <f t="shared" si="398"/>
        <v>Alkaline</v>
      </c>
      <c r="P2836" t="str" cm="1">
        <f t="array" ref="P2836">_xlfn.IFS(C2835&lt;=60,"Soft",
C2835&lt;120,"Moderately Soft",
C2835&lt;=170,"Desirable",
C2835&lt;=240,"Moderately Hard",
C2835&gt;240,"Hard")</f>
        <v>Moderately Hard</v>
      </c>
      <c r="Q2836" t="str" cm="1">
        <f t="array" ref="Q2836">_xlfn.IFS(D2835&lt;50,"Non-Beneficial",
D2835&lt;=150,"Excellent",
D2835&lt;=250,"Good",
D2835&lt;=350,"Average",
D2835&lt;=500,"Poor",
D2835&lt;=800,"Very Poor",
D2835&gt;800,"Unacceptable")</f>
        <v>Good</v>
      </c>
      <c r="R2836" t="str">
        <f t="shared" si="397"/>
        <v>Unacceptable</v>
      </c>
      <c r="S2836" t="str">
        <f t="shared" si="399"/>
        <v>Safe</v>
      </c>
      <c r="T2836" t="str">
        <f t="shared" si="400"/>
        <v>Acceptable</v>
      </c>
      <c r="U2836" t="str">
        <f t="shared" si="401"/>
        <v>Acceptable</v>
      </c>
      <c r="V2836" t="str">
        <f t="shared" si="402"/>
        <v>Unsafe</v>
      </c>
      <c r="W2836" t="str">
        <f t="shared" si="403"/>
        <v>Acceptable</v>
      </c>
      <c r="AA2836" t="str">
        <f t="shared" si="404"/>
        <v>Not-Potable</v>
      </c>
      <c r="AB2836" t="str">
        <f t="shared" si="405"/>
        <v>Not-Potable</v>
      </c>
      <c r="AC2836" t="s">
        <v>35</v>
      </c>
    </row>
    <row r="2837" spans="2:29" x14ac:dyDescent="0.3">
      <c r="B2837">
        <v>7.0216174809437604</v>
      </c>
      <c r="C2837">
        <v>203.201196628823</v>
      </c>
      <c r="D2837">
        <v>123.528111051295</v>
      </c>
      <c r="E2837">
        <v>6.8457439968083396</v>
      </c>
      <c r="F2837">
        <v>380.80405398163498</v>
      </c>
      <c r="G2837">
        <v>435.67439305429298</v>
      </c>
      <c r="H2837">
        <v>14.507013118477101</v>
      </c>
      <c r="I2837">
        <v>68.233385553593706</v>
      </c>
      <c r="J2837">
        <v>3.8556362501786801</v>
      </c>
      <c r="O2837" t="str">
        <f t="shared" si="398"/>
        <v>Alkaline</v>
      </c>
      <c r="P2837" t="str" cm="1">
        <f t="array" ref="P2837">_xlfn.IFS(C2836&lt;=60,"Soft",
C2836&lt;120,"Moderately Soft",
C2836&lt;=170,"Desirable",
C2836&lt;=240,"Moderately Hard",
C2836&gt;240,"Hard")</f>
        <v>Hard</v>
      </c>
      <c r="Q2837" t="str" cm="1">
        <f t="array" ref="Q2837">_xlfn.IFS(D2836&lt;50,"Non-Beneficial",
D2836&lt;=150,"Excellent",
D2836&lt;=250,"Good",
D2836&lt;=350,"Average",
D2836&lt;=500,"Poor",
D2836&lt;=800,"Very Poor",
D2836&gt;800,"Unacceptable")</f>
        <v>Poor</v>
      </c>
      <c r="R2837" t="str">
        <f t="shared" si="397"/>
        <v>Unacceptable</v>
      </c>
      <c r="S2837" t="str">
        <f t="shared" si="399"/>
        <v>Safe</v>
      </c>
      <c r="T2837" t="str">
        <f t="shared" si="400"/>
        <v>Unacceptable</v>
      </c>
      <c r="U2837" t="str">
        <f t="shared" si="401"/>
        <v>Acceptable</v>
      </c>
      <c r="V2837" t="str">
        <f t="shared" si="402"/>
        <v>Safe</v>
      </c>
      <c r="W2837" t="str">
        <f t="shared" si="403"/>
        <v>Acceptable</v>
      </c>
      <c r="AA2837" t="str">
        <f t="shared" si="404"/>
        <v>Not-Potable</v>
      </c>
      <c r="AB2837" t="str">
        <f t="shared" si="405"/>
        <v>Not-Potable</v>
      </c>
      <c r="AC2837" t="s">
        <v>35</v>
      </c>
    </row>
    <row r="2838" spans="2:29" x14ac:dyDescent="0.3">
      <c r="B2838">
        <v>7.8333610010289103</v>
      </c>
      <c r="C2838">
        <v>249.34005305532199</v>
      </c>
      <c r="D2838">
        <v>133.94731607479099</v>
      </c>
      <c r="E2838">
        <v>8.3416697698032802</v>
      </c>
      <c r="F2838">
        <v>393.137871926044</v>
      </c>
      <c r="G2838">
        <v>443.62912321138901</v>
      </c>
      <c r="H2838">
        <v>10.983344191007101</v>
      </c>
      <c r="I2838">
        <v>76.645733932347497</v>
      </c>
      <c r="J2838">
        <v>4.2709731383430602</v>
      </c>
      <c r="O2838" t="str">
        <f t="shared" si="398"/>
        <v>Neutral</v>
      </c>
      <c r="P2838" t="str" cm="1">
        <f t="array" ref="P2838">_xlfn.IFS(C2837&lt;=60,"Soft",
C2837&lt;120,"Moderately Soft",
C2837&lt;=170,"Desirable",
C2837&lt;=240,"Moderately Hard",
C2837&gt;240,"Hard")</f>
        <v>Moderately Hard</v>
      </c>
      <c r="Q2838" t="str" cm="1">
        <f t="array" ref="Q2838">_xlfn.IFS(D2837&lt;50,"Non-Beneficial",
D2837&lt;=150,"Excellent",
D2837&lt;=250,"Good",
D2837&lt;=350,"Average",
D2837&lt;=500,"Poor",
D2837&lt;=800,"Very Poor",
D2837&gt;800,"Unacceptable")</f>
        <v>Excellent</v>
      </c>
      <c r="R2838" t="str">
        <f t="shared" si="397"/>
        <v>Needs Boiling</v>
      </c>
      <c r="S2838" t="str">
        <f t="shared" si="399"/>
        <v>Safe</v>
      </c>
      <c r="T2838" t="str">
        <f t="shared" si="400"/>
        <v>Acceptable</v>
      </c>
      <c r="U2838" t="str">
        <f t="shared" si="401"/>
        <v>Acceptable</v>
      </c>
      <c r="V2838" t="str">
        <f t="shared" si="402"/>
        <v>Safe</v>
      </c>
      <c r="W2838" t="str">
        <f t="shared" si="403"/>
        <v>Acceptable</v>
      </c>
      <c r="AA2838" t="str">
        <f t="shared" si="404"/>
        <v>Potable</v>
      </c>
      <c r="AB2838" t="str">
        <f t="shared" si="405"/>
        <v>Potable</v>
      </c>
      <c r="AC2838" t="s">
        <v>35</v>
      </c>
    </row>
    <row r="2839" spans="2:29" x14ac:dyDescent="0.3">
      <c r="B2839">
        <v>6.6437343756175702</v>
      </c>
      <c r="C2839">
        <v>202.413637897938</v>
      </c>
      <c r="D2839">
        <v>141.10920967988201</v>
      </c>
      <c r="E2839">
        <v>8.7541100490722794</v>
      </c>
      <c r="F2839">
        <v>340.975558723799</v>
      </c>
      <c r="G2839">
        <v>291.08474381899401</v>
      </c>
      <c r="H2839">
        <v>15.954654532847</v>
      </c>
      <c r="I2839">
        <v>64.363793060746602</v>
      </c>
      <c r="J2839">
        <v>3.9206074081980802</v>
      </c>
      <c r="O2839" t="str">
        <f t="shared" si="398"/>
        <v>Neutral</v>
      </c>
      <c r="P2839" t="str" cm="1">
        <f t="array" ref="P2839">_xlfn.IFS(C2838&lt;=60,"Soft",
C2838&lt;120,"Moderately Soft",
C2838&lt;=170,"Desirable",
C2838&lt;=240,"Moderately Hard",
C2838&gt;240,"Hard")</f>
        <v>Hard</v>
      </c>
      <c r="Q2839" t="str" cm="1">
        <f t="array" ref="Q2839">_xlfn.IFS(D2838&lt;50,"Non-Beneficial",
D2838&lt;=150,"Excellent",
D2838&lt;=250,"Good",
D2838&lt;=350,"Average",
D2838&lt;=500,"Poor",
D2838&lt;=800,"Very Poor",
D2838&gt;800,"Unacceptable")</f>
        <v>Excellent</v>
      </c>
      <c r="R2839" t="str">
        <f t="shared" si="397"/>
        <v>Unacceptable</v>
      </c>
      <c r="S2839" t="str">
        <f t="shared" si="399"/>
        <v>Safe</v>
      </c>
      <c r="T2839" t="str">
        <f t="shared" si="400"/>
        <v>Acceptable</v>
      </c>
      <c r="U2839" t="str">
        <f t="shared" si="401"/>
        <v>Acceptable</v>
      </c>
      <c r="V2839" t="str">
        <f t="shared" si="402"/>
        <v>Safe</v>
      </c>
      <c r="W2839" t="str">
        <f t="shared" si="403"/>
        <v>Acceptable</v>
      </c>
      <c r="AA2839" t="str">
        <f t="shared" si="404"/>
        <v>Not-Potable</v>
      </c>
      <c r="AB2839" t="str">
        <f t="shared" si="405"/>
        <v>Not-Potable</v>
      </c>
      <c r="AC2839" t="s">
        <v>35</v>
      </c>
    </row>
    <row r="2840" spans="2:29" x14ac:dyDescent="0.3">
      <c r="B2840">
        <v>6.7614137090468001</v>
      </c>
      <c r="C2840">
        <v>216.53249797922601</v>
      </c>
      <c r="D2840">
        <v>321.56819438954898</v>
      </c>
      <c r="E2840">
        <v>8.7230642119509891</v>
      </c>
      <c r="F2840">
        <v>343.60110432437801</v>
      </c>
      <c r="G2840">
        <v>526.32521371647204</v>
      </c>
      <c r="H2840">
        <v>20.314691468846899</v>
      </c>
      <c r="I2840">
        <v>60.521593038514602</v>
      </c>
      <c r="J2840">
        <v>4.3502068723945904</v>
      </c>
      <c r="O2840" t="str">
        <f t="shared" si="398"/>
        <v>Drinkable</v>
      </c>
      <c r="P2840" t="str" cm="1">
        <f t="array" ref="P2840">_xlfn.IFS(C2839&lt;=60,"Soft",
C2839&lt;120,"Moderately Soft",
C2839&lt;=170,"Desirable",
C2839&lt;=240,"Moderately Hard",
C2839&gt;240,"Hard")</f>
        <v>Moderately Hard</v>
      </c>
      <c r="Q2840" t="str" cm="1">
        <f t="array" ref="Q2840">_xlfn.IFS(D2839&lt;50,"Non-Beneficial",
D2839&lt;=150,"Excellent",
D2839&lt;=250,"Good",
D2839&lt;=350,"Average",
D2839&lt;=500,"Poor",
D2839&lt;=800,"Very Poor",
D2839&gt;800,"Unacceptable")</f>
        <v>Excellent</v>
      </c>
      <c r="R2840" t="str">
        <f t="shared" si="397"/>
        <v>Unacceptable</v>
      </c>
      <c r="S2840" t="str">
        <f t="shared" si="399"/>
        <v>Safe</v>
      </c>
      <c r="T2840" t="str">
        <f t="shared" si="400"/>
        <v>Acceptable</v>
      </c>
      <c r="U2840" t="str">
        <f t="shared" si="401"/>
        <v>Acceptable</v>
      </c>
      <c r="V2840" t="str">
        <f t="shared" si="402"/>
        <v>Safe</v>
      </c>
      <c r="W2840" t="str">
        <f t="shared" si="403"/>
        <v>Acceptable</v>
      </c>
      <c r="AA2840" t="str">
        <f t="shared" si="404"/>
        <v>Not-Potable</v>
      </c>
      <c r="AB2840" t="str">
        <f t="shared" si="405"/>
        <v>Potable</v>
      </c>
      <c r="AC2840" t="s">
        <v>35</v>
      </c>
    </row>
    <row r="2841" spans="2:29" x14ac:dyDescent="0.3">
      <c r="B2841">
        <v>7.2434821544024297</v>
      </c>
      <c r="C2841">
        <v>196.98237856</v>
      </c>
      <c r="D2841">
        <v>297.720192474496</v>
      </c>
      <c r="E2841">
        <v>6.4972008351339898</v>
      </c>
      <c r="F2841">
        <f>$AH$27</f>
        <v>333.77577661081307</v>
      </c>
      <c r="G2841">
        <v>322.36523738889599</v>
      </c>
      <c r="H2841">
        <v>14.1549547808991</v>
      </c>
      <c r="I2841">
        <v>50.655000833139603</v>
      </c>
      <c r="J2841">
        <v>4.76357851152913</v>
      </c>
      <c r="O2841" t="str">
        <f t="shared" si="398"/>
        <v>Drinkable</v>
      </c>
      <c r="P2841" t="str" cm="1">
        <f t="array" ref="P2841">_xlfn.IFS(C2840&lt;=60,"Soft",
C2840&lt;120,"Moderately Soft",
C2840&lt;=170,"Desirable",
C2840&lt;=240,"Moderately Hard",
C2840&gt;240,"Hard")</f>
        <v>Moderately Hard</v>
      </c>
      <c r="Q2841" t="str" cm="1">
        <f t="array" ref="Q2841">_xlfn.IFS(D2840&lt;50,"Non-Beneficial",
D2840&lt;=150,"Excellent",
D2840&lt;=250,"Good",
D2840&lt;=350,"Average",
D2840&lt;=500,"Poor",
D2840&lt;=800,"Very Poor",
D2840&gt;800,"Unacceptable")</f>
        <v>Average</v>
      </c>
      <c r="R2841" t="str">
        <f t="shared" si="397"/>
        <v>Unacceptable</v>
      </c>
      <c r="S2841" t="str">
        <f t="shared" si="399"/>
        <v>Safe</v>
      </c>
      <c r="T2841" t="str">
        <f t="shared" si="400"/>
        <v>Unacceptable</v>
      </c>
      <c r="U2841" t="str">
        <f t="shared" si="401"/>
        <v>Unacceptable</v>
      </c>
      <c r="V2841" t="str">
        <f t="shared" si="402"/>
        <v>Safe</v>
      </c>
      <c r="W2841" t="str">
        <f t="shared" si="403"/>
        <v>Acceptable</v>
      </c>
      <c r="AA2841" t="str">
        <f t="shared" si="404"/>
        <v>Not-Potable</v>
      </c>
      <c r="AB2841" t="str">
        <f t="shared" si="405"/>
        <v>Not-Potable</v>
      </c>
      <c r="AC2841" t="s">
        <v>35</v>
      </c>
    </row>
    <row r="2842" spans="2:29" x14ac:dyDescent="0.3">
      <c r="B2842">
        <v>7.9906582385333502</v>
      </c>
      <c r="C2842">
        <v>211.28634231028201</v>
      </c>
      <c r="D2842">
        <v>269.51862653076302</v>
      </c>
      <c r="E2842">
        <v>7.5107757267784496</v>
      </c>
      <c r="F2842">
        <f>$AH$27</f>
        <v>333.77577661081307</v>
      </c>
      <c r="G2842">
        <v>638.00018229959198</v>
      </c>
      <c r="H2842">
        <v>13.9428123873668</v>
      </c>
      <c r="I2842">
        <v>69.394417752092806</v>
      </c>
      <c r="J2842">
        <v>3.1609174585326598</v>
      </c>
      <c r="O2842" t="str">
        <f t="shared" si="398"/>
        <v>Neutral</v>
      </c>
      <c r="P2842" t="str" cm="1">
        <f t="array" ref="P2842">_xlfn.IFS(C2841&lt;=60,"Soft",
C2841&lt;120,"Moderately Soft",
C2841&lt;=170,"Desirable",
C2841&lt;=240,"Moderately Hard",
C2841&gt;240,"Hard")</f>
        <v>Moderately Hard</v>
      </c>
      <c r="Q2842" t="str" cm="1">
        <f t="array" ref="Q2842">_xlfn.IFS(D2841&lt;50,"Non-Beneficial",
D2841&lt;=150,"Excellent",
D2841&lt;=250,"Good",
D2841&lt;=350,"Average",
D2841&lt;=500,"Poor",
D2841&lt;=800,"Very Poor",
D2841&gt;800,"Unacceptable")</f>
        <v>Average</v>
      </c>
      <c r="R2842" t="str">
        <f t="shared" si="397"/>
        <v>Needs Boiling</v>
      </c>
      <c r="S2842" t="str">
        <f t="shared" si="399"/>
        <v>Safe</v>
      </c>
      <c r="T2842" t="str">
        <f t="shared" si="400"/>
        <v>Acceptable</v>
      </c>
      <c r="U2842" t="str">
        <f t="shared" si="401"/>
        <v>Acceptable</v>
      </c>
      <c r="V2842" t="str">
        <f t="shared" si="402"/>
        <v>Safe</v>
      </c>
      <c r="W2842" t="str">
        <f t="shared" si="403"/>
        <v>Acceptable</v>
      </c>
      <c r="AA2842" t="str">
        <f t="shared" si="404"/>
        <v>Potable</v>
      </c>
      <c r="AB2842" t="str">
        <f t="shared" si="405"/>
        <v>Potable</v>
      </c>
      <c r="AC2842" t="s">
        <v>35</v>
      </c>
    </row>
    <row r="2843" spans="2:29" x14ac:dyDescent="0.3">
      <c r="B2843">
        <v>7.6125168226318598</v>
      </c>
      <c r="C2843">
        <v>225.49279278281401</v>
      </c>
      <c r="D2843">
        <v>148.129706448018</v>
      </c>
      <c r="E2843">
        <v>7.9825952164013598</v>
      </c>
      <c r="F2843">
        <v>356.69017362338298</v>
      </c>
      <c r="G2843">
        <v>341.07492458185101</v>
      </c>
      <c r="H2843">
        <v>14.9946623522113</v>
      </c>
      <c r="I2843">
        <v>55.893915507384499</v>
      </c>
      <c r="J2843">
        <v>2.9395934717094701</v>
      </c>
      <c r="O2843" t="str">
        <f t="shared" si="398"/>
        <v>Neutral</v>
      </c>
      <c r="P2843" t="str" cm="1">
        <f t="array" ref="P2843">_xlfn.IFS(C2842&lt;=60,"Soft",
C2842&lt;120,"Moderately Soft",
C2842&lt;=170,"Desirable",
C2842&lt;=240,"Moderately Hard",
C2842&gt;240,"Hard")</f>
        <v>Moderately Hard</v>
      </c>
      <c r="Q2843" t="str" cm="1">
        <f t="array" ref="Q2843">_xlfn.IFS(D2842&lt;50,"Non-Beneficial",
D2842&lt;=150,"Excellent",
D2842&lt;=250,"Good",
D2842&lt;=350,"Average",
D2842&lt;=500,"Poor",
D2842&lt;=800,"Very Poor",
D2842&gt;800,"Unacceptable")</f>
        <v>Average</v>
      </c>
      <c r="R2843" t="str">
        <f t="shared" si="397"/>
        <v>Unacceptable</v>
      </c>
      <c r="S2843" t="str">
        <f t="shared" si="399"/>
        <v>Safe</v>
      </c>
      <c r="T2843" t="str">
        <f t="shared" si="400"/>
        <v>Unacceptable</v>
      </c>
      <c r="U2843" t="str">
        <f t="shared" si="401"/>
        <v>Acceptable</v>
      </c>
      <c r="V2843" t="str">
        <f t="shared" si="402"/>
        <v>Safe</v>
      </c>
      <c r="W2843" t="str">
        <f t="shared" si="403"/>
        <v>Acceptable</v>
      </c>
      <c r="AA2843" t="str">
        <f t="shared" si="404"/>
        <v>Not-Potable</v>
      </c>
      <c r="AB2843" t="str">
        <f t="shared" si="405"/>
        <v>Not-Potable</v>
      </c>
      <c r="AC2843" t="s">
        <v>35</v>
      </c>
    </row>
    <row r="2844" spans="2:29" x14ac:dyDescent="0.3">
      <c r="B2844">
        <v>6.0809928685716601</v>
      </c>
      <c r="C2844">
        <v>182.41399195845901</v>
      </c>
      <c r="D2844">
        <v>313.21082426309601</v>
      </c>
      <c r="E2844">
        <v>7.6242385830459298</v>
      </c>
      <c r="F2844">
        <v>318.72275070403401</v>
      </c>
      <c r="G2844">
        <v>498.45409867228398</v>
      </c>
      <c r="H2844">
        <v>11.398006898648701</v>
      </c>
      <c r="I2844">
        <v>81.288382207261606</v>
      </c>
      <c r="J2844">
        <v>2.0917868399141399</v>
      </c>
      <c r="O2844" t="str">
        <f t="shared" si="398"/>
        <v>Neutral</v>
      </c>
      <c r="P2844" t="str" cm="1">
        <f t="array" ref="P2844">_xlfn.IFS(C2843&lt;=60,"Soft",
C2843&lt;120,"Moderately Soft",
C2843&lt;=170,"Desirable",
C2843&lt;=240,"Moderately Hard",
C2843&gt;240,"Hard")</f>
        <v>Moderately Hard</v>
      </c>
      <c r="Q2844" t="str" cm="1">
        <f t="array" ref="Q2844">_xlfn.IFS(D2843&lt;50,"Non-Beneficial",
D2843&lt;=150,"Excellent",
D2843&lt;=250,"Good",
D2843&lt;=350,"Average",
D2843&lt;=500,"Poor",
D2843&lt;=800,"Very Poor",
D2843&gt;800,"Unacceptable")</f>
        <v>Excellent</v>
      </c>
      <c r="R2844" t="str">
        <f t="shared" si="397"/>
        <v>Unacceptable</v>
      </c>
      <c r="S2844" t="str">
        <f t="shared" si="399"/>
        <v>Safe</v>
      </c>
      <c r="T2844" t="str">
        <f t="shared" si="400"/>
        <v>Acceptable</v>
      </c>
      <c r="U2844" t="str">
        <f t="shared" si="401"/>
        <v>Acceptable</v>
      </c>
      <c r="V2844" t="str">
        <f t="shared" si="402"/>
        <v>Safe</v>
      </c>
      <c r="W2844" t="str">
        <f t="shared" si="403"/>
        <v>Acceptable</v>
      </c>
      <c r="AA2844" t="str">
        <f t="shared" si="404"/>
        <v>Not-Potable</v>
      </c>
      <c r="AB2844" t="str">
        <f t="shared" si="405"/>
        <v>Potable</v>
      </c>
      <c r="AC2844" t="s">
        <v>35</v>
      </c>
    </row>
    <row r="2845" spans="2:29" x14ac:dyDescent="0.3">
      <c r="B2845">
        <v>7.8884245149360499</v>
      </c>
      <c r="C2845">
        <v>269.57291322748199</v>
      </c>
      <c r="D2845">
        <v>157.618713662798</v>
      </c>
      <c r="E2845">
        <v>8.1734746876056104</v>
      </c>
      <c r="F2845">
        <f>$AH$27</f>
        <v>333.77577661081307</v>
      </c>
      <c r="G2845">
        <v>490.89510899502602</v>
      </c>
      <c r="H2845">
        <v>7.0255362328267097</v>
      </c>
      <c r="I2845">
        <v>78.5022706380865</v>
      </c>
      <c r="J2845">
        <v>2.9980659306684099</v>
      </c>
      <c r="O2845" t="str">
        <f t="shared" si="398"/>
        <v>Acidic</v>
      </c>
      <c r="P2845" t="str" cm="1">
        <f t="array" ref="P2845">_xlfn.IFS(C2844&lt;=60,"Soft",
C2844&lt;120,"Moderately Soft",
C2844&lt;=170,"Desirable",
C2844&lt;=240,"Moderately Hard",
C2844&gt;240,"Hard")</f>
        <v>Moderately Hard</v>
      </c>
      <c r="Q2845" t="str" cm="1">
        <f t="array" ref="Q2845">_xlfn.IFS(D2844&lt;50,"Non-Beneficial",
D2844&lt;=150,"Excellent",
D2844&lt;=250,"Good",
D2844&lt;=350,"Average",
D2844&lt;=500,"Poor",
D2844&lt;=800,"Very Poor",
D2844&gt;800,"Unacceptable")</f>
        <v>Average</v>
      </c>
      <c r="R2845" t="str">
        <f t="shared" si="397"/>
        <v>Unacceptable</v>
      </c>
      <c r="S2845" t="str">
        <f t="shared" si="399"/>
        <v>Safe</v>
      </c>
      <c r="T2845" t="str">
        <f t="shared" si="400"/>
        <v>Acceptable</v>
      </c>
      <c r="U2845" t="str">
        <f t="shared" si="401"/>
        <v>Acceptable</v>
      </c>
      <c r="V2845" t="str">
        <f t="shared" si="402"/>
        <v>Unsafe</v>
      </c>
      <c r="W2845" t="str">
        <f t="shared" si="403"/>
        <v>Acceptable</v>
      </c>
      <c r="AA2845" t="str">
        <f t="shared" si="404"/>
        <v>Not-Potable</v>
      </c>
      <c r="AB2845" t="str">
        <f t="shared" si="405"/>
        <v>Not-Potable</v>
      </c>
      <c r="AC2845" t="s">
        <v>35</v>
      </c>
    </row>
    <row r="2846" spans="2:29" x14ac:dyDescent="0.3">
      <c r="B2846">
        <v>6.6588335716298799</v>
      </c>
      <c r="C2846">
        <v>182.38955917364399</v>
      </c>
      <c r="D2846">
        <v>168.28880596695998</v>
      </c>
      <c r="E2846">
        <v>7.0712991517142099</v>
      </c>
      <c r="F2846">
        <v>355.896890438573</v>
      </c>
      <c r="G2846">
        <v>434.65898101880703</v>
      </c>
      <c r="H2846">
        <v>16.6180527794852</v>
      </c>
      <c r="I2846">
        <v>69.412283822458306</v>
      </c>
      <c r="J2846">
        <v>3.9697404403835099</v>
      </c>
      <c r="O2846" t="str">
        <f t="shared" si="398"/>
        <v>Neutral</v>
      </c>
      <c r="P2846" t="str" cm="1">
        <f t="array" ref="P2846">_xlfn.IFS(C2845&lt;=60,"Soft",
C2845&lt;120,"Moderately Soft",
C2845&lt;=170,"Desirable",
C2845&lt;=240,"Moderately Hard",
C2845&gt;240,"Hard")</f>
        <v>Hard</v>
      </c>
      <c r="Q2846" t="str" cm="1">
        <f t="array" ref="Q2846">_xlfn.IFS(D2845&lt;50,"Non-Beneficial",
D2845&lt;=150,"Excellent",
D2845&lt;=250,"Good",
D2845&lt;=350,"Average",
D2845&lt;=500,"Poor",
D2845&lt;=800,"Very Poor",
D2845&gt;800,"Unacceptable")</f>
        <v>Good</v>
      </c>
      <c r="R2846" t="str">
        <f t="shared" si="397"/>
        <v>Unacceptable</v>
      </c>
      <c r="S2846" t="str">
        <f t="shared" si="399"/>
        <v>Safe</v>
      </c>
      <c r="T2846" t="str">
        <f t="shared" si="400"/>
        <v>Acceptable</v>
      </c>
      <c r="U2846" t="str">
        <f t="shared" si="401"/>
        <v>Acceptable</v>
      </c>
      <c r="V2846" t="str">
        <f t="shared" si="402"/>
        <v>Safe</v>
      </c>
      <c r="W2846" t="str">
        <f t="shared" si="403"/>
        <v>Acceptable</v>
      </c>
      <c r="AA2846" t="str">
        <f t="shared" si="404"/>
        <v>Not-Potable</v>
      </c>
      <c r="AB2846" t="str">
        <f t="shared" si="405"/>
        <v>Not-Potable</v>
      </c>
      <c r="AC2846" t="s">
        <v>35</v>
      </c>
    </row>
    <row r="2847" spans="2:29" x14ac:dyDescent="0.3">
      <c r="B2847">
        <f>$AG$27</f>
        <v>7.080794504276815</v>
      </c>
      <c r="C2847">
        <v>208.30383256343799</v>
      </c>
      <c r="D2847">
        <v>234.95307483305601</v>
      </c>
      <c r="E2847">
        <v>5.8003400451492704</v>
      </c>
      <c r="F2847">
        <v>274.97527954788302</v>
      </c>
      <c r="G2847">
        <v>465.33085612511002</v>
      </c>
      <c r="H2847">
        <v>5.9803392059956098</v>
      </c>
      <c r="I2847">
        <v>57.203089216208298</v>
      </c>
      <c r="J2847">
        <v>3.2107526583184698</v>
      </c>
      <c r="O2847" t="str">
        <f t="shared" si="398"/>
        <v>Drinkable</v>
      </c>
      <c r="P2847" t="str" cm="1">
        <f t="array" ref="P2847">_xlfn.IFS(C2846&lt;=60,"Soft",
C2846&lt;120,"Moderately Soft",
C2846&lt;=170,"Desirable",
C2846&lt;=240,"Moderately Hard",
C2846&gt;240,"Hard")</f>
        <v>Moderately Hard</v>
      </c>
      <c r="Q2847" t="str" cm="1">
        <f t="array" ref="Q2847">_xlfn.IFS(D2846&lt;50,"Non-Beneficial",
D2846&lt;=150,"Excellent",
D2846&lt;=250,"Good",
D2846&lt;=350,"Average",
D2846&lt;=500,"Poor",
D2846&lt;=800,"Very Poor",
D2846&gt;800,"Unacceptable")</f>
        <v>Good</v>
      </c>
      <c r="R2847" t="str">
        <f t="shared" si="397"/>
        <v>Unacceptable</v>
      </c>
      <c r="S2847" t="str">
        <f t="shared" si="399"/>
        <v>Safe</v>
      </c>
      <c r="T2847" t="str">
        <f t="shared" si="400"/>
        <v>Acceptable</v>
      </c>
      <c r="U2847" t="str">
        <f t="shared" si="401"/>
        <v>Acceptable</v>
      </c>
      <c r="V2847" t="str">
        <f t="shared" si="402"/>
        <v>Safe</v>
      </c>
      <c r="W2847" t="str">
        <f t="shared" si="403"/>
        <v>Acceptable</v>
      </c>
      <c r="AA2847" t="str">
        <f t="shared" si="404"/>
        <v>Not-Potable</v>
      </c>
      <c r="AB2847" t="str">
        <f t="shared" si="405"/>
        <v>Potable</v>
      </c>
      <c r="AC2847" t="s">
        <v>35</v>
      </c>
    </row>
    <row r="2848" spans="2:29" x14ac:dyDescent="0.3">
      <c r="B2848">
        <v>7.2229975604064602</v>
      </c>
      <c r="C2848">
        <v>179.56029037435701</v>
      </c>
      <c r="D2848">
        <v>213.14869789312098</v>
      </c>
      <c r="E2848">
        <v>5.8647167089416996</v>
      </c>
      <c r="F2848">
        <f>$AH$27</f>
        <v>333.77577661081307</v>
      </c>
      <c r="G2848">
        <v>435.57388777532998</v>
      </c>
      <c r="H2848">
        <v>11.8783704925611</v>
      </c>
      <c r="I2848">
        <v>79.394008348505494</v>
      </c>
      <c r="J2848">
        <v>3.9662585095670302</v>
      </c>
      <c r="O2848" t="str">
        <f t="shared" si="398"/>
        <v>Neutral</v>
      </c>
      <c r="P2848" t="str" cm="1">
        <f t="array" ref="P2848">_xlfn.IFS(C2847&lt;=60,"Soft",
C2847&lt;120,"Moderately Soft",
C2847&lt;=170,"Desirable",
C2847&lt;=240,"Moderately Hard",
C2847&gt;240,"Hard")</f>
        <v>Moderately Hard</v>
      </c>
      <c r="Q2848" t="str" cm="1">
        <f t="array" ref="Q2848">_xlfn.IFS(D2847&lt;50,"Non-Beneficial",
D2847&lt;=150,"Excellent",
D2847&lt;=250,"Good",
D2847&lt;=350,"Average",
D2847&lt;=500,"Poor",
D2847&lt;=800,"Very Poor",
D2847&gt;800,"Unacceptable")</f>
        <v>Good</v>
      </c>
      <c r="R2848" t="str">
        <f t="shared" si="397"/>
        <v>Needs Boiling</v>
      </c>
      <c r="S2848" t="str">
        <f t="shared" si="399"/>
        <v>Safe</v>
      </c>
      <c r="T2848" t="str">
        <f t="shared" si="400"/>
        <v>Acceptable</v>
      </c>
      <c r="U2848" t="str">
        <f t="shared" si="401"/>
        <v>Acceptable</v>
      </c>
      <c r="V2848" t="str">
        <f t="shared" si="402"/>
        <v>Safe</v>
      </c>
      <c r="W2848" t="str">
        <f t="shared" si="403"/>
        <v>Acceptable</v>
      </c>
      <c r="AA2848" t="str">
        <f t="shared" si="404"/>
        <v>Potable</v>
      </c>
      <c r="AB2848" t="str">
        <f t="shared" si="405"/>
        <v>Potable</v>
      </c>
      <c r="AC2848" t="s">
        <v>35</v>
      </c>
    </row>
    <row r="2849" spans="2:29" x14ac:dyDescent="0.3">
      <c r="B2849">
        <f>$AG$27</f>
        <v>7.080794504276815</v>
      </c>
      <c r="C2849">
        <v>194.71396807560299</v>
      </c>
      <c r="D2849">
        <v>406.11713319197798</v>
      </c>
      <c r="E2849">
        <v>7.4231921167934196</v>
      </c>
      <c r="F2849">
        <v>290.33228598693199</v>
      </c>
      <c r="G2849">
        <v>517.62688782817202</v>
      </c>
      <c r="H2849">
        <v>16.340158668491501</v>
      </c>
      <c r="I2849">
        <v>72.0936100086235</v>
      </c>
      <c r="J2849">
        <v>3.1256087009088498</v>
      </c>
      <c r="O2849" t="str">
        <f t="shared" si="398"/>
        <v>Neutral</v>
      </c>
      <c r="P2849" t="str" cm="1">
        <f t="array" ref="P2849">_xlfn.IFS(C2848&lt;=60,"Soft",
C2848&lt;120,"Moderately Soft",
C2848&lt;=170,"Desirable",
C2848&lt;=240,"Moderately Hard",
C2848&gt;240,"Hard")</f>
        <v>Moderately Hard</v>
      </c>
      <c r="Q2849" t="str" cm="1">
        <f t="array" ref="Q2849">_xlfn.IFS(D2848&lt;50,"Non-Beneficial",
D2848&lt;=150,"Excellent",
D2848&lt;=250,"Good",
D2848&lt;=350,"Average",
D2848&lt;=500,"Poor",
D2848&lt;=800,"Very Poor",
D2848&gt;800,"Unacceptable")</f>
        <v>Good</v>
      </c>
      <c r="R2849" t="str">
        <f t="shared" si="397"/>
        <v>Needs Boiling</v>
      </c>
      <c r="S2849" t="str">
        <f t="shared" si="399"/>
        <v>Safe</v>
      </c>
      <c r="T2849" t="str">
        <f t="shared" si="400"/>
        <v>Acceptable</v>
      </c>
      <c r="U2849" t="str">
        <f t="shared" si="401"/>
        <v>Acceptable</v>
      </c>
      <c r="V2849" t="str">
        <f t="shared" si="402"/>
        <v>Safe</v>
      </c>
      <c r="W2849" t="str">
        <f t="shared" si="403"/>
        <v>Acceptable</v>
      </c>
      <c r="AA2849" t="str">
        <f t="shared" si="404"/>
        <v>Potable</v>
      </c>
      <c r="AB2849" t="str">
        <f t="shared" si="405"/>
        <v>Potable</v>
      </c>
      <c r="AC2849" t="s">
        <v>35</v>
      </c>
    </row>
    <row r="2850" spans="2:29" x14ac:dyDescent="0.3">
      <c r="B2850">
        <v>6.4277205605030403</v>
      </c>
      <c r="C2850">
        <v>166.850236758633</v>
      </c>
      <c r="D2850">
        <v>122.15409082599001</v>
      </c>
      <c r="E2850">
        <v>7.6967513992146603</v>
      </c>
      <c r="F2850">
        <v>376.28261721022301</v>
      </c>
      <c r="G2850">
        <v>352.74536983046102</v>
      </c>
      <c r="H2850">
        <v>20.130482589071502</v>
      </c>
      <c r="I2850">
        <v>66.735044030382795</v>
      </c>
      <c r="J2850">
        <v>2.9044533996755901</v>
      </c>
      <c r="O2850" t="str">
        <f t="shared" si="398"/>
        <v>Neutral</v>
      </c>
      <c r="P2850" t="str" cm="1">
        <f t="array" ref="P2850">_xlfn.IFS(C2849&lt;=60,"Soft",
C2849&lt;120,"Moderately Soft",
C2849&lt;=170,"Desirable",
C2849&lt;=240,"Moderately Hard",
C2849&gt;240,"Hard")</f>
        <v>Moderately Hard</v>
      </c>
      <c r="Q2850" t="str" cm="1">
        <f t="array" ref="Q2850">_xlfn.IFS(D2849&lt;50,"Non-Beneficial",
D2849&lt;=150,"Excellent",
D2849&lt;=250,"Good",
D2849&lt;=350,"Average",
D2849&lt;=500,"Poor",
D2849&lt;=800,"Very Poor",
D2849&gt;800,"Unacceptable")</f>
        <v>Poor</v>
      </c>
      <c r="R2850" t="str">
        <f t="shared" si="397"/>
        <v>Unacceptable</v>
      </c>
      <c r="S2850" t="str">
        <f t="shared" si="399"/>
        <v>Safe</v>
      </c>
      <c r="T2850" t="str">
        <f t="shared" si="400"/>
        <v>Unacceptable</v>
      </c>
      <c r="U2850" t="str">
        <f t="shared" si="401"/>
        <v>Acceptable</v>
      </c>
      <c r="V2850" t="str">
        <f t="shared" si="402"/>
        <v>Safe</v>
      </c>
      <c r="W2850" t="str">
        <f t="shared" si="403"/>
        <v>Acceptable</v>
      </c>
      <c r="AA2850" t="str">
        <f t="shared" si="404"/>
        <v>Not-Potable</v>
      </c>
      <c r="AB2850" t="str">
        <f t="shared" si="405"/>
        <v>Not-Potable</v>
      </c>
      <c r="AC2850" t="s">
        <v>35</v>
      </c>
    </row>
    <row r="2851" spans="2:29" x14ac:dyDescent="0.3">
      <c r="B2851">
        <v>5.0233807838228302</v>
      </c>
      <c r="C2851">
        <v>136.976879057985</v>
      </c>
      <c r="D2851">
        <v>150.408414776553</v>
      </c>
      <c r="E2851">
        <v>7.5880213402739303</v>
      </c>
      <c r="F2851">
        <v>409.91870170361699</v>
      </c>
      <c r="G2851">
        <v>454.88480905310001</v>
      </c>
      <c r="H2851">
        <v>14.2450913852632</v>
      </c>
      <c r="I2851">
        <v>71.983851400392595</v>
      </c>
      <c r="J2851">
        <v>4.4773514121744702</v>
      </c>
      <c r="O2851" t="str">
        <f t="shared" si="398"/>
        <v>Acidic</v>
      </c>
      <c r="P2851" t="str" cm="1">
        <f t="array" ref="P2851">_xlfn.IFS(C2850&lt;=60,"Soft",
C2850&lt;120,"Moderately Soft",
C2850&lt;=170,"Desirable",
C2850&lt;=240,"Moderately Hard",
C2850&gt;240,"Hard")</f>
        <v>Desirable</v>
      </c>
      <c r="Q2851" t="str" cm="1">
        <f t="array" ref="Q2851">_xlfn.IFS(D2850&lt;50,"Non-Beneficial",
D2850&lt;=150,"Excellent",
D2850&lt;=250,"Good",
D2850&lt;=350,"Average",
D2850&lt;=500,"Poor",
D2850&lt;=800,"Very Poor",
D2850&gt;800,"Unacceptable")</f>
        <v>Excellent</v>
      </c>
      <c r="R2851" t="str">
        <f t="shared" si="397"/>
        <v>Unacceptable</v>
      </c>
      <c r="S2851" t="str">
        <f t="shared" si="399"/>
        <v>Safe</v>
      </c>
      <c r="T2851" t="str">
        <f t="shared" si="400"/>
        <v>Acceptable</v>
      </c>
      <c r="U2851" t="str">
        <f t="shared" si="401"/>
        <v>Unacceptable</v>
      </c>
      <c r="V2851" t="str">
        <f t="shared" si="402"/>
        <v>Safe</v>
      </c>
      <c r="W2851" t="str">
        <f t="shared" si="403"/>
        <v>Acceptable</v>
      </c>
      <c r="AA2851" t="str">
        <f t="shared" si="404"/>
        <v>Not-Potable</v>
      </c>
      <c r="AB2851" t="str">
        <f t="shared" si="405"/>
        <v>Not-Potable</v>
      </c>
      <c r="AC2851" t="s">
        <v>35</v>
      </c>
    </row>
    <row r="2852" spans="2:29" x14ac:dyDescent="0.3">
      <c r="B2852">
        <f>$AG$27</f>
        <v>7.080794504276815</v>
      </c>
      <c r="C2852">
        <v>192.057661022839</v>
      </c>
      <c r="D2852">
        <v>257.95693635119102</v>
      </c>
      <c r="E2852">
        <v>6.1168633675218302</v>
      </c>
      <c r="F2852">
        <v>318.92656404790603</v>
      </c>
      <c r="G2852">
        <v>509.06283346352302</v>
      </c>
      <c r="H2852">
        <v>13.9391932443373</v>
      </c>
      <c r="I2852">
        <v>84.315400192034105</v>
      </c>
      <c r="J2852">
        <v>3.78919595050015</v>
      </c>
      <c r="O2852" t="str">
        <f t="shared" si="398"/>
        <v>Acidic</v>
      </c>
      <c r="P2852" t="str" cm="1">
        <f t="array" ref="P2852">_xlfn.IFS(C2851&lt;=60,"Soft",
C2851&lt;120,"Moderately Soft",
C2851&lt;=170,"Desirable",
C2851&lt;=240,"Moderately Hard",
C2851&gt;240,"Hard")</f>
        <v>Desirable</v>
      </c>
      <c r="Q2852" t="str" cm="1">
        <f t="array" ref="Q2852">_xlfn.IFS(D2851&lt;50,"Non-Beneficial",
D2851&lt;=150,"Excellent",
D2851&lt;=250,"Good",
D2851&lt;=350,"Average",
D2851&lt;=500,"Poor",
D2851&lt;=800,"Very Poor",
D2851&gt;800,"Unacceptable")</f>
        <v>Good</v>
      </c>
      <c r="R2852" t="str">
        <f t="shared" si="397"/>
        <v>Unacceptable</v>
      </c>
      <c r="S2852" t="str">
        <f t="shared" si="399"/>
        <v>Unsafe</v>
      </c>
      <c r="T2852" t="str">
        <f t="shared" si="400"/>
        <v>Acceptable</v>
      </c>
      <c r="U2852" t="str">
        <f t="shared" si="401"/>
        <v>Acceptable</v>
      </c>
      <c r="V2852" t="str">
        <f t="shared" si="402"/>
        <v>Safe</v>
      </c>
      <c r="W2852" t="str">
        <f t="shared" si="403"/>
        <v>Acceptable</v>
      </c>
      <c r="AA2852" t="str">
        <f t="shared" si="404"/>
        <v>Not-Potable</v>
      </c>
      <c r="AB2852" t="str">
        <f t="shared" si="405"/>
        <v>Not-Potable</v>
      </c>
      <c r="AC2852" t="s">
        <v>35</v>
      </c>
    </row>
    <row r="2853" spans="2:29" x14ac:dyDescent="0.3">
      <c r="B2853">
        <v>8.1639996176202807</v>
      </c>
      <c r="C2853">
        <v>195.21249526095801</v>
      </c>
      <c r="D2853">
        <v>274.14899122937896</v>
      </c>
      <c r="E2853">
        <v>5.4124813846444599</v>
      </c>
      <c r="F2853">
        <v>231.724224786062</v>
      </c>
      <c r="G2853">
        <v>529.68180658255199</v>
      </c>
      <c r="H2853">
        <v>12.4254260100873</v>
      </c>
      <c r="I2853">
        <v>69.990127944954693</v>
      </c>
      <c r="J2853">
        <v>3.6730880938155699</v>
      </c>
      <c r="O2853" t="str">
        <f t="shared" si="398"/>
        <v>Neutral</v>
      </c>
      <c r="P2853" t="str" cm="1">
        <f t="array" ref="P2853">_xlfn.IFS(C2852&lt;=60,"Soft",
C2852&lt;120,"Moderately Soft",
C2852&lt;=170,"Desirable",
C2852&lt;=240,"Moderately Hard",
C2852&gt;240,"Hard")</f>
        <v>Moderately Hard</v>
      </c>
      <c r="Q2853" t="str" cm="1">
        <f t="array" ref="Q2853">_xlfn.IFS(D2852&lt;50,"Non-Beneficial",
D2852&lt;=150,"Excellent",
D2852&lt;=250,"Good",
D2852&lt;=350,"Average",
D2852&lt;=500,"Poor",
D2852&lt;=800,"Very Poor",
D2852&gt;800,"Unacceptable")</f>
        <v>Average</v>
      </c>
      <c r="R2853" t="str">
        <f t="shared" si="397"/>
        <v>Needs Boiling</v>
      </c>
      <c r="S2853" t="str">
        <f t="shared" si="399"/>
        <v>Safe</v>
      </c>
      <c r="T2853" t="str">
        <f t="shared" si="400"/>
        <v>Unacceptable</v>
      </c>
      <c r="U2853" t="str">
        <f t="shared" si="401"/>
        <v>Acceptable</v>
      </c>
      <c r="V2853" t="str">
        <f t="shared" si="402"/>
        <v>Unsafe</v>
      </c>
      <c r="W2853" t="str">
        <f t="shared" si="403"/>
        <v>Acceptable</v>
      </c>
      <c r="AA2853" t="str">
        <f t="shared" si="404"/>
        <v>Not-Potable</v>
      </c>
      <c r="AB2853" t="str">
        <f t="shared" si="405"/>
        <v>Not-Potable</v>
      </c>
      <c r="AC2853" t="s">
        <v>35</v>
      </c>
    </row>
    <row r="2854" spans="2:29" x14ac:dyDescent="0.3">
      <c r="B2854">
        <f>$AG$27</f>
        <v>7.080794504276815</v>
      </c>
      <c r="C2854">
        <v>202.882429455703</v>
      </c>
      <c r="D2854">
        <v>175.05852735168702</v>
      </c>
      <c r="E2854">
        <v>7.1043658186054701</v>
      </c>
      <c r="F2854">
        <v>310.53283662626097</v>
      </c>
      <c r="G2854">
        <v>429.28989543207501</v>
      </c>
      <c r="H2854">
        <v>17.958968013429001</v>
      </c>
      <c r="I2854">
        <v>78.587538314832301</v>
      </c>
      <c r="J2854">
        <v>3.5370407846684699</v>
      </c>
      <c r="O2854" t="str">
        <f t="shared" si="398"/>
        <v>Alkaline</v>
      </c>
      <c r="P2854" t="str" cm="1">
        <f t="array" ref="P2854">_xlfn.IFS(C2853&lt;=60,"Soft",
C2853&lt;120,"Moderately Soft",
C2853&lt;=170,"Desirable",
C2853&lt;=240,"Moderately Hard",
C2853&gt;240,"Hard")</f>
        <v>Moderately Hard</v>
      </c>
      <c r="Q2854" t="str" cm="1">
        <f t="array" ref="Q2854">_xlfn.IFS(D2853&lt;50,"Non-Beneficial",
D2853&lt;=150,"Excellent",
D2853&lt;=250,"Good",
D2853&lt;=350,"Average",
D2853&lt;=500,"Poor",
D2853&lt;=800,"Very Poor",
D2853&gt;800,"Unacceptable")</f>
        <v>Average</v>
      </c>
      <c r="R2854" t="str">
        <f t="shared" si="397"/>
        <v>Needs Boiling</v>
      </c>
      <c r="S2854" t="str">
        <f t="shared" si="399"/>
        <v>Safe</v>
      </c>
      <c r="T2854" t="str">
        <f t="shared" si="400"/>
        <v>Unacceptable</v>
      </c>
      <c r="U2854" t="str">
        <f t="shared" si="401"/>
        <v>Acceptable</v>
      </c>
      <c r="V2854" t="str">
        <f t="shared" si="402"/>
        <v>Safe</v>
      </c>
      <c r="W2854" t="str">
        <f t="shared" si="403"/>
        <v>Acceptable</v>
      </c>
      <c r="AA2854" t="str">
        <f t="shared" si="404"/>
        <v>Not-Potable</v>
      </c>
      <c r="AB2854" t="str">
        <f t="shared" si="405"/>
        <v>Not-Potable</v>
      </c>
      <c r="AC2854" t="s">
        <v>35</v>
      </c>
    </row>
    <row r="2855" spans="2:29" x14ac:dyDescent="0.3">
      <c r="B2855">
        <v>5.2721564589080803</v>
      </c>
      <c r="C2855">
        <v>181.73287696976999</v>
      </c>
      <c r="D2855">
        <v>190.15468274866001</v>
      </c>
      <c r="E2855">
        <v>9.0130162176431892</v>
      </c>
      <c r="F2855">
        <v>446.72401618621598</v>
      </c>
      <c r="G2855">
        <v>390.01200334632102</v>
      </c>
      <c r="H2855">
        <v>11.1034665303737</v>
      </c>
      <c r="I2855">
        <v>63.826010016872502</v>
      </c>
      <c r="J2855">
        <v>4.0638258539726699</v>
      </c>
      <c r="O2855" t="str">
        <f t="shared" si="398"/>
        <v>Neutral</v>
      </c>
      <c r="P2855" t="str" cm="1">
        <f t="array" ref="P2855">_xlfn.IFS(C2854&lt;=60,"Soft",
C2854&lt;120,"Moderately Soft",
C2854&lt;=170,"Desirable",
C2854&lt;=240,"Moderately Hard",
C2854&gt;240,"Hard")</f>
        <v>Moderately Hard</v>
      </c>
      <c r="Q2855" t="str" cm="1">
        <f t="array" ref="Q2855">_xlfn.IFS(D2854&lt;50,"Non-Beneficial",
D2854&lt;=150,"Excellent",
D2854&lt;=250,"Good",
D2854&lt;=350,"Average",
D2854&lt;=500,"Poor",
D2854&lt;=800,"Very Poor",
D2854&gt;800,"Unacceptable")</f>
        <v>Good</v>
      </c>
      <c r="R2855" t="str">
        <f t="shared" si="397"/>
        <v>Unacceptable</v>
      </c>
      <c r="S2855" t="str">
        <f t="shared" si="399"/>
        <v>Safe</v>
      </c>
      <c r="T2855" t="str">
        <f t="shared" si="400"/>
        <v>Acceptable</v>
      </c>
      <c r="U2855" t="str">
        <f t="shared" si="401"/>
        <v>Acceptable</v>
      </c>
      <c r="V2855" t="str">
        <f t="shared" si="402"/>
        <v>Safe</v>
      </c>
      <c r="W2855" t="str">
        <f t="shared" si="403"/>
        <v>Acceptable</v>
      </c>
      <c r="AA2855" t="str">
        <f t="shared" si="404"/>
        <v>Not-Potable</v>
      </c>
      <c r="AB2855" t="str">
        <f t="shared" si="405"/>
        <v>Potable</v>
      </c>
      <c r="AC2855" t="s">
        <v>35</v>
      </c>
    </row>
    <row r="2856" spans="2:29" x14ac:dyDescent="0.3">
      <c r="B2856">
        <v>6.9030743305288702</v>
      </c>
      <c r="C2856">
        <v>206.922504383887</v>
      </c>
      <c r="D2856">
        <v>179.47988113640599</v>
      </c>
      <c r="E2856">
        <v>7.0480173312834902</v>
      </c>
      <c r="F2856">
        <f>$AH$27</f>
        <v>333.77577661081307</v>
      </c>
      <c r="G2856">
        <v>601.985222946627</v>
      </c>
      <c r="H2856">
        <v>11.7751097135287</v>
      </c>
      <c r="I2856">
        <v>58.176255060292902</v>
      </c>
      <c r="J2856">
        <v>4.4738870107665596</v>
      </c>
      <c r="O2856" t="str">
        <f t="shared" si="398"/>
        <v>Acidic</v>
      </c>
      <c r="P2856" t="str" cm="1">
        <f t="array" ref="P2856">_xlfn.IFS(C2855&lt;=60,"Soft",
C2855&lt;120,"Moderately Soft",
C2855&lt;=170,"Desirable",
C2855&lt;=240,"Moderately Hard",
C2855&gt;240,"Hard")</f>
        <v>Moderately Hard</v>
      </c>
      <c r="Q2856" t="str" cm="1">
        <f t="array" ref="Q2856">_xlfn.IFS(D2855&lt;50,"Non-Beneficial",
D2855&lt;=150,"Excellent",
D2855&lt;=250,"Good",
D2855&lt;=350,"Average",
D2855&lt;=500,"Poor",
D2855&lt;=800,"Very Poor",
D2855&gt;800,"Unacceptable")</f>
        <v>Good</v>
      </c>
      <c r="R2856" t="str">
        <f t="shared" si="397"/>
        <v>Unacceptable</v>
      </c>
      <c r="S2856" t="str">
        <f t="shared" si="399"/>
        <v>Unsafe</v>
      </c>
      <c r="T2856" t="str">
        <f t="shared" si="400"/>
        <v>Acceptable</v>
      </c>
      <c r="U2856" t="str">
        <f t="shared" si="401"/>
        <v>Acceptable</v>
      </c>
      <c r="V2856" t="str">
        <f t="shared" si="402"/>
        <v>Safe</v>
      </c>
      <c r="W2856" t="str">
        <f t="shared" si="403"/>
        <v>Acceptable</v>
      </c>
      <c r="AA2856" t="str">
        <f t="shared" si="404"/>
        <v>Not-Potable</v>
      </c>
      <c r="AB2856" t="str">
        <f t="shared" si="405"/>
        <v>Not-Potable</v>
      </c>
      <c r="AC2856" t="s">
        <v>35</v>
      </c>
    </row>
    <row r="2857" spans="2:29" x14ac:dyDescent="0.3">
      <c r="B2857">
        <v>7.4665583576452699</v>
      </c>
      <c r="C2857">
        <v>212.81602950205399</v>
      </c>
      <c r="D2857">
        <v>166.79673622027903</v>
      </c>
      <c r="E2857">
        <v>5.4362641518074399</v>
      </c>
      <c r="F2857">
        <v>366.60134434436799</v>
      </c>
      <c r="G2857">
        <v>358.90958859914502</v>
      </c>
      <c r="H2857">
        <v>6.1342104095710397</v>
      </c>
      <c r="I2857">
        <v>46.655429226212803</v>
      </c>
      <c r="J2857">
        <v>4.9916748707785601</v>
      </c>
      <c r="O2857" t="str">
        <f t="shared" si="398"/>
        <v>Neutral</v>
      </c>
      <c r="P2857" t="str" cm="1">
        <f t="array" ref="P2857">_xlfn.IFS(C2856&lt;=60,"Soft",
C2856&lt;120,"Moderately Soft",
C2856&lt;=170,"Desirable",
C2856&lt;=240,"Moderately Hard",
C2856&gt;240,"Hard")</f>
        <v>Moderately Hard</v>
      </c>
      <c r="Q2857" t="str" cm="1">
        <f t="array" ref="Q2857">_xlfn.IFS(D2856&lt;50,"Non-Beneficial",
D2856&lt;=150,"Excellent",
D2856&lt;=250,"Good",
D2856&lt;=350,"Average",
D2856&lt;=500,"Poor",
D2856&lt;=800,"Very Poor",
D2856&gt;800,"Unacceptable")</f>
        <v>Good</v>
      </c>
      <c r="R2857" t="str">
        <f t="shared" si="397"/>
        <v>Unacceptable</v>
      </c>
      <c r="S2857" t="str">
        <f t="shared" si="399"/>
        <v>Safe</v>
      </c>
      <c r="T2857" t="str">
        <f t="shared" si="400"/>
        <v>Unacceptable</v>
      </c>
      <c r="U2857" t="str">
        <f t="shared" si="401"/>
        <v>Acceptable</v>
      </c>
      <c r="V2857" t="str">
        <f t="shared" si="402"/>
        <v>Safe</v>
      </c>
      <c r="W2857" t="str">
        <f t="shared" si="403"/>
        <v>Acceptable</v>
      </c>
      <c r="AA2857" t="str">
        <f t="shared" si="404"/>
        <v>Not-Potable</v>
      </c>
      <c r="AB2857" t="str">
        <f t="shared" si="405"/>
        <v>Not-Potable</v>
      </c>
      <c r="AC2857" t="s">
        <v>35</v>
      </c>
    </row>
    <row r="2858" spans="2:29" x14ac:dyDescent="0.3">
      <c r="B2858">
        <v>7.3976506625417704</v>
      </c>
      <c r="C2858">
        <v>260.08338456831399</v>
      </c>
      <c r="D2858">
        <v>267.30635333884902</v>
      </c>
      <c r="E2858">
        <v>8.0769954357902591</v>
      </c>
      <c r="F2858">
        <v>361.11319941063101</v>
      </c>
      <c r="G2858">
        <v>376.48217100413001</v>
      </c>
      <c r="H2858">
        <v>17.8478271038807</v>
      </c>
      <c r="I2858">
        <v>101.466825202546</v>
      </c>
      <c r="J2858">
        <v>3.07847878787882</v>
      </c>
      <c r="O2858" t="str">
        <f t="shared" si="398"/>
        <v>Neutral</v>
      </c>
      <c r="P2858" t="str" cm="1">
        <f t="array" ref="P2858">_xlfn.IFS(C2857&lt;=60,"Soft",
C2857&lt;120,"Moderately Soft",
C2857&lt;=170,"Desirable",
C2857&lt;=240,"Moderately Hard",
C2857&gt;240,"Hard")</f>
        <v>Moderately Hard</v>
      </c>
      <c r="Q2858" t="str" cm="1">
        <f t="array" ref="Q2858">_xlfn.IFS(D2857&lt;50,"Non-Beneficial",
D2857&lt;=150,"Excellent",
D2857&lt;=250,"Good",
D2857&lt;=350,"Average",
D2857&lt;=500,"Poor",
D2857&lt;=800,"Very Poor",
D2857&gt;800,"Unacceptable")</f>
        <v>Good</v>
      </c>
      <c r="R2858" t="str">
        <f t="shared" si="397"/>
        <v>Needs Boiling</v>
      </c>
      <c r="S2858" t="str">
        <f t="shared" si="399"/>
        <v>Safe</v>
      </c>
      <c r="T2858" t="str">
        <f t="shared" si="400"/>
        <v>Acceptable</v>
      </c>
      <c r="U2858" t="str">
        <f t="shared" si="401"/>
        <v>Acceptable</v>
      </c>
      <c r="V2858" t="str">
        <f t="shared" si="402"/>
        <v>Safe</v>
      </c>
      <c r="W2858" t="str">
        <f t="shared" si="403"/>
        <v>Acceptable</v>
      </c>
      <c r="AA2858" t="str">
        <f t="shared" si="404"/>
        <v>Potable</v>
      </c>
      <c r="AB2858" t="str">
        <f t="shared" si="405"/>
        <v>Potable</v>
      </c>
      <c r="AC2858" t="s">
        <v>35</v>
      </c>
    </row>
    <row r="2859" spans="2:29" x14ac:dyDescent="0.3">
      <c r="B2859">
        <f>$AG$27</f>
        <v>7.080794504276815</v>
      </c>
      <c r="C2859">
        <v>154.92597170844701</v>
      </c>
      <c r="D2859">
        <v>300.37221624651897</v>
      </c>
      <c r="E2859">
        <v>5.7965709712757398</v>
      </c>
      <c r="F2859">
        <v>252.06726719561701</v>
      </c>
      <c r="G2859">
        <v>311.750019216976</v>
      </c>
      <c r="H2859">
        <v>13.9046522962285</v>
      </c>
      <c r="I2859">
        <v>77.532041982237104</v>
      </c>
      <c r="J2859">
        <v>4.1135850300896504</v>
      </c>
      <c r="O2859" t="str">
        <f t="shared" si="398"/>
        <v>Neutral</v>
      </c>
      <c r="P2859" t="str" cm="1">
        <f t="array" ref="P2859">_xlfn.IFS(C2858&lt;=60,"Soft",
C2858&lt;120,"Moderately Soft",
C2858&lt;=170,"Desirable",
C2858&lt;=240,"Moderately Hard",
C2858&gt;240,"Hard")</f>
        <v>Hard</v>
      </c>
      <c r="Q2859" t="str" cm="1">
        <f t="array" ref="Q2859">_xlfn.IFS(D2858&lt;50,"Non-Beneficial",
D2858&lt;=150,"Excellent",
D2858&lt;=250,"Good",
D2858&lt;=350,"Average",
D2858&lt;=500,"Poor",
D2858&lt;=800,"Very Poor",
D2858&gt;800,"Unacceptable")</f>
        <v>Average</v>
      </c>
      <c r="R2859" t="str">
        <f t="shared" si="397"/>
        <v>Unacceptable</v>
      </c>
      <c r="S2859" t="str">
        <f t="shared" si="399"/>
        <v>Safe</v>
      </c>
      <c r="T2859" t="str">
        <f t="shared" si="400"/>
        <v>Acceptable</v>
      </c>
      <c r="U2859" t="str">
        <f t="shared" si="401"/>
        <v>Acceptable</v>
      </c>
      <c r="V2859" t="str">
        <f t="shared" si="402"/>
        <v>Unsafe</v>
      </c>
      <c r="W2859" t="str">
        <f t="shared" si="403"/>
        <v>Acceptable</v>
      </c>
      <c r="AA2859" t="str">
        <f t="shared" si="404"/>
        <v>Not-Potable</v>
      </c>
      <c r="AB2859" t="str">
        <f t="shared" si="405"/>
        <v>Not-Potable</v>
      </c>
      <c r="AC2859" t="s">
        <v>35</v>
      </c>
    </row>
    <row r="2860" spans="2:29" x14ac:dyDescent="0.3">
      <c r="B2860">
        <f>$AG$27</f>
        <v>7.080794504276815</v>
      </c>
      <c r="C2860">
        <v>226.31858035622699</v>
      </c>
      <c r="D2860">
        <v>184.65265041715497</v>
      </c>
      <c r="E2860">
        <v>6.0263038611088797</v>
      </c>
      <c r="F2860">
        <v>358.69723017088398</v>
      </c>
      <c r="G2860">
        <v>366.92629341489697</v>
      </c>
      <c r="H2860">
        <v>10.2694017125473</v>
      </c>
      <c r="I2860">
        <v>61.159326653174098</v>
      </c>
      <c r="J2860">
        <v>3.4065631996849199</v>
      </c>
      <c r="O2860" t="str">
        <f t="shared" si="398"/>
        <v>Neutral</v>
      </c>
      <c r="P2860" t="str" cm="1">
        <f t="array" ref="P2860">_xlfn.IFS(C2859&lt;=60,"Soft",
C2859&lt;120,"Moderately Soft",
C2859&lt;=170,"Desirable",
C2859&lt;=240,"Moderately Hard",
C2859&gt;240,"Hard")</f>
        <v>Desirable</v>
      </c>
      <c r="Q2860" t="str" cm="1">
        <f t="array" ref="Q2860">_xlfn.IFS(D2859&lt;50,"Non-Beneficial",
D2859&lt;=150,"Excellent",
D2859&lt;=250,"Good",
D2859&lt;=350,"Average",
D2859&lt;=500,"Poor",
D2859&lt;=800,"Very Poor",
D2859&gt;800,"Unacceptable")</f>
        <v>Average</v>
      </c>
      <c r="R2860" t="str">
        <f t="shared" si="397"/>
        <v>Needs Boiling</v>
      </c>
      <c r="S2860" t="str">
        <f t="shared" si="399"/>
        <v>Safe</v>
      </c>
      <c r="T2860" t="str">
        <f t="shared" si="400"/>
        <v>Acceptable</v>
      </c>
      <c r="U2860" t="str">
        <f t="shared" si="401"/>
        <v>Acceptable</v>
      </c>
      <c r="V2860" t="str">
        <f t="shared" si="402"/>
        <v>Safe</v>
      </c>
      <c r="W2860" t="str">
        <f t="shared" si="403"/>
        <v>Acceptable</v>
      </c>
      <c r="AA2860" t="str">
        <f t="shared" si="404"/>
        <v>Potable</v>
      </c>
      <c r="AB2860" t="str">
        <f t="shared" si="405"/>
        <v>Potable</v>
      </c>
      <c r="AC2860" t="s">
        <v>35</v>
      </c>
    </row>
    <row r="2861" spans="2:29" x14ac:dyDescent="0.3">
      <c r="B2861">
        <v>5.5395336900238696</v>
      </c>
      <c r="C2861">
        <v>200.71168111573701</v>
      </c>
      <c r="D2861">
        <v>210.21418259170602</v>
      </c>
      <c r="E2861">
        <v>9.8273090492433592</v>
      </c>
      <c r="F2861">
        <v>390.55415582288799</v>
      </c>
      <c r="G2861">
        <v>437.34165520118501</v>
      </c>
      <c r="H2861">
        <v>14.955890404456399</v>
      </c>
      <c r="I2861">
        <v>67.169816269908196</v>
      </c>
      <c r="J2861">
        <v>3.7556601872750401</v>
      </c>
      <c r="O2861" t="str">
        <f t="shared" si="398"/>
        <v>Neutral</v>
      </c>
      <c r="P2861" t="str" cm="1">
        <f t="array" ref="P2861">_xlfn.IFS(C2860&lt;=60,"Soft",
C2860&lt;120,"Moderately Soft",
C2860&lt;=170,"Desirable",
C2860&lt;=240,"Moderately Hard",
C2860&gt;240,"Hard")</f>
        <v>Moderately Hard</v>
      </c>
      <c r="Q2861" t="str" cm="1">
        <f t="array" ref="Q2861">_xlfn.IFS(D2860&lt;50,"Non-Beneficial",
D2860&lt;=150,"Excellent",
D2860&lt;=250,"Good",
D2860&lt;=350,"Average",
D2860&lt;=500,"Poor",
D2860&lt;=800,"Very Poor",
D2860&gt;800,"Unacceptable")</f>
        <v>Good</v>
      </c>
      <c r="R2861" t="str">
        <f t="shared" si="397"/>
        <v>Needs Boiling</v>
      </c>
      <c r="S2861" t="str">
        <f t="shared" si="399"/>
        <v>Safe</v>
      </c>
      <c r="T2861" t="str">
        <f t="shared" si="400"/>
        <v>Acceptable</v>
      </c>
      <c r="U2861" t="str">
        <f t="shared" si="401"/>
        <v>Acceptable</v>
      </c>
      <c r="V2861" t="str">
        <f t="shared" si="402"/>
        <v>Safe</v>
      </c>
      <c r="W2861" t="str">
        <f t="shared" si="403"/>
        <v>Acceptable</v>
      </c>
      <c r="AA2861" t="str">
        <f t="shared" si="404"/>
        <v>Potable</v>
      </c>
      <c r="AB2861" t="str">
        <f t="shared" si="405"/>
        <v>Potable</v>
      </c>
      <c r="AC2861" t="s">
        <v>35</v>
      </c>
    </row>
    <row r="2862" spans="2:29" x14ac:dyDescent="0.3">
      <c r="B2862">
        <v>7.37616113826674</v>
      </c>
      <c r="C2862">
        <v>199.17015983755101</v>
      </c>
      <c r="D2862">
        <v>171.810088136774</v>
      </c>
      <c r="E2862">
        <v>6.6024516530343602</v>
      </c>
      <c r="F2862">
        <v>388.02851721724898</v>
      </c>
      <c r="G2862">
        <v>357.37293120052698</v>
      </c>
      <c r="H2862">
        <v>16.948292452808499</v>
      </c>
      <c r="I2862">
        <v>75.886159899781802</v>
      </c>
      <c r="J2862">
        <v>4.01023539378523</v>
      </c>
      <c r="O2862" t="str">
        <f t="shared" si="398"/>
        <v>Acidic</v>
      </c>
      <c r="P2862" t="str" cm="1">
        <f t="array" ref="P2862">_xlfn.IFS(C2861&lt;=60,"Soft",
C2861&lt;120,"Moderately Soft",
C2861&lt;=170,"Desirable",
C2861&lt;=240,"Moderately Hard",
C2861&gt;240,"Hard")</f>
        <v>Moderately Hard</v>
      </c>
      <c r="Q2862" t="str" cm="1">
        <f t="array" ref="Q2862">_xlfn.IFS(D2861&lt;50,"Non-Beneficial",
D2861&lt;=150,"Excellent",
D2861&lt;=250,"Good",
D2861&lt;=350,"Average",
D2861&lt;=500,"Poor",
D2861&lt;=800,"Very Poor",
D2861&gt;800,"Unacceptable")</f>
        <v>Good</v>
      </c>
      <c r="R2862" t="str">
        <f t="shared" si="397"/>
        <v>Unacceptable</v>
      </c>
      <c r="S2862" t="str">
        <f t="shared" si="399"/>
        <v>Safe</v>
      </c>
      <c r="T2862" t="str">
        <f t="shared" si="400"/>
        <v>Acceptable</v>
      </c>
      <c r="U2862" t="str">
        <f t="shared" si="401"/>
        <v>Acceptable</v>
      </c>
      <c r="V2862" t="str">
        <f t="shared" si="402"/>
        <v>Safe</v>
      </c>
      <c r="W2862" t="str">
        <f t="shared" si="403"/>
        <v>Acceptable</v>
      </c>
      <c r="AA2862" t="str">
        <f t="shared" si="404"/>
        <v>Not-Potable</v>
      </c>
      <c r="AB2862" t="str">
        <f t="shared" si="405"/>
        <v>Not-Potable</v>
      </c>
      <c r="AC2862" t="s">
        <v>35</v>
      </c>
    </row>
    <row r="2863" spans="2:29" x14ac:dyDescent="0.3">
      <c r="B2863">
        <v>9.3186139156322199</v>
      </c>
      <c r="C2863">
        <v>317.338124055582</v>
      </c>
      <c r="D2863">
        <v>244.97873935207099</v>
      </c>
      <c r="E2863">
        <v>7.5974516753996699</v>
      </c>
      <c r="F2863">
        <v>357.16721675209902</v>
      </c>
      <c r="G2863">
        <v>476.51038447691798</v>
      </c>
      <c r="H2863">
        <v>12.032377106951699</v>
      </c>
      <c r="I2863">
        <v>68.599829789335502</v>
      </c>
      <c r="J2863">
        <v>4.6427192864853701</v>
      </c>
      <c r="O2863" t="str">
        <f t="shared" si="398"/>
        <v>Neutral</v>
      </c>
      <c r="P2863" t="str" cm="1">
        <f t="array" ref="P2863">_xlfn.IFS(C2862&lt;=60,"Soft",
C2862&lt;120,"Moderately Soft",
C2862&lt;=170,"Desirable",
C2862&lt;=240,"Moderately Hard",
C2862&gt;240,"Hard")</f>
        <v>Moderately Hard</v>
      </c>
      <c r="Q2863" t="str" cm="1">
        <f t="array" ref="Q2863">_xlfn.IFS(D2862&lt;50,"Non-Beneficial",
D2862&lt;=150,"Excellent",
D2862&lt;=250,"Good",
D2862&lt;=350,"Average",
D2862&lt;=500,"Poor",
D2862&lt;=800,"Very Poor",
D2862&gt;800,"Unacceptable")</f>
        <v>Good</v>
      </c>
      <c r="R2863" t="str">
        <f t="shared" si="397"/>
        <v>Needs Boiling</v>
      </c>
      <c r="S2863" t="str">
        <f t="shared" si="399"/>
        <v>Safe</v>
      </c>
      <c r="T2863" t="str">
        <f t="shared" si="400"/>
        <v>Acceptable</v>
      </c>
      <c r="U2863" t="str">
        <f t="shared" si="401"/>
        <v>Acceptable</v>
      </c>
      <c r="V2863" t="str">
        <f t="shared" si="402"/>
        <v>Safe</v>
      </c>
      <c r="W2863" t="str">
        <f t="shared" si="403"/>
        <v>Acceptable</v>
      </c>
      <c r="AA2863" t="str">
        <f t="shared" si="404"/>
        <v>Potable</v>
      </c>
      <c r="AB2863" t="str">
        <f t="shared" si="405"/>
        <v>Potable</v>
      </c>
      <c r="AC2863" t="s">
        <v>35</v>
      </c>
    </row>
    <row r="2864" spans="2:29" x14ac:dyDescent="0.3">
      <c r="B2864">
        <v>6.7019409116882196</v>
      </c>
      <c r="C2864">
        <v>168.745414413953</v>
      </c>
      <c r="D2864">
        <v>171.76878950654901</v>
      </c>
      <c r="E2864">
        <v>6.3909660164428699</v>
      </c>
      <c r="F2864">
        <v>330.674728668932</v>
      </c>
      <c r="G2864">
        <v>404.930726293335</v>
      </c>
      <c r="H2864">
        <v>10.8278402218148</v>
      </c>
      <c r="I2864">
        <v>52.112707156842099</v>
      </c>
      <c r="J2864">
        <v>4.1794495809979404</v>
      </c>
      <c r="O2864" t="str">
        <f t="shared" si="398"/>
        <v>Alkaline</v>
      </c>
      <c r="P2864" t="str" cm="1">
        <f t="array" ref="P2864">_xlfn.IFS(C2863&lt;=60,"Soft",
C2863&lt;120,"Moderately Soft",
C2863&lt;=170,"Desirable",
C2863&lt;=240,"Moderately Hard",
C2863&gt;240,"Hard")</f>
        <v>Hard</v>
      </c>
      <c r="Q2864" t="str" cm="1">
        <f t="array" ref="Q2864">_xlfn.IFS(D2863&lt;50,"Non-Beneficial",
D2863&lt;=150,"Excellent",
D2863&lt;=250,"Good",
D2863&lt;=350,"Average",
D2863&lt;=500,"Poor",
D2863&lt;=800,"Very Poor",
D2863&gt;800,"Unacceptable")</f>
        <v>Good</v>
      </c>
      <c r="R2864" t="str">
        <f t="shared" si="397"/>
        <v>Unacceptable</v>
      </c>
      <c r="S2864" t="str">
        <f t="shared" si="399"/>
        <v>Safe</v>
      </c>
      <c r="T2864" t="str">
        <f t="shared" si="400"/>
        <v>Acceptable</v>
      </c>
      <c r="U2864" t="str">
        <f t="shared" si="401"/>
        <v>Acceptable</v>
      </c>
      <c r="V2864" t="str">
        <f t="shared" si="402"/>
        <v>Safe</v>
      </c>
      <c r="W2864" t="str">
        <f t="shared" si="403"/>
        <v>Acceptable</v>
      </c>
      <c r="AA2864" t="str">
        <f t="shared" si="404"/>
        <v>Not-Potable</v>
      </c>
      <c r="AB2864" t="str">
        <f t="shared" si="405"/>
        <v>Not-Potable</v>
      </c>
      <c r="AC2864" t="s">
        <v>35</v>
      </c>
    </row>
    <row r="2865" spans="2:29" x14ac:dyDescent="0.3">
      <c r="B2865">
        <v>5.5475762631029397</v>
      </c>
      <c r="C2865">
        <v>182.64473627031401</v>
      </c>
      <c r="D2865">
        <v>274.179980429024</v>
      </c>
      <c r="E2865">
        <v>9.58609023103417</v>
      </c>
      <c r="F2865">
        <v>378.526141420778</v>
      </c>
      <c r="G2865">
        <v>596.65049519627405</v>
      </c>
      <c r="H2865">
        <v>11.565242026101799</v>
      </c>
      <c r="I2865">
        <v>78.8786042915644</v>
      </c>
      <c r="J2865">
        <v>4.4486707261241403</v>
      </c>
      <c r="O2865" t="str">
        <f t="shared" si="398"/>
        <v>Drinkable</v>
      </c>
      <c r="P2865" t="str" cm="1">
        <f t="array" ref="P2865">_xlfn.IFS(C2864&lt;=60,"Soft",
C2864&lt;120,"Moderately Soft",
C2864&lt;=170,"Desirable",
C2864&lt;=240,"Moderately Hard",
C2864&gt;240,"Hard")</f>
        <v>Desirable</v>
      </c>
      <c r="Q2865" t="str" cm="1">
        <f t="array" ref="Q2865">_xlfn.IFS(D2864&lt;50,"Non-Beneficial",
D2864&lt;=150,"Excellent",
D2864&lt;=250,"Good",
D2864&lt;=350,"Average",
D2864&lt;=500,"Poor",
D2864&lt;=800,"Very Poor",
D2864&gt;800,"Unacceptable")</f>
        <v>Good</v>
      </c>
      <c r="R2865" t="str">
        <f t="shared" si="397"/>
        <v>Needs Boiling</v>
      </c>
      <c r="S2865" t="str">
        <f t="shared" si="399"/>
        <v>Safe</v>
      </c>
      <c r="T2865" t="str">
        <f t="shared" si="400"/>
        <v>Acceptable</v>
      </c>
      <c r="U2865" t="str">
        <f t="shared" si="401"/>
        <v>Acceptable</v>
      </c>
      <c r="V2865" t="str">
        <f t="shared" si="402"/>
        <v>Safe</v>
      </c>
      <c r="W2865" t="str">
        <f t="shared" si="403"/>
        <v>Acceptable</v>
      </c>
      <c r="AA2865" t="str">
        <f t="shared" si="404"/>
        <v>Potable</v>
      </c>
      <c r="AB2865" t="str">
        <f t="shared" si="405"/>
        <v>Potable</v>
      </c>
      <c r="AC2865" t="s">
        <v>35</v>
      </c>
    </row>
    <row r="2866" spans="2:29" x14ac:dyDescent="0.3">
      <c r="B2866">
        <v>9.0018228652265808</v>
      </c>
      <c r="C2866">
        <v>263.51418820825899</v>
      </c>
      <c r="D2866">
        <v>153.79912762902401</v>
      </c>
      <c r="E2866">
        <v>6.4736738325468099</v>
      </c>
      <c r="F2866">
        <v>355.00642596994999</v>
      </c>
      <c r="G2866">
        <v>561.68700336061897</v>
      </c>
      <c r="H2866">
        <v>22.045456594290801</v>
      </c>
      <c r="I2866">
        <v>61.514341905376703</v>
      </c>
      <c r="J2866">
        <v>3.9768734523912901</v>
      </c>
      <c r="O2866" t="str">
        <f t="shared" si="398"/>
        <v>Acidic</v>
      </c>
      <c r="P2866" t="str" cm="1">
        <f t="array" ref="P2866">_xlfn.IFS(C2865&lt;=60,"Soft",
C2865&lt;120,"Moderately Soft",
C2865&lt;=170,"Desirable",
C2865&lt;=240,"Moderately Hard",
C2865&gt;240,"Hard")</f>
        <v>Moderately Hard</v>
      </c>
      <c r="Q2866" t="str" cm="1">
        <f t="array" ref="Q2866">_xlfn.IFS(D2865&lt;50,"Non-Beneficial",
D2865&lt;=150,"Excellent",
D2865&lt;=250,"Good",
D2865&lt;=350,"Average",
D2865&lt;=500,"Poor",
D2865&lt;=800,"Very Poor",
D2865&gt;800,"Unacceptable")</f>
        <v>Average</v>
      </c>
      <c r="R2866" t="str">
        <f t="shared" si="397"/>
        <v>Unacceptable</v>
      </c>
      <c r="S2866" t="str">
        <f t="shared" si="399"/>
        <v>Safe</v>
      </c>
      <c r="T2866" t="str">
        <f t="shared" si="400"/>
        <v>Unacceptable</v>
      </c>
      <c r="U2866" t="str">
        <f t="shared" si="401"/>
        <v>Acceptable</v>
      </c>
      <c r="V2866" t="str">
        <f t="shared" si="402"/>
        <v>Safe</v>
      </c>
      <c r="W2866" t="str">
        <f t="shared" si="403"/>
        <v>Acceptable</v>
      </c>
      <c r="AA2866" t="str">
        <f t="shared" si="404"/>
        <v>Not-Potable</v>
      </c>
      <c r="AB2866" t="str">
        <f t="shared" si="405"/>
        <v>Not-Potable</v>
      </c>
      <c r="AC2866" t="s">
        <v>35</v>
      </c>
    </row>
    <row r="2867" spans="2:29" x14ac:dyDescent="0.3">
      <c r="B2867">
        <v>9.1307688868362806</v>
      </c>
      <c r="C2867">
        <v>266.744959227403</v>
      </c>
      <c r="D2867">
        <v>99.291948098608785</v>
      </c>
      <c r="E2867">
        <v>6.0119642381847402</v>
      </c>
      <c r="F2867">
        <v>352.15321440224199</v>
      </c>
      <c r="G2867">
        <v>542.80678177073105</v>
      </c>
      <c r="H2867">
        <v>10.974207361682399</v>
      </c>
      <c r="I2867">
        <v>65.782453044405003</v>
      </c>
      <c r="J2867">
        <v>4.7714437545344603</v>
      </c>
      <c r="O2867" t="str">
        <f t="shared" si="398"/>
        <v>Alkaline</v>
      </c>
      <c r="P2867" t="str" cm="1">
        <f t="array" ref="P2867">_xlfn.IFS(C2866&lt;=60,"Soft",
C2866&lt;120,"Moderately Soft",
C2866&lt;=170,"Desirable",
C2866&lt;=240,"Moderately Hard",
C2866&gt;240,"Hard")</f>
        <v>Hard</v>
      </c>
      <c r="Q2867" t="str" cm="1">
        <f t="array" ref="Q2867">_xlfn.IFS(D2866&lt;50,"Non-Beneficial",
D2866&lt;=150,"Excellent",
D2866&lt;=250,"Good",
D2866&lt;=350,"Average",
D2866&lt;=500,"Poor",
D2866&lt;=800,"Very Poor",
D2866&gt;800,"Unacceptable")</f>
        <v>Good</v>
      </c>
      <c r="R2867" t="str">
        <f t="shared" si="397"/>
        <v>Needs Boiling</v>
      </c>
      <c r="S2867" t="str">
        <f t="shared" si="399"/>
        <v>Safe</v>
      </c>
      <c r="T2867" t="str">
        <f t="shared" si="400"/>
        <v>Unacceptable</v>
      </c>
      <c r="U2867" t="str">
        <f t="shared" si="401"/>
        <v>Unacceptable</v>
      </c>
      <c r="V2867" t="str">
        <f t="shared" si="402"/>
        <v>Safe</v>
      </c>
      <c r="W2867" t="str">
        <f t="shared" si="403"/>
        <v>Acceptable</v>
      </c>
      <c r="AA2867" t="str">
        <f t="shared" si="404"/>
        <v>Not-Potable</v>
      </c>
      <c r="AB2867" t="str">
        <f t="shared" si="405"/>
        <v>Not-Potable</v>
      </c>
      <c r="AC2867" t="s">
        <v>35</v>
      </c>
    </row>
    <row r="2868" spans="2:29" x14ac:dyDescent="0.3">
      <c r="B2868">
        <v>4.07792047015639</v>
      </c>
      <c r="C2868">
        <v>185.85232634405901</v>
      </c>
      <c r="D2868">
        <v>99.756013339459301</v>
      </c>
      <c r="E2868">
        <v>10.758464391743001</v>
      </c>
      <c r="F2868">
        <f>$AH$27</f>
        <v>333.77577661081307</v>
      </c>
      <c r="G2868">
        <v>307.877571001288</v>
      </c>
      <c r="H2868">
        <v>9.7025812907430105</v>
      </c>
      <c r="I2868">
        <v>64.361115826501006</v>
      </c>
      <c r="J2868">
        <v>4.7890520531048901</v>
      </c>
      <c r="O2868" t="str">
        <f t="shared" si="398"/>
        <v>Alkaline</v>
      </c>
      <c r="P2868" t="str" cm="1">
        <f t="array" ref="P2868">_xlfn.IFS(C2867&lt;=60,"Soft",
C2867&lt;120,"Moderately Soft",
C2867&lt;=170,"Desirable",
C2867&lt;=240,"Moderately Hard",
C2867&gt;240,"Hard")</f>
        <v>Hard</v>
      </c>
      <c r="Q2868" t="str" cm="1">
        <f t="array" ref="Q2868">_xlfn.IFS(D2867&lt;50,"Non-Beneficial",
D2867&lt;=150,"Excellent",
D2867&lt;=250,"Good",
D2867&lt;=350,"Average",
D2867&lt;=500,"Poor",
D2867&lt;=800,"Very Poor",
D2867&gt;800,"Unacceptable")</f>
        <v>Excellent</v>
      </c>
      <c r="R2868" t="str">
        <f t="shared" si="397"/>
        <v>Needs Boiling</v>
      </c>
      <c r="S2868" t="str">
        <f t="shared" si="399"/>
        <v>Safe</v>
      </c>
      <c r="T2868" t="str">
        <f t="shared" si="400"/>
        <v>Unacceptable</v>
      </c>
      <c r="U2868" t="str">
        <f t="shared" si="401"/>
        <v>Acceptable</v>
      </c>
      <c r="V2868" t="str">
        <f t="shared" si="402"/>
        <v>Safe</v>
      </c>
      <c r="W2868" t="str">
        <f t="shared" si="403"/>
        <v>Acceptable</v>
      </c>
      <c r="AA2868" t="str">
        <f t="shared" si="404"/>
        <v>Not-Potable</v>
      </c>
      <c r="AB2868" t="str">
        <f t="shared" si="405"/>
        <v>Not-Potable</v>
      </c>
      <c r="AC2868" t="s">
        <v>35</v>
      </c>
    </row>
    <row r="2869" spans="2:29" x14ac:dyDescent="0.3">
      <c r="B2869">
        <v>7.12521107553055</v>
      </c>
      <c r="C2869">
        <v>209.74677119746499</v>
      </c>
      <c r="D2869">
        <v>167.01565975344701</v>
      </c>
      <c r="E2869">
        <v>7.4587414500536999</v>
      </c>
      <c r="F2869">
        <v>320.50094487053099</v>
      </c>
      <c r="G2869">
        <v>404.70459632538399</v>
      </c>
      <c r="H2869">
        <v>18.952796734160302</v>
      </c>
      <c r="I2869">
        <v>92.347375263155001</v>
      </c>
      <c r="J2869">
        <v>3.9080753459125002</v>
      </c>
      <c r="O2869" t="str">
        <f t="shared" si="398"/>
        <v>Acidic</v>
      </c>
      <c r="P2869" t="str" cm="1">
        <f t="array" ref="P2869">_xlfn.IFS(C2868&lt;=60,"Soft",
C2868&lt;120,"Moderately Soft",
C2868&lt;=170,"Desirable",
C2868&lt;=240,"Moderately Hard",
C2868&gt;240,"Hard")</f>
        <v>Moderately Hard</v>
      </c>
      <c r="Q2869" t="str" cm="1">
        <f t="array" ref="Q2869">_xlfn.IFS(D2868&lt;50,"Non-Beneficial",
D2868&lt;=150,"Excellent",
D2868&lt;=250,"Good",
D2868&lt;=350,"Average",
D2868&lt;=500,"Poor",
D2868&lt;=800,"Very Poor",
D2868&gt;800,"Unacceptable")</f>
        <v>Excellent</v>
      </c>
      <c r="R2869" t="str">
        <f t="shared" si="397"/>
        <v>Unacceptable</v>
      </c>
      <c r="S2869" t="str">
        <f t="shared" si="399"/>
        <v>Safe</v>
      </c>
      <c r="T2869" t="str">
        <f t="shared" si="400"/>
        <v>Acceptable</v>
      </c>
      <c r="U2869" t="str">
        <f t="shared" si="401"/>
        <v>Acceptable</v>
      </c>
      <c r="V2869" t="str">
        <f t="shared" si="402"/>
        <v>Safe</v>
      </c>
      <c r="W2869" t="str">
        <f t="shared" si="403"/>
        <v>Acceptable</v>
      </c>
      <c r="AA2869" t="str">
        <f t="shared" si="404"/>
        <v>Not-Potable</v>
      </c>
      <c r="AB2869" t="str">
        <f t="shared" si="405"/>
        <v>Not-Potable</v>
      </c>
      <c r="AC2869" t="s">
        <v>35</v>
      </c>
    </row>
    <row r="2870" spans="2:29" x14ac:dyDescent="0.3">
      <c r="B2870">
        <v>13.5412402365679</v>
      </c>
      <c r="C2870">
        <v>187.606792008811</v>
      </c>
      <c r="D2870">
        <v>134.75912773031598</v>
      </c>
      <c r="E2870">
        <v>6.7560547976420002</v>
      </c>
      <c r="F2870">
        <f>$AH$27</f>
        <v>333.77577661081307</v>
      </c>
      <c r="G2870">
        <v>411.26446498955897</v>
      </c>
      <c r="H2870">
        <v>15.142667441805701</v>
      </c>
      <c r="I2870">
        <v>74.448558896027393</v>
      </c>
      <c r="J2870">
        <v>3.5291909568035398</v>
      </c>
      <c r="O2870" t="str">
        <f t="shared" si="398"/>
        <v>Neutral</v>
      </c>
      <c r="P2870" t="str" cm="1">
        <f t="array" ref="P2870">_xlfn.IFS(C2869&lt;=60,"Soft",
C2869&lt;120,"Moderately Soft",
C2869&lt;=170,"Desirable",
C2869&lt;=240,"Moderately Hard",
C2869&gt;240,"Hard")</f>
        <v>Moderately Hard</v>
      </c>
      <c r="Q2870" t="str" cm="1">
        <f t="array" ref="Q2870">_xlfn.IFS(D2869&lt;50,"Non-Beneficial",
D2869&lt;=150,"Excellent",
D2869&lt;=250,"Good",
D2869&lt;=350,"Average",
D2869&lt;=500,"Poor",
D2869&lt;=800,"Very Poor",
D2869&gt;800,"Unacceptable")</f>
        <v>Good</v>
      </c>
      <c r="R2870" t="str">
        <f t="shared" si="397"/>
        <v>Unacceptable</v>
      </c>
      <c r="S2870" t="str">
        <f t="shared" si="399"/>
        <v>Safe</v>
      </c>
      <c r="T2870" t="str">
        <f t="shared" si="400"/>
        <v>Acceptable</v>
      </c>
      <c r="U2870" t="str">
        <f t="shared" si="401"/>
        <v>Acceptable</v>
      </c>
      <c r="V2870" t="str">
        <f t="shared" si="402"/>
        <v>Unsafe</v>
      </c>
      <c r="W2870" t="str">
        <f t="shared" si="403"/>
        <v>Acceptable</v>
      </c>
      <c r="AA2870" t="str">
        <f t="shared" si="404"/>
        <v>Not-Potable</v>
      </c>
      <c r="AB2870" t="str">
        <f t="shared" si="405"/>
        <v>Not-Potable</v>
      </c>
      <c r="AC2870" t="s">
        <v>35</v>
      </c>
    </row>
    <row r="2871" spans="2:29" x14ac:dyDescent="0.3">
      <c r="B2871">
        <v>7.1712237229099198</v>
      </c>
      <c r="C2871">
        <v>199.16017530273501</v>
      </c>
      <c r="D2871">
        <v>131.630312783265</v>
      </c>
      <c r="E2871">
        <v>5.7625223980673397</v>
      </c>
      <c r="F2871">
        <v>351.278133593934</v>
      </c>
      <c r="G2871">
        <v>436.60243597030501</v>
      </c>
      <c r="H2871">
        <v>19.103151998811501</v>
      </c>
      <c r="I2871">
        <v>52.5774510874367</v>
      </c>
      <c r="J2871">
        <v>2.2090917998705</v>
      </c>
      <c r="O2871" t="str">
        <f t="shared" si="398"/>
        <v>Highly Alkaline</v>
      </c>
      <c r="P2871" t="str" cm="1">
        <f t="array" ref="P2871">_xlfn.IFS(C2870&lt;=60,"Soft",
C2870&lt;120,"Moderately Soft",
C2870&lt;=170,"Desirable",
C2870&lt;=240,"Moderately Hard",
C2870&gt;240,"Hard")</f>
        <v>Moderately Hard</v>
      </c>
      <c r="Q2871" t="str" cm="1">
        <f t="array" ref="Q2871">_xlfn.IFS(D2870&lt;50,"Non-Beneficial",
D2870&lt;=150,"Excellent",
D2870&lt;=250,"Good",
D2870&lt;=350,"Average",
D2870&lt;=500,"Poor",
D2870&lt;=800,"Very Poor",
D2870&gt;800,"Unacceptable")</f>
        <v>Excellent</v>
      </c>
      <c r="R2871" t="str">
        <f t="shared" si="397"/>
        <v>Needs Boiling</v>
      </c>
      <c r="S2871" t="str">
        <f t="shared" si="399"/>
        <v>Safe</v>
      </c>
      <c r="T2871" t="str">
        <f t="shared" si="400"/>
        <v>Acceptable</v>
      </c>
      <c r="U2871" t="str">
        <f t="shared" si="401"/>
        <v>Acceptable</v>
      </c>
      <c r="V2871" t="str">
        <f t="shared" si="402"/>
        <v>Safe</v>
      </c>
      <c r="W2871" t="str">
        <f t="shared" si="403"/>
        <v>Acceptable</v>
      </c>
      <c r="AA2871" t="str">
        <f t="shared" si="404"/>
        <v>Not-Potable</v>
      </c>
      <c r="AB2871" t="str">
        <f t="shared" si="405"/>
        <v>Potable</v>
      </c>
      <c r="AC2871" t="s">
        <v>40</v>
      </c>
    </row>
    <row r="2872" spans="2:29" x14ac:dyDescent="0.3">
      <c r="B2872">
        <f>$AG$27</f>
        <v>7.080794504276815</v>
      </c>
      <c r="C2872">
        <v>176.38665123198999</v>
      </c>
      <c r="D2872">
        <v>260.031632654558</v>
      </c>
      <c r="E2872">
        <v>7.8092511562332101</v>
      </c>
      <c r="F2872">
        <v>358.429774292378</v>
      </c>
      <c r="G2872">
        <v>336.14200450094103</v>
      </c>
      <c r="H2872">
        <v>14.4479612697451</v>
      </c>
      <c r="I2872">
        <v>90.224844342860195</v>
      </c>
      <c r="J2872">
        <v>4.4106738782370396</v>
      </c>
      <c r="O2872" t="str">
        <f t="shared" si="398"/>
        <v>Neutral</v>
      </c>
      <c r="P2872" t="str" cm="1">
        <f t="array" ref="P2872">_xlfn.IFS(C2871&lt;=60,"Soft",
C2871&lt;120,"Moderately Soft",
C2871&lt;=170,"Desirable",
C2871&lt;=240,"Moderately Hard",
C2871&gt;240,"Hard")</f>
        <v>Moderately Hard</v>
      </c>
      <c r="Q2872" t="str" cm="1">
        <f t="array" ref="Q2872">_xlfn.IFS(D2871&lt;50,"Non-Beneficial",
D2871&lt;=150,"Excellent",
D2871&lt;=250,"Good",
D2871&lt;=350,"Average",
D2871&lt;=500,"Poor",
D2871&lt;=800,"Very Poor",
D2871&gt;800,"Unacceptable")</f>
        <v>Excellent</v>
      </c>
      <c r="R2872" t="str">
        <f t="shared" si="397"/>
        <v>Needs Boiling</v>
      </c>
      <c r="S2872" t="str">
        <f t="shared" si="399"/>
        <v>Safe</v>
      </c>
      <c r="T2872" t="str">
        <f t="shared" si="400"/>
        <v>Acceptable</v>
      </c>
      <c r="U2872" t="str">
        <f t="shared" si="401"/>
        <v>Acceptable</v>
      </c>
      <c r="V2872" t="str">
        <f t="shared" si="402"/>
        <v>Safe</v>
      </c>
      <c r="W2872" t="str">
        <f t="shared" si="403"/>
        <v>Acceptable</v>
      </c>
      <c r="AA2872" t="str">
        <f t="shared" si="404"/>
        <v>Potable</v>
      </c>
      <c r="AB2872" t="str">
        <f t="shared" si="405"/>
        <v>Potable</v>
      </c>
      <c r="AC2872" t="s">
        <v>40</v>
      </c>
    </row>
    <row r="2873" spans="2:29" x14ac:dyDescent="0.3">
      <c r="B2873">
        <v>6.9777440999669302</v>
      </c>
      <c r="C2873">
        <v>166.845574323709</v>
      </c>
      <c r="D2873">
        <v>186.22444795556501</v>
      </c>
      <c r="E2873">
        <v>6.6097062481792097</v>
      </c>
      <c r="F2873">
        <v>353.33991913602199</v>
      </c>
      <c r="G2873">
        <v>333.968567689785</v>
      </c>
      <c r="H2873">
        <v>12.534560005168</v>
      </c>
      <c r="I2873">
        <v>48.463588377522498</v>
      </c>
      <c r="J2873">
        <v>3.5306226939577399</v>
      </c>
      <c r="O2873" t="str">
        <f t="shared" si="398"/>
        <v>Neutral</v>
      </c>
      <c r="P2873" t="str" cm="1">
        <f t="array" ref="P2873">_xlfn.IFS(C2872&lt;=60,"Soft",
C2872&lt;120,"Moderately Soft",
C2872&lt;=170,"Desirable",
C2872&lt;=240,"Moderately Hard",
C2872&gt;240,"Hard")</f>
        <v>Moderately Hard</v>
      </c>
      <c r="Q2873" t="str" cm="1">
        <f t="array" ref="Q2873">_xlfn.IFS(D2872&lt;50,"Non-Beneficial",
D2872&lt;=150,"Excellent",
D2872&lt;=250,"Good",
D2872&lt;=350,"Average",
D2872&lt;=500,"Poor",
D2872&lt;=800,"Very Poor",
D2872&gt;800,"Unacceptable")</f>
        <v>Average</v>
      </c>
      <c r="R2873" t="str">
        <f t="shared" si="397"/>
        <v>Unacceptable</v>
      </c>
      <c r="S2873" t="str">
        <f t="shared" si="399"/>
        <v>Safe</v>
      </c>
      <c r="T2873" t="str">
        <f t="shared" si="400"/>
        <v>Acceptable</v>
      </c>
      <c r="U2873" t="str">
        <f t="shared" si="401"/>
        <v>Acceptable</v>
      </c>
      <c r="V2873" t="str">
        <f t="shared" si="402"/>
        <v>Unsafe</v>
      </c>
      <c r="W2873" t="str">
        <f t="shared" si="403"/>
        <v>Acceptable</v>
      </c>
      <c r="AA2873" t="str">
        <f t="shared" si="404"/>
        <v>Not-Potable</v>
      </c>
      <c r="AB2873" t="str">
        <f t="shared" si="405"/>
        <v>Not-Potable</v>
      </c>
      <c r="AC2873" t="s">
        <v>40</v>
      </c>
    </row>
    <row r="2874" spans="2:29" x14ac:dyDescent="0.3">
      <c r="B2874">
        <v>6.3571667199938702</v>
      </c>
      <c r="C2874">
        <v>191.135511969172</v>
      </c>
      <c r="D2874">
        <v>147.82804221441401</v>
      </c>
      <c r="E2874">
        <v>6.1544479150750799</v>
      </c>
      <c r="F2874">
        <f>$AH$27</f>
        <v>333.77577661081307</v>
      </c>
      <c r="G2874">
        <v>527.93263639815905</v>
      </c>
      <c r="H2874">
        <v>18.863094355771</v>
      </c>
      <c r="I2874">
        <v>69.626324992954693</v>
      </c>
      <c r="J2874">
        <v>5.2220772913115603</v>
      </c>
      <c r="O2874" t="str">
        <f t="shared" si="398"/>
        <v>Neutral</v>
      </c>
      <c r="P2874" t="str" cm="1">
        <f t="array" ref="P2874">_xlfn.IFS(C2873&lt;=60,"Soft",
C2873&lt;120,"Moderately Soft",
C2873&lt;=170,"Desirable",
C2873&lt;=240,"Moderately Hard",
C2873&gt;240,"Hard")</f>
        <v>Desirable</v>
      </c>
      <c r="Q2874" t="str" cm="1">
        <f t="array" ref="Q2874">_xlfn.IFS(D2873&lt;50,"Non-Beneficial",
D2873&lt;=150,"Excellent",
D2873&lt;=250,"Good",
D2873&lt;=350,"Average",
D2873&lt;=500,"Poor",
D2873&lt;=800,"Very Poor",
D2873&gt;800,"Unacceptable")</f>
        <v>Good</v>
      </c>
      <c r="R2874" t="str">
        <f t="shared" si="397"/>
        <v>Needs Boiling</v>
      </c>
      <c r="S2874" t="str">
        <f t="shared" si="399"/>
        <v>Safe</v>
      </c>
      <c r="T2874" t="str">
        <f t="shared" si="400"/>
        <v>Acceptable</v>
      </c>
      <c r="U2874" t="str">
        <f t="shared" si="401"/>
        <v>Acceptable</v>
      </c>
      <c r="V2874" t="str">
        <f t="shared" si="402"/>
        <v>Safe</v>
      </c>
      <c r="W2874" t="str">
        <f t="shared" si="403"/>
        <v>Acceptable</v>
      </c>
      <c r="AA2874" t="str">
        <f t="shared" si="404"/>
        <v>Potable</v>
      </c>
      <c r="AB2874" t="str">
        <f t="shared" si="405"/>
        <v>Potable</v>
      </c>
      <c r="AC2874" t="s">
        <v>40</v>
      </c>
    </row>
    <row r="2875" spans="2:29" x14ac:dyDescent="0.3">
      <c r="B2875">
        <f>$AG$27</f>
        <v>7.080794504276815</v>
      </c>
      <c r="C2875">
        <v>231.30512674597099</v>
      </c>
      <c r="D2875">
        <v>156.29762334634998</v>
      </c>
      <c r="E2875">
        <v>7.0180667926159099</v>
      </c>
      <c r="F2875">
        <v>297.748867080222</v>
      </c>
      <c r="G2875">
        <v>406.34042453810099</v>
      </c>
      <c r="H2875">
        <v>11.8355351392849</v>
      </c>
      <c r="I2875">
        <v>49.679696028689399</v>
      </c>
      <c r="J2875">
        <v>4.4642436864291799</v>
      </c>
      <c r="O2875" t="str">
        <f t="shared" si="398"/>
        <v>Acidic</v>
      </c>
      <c r="P2875" t="str" cm="1">
        <f t="array" ref="P2875">_xlfn.IFS(C2874&lt;=60,"Soft",
C2874&lt;120,"Moderately Soft",
C2874&lt;=170,"Desirable",
C2874&lt;=240,"Moderately Hard",
C2874&gt;240,"Hard")</f>
        <v>Moderately Hard</v>
      </c>
      <c r="Q2875" t="str" cm="1">
        <f t="array" ref="Q2875">_xlfn.IFS(D2874&lt;50,"Non-Beneficial",
D2874&lt;=150,"Excellent",
D2874&lt;=250,"Good",
D2874&lt;=350,"Average",
D2874&lt;=500,"Poor",
D2874&lt;=800,"Very Poor",
D2874&gt;800,"Unacceptable")</f>
        <v>Excellent</v>
      </c>
      <c r="R2875" t="str">
        <f t="shared" si="397"/>
        <v>Needs Boiling</v>
      </c>
      <c r="S2875" t="str">
        <f t="shared" si="399"/>
        <v>Safe</v>
      </c>
      <c r="T2875" t="str">
        <f t="shared" si="400"/>
        <v>Unacceptable</v>
      </c>
      <c r="U2875" t="str">
        <f t="shared" si="401"/>
        <v>Acceptable</v>
      </c>
      <c r="V2875" t="str">
        <f t="shared" si="402"/>
        <v>Safe</v>
      </c>
      <c r="W2875" t="str">
        <f t="shared" si="403"/>
        <v>Unacceptable</v>
      </c>
      <c r="AA2875" t="str">
        <f t="shared" si="404"/>
        <v>Not-Potable</v>
      </c>
      <c r="AB2875" t="str">
        <f t="shared" si="405"/>
        <v>Not-Potable</v>
      </c>
      <c r="AC2875" t="s">
        <v>40</v>
      </c>
    </row>
    <row r="2876" spans="2:29" x14ac:dyDescent="0.3">
      <c r="B2876">
        <v>8.3394367568966796</v>
      </c>
      <c r="C2876">
        <v>175.59674225725999</v>
      </c>
      <c r="D2876">
        <v>126.29853049233699</v>
      </c>
      <c r="E2876">
        <v>6.9763135389062096</v>
      </c>
      <c r="F2876">
        <f>$AH$27</f>
        <v>333.77577661081307</v>
      </c>
      <c r="G2876">
        <v>452.33752002615898</v>
      </c>
      <c r="H2876">
        <v>17.528839479028601</v>
      </c>
      <c r="I2876">
        <v>101.851393133931</v>
      </c>
      <c r="J2876">
        <v>4.1336961217107397</v>
      </c>
      <c r="O2876" t="str">
        <f t="shared" si="398"/>
        <v>Neutral</v>
      </c>
      <c r="P2876" t="str" cm="1">
        <f t="array" ref="P2876">_xlfn.IFS(C2875&lt;=60,"Soft",
C2875&lt;120,"Moderately Soft",
C2875&lt;=170,"Desirable",
C2875&lt;=240,"Moderately Hard",
C2875&gt;240,"Hard")</f>
        <v>Moderately Hard</v>
      </c>
      <c r="Q2876" t="str" cm="1">
        <f t="array" ref="Q2876">_xlfn.IFS(D2875&lt;50,"Non-Beneficial",
D2875&lt;=150,"Excellent",
D2875&lt;=250,"Good",
D2875&lt;=350,"Average",
D2875&lt;=500,"Poor",
D2875&lt;=800,"Very Poor",
D2875&gt;800,"Unacceptable")</f>
        <v>Good</v>
      </c>
      <c r="R2876" t="str">
        <f t="shared" si="397"/>
        <v>Unacceptable</v>
      </c>
      <c r="S2876" t="str">
        <f t="shared" si="399"/>
        <v>Safe</v>
      </c>
      <c r="T2876" t="str">
        <f t="shared" si="400"/>
        <v>Acceptable</v>
      </c>
      <c r="U2876" t="str">
        <f t="shared" si="401"/>
        <v>Acceptable</v>
      </c>
      <c r="V2876" t="str">
        <f t="shared" si="402"/>
        <v>Safe</v>
      </c>
      <c r="W2876" t="str">
        <f t="shared" si="403"/>
        <v>Acceptable</v>
      </c>
      <c r="AA2876" t="str">
        <f t="shared" si="404"/>
        <v>Not-Potable</v>
      </c>
      <c r="AB2876" t="str">
        <f t="shared" si="405"/>
        <v>Potable</v>
      </c>
      <c r="AC2876" t="s">
        <v>40</v>
      </c>
    </row>
    <row r="2877" spans="2:29" x14ac:dyDescent="0.3">
      <c r="B2877">
        <v>6.2769565100978602</v>
      </c>
      <c r="C2877">
        <v>178.263910660459</v>
      </c>
      <c r="D2877">
        <v>255.90680244191699</v>
      </c>
      <c r="E2877">
        <v>6.7487024833600797</v>
      </c>
      <c r="F2877">
        <f>$AH$27</f>
        <v>333.77577661081307</v>
      </c>
      <c r="G2877">
        <v>445.18613299462299</v>
      </c>
      <c r="H2877">
        <v>8.56797306728037</v>
      </c>
      <c r="I2877">
        <v>70.765532388082093</v>
      </c>
      <c r="J2877">
        <v>3.2142864971913099</v>
      </c>
      <c r="O2877" t="str">
        <f t="shared" si="398"/>
        <v>Alkaline</v>
      </c>
      <c r="P2877" t="str" cm="1">
        <f t="array" ref="P2877">_xlfn.IFS(C2876&lt;=60,"Soft",
C2876&lt;120,"Moderately Soft",
C2876&lt;=170,"Desirable",
C2876&lt;=240,"Moderately Hard",
C2876&gt;240,"Hard")</f>
        <v>Moderately Hard</v>
      </c>
      <c r="Q2877" t="str" cm="1">
        <f t="array" ref="Q2877">_xlfn.IFS(D2876&lt;50,"Non-Beneficial",
D2876&lt;=150,"Excellent",
D2876&lt;=250,"Good",
D2876&lt;=350,"Average",
D2876&lt;=500,"Poor",
D2876&lt;=800,"Very Poor",
D2876&gt;800,"Unacceptable")</f>
        <v>Excellent</v>
      </c>
      <c r="R2877" t="str">
        <f t="shared" si="397"/>
        <v>Needs Boiling</v>
      </c>
      <c r="S2877" t="str">
        <f t="shared" si="399"/>
        <v>Safe</v>
      </c>
      <c r="T2877" t="str">
        <f t="shared" si="400"/>
        <v>Acceptable</v>
      </c>
      <c r="U2877" t="str">
        <f t="shared" si="401"/>
        <v>Acceptable</v>
      </c>
      <c r="V2877" t="str">
        <f t="shared" si="402"/>
        <v>Unsafe</v>
      </c>
      <c r="W2877" t="str">
        <f t="shared" si="403"/>
        <v>Acceptable</v>
      </c>
      <c r="AA2877" t="str">
        <f t="shared" si="404"/>
        <v>Not-Potable</v>
      </c>
      <c r="AB2877" t="str">
        <f t="shared" si="405"/>
        <v>Not-Potable</v>
      </c>
      <c r="AC2877" t="s">
        <v>40</v>
      </c>
    </row>
    <row r="2878" spans="2:29" x14ac:dyDescent="0.3">
      <c r="B2878">
        <v>10.9474726361524</v>
      </c>
      <c r="C2878">
        <v>146.88303822198901</v>
      </c>
      <c r="D2878">
        <v>276.71522600109898</v>
      </c>
      <c r="E2878">
        <v>7.2791371864716199</v>
      </c>
      <c r="F2878">
        <f>$AH$27</f>
        <v>333.77577661081307</v>
      </c>
      <c r="G2878">
        <v>376.90382051639801</v>
      </c>
      <c r="H2878">
        <v>17.346504214850899</v>
      </c>
      <c r="I2878">
        <v>85.292924645059202</v>
      </c>
      <c r="J2878">
        <v>3.1123174816441299</v>
      </c>
      <c r="O2878" t="str">
        <f t="shared" si="398"/>
        <v>Acidic</v>
      </c>
      <c r="P2878" t="str" cm="1">
        <f t="array" ref="P2878">_xlfn.IFS(C2877&lt;=60,"Soft",
C2877&lt;120,"Moderately Soft",
C2877&lt;=170,"Desirable",
C2877&lt;=240,"Moderately Hard",
C2877&gt;240,"Hard")</f>
        <v>Moderately Hard</v>
      </c>
      <c r="Q2878" t="str" cm="1">
        <f t="array" ref="Q2878">_xlfn.IFS(D2877&lt;50,"Non-Beneficial",
D2877&lt;=150,"Excellent",
D2877&lt;=250,"Good",
D2877&lt;=350,"Average",
D2877&lt;=500,"Poor",
D2877&lt;=800,"Very Poor",
D2877&gt;800,"Unacceptable")</f>
        <v>Average</v>
      </c>
      <c r="R2878" t="str">
        <f t="shared" si="397"/>
        <v>Needs Boiling</v>
      </c>
      <c r="S2878" t="str">
        <f t="shared" si="399"/>
        <v>Safe</v>
      </c>
      <c r="T2878" t="str">
        <f t="shared" si="400"/>
        <v>Acceptable</v>
      </c>
      <c r="U2878" t="str">
        <f t="shared" si="401"/>
        <v>Acceptable</v>
      </c>
      <c r="V2878" t="str">
        <f t="shared" si="402"/>
        <v>Safe</v>
      </c>
      <c r="W2878" t="str">
        <f t="shared" si="403"/>
        <v>Acceptable</v>
      </c>
      <c r="AA2878" t="str">
        <f t="shared" si="404"/>
        <v>Not-Potable</v>
      </c>
      <c r="AB2878" t="str">
        <f t="shared" si="405"/>
        <v>Potable</v>
      </c>
      <c r="AC2878" t="s">
        <v>40</v>
      </c>
    </row>
    <row r="2879" spans="2:29" x14ac:dyDescent="0.3">
      <c r="B2879">
        <v>9.8717912323756298</v>
      </c>
      <c r="C2879">
        <v>114.371450340333</v>
      </c>
      <c r="D2879">
        <v>279.12908262670402</v>
      </c>
      <c r="E2879">
        <v>8.6602688254530893</v>
      </c>
      <c r="F2879">
        <v>340.04629760986103</v>
      </c>
      <c r="G2879">
        <v>490.45183473296902</v>
      </c>
      <c r="H2879">
        <v>8.51776230922035</v>
      </c>
      <c r="I2879">
        <v>64.831248352107806</v>
      </c>
      <c r="J2879">
        <v>3.6522638308082298</v>
      </c>
      <c r="O2879" t="str">
        <f t="shared" si="398"/>
        <v>Alkaline</v>
      </c>
      <c r="P2879" t="str" cm="1">
        <f t="array" ref="P2879">_xlfn.IFS(C2878&lt;=60,"Soft",
C2878&lt;120,"Moderately Soft",
C2878&lt;=170,"Desirable",
C2878&lt;=240,"Moderately Hard",
C2878&gt;240,"Hard")</f>
        <v>Desirable</v>
      </c>
      <c r="Q2879" t="str" cm="1">
        <f t="array" ref="Q2879">_xlfn.IFS(D2878&lt;50,"Non-Beneficial",
D2878&lt;=150,"Excellent",
D2878&lt;=250,"Good",
D2878&lt;=350,"Average",
D2878&lt;=500,"Poor",
D2878&lt;=800,"Very Poor",
D2878&gt;800,"Unacceptable")</f>
        <v>Average</v>
      </c>
      <c r="R2879" t="str">
        <f t="shared" si="397"/>
        <v>Unacceptable</v>
      </c>
      <c r="S2879" t="str">
        <f t="shared" si="399"/>
        <v>Safe</v>
      </c>
      <c r="T2879" t="str">
        <f t="shared" si="400"/>
        <v>Acceptable</v>
      </c>
      <c r="U2879" t="str">
        <f t="shared" si="401"/>
        <v>Acceptable</v>
      </c>
      <c r="V2879" t="str">
        <f t="shared" si="402"/>
        <v>Unsafe</v>
      </c>
      <c r="W2879" t="str">
        <f t="shared" si="403"/>
        <v>Acceptable</v>
      </c>
      <c r="AA2879" t="str">
        <f t="shared" si="404"/>
        <v>Not-Potable</v>
      </c>
      <c r="AB2879" t="str">
        <f t="shared" si="405"/>
        <v>Not-Potable</v>
      </c>
      <c r="AC2879" t="s">
        <v>40</v>
      </c>
    </row>
    <row r="2880" spans="2:29" x14ac:dyDescent="0.3">
      <c r="B2880">
        <v>4.3171873539419803</v>
      </c>
      <c r="C2880">
        <v>225.51457314126401</v>
      </c>
      <c r="D2880">
        <v>271.634578756059</v>
      </c>
      <c r="E2880">
        <v>6.8881355381420297</v>
      </c>
      <c r="F2880">
        <v>325.933679389151</v>
      </c>
      <c r="G2880">
        <v>446.34131917394899</v>
      </c>
      <c r="H2880">
        <v>17.152945409797599</v>
      </c>
      <c r="I2880">
        <v>43.385914143162999</v>
      </c>
      <c r="J2880">
        <v>4.0782771447639101</v>
      </c>
      <c r="O2880" t="str">
        <f t="shared" si="398"/>
        <v>Alkaline</v>
      </c>
      <c r="P2880" t="str" cm="1">
        <f t="array" ref="P2880">_xlfn.IFS(C2879&lt;=60,"Soft",
C2879&lt;120,"Moderately Soft",
C2879&lt;=170,"Desirable",
C2879&lt;=240,"Moderately Hard",
C2879&gt;240,"Hard")</f>
        <v>Moderately Soft</v>
      </c>
      <c r="Q2880" t="str" cm="1">
        <f t="array" ref="Q2880">_xlfn.IFS(D2879&lt;50,"Non-Beneficial",
D2879&lt;=150,"Excellent",
D2879&lt;=250,"Good",
D2879&lt;=350,"Average",
D2879&lt;=500,"Poor",
D2879&lt;=800,"Very Poor",
D2879&gt;800,"Unacceptable")</f>
        <v>Average</v>
      </c>
      <c r="R2880" t="str">
        <f t="shared" si="397"/>
        <v>Unacceptable</v>
      </c>
      <c r="S2880" t="str">
        <f t="shared" si="399"/>
        <v>Safe</v>
      </c>
      <c r="T2880" t="str">
        <f t="shared" si="400"/>
        <v>Acceptable</v>
      </c>
      <c r="U2880" t="str">
        <f t="shared" si="401"/>
        <v>Acceptable</v>
      </c>
      <c r="V2880" t="str">
        <f t="shared" si="402"/>
        <v>Safe</v>
      </c>
      <c r="W2880" t="str">
        <f t="shared" si="403"/>
        <v>Acceptable</v>
      </c>
      <c r="AA2880" t="str">
        <f t="shared" si="404"/>
        <v>Not-Potable</v>
      </c>
      <c r="AB2880" t="str">
        <f t="shared" si="405"/>
        <v>Not-Potable</v>
      </c>
      <c r="AC2880" t="s">
        <v>40</v>
      </c>
    </row>
    <row r="2881" spans="2:29" x14ac:dyDescent="0.3">
      <c r="B2881">
        <v>4.2275373859182004</v>
      </c>
      <c r="C2881">
        <v>201.44748661230801</v>
      </c>
      <c r="D2881">
        <v>131.22329581176001</v>
      </c>
      <c r="E2881">
        <v>6.9325579332036202</v>
      </c>
      <c r="F2881">
        <v>374.84353834565502</v>
      </c>
      <c r="G2881">
        <v>402.66077351916903</v>
      </c>
      <c r="H2881">
        <v>22.823293103832</v>
      </c>
      <c r="I2881">
        <v>76.469426484056996</v>
      </c>
      <c r="J2881">
        <v>4.4796283142034596</v>
      </c>
      <c r="O2881" t="str">
        <f t="shared" si="398"/>
        <v>Acidic</v>
      </c>
      <c r="P2881" t="str" cm="1">
        <f t="array" ref="P2881">_xlfn.IFS(C2880&lt;=60,"Soft",
C2880&lt;120,"Moderately Soft",
C2880&lt;=170,"Desirable",
C2880&lt;=240,"Moderately Hard",
C2880&gt;240,"Hard")</f>
        <v>Moderately Hard</v>
      </c>
      <c r="Q2881" t="str" cm="1">
        <f t="array" ref="Q2881">_xlfn.IFS(D2880&lt;50,"Non-Beneficial",
D2880&lt;=150,"Excellent",
D2880&lt;=250,"Good",
D2880&lt;=350,"Average",
D2880&lt;=500,"Poor",
D2880&lt;=800,"Very Poor",
D2880&gt;800,"Unacceptable")</f>
        <v>Average</v>
      </c>
      <c r="R2881" t="str">
        <f t="shared" si="397"/>
        <v>Needs Boiling</v>
      </c>
      <c r="S2881" t="str">
        <f t="shared" si="399"/>
        <v>Safe</v>
      </c>
      <c r="T2881" t="str">
        <f t="shared" si="400"/>
        <v>Acceptable</v>
      </c>
      <c r="U2881" t="str">
        <f t="shared" si="401"/>
        <v>Acceptable</v>
      </c>
      <c r="V2881" t="str">
        <f t="shared" si="402"/>
        <v>Safe</v>
      </c>
      <c r="W2881" t="str">
        <f t="shared" si="403"/>
        <v>Acceptable</v>
      </c>
      <c r="AA2881" t="str">
        <f t="shared" si="404"/>
        <v>Not-Potable</v>
      </c>
      <c r="AB2881" t="str">
        <f t="shared" si="405"/>
        <v>Potable</v>
      </c>
      <c r="AC2881" t="s">
        <v>40</v>
      </c>
    </row>
    <row r="2882" spans="2:29" x14ac:dyDescent="0.3">
      <c r="B2882">
        <v>4.1400771386923898</v>
      </c>
      <c r="C2882">
        <v>253.59983819569601</v>
      </c>
      <c r="D2882">
        <v>406.26847810230504</v>
      </c>
      <c r="E2882">
        <v>7.7545326210531602</v>
      </c>
      <c r="F2882">
        <v>265.468749385325</v>
      </c>
      <c r="G2882">
        <v>432.51119667877401</v>
      </c>
      <c r="H2882">
        <v>19.1266953893054</v>
      </c>
      <c r="I2882">
        <v>61.520018317168898</v>
      </c>
      <c r="J2882">
        <v>3.1675825705584302</v>
      </c>
      <c r="O2882" t="str">
        <f t="shared" si="398"/>
        <v>Acidic</v>
      </c>
      <c r="P2882" t="str" cm="1">
        <f t="array" ref="P2882">_xlfn.IFS(C2881&lt;=60,"Soft",
C2881&lt;120,"Moderately Soft",
C2881&lt;=170,"Desirable",
C2881&lt;=240,"Moderately Hard",
C2881&gt;240,"Hard")</f>
        <v>Moderately Hard</v>
      </c>
      <c r="Q2882" t="str" cm="1">
        <f t="array" ref="Q2882">_xlfn.IFS(D2881&lt;50,"Non-Beneficial",
D2881&lt;=150,"Excellent",
D2881&lt;=250,"Good",
D2881&lt;=350,"Average",
D2881&lt;=500,"Poor",
D2881&lt;=800,"Very Poor",
D2881&gt;800,"Unacceptable")</f>
        <v>Excellent</v>
      </c>
      <c r="R2882" t="str">
        <f t="shared" si="397"/>
        <v>Needs Boiling</v>
      </c>
      <c r="S2882" t="str">
        <f t="shared" si="399"/>
        <v>Safe</v>
      </c>
      <c r="T2882" t="str">
        <f t="shared" si="400"/>
        <v>Acceptable</v>
      </c>
      <c r="U2882" t="str">
        <f t="shared" si="401"/>
        <v>Unacceptable</v>
      </c>
      <c r="V2882" t="str">
        <f t="shared" si="402"/>
        <v>Safe</v>
      </c>
      <c r="W2882" t="str">
        <f t="shared" si="403"/>
        <v>Acceptable</v>
      </c>
      <c r="AA2882" t="str">
        <f t="shared" si="404"/>
        <v>Not-Potable</v>
      </c>
      <c r="AB2882" t="str">
        <f t="shared" si="405"/>
        <v>Not-Potable</v>
      </c>
      <c r="AC2882" t="s">
        <v>40</v>
      </c>
    </row>
    <row r="2883" spans="2:29" x14ac:dyDescent="0.3">
      <c r="B2883">
        <v>5.3499972969125897</v>
      </c>
      <c r="C2883">
        <v>193.80812105272199</v>
      </c>
      <c r="D2883">
        <v>317.95625606263201</v>
      </c>
      <c r="E2883">
        <v>8.2178194079002793</v>
      </c>
      <c r="F2883">
        <v>327.23338838007197</v>
      </c>
      <c r="G2883">
        <v>431.47604030792098</v>
      </c>
      <c r="H2883">
        <v>11.7761925298361</v>
      </c>
      <c r="I2883">
        <v>55.816510223500202</v>
      </c>
      <c r="J2883">
        <v>3.8387213854831801</v>
      </c>
      <c r="O2883" t="str">
        <f t="shared" si="398"/>
        <v>Acidic</v>
      </c>
      <c r="P2883" t="str" cm="1">
        <f t="array" ref="P2883">_xlfn.IFS(C2882&lt;=60,"Soft",
C2882&lt;120,"Moderately Soft",
C2882&lt;=170,"Desirable",
C2882&lt;=240,"Moderately Hard",
C2882&gt;240,"Hard")</f>
        <v>Hard</v>
      </c>
      <c r="Q2883" t="str" cm="1">
        <f t="array" ref="Q2883">_xlfn.IFS(D2882&lt;50,"Non-Beneficial",
D2882&lt;=150,"Excellent",
D2882&lt;=250,"Good",
D2882&lt;=350,"Average",
D2882&lt;=500,"Poor",
D2882&lt;=800,"Very Poor",
D2882&gt;800,"Unacceptable")</f>
        <v>Poor</v>
      </c>
      <c r="R2883" t="str">
        <f t="shared" ref="R2883:R2946" si="406">IF(E2882&lt;=5,"Acceptable",
IF(E2882&lt;=7,"Needs Boiling","Unacceptable"))</f>
        <v>Unacceptable</v>
      </c>
      <c r="S2883" t="str">
        <f t="shared" si="399"/>
        <v>Safe</v>
      </c>
      <c r="T2883" t="str">
        <f t="shared" si="400"/>
        <v>Acceptable</v>
      </c>
      <c r="U2883" t="str">
        <f t="shared" si="401"/>
        <v>Acceptable</v>
      </c>
      <c r="V2883" t="str">
        <f t="shared" si="402"/>
        <v>Safe</v>
      </c>
      <c r="W2883" t="str">
        <f t="shared" si="403"/>
        <v>Acceptable</v>
      </c>
      <c r="AA2883" t="str">
        <f t="shared" si="404"/>
        <v>Not-Potable</v>
      </c>
      <c r="AB2883" t="str">
        <f t="shared" si="405"/>
        <v>Not-Potable</v>
      </c>
      <c r="AC2883" t="s">
        <v>40</v>
      </c>
    </row>
    <row r="2884" spans="2:29" x14ac:dyDescent="0.3">
      <c r="B2884">
        <v>7.5780143079357796</v>
      </c>
      <c r="C2884">
        <v>204.730482540699</v>
      </c>
      <c r="D2884">
        <v>199.44573111603299</v>
      </c>
      <c r="E2884">
        <v>6.1926529361988703</v>
      </c>
      <c r="F2884">
        <f>$AH$27</f>
        <v>333.77577661081307</v>
      </c>
      <c r="G2884">
        <v>517.48305657300398</v>
      </c>
      <c r="H2884">
        <v>13.975825718961801</v>
      </c>
      <c r="I2884">
        <v>54.637704694367699</v>
      </c>
      <c r="J2884">
        <v>3.5038185114325202</v>
      </c>
      <c r="O2884" t="str">
        <f t="shared" ref="O2884:O2947" si="407">IF(B2883&lt;3,"Highly Acidic",
IF(AND(B2883&lt;6.52,B2883&gt;=3),"Acidic",
IF(AND(B2883&gt;=6.52,B2883&lt;=6.83),"Drinkable",
IF(AND(B2883&gt;6.83,B2883&lt;8),"Neutral",
IF(AND(B2883&gt;=8,B2883&lt;11),"Alkaline","Highly Alkaline")
))))</f>
        <v>Acidic</v>
      </c>
      <c r="P2884" t="str" cm="1">
        <f t="array" ref="P2884">_xlfn.IFS(C2883&lt;=60,"Soft",
C2883&lt;120,"Moderately Soft",
C2883&lt;=170,"Desirable",
C2883&lt;=240,"Moderately Hard",
C2883&gt;240,"Hard")</f>
        <v>Moderately Hard</v>
      </c>
      <c r="Q2884" t="str" cm="1">
        <f t="array" ref="Q2884">_xlfn.IFS(D2883&lt;50,"Non-Beneficial",
D2883&lt;=150,"Excellent",
D2883&lt;=250,"Good",
D2883&lt;=350,"Average",
D2883&lt;=500,"Poor",
D2883&lt;=800,"Very Poor",
D2883&gt;800,"Unacceptable")</f>
        <v>Average</v>
      </c>
      <c r="R2884" t="str">
        <f t="shared" si="406"/>
        <v>Unacceptable</v>
      </c>
      <c r="S2884" t="str">
        <f t="shared" ref="S2884:S2947" si="408">IF(F2883&lt;=400,"Safe","Unsafe")</f>
        <v>Safe</v>
      </c>
      <c r="T2884" t="str">
        <f t="shared" ref="T2884:T2947" si="409">IF(G2883&lt;=500,"Acceptable","Unacceptable")</f>
        <v>Acceptable</v>
      </c>
      <c r="U2884" t="str">
        <f t="shared" ref="U2884:U2947" si="410">IF(H2883&lt;20,"Acceptable","Unacceptable")</f>
        <v>Acceptable</v>
      </c>
      <c r="V2884" t="str">
        <f t="shared" ref="V2884:V2947" si="411">IF(I2883&lt;=80,"Safe","Unsafe")</f>
        <v>Safe</v>
      </c>
      <c r="W2884" t="str">
        <f t="shared" ref="W2884:W2947" si="412">IF(J2883&lt;5,"Acceptable","Unacceptable")</f>
        <v>Acceptable</v>
      </c>
      <c r="AA2884" t="str">
        <f t="shared" ref="AA2884:AA2947" si="413">IF(
       AND(OR(O2884 = "Drinkable",O2884 = "Neutral"),
                OR(P2884 = "Desirable",P2884 = "Moderately Hard"),
                OR(Q2884 = "Excellent",Q2884 = "Good",Q2884 = "Average"),
                OR(R2884 = "Acceptable",R2884 = "Needs Boiling"),
                S2884 = "Safe",
                T2884 = "Acceptable",
                U2884 = "Acceptable",
                V2884 = "Safe",
                W2884 = "Acceptable"
               ),
     "Potable",
    "Not-Potable"
   )</f>
        <v>Not-Potable</v>
      </c>
      <c r="AB2884" t="str">
        <f t="shared" ref="AB2884:AB2947" si="414">IF(
        SUM(
                   IF(OR(O2884 = "Neutral",O2884 = "Drinkable"),1,0),
                   IF(OR(P2884 = "Desirable",P2884 = "Moderately Hard"),1,0),
                   IF(OR(Q2884 = "Good",Q2884 = "Average",Q2884 ="Excellent"),1,0),
                   IF(OR(R2884 = "Acceptable",R2884 = "Needs Boiling"),1,0),
                   IF(S2884 = "Safe",1,0),
                   IF(T2884 = "Acceptable",1,0),
                   IF(U2884 = "Acceptable",1,0),
                   IF(V2884 = "Safe",1,0),
                   IF(W2884 = "Acceptable",1,0)
               )&gt;7,
      "Potable",
      "Not-Potable"
  )</f>
        <v>Not-Potable</v>
      </c>
      <c r="AC2884" t="s">
        <v>40</v>
      </c>
    </row>
    <row r="2885" spans="2:29" x14ac:dyDescent="0.3">
      <c r="B2885">
        <v>7.7101378908144902</v>
      </c>
      <c r="C2885">
        <v>174.350576613508</v>
      </c>
      <c r="D2885">
        <v>310.17239417661602</v>
      </c>
      <c r="E2885">
        <v>8.2122343080351303</v>
      </c>
      <c r="F2885">
        <v>269.85979890137202</v>
      </c>
      <c r="G2885">
        <v>437.51406607478202</v>
      </c>
      <c r="H2885">
        <v>9.3200401525130001</v>
      </c>
      <c r="I2885">
        <v>51.545334664017901</v>
      </c>
      <c r="J2885">
        <v>3.8986708026972701</v>
      </c>
      <c r="O2885" t="str">
        <f t="shared" si="407"/>
        <v>Neutral</v>
      </c>
      <c r="P2885" t="str" cm="1">
        <f t="array" ref="P2885">_xlfn.IFS(C2884&lt;=60,"Soft",
C2884&lt;120,"Moderately Soft",
C2884&lt;=170,"Desirable",
C2884&lt;=240,"Moderately Hard",
C2884&gt;240,"Hard")</f>
        <v>Moderately Hard</v>
      </c>
      <c r="Q2885" t="str" cm="1">
        <f t="array" ref="Q2885">_xlfn.IFS(D2884&lt;50,"Non-Beneficial",
D2884&lt;=150,"Excellent",
D2884&lt;=250,"Good",
D2884&lt;=350,"Average",
D2884&lt;=500,"Poor",
D2884&lt;=800,"Very Poor",
D2884&gt;800,"Unacceptable")</f>
        <v>Good</v>
      </c>
      <c r="R2885" t="str">
        <f t="shared" si="406"/>
        <v>Needs Boiling</v>
      </c>
      <c r="S2885" t="str">
        <f t="shared" si="408"/>
        <v>Safe</v>
      </c>
      <c r="T2885" t="str">
        <f t="shared" si="409"/>
        <v>Unacceptable</v>
      </c>
      <c r="U2885" t="str">
        <f t="shared" si="410"/>
        <v>Acceptable</v>
      </c>
      <c r="V2885" t="str">
        <f t="shared" si="411"/>
        <v>Safe</v>
      </c>
      <c r="W2885" t="str">
        <f t="shared" si="412"/>
        <v>Acceptable</v>
      </c>
      <c r="AA2885" t="str">
        <f t="shared" si="413"/>
        <v>Not-Potable</v>
      </c>
      <c r="AB2885" t="str">
        <f t="shared" si="414"/>
        <v>Potable</v>
      </c>
      <c r="AC2885" t="s">
        <v>40</v>
      </c>
    </row>
    <row r="2886" spans="2:29" x14ac:dyDescent="0.3">
      <c r="B2886">
        <v>8.3307433189881692</v>
      </c>
      <c r="C2886">
        <v>198.99580005083601</v>
      </c>
      <c r="D2886">
        <v>289.19811775260501</v>
      </c>
      <c r="E2886">
        <v>7.4362137287013397</v>
      </c>
      <c r="F2886">
        <v>304.293847668078</v>
      </c>
      <c r="G2886">
        <v>429.22550020415298</v>
      </c>
      <c r="H2886">
        <v>14.7132293030024</v>
      </c>
      <c r="I2886">
        <v>83.627823626578902</v>
      </c>
      <c r="J2886">
        <v>2.4080491285479302</v>
      </c>
      <c r="O2886" t="str">
        <f t="shared" si="407"/>
        <v>Neutral</v>
      </c>
      <c r="P2886" t="str" cm="1">
        <f t="array" ref="P2886">_xlfn.IFS(C2885&lt;=60,"Soft",
C2885&lt;120,"Moderately Soft",
C2885&lt;=170,"Desirable",
C2885&lt;=240,"Moderately Hard",
C2885&gt;240,"Hard")</f>
        <v>Moderately Hard</v>
      </c>
      <c r="Q2886" t="str" cm="1">
        <f t="array" ref="Q2886">_xlfn.IFS(D2885&lt;50,"Non-Beneficial",
D2885&lt;=150,"Excellent",
D2885&lt;=250,"Good",
D2885&lt;=350,"Average",
D2885&lt;=500,"Poor",
D2885&lt;=800,"Very Poor",
D2885&gt;800,"Unacceptable")</f>
        <v>Average</v>
      </c>
      <c r="R2886" t="str">
        <f t="shared" si="406"/>
        <v>Unacceptable</v>
      </c>
      <c r="S2886" t="str">
        <f t="shared" si="408"/>
        <v>Safe</v>
      </c>
      <c r="T2886" t="str">
        <f t="shared" si="409"/>
        <v>Acceptable</v>
      </c>
      <c r="U2886" t="str">
        <f t="shared" si="410"/>
        <v>Acceptable</v>
      </c>
      <c r="V2886" t="str">
        <f t="shared" si="411"/>
        <v>Safe</v>
      </c>
      <c r="W2886" t="str">
        <f t="shared" si="412"/>
        <v>Acceptable</v>
      </c>
      <c r="AA2886" t="str">
        <f t="shared" si="413"/>
        <v>Not-Potable</v>
      </c>
      <c r="AB2886" t="str">
        <f t="shared" si="414"/>
        <v>Potable</v>
      </c>
      <c r="AC2886" t="s">
        <v>40</v>
      </c>
    </row>
    <row r="2887" spans="2:29" x14ac:dyDescent="0.3">
      <c r="B2887">
        <v>6.5109723346657704</v>
      </c>
      <c r="C2887">
        <v>188.882918964651</v>
      </c>
      <c r="D2887">
        <v>200.817453623956</v>
      </c>
      <c r="E2887">
        <v>6.5596978259116696</v>
      </c>
      <c r="F2887">
        <v>368.98573942241001</v>
      </c>
      <c r="G2887">
        <v>367.93455506000703</v>
      </c>
      <c r="H2887">
        <v>14.807579486368301</v>
      </c>
      <c r="I2887">
        <v>101.248252994936</v>
      </c>
      <c r="J2887">
        <v>3.9625251101758399</v>
      </c>
      <c r="O2887" t="str">
        <f t="shared" si="407"/>
        <v>Alkaline</v>
      </c>
      <c r="P2887" t="str" cm="1">
        <f t="array" ref="P2887">_xlfn.IFS(C2886&lt;=60,"Soft",
C2886&lt;120,"Moderately Soft",
C2886&lt;=170,"Desirable",
C2886&lt;=240,"Moderately Hard",
C2886&gt;240,"Hard")</f>
        <v>Moderately Hard</v>
      </c>
      <c r="Q2887" t="str" cm="1">
        <f t="array" ref="Q2887">_xlfn.IFS(D2886&lt;50,"Non-Beneficial",
D2886&lt;=150,"Excellent",
D2886&lt;=250,"Good",
D2886&lt;=350,"Average",
D2886&lt;=500,"Poor",
D2886&lt;=800,"Very Poor",
D2886&gt;800,"Unacceptable")</f>
        <v>Average</v>
      </c>
      <c r="R2887" t="str">
        <f t="shared" si="406"/>
        <v>Unacceptable</v>
      </c>
      <c r="S2887" t="str">
        <f t="shared" si="408"/>
        <v>Safe</v>
      </c>
      <c r="T2887" t="str">
        <f t="shared" si="409"/>
        <v>Acceptable</v>
      </c>
      <c r="U2887" t="str">
        <f t="shared" si="410"/>
        <v>Acceptable</v>
      </c>
      <c r="V2887" t="str">
        <f t="shared" si="411"/>
        <v>Unsafe</v>
      </c>
      <c r="W2887" t="str">
        <f t="shared" si="412"/>
        <v>Acceptable</v>
      </c>
      <c r="AA2887" t="str">
        <f t="shared" si="413"/>
        <v>Not-Potable</v>
      </c>
      <c r="AB2887" t="str">
        <f t="shared" si="414"/>
        <v>Not-Potable</v>
      </c>
      <c r="AC2887" t="s">
        <v>40</v>
      </c>
    </row>
    <row r="2888" spans="2:29" x14ac:dyDescent="0.3">
      <c r="B2888">
        <f>$AG$27</f>
        <v>7.080794504276815</v>
      </c>
      <c r="C2888">
        <v>206.03629460945001</v>
      </c>
      <c r="D2888">
        <v>86.677202390893115</v>
      </c>
      <c r="E2888">
        <v>6.32995209560137</v>
      </c>
      <c r="F2888">
        <v>353.52938148612998</v>
      </c>
      <c r="G2888">
        <v>599.54601913836495</v>
      </c>
      <c r="H2888">
        <v>21.118938477808602</v>
      </c>
      <c r="I2888">
        <v>55.932324254935097</v>
      </c>
      <c r="J2888">
        <v>4.1287461467134703</v>
      </c>
      <c r="O2888" t="str">
        <f t="shared" si="407"/>
        <v>Acidic</v>
      </c>
      <c r="P2888" t="str" cm="1">
        <f t="array" ref="P2888">_xlfn.IFS(C2887&lt;=60,"Soft",
C2887&lt;120,"Moderately Soft",
C2887&lt;=170,"Desirable",
C2887&lt;=240,"Moderately Hard",
C2887&gt;240,"Hard")</f>
        <v>Moderately Hard</v>
      </c>
      <c r="Q2888" t="str" cm="1">
        <f t="array" ref="Q2888">_xlfn.IFS(D2887&lt;50,"Non-Beneficial",
D2887&lt;=150,"Excellent",
D2887&lt;=250,"Good",
D2887&lt;=350,"Average",
D2887&lt;=500,"Poor",
D2887&lt;=800,"Very Poor",
D2887&gt;800,"Unacceptable")</f>
        <v>Good</v>
      </c>
      <c r="R2888" t="str">
        <f t="shared" si="406"/>
        <v>Needs Boiling</v>
      </c>
      <c r="S2888" t="str">
        <f t="shared" si="408"/>
        <v>Safe</v>
      </c>
      <c r="T2888" t="str">
        <f t="shared" si="409"/>
        <v>Acceptable</v>
      </c>
      <c r="U2888" t="str">
        <f t="shared" si="410"/>
        <v>Acceptable</v>
      </c>
      <c r="V2888" t="str">
        <f t="shared" si="411"/>
        <v>Unsafe</v>
      </c>
      <c r="W2888" t="str">
        <f t="shared" si="412"/>
        <v>Acceptable</v>
      </c>
      <c r="AA2888" t="str">
        <f t="shared" si="413"/>
        <v>Not-Potable</v>
      </c>
      <c r="AB2888" t="str">
        <f t="shared" si="414"/>
        <v>Not-Potable</v>
      </c>
      <c r="AC2888" t="s">
        <v>40</v>
      </c>
    </row>
    <row r="2889" spans="2:29" x14ac:dyDescent="0.3">
      <c r="B2889">
        <v>6.9343105827538301</v>
      </c>
      <c r="C2889">
        <v>228.19447547612501</v>
      </c>
      <c r="D2889">
        <v>139.01644681098799</v>
      </c>
      <c r="E2889">
        <v>6.0455028701553903</v>
      </c>
      <c r="F2889">
        <v>281.55211646036997</v>
      </c>
      <c r="G2889">
        <v>403.21509071935901</v>
      </c>
      <c r="H2889">
        <v>17.811900339284001</v>
      </c>
      <c r="I2889">
        <v>66.779337622599101</v>
      </c>
      <c r="J2889">
        <v>4.2109752725367997</v>
      </c>
      <c r="O2889" t="str">
        <f t="shared" si="407"/>
        <v>Neutral</v>
      </c>
      <c r="P2889" t="str" cm="1">
        <f t="array" ref="P2889">_xlfn.IFS(C2888&lt;=60,"Soft",
C2888&lt;120,"Moderately Soft",
C2888&lt;=170,"Desirable",
C2888&lt;=240,"Moderately Hard",
C2888&gt;240,"Hard")</f>
        <v>Moderately Hard</v>
      </c>
      <c r="Q2889" t="str" cm="1">
        <f t="array" ref="Q2889">_xlfn.IFS(D2888&lt;50,"Non-Beneficial",
D2888&lt;=150,"Excellent",
D2888&lt;=250,"Good",
D2888&lt;=350,"Average",
D2888&lt;=500,"Poor",
D2888&lt;=800,"Very Poor",
D2888&gt;800,"Unacceptable")</f>
        <v>Excellent</v>
      </c>
      <c r="R2889" t="str">
        <f t="shared" si="406"/>
        <v>Needs Boiling</v>
      </c>
      <c r="S2889" t="str">
        <f t="shared" si="408"/>
        <v>Safe</v>
      </c>
      <c r="T2889" t="str">
        <f t="shared" si="409"/>
        <v>Unacceptable</v>
      </c>
      <c r="U2889" t="str">
        <f t="shared" si="410"/>
        <v>Unacceptable</v>
      </c>
      <c r="V2889" t="str">
        <f t="shared" si="411"/>
        <v>Safe</v>
      </c>
      <c r="W2889" t="str">
        <f t="shared" si="412"/>
        <v>Acceptable</v>
      </c>
      <c r="AA2889" t="str">
        <f t="shared" si="413"/>
        <v>Not-Potable</v>
      </c>
      <c r="AB2889" t="str">
        <f t="shared" si="414"/>
        <v>Not-Potable</v>
      </c>
      <c r="AC2889" t="s">
        <v>40</v>
      </c>
    </row>
    <row r="2890" spans="2:29" x14ac:dyDescent="0.3">
      <c r="B2890">
        <v>8.6186538492498901</v>
      </c>
      <c r="C2890">
        <v>257.59588301856098</v>
      </c>
      <c r="D2890">
        <v>115.953549848788</v>
      </c>
      <c r="E2890">
        <v>6.3999332503063497</v>
      </c>
      <c r="F2890">
        <f>$AH$27</f>
        <v>333.77577661081307</v>
      </c>
      <c r="G2890">
        <v>343.74000719931399</v>
      </c>
      <c r="H2890">
        <v>15.331166459743001</v>
      </c>
      <c r="I2890">
        <v>75.687400599694996</v>
      </c>
      <c r="J2890">
        <v>4.1413418487709901</v>
      </c>
      <c r="O2890" t="str">
        <f t="shared" si="407"/>
        <v>Neutral</v>
      </c>
      <c r="P2890" t="str" cm="1">
        <f t="array" ref="P2890">_xlfn.IFS(C2889&lt;=60,"Soft",
C2889&lt;120,"Moderately Soft",
C2889&lt;=170,"Desirable",
C2889&lt;=240,"Moderately Hard",
C2889&gt;240,"Hard")</f>
        <v>Moderately Hard</v>
      </c>
      <c r="Q2890" t="str" cm="1">
        <f t="array" ref="Q2890">_xlfn.IFS(D2889&lt;50,"Non-Beneficial",
D2889&lt;=150,"Excellent",
D2889&lt;=250,"Good",
D2889&lt;=350,"Average",
D2889&lt;=500,"Poor",
D2889&lt;=800,"Very Poor",
D2889&gt;800,"Unacceptable")</f>
        <v>Excellent</v>
      </c>
      <c r="R2890" t="str">
        <f t="shared" si="406"/>
        <v>Needs Boiling</v>
      </c>
      <c r="S2890" t="str">
        <f t="shared" si="408"/>
        <v>Safe</v>
      </c>
      <c r="T2890" t="str">
        <f t="shared" si="409"/>
        <v>Acceptable</v>
      </c>
      <c r="U2890" t="str">
        <f t="shared" si="410"/>
        <v>Acceptable</v>
      </c>
      <c r="V2890" t="str">
        <f t="shared" si="411"/>
        <v>Safe</v>
      </c>
      <c r="W2890" t="str">
        <f t="shared" si="412"/>
        <v>Acceptable</v>
      </c>
      <c r="AA2890" t="str">
        <f t="shared" si="413"/>
        <v>Potable</v>
      </c>
      <c r="AB2890" t="str">
        <f t="shared" si="414"/>
        <v>Potable</v>
      </c>
      <c r="AC2890" t="s">
        <v>40</v>
      </c>
    </row>
    <row r="2891" spans="2:29" x14ac:dyDescent="0.3">
      <c r="B2891">
        <v>8.4609639635874991</v>
      </c>
      <c r="C2891">
        <v>236.83178068661201</v>
      </c>
      <c r="D2891">
        <v>131.588483624867</v>
      </c>
      <c r="E2891">
        <v>5.4782757042932699</v>
      </c>
      <c r="F2891">
        <f>$AH$27</f>
        <v>333.77577661081307</v>
      </c>
      <c r="G2891">
        <v>547.91167993216095</v>
      </c>
      <c r="H2891">
        <v>16.741462790659501</v>
      </c>
      <c r="I2891">
        <v>74.251544251581095</v>
      </c>
      <c r="J2891">
        <v>4.72849382338888</v>
      </c>
      <c r="O2891" t="str">
        <f t="shared" si="407"/>
        <v>Alkaline</v>
      </c>
      <c r="P2891" t="str" cm="1">
        <f t="array" ref="P2891">_xlfn.IFS(C2890&lt;=60,"Soft",
C2890&lt;120,"Moderately Soft",
C2890&lt;=170,"Desirable",
C2890&lt;=240,"Moderately Hard",
C2890&gt;240,"Hard")</f>
        <v>Hard</v>
      </c>
      <c r="Q2891" t="str" cm="1">
        <f t="array" ref="Q2891">_xlfn.IFS(D2890&lt;50,"Non-Beneficial",
D2890&lt;=150,"Excellent",
D2890&lt;=250,"Good",
D2890&lt;=350,"Average",
D2890&lt;=500,"Poor",
D2890&lt;=800,"Very Poor",
D2890&gt;800,"Unacceptable")</f>
        <v>Excellent</v>
      </c>
      <c r="R2891" t="str">
        <f t="shared" si="406"/>
        <v>Needs Boiling</v>
      </c>
      <c r="S2891" t="str">
        <f t="shared" si="408"/>
        <v>Safe</v>
      </c>
      <c r="T2891" t="str">
        <f t="shared" si="409"/>
        <v>Acceptable</v>
      </c>
      <c r="U2891" t="str">
        <f t="shared" si="410"/>
        <v>Acceptable</v>
      </c>
      <c r="V2891" t="str">
        <f t="shared" si="411"/>
        <v>Safe</v>
      </c>
      <c r="W2891" t="str">
        <f t="shared" si="412"/>
        <v>Acceptable</v>
      </c>
      <c r="AA2891" t="str">
        <f t="shared" si="413"/>
        <v>Not-Potable</v>
      </c>
      <c r="AB2891" t="str">
        <f t="shared" si="414"/>
        <v>Not-Potable</v>
      </c>
      <c r="AC2891" t="s">
        <v>40</v>
      </c>
    </row>
    <row r="2892" spans="2:29" x14ac:dyDescent="0.3">
      <c r="B2892">
        <v>4.0042483326584</v>
      </c>
      <c r="C2892">
        <v>210.48600879793</v>
      </c>
      <c r="D2892">
        <v>328.21850090980502</v>
      </c>
      <c r="E2892">
        <v>6.8684384071199203</v>
      </c>
      <c r="F2892">
        <f>$AH$27</f>
        <v>333.77577661081307</v>
      </c>
      <c r="G2892">
        <v>354.43953128332299</v>
      </c>
      <c r="H2892">
        <v>14.504057713043199</v>
      </c>
      <c r="I2892">
        <v>58.514082310027298</v>
      </c>
      <c r="J2892">
        <v>4.4459464358659204</v>
      </c>
      <c r="O2892" t="str">
        <f t="shared" si="407"/>
        <v>Alkaline</v>
      </c>
      <c r="P2892" t="str" cm="1">
        <f t="array" ref="P2892">_xlfn.IFS(C2891&lt;=60,"Soft",
C2891&lt;120,"Moderately Soft",
C2891&lt;=170,"Desirable",
C2891&lt;=240,"Moderately Hard",
C2891&gt;240,"Hard")</f>
        <v>Moderately Hard</v>
      </c>
      <c r="Q2892" t="str" cm="1">
        <f t="array" ref="Q2892">_xlfn.IFS(D2891&lt;50,"Non-Beneficial",
D2891&lt;=150,"Excellent",
D2891&lt;=250,"Good",
D2891&lt;=350,"Average",
D2891&lt;=500,"Poor",
D2891&lt;=800,"Very Poor",
D2891&gt;800,"Unacceptable")</f>
        <v>Excellent</v>
      </c>
      <c r="R2892" t="str">
        <f t="shared" si="406"/>
        <v>Needs Boiling</v>
      </c>
      <c r="S2892" t="str">
        <f t="shared" si="408"/>
        <v>Safe</v>
      </c>
      <c r="T2892" t="str">
        <f t="shared" si="409"/>
        <v>Unacceptable</v>
      </c>
      <c r="U2892" t="str">
        <f t="shared" si="410"/>
        <v>Acceptable</v>
      </c>
      <c r="V2892" t="str">
        <f t="shared" si="411"/>
        <v>Safe</v>
      </c>
      <c r="W2892" t="str">
        <f t="shared" si="412"/>
        <v>Acceptable</v>
      </c>
      <c r="AA2892" t="str">
        <f t="shared" si="413"/>
        <v>Not-Potable</v>
      </c>
      <c r="AB2892" t="str">
        <f t="shared" si="414"/>
        <v>Not-Potable</v>
      </c>
      <c r="AC2892" t="s">
        <v>40</v>
      </c>
    </row>
    <row r="2893" spans="2:29" x14ac:dyDescent="0.3">
      <c r="B2893">
        <v>3.76209764630643</v>
      </c>
      <c r="C2893">
        <v>196.02425543544101</v>
      </c>
      <c r="D2893">
        <v>450.500022762257</v>
      </c>
      <c r="E2893">
        <v>8.7255821398400499</v>
      </c>
      <c r="F2893">
        <v>324.14624007730799</v>
      </c>
      <c r="G2893">
        <v>493.22646338720102</v>
      </c>
      <c r="H2893">
        <v>8.6622148258467107</v>
      </c>
      <c r="I2893">
        <v>85.157127365368893</v>
      </c>
      <c r="J2893">
        <v>4.9860693302130503</v>
      </c>
      <c r="O2893" t="str">
        <f t="shared" si="407"/>
        <v>Acidic</v>
      </c>
      <c r="P2893" t="str" cm="1">
        <f t="array" ref="P2893">_xlfn.IFS(C2892&lt;=60,"Soft",
C2892&lt;120,"Moderately Soft",
C2892&lt;=170,"Desirable",
C2892&lt;=240,"Moderately Hard",
C2892&gt;240,"Hard")</f>
        <v>Moderately Hard</v>
      </c>
      <c r="Q2893" t="str" cm="1">
        <f t="array" ref="Q2893">_xlfn.IFS(D2892&lt;50,"Non-Beneficial",
D2892&lt;=150,"Excellent",
D2892&lt;=250,"Good",
D2892&lt;=350,"Average",
D2892&lt;=500,"Poor",
D2892&lt;=800,"Very Poor",
D2892&gt;800,"Unacceptable")</f>
        <v>Average</v>
      </c>
      <c r="R2893" t="str">
        <f t="shared" si="406"/>
        <v>Needs Boiling</v>
      </c>
      <c r="S2893" t="str">
        <f t="shared" si="408"/>
        <v>Safe</v>
      </c>
      <c r="T2893" t="str">
        <f t="shared" si="409"/>
        <v>Acceptable</v>
      </c>
      <c r="U2893" t="str">
        <f t="shared" si="410"/>
        <v>Acceptable</v>
      </c>
      <c r="V2893" t="str">
        <f t="shared" si="411"/>
        <v>Safe</v>
      </c>
      <c r="W2893" t="str">
        <f t="shared" si="412"/>
        <v>Acceptable</v>
      </c>
      <c r="AA2893" t="str">
        <f t="shared" si="413"/>
        <v>Not-Potable</v>
      </c>
      <c r="AB2893" t="str">
        <f t="shared" si="414"/>
        <v>Potable</v>
      </c>
      <c r="AC2893" t="s">
        <v>40</v>
      </c>
    </row>
    <row r="2894" spans="2:29" x14ac:dyDescent="0.3">
      <c r="B2894">
        <v>3.7951329050426099</v>
      </c>
      <c r="C2894">
        <v>178.43291954529701</v>
      </c>
      <c r="D2894">
        <v>271.79404819722203</v>
      </c>
      <c r="E2894">
        <v>6.48101890783364</v>
      </c>
      <c r="F2894">
        <f>$AH$27</f>
        <v>333.77577661081307</v>
      </c>
      <c r="G2894">
        <v>365.491679155496</v>
      </c>
      <c r="H2894">
        <v>12.350038091988701</v>
      </c>
      <c r="I2894">
        <v>73.809576854787494</v>
      </c>
      <c r="J2894">
        <v>3.1850831676181399</v>
      </c>
      <c r="O2894" t="str">
        <f t="shared" si="407"/>
        <v>Acidic</v>
      </c>
      <c r="P2894" t="str" cm="1">
        <f t="array" ref="P2894">_xlfn.IFS(C2893&lt;=60,"Soft",
C2893&lt;120,"Moderately Soft",
C2893&lt;=170,"Desirable",
C2893&lt;=240,"Moderately Hard",
C2893&gt;240,"Hard")</f>
        <v>Moderately Hard</v>
      </c>
      <c r="Q2894" t="str" cm="1">
        <f t="array" ref="Q2894">_xlfn.IFS(D2893&lt;50,"Non-Beneficial",
D2893&lt;=150,"Excellent",
D2893&lt;=250,"Good",
D2893&lt;=350,"Average",
D2893&lt;=500,"Poor",
D2893&lt;=800,"Very Poor",
D2893&gt;800,"Unacceptable")</f>
        <v>Poor</v>
      </c>
      <c r="R2894" t="str">
        <f t="shared" si="406"/>
        <v>Unacceptable</v>
      </c>
      <c r="S2894" t="str">
        <f t="shared" si="408"/>
        <v>Safe</v>
      </c>
      <c r="T2894" t="str">
        <f t="shared" si="409"/>
        <v>Acceptable</v>
      </c>
      <c r="U2894" t="str">
        <f t="shared" si="410"/>
        <v>Acceptable</v>
      </c>
      <c r="V2894" t="str">
        <f t="shared" si="411"/>
        <v>Unsafe</v>
      </c>
      <c r="W2894" t="str">
        <f t="shared" si="412"/>
        <v>Acceptable</v>
      </c>
      <c r="AA2894" t="str">
        <f t="shared" si="413"/>
        <v>Not-Potable</v>
      </c>
      <c r="AB2894" t="str">
        <f t="shared" si="414"/>
        <v>Not-Potable</v>
      </c>
      <c r="AC2894" t="s">
        <v>40</v>
      </c>
    </row>
    <row r="2895" spans="2:29" x14ac:dyDescent="0.3">
      <c r="B2895">
        <v>5.6607363110710898</v>
      </c>
      <c r="C2895">
        <v>232.74985369185501</v>
      </c>
      <c r="D2895">
        <v>164.88017512572401</v>
      </c>
      <c r="E2895">
        <v>6.26293286517509</v>
      </c>
      <c r="F2895">
        <v>294.21031700966603</v>
      </c>
      <c r="G2895">
        <v>385.748053333325</v>
      </c>
      <c r="H2895">
        <v>18.875941387359301</v>
      </c>
      <c r="I2895">
        <v>76.982658408213993</v>
      </c>
      <c r="J2895">
        <v>5.01618755886087</v>
      </c>
      <c r="O2895" t="str">
        <f t="shared" si="407"/>
        <v>Acidic</v>
      </c>
      <c r="P2895" t="str" cm="1">
        <f t="array" ref="P2895">_xlfn.IFS(C2894&lt;=60,"Soft",
C2894&lt;120,"Moderately Soft",
C2894&lt;=170,"Desirable",
C2894&lt;=240,"Moderately Hard",
C2894&gt;240,"Hard")</f>
        <v>Moderately Hard</v>
      </c>
      <c r="Q2895" t="str" cm="1">
        <f t="array" ref="Q2895">_xlfn.IFS(D2894&lt;50,"Non-Beneficial",
D2894&lt;=150,"Excellent",
D2894&lt;=250,"Good",
D2894&lt;=350,"Average",
D2894&lt;=500,"Poor",
D2894&lt;=800,"Very Poor",
D2894&gt;800,"Unacceptable")</f>
        <v>Average</v>
      </c>
      <c r="R2895" t="str">
        <f t="shared" si="406"/>
        <v>Needs Boiling</v>
      </c>
      <c r="S2895" t="str">
        <f t="shared" si="408"/>
        <v>Safe</v>
      </c>
      <c r="T2895" t="str">
        <f t="shared" si="409"/>
        <v>Acceptable</v>
      </c>
      <c r="U2895" t="str">
        <f t="shared" si="410"/>
        <v>Acceptable</v>
      </c>
      <c r="V2895" t="str">
        <f t="shared" si="411"/>
        <v>Safe</v>
      </c>
      <c r="W2895" t="str">
        <f t="shared" si="412"/>
        <v>Acceptable</v>
      </c>
      <c r="AA2895" t="str">
        <f t="shared" si="413"/>
        <v>Not-Potable</v>
      </c>
      <c r="AB2895" t="str">
        <f t="shared" si="414"/>
        <v>Potable</v>
      </c>
      <c r="AC2895" t="s">
        <v>40</v>
      </c>
    </row>
    <row r="2896" spans="2:29" x14ac:dyDescent="0.3">
      <c r="B2896">
        <v>9.3961483994841295</v>
      </c>
      <c r="C2896">
        <v>224.75395676846901</v>
      </c>
      <c r="D2896">
        <v>258.25387005076902</v>
      </c>
      <c r="E2896">
        <v>7.39129931219325</v>
      </c>
      <c r="F2896">
        <v>301.61506382661202</v>
      </c>
      <c r="G2896">
        <v>503.79369087220198</v>
      </c>
      <c r="H2896">
        <v>16.8769269559115</v>
      </c>
      <c r="I2896">
        <v>58.974052941483798</v>
      </c>
      <c r="J2896">
        <v>4.6060580550394796</v>
      </c>
      <c r="O2896" t="str">
        <f t="shared" si="407"/>
        <v>Acidic</v>
      </c>
      <c r="P2896" t="str" cm="1">
        <f t="array" ref="P2896">_xlfn.IFS(C2895&lt;=60,"Soft",
C2895&lt;120,"Moderately Soft",
C2895&lt;=170,"Desirable",
C2895&lt;=240,"Moderately Hard",
C2895&gt;240,"Hard")</f>
        <v>Moderately Hard</v>
      </c>
      <c r="Q2896" t="str" cm="1">
        <f t="array" ref="Q2896">_xlfn.IFS(D2895&lt;50,"Non-Beneficial",
D2895&lt;=150,"Excellent",
D2895&lt;=250,"Good",
D2895&lt;=350,"Average",
D2895&lt;=500,"Poor",
D2895&lt;=800,"Very Poor",
D2895&gt;800,"Unacceptable")</f>
        <v>Good</v>
      </c>
      <c r="R2896" t="str">
        <f t="shared" si="406"/>
        <v>Needs Boiling</v>
      </c>
      <c r="S2896" t="str">
        <f t="shared" si="408"/>
        <v>Safe</v>
      </c>
      <c r="T2896" t="str">
        <f t="shared" si="409"/>
        <v>Acceptable</v>
      </c>
      <c r="U2896" t="str">
        <f t="shared" si="410"/>
        <v>Acceptable</v>
      </c>
      <c r="V2896" t="str">
        <f t="shared" si="411"/>
        <v>Safe</v>
      </c>
      <c r="W2896" t="str">
        <f t="shared" si="412"/>
        <v>Unacceptable</v>
      </c>
      <c r="AA2896" t="str">
        <f t="shared" si="413"/>
        <v>Not-Potable</v>
      </c>
      <c r="AB2896" t="str">
        <f t="shared" si="414"/>
        <v>Not-Potable</v>
      </c>
      <c r="AC2896" t="s">
        <v>40</v>
      </c>
    </row>
    <row r="2897" spans="2:29" x14ac:dyDescent="0.3">
      <c r="B2897">
        <v>13.349888560662199</v>
      </c>
      <c r="C2897">
        <v>152.77645540460901</v>
      </c>
      <c r="D2897">
        <v>184.64900774644298</v>
      </c>
      <c r="E2897">
        <v>6.7179726173080301</v>
      </c>
      <c r="F2897">
        <v>334.864070226607</v>
      </c>
      <c r="G2897">
        <v>450.84636925727898</v>
      </c>
      <c r="H2897">
        <v>17.1925643637334</v>
      </c>
      <c r="I2897">
        <v>85.883523136452794</v>
      </c>
      <c r="J2897">
        <v>2.5310748546478901</v>
      </c>
      <c r="O2897" t="str">
        <f t="shared" si="407"/>
        <v>Alkaline</v>
      </c>
      <c r="P2897" t="str" cm="1">
        <f t="array" ref="P2897">_xlfn.IFS(C2896&lt;=60,"Soft",
C2896&lt;120,"Moderately Soft",
C2896&lt;=170,"Desirable",
C2896&lt;=240,"Moderately Hard",
C2896&gt;240,"Hard")</f>
        <v>Moderately Hard</v>
      </c>
      <c r="Q2897" t="str" cm="1">
        <f t="array" ref="Q2897">_xlfn.IFS(D2896&lt;50,"Non-Beneficial",
D2896&lt;=150,"Excellent",
D2896&lt;=250,"Good",
D2896&lt;=350,"Average",
D2896&lt;=500,"Poor",
D2896&lt;=800,"Very Poor",
D2896&gt;800,"Unacceptable")</f>
        <v>Average</v>
      </c>
      <c r="R2897" t="str">
        <f t="shared" si="406"/>
        <v>Unacceptable</v>
      </c>
      <c r="S2897" t="str">
        <f t="shared" si="408"/>
        <v>Safe</v>
      </c>
      <c r="T2897" t="str">
        <f t="shared" si="409"/>
        <v>Unacceptable</v>
      </c>
      <c r="U2897" t="str">
        <f t="shared" si="410"/>
        <v>Acceptable</v>
      </c>
      <c r="V2897" t="str">
        <f t="shared" si="411"/>
        <v>Safe</v>
      </c>
      <c r="W2897" t="str">
        <f t="shared" si="412"/>
        <v>Acceptable</v>
      </c>
      <c r="AA2897" t="str">
        <f t="shared" si="413"/>
        <v>Not-Potable</v>
      </c>
      <c r="AB2897" t="str">
        <f t="shared" si="414"/>
        <v>Not-Potable</v>
      </c>
      <c r="AC2897" t="s">
        <v>40</v>
      </c>
    </row>
    <row r="2898" spans="2:29" x14ac:dyDescent="0.3">
      <c r="B2898">
        <f>$AG$27</f>
        <v>7.080794504276815</v>
      </c>
      <c r="C2898">
        <v>184.68839498670201</v>
      </c>
      <c r="D2898">
        <v>208.579082192659</v>
      </c>
      <c r="E2898">
        <v>6.4629458412942897</v>
      </c>
      <c r="F2898">
        <v>322.68058239368798</v>
      </c>
      <c r="G2898">
        <v>395.78562300499601</v>
      </c>
      <c r="H2898">
        <v>18.443786368844599</v>
      </c>
      <c r="I2898">
        <v>66.242699377865307</v>
      </c>
      <c r="J2898">
        <v>3.7760997204016702</v>
      </c>
      <c r="O2898" t="str">
        <f t="shared" si="407"/>
        <v>Highly Alkaline</v>
      </c>
      <c r="P2898" t="str" cm="1">
        <f t="array" ref="P2898">_xlfn.IFS(C2897&lt;=60,"Soft",
C2897&lt;120,"Moderately Soft",
C2897&lt;=170,"Desirable",
C2897&lt;=240,"Moderately Hard",
C2897&gt;240,"Hard")</f>
        <v>Desirable</v>
      </c>
      <c r="Q2898" t="str" cm="1">
        <f t="array" ref="Q2898">_xlfn.IFS(D2897&lt;50,"Non-Beneficial",
D2897&lt;=150,"Excellent",
D2897&lt;=250,"Good",
D2897&lt;=350,"Average",
D2897&lt;=500,"Poor",
D2897&lt;=800,"Very Poor",
D2897&gt;800,"Unacceptable")</f>
        <v>Good</v>
      </c>
      <c r="R2898" t="str">
        <f t="shared" si="406"/>
        <v>Needs Boiling</v>
      </c>
      <c r="S2898" t="str">
        <f t="shared" si="408"/>
        <v>Safe</v>
      </c>
      <c r="T2898" t="str">
        <f t="shared" si="409"/>
        <v>Acceptable</v>
      </c>
      <c r="U2898" t="str">
        <f t="shared" si="410"/>
        <v>Acceptable</v>
      </c>
      <c r="V2898" t="str">
        <f t="shared" si="411"/>
        <v>Unsafe</v>
      </c>
      <c r="W2898" t="str">
        <f t="shared" si="412"/>
        <v>Acceptable</v>
      </c>
      <c r="AA2898" t="str">
        <f t="shared" si="413"/>
        <v>Not-Potable</v>
      </c>
      <c r="AB2898" t="str">
        <f t="shared" si="414"/>
        <v>Not-Potable</v>
      </c>
      <c r="AC2898" t="s">
        <v>40</v>
      </c>
    </row>
    <row r="2899" spans="2:29" x14ac:dyDescent="0.3">
      <c r="B2899">
        <v>7.8179012805146497</v>
      </c>
      <c r="C2899">
        <v>221.08970817902201</v>
      </c>
      <c r="D2899">
        <v>137.42145965163499</v>
      </c>
      <c r="E2899">
        <v>6.3737374320693396</v>
      </c>
      <c r="F2899">
        <v>287.69848092668798</v>
      </c>
      <c r="G2899">
        <v>460.59921421254199</v>
      </c>
      <c r="H2899">
        <v>12.7048271969671</v>
      </c>
      <c r="I2899">
        <v>66.777599536054694</v>
      </c>
      <c r="J2899">
        <v>4.6226676873891899</v>
      </c>
      <c r="O2899" t="str">
        <f t="shared" si="407"/>
        <v>Neutral</v>
      </c>
      <c r="P2899" t="str" cm="1">
        <f t="array" ref="P2899">_xlfn.IFS(C2898&lt;=60,"Soft",
C2898&lt;120,"Moderately Soft",
C2898&lt;=170,"Desirable",
C2898&lt;=240,"Moderately Hard",
C2898&gt;240,"Hard")</f>
        <v>Moderately Hard</v>
      </c>
      <c r="Q2899" t="str" cm="1">
        <f t="array" ref="Q2899">_xlfn.IFS(D2898&lt;50,"Non-Beneficial",
D2898&lt;=150,"Excellent",
D2898&lt;=250,"Good",
D2898&lt;=350,"Average",
D2898&lt;=500,"Poor",
D2898&lt;=800,"Very Poor",
D2898&gt;800,"Unacceptable")</f>
        <v>Good</v>
      </c>
      <c r="R2899" t="str">
        <f t="shared" si="406"/>
        <v>Needs Boiling</v>
      </c>
      <c r="S2899" t="str">
        <f t="shared" si="408"/>
        <v>Safe</v>
      </c>
      <c r="T2899" t="str">
        <f t="shared" si="409"/>
        <v>Acceptable</v>
      </c>
      <c r="U2899" t="str">
        <f t="shared" si="410"/>
        <v>Acceptable</v>
      </c>
      <c r="V2899" t="str">
        <f t="shared" si="411"/>
        <v>Safe</v>
      </c>
      <c r="W2899" t="str">
        <f t="shared" si="412"/>
        <v>Acceptable</v>
      </c>
      <c r="AA2899" t="str">
        <f t="shared" si="413"/>
        <v>Potable</v>
      </c>
      <c r="AB2899" t="str">
        <f t="shared" si="414"/>
        <v>Potable</v>
      </c>
      <c r="AC2899" t="s">
        <v>40</v>
      </c>
    </row>
    <row r="2900" spans="2:29" x14ac:dyDescent="0.3">
      <c r="B2900">
        <f>$AG$27</f>
        <v>7.080794504276815</v>
      </c>
      <c r="C2900">
        <v>220.89270497366201</v>
      </c>
      <c r="D2900">
        <v>74.602472603387</v>
      </c>
      <c r="E2900">
        <v>4.9875371470811398</v>
      </c>
      <c r="F2900">
        <f>$AH$27</f>
        <v>333.77577661081307</v>
      </c>
      <c r="G2900">
        <v>320.35478089444302</v>
      </c>
      <c r="H2900">
        <v>13.1143646252598</v>
      </c>
      <c r="I2900">
        <v>40.612909003903802</v>
      </c>
      <c r="J2900">
        <v>4.2668690451311502</v>
      </c>
      <c r="O2900" t="str">
        <f t="shared" si="407"/>
        <v>Neutral</v>
      </c>
      <c r="P2900" t="str" cm="1">
        <f t="array" ref="P2900">_xlfn.IFS(C2899&lt;=60,"Soft",
C2899&lt;120,"Moderately Soft",
C2899&lt;=170,"Desirable",
C2899&lt;=240,"Moderately Hard",
C2899&gt;240,"Hard")</f>
        <v>Moderately Hard</v>
      </c>
      <c r="Q2900" t="str" cm="1">
        <f t="array" ref="Q2900">_xlfn.IFS(D2899&lt;50,"Non-Beneficial",
D2899&lt;=150,"Excellent",
D2899&lt;=250,"Good",
D2899&lt;=350,"Average",
D2899&lt;=500,"Poor",
D2899&lt;=800,"Very Poor",
D2899&gt;800,"Unacceptable")</f>
        <v>Excellent</v>
      </c>
      <c r="R2900" t="str">
        <f t="shared" si="406"/>
        <v>Needs Boiling</v>
      </c>
      <c r="S2900" t="str">
        <f t="shared" si="408"/>
        <v>Safe</v>
      </c>
      <c r="T2900" t="str">
        <f t="shared" si="409"/>
        <v>Acceptable</v>
      </c>
      <c r="U2900" t="str">
        <f t="shared" si="410"/>
        <v>Acceptable</v>
      </c>
      <c r="V2900" t="str">
        <f t="shared" si="411"/>
        <v>Safe</v>
      </c>
      <c r="W2900" t="str">
        <f t="shared" si="412"/>
        <v>Acceptable</v>
      </c>
      <c r="AA2900" t="str">
        <f t="shared" si="413"/>
        <v>Potable</v>
      </c>
      <c r="AB2900" t="str">
        <f t="shared" si="414"/>
        <v>Potable</v>
      </c>
      <c r="AC2900" t="s">
        <v>40</v>
      </c>
    </row>
    <row r="2901" spans="2:29" x14ac:dyDescent="0.3">
      <c r="B2901">
        <v>1.4317815547427399</v>
      </c>
      <c r="C2901">
        <v>228.13038285522501</v>
      </c>
      <c r="D2901">
        <v>129.372468907528</v>
      </c>
      <c r="E2901">
        <v>6.2147728323086904</v>
      </c>
      <c r="F2901">
        <v>319.73413645811797</v>
      </c>
      <c r="G2901">
        <v>495.37988269503199</v>
      </c>
      <c r="H2901">
        <v>12.0333439633325</v>
      </c>
      <c r="I2901">
        <v>61.141118640409402</v>
      </c>
      <c r="J2901">
        <v>4.9484425559987804</v>
      </c>
      <c r="O2901" t="str">
        <f t="shared" si="407"/>
        <v>Neutral</v>
      </c>
      <c r="P2901" t="str" cm="1">
        <f t="array" ref="P2901">_xlfn.IFS(C2900&lt;=60,"Soft",
C2900&lt;120,"Moderately Soft",
C2900&lt;=170,"Desirable",
C2900&lt;=240,"Moderately Hard",
C2900&gt;240,"Hard")</f>
        <v>Moderately Hard</v>
      </c>
      <c r="Q2901" t="str" cm="1">
        <f t="array" ref="Q2901">_xlfn.IFS(D2900&lt;50,"Non-Beneficial",
D2900&lt;=150,"Excellent",
D2900&lt;=250,"Good",
D2900&lt;=350,"Average",
D2900&lt;=500,"Poor",
D2900&lt;=800,"Very Poor",
D2900&gt;800,"Unacceptable")</f>
        <v>Excellent</v>
      </c>
      <c r="R2901" t="str">
        <f t="shared" si="406"/>
        <v>Acceptable</v>
      </c>
      <c r="S2901" t="str">
        <f t="shared" si="408"/>
        <v>Safe</v>
      </c>
      <c r="T2901" t="str">
        <f t="shared" si="409"/>
        <v>Acceptable</v>
      </c>
      <c r="U2901" t="str">
        <f t="shared" si="410"/>
        <v>Acceptable</v>
      </c>
      <c r="V2901" t="str">
        <f t="shared" si="411"/>
        <v>Safe</v>
      </c>
      <c r="W2901" t="str">
        <f t="shared" si="412"/>
        <v>Acceptable</v>
      </c>
      <c r="AA2901" t="str">
        <f t="shared" si="413"/>
        <v>Potable</v>
      </c>
      <c r="AB2901" t="str">
        <f t="shared" si="414"/>
        <v>Potable</v>
      </c>
      <c r="AC2901" t="s">
        <v>40</v>
      </c>
    </row>
    <row r="2902" spans="2:29" x14ac:dyDescent="0.3">
      <c r="B2902">
        <v>6.9700366939821397</v>
      </c>
      <c r="C2902">
        <v>182.88858859190901</v>
      </c>
      <c r="D2902">
        <v>320.376054705218</v>
      </c>
      <c r="E2902">
        <v>7.4127654111272703</v>
      </c>
      <c r="F2902">
        <v>376.95193247058302</v>
      </c>
      <c r="G2902">
        <v>325.79239956029198</v>
      </c>
      <c r="H2902">
        <v>14.351240654518699</v>
      </c>
      <c r="I2902">
        <v>70.052720182612106</v>
      </c>
      <c r="J2902">
        <v>4.2752877201904198</v>
      </c>
      <c r="O2902" t="str">
        <f t="shared" si="407"/>
        <v>Highly Acidic</v>
      </c>
      <c r="P2902" t="str" cm="1">
        <f t="array" ref="P2902">_xlfn.IFS(C2901&lt;=60,"Soft",
C2901&lt;120,"Moderately Soft",
C2901&lt;=170,"Desirable",
C2901&lt;=240,"Moderately Hard",
C2901&gt;240,"Hard")</f>
        <v>Moderately Hard</v>
      </c>
      <c r="Q2902" t="str" cm="1">
        <f t="array" ref="Q2902">_xlfn.IFS(D2901&lt;50,"Non-Beneficial",
D2901&lt;=150,"Excellent",
D2901&lt;=250,"Good",
D2901&lt;=350,"Average",
D2901&lt;=500,"Poor",
D2901&lt;=800,"Very Poor",
D2901&gt;800,"Unacceptable")</f>
        <v>Excellent</v>
      </c>
      <c r="R2902" t="str">
        <f t="shared" si="406"/>
        <v>Needs Boiling</v>
      </c>
      <c r="S2902" t="str">
        <f t="shared" si="408"/>
        <v>Safe</v>
      </c>
      <c r="T2902" t="str">
        <f t="shared" si="409"/>
        <v>Acceptable</v>
      </c>
      <c r="U2902" t="str">
        <f t="shared" si="410"/>
        <v>Acceptable</v>
      </c>
      <c r="V2902" t="str">
        <f t="shared" si="411"/>
        <v>Safe</v>
      </c>
      <c r="W2902" t="str">
        <f t="shared" si="412"/>
        <v>Acceptable</v>
      </c>
      <c r="AA2902" t="str">
        <f t="shared" si="413"/>
        <v>Not-Potable</v>
      </c>
      <c r="AB2902" t="str">
        <f t="shared" si="414"/>
        <v>Potable</v>
      </c>
      <c r="AC2902" t="s">
        <v>40</v>
      </c>
    </row>
    <row r="2903" spans="2:29" x14ac:dyDescent="0.3">
      <c r="B2903">
        <v>10.851860346886699</v>
      </c>
      <c r="C2903">
        <v>166.741949296493</v>
      </c>
      <c r="D2903">
        <v>128.87193762055901</v>
      </c>
      <c r="E2903">
        <v>7.7019317173726298</v>
      </c>
      <c r="F2903">
        <f>$AH$27</f>
        <v>333.77577661081307</v>
      </c>
      <c r="G2903">
        <v>589.62810548933396</v>
      </c>
      <c r="H2903">
        <v>15.7864967359515</v>
      </c>
      <c r="I2903">
        <f>$AI$27</f>
        <v>66.396292946768</v>
      </c>
      <c r="J2903">
        <v>4.3450127247585497</v>
      </c>
      <c r="O2903" t="str">
        <f t="shared" si="407"/>
        <v>Neutral</v>
      </c>
      <c r="P2903" t="str" cm="1">
        <f t="array" ref="P2903">_xlfn.IFS(C2902&lt;=60,"Soft",
C2902&lt;120,"Moderately Soft",
C2902&lt;=170,"Desirable",
C2902&lt;=240,"Moderately Hard",
C2902&gt;240,"Hard")</f>
        <v>Moderately Hard</v>
      </c>
      <c r="Q2903" t="str" cm="1">
        <f t="array" ref="Q2903">_xlfn.IFS(D2902&lt;50,"Non-Beneficial",
D2902&lt;=150,"Excellent",
D2902&lt;=250,"Good",
D2902&lt;=350,"Average",
D2902&lt;=500,"Poor",
D2902&lt;=800,"Very Poor",
D2902&gt;800,"Unacceptable")</f>
        <v>Average</v>
      </c>
      <c r="R2903" t="str">
        <f t="shared" si="406"/>
        <v>Unacceptable</v>
      </c>
      <c r="S2903" t="str">
        <f t="shared" si="408"/>
        <v>Safe</v>
      </c>
      <c r="T2903" t="str">
        <f t="shared" si="409"/>
        <v>Acceptable</v>
      </c>
      <c r="U2903" t="str">
        <f t="shared" si="410"/>
        <v>Acceptable</v>
      </c>
      <c r="V2903" t="str">
        <f t="shared" si="411"/>
        <v>Safe</v>
      </c>
      <c r="W2903" t="str">
        <f t="shared" si="412"/>
        <v>Acceptable</v>
      </c>
      <c r="AA2903" t="str">
        <f t="shared" si="413"/>
        <v>Not-Potable</v>
      </c>
      <c r="AB2903" t="str">
        <f t="shared" si="414"/>
        <v>Potable</v>
      </c>
      <c r="AC2903" t="s">
        <v>40</v>
      </c>
    </row>
    <row r="2904" spans="2:29" x14ac:dyDescent="0.3">
      <c r="B2904">
        <v>6.58800728960989</v>
      </c>
      <c r="C2904">
        <v>244.94321992785899</v>
      </c>
      <c r="D2904">
        <v>238.989744767757</v>
      </c>
      <c r="E2904">
        <v>6.7809361151457397</v>
      </c>
      <c r="F2904">
        <v>273.73664392739499</v>
      </c>
      <c r="G2904">
        <v>330.91481993767798</v>
      </c>
      <c r="H2904">
        <v>9.25062752373133</v>
      </c>
      <c r="I2904">
        <v>47.388739796940499</v>
      </c>
      <c r="J2904">
        <v>4.2164544661435999</v>
      </c>
      <c r="O2904" t="str">
        <f t="shared" si="407"/>
        <v>Alkaline</v>
      </c>
      <c r="P2904" t="str" cm="1">
        <f t="array" ref="P2904">_xlfn.IFS(C2903&lt;=60,"Soft",
C2903&lt;120,"Moderately Soft",
C2903&lt;=170,"Desirable",
C2903&lt;=240,"Moderately Hard",
C2903&gt;240,"Hard")</f>
        <v>Desirable</v>
      </c>
      <c r="Q2904" t="str" cm="1">
        <f t="array" ref="Q2904">_xlfn.IFS(D2903&lt;50,"Non-Beneficial",
D2903&lt;=150,"Excellent",
D2903&lt;=250,"Good",
D2903&lt;=350,"Average",
D2903&lt;=500,"Poor",
D2903&lt;=800,"Very Poor",
D2903&gt;800,"Unacceptable")</f>
        <v>Excellent</v>
      </c>
      <c r="R2904" t="str">
        <f t="shared" si="406"/>
        <v>Unacceptable</v>
      </c>
      <c r="S2904" t="str">
        <f t="shared" si="408"/>
        <v>Safe</v>
      </c>
      <c r="T2904" t="str">
        <f t="shared" si="409"/>
        <v>Unacceptable</v>
      </c>
      <c r="U2904" t="str">
        <f t="shared" si="410"/>
        <v>Acceptable</v>
      </c>
      <c r="V2904" t="str">
        <f t="shared" si="411"/>
        <v>Safe</v>
      </c>
      <c r="W2904" t="str">
        <f t="shared" si="412"/>
        <v>Acceptable</v>
      </c>
      <c r="AA2904" t="str">
        <f t="shared" si="413"/>
        <v>Not-Potable</v>
      </c>
      <c r="AB2904" t="str">
        <f t="shared" si="414"/>
        <v>Not-Potable</v>
      </c>
      <c r="AC2904" t="s">
        <v>40</v>
      </c>
    </row>
    <row r="2905" spans="2:29" x14ac:dyDescent="0.3">
      <c r="B2905">
        <v>9.0043521695148492</v>
      </c>
      <c r="C2905">
        <v>222.48978321941999</v>
      </c>
      <c r="D2905">
        <v>165.44827503746498</v>
      </c>
      <c r="E2905">
        <v>6.1240951735847498</v>
      </c>
      <c r="F2905">
        <f>$AH$27</f>
        <v>333.77577661081307</v>
      </c>
      <c r="G2905">
        <v>411.19362105178601</v>
      </c>
      <c r="H2905">
        <v>16.0369142496065</v>
      </c>
      <c r="I2905">
        <v>67.264668782409203</v>
      </c>
      <c r="J2905">
        <v>3.52789347094863</v>
      </c>
      <c r="O2905" t="str">
        <f t="shared" si="407"/>
        <v>Drinkable</v>
      </c>
      <c r="P2905" t="str" cm="1">
        <f t="array" ref="P2905">_xlfn.IFS(C2904&lt;=60,"Soft",
C2904&lt;120,"Moderately Soft",
C2904&lt;=170,"Desirable",
C2904&lt;=240,"Moderately Hard",
C2904&gt;240,"Hard")</f>
        <v>Hard</v>
      </c>
      <c r="Q2905" t="str" cm="1">
        <f t="array" ref="Q2905">_xlfn.IFS(D2904&lt;50,"Non-Beneficial",
D2904&lt;=150,"Excellent",
D2904&lt;=250,"Good",
D2904&lt;=350,"Average",
D2904&lt;=500,"Poor",
D2904&lt;=800,"Very Poor",
D2904&gt;800,"Unacceptable")</f>
        <v>Good</v>
      </c>
      <c r="R2905" t="str">
        <f t="shared" si="406"/>
        <v>Needs Boiling</v>
      </c>
      <c r="S2905" t="str">
        <f t="shared" si="408"/>
        <v>Safe</v>
      </c>
      <c r="T2905" t="str">
        <f t="shared" si="409"/>
        <v>Acceptable</v>
      </c>
      <c r="U2905" t="str">
        <f t="shared" si="410"/>
        <v>Acceptable</v>
      </c>
      <c r="V2905" t="str">
        <f t="shared" si="411"/>
        <v>Safe</v>
      </c>
      <c r="W2905" t="str">
        <f t="shared" si="412"/>
        <v>Acceptable</v>
      </c>
      <c r="AA2905" t="str">
        <f t="shared" si="413"/>
        <v>Not-Potable</v>
      </c>
      <c r="AB2905" t="str">
        <f t="shared" si="414"/>
        <v>Potable</v>
      </c>
      <c r="AC2905" t="s">
        <v>40</v>
      </c>
    </row>
    <row r="2906" spans="2:29" x14ac:dyDescent="0.3">
      <c r="B2906">
        <f>$AG$27</f>
        <v>7.080794504276815</v>
      </c>
      <c r="C2906">
        <v>161.57888859915599</v>
      </c>
      <c r="D2906">
        <v>115.82462584274201</v>
      </c>
      <c r="E2906">
        <v>6.7204732785678196</v>
      </c>
      <c r="F2906">
        <f>$AH$27</f>
        <v>333.77577661081307</v>
      </c>
      <c r="G2906">
        <v>393.837750724194</v>
      </c>
      <c r="H2906">
        <v>11.319488368755099</v>
      </c>
      <c r="I2906">
        <v>78.898515074530593</v>
      </c>
      <c r="J2906">
        <v>4.3743325471509698</v>
      </c>
      <c r="O2906" t="str">
        <f t="shared" si="407"/>
        <v>Alkaline</v>
      </c>
      <c r="P2906" t="str" cm="1">
        <f t="array" ref="P2906">_xlfn.IFS(C2905&lt;=60,"Soft",
C2905&lt;120,"Moderately Soft",
C2905&lt;=170,"Desirable",
C2905&lt;=240,"Moderately Hard",
C2905&gt;240,"Hard")</f>
        <v>Moderately Hard</v>
      </c>
      <c r="Q2906" t="str" cm="1">
        <f t="array" ref="Q2906">_xlfn.IFS(D2905&lt;50,"Non-Beneficial",
D2905&lt;=150,"Excellent",
D2905&lt;=250,"Good",
D2905&lt;=350,"Average",
D2905&lt;=500,"Poor",
D2905&lt;=800,"Very Poor",
D2905&gt;800,"Unacceptable")</f>
        <v>Good</v>
      </c>
      <c r="R2906" t="str">
        <f t="shared" si="406"/>
        <v>Needs Boiling</v>
      </c>
      <c r="S2906" t="str">
        <f t="shared" si="408"/>
        <v>Safe</v>
      </c>
      <c r="T2906" t="str">
        <f t="shared" si="409"/>
        <v>Acceptable</v>
      </c>
      <c r="U2906" t="str">
        <f t="shared" si="410"/>
        <v>Acceptable</v>
      </c>
      <c r="V2906" t="str">
        <f t="shared" si="411"/>
        <v>Safe</v>
      </c>
      <c r="W2906" t="str">
        <f t="shared" si="412"/>
        <v>Acceptable</v>
      </c>
      <c r="AA2906" t="str">
        <f t="shared" si="413"/>
        <v>Not-Potable</v>
      </c>
      <c r="AB2906" t="str">
        <f t="shared" si="414"/>
        <v>Potable</v>
      </c>
      <c r="AC2906" t="s">
        <v>40</v>
      </c>
    </row>
    <row r="2907" spans="2:29" x14ac:dyDescent="0.3">
      <c r="B2907">
        <v>4.3282825155868503</v>
      </c>
      <c r="C2907">
        <v>192.166324033954</v>
      </c>
      <c r="D2907">
        <v>305.92548831059599</v>
      </c>
      <c r="E2907">
        <v>7.4258940799338697</v>
      </c>
      <c r="F2907">
        <v>327.30336521697001</v>
      </c>
      <c r="G2907">
        <v>543.71602864593399</v>
      </c>
      <c r="H2907">
        <v>11.1869388083184</v>
      </c>
      <c r="I2907">
        <v>72.566400401913398</v>
      </c>
      <c r="J2907">
        <v>3.70852586324528</v>
      </c>
      <c r="O2907" t="str">
        <f t="shared" si="407"/>
        <v>Neutral</v>
      </c>
      <c r="P2907" t="str" cm="1">
        <f t="array" ref="P2907">_xlfn.IFS(C2906&lt;=60,"Soft",
C2906&lt;120,"Moderately Soft",
C2906&lt;=170,"Desirable",
C2906&lt;=240,"Moderately Hard",
C2906&gt;240,"Hard")</f>
        <v>Desirable</v>
      </c>
      <c r="Q2907" t="str" cm="1">
        <f t="array" ref="Q2907">_xlfn.IFS(D2906&lt;50,"Non-Beneficial",
D2906&lt;=150,"Excellent",
D2906&lt;=250,"Good",
D2906&lt;=350,"Average",
D2906&lt;=500,"Poor",
D2906&lt;=800,"Very Poor",
D2906&gt;800,"Unacceptable")</f>
        <v>Excellent</v>
      </c>
      <c r="R2907" t="str">
        <f t="shared" si="406"/>
        <v>Needs Boiling</v>
      </c>
      <c r="S2907" t="str">
        <f t="shared" si="408"/>
        <v>Safe</v>
      </c>
      <c r="T2907" t="str">
        <f t="shared" si="409"/>
        <v>Acceptable</v>
      </c>
      <c r="U2907" t="str">
        <f t="shared" si="410"/>
        <v>Acceptable</v>
      </c>
      <c r="V2907" t="str">
        <f t="shared" si="411"/>
        <v>Safe</v>
      </c>
      <c r="W2907" t="str">
        <f t="shared" si="412"/>
        <v>Acceptable</v>
      </c>
      <c r="AA2907" t="str">
        <f t="shared" si="413"/>
        <v>Potable</v>
      </c>
      <c r="AB2907" t="str">
        <f t="shared" si="414"/>
        <v>Potable</v>
      </c>
      <c r="AC2907" t="s">
        <v>40</v>
      </c>
    </row>
    <row r="2908" spans="2:29" x14ac:dyDescent="0.3">
      <c r="B2908">
        <v>7.4178239266451298</v>
      </c>
      <c r="C2908">
        <v>243.30469095613</v>
      </c>
      <c r="D2908">
        <v>3.2094261127435901</v>
      </c>
      <c r="E2908">
        <v>4.5986698522992402</v>
      </c>
      <c r="F2908">
        <v>336.09798106010101</v>
      </c>
      <c r="G2908">
        <v>361.10176943442502</v>
      </c>
      <c r="H2908">
        <v>20.421472044556701</v>
      </c>
      <c r="I2908">
        <v>87.052575953459296</v>
      </c>
      <c r="J2908">
        <v>3.4708120786488399</v>
      </c>
      <c r="O2908" t="str">
        <f t="shared" si="407"/>
        <v>Acidic</v>
      </c>
      <c r="P2908" t="str" cm="1">
        <f t="array" ref="P2908">_xlfn.IFS(C2907&lt;=60,"Soft",
C2907&lt;120,"Moderately Soft",
C2907&lt;=170,"Desirable",
C2907&lt;=240,"Moderately Hard",
C2907&gt;240,"Hard")</f>
        <v>Moderately Hard</v>
      </c>
      <c r="Q2908" t="str" cm="1">
        <f t="array" ref="Q2908">_xlfn.IFS(D2907&lt;50,"Non-Beneficial",
D2907&lt;=150,"Excellent",
D2907&lt;=250,"Good",
D2907&lt;=350,"Average",
D2907&lt;=500,"Poor",
D2907&lt;=800,"Very Poor",
D2907&gt;800,"Unacceptable")</f>
        <v>Average</v>
      </c>
      <c r="R2908" t="str">
        <f t="shared" si="406"/>
        <v>Unacceptable</v>
      </c>
      <c r="S2908" t="str">
        <f t="shared" si="408"/>
        <v>Safe</v>
      </c>
      <c r="T2908" t="str">
        <f t="shared" si="409"/>
        <v>Unacceptable</v>
      </c>
      <c r="U2908" t="str">
        <f t="shared" si="410"/>
        <v>Acceptable</v>
      </c>
      <c r="V2908" t="str">
        <f t="shared" si="411"/>
        <v>Safe</v>
      </c>
      <c r="W2908" t="str">
        <f t="shared" si="412"/>
        <v>Acceptable</v>
      </c>
      <c r="AA2908" t="str">
        <f t="shared" si="413"/>
        <v>Not-Potable</v>
      </c>
      <c r="AB2908" t="str">
        <f t="shared" si="414"/>
        <v>Not-Potable</v>
      </c>
      <c r="AC2908" t="s">
        <v>40</v>
      </c>
    </row>
    <row r="2909" spans="2:29" x14ac:dyDescent="0.3">
      <c r="B2909">
        <v>3.2616697873910199</v>
      </c>
      <c r="C2909">
        <v>190.95735503823701</v>
      </c>
      <c r="D2909">
        <v>287.60006844083802</v>
      </c>
      <c r="E2909">
        <v>7.9295394815866098</v>
      </c>
      <c r="F2909">
        <f>$AH$27</f>
        <v>333.77577661081307</v>
      </c>
      <c r="G2909">
        <v>424.21281009443402</v>
      </c>
      <c r="H2909">
        <v>13.372625122848101</v>
      </c>
      <c r="I2909">
        <v>58.095554641202099</v>
      </c>
      <c r="J2909">
        <v>4.2806693313666004</v>
      </c>
      <c r="O2909" t="str">
        <f t="shared" si="407"/>
        <v>Neutral</v>
      </c>
      <c r="P2909" t="str" cm="1">
        <f t="array" ref="P2909">_xlfn.IFS(C2908&lt;=60,"Soft",
C2908&lt;120,"Moderately Soft",
C2908&lt;=170,"Desirable",
C2908&lt;=240,"Moderately Hard",
C2908&gt;240,"Hard")</f>
        <v>Hard</v>
      </c>
      <c r="Q2909" t="str" cm="1">
        <f t="array" ref="Q2909">_xlfn.IFS(D2908&lt;50,"Non-Beneficial",
D2908&lt;=150,"Excellent",
D2908&lt;=250,"Good",
D2908&lt;=350,"Average",
D2908&lt;=500,"Poor",
D2908&lt;=800,"Very Poor",
D2908&gt;800,"Unacceptable")</f>
        <v>Non-Beneficial</v>
      </c>
      <c r="R2909" t="str">
        <f t="shared" si="406"/>
        <v>Acceptable</v>
      </c>
      <c r="S2909" t="str">
        <f t="shared" si="408"/>
        <v>Safe</v>
      </c>
      <c r="T2909" t="str">
        <f t="shared" si="409"/>
        <v>Acceptable</v>
      </c>
      <c r="U2909" t="str">
        <f t="shared" si="410"/>
        <v>Unacceptable</v>
      </c>
      <c r="V2909" t="str">
        <f t="shared" si="411"/>
        <v>Unsafe</v>
      </c>
      <c r="W2909" t="str">
        <f t="shared" si="412"/>
        <v>Acceptable</v>
      </c>
      <c r="AA2909" t="str">
        <f t="shared" si="413"/>
        <v>Not-Potable</v>
      </c>
      <c r="AB2909" t="str">
        <f t="shared" si="414"/>
        <v>Not-Potable</v>
      </c>
      <c r="AC2909" t="s">
        <v>40</v>
      </c>
    </row>
    <row r="2910" spans="2:29" x14ac:dyDescent="0.3">
      <c r="B2910">
        <f>$AG$27</f>
        <v>7.080794504276815</v>
      </c>
      <c r="C2910">
        <v>239.757928810165</v>
      </c>
      <c r="D2910">
        <v>123.18403885882201</v>
      </c>
      <c r="E2910">
        <v>6.4077330644267896</v>
      </c>
      <c r="F2910">
        <v>259.12213135613899</v>
      </c>
      <c r="G2910">
        <v>481.97993436874401</v>
      </c>
      <c r="H2910">
        <v>14.669447723527799</v>
      </c>
      <c r="I2910">
        <v>78.801371240879007</v>
      </c>
      <c r="J2910">
        <v>4.7421632259879898</v>
      </c>
      <c r="O2910" t="str">
        <f t="shared" si="407"/>
        <v>Acidic</v>
      </c>
      <c r="P2910" t="str" cm="1">
        <f t="array" ref="P2910">_xlfn.IFS(C2909&lt;=60,"Soft",
C2909&lt;120,"Moderately Soft",
C2909&lt;=170,"Desirable",
C2909&lt;=240,"Moderately Hard",
C2909&gt;240,"Hard")</f>
        <v>Moderately Hard</v>
      </c>
      <c r="Q2910" t="str" cm="1">
        <f t="array" ref="Q2910">_xlfn.IFS(D2909&lt;50,"Non-Beneficial",
D2909&lt;=150,"Excellent",
D2909&lt;=250,"Good",
D2909&lt;=350,"Average",
D2909&lt;=500,"Poor",
D2909&lt;=800,"Very Poor",
D2909&gt;800,"Unacceptable")</f>
        <v>Average</v>
      </c>
      <c r="R2910" t="str">
        <f t="shared" si="406"/>
        <v>Unacceptable</v>
      </c>
      <c r="S2910" t="str">
        <f t="shared" si="408"/>
        <v>Safe</v>
      </c>
      <c r="T2910" t="str">
        <f t="shared" si="409"/>
        <v>Acceptable</v>
      </c>
      <c r="U2910" t="str">
        <f t="shared" si="410"/>
        <v>Acceptable</v>
      </c>
      <c r="V2910" t="str">
        <f t="shared" si="411"/>
        <v>Safe</v>
      </c>
      <c r="W2910" t="str">
        <f t="shared" si="412"/>
        <v>Acceptable</v>
      </c>
      <c r="AA2910" t="str">
        <f t="shared" si="413"/>
        <v>Not-Potable</v>
      </c>
      <c r="AB2910" t="str">
        <f t="shared" si="414"/>
        <v>Not-Potable</v>
      </c>
      <c r="AC2910" t="s">
        <v>40</v>
      </c>
    </row>
    <row r="2911" spans="2:29" x14ac:dyDescent="0.3">
      <c r="B2911">
        <v>7.9288312888716002</v>
      </c>
      <c r="C2911">
        <v>231.252215838231</v>
      </c>
      <c r="D2911">
        <v>174.44814449921702</v>
      </c>
      <c r="E2911">
        <v>6.29179802668446</v>
      </c>
      <c r="F2911">
        <f>$AH$27</f>
        <v>333.77577661081307</v>
      </c>
      <c r="G2911">
        <v>389.005678219103</v>
      </c>
      <c r="H2911">
        <v>13.879724489446501</v>
      </c>
      <c r="I2911">
        <v>95.553054769641804</v>
      </c>
      <c r="J2911">
        <v>3.4135729426922898</v>
      </c>
      <c r="O2911" t="str">
        <f t="shared" si="407"/>
        <v>Neutral</v>
      </c>
      <c r="P2911" t="str" cm="1">
        <f t="array" ref="P2911">_xlfn.IFS(C2910&lt;=60,"Soft",
C2910&lt;120,"Moderately Soft",
C2910&lt;=170,"Desirable",
C2910&lt;=240,"Moderately Hard",
C2910&gt;240,"Hard")</f>
        <v>Moderately Hard</v>
      </c>
      <c r="Q2911" t="str" cm="1">
        <f t="array" ref="Q2911">_xlfn.IFS(D2910&lt;50,"Non-Beneficial",
D2910&lt;=150,"Excellent",
D2910&lt;=250,"Good",
D2910&lt;=350,"Average",
D2910&lt;=500,"Poor",
D2910&lt;=800,"Very Poor",
D2910&gt;800,"Unacceptable")</f>
        <v>Excellent</v>
      </c>
      <c r="R2911" t="str">
        <f t="shared" si="406"/>
        <v>Needs Boiling</v>
      </c>
      <c r="S2911" t="str">
        <f t="shared" si="408"/>
        <v>Safe</v>
      </c>
      <c r="T2911" t="str">
        <f t="shared" si="409"/>
        <v>Acceptable</v>
      </c>
      <c r="U2911" t="str">
        <f t="shared" si="410"/>
        <v>Acceptable</v>
      </c>
      <c r="V2911" t="str">
        <f t="shared" si="411"/>
        <v>Safe</v>
      </c>
      <c r="W2911" t="str">
        <f t="shared" si="412"/>
        <v>Acceptable</v>
      </c>
      <c r="AA2911" t="str">
        <f t="shared" si="413"/>
        <v>Potable</v>
      </c>
      <c r="AB2911" t="str">
        <f t="shared" si="414"/>
        <v>Potable</v>
      </c>
      <c r="AC2911" t="s">
        <v>40</v>
      </c>
    </row>
    <row r="2912" spans="2:29" x14ac:dyDescent="0.3">
      <c r="B2912">
        <v>7.9753299010486902</v>
      </c>
      <c r="C2912">
        <v>165.714241780648</v>
      </c>
      <c r="D2912">
        <v>171.82450359071802</v>
      </c>
      <c r="E2912">
        <v>7.0021919944198299</v>
      </c>
      <c r="F2912">
        <v>383.26665538352302</v>
      </c>
      <c r="G2912">
        <v>363.85357883680803</v>
      </c>
      <c r="H2912">
        <v>18.659303789132998</v>
      </c>
      <c r="I2912">
        <v>76.032739449355702</v>
      </c>
      <c r="J2912">
        <v>3.3061290165439101</v>
      </c>
      <c r="O2912" t="str">
        <f t="shared" si="407"/>
        <v>Neutral</v>
      </c>
      <c r="P2912" t="str" cm="1">
        <f t="array" ref="P2912">_xlfn.IFS(C2911&lt;=60,"Soft",
C2911&lt;120,"Moderately Soft",
C2911&lt;=170,"Desirable",
C2911&lt;=240,"Moderately Hard",
C2911&gt;240,"Hard")</f>
        <v>Moderately Hard</v>
      </c>
      <c r="Q2912" t="str" cm="1">
        <f t="array" ref="Q2912">_xlfn.IFS(D2911&lt;50,"Non-Beneficial",
D2911&lt;=150,"Excellent",
D2911&lt;=250,"Good",
D2911&lt;=350,"Average",
D2911&lt;=500,"Poor",
D2911&lt;=800,"Very Poor",
D2911&gt;800,"Unacceptable")</f>
        <v>Good</v>
      </c>
      <c r="R2912" t="str">
        <f t="shared" si="406"/>
        <v>Needs Boiling</v>
      </c>
      <c r="S2912" t="str">
        <f t="shared" si="408"/>
        <v>Safe</v>
      </c>
      <c r="T2912" t="str">
        <f t="shared" si="409"/>
        <v>Acceptable</v>
      </c>
      <c r="U2912" t="str">
        <f t="shared" si="410"/>
        <v>Acceptable</v>
      </c>
      <c r="V2912" t="str">
        <f t="shared" si="411"/>
        <v>Unsafe</v>
      </c>
      <c r="W2912" t="str">
        <f t="shared" si="412"/>
        <v>Acceptable</v>
      </c>
      <c r="AA2912" t="str">
        <f t="shared" si="413"/>
        <v>Not-Potable</v>
      </c>
      <c r="AB2912" t="str">
        <f t="shared" si="414"/>
        <v>Potable</v>
      </c>
      <c r="AC2912" t="s">
        <v>40</v>
      </c>
    </row>
    <row r="2913" spans="2:29" x14ac:dyDescent="0.3">
      <c r="B2913">
        <v>9.5041577876797803</v>
      </c>
      <c r="C2913">
        <v>195.109242696314</v>
      </c>
      <c r="D2913">
        <v>199.46264665238198</v>
      </c>
      <c r="E2913">
        <v>7.4676848554514201</v>
      </c>
      <c r="F2913">
        <v>300.67952794259799</v>
      </c>
      <c r="G2913">
        <v>382.47300461779798</v>
      </c>
      <c r="H2913">
        <v>14.359364956440601</v>
      </c>
      <c r="I2913">
        <v>78.306885662022907</v>
      </c>
      <c r="J2913">
        <v>4.34304137269128</v>
      </c>
      <c r="O2913" t="str">
        <f t="shared" si="407"/>
        <v>Neutral</v>
      </c>
      <c r="P2913" t="str" cm="1">
        <f t="array" ref="P2913">_xlfn.IFS(C2912&lt;=60,"Soft",
C2912&lt;120,"Moderately Soft",
C2912&lt;=170,"Desirable",
C2912&lt;=240,"Moderately Hard",
C2912&gt;240,"Hard")</f>
        <v>Desirable</v>
      </c>
      <c r="Q2913" t="str" cm="1">
        <f t="array" ref="Q2913">_xlfn.IFS(D2912&lt;50,"Non-Beneficial",
D2912&lt;=150,"Excellent",
D2912&lt;=250,"Good",
D2912&lt;=350,"Average",
D2912&lt;=500,"Poor",
D2912&lt;=800,"Very Poor",
D2912&gt;800,"Unacceptable")</f>
        <v>Good</v>
      </c>
      <c r="R2913" t="str">
        <f t="shared" si="406"/>
        <v>Unacceptable</v>
      </c>
      <c r="S2913" t="str">
        <f t="shared" si="408"/>
        <v>Safe</v>
      </c>
      <c r="T2913" t="str">
        <f t="shared" si="409"/>
        <v>Acceptable</v>
      </c>
      <c r="U2913" t="str">
        <f t="shared" si="410"/>
        <v>Acceptable</v>
      </c>
      <c r="V2913" t="str">
        <f t="shared" si="411"/>
        <v>Safe</v>
      </c>
      <c r="W2913" t="str">
        <f t="shared" si="412"/>
        <v>Acceptable</v>
      </c>
      <c r="AA2913" t="str">
        <f t="shared" si="413"/>
        <v>Not-Potable</v>
      </c>
      <c r="AB2913" t="str">
        <f t="shared" si="414"/>
        <v>Potable</v>
      </c>
      <c r="AC2913" t="s">
        <v>40</v>
      </c>
    </row>
    <row r="2914" spans="2:29" x14ac:dyDescent="0.3">
      <c r="B2914">
        <v>5.1587225681704796</v>
      </c>
      <c r="C2914">
        <v>119.09383996546801</v>
      </c>
      <c r="D2914">
        <v>338.92245950686402</v>
      </c>
      <c r="E2914">
        <v>7.5721753770746201</v>
      </c>
      <c r="F2914">
        <v>407.47684870741301</v>
      </c>
      <c r="G2914">
        <v>325.20256971681198</v>
      </c>
      <c r="H2914">
        <v>16.963981505904901</v>
      </c>
      <c r="I2914">
        <v>73.224832734234397</v>
      </c>
      <c r="J2914">
        <v>4.0946052782062603</v>
      </c>
      <c r="O2914" t="str">
        <f t="shared" si="407"/>
        <v>Alkaline</v>
      </c>
      <c r="P2914" t="str" cm="1">
        <f t="array" ref="P2914">_xlfn.IFS(C2913&lt;=60,"Soft",
C2913&lt;120,"Moderately Soft",
C2913&lt;=170,"Desirable",
C2913&lt;=240,"Moderately Hard",
C2913&gt;240,"Hard")</f>
        <v>Moderately Hard</v>
      </c>
      <c r="Q2914" t="str" cm="1">
        <f t="array" ref="Q2914">_xlfn.IFS(D2913&lt;50,"Non-Beneficial",
D2913&lt;=150,"Excellent",
D2913&lt;=250,"Good",
D2913&lt;=350,"Average",
D2913&lt;=500,"Poor",
D2913&lt;=800,"Very Poor",
D2913&gt;800,"Unacceptable")</f>
        <v>Good</v>
      </c>
      <c r="R2914" t="str">
        <f t="shared" si="406"/>
        <v>Unacceptable</v>
      </c>
      <c r="S2914" t="str">
        <f t="shared" si="408"/>
        <v>Safe</v>
      </c>
      <c r="T2914" t="str">
        <f t="shared" si="409"/>
        <v>Acceptable</v>
      </c>
      <c r="U2914" t="str">
        <f t="shared" si="410"/>
        <v>Acceptable</v>
      </c>
      <c r="V2914" t="str">
        <f t="shared" si="411"/>
        <v>Safe</v>
      </c>
      <c r="W2914" t="str">
        <f t="shared" si="412"/>
        <v>Acceptable</v>
      </c>
      <c r="AA2914" t="str">
        <f t="shared" si="413"/>
        <v>Not-Potable</v>
      </c>
      <c r="AB2914" t="str">
        <f t="shared" si="414"/>
        <v>Not-Potable</v>
      </c>
      <c r="AC2914" t="s">
        <v>40</v>
      </c>
    </row>
    <row r="2915" spans="2:29" x14ac:dyDescent="0.3">
      <c r="B2915">
        <v>3.9234736330783999</v>
      </c>
      <c r="C2915">
        <v>227.70553814458799</v>
      </c>
      <c r="D2915">
        <v>242.00353482392399</v>
      </c>
      <c r="E2915">
        <v>7.0008754270482099</v>
      </c>
      <c r="F2915">
        <f>$AH$27</f>
        <v>333.77577661081307</v>
      </c>
      <c r="G2915">
        <v>292.39015507954798</v>
      </c>
      <c r="H2915">
        <v>19.394334704725999</v>
      </c>
      <c r="I2915">
        <v>61.7856789763674</v>
      </c>
      <c r="J2915">
        <v>4.5829823658651003</v>
      </c>
      <c r="O2915" t="str">
        <f t="shared" si="407"/>
        <v>Acidic</v>
      </c>
      <c r="P2915" t="str" cm="1">
        <f t="array" ref="P2915">_xlfn.IFS(C2914&lt;=60,"Soft",
C2914&lt;120,"Moderately Soft",
C2914&lt;=170,"Desirable",
C2914&lt;=240,"Moderately Hard",
C2914&gt;240,"Hard")</f>
        <v>Moderately Soft</v>
      </c>
      <c r="Q2915" t="str" cm="1">
        <f t="array" ref="Q2915">_xlfn.IFS(D2914&lt;50,"Non-Beneficial",
D2914&lt;=150,"Excellent",
D2914&lt;=250,"Good",
D2914&lt;=350,"Average",
D2914&lt;=500,"Poor",
D2914&lt;=800,"Very Poor",
D2914&gt;800,"Unacceptable")</f>
        <v>Average</v>
      </c>
      <c r="R2915" t="str">
        <f t="shared" si="406"/>
        <v>Unacceptable</v>
      </c>
      <c r="S2915" t="str">
        <f t="shared" si="408"/>
        <v>Unsafe</v>
      </c>
      <c r="T2915" t="str">
        <f t="shared" si="409"/>
        <v>Acceptable</v>
      </c>
      <c r="U2915" t="str">
        <f t="shared" si="410"/>
        <v>Acceptable</v>
      </c>
      <c r="V2915" t="str">
        <f t="shared" si="411"/>
        <v>Safe</v>
      </c>
      <c r="W2915" t="str">
        <f t="shared" si="412"/>
        <v>Acceptable</v>
      </c>
      <c r="AA2915" t="str">
        <f t="shared" si="413"/>
        <v>Not-Potable</v>
      </c>
      <c r="AB2915" t="str">
        <f t="shared" si="414"/>
        <v>Not-Potable</v>
      </c>
      <c r="AC2915" t="s">
        <v>40</v>
      </c>
    </row>
    <row r="2916" spans="2:29" x14ac:dyDescent="0.3">
      <c r="B2916">
        <f>$AG$27</f>
        <v>7.080794504276815</v>
      </c>
      <c r="C2916">
        <v>193.46220656833299</v>
      </c>
      <c r="D2916">
        <v>138.525319032151</v>
      </c>
      <c r="E2916">
        <v>7.1457016592508298</v>
      </c>
      <c r="F2916">
        <v>358.956565005946</v>
      </c>
      <c r="G2916">
        <v>480.31071424886898</v>
      </c>
      <c r="H2916">
        <v>10.256035859688</v>
      </c>
      <c r="I2916">
        <f>$AI$27</f>
        <v>66.396292946768</v>
      </c>
      <c r="J2916">
        <v>3.6732395577842301</v>
      </c>
      <c r="O2916" t="str">
        <f t="shared" si="407"/>
        <v>Acidic</v>
      </c>
      <c r="P2916" t="str" cm="1">
        <f t="array" ref="P2916">_xlfn.IFS(C2915&lt;=60,"Soft",
C2915&lt;120,"Moderately Soft",
C2915&lt;=170,"Desirable",
C2915&lt;=240,"Moderately Hard",
C2915&gt;240,"Hard")</f>
        <v>Moderately Hard</v>
      </c>
      <c r="Q2916" t="str" cm="1">
        <f t="array" ref="Q2916">_xlfn.IFS(D2915&lt;50,"Non-Beneficial",
D2915&lt;=150,"Excellent",
D2915&lt;=250,"Good",
D2915&lt;=350,"Average",
D2915&lt;=500,"Poor",
D2915&lt;=800,"Very Poor",
D2915&gt;800,"Unacceptable")</f>
        <v>Good</v>
      </c>
      <c r="R2916" t="str">
        <f t="shared" si="406"/>
        <v>Unacceptable</v>
      </c>
      <c r="S2916" t="str">
        <f t="shared" si="408"/>
        <v>Safe</v>
      </c>
      <c r="T2916" t="str">
        <f t="shared" si="409"/>
        <v>Acceptable</v>
      </c>
      <c r="U2916" t="str">
        <f t="shared" si="410"/>
        <v>Acceptable</v>
      </c>
      <c r="V2916" t="str">
        <f t="shared" si="411"/>
        <v>Safe</v>
      </c>
      <c r="W2916" t="str">
        <f t="shared" si="412"/>
        <v>Acceptable</v>
      </c>
      <c r="AA2916" t="str">
        <f t="shared" si="413"/>
        <v>Not-Potable</v>
      </c>
      <c r="AB2916" t="str">
        <f t="shared" si="414"/>
        <v>Not-Potable</v>
      </c>
      <c r="AC2916" t="s">
        <v>40</v>
      </c>
    </row>
    <row r="2917" spans="2:29" x14ac:dyDescent="0.3">
      <c r="B2917">
        <v>5.8497782853651499</v>
      </c>
      <c r="C2917">
        <v>229.93668686719599</v>
      </c>
      <c r="D2917">
        <v>274.35306560816099</v>
      </c>
      <c r="E2917">
        <v>6.5749575861787601</v>
      </c>
      <c r="F2917">
        <v>277.033018933562</v>
      </c>
      <c r="G2917">
        <v>596.40321569956802</v>
      </c>
      <c r="H2917">
        <v>14.908558310857501</v>
      </c>
      <c r="I2917">
        <v>67.644483824874698</v>
      </c>
      <c r="J2917">
        <v>3.6438158875415598</v>
      </c>
      <c r="O2917" t="str">
        <f t="shared" si="407"/>
        <v>Neutral</v>
      </c>
      <c r="P2917" t="str" cm="1">
        <f t="array" ref="P2917">_xlfn.IFS(C2916&lt;=60,"Soft",
C2916&lt;120,"Moderately Soft",
C2916&lt;=170,"Desirable",
C2916&lt;=240,"Moderately Hard",
C2916&gt;240,"Hard")</f>
        <v>Moderately Hard</v>
      </c>
      <c r="Q2917" t="str" cm="1">
        <f t="array" ref="Q2917">_xlfn.IFS(D2916&lt;50,"Non-Beneficial",
D2916&lt;=150,"Excellent",
D2916&lt;=250,"Good",
D2916&lt;=350,"Average",
D2916&lt;=500,"Poor",
D2916&lt;=800,"Very Poor",
D2916&gt;800,"Unacceptable")</f>
        <v>Excellent</v>
      </c>
      <c r="R2917" t="str">
        <f t="shared" si="406"/>
        <v>Unacceptable</v>
      </c>
      <c r="S2917" t="str">
        <f t="shared" si="408"/>
        <v>Safe</v>
      </c>
      <c r="T2917" t="str">
        <f t="shared" si="409"/>
        <v>Acceptable</v>
      </c>
      <c r="U2917" t="str">
        <f t="shared" si="410"/>
        <v>Acceptable</v>
      </c>
      <c r="V2917" t="str">
        <f t="shared" si="411"/>
        <v>Safe</v>
      </c>
      <c r="W2917" t="str">
        <f t="shared" si="412"/>
        <v>Acceptable</v>
      </c>
      <c r="AA2917" t="str">
        <f t="shared" si="413"/>
        <v>Not-Potable</v>
      </c>
      <c r="AB2917" t="str">
        <f t="shared" si="414"/>
        <v>Potable</v>
      </c>
      <c r="AC2917" t="s">
        <v>40</v>
      </c>
    </row>
    <row r="2918" spans="2:29" x14ac:dyDescent="0.3">
      <c r="B2918">
        <v>5.8908703588208597</v>
      </c>
      <c r="C2918">
        <v>184.055761947365</v>
      </c>
      <c r="D2918">
        <v>349.20039347834398</v>
      </c>
      <c r="E2918">
        <v>7.4013668022222303</v>
      </c>
      <c r="F2918">
        <v>343.79160300515201</v>
      </c>
      <c r="G2918">
        <v>281.54445162396797</v>
      </c>
      <c r="H2918">
        <v>14.728773481703</v>
      </c>
      <c r="I2918">
        <v>62.601684720080897</v>
      </c>
      <c r="J2918">
        <v>4.3707765597458001</v>
      </c>
      <c r="O2918" t="str">
        <f t="shared" si="407"/>
        <v>Acidic</v>
      </c>
      <c r="P2918" t="str" cm="1">
        <f t="array" ref="P2918">_xlfn.IFS(C2917&lt;=60,"Soft",
C2917&lt;120,"Moderately Soft",
C2917&lt;=170,"Desirable",
C2917&lt;=240,"Moderately Hard",
C2917&gt;240,"Hard")</f>
        <v>Moderately Hard</v>
      </c>
      <c r="Q2918" t="str" cm="1">
        <f t="array" ref="Q2918">_xlfn.IFS(D2917&lt;50,"Non-Beneficial",
D2917&lt;=150,"Excellent",
D2917&lt;=250,"Good",
D2917&lt;=350,"Average",
D2917&lt;=500,"Poor",
D2917&lt;=800,"Very Poor",
D2917&gt;800,"Unacceptable")</f>
        <v>Average</v>
      </c>
      <c r="R2918" t="str">
        <f t="shared" si="406"/>
        <v>Needs Boiling</v>
      </c>
      <c r="S2918" t="str">
        <f t="shared" si="408"/>
        <v>Safe</v>
      </c>
      <c r="T2918" t="str">
        <f t="shared" si="409"/>
        <v>Unacceptable</v>
      </c>
      <c r="U2918" t="str">
        <f t="shared" si="410"/>
        <v>Acceptable</v>
      </c>
      <c r="V2918" t="str">
        <f t="shared" si="411"/>
        <v>Safe</v>
      </c>
      <c r="W2918" t="str">
        <f t="shared" si="412"/>
        <v>Acceptable</v>
      </c>
      <c r="AA2918" t="str">
        <f t="shared" si="413"/>
        <v>Not-Potable</v>
      </c>
      <c r="AB2918" t="str">
        <f t="shared" si="414"/>
        <v>Not-Potable</v>
      </c>
      <c r="AC2918" t="s">
        <v>40</v>
      </c>
    </row>
    <row r="2919" spans="2:29" x14ac:dyDescent="0.3">
      <c r="B2919">
        <v>5.9634792050382304</v>
      </c>
      <c r="C2919">
        <v>223.03163757809901</v>
      </c>
      <c r="D2919">
        <v>244.356420801133</v>
      </c>
      <c r="E2919">
        <v>6.22129199951579</v>
      </c>
      <c r="F2919">
        <v>305.94701245356998</v>
      </c>
      <c r="G2919">
        <v>284.49702613500301</v>
      </c>
      <c r="H2919">
        <v>15.1885569431918</v>
      </c>
      <c r="I2919">
        <v>40.142704891884698</v>
      </c>
      <c r="J2919">
        <v>3.7278133228957002</v>
      </c>
      <c r="O2919" t="str">
        <f t="shared" si="407"/>
        <v>Acidic</v>
      </c>
      <c r="P2919" t="str" cm="1">
        <f t="array" ref="P2919">_xlfn.IFS(C2918&lt;=60,"Soft",
C2918&lt;120,"Moderately Soft",
C2918&lt;=170,"Desirable",
C2918&lt;=240,"Moderately Hard",
C2918&gt;240,"Hard")</f>
        <v>Moderately Hard</v>
      </c>
      <c r="Q2919" t="str" cm="1">
        <f t="array" ref="Q2919">_xlfn.IFS(D2918&lt;50,"Non-Beneficial",
D2918&lt;=150,"Excellent",
D2918&lt;=250,"Good",
D2918&lt;=350,"Average",
D2918&lt;=500,"Poor",
D2918&lt;=800,"Very Poor",
D2918&gt;800,"Unacceptable")</f>
        <v>Average</v>
      </c>
      <c r="R2919" t="str">
        <f t="shared" si="406"/>
        <v>Unacceptable</v>
      </c>
      <c r="S2919" t="str">
        <f t="shared" si="408"/>
        <v>Safe</v>
      </c>
      <c r="T2919" t="str">
        <f t="shared" si="409"/>
        <v>Acceptable</v>
      </c>
      <c r="U2919" t="str">
        <f t="shared" si="410"/>
        <v>Acceptable</v>
      </c>
      <c r="V2919" t="str">
        <f t="shared" si="411"/>
        <v>Safe</v>
      </c>
      <c r="W2919" t="str">
        <f t="shared" si="412"/>
        <v>Acceptable</v>
      </c>
      <c r="AA2919" t="str">
        <f t="shared" si="413"/>
        <v>Not-Potable</v>
      </c>
      <c r="AB2919" t="str">
        <f t="shared" si="414"/>
        <v>Not-Potable</v>
      </c>
      <c r="AC2919" t="s">
        <v>40</v>
      </c>
    </row>
    <row r="2920" spans="2:29" x14ac:dyDescent="0.3">
      <c r="B2920">
        <v>6.1067596362890999</v>
      </c>
      <c r="C2920">
        <v>211.45448916965299</v>
      </c>
      <c r="D2920">
        <v>394.303078227188</v>
      </c>
      <c r="E2920">
        <v>8.3168973736323792</v>
      </c>
      <c r="F2920">
        <v>348.77671883611498</v>
      </c>
      <c r="G2920">
        <v>389.59144009114101</v>
      </c>
      <c r="H2920">
        <v>12.896953107014699</v>
      </c>
      <c r="I2920">
        <v>85.358049173863705</v>
      </c>
      <c r="J2920">
        <v>3.9249670642824399</v>
      </c>
      <c r="O2920" t="str">
        <f t="shared" si="407"/>
        <v>Acidic</v>
      </c>
      <c r="P2920" t="str" cm="1">
        <f t="array" ref="P2920">_xlfn.IFS(C2919&lt;=60,"Soft",
C2919&lt;120,"Moderately Soft",
C2919&lt;=170,"Desirable",
C2919&lt;=240,"Moderately Hard",
C2919&gt;240,"Hard")</f>
        <v>Moderately Hard</v>
      </c>
      <c r="Q2920" t="str" cm="1">
        <f t="array" ref="Q2920">_xlfn.IFS(D2919&lt;50,"Non-Beneficial",
D2919&lt;=150,"Excellent",
D2919&lt;=250,"Good",
D2919&lt;=350,"Average",
D2919&lt;=500,"Poor",
D2919&lt;=800,"Very Poor",
D2919&gt;800,"Unacceptable")</f>
        <v>Good</v>
      </c>
      <c r="R2920" t="str">
        <f t="shared" si="406"/>
        <v>Needs Boiling</v>
      </c>
      <c r="S2920" t="str">
        <f t="shared" si="408"/>
        <v>Safe</v>
      </c>
      <c r="T2920" t="str">
        <f t="shared" si="409"/>
        <v>Acceptable</v>
      </c>
      <c r="U2920" t="str">
        <f t="shared" si="410"/>
        <v>Acceptable</v>
      </c>
      <c r="V2920" t="str">
        <f t="shared" si="411"/>
        <v>Safe</v>
      </c>
      <c r="W2920" t="str">
        <f t="shared" si="412"/>
        <v>Acceptable</v>
      </c>
      <c r="AA2920" t="str">
        <f t="shared" si="413"/>
        <v>Not-Potable</v>
      </c>
      <c r="AB2920" t="str">
        <f t="shared" si="414"/>
        <v>Potable</v>
      </c>
      <c r="AC2920" t="s">
        <v>40</v>
      </c>
    </row>
    <row r="2921" spans="2:29" x14ac:dyDescent="0.3">
      <c r="B2921">
        <v>6.8989324818498501</v>
      </c>
      <c r="C2921">
        <v>209.636421659832</v>
      </c>
      <c r="D2921">
        <v>154.22220893205301</v>
      </c>
      <c r="E2921">
        <v>6.8849183827986096</v>
      </c>
      <c r="F2921">
        <v>293.56201977789698</v>
      </c>
      <c r="G2921">
        <v>396.81121438578299</v>
      </c>
      <c r="H2921">
        <v>15.671717381038601</v>
      </c>
      <c r="I2921">
        <v>66.597336011899102</v>
      </c>
      <c r="J2921">
        <v>3.6884555533878598</v>
      </c>
      <c r="O2921" t="str">
        <f t="shared" si="407"/>
        <v>Acidic</v>
      </c>
      <c r="P2921" t="str" cm="1">
        <f t="array" ref="P2921">_xlfn.IFS(C2920&lt;=60,"Soft",
C2920&lt;120,"Moderately Soft",
C2920&lt;=170,"Desirable",
C2920&lt;=240,"Moderately Hard",
C2920&gt;240,"Hard")</f>
        <v>Moderately Hard</v>
      </c>
      <c r="Q2921" t="str" cm="1">
        <f t="array" ref="Q2921">_xlfn.IFS(D2920&lt;50,"Non-Beneficial",
D2920&lt;=150,"Excellent",
D2920&lt;=250,"Good",
D2920&lt;=350,"Average",
D2920&lt;=500,"Poor",
D2920&lt;=800,"Very Poor",
D2920&gt;800,"Unacceptable")</f>
        <v>Poor</v>
      </c>
      <c r="R2921" t="str">
        <f t="shared" si="406"/>
        <v>Unacceptable</v>
      </c>
      <c r="S2921" t="str">
        <f t="shared" si="408"/>
        <v>Safe</v>
      </c>
      <c r="T2921" t="str">
        <f t="shared" si="409"/>
        <v>Acceptable</v>
      </c>
      <c r="U2921" t="str">
        <f t="shared" si="410"/>
        <v>Acceptable</v>
      </c>
      <c r="V2921" t="str">
        <f t="shared" si="411"/>
        <v>Unsafe</v>
      </c>
      <c r="W2921" t="str">
        <f t="shared" si="412"/>
        <v>Acceptable</v>
      </c>
      <c r="AA2921" t="str">
        <f t="shared" si="413"/>
        <v>Not-Potable</v>
      </c>
      <c r="AB2921" t="str">
        <f t="shared" si="414"/>
        <v>Not-Potable</v>
      </c>
      <c r="AC2921" t="s">
        <v>40</v>
      </c>
    </row>
    <row r="2922" spans="2:29" x14ac:dyDescent="0.3">
      <c r="B2922">
        <v>8.0918123321481907</v>
      </c>
      <c r="C2922">
        <v>200.97330149823799</v>
      </c>
      <c r="D2922">
        <v>264.72691802877603</v>
      </c>
      <c r="E2922">
        <v>6.7256801836809004</v>
      </c>
      <c r="F2922">
        <f>$AH$27</f>
        <v>333.77577661081307</v>
      </c>
      <c r="G2922">
        <v>432.18993139666901</v>
      </c>
      <c r="H2922">
        <v>13.798655134703299</v>
      </c>
      <c r="I2922">
        <v>32.6670779896195</v>
      </c>
      <c r="J2922">
        <v>4.3700312383606601</v>
      </c>
      <c r="O2922" t="str">
        <f t="shared" si="407"/>
        <v>Neutral</v>
      </c>
      <c r="P2922" t="str" cm="1">
        <f t="array" ref="P2922">_xlfn.IFS(C2921&lt;=60,"Soft",
C2921&lt;120,"Moderately Soft",
C2921&lt;=170,"Desirable",
C2921&lt;=240,"Moderately Hard",
C2921&gt;240,"Hard")</f>
        <v>Moderately Hard</v>
      </c>
      <c r="Q2922" t="str" cm="1">
        <f t="array" ref="Q2922">_xlfn.IFS(D2921&lt;50,"Non-Beneficial",
D2921&lt;=150,"Excellent",
D2921&lt;=250,"Good",
D2921&lt;=350,"Average",
D2921&lt;=500,"Poor",
D2921&lt;=800,"Very Poor",
D2921&gt;800,"Unacceptable")</f>
        <v>Good</v>
      </c>
      <c r="R2922" t="str">
        <f t="shared" si="406"/>
        <v>Needs Boiling</v>
      </c>
      <c r="S2922" t="str">
        <f t="shared" si="408"/>
        <v>Safe</v>
      </c>
      <c r="T2922" t="str">
        <f t="shared" si="409"/>
        <v>Acceptable</v>
      </c>
      <c r="U2922" t="str">
        <f t="shared" si="410"/>
        <v>Acceptable</v>
      </c>
      <c r="V2922" t="str">
        <f t="shared" si="411"/>
        <v>Safe</v>
      </c>
      <c r="W2922" t="str">
        <f t="shared" si="412"/>
        <v>Acceptable</v>
      </c>
      <c r="AA2922" t="str">
        <f t="shared" si="413"/>
        <v>Potable</v>
      </c>
      <c r="AB2922" t="str">
        <f t="shared" si="414"/>
        <v>Potable</v>
      </c>
      <c r="AC2922" t="s">
        <v>40</v>
      </c>
    </row>
    <row r="2923" spans="2:29" x14ac:dyDescent="0.3">
      <c r="B2923">
        <v>7.6119823888796398</v>
      </c>
      <c r="C2923">
        <v>190.66280359864101</v>
      </c>
      <c r="D2923">
        <v>91.380293442565602</v>
      </c>
      <c r="E2923">
        <v>5.2242562998472302</v>
      </c>
      <c r="F2923">
        <v>329.58067891627098</v>
      </c>
      <c r="G2923">
        <v>577.44471274053899</v>
      </c>
      <c r="H2923">
        <v>17.209367371576299</v>
      </c>
      <c r="I2923">
        <v>65.333241190707</v>
      </c>
      <c r="J2923">
        <v>6.4947485559909897</v>
      </c>
      <c r="O2923" t="str">
        <f t="shared" si="407"/>
        <v>Alkaline</v>
      </c>
      <c r="P2923" t="str" cm="1">
        <f t="array" ref="P2923">_xlfn.IFS(C2922&lt;=60,"Soft",
C2922&lt;120,"Moderately Soft",
C2922&lt;=170,"Desirable",
C2922&lt;=240,"Moderately Hard",
C2922&gt;240,"Hard")</f>
        <v>Moderately Hard</v>
      </c>
      <c r="Q2923" t="str" cm="1">
        <f t="array" ref="Q2923">_xlfn.IFS(D2922&lt;50,"Non-Beneficial",
D2922&lt;=150,"Excellent",
D2922&lt;=250,"Good",
D2922&lt;=350,"Average",
D2922&lt;=500,"Poor",
D2922&lt;=800,"Very Poor",
D2922&gt;800,"Unacceptable")</f>
        <v>Average</v>
      </c>
      <c r="R2923" t="str">
        <f t="shared" si="406"/>
        <v>Needs Boiling</v>
      </c>
      <c r="S2923" t="str">
        <f t="shared" si="408"/>
        <v>Safe</v>
      </c>
      <c r="T2923" t="str">
        <f t="shared" si="409"/>
        <v>Acceptable</v>
      </c>
      <c r="U2923" t="str">
        <f t="shared" si="410"/>
        <v>Acceptable</v>
      </c>
      <c r="V2923" t="str">
        <f t="shared" si="411"/>
        <v>Safe</v>
      </c>
      <c r="W2923" t="str">
        <f t="shared" si="412"/>
        <v>Acceptable</v>
      </c>
      <c r="AA2923" t="str">
        <f t="shared" si="413"/>
        <v>Not-Potable</v>
      </c>
      <c r="AB2923" t="str">
        <f t="shared" si="414"/>
        <v>Potable</v>
      </c>
      <c r="AC2923" t="s">
        <v>40</v>
      </c>
    </row>
    <row r="2924" spans="2:29" x14ac:dyDescent="0.3">
      <c r="B2924">
        <v>8.8869793320026709</v>
      </c>
      <c r="C2924">
        <v>180.563965642933</v>
      </c>
      <c r="D2924">
        <v>260.62447216871396</v>
      </c>
      <c r="E2924">
        <v>8.8089633652813202</v>
      </c>
      <c r="F2924">
        <v>327.22357991400497</v>
      </c>
      <c r="G2924">
        <v>378.658921791507</v>
      </c>
      <c r="H2924">
        <v>17.618658018947201</v>
      </c>
      <c r="I2924">
        <v>48.4759821249556</v>
      </c>
      <c r="J2924">
        <v>4.7311950770162596</v>
      </c>
      <c r="O2924" t="str">
        <f t="shared" si="407"/>
        <v>Neutral</v>
      </c>
      <c r="P2924" t="str" cm="1">
        <f t="array" ref="P2924">_xlfn.IFS(C2923&lt;=60,"Soft",
C2923&lt;120,"Moderately Soft",
C2923&lt;=170,"Desirable",
C2923&lt;=240,"Moderately Hard",
C2923&gt;240,"Hard")</f>
        <v>Moderately Hard</v>
      </c>
      <c r="Q2924" t="str" cm="1">
        <f t="array" ref="Q2924">_xlfn.IFS(D2923&lt;50,"Non-Beneficial",
D2923&lt;=150,"Excellent",
D2923&lt;=250,"Good",
D2923&lt;=350,"Average",
D2923&lt;=500,"Poor",
D2923&lt;=800,"Very Poor",
D2923&gt;800,"Unacceptable")</f>
        <v>Excellent</v>
      </c>
      <c r="R2924" t="str">
        <f t="shared" si="406"/>
        <v>Needs Boiling</v>
      </c>
      <c r="S2924" t="str">
        <f t="shared" si="408"/>
        <v>Safe</v>
      </c>
      <c r="T2924" t="str">
        <f t="shared" si="409"/>
        <v>Unacceptable</v>
      </c>
      <c r="U2924" t="str">
        <f t="shared" si="410"/>
        <v>Acceptable</v>
      </c>
      <c r="V2924" t="str">
        <f t="shared" si="411"/>
        <v>Safe</v>
      </c>
      <c r="W2924" t="str">
        <f t="shared" si="412"/>
        <v>Unacceptable</v>
      </c>
      <c r="AA2924" t="str">
        <f t="shared" si="413"/>
        <v>Not-Potable</v>
      </c>
      <c r="AB2924" t="str">
        <f t="shared" si="414"/>
        <v>Not-Potable</v>
      </c>
      <c r="AC2924" t="s">
        <v>40</v>
      </c>
    </row>
    <row r="2925" spans="2:29" x14ac:dyDescent="0.3">
      <c r="B2925">
        <v>6.5320972738623597</v>
      </c>
      <c r="C2925">
        <v>163.39624094615601</v>
      </c>
      <c r="D2925">
        <v>82.408127093574009</v>
      </c>
      <c r="E2925">
        <v>6.6415434448154302</v>
      </c>
      <c r="F2925">
        <v>402.83681702405698</v>
      </c>
      <c r="G2925">
        <v>601.03298180698005</v>
      </c>
      <c r="H2925">
        <v>17.896127996023001</v>
      </c>
      <c r="I2925">
        <v>55.022407240568</v>
      </c>
      <c r="J2925">
        <v>4.5993240411433796</v>
      </c>
      <c r="O2925" t="str">
        <f t="shared" si="407"/>
        <v>Alkaline</v>
      </c>
      <c r="P2925" t="str" cm="1">
        <f t="array" ref="P2925">_xlfn.IFS(C2924&lt;=60,"Soft",
C2924&lt;120,"Moderately Soft",
C2924&lt;=170,"Desirable",
C2924&lt;=240,"Moderately Hard",
C2924&gt;240,"Hard")</f>
        <v>Moderately Hard</v>
      </c>
      <c r="Q2925" t="str" cm="1">
        <f t="array" ref="Q2925">_xlfn.IFS(D2924&lt;50,"Non-Beneficial",
D2924&lt;=150,"Excellent",
D2924&lt;=250,"Good",
D2924&lt;=350,"Average",
D2924&lt;=500,"Poor",
D2924&lt;=800,"Very Poor",
D2924&gt;800,"Unacceptable")</f>
        <v>Average</v>
      </c>
      <c r="R2925" t="str">
        <f t="shared" si="406"/>
        <v>Unacceptable</v>
      </c>
      <c r="S2925" t="str">
        <f t="shared" si="408"/>
        <v>Safe</v>
      </c>
      <c r="T2925" t="str">
        <f t="shared" si="409"/>
        <v>Acceptable</v>
      </c>
      <c r="U2925" t="str">
        <f t="shared" si="410"/>
        <v>Acceptable</v>
      </c>
      <c r="V2925" t="str">
        <f t="shared" si="411"/>
        <v>Safe</v>
      </c>
      <c r="W2925" t="str">
        <f t="shared" si="412"/>
        <v>Acceptable</v>
      </c>
      <c r="AA2925" t="str">
        <f t="shared" si="413"/>
        <v>Not-Potable</v>
      </c>
      <c r="AB2925" t="str">
        <f t="shared" si="414"/>
        <v>Not-Potable</v>
      </c>
      <c r="AC2925" t="s">
        <v>40</v>
      </c>
    </row>
    <row r="2926" spans="2:29" x14ac:dyDescent="0.3">
      <c r="B2926">
        <v>7.8339804823343497</v>
      </c>
      <c r="C2926">
        <v>203.16940807403299</v>
      </c>
      <c r="D2926">
        <v>111.74274760041</v>
      </c>
      <c r="E2926">
        <v>6.2465024546383701</v>
      </c>
      <c r="F2926">
        <v>394.89080921262899</v>
      </c>
      <c r="G2926">
        <v>338.23112229523298</v>
      </c>
      <c r="H2926">
        <v>16.276591874417502</v>
      </c>
      <c r="I2926">
        <v>47.931638841726901</v>
      </c>
      <c r="J2926">
        <v>4.2544771770440297</v>
      </c>
      <c r="O2926" t="str">
        <f t="shared" si="407"/>
        <v>Drinkable</v>
      </c>
      <c r="P2926" t="str" cm="1">
        <f t="array" ref="P2926">_xlfn.IFS(C2925&lt;=60,"Soft",
C2925&lt;120,"Moderately Soft",
C2925&lt;=170,"Desirable",
C2925&lt;=240,"Moderately Hard",
C2925&gt;240,"Hard")</f>
        <v>Desirable</v>
      </c>
      <c r="Q2926" t="str" cm="1">
        <f t="array" ref="Q2926">_xlfn.IFS(D2925&lt;50,"Non-Beneficial",
D2925&lt;=150,"Excellent",
D2925&lt;=250,"Good",
D2925&lt;=350,"Average",
D2925&lt;=500,"Poor",
D2925&lt;=800,"Very Poor",
D2925&gt;800,"Unacceptable")</f>
        <v>Excellent</v>
      </c>
      <c r="R2926" t="str">
        <f t="shared" si="406"/>
        <v>Needs Boiling</v>
      </c>
      <c r="S2926" t="str">
        <f t="shared" si="408"/>
        <v>Unsafe</v>
      </c>
      <c r="T2926" t="str">
        <f t="shared" si="409"/>
        <v>Unacceptable</v>
      </c>
      <c r="U2926" t="str">
        <f t="shared" si="410"/>
        <v>Acceptable</v>
      </c>
      <c r="V2926" t="str">
        <f t="shared" si="411"/>
        <v>Safe</v>
      </c>
      <c r="W2926" t="str">
        <f t="shared" si="412"/>
        <v>Acceptable</v>
      </c>
      <c r="AA2926" t="str">
        <f t="shared" si="413"/>
        <v>Not-Potable</v>
      </c>
      <c r="AB2926" t="str">
        <f t="shared" si="414"/>
        <v>Not-Potable</v>
      </c>
      <c r="AC2926" t="s">
        <v>40</v>
      </c>
    </row>
    <row r="2927" spans="2:29" x14ac:dyDescent="0.3">
      <c r="B2927">
        <v>11.5631690646278</v>
      </c>
      <c r="C2927">
        <v>174.942862038204</v>
      </c>
      <c r="D2927">
        <v>193.59428816294101</v>
      </c>
      <c r="E2927">
        <v>6.4956193385169598</v>
      </c>
      <c r="F2927">
        <v>332.44648979359403</v>
      </c>
      <c r="G2927">
        <v>366.312672099037</v>
      </c>
      <c r="H2927">
        <v>17.529526423098101</v>
      </c>
      <c r="I2927">
        <v>38.431199710638303</v>
      </c>
      <c r="J2927">
        <v>5.1072360139702599</v>
      </c>
      <c r="O2927" t="str">
        <f t="shared" si="407"/>
        <v>Neutral</v>
      </c>
      <c r="P2927" t="str" cm="1">
        <f t="array" ref="P2927">_xlfn.IFS(C2926&lt;=60,"Soft",
C2926&lt;120,"Moderately Soft",
C2926&lt;=170,"Desirable",
C2926&lt;=240,"Moderately Hard",
C2926&gt;240,"Hard")</f>
        <v>Moderately Hard</v>
      </c>
      <c r="Q2927" t="str" cm="1">
        <f t="array" ref="Q2927">_xlfn.IFS(D2926&lt;50,"Non-Beneficial",
D2926&lt;=150,"Excellent",
D2926&lt;=250,"Good",
D2926&lt;=350,"Average",
D2926&lt;=500,"Poor",
D2926&lt;=800,"Very Poor",
D2926&gt;800,"Unacceptable")</f>
        <v>Excellent</v>
      </c>
      <c r="R2927" t="str">
        <f t="shared" si="406"/>
        <v>Needs Boiling</v>
      </c>
      <c r="S2927" t="str">
        <f t="shared" si="408"/>
        <v>Safe</v>
      </c>
      <c r="T2927" t="str">
        <f t="shared" si="409"/>
        <v>Acceptable</v>
      </c>
      <c r="U2927" t="str">
        <f t="shared" si="410"/>
        <v>Acceptable</v>
      </c>
      <c r="V2927" t="str">
        <f t="shared" si="411"/>
        <v>Safe</v>
      </c>
      <c r="W2927" t="str">
        <f t="shared" si="412"/>
        <v>Acceptable</v>
      </c>
      <c r="AA2927" t="str">
        <f t="shared" si="413"/>
        <v>Potable</v>
      </c>
      <c r="AB2927" t="str">
        <f t="shared" si="414"/>
        <v>Potable</v>
      </c>
      <c r="AC2927" t="s">
        <v>40</v>
      </c>
    </row>
    <row r="2928" spans="2:29" x14ac:dyDescent="0.3">
      <c r="B2928">
        <v>6.7828685480519697</v>
      </c>
      <c r="C2928">
        <v>196.18255848392201</v>
      </c>
      <c r="D2928">
        <v>253.66797904809798</v>
      </c>
      <c r="E2928">
        <v>7.2003583547719998</v>
      </c>
      <c r="F2928">
        <v>312.426591327251</v>
      </c>
      <c r="G2928">
        <v>435.09457403113902</v>
      </c>
      <c r="H2928">
        <v>12.1184746407388</v>
      </c>
      <c r="I2928">
        <v>76.347994270848702</v>
      </c>
      <c r="J2928">
        <v>5.4685908470628197</v>
      </c>
      <c r="O2928" t="str">
        <f t="shared" si="407"/>
        <v>Highly Alkaline</v>
      </c>
      <c r="P2928" t="str" cm="1">
        <f t="array" ref="P2928">_xlfn.IFS(C2927&lt;=60,"Soft",
C2927&lt;120,"Moderately Soft",
C2927&lt;=170,"Desirable",
C2927&lt;=240,"Moderately Hard",
C2927&gt;240,"Hard")</f>
        <v>Moderately Hard</v>
      </c>
      <c r="Q2928" t="str" cm="1">
        <f t="array" ref="Q2928">_xlfn.IFS(D2927&lt;50,"Non-Beneficial",
D2927&lt;=150,"Excellent",
D2927&lt;=250,"Good",
D2927&lt;=350,"Average",
D2927&lt;=500,"Poor",
D2927&lt;=800,"Very Poor",
D2927&gt;800,"Unacceptable")</f>
        <v>Good</v>
      </c>
      <c r="R2928" t="str">
        <f t="shared" si="406"/>
        <v>Needs Boiling</v>
      </c>
      <c r="S2928" t="str">
        <f t="shared" si="408"/>
        <v>Safe</v>
      </c>
      <c r="T2928" t="str">
        <f t="shared" si="409"/>
        <v>Acceptable</v>
      </c>
      <c r="U2928" t="str">
        <f t="shared" si="410"/>
        <v>Acceptable</v>
      </c>
      <c r="V2928" t="str">
        <f t="shared" si="411"/>
        <v>Safe</v>
      </c>
      <c r="W2928" t="str">
        <f t="shared" si="412"/>
        <v>Unacceptable</v>
      </c>
      <c r="AA2928" t="str">
        <f t="shared" si="413"/>
        <v>Not-Potable</v>
      </c>
      <c r="AB2928" t="str">
        <f t="shared" si="414"/>
        <v>Not-Potable</v>
      </c>
      <c r="AC2928" t="s">
        <v>40</v>
      </c>
    </row>
    <row r="2929" spans="2:29" x14ac:dyDescent="0.3">
      <c r="B2929">
        <v>8.2887654599233596</v>
      </c>
      <c r="C2929">
        <v>211.452744269699</v>
      </c>
      <c r="D2929">
        <v>112.34041470723299</v>
      </c>
      <c r="E2929">
        <v>6.3855104637931097</v>
      </c>
      <c r="F2929">
        <v>360.84331146439303</v>
      </c>
      <c r="G2929">
        <v>525.08861071132696</v>
      </c>
      <c r="H2929">
        <v>15.0985705008734</v>
      </c>
      <c r="I2929">
        <v>62.9999988960557</v>
      </c>
      <c r="J2929">
        <v>3.58052346127791</v>
      </c>
      <c r="O2929" t="str">
        <f t="shared" si="407"/>
        <v>Drinkable</v>
      </c>
      <c r="P2929" t="str" cm="1">
        <f t="array" ref="P2929">_xlfn.IFS(C2928&lt;=60,"Soft",
C2928&lt;120,"Moderately Soft",
C2928&lt;=170,"Desirable",
C2928&lt;=240,"Moderately Hard",
C2928&gt;240,"Hard")</f>
        <v>Moderately Hard</v>
      </c>
      <c r="Q2929" t="str" cm="1">
        <f t="array" ref="Q2929">_xlfn.IFS(D2928&lt;50,"Non-Beneficial",
D2928&lt;=150,"Excellent",
D2928&lt;=250,"Good",
D2928&lt;=350,"Average",
D2928&lt;=500,"Poor",
D2928&lt;=800,"Very Poor",
D2928&gt;800,"Unacceptable")</f>
        <v>Average</v>
      </c>
      <c r="R2929" t="str">
        <f t="shared" si="406"/>
        <v>Unacceptable</v>
      </c>
      <c r="S2929" t="str">
        <f t="shared" si="408"/>
        <v>Safe</v>
      </c>
      <c r="T2929" t="str">
        <f t="shared" si="409"/>
        <v>Acceptable</v>
      </c>
      <c r="U2929" t="str">
        <f t="shared" si="410"/>
        <v>Acceptable</v>
      </c>
      <c r="V2929" t="str">
        <f t="shared" si="411"/>
        <v>Safe</v>
      </c>
      <c r="W2929" t="str">
        <f t="shared" si="412"/>
        <v>Unacceptable</v>
      </c>
      <c r="AA2929" t="str">
        <f t="shared" si="413"/>
        <v>Not-Potable</v>
      </c>
      <c r="AB2929" t="str">
        <f t="shared" si="414"/>
        <v>Not-Potable</v>
      </c>
      <c r="AC2929" t="s">
        <v>40</v>
      </c>
    </row>
    <row r="2930" spans="2:29" x14ac:dyDescent="0.3">
      <c r="B2930">
        <v>0.97557798977202204</v>
      </c>
      <c r="C2930">
        <v>221.20411425336201</v>
      </c>
      <c r="D2930">
        <v>311.45110738714601</v>
      </c>
      <c r="E2930">
        <v>7.6155833766556196</v>
      </c>
      <c r="F2930">
        <v>333.67784292546901</v>
      </c>
      <c r="G2930">
        <v>439.11276469250402</v>
      </c>
      <c r="H2930">
        <v>21.145954462369001</v>
      </c>
      <c r="I2930">
        <f>$AI$27</f>
        <v>66.396292946768</v>
      </c>
      <c r="J2930">
        <v>2.53399626991725</v>
      </c>
      <c r="O2930" t="str">
        <f t="shared" si="407"/>
        <v>Alkaline</v>
      </c>
      <c r="P2930" t="str" cm="1">
        <f t="array" ref="P2930">_xlfn.IFS(C2929&lt;=60,"Soft",
C2929&lt;120,"Moderately Soft",
C2929&lt;=170,"Desirable",
C2929&lt;=240,"Moderately Hard",
C2929&gt;240,"Hard")</f>
        <v>Moderately Hard</v>
      </c>
      <c r="Q2930" t="str" cm="1">
        <f t="array" ref="Q2930">_xlfn.IFS(D2929&lt;50,"Non-Beneficial",
D2929&lt;=150,"Excellent",
D2929&lt;=250,"Good",
D2929&lt;=350,"Average",
D2929&lt;=500,"Poor",
D2929&lt;=800,"Very Poor",
D2929&gt;800,"Unacceptable")</f>
        <v>Excellent</v>
      </c>
      <c r="R2930" t="str">
        <f t="shared" si="406"/>
        <v>Needs Boiling</v>
      </c>
      <c r="S2930" t="str">
        <f t="shared" si="408"/>
        <v>Safe</v>
      </c>
      <c r="T2930" t="str">
        <f t="shared" si="409"/>
        <v>Unacceptable</v>
      </c>
      <c r="U2930" t="str">
        <f t="shared" si="410"/>
        <v>Acceptable</v>
      </c>
      <c r="V2930" t="str">
        <f t="shared" si="411"/>
        <v>Safe</v>
      </c>
      <c r="W2930" t="str">
        <f t="shared" si="412"/>
        <v>Acceptable</v>
      </c>
      <c r="AA2930" t="str">
        <f t="shared" si="413"/>
        <v>Not-Potable</v>
      </c>
      <c r="AB2930" t="str">
        <f t="shared" si="414"/>
        <v>Not-Potable</v>
      </c>
      <c r="AC2930" t="s">
        <v>40</v>
      </c>
    </row>
    <row r="2931" spans="2:29" x14ac:dyDescent="0.3">
      <c r="B2931">
        <v>7.5289804052571796</v>
      </c>
      <c r="C2931">
        <v>225.340986276183</v>
      </c>
      <c r="D2931">
        <v>81.297349192360102</v>
      </c>
      <c r="E2931">
        <v>6.30547231674218</v>
      </c>
      <c r="F2931">
        <v>309.23124664725498</v>
      </c>
      <c r="G2931">
        <v>379.33929307719802</v>
      </c>
      <c r="H2931">
        <v>16.961944370165099</v>
      </c>
      <c r="I2931">
        <v>64.265787159803395</v>
      </c>
      <c r="J2931">
        <v>3.64440976543397</v>
      </c>
      <c r="O2931" t="str">
        <f t="shared" si="407"/>
        <v>Highly Acidic</v>
      </c>
      <c r="P2931" t="str" cm="1">
        <f t="array" ref="P2931">_xlfn.IFS(C2930&lt;=60,"Soft",
C2930&lt;120,"Moderately Soft",
C2930&lt;=170,"Desirable",
C2930&lt;=240,"Moderately Hard",
C2930&gt;240,"Hard")</f>
        <v>Moderately Hard</v>
      </c>
      <c r="Q2931" t="str" cm="1">
        <f t="array" ref="Q2931">_xlfn.IFS(D2930&lt;50,"Non-Beneficial",
D2930&lt;=150,"Excellent",
D2930&lt;=250,"Good",
D2930&lt;=350,"Average",
D2930&lt;=500,"Poor",
D2930&lt;=800,"Very Poor",
D2930&gt;800,"Unacceptable")</f>
        <v>Average</v>
      </c>
      <c r="R2931" t="str">
        <f t="shared" si="406"/>
        <v>Unacceptable</v>
      </c>
      <c r="S2931" t="str">
        <f t="shared" si="408"/>
        <v>Safe</v>
      </c>
      <c r="T2931" t="str">
        <f t="shared" si="409"/>
        <v>Acceptable</v>
      </c>
      <c r="U2931" t="str">
        <f t="shared" si="410"/>
        <v>Unacceptable</v>
      </c>
      <c r="V2931" t="str">
        <f t="shared" si="411"/>
        <v>Safe</v>
      </c>
      <c r="W2931" t="str">
        <f t="shared" si="412"/>
        <v>Acceptable</v>
      </c>
      <c r="AA2931" t="str">
        <f t="shared" si="413"/>
        <v>Not-Potable</v>
      </c>
      <c r="AB2931" t="str">
        <f t="shared" si="414"/>
        <v>Not-Potable</v>
      </c>
      <c r="AC2931" t="s">
        <v>40</v>
      </c>
    </row>
    <row r="2932" spans="2:29" x14ac:dyDescent="0.3">
      <c r="B2932">
        <v>9.7646581335738798</v>
      </c>
      <c r="C2932">
        <v>119.1640102697</v>
      </c>
      <c r="D2932">
        <v>387.81457421842998</v>
      </c>
      <c r="E2932">
        <v>9.33463209267385</v>
      </c>
      <c r="F2932">
        <v>380.23063391467798</v>
      </c>
      <c r="G2932">
        <v>512.33184628894196</v>
      </c>
      <c r="H2932">
        <v>14.9677330089546</v>
      </c>
      <c r="I2932">
        <v>59.193176374404203</v>
      </c>
      <c r="J2932">
        <v>3.0245711775061399</v>
      </c>
      <c r="O2932" t="str">
        <f t="shared" si="407"/>
        <v>Neutral</v>
      </c>
      <c r="P2932" t="str" cm="1">
        <f t="array" ref="P2932">_xlfn.IFS(C2931&lt;=60,"Soft",
C2931&lt;120,"Moderately Soft",
C2931&lt;=170,"Desirable",
C2931&lt;=240,"Moderately Hard",
C2931&gt;240,"Hard")</f>
        <v>Moderately Hard</v>
      </c>
      <c r="Q2932" t="str" cm="1">
        <f t="array" ref="Q2932">_xlfn.IFS(D2931&lt;50,"Non-Beneficial",
D2931&lt;=150,"Excellent",
D2931&lt;=250,"Good",
D2931&lt;=350,"Average",
D2931&lt;=500,"Poor",
D2931&lt;=800,"Very Poor",
D2931&gt;800,"Unacceptable")</f>
        <v>Excellent</v>
      </c>
      <c r="R2932" t="str">
        <f t="shared" si="406"/>
        <v>Needs Boiling</v>
      </c>
      <c r="S2932" t="str">
        <f t="shared" si="408"/>
        <v>Safe</v>
      </c>
      <c r="T2932" t="str">
        <f t="shared" si="409"/>
        <v>Acceptable</v>
      </c>
      <c r="U2932" t="str">
        <f t="shared" si="410"/>
        <v>Acceptable</v>
      </c>
      <c r="V2932" t="str">
        <f t="shared" si="411"/>
        <v>Safe</v>
      </c>
      <c r="W2932" t="str">
        <f t="shared" si="412"/>
        <v>Acceptable</v>
      </c>
      <c r="AA2932" t="str">
        <f t="shared" si="413"/>
        <v>Potable</v>
      </c>
      <c r="AB2932" t="str">
        <f t="shared" si="414"/>
        <v>Potable</v>
      </c>
      <c r="AC2932" t="s">
        <v>40</v>
      </c>
    </row>
    <row r="2933" spans="2:29" x14ac:dyDescent="0.3">
      <c r="B2933">
        <v>10.1916652393188</v>
      </c>
      <c r="C2933">
        <v>211.56690446915499</v>
      </c>
      <c r="D2933">
        <v>136.30047308080302</v>
      </c>
      <c r="E2933">
        <v>6.5244762989977199</v>
      </c>
      <c r="F2933">
        <v>297.04906565566199</v>
      </c>
      <c r="G2933">
        <v>468.37138681578</v>
      </c>
      <c r="H2933">
        <v>17.411746708098299</v>
      </c>
      <c r="I2933">
        <v>72.720572596657206</v>
      </c>
      <c r="J2933">
        <v>3.40342269759826</v>
      </c>
      <c r="O2933" t="str">
        <f t="shared" si="407"/>
        <v>Alkaline</v>
      </c>
      <c r="P2933" t="str" cm="1">
        <f t="array" ref="P2933">_xlfn.IFS(C2932&lt;=60,"Soft",
C2932&lt;120,"Moderately Soft",
C2932&lt;=170,"Desirable",
C2932&lt;=240,"Moderately Hard",
C2932&gt;240,"Hard")</f>
        <v>Moderately Soft</v>
      </c>
      <c r="Q2933" t="str" cm="1">
        <f t="array" ref="Q2933">_xlfn.IFS(D2932&lt;50,"Non-Beneficial",
D2932&lt;=150,"Excellent",
D2932&lt;=250,"Good",
D2932&lt;=350,"Average",
D2932&lt;=500,"Poor",
D2932&lt;=800,"Very Poor",
D2932&gt;800,"Unacceptable")</f>
        <v>Poor</v>
      </c>
      <c r="R2933" t="str">
        <f t="shared" si="406"/>
        <v>Unacceptable</v>
      </c>
      <c r="S2933" t="str">
        <f t="shared" si="408"/>
        <v>Safe</v>
      </c>
      <c r="T2933" t="str">
        <f t="shared" si="409"/>
        <v>Unacceptable</v>
      </c>
      <c r="U2933" t="str">
        <f t="shared" si="410"/>
        <v>Acceptable</v>
      </c>
      <c r="V2933" t="str">
        <f t="shared" si="411"/>
        <v>Safe</v>
      </c>
      <c r="W2933" t="str">
        <f t="shared" si="412"/>
        <v>Acceptable</v>
      </c>
      <c r="AA2933" t="str">
        <f t="shared" si="413"/>
        <v>Not-Potable</v>
      </c>
      <c r="AB2933" t="str">
        <f t="shared" si="414"/>
        <v>Not-Potable</v>
      </c>
      <c r="AC2933" t="s">
        <v>40</v>
      </c>
    </row>
    <row r="2934" spans="2:29" x14ac:dyDescent="0.3">
      <c r="B2934">
        <v>2.9251743203390999</v>
      </c>
      <c r="C2934">
        <v>260.45804113718799</v>
      </c>
      <c r="D2934">
        <v>392.330988388538</v>
      </c>
      <c r="E2934">
        <v>7.6701494862203896</v>
      </c>
      <c r="F2934">
        <v>303.40207845554801</v>
      </c>
      <c r="G2934">
        <v>403.24373517087599</v>
      </c>
      <c r="H2934">
        <v>11.3092103351905</v>
      </c>
      <c r="I2934">
        <v>69.2384446918457</v>
      </c>
      <c r="J2934">
        <v>3.67858822119226</v>
      </c>
      <c r="O2934" t="str">
        <f t="shared" si="407"/>
        <v>Alkaline</v>
      </c>
      <c r="P2934" t="str" cm="1">
        <f t="array" ref="P2934">_xlfn.IFS(C2933&lt;=60,"Soft",
C2933&lt;120,"Moderately Soft",
C2933&lt;=170,"Desirable",
C2933&lt;=240,"Moderately Hard",
C2933&gt;240,"Hard")</f>
        <v>Moderately Hard</v>
      </c>
      <c r="Q2934" t="str" cm="1">
        <f t="array" ref="Q2934">_xlfn.IFS(D2933&lt;50,"Non-Beneficial",
D2933&lt;=150,"Excellent",
D2933&lt;=250,"Good",
D2933&lt;=350,"Average",
D2933&lt;=500,"Poor",
D2933&lt;=800,"Very Poor",
D2933&gt;800,"Unacceptable")</f>
        <v>Excellent</v>
      </c>
      <c r="R2934" t="str">
        <f t="shared" si="406"/>
        <v>Needs Boiling</v>
      </c>
      <c r="S2934" t="str">
        <f t="shared" si="408"/>
        <v>Safe</v>
      </c>
      <c r="T2934" t="str">
        <f t="shared" si="409"/>
        <v>Acceptable</v>
      </c>
      <c r="U2934" t="str">
        <f t="shared" si="410"/>
        <v>Acceptable</v>
      </c>
      <c r="V2934" t="str">
        <f t="shared" si="411"/>
        <v>Safe</v>
      </c>
      <c r="W2934" t="str">
        <f t="shared" si="412"/>
        <v>Acceptable</v>
      </c>
      <c r="AA2934" t="str">
        <f t="shared" si="413"/>
        <v>Not-Potable</v>
      </c>
      <c r="AB2934" t="str">
        <f t="shared" si="414"/>
        <v>Potable</v>
      </c>
      <c r="AC2934" t="s">
        <v>40</v>
      </c>
    </row>
    <row r="2935" spans="2:29" x14ac:dyDescent="0.3">
      <c r="B2935">
        <f>$AG$27</f>
        <v>7.080794504276815</v>
      </c>
      <c r="C2935">
        <v>200.66192543395999</v>
      </c>
      <c r="D2935">
        <v>295.13804859552801</v>
      </c>
      <c r="E2935">
        <v>7.9663002052236704</v>
      </c>
      <c r="F2935">
        <v>347.54141853425102</v>
      </c>
      <c r="G2935">
        <v>476.20158511042399</v>
      </c>
      <c r="H2935">
        <v>19.9500538348424</v>
      </c>
      <c r="I2935">
        <f>$AI$27</f>
        <v>66.396292946768</v>
      </c>
      <c r="J2935">
        <v>3.02794649663283</v>
      </c>
      <c r="O2935" t="str">
        <f t="shared" si="407"/>
        <v>Highly Acidic</v>
      </c>
      <c r="P2935" t="str" cm="1">
        <f t="array" ref="P2935">_xlfn.IFS(C2934&lt;=60,"Soft",
C2934&lt;120,"Moderately Soft",
C2934&lt;=170,"Desirable",
C2934&lt;=240,"Moderately Hard",
C2934&gt;240,"Hard")</f>
        <v>Hard</v>
      </c>
      <c r="Q2935" t="str" cm="1">
        <f t="array" ref="Q2935">_xlfn.IFS(D2934&lt;50,"Non-Beneficial",
D2934&lt;=150,"Excellent",
D2934&lt;=250,"Good",
D2934&lt;=350,"Average",
D2934&lt;=500,"Poor",
D2934&lt;=800,"Very Poor",
D2934&gt;800,"Unacceptable")</f>
        <v>Poor</v>
      </c>
      <c r="R2935" t="str">
        <f t="shared" si="406"/>
        <v>Unacceptable</v>
      </c>
      <c r="S2935" t="str">
        <f t="shared" si="408"/>
        <v>Safe</v>
      </c>
      <c r="T2935" t="str">
        <f t="shared" si="409"/>
        <v>Acceptable</v>
      </c>
      <c r="U2935" t="str">
        <f t="shared" si="410"/>
        <v>Acceptable</v>
      </c>
      <c r="V2935" t="str">
        <f t="shared" si="411"/>
        <v>Safe</v>
      </c>
      <c r="W2935" t="str">
        <f t="shared" si="412"/>
        <v>Acceptable</v>
      </c>
      <c r="AA2935" t="str">
        <f t="shared" si="413"/>
        <v>Not-Potable</v>
      </c>
      <c r="AB2935" t="str">
        <f t="shared" si="414"/>
        <v>Not-Potable</v>
      </c>
      <c r="AC2935" t="s">
        <v>40</v>
      </c>
    </row>
    <row r="2936" spans="2:29" x14ac:dyDescent="0.3">
      <c r="B2936">
        <v>6.6577935905060999</v>
      </c>
      <c r="C2936">
        <v>205.54317574982801</v>
      </c>
      <c r="D2936">
        <v>188.44037030605901</v>
      </c>
      <c r="E2936">
        <v>6.7342280682127003</v>
      </c>
      <c r="F2936">
        <v>363.397930057184</v>
      </c>
      <c r="G2936">
        <v>555.89903769067303</v>
      </c>
      <c r="H2936">
        <v>8.0069657598304502</v>
      </c>
      <c r="I2936">
        <v>66.934781707941397</v>
      </c>
      <c r="J2936">
        <v>3.8689257015176799</v>
      </c>
      <c r="O2936" t="str">
        <f t="shared" si="407"/>
        <v>Neutral</v>
      </c>
      <c r="P2936" t="str" cm="1">
        <f t="array" ref="P2936">_xlfn.IFS(C2935&lt;=60,"Soft",
C2935&lt;120,"Moderately Soft",
C2935&lt;=170,"Desirable",
C2935&lt;=240,"Moderately Hard",
C2935&gt;240,"Hard")</f>
        <v>Moderately Hard</v>
      </c>
      <c r="Q2936" t="str" cm="1">
        <f t="array" ref="Q2936">_xlfn.IFS(D2935&lt;50,"Non-Beneficial",
D2935&lt;=150,"Excellent",
D2935&lt;=250,"Good",
D2935&lt;=350,"Average",
D2935&lt;=500,"Poor",
D2935&lt;=800,"Very Poor",
D2935&gt;800,"Unacceptable")</f>
        <v>Average</v>
      </c>
      <c r="R2936" t="str">
        <f t="shared" si="406"/>
        <v>Unacceptable</v>
      </c>
      <c r="S2936" t="str">
        <f t="shared" si="408"/>
        <v>Safe</v>
      </c>
      <c r="T2936" t="str">
        <f t="shared" si="409"/>
        <v>Acceptable</v>
      </c>
      <c r="U2936" t="str">
        <f t="shared" si="410"/>
        <v>Acceptable</v>
      </c>
      <c r="V2936" t="str">
        <f t="shared" si="411"/>
        <v>Safe</v>
      </c>
      <c r="W2936" t="str">
        <f t="shared" si="412"/>
        <v>Acceptable</v>
      </c>
      <c r="AA2936" t="str">
        <f t="shared" si="413"/>
        <v>Not-Potable</v>
      </c>
      <c r="AB2936" t="str">
        <f t="shared" si="414"/>
        <v>Potable</v>
      </c>
      <c r="AC2936" t="s">
        <v>40</v>
      </c>
    </row>
    <row r="2937" spans="2:29" x14ac:dyDescent="0.3">
      <c r="B2937">
        <v>7.0052301396913403</v>
      </c>
      <c r="C2937">
        <v>219.921997447884</v>
      </c>
      <c r="D2937">
        <v>265.97586447374198</v>
      </c>
      <c r="E2937">
        <v>7.3510214522831099</v>
      </c>
      <c r="F2937">
        <v>333.58372260341599</v>
      </c>
      <c r="G2937">
        <v>379.59880643064201</v>
      </c>
      <c r="H2937">
        <v>13.284690658476499</v>
      </c>
      <c r="I2937">
        <v>98.965389144671093</v>
      </c>
      <c r="J2937">
        <v>3.5898657604833</v>
      </c>
      <c r="O2937" t="str">
        <f t="shared" si="407"/>
        <v>Drinkable</v>
      </c>
      <c r="P2937" t="str" cm="1">
        <f t="array" ref="P2937">_xlfn.IFS(C2936&lt;=60,"Soft",
C2936&lt;120,"Moderately Soft",
C2936&lt;=170,"Desirable",
C2936&lt;=240,"Moderately Hard",
C2936&gt;240,"Hard")</f>
        <v>Moderately Hard</v>
      </c>
      <c r="Q2937" t="str" cm="1">
        <f t="array" ref="Q2937">_xlfn.IFS(D2936&lt;50,"Non-Beneficial",
D2936&lt;=150,"Excellent",
D2936&lt;=250,"Good",
D2936&lt;=350,"Average",
D2936&lt;=500,"Poor",
D2936&lt;=800,"Very Poor",
D2936&gt;800,"Unacceptable")</f>
        <v>Good</v>
      </c>
      <c r="R2937" t="str">
        <f t="shared" si="406"/>
        <v>Needs Boiling</v>
      </c>
      <c r="S2937" t="str">
        <f t="shared" si="408"/>
        <v>Safe</v>
      </c>
      <c r="T2937" t="str">
        <f t="shared" si="409"/>
        <v>Unacceptable</v>
      </c>
      <c r="U2937" t="str">
        <f t="shared" si="410"/>
        <v>Acceptable</v>
      </c>
      <c r="V2937" t="str">
        <f t="shared" si="411"/>
        <v>Safe</v>
      </c>
      <c r="W2937" t="str">
        <f t="shared" si="412"/>
        <v>Acceptable</v>
      </c>
      <c r="AA2937" t="str">
        <f t="shared" si="413"/>
        <v>Not-Potable</v>
      </c>
      <c r="AB2937" t="str">
        <f t="shared" si="414"/>
        <v>Potable</v>
      </c>
      <c r="AC2937" t="s">
        <v>40</v>
      </c>
    </row>
    <row r="2938" spans="2:29" x14ac:dyDescent="0.3">
      <c r="B2938">
        <f>$AG$27</f>
        <v>7.080794504276815</v>
      </c>
      <c r="C2938">
        <v>178.080442298555</v>
      </c>
      <c r="D2938">
        <v>350.44371280297099</v>
      </c>
      <c r="E2938">
        <v>7.7600272755053199</v>
      </c>
      <c r="F2938">
        <v>357.08281844877899</v>
      </c>
      <c r="G2938">
        <v>381.645130872057</v>
      </c>
      <c r="H2938">
        <v>17.551381784903899</v>
      </c>
      <c r="I2938">
        <v>71.111181605770597</v>
      </c>
      <c r="J2938">
        <v>3.76163318405884</v>
      </c>
      <c r="O2938" t="str">
        <f t="shared" si="407"/>
        <v>Neutral</v>
      </c>
      <c r="P2938" t="str" cm="1">
        <f t="array" ref="P2938">_xlfn.IFS(C2937&lt;=60,"Soft",
C2937&lt;120,"Moderately Soft",
C2937&lt;=170,"Desirable",
C2937&lt;=240,"Moderately Hard",
C2937&gt;240,"Hard")</f>
        <v>Moderately Hard</v>
      </c>
      <c r="Q2938" t="str" cm="1">
        <f t="array" ref="Q2938">_xlfn.IFS(D2937&lt;50,"Non-Beneficial",
D2937&lt;=150,"Excellent",
D2937&lt;=250,"Good",
D2937&lt;=350,"Average",
D2937&lt;=500,"Poor",
D2937&lt;=800,"Very Poor",
D2937&gt;800,"Unacceptable")</f>
        <v>Average</v>
      </c>
      <c r="R2938" t="str">
        <f t="shared" si="406"/>
        <v>Unacceptable</v>
      </c>
      <c r="S2938" t="str">
        <f t="shared" si="408"/>
        <v>Safe</v>
      </c>
      <c r="T2938" t="str">
        <f t="shared" si="409"/>
        <v>Acceptable</v>
      </c>
      <c r="U2938" t="str">
        <f t="shared" si="410"/>
        <v>Acceptable</v>
      </c>
      <c r="V2938" t="str">
        <f t="shared" si="411"/>
        <v>Unsafe</v>
      </c>
      <c r="W2938" t="str">
        <f t="shared" si="412"/>
        <v>Acceptable</v>
      </c>
      <c r="AA2938" t="str">
        <f t="shared" si="413"/>
        <v>Not-Potable</v>
      </c>
      <c r="AB2938" t="str">
        <f t="shared" si="414"/>
        <v>Not-Potable</v>
      </c>
      <c r="AC2938" t="s">
        <v>40</v>
      </c>
    </row>
    <row r="2939" spans="2:29" x14ac:dyDescent="0.3">
      <c r="B2939">
        <v>6.2278419215981096</v>
      </c>
      <c r="C2939">
        <v>183.3090479533</v>
      </c>
      <c r="D2939">
        <v>389.760352139622</v>
      </c>
      <c r="E2939">
        <v>8.2473329318272608</v>
      </c>
      <c r="F2939">
        <f>$AH$27</f>
        <v>333.77577661081307</v>
      </c>
      <c r="G2939">
        <v>531.63072099726503</v>
      </c>
      <c r="H2939">
        <v>15.8478493743066</v>
      </c>
      <c r="I2939">
        <v>46.643589180731098</v>
      </c>
      <c r="J2939">
        <v>4.5995733265953502</v>
      </c>
      <c r="O2939" t="str">
        <f t="shared" si="407"/>
        <v>Neutral</v>
      </c>
      <c r="P2939" t="str" cm="1">
        <f t="array" ref="P2939">_xlfn.IFS(C2938&lt;=60,"Soft",
C2938&lt;120,"Moderately Soft",
C2938&lt;=170,"Desirable",
C2938&lt;=240,"Moderately Hard",
C2938&gt;240,"Hard")</f>
        <v>Moderately Hard</v>
      </c>
      <c r="Q2939" t="str" cm="1">
        <f t="array" ref="Q2939">_xlfn.IFS(D2938&lt;50,"Non-Beneficial",
D2938&lt;=150,"Excellent",
D2938&lt;=250,"Good",
D2938&lt;=350,"Average",
D2938&lt;=500,"Poor",
D2938&lt;=800,"Very Poor",
D2938&gt;800,"Unacceptable")</f>
        <v>Poor</v>
      </c>
      <c r="R2939" t="str">
        <f t="shared" si="406"/>
        <v>Unacceptable</v>
      </c>
      <c r="S2939" t="str">
        <f t="shared" si="408"/>
        <v>Safe</v>
      </c>
      <c r="T2939" t="str">
        <f t="shared" si="409"/>
        <v>Acceptable</v>
      </c>
      <c r="U2939" t="str">
        <f t="shared" si="410"/>
        <v>Acceptable</v>
      </c>
      <c r="V2939" t="str">
        <f t="shared" si="411"/>
        <v>Safe</v>
      </c>
      <c r="W2939" t="str">
        <f t="shared" si="412"/>
        <v>Acceptable</v>
      </c>
      <c r="AA2939" t="str">
        <f t="shared" si="413"/>
        <v>Not-Potable</v>
      </c>
      <c r="AB2939" t="str">
        <f t="shared" si="414"/>
        <v>Not-Potable</v>
      </c>
      <c r="AC2939" t="s">
        <v>40</v>
      </c>
    </row>
    <row r="2940" spans="2:29" x14ac:dyDescent="0.3">
      <c r="B2940">
        <v>6.3927604591581897</v>
      </c>
      <c r="C2940">
        <v>216.675543023958</v>
      </c>
      <c r="D2940">
        <v>193.23677250204599</v>
      </c>
      <c r="E2940">
        <v>5.9064054859095396</v>
      </c>
      <c r="F2940">
        <v>283.20551707712599</v>
      </c>
      <c r="G2940">
        <v>358.17449357421998</v>
      </c>
      <c r="H2940">
        <v>14.9826462211695</v>
      </c>
      <c r="I2940">
        <v>41.586605912443602</v>
      </c>
      <c r="J2940">
        <v>4.4215281420536696</v>
      </c>
      <c r="O2940" t="str">
        <f t="shared" si="407"/>
        <v>Acidic</v>
      </c>
      <c r="P2940" t="str" cm="1">
        <f t="array" ref="P2940">_xlfn.IFS(C2939&lt;=60,"Soft",
C2939&lt;120,"Moderately Soft",
C2939&lt;=170,"Desirable",
C2939&lt;=240,"Moderately Hard",
C2939&gt;240,"Hard")</f>
        <v>Moderately Hard</v>
      </c>
      <c r="Q2940" t="str" cm="1">
        <f t="array" ref="Q2940">_xlfn.IFS(D2939&lt;50,"Non-Beneficial",
D2939&lt;=150,"Excellent",
D2939&lt;=250,"Good",
D2939&lt;=350,"Average",
D2939&lt;=500,"Poor",
D2939&lt;=800,"Very Poor",
D2939&gt;800,"Unacceptable")</f>
        <v>Poor</v>
      </c>
      <c r="R2940" t="str">
        <f t="shared" si="406"/>
        <v>Unacceptable</v>
      </c>
      <c r="S2940" t="str">
        <f t="shared" si="408"/>
        <v>Safe</v>
      </c>
      <c r="T2940" t="str">
        <f t="shared" si="409"/>
        <v>Unacceptable</v>
      </c>
      <c r="U2940" t="str">
        <f t="shared" si="410"/>
        <v>Acceptable</v>
      </c>
      <c r="V2940" t="str">
        <f t="shared" si="411"/>
        <v>Safe</v>
      </c>
      <c r="W2940" t="str">
        <f t="shared" si="412"/>
        <v>Acceptable</v>
      </c>
      <c r="AA2940" t="str">
        <f t="shared" si="413"/>
        <v>Not-Potable</v>
      </c>
      <c r="AB2940" t="str">
        <f t="shared" si="414"/>
        <v>Not-Potable</v>
      </c>
      <c r="AC2940" t="s">
        <v>40</v>
      </c>
    </row>
    <row r="2941" spans="2:29" x14ac:dyDescent="0.3">
      <c r="B2941">
        <v>6.0880224891337997</v>
      </c>
      <c r="C2941">
        <v>162.27835703062399</v>
      </c>
      <c r="D2941">
        <v>235.67132875413</v>
      </c>
      <c r="E2941">
        <v>7.6985817225053399</v>
      </c>
      <c r="F2941">
        <v>372.83508111883498</v>
      </c>
      <c r="G2941">
        <v>387.97063524700502</v>
      </c>
      <c r="H2941">
        <v>13.663607288456801</v>
      </c>
      <c r="I2941">
        <v>75.266064298410797</v>
      </c>
      <c r="J2941">
        <v>4.1730834964326702</v>
      </c>
      <c r="O2941" t="str">
        <f t="shared" si="407"/>
        <v>Acidic</v>
      </c>
      <c r="P2941" t="str" cm="1">
        <f t="array" ref="P2941">_xlfn.IFS(C2940&lt;=60,"Soft",
C2940&lt;120,"Moderately Soft",
C2940&lt;=170,"Desirable",
C2940&lt;=240,"Moderately Hard",
C2940&gt;240,"Hard")</f>
        <v>Moderately Hard</v>
      </c>
      <c r="Q2941" t="str" cm="1">
        <f t="array" ref="Q2941">_xlfn.IFS(D2940&lt;50,"Non-Beneficial",
D2940&lt;=150,"Excellent",
D2940&lt;=250,"Good",
D2940&lt;=350,"Average",
D2940&lt;=500,"Poor",
D2940&lt;=800,"Very Poor",
D2940&gt;800,"Unacceptable")</f>
        <v>Good</v>
      </c>
      <c r="R2941" t="str">
        <f t="shared" si="406"/>
        <v>Needs Boiling</v>
      </c>
      <c r="S2941" t="str">
        <f t="shared" si="408"/>
        <v>Safe</v>
      </c>
      <c r="T2941" t="str">
        <f t="shared" si="409"/>
        <v>Acceptable</v>
      </c>
      <c r="U2941" t="str">
        <f t="shared" si="410"/>
        <v>Acceptable</v>
      </c>
      <c r="V2941" t="str">
        <f t="shared" si="411"/>
        <v>Safe</v>
      </c>
      <c r="W2941" t="str">
        <f t="shared" si="412"/>
        <v>Acceptable</v>
      </c>
      <c r="AA2941" t="str">
        <f t="shared" si="413"/>
        <v>Not-Potable</v>
      </c>
      <c r="AB2941" t="str">
        <f t="shared" si="414"/>
        <v>Potable</v>
      </c>
      <c r="AC2941" t="s">
        <v>40</v>
      </c>
    </row>
    <row r="2942" spans="2:29" x14ac:dyDescent="0.3">
      <c r="B2942">
        <v>3.9613890465892498</v>
      </c>
      <c r="C2942">
        <v>173.02964060686401</v>
      </c>
      <c r="D2942">
        <v>240.28405405736601</v>
      </c>
      <c r="E2942">
        <v>8.0056310162836297</v>
      </c>
      <c r="F2942">
        <v>391.00229976494199</v>
      </c>
      <c r="G2942">
        <v>444.79427671799198</v>
      </c>
      <c r="H2942">
        <v>19.9452797879479</v>
      </c>
      <c r="I2942">
        <v>59.834540745344199</v>
      </c>
      <c r="J2942">
        <v>4.0929658997216301</v>
      </c>
      <c r="O2942" t="str">
        <f t="shared" si="407"/>
        <v>Acidic</v>
      </c>
      <c r="P2942" t="str" cm="1">
        <f t="array" ref="P2942">_xlfn.IFS(C2941&lt;=60,"Soft",
C2941&lt;120,"Moderately Soft",
C2941&lt;=170,"Desirable",
C2941&lt;=240,"Moderately Hard",
C2941&gt;240,"Hard")</f>
        <v>Desirable</v>
      </c>
      <c r="Q2942" t="str" cm="1">
        <f t="array" ref="Q2942">_xlfn.IFS(D2941&lt;50,"Non-Beneficial",
D2941&lt;=150,"Excellent",
D2941&lt;=250,"Good",
D2941&lt;=350,"Average",
D2941&lt;=500,"Poor",
D2941&lt;=800,"Very Poor",
D2941&gt;800,"Unacceptable")</f>
        <v>Good</v>
      </c>
      <c r="R2942" t="str">
        <f t="shared" si="406"/>
        <v>Unacceptable</v>
      </c>
      <c r="S2942" t="str">
        <f t="shared" si="408"/>
        <v>Safe</v>
      </c>
      <c r="T2942" t="str">
        <f t="shared" si="409"/>
        <v>Acceptable</v>
      </c>
      <c r="U2942" t="str">
        <f t="shared" si="410"/>
        <v>Acceptable</v>
      </c>
      <c r="V2942" t="str">
        <f t="shared" si="411"/>
        <v>Safe</v>
      </c>
      <c r="W2942" t="str">
        <f t="shared" si="412"/>
        <v>Acceptable</v>
      </c>
      <c r="AA2942" t="str">
        <f t="shared" si="413"/>
        <v>Not-Potable</v>
      </c>
      <c r="AB2942" t="str">
        <f t="shared" si="414"/>
        <v>Not-Potable</v>
      </c>
      <c r="AC2942" t="s">
        <v>40</v>
      </c>
    </row>
    <row r="2943" spans="2:29" x14ac:dyDescent="0.3">
      <c r="B2943">
        <v>4.2751596729767503</v>
      </c>
      <c r="C2943">
        <v>229.443109057134</v>
      </c>
      <c r="D2943">
        <v>260.98637956382402</v>
      </c>
      <c r="E2943">
        <v>6.5252026570122501</v>
      </c>
      <c r="F2943">
        <v>281.89682715407099</v>
      </c>
      <c r="G2943">
        <v>508.79209779717797</v>
      </c>
      <c r="H2943">
        <v>16.133203200179899</v>
      </c>
      <c r="I2943">
        <v>66.654192782626396</v>
      </c>
      <c r="J2943">
        <v>3.7328560505382899</v>
      </c>
      <c r="O2943" t="str">
        <f t="shared" si="407"/>
        <v>Acidic</v>
      </c>
      <c r="P2943" t="str" cm="1">
        <f t="array" ref="P2943">_xlfn.IFS(C2942&lt;=60,"Soft",
C2942&lt;120,"Moderately Soft",
C2942&lt;=170,"Desirable",
C2942&lt;=240,"Moderately Hard",
C2942&gt;240,"Hard")</f>
        <v>Moderately Hard</v>
      </c>
      <c r="Q2943" t="str" cm="1">
        <f t="array" ref="Q2943">_xlfn.IFS(D2942&lt;50,"Non-Beneficial",
D2942&lt;=150,"Excellent",
D2942&lt;=250,"Good",
D2942&lt;=350,"Average",
D2942&lt;=500,"Poor",
D2942&lt;=800,"Very Poor",
D2942&gt;800,"Unacceptable")</f>
        <v>Good</v>
      </c>
      <c r="R2943" t="str">
        <f t="shared" si="406"/>
        <v>Unacceptable</v>
      </c>
      <c r="S2943" t="str">
        <f t="shared" si="408"/>
        <v>Safe</v>
      </c>
      <c r="T2943" t="str">
        <f t="shared" si="409"/>
        <v>Acceptable</v>
      </c>
      <c r="U2943" t="str">
        <f t="shared" si="410"/>
        <v>Acceptable</v>
      </c>
      <c r="V2943" t="str">
        <f t="shared" si="411"/>
        <v>Safe</v>
      </c>
      <c r="W2943" t="str">
        <f t="shared" si="412"/>
        <v>Acceptable</v>
      </c>
      <c r="AA2943" t="str">
        <f t="shared" si="413"/>
        <v>Not-Potable</v>
      </c>
      <c r="AB2943" t="str">
        <f t="shared" si="414"/>
        <v>Not-Potable</v>
      </c>
      <c r="AC2943" t="s">
        <v>40</v>
      </c>
    </row>
    <row r="2944" spans="2:29" x14ac:dyDescent="0.3">
      <c r="B2944">
        <v>7.3019034913475398</v>
      </c>
      <c r="C2944">
        <v>224.46780217218199</v>
      </c>
      <c r="D2944">
        <v>235.65178404409397</v>
      </c>
      <c r="E2944">
        <v>7.55404740138734</v>
      </c>
      <c r="F2944">
        <v>280.1294849034</v>
      </c>
      <c r="G2944">
        <v>487.33332128724101</v>
      </c>
      <c r="H2944">
        <v>8.5248642403783492</v>
      </c>
      <c r="I2944">
        <v>68.940192768293798</v>
      </c>
      <c r="J2944">
        <v>3.4306991879662201</v>
      </c>
      <c r="O2944" t="str">
        <f t="shared" si="407"/>
        <v>Acidic</v>
      </c>
      <c r="P2944" t="str" cm="1">
        <f t="array" ref="P2944">_xlfn.IFS(C2943&lt;=60,"Soft",
C2943&lt;120,"Moderately Soft",
C2943&lt;=170,"Desirable",
C2943&lt;=240,"Moderately Hard",
C2943&gt;240,"Hard")</f>
        <v>Moderately Hard</v>
      </c>
      <c r="Q2944" t="str" cm="1">
        <f t="array" ref="Q2944">_xlfn.IFS(D2943&lt;50,"Non-Beneficial",
D2943&lt;=150,"Excellent",
D2943&lt;=250,"Good",
D2943&lt;=350,"Average",
D2943&lt;=500,"Poor",
D2943&lt;=800,"Very Poor",
D2943&gt;800,"Unacceptable")</f>
        <v>Average</v>
      </c>
      <c r="R2944" t="str">
        <f t="shared" si="406"/>
        <v>Needs Boiling</v>
      </c>
      <c r="S2944" t="str">
        <f t="shared" si="408"/>
        <v>Safe</v>
      </c>
      <c r="T2944" t="str">
        <f t="shared" si="409"/>
        <v>Unacceptable</v>
      </c>
      <c r="U2944" t="str">
        <f t="shared" si="410"/>
        <v>Acceptable</v>
      </c>
      <c r="V2944" t="str">
        <f t="shared" si="411"/>
        <v>Safe</v>
      </c>
      <c r="W2944" t="str">
        <f t="shared" si="412"/>
        <v>Acceptable</v>
      </c>
      <c r="AA2944" t="str">
        <f t="shared" si="413"/>
        <v>Not-Potable</v>
      </c>
      <c r="AB2944" t="str">
        <f t="shared" si="414"/>
        <v>Not-Potable</v>
      </c>
      <c r="AC2944" t="s">
        <v>40</v>
      </c>
    </row>
    <row r="2945" spans="2:29" x14ac:dyDescent="0.3">
      <c r="B2945">
        <v>10.8934847327968</v>
      </c>
      <c r="C2945">
        <v>177.734357283961</v>
      </c>
      <c r="D2945">
        <v>257.02518673064498</v>
      </c>
      <c r="E2945">
        <v>7.6598301089843197</v>
      </c>
      <c r="F2945">
        <v>312.39933537243297</v>
      </c>
      <c r="G2945">
        <v>383.19958491689601</v>
      </c>
      <c r="H2945">
        <v>17.472109258923599</v>
      </c>
      <c r="I2945">
        <v>42.814569558862203</v>
      </c>
      <c r="J2945">
        <v>3.6349703957714299</v>
      </c>
      <c r="O2945" t="str">
        <f t="shared" si="407"/>
        <v>Neutral</v>
      </c>
      <c r="P2945" t="str" cm="1">
        <f t="array" ref="P2945">_xlfn.IFS(C2944&lt;=60,"Soft",
C2944&lt;120,"Moderately Soft",
C2944&lt;=170,"Desirable",
C2944&lt;=240,"Moderately Hard",
C2944&gt;240,"Hard")</f>
        <v>Moderately Hard</v>
      </c>
      <c r="Q2945" t="str" cm="1">
        <f t="array" ref="Q2945">_xlfn.IFS(D2944&lt;50,"Non-Beneficial",
D2944&lt;=150,"Excellent",
D2944&lt;=250,"Good",
D2944&lt;=350,"Average",
D2944&lt;=500,"Poor",
D2944&lt;=800,"Very Poor",
D2944&gt;800,"Unacceptable")</f>
        <v>Good</v>
      </c>
      <c r="R2945" t="str">
        <f t="shared" si="406"/>
        <v>Unacceptable</v>
      </c>
      <c r="S2945" t="str">
        <f t="shared" si="408"/>
        <v>Safe</v>
      </c>
      <c r="T2945" t="str">
        <f t="shared" si="409"/>
        <v>Acceptable</v>
      </c>
      <c r="U2945" t="str">
        <f t="shared" si="410"/>
        <v>Acceptable</v>
      </c>
      <c r="V2945" t="str">
        <f t="shared" si="411"/>
        <v>Safe</v>
      </c>
      <c r="W2945" t="str">
        <f t="shared" si="412"/>
        <v>Acceptable</v>
      </c>
      <c r="AA2945" t="str">
        <f t="shared" si="413"/>
        <v>Not-Potable</v>
      </c>
      <c r="AB2945" t="str">
        <f t="shared" si="414"/>
        <v>Potable</v>
      </c>
      <c r="AC2945" t="s">
        <v>40</v>
      </c>
    </row>
    <row r="2946" spans="2:29" x14ac:dyDescent="0.3">
      <c r="B2946">
        <v>6.7980974599299602</v>
      </c>
      <c r="C2946">
        <v>198.116380772356</v>
      </c>
      <c r="D2946">
        <v>358.83780110322499</v>
      </c>
      <c r="E2946">
        <v>7.0518135746111703</v>
      </c>
      <c r="F2946">
        <f>$AH$27</f>
        <v>333.77577661081307</v>
      </c>
      <c r="G2946">
        <v>470.49354484761199</v>
      </c>
      <c r="H2946">
        <v>10.888638899272699</v>
      </c>
      <c r="I2946">
        <v>58.473803878216899</v>
      </c>
      <c r="J2946">
        <v>3.57162259922737</v>
      </c>
      <c r="O2946" t="str">
        <f t="shared" si="407"/>
        <v>Alkaline</v>
      </c>
      <c r="P2946" t="str" cm="1">
        <f t="array" ref="P2946">_xlfn.IFS(C2945&lt;=60,"Soft",
C2945&lt;120,"Moderately Soft",
C2945&lt;=170,"Desirable",
C2945&lt;=240,"Moderately Hard",
C2945&gt;240,"Hard")</f>
        <v>Moderately Hard</v>
      </c>
      <c r="Q2946" t="str" cm="1">
        <f t="array" ref="Q2946">_xlfn.IFS(D2945&lt;50,"Non-Beneficial",
D2945&lt;=150,"Excellent",
D2945&lt;=250,"Good",
D2945&lt;=350,"Average",
D2945&lt;=500,"Poor",
D2945&lt;=800,"Very Poor",
D2945&gt;800,"Unacceptable")</f>
        <v>Average</v>
      </c>
      <c r="R2946" t="str">
        <f t="shared" si="406"/>
        <v>Unacceptable</v>
      </c>
      <c r="S2946" t="str">
        <f t="shared" si="408"/>
        <v>Safe</v>
      </c>
      <c r="T2946" t="str">
        <f t="shared" si="409"/>
        <v>Acceptable</v>
      </c>
      <c r="U2946" t="str">
        <f t="shared" si="410"/>
        <v>Acceptable</v>
      </c>
      <c r="V2946" t="str">
        <f t="shared" si="411"/>
        <v>Safe</v>
      </c>
      <c r="W2946" t="str">
        <f t="shared" si="412"/>
        <v>Acceptable</v>
      </c>
      <c r="AA2946" t="str">
        <f t="shared" si="413"/>
        <v>Not-Potable</v>
      </c>
      <c r="AB2946" t="str">
        <f t="shared" si="414"/>
        <v>Not-Potable</v>
      </c>
      <c r="AC2946" t="s">
        <v>40</v>
      </c>
    </row>
    <row r="2947" spans="2:29" x14ac:dyDescent="0.3">
      <c r="B2947">
        <v>11.4967024526941</v>
      </c>
      <c r="C2947">
        <v>195.98948582281199</v>
      </c>
      <c r="D2947">
        <v>141.58157282676402</v>
      </c>
      <c r="E2947">
        <v>7.2352240384513902</v>
      </c>
      <c r="F2947">
        <v>311.96509325510402</v>
      </c>
      <c r="G2947">
        <v>357.52259941935898</v>
      </c>
      <c r="H2947">
        <v>19.321722436123</v>
      </c>
      <c r="I2947">
        <v>82.350012827247397</v>
      </c>
      <c r="J2947">
        <v>3.1322532960748002</v>
      </c>
      <c r="O2947" t="str">
        <f t="shared" si="407"/>
        <v>Drinkable</v>
      </c>
      <c r="P2947" t="str" cm="1">
        <f t="array" ref="P2947">_xlfn.IFS(C2946&lt;=60,"Soft",
C2946&lt;120,"Moderately Soft",
C2946&lt;=170,"Desirable",
C2946&lt;=240,"Moderately Hard",
C2946&gt;240,"Hard")</f>
        <v>Moderately Hard</v>
      </c>
      <c r="Q2947" t="str" cm="1">
        <f t="array" ref="Q2947">_xlfn.IFS(D2946&lt;50,"Non-Beneficial",
D2946&lt;=150,"Excellent",
D2946&lt;=250,"Good",
D2946&lt;=350,"Average",
D2946&lt;=500,"Poor",
D2946&lt;=800,"Very Poor",
D2946&gt;800,"Unacceptable")</f>
        <v>Poor</v>
      </c>
      <c r="R2947" t="str">
        <f t="shared" ref="R2947:R3010" si="415">IF(E2946&lt;=5,"Acceptable",
IF(E2946&lt;=7,"Needs Boiling","Unacceptable"))</f>
        <v>Unacceptable</v>
      </c>
      <c r="S2947" t="str">
        <f t="shared" si="408"/>
        <v>Safe</v>
      </c>
      <c r="T2947" t="str">
        <f t="shared" si="409"/>
        <v>Acceptable</v>
      </c>
      <c r="U2947" t="str">
        <f t="shared" si="410"/>
        <v>Acceptable</v>
      </c>
      <c r="V2947" t="str">
        <f t="shared" si="411"/>
        <v>Safe</v>
      </c>
      <c r="W2947" t="str">
        <f t="shared" si="412"/>
        <v>Acceptable</v>
      </c>
      <c r="AA2947" t="str">
        <f t="shared" si="413"/>
        <v>Not-Potable</v>
      </c>
      <c r="AB2947" t="str">
        <f t="shared" si="414"/>
        <v>Not-Potable</v>
      </c>
      <c r="AC2947" t="s">
        <v>40</v>
      </c>
    </row>
    <row r="2948" spans="2:29" x14ac:dyDescent="0.3">
      <c r="B2948">
        <v>5.80823863392816</v>
      </c>
      <c r="C2948">
        <v>195.51451585035699</v>
      </c>
      <c r="D2948">
        <v>431.10503721463601</v>
      </c>
      <c r="E2948">
        <v>7.3688191817273703</v>
      </c>
      <c r="F2948">
        <v>281.91891823289802</v>
      </c>
      <c r="G2948">
        <v>325.83135972889198</v>
      </c>
      <c r="H2948">
        <v>15.0470187768193</v>
      </c>
      <c r="I2948">
        <v>51.2947915551498</v>
      </c>
      <c r="J2948">
        <v>4.8190637304799999</v>
      </c>
      <c r="O2948" t="str">
        <f t="shared" ref="O2948:O3011" si="416">IF(B2947&lt;3,"Highly Acidic",
IF(AND(B2947&lt;6.52,B2947&gt;=3),"Acidic",
IF(AND(B2947&gt;=6.52,B2947&lt;=6.83),"Drinkable",
IF(AND(B2947&gt;6.83,B2947&lt;8),"Neutral",
IF(AND(B2947&gt;=8,B2947&lt;11),"Alkaline","Highly Alkaline")
))))</f>
        <v>Highly Alkaline</v>
      </c>
      <c r="P2948" t="str" cm="1">
        <f t="array" ref="P2948">_xlfn.IFS(C2947&lt;=60,"Soft",
C2947&lt;120,"Moderately Soft",
C2947&lt;=170,"Desirable",
C2947&lt;=240,"Moderately Hard",
C2947&gt;240,"Hard")</f>
        <v>Moderately Hard</v>
      </c>
      <c r="Q2948" t="str" cm="1">
        <f t="array" ref="Q2948">_xlfn.IFS(D2947&lt;50,"Non-Beneficial",
D2947&lt;=150,"Excellent",
D2947&lt;=250,"Good",
D2947&lt;=350,"Average",
D2947&lt;=500,"Poor",
D2947&lt;=800,"Very Poor",
D2947&gt;800,"Unacceptable")</f>
        <v>Excellent</v>
      </c>
      <c r="R2948" t="str">
        <f t="shared" si="415"/>
        <v>Unacceptable</v>
      </c>
      <c r="S2948" t="str">
        <f t="shared" ref="S2948:S3011" si="417">IF(F2947&lt;=400,"Safe","Unsafe")</f>
        <v>Safe</v>
      </c>
      <c r="T2948" t="str">
        <f t="shared" ref="T2948:T3011" si="418">IF(G2947&lt;=500,"Acceptable","Unacceptable")</f>
        <v>Acceptable</v>
      </c>
      <c r="U2948" t="str">
        <f t="shared" ref="U2948:U3011" si="419">IF(H2947&lt;20,"Acceptable","Unacceptable")</f>
        <v>Acceptable</v>
      </c>
      <c r="V2948" t="str">
        <f t="shared" ref="V2948:V3011" si="420">IF(I2947&lt;=80,"Safe","Unsafe")</f>
        <v>Unsafe</v>
      </c>
      <c r="W2948" t="str">
        <f t="shared" ref="W2948:W3011" si="421">IF(J2947&lt;5,"Acceptable","Unacceptable")</f>
        <v>Acceptable</v>
      </c>
      <c r="AA2948" t="str">
        <f t="shared" ref="AA2948:AA3011" si="422">IF(
       AND(OR(O2948 = "Drinkable",O2948 = "Neutral"),
                OR(P2948 = "Desirable",P2948 = "Moderately Hard"),
                OR(Q2948 = "Excellent",Q2948 = "Good",Q2948 = "Average"),
                OR(R2948 = "Acceptable",R2948 = "Needs Boiling"),
                S2948 = "Safe",
                T2948 = "Acceptable",
                U2948 = "Acceptable",
                V2948 = "Safe",
                W2948 = "Acceptable"
               ),
     "Potable",
    "Not-Potable"
   )</f>
        <v>Not-Potable</v>
      </c>
      <c r="AB2948" t="str">
        <f t="shared" ref="AB2948:AB3011" si="423">IF(
        SUM(
                   IF(OR(O2948 = "Neutral",O2948 = "Drinkable"),1,0),
                   IF(OR(P2948 = "Desirable",P2948 = "Moderately Hard"),1,0),
                   IF(OR(Q2948 = "Good",Q2948 = "Average",Q2948 ="Excellent"),1,0),
                   IF(OR(R2948 = "Acceptable",R2948 = "Needs Boiling"),1,0),
                   IF(S2948 = "Safe",1,0),
                   IF(T2948 = "Acceptable",1,0),
                   IF(U2948 = "Acceptable",1,0),
                   IF(V2948 = "Safe",1,0),
                   IF(W2948 = "Acceptable",1,0)
               )&gt;7,
      "Potable",
      "Not-Potable"
  )</f>
        <v>Not-Potable</v>
      </c>
      <c r="AC2948" t="s">
        <v>40</v>
      </c>
    </row>
    <row r="2949" spans="2:29" x14ac:dyDescent="0.3">
      <c r="B2949">
        <f>$AG$27</f>
        <v>7.080794504276815</v>
      </c>
      <c r="C2949">
        <v>183.52110702614101</v>
      </c>
      <c r="D2949">
        <v>204.61252710219898</v>
      </c>
      <c r="E2949">
        <v>7.3332121775788996</v>
      </c>
      <c r="F2949">
        <v>333.11947587324403</v>
      </c>
      <c r="G2949">
        <v>356.36902241008897</v>
      </c>
      <c r="H2949">
        <v>20.179028868493798</v>
      </c>
      <c r="I2949">
        <v>67.019903222256303</v>
      </c>
      <c r="J2949">
        <v>4.8866337853712096</v>
      </c>
      <c r="O2949" t="str">
        <f t="shared" si="416"/>
        <v>Acidic</v>
      </c>
      <c r="P2949" t="str" cm="1">
        <f t="array" ref="P2949">_xlfn.IFS(C2948&lt;=60,"Soft",
C2948&lt;120,"Moderately Soft",
C2948&lt;=170,"Desirable",
C2948&lt;=240,"Moderately Hard",
C2948&gt;240,"Hard")</f>
        <v>Moderately Hard</v>
      </c>
      <c r="Q2949" t="str" cm="1">
        <f t="array" ref="Q2949">_xlfn.IFS(D2948&lt;50,"Non-Beneficial",
D2948&lt;=150,"Excellent",
D2948&lt;=250,"Good",
D2948&lt;=350,"Average",
D2948&lt;=500,"Poor",
D2948&lt;=800,"Very Poor",
D2948&gt;800,"Unacceptable")</f>
        <v>Poor</v>
      </c>
      <c r="R2949" t="str">
        <f t="shared" si="415"/>
        <v>Unacceptable</v>
      </c>
      <c r="S2949" t="str">
        <f t="shared" si="417"/>
        <v>Safe</v>
      </c>
      <c r="T2949" t="str">
        <f t="shared" si="418"/>
        <v>Acceptable</v>
      </c>
      <c r="U2949" t="str">
        <f t="shared" si="419"/>
        <v>Acceptable</v>
      </c>
      <c r="V2949" t="str">
        <f t="shared" si="420"/>
        <v>Safe</v>
      </c>
      <c r="W2949" t="str">
        <f t="shared" si="421"/>
        <v>Acceptable</v>
      </c>
      <c r="AA2949" t="str">
        <f t="shared" si="422"/>
        <v>Not-Potable</v>
      </c>
      <c r="AB2949" t="str">
        <f t="shared" si="423"/>
        <v>Not-Potable</v>
      </c>
      <c r="AC2949" t="s">
        <v>40</v>
      </c>
    </row>
    <row r="2950" spans="2:29" x14ac:dyDescent="0.3">
      <c r="B2950">
        <v>5.6793304654069399</v>
      </c>
      <c r="C2950">
        <v>182.14526646251599</v>
      </c>
      <c r="D2950">
        <v>179.091156257005</v>
      </c>
      <c r="E2950">
        <v>7.53859213029794</v>
      </c>
      <c r="F2950">
        <f>$AH$27</f>
        <v>333.77577661081307</v>
      </c>
      <c r="G2950">
        <v>546.89514351576304</v>
      </c>
      <c r="H2950">
        <v>15.219354772260401</v>
      </c>
      <c r="I2950">
        <v>81.555597396171507</v>
      </c>
      <c r="J2950">
        <v>3.2920710947675098</v>
      </c>
      <c r="O2950" t="str">
        <f t="shared" si="416"/>
        <v>Neutral</v>
      </c>
      <c r="P2950" t="str" cm="1">
        <f t="array" ref="P2950">_xlfn.IFS(C2949&lt;=60,"Soft",
C2949&lt;120,"Moderately Soft",
C2949&lt;=170,"Desirable",
C2949&lt;=240,"Moderately Hard",
C2949&gt;240,"Hard")</f>
        <v>Moderately Hard</v>
      </c>
      <c r="Q2950" t="str" cm="1">
        <f t="array" ref="Q2950">_xlfn.IFS(D2949&lt;50,"Non-Beneficial",
D2949&lt;=150,"Excellent",
D2949&lt;=250,"Good",
D2949&lt;=350,"Average",
D2949&lt;=500,"Poor",
D2949&lt;=800,"Very Poor",
D2949&gt;800,"Unacceptable")</f>
        <v>Good</v>
      </c>
      <c r="R2950" t="str">
        <f t="shared" si="415"/>
        <v>Unacceptable</v>
      </c>
      <c r="S2950" t="str">
        <f t="shared" si="417"/>
        <v>Safe</v>
      </c>
      <c r="T2950" t="str">
        <f t="shared" si="418"/>
        <v>Acceptable</v>
      </c>
      <c r="U2950" t="str">
        <f t="shared" si="419"/>
        <v>Unacceptable</v>
      </c>
      <c r="V2950" t="str">
        <f t="shared" si="420"/>
        <v>Safe</v>
      </c>
      <c r="W2950" t="str">
        <f t="shared" si="421"/>
        <v>Acceptable</v>
      </c>
      <c r="AA2950" t="str">
        <f t="shared" si="422"/>
        <v>Not-Potable</v>
      </c>
      <c r="AB2950" t="str">
        <f t="shared" si="423"/>
        <v>Not-Potable</v>
      </c>
      <c r="AC2950" t="s">
        <v>40</v>
      </c>
    </row>
    <row r="2951" spans="2:29" x14ac:dyDescent="0.3">
      <c r="B2951">
        <v>7.7833056128958704</v>
      </c>
      <c r="C2951">
        <v>196.81595194379301</v>
      </c>
      <c r="D2951">
        <v>247.89354734008802</v>
      </c>
      <c r="E2951">
        <v>6.54849747782505</v>
      </c>
      <c r="F2951">
        <v>331.03677627792803</v>
      </c>
      <c r="G2951">
        <v>372.76498174932101</v>
      </c>
      <c r="H2951">
        <v>12.0661817567157</v>
      </c>
      <c r="I2951">
        <v>14.3431614450111</v>
      </c>
      <c r="J2951">
        <v>5.0456196283820596</v>
      </c>
      <c r="O2951" t="str">
        <f t="shared" si="416"/>
        <v>Acidic</v>
      </c>
      <c r="P2951" t="str" cm="1">
        <f t="array" ref="P2951">_xlfn.IFS(C2950&lt;=60,"Soft",
C2950&lt;120,"Moderately Soft",
C2950&lt;=170,"Desirable",
C2950&lt;=240,"Moderately Hard",
C2950&gt;240,"Hard")</f>
        <v>Moderately Hard</v>
      </c>
      <c r="Q2951" t="str" cm="1">
        <f t="array" ref="Q2951">_xlfn.IFS(D2950&lt;50,"Non-Beneficial",
D2950&lt;=150,"Excellent",
D2950&lt;=250,"Good",
D2950&lt;=350,"Average",
D2950&lt;=500,"Poor",
D2950&lt;=800,"Very Poor",
D2950&gt;800,"Unacceptable")</f>
        <v>Good</v>
      </c>
      <c r="R2951" t="str">
        <f t="shared" si="415"/>
        <v>Unacceptable</v>
      </c>
      <c r="S2951" t="str">
        <f t="shared" si="417"/>
        <v>Safe</v>
      </c>
      <c r="T2951" t="str">
        <f t="shared" si="418"/>
        <v>Unacceptable</v>
      </c>
      <c r="U2951" t="str">
        <f t="shared" si="419"/>
        <v>Acceptable</v>
      </c>
      <c r="V2951" t="str">
        <f t="shared" si="420"/>
        <v>Unsafe</v>
      </c>
      <c r="W2951" t="str">
        <f t="shared" si="421"/>
        <v>Acceptable</v>
      </c>
      <c r="AA2951" t="str">
        <f t="shared" si="422"/>
        <v>Not-Potable</v>
      </c>
      <c r="AB2951" t="str">
        <f t="shared" si="423"/>
        <v>Not-Potable</v>
      </c>
      <c r="AC2951" t="s">
        <v>40</v>
      </c>
    </row>
    <row r="2952" spans="2:29" x14ac:dyDescent="0.3">
      <c r="B2952">
        <v>6.3164705214961199</v>
      </c>
      <c r="C2952">
        <v>187.03011599287899</v>
      </c>
      <c r="D2952">
        <v>326.51802764338697</v>
      </c>
      <c r="E2952">
        <v>8.14917752207392</v>
      </c>
      <c r="F2952">
        <v>314.20834631456898</v>
      </c>
      <c r="G2952">
        <v>463.34121661096202</v>
      </c>
      <c r="H2952">
        <v>14.2434206884343</v>
      </c>
      <c r="I2952">
        <v>60.269179854179498</v>
      </c>
      <c r="J2952">
        <v>4.9027354855335501</v>
      </c>
      <c r="O2952" t="str">
        <f t="shared" si="416"/>
        <v>Neutral</v>
      </c>
      <c r="P2952" t="str" cm="1">
        <f t="array" ref="P2952">_xlfn.IFS(C2951&lt;=60,"Soft",
C2951&lt;120,"Moderately Soft",
C2951&lt;=170,"Desirable",
C2951&lt;=240,"Moderately Hard",
C2951&gt;240,"Hard")</f>
        <v>Moderately Hard</v>
      </c>
      <c r="Q2952" t="str" cm="1">
        <f t="array" ref="Q2952">_xlfn.IFS(D2951&lt;50,"Non-Beneficial",
D2951&lt;=150,"Excellent",
D2951&lt;=250,"Good",
D2951&lt;=350,"Average",
D2951&lt;=500,"Poor",
D2951&lt;=800,"Very Poor",
D2951&gt;800,"Unacceptable")</f>
        <v>Good</v>
      </c>
      <c r="R2952" t="str">
        <f t="shared" si="415"/>
        <v>Needs Boiling</v>
      </c>
      <c r="S2952" t="str">
        <f t="shared" si="417"/>
        <v>Safe</v>
      </c>
      <c r="T2952" t="str">
        <f t="shared" si="418"/>
        <v>Acceptable</v>
      </c>
      <c r="U2952" t="str">
        <f t="shared" si="419"/>
        <v>Acceptable</v>
      </c>
      <c r="V2952" t="str">
        <f t="shared" si="420"/>
        <v>Safe</v>
      </c>
      <c r="W2952" t="str">
        <f t="shared" si="421"/>
        <v>Unacceptable</v>
      </c>
      <c r="AA2952" t="str">
        <f t="shared" si="422"/>
        <v>Not-Potable</v>
      </c>
      <c r="AB2952" t="str">
        <f t="shared" si="423"/>
        <v>Potable</v>
      </c>
      <c r="AC2952" t="s">
        <v>40</v>
      </c>
    </row>
    <row r="2953" spans="2:29" x14ac:dyDescent="0.3">
      <c r="B2953">
        <v>8.6053744554701392</v>
      </c>
      <c r="C2953">
        <v>217.04312753358499</v>
      </c>
      <c r="D2953">
        <v>229.70957278860399</v>
      </c>
      <c r="E2953">
        <v>7.4099568129574296</v>
      </c>
      <c r="F2953">
        <f>$AH$27</f>
        <v>333.77577661081307</v>
      </c>
      <c r="G2953">
        <v>264.69947346960299</v>
      </c>
      <c r="H2953">
        <v>16.692945826142701</v>
      </c>
      <c r="I2953">
        <v>46.501658445997897</v>
      </c>
      <c r="J2953">
        <v>3.6653233406056001</v>
      </c>
      <c r="O2953" t="str">
        <f t="shared" si="416"/>
        <v>Acidic</v>
      </c>
      <c r="P2953" t="str" cm="1">
        <f t="array" ref="P2953">_xlfn.IFS(C2952&lt;=60,"Soft",
C2952&lt;120,"Moderately Soft",
C2952&lt;=170,"Desirable",
C2952&lt;=240,"Moderately Hard",
C2952&gt;240,"Hard")</f>
        <v>Moderately Hard</v>
      </c>
      <c r="Q2953" t="str" cm="1">
        <f t="array" ref="Q2953">_xlfn.IFS(D2952&lt;50,"Non-Beneficial",
D2952&lt;=150,"Excellent",
D2952&lt;=250,"Good",
D2952&lt;=350,"Average",
D2952&lt;=500,"Poor",
D2952&lt;=800,"Very Poor",
D2952&gt;800,"Unacceptable")</f>
        <v>Average</v>
      </c>
      <c r="R2953" t="str">
        <f t="shared" si="415"/>
        <v>Unacceptable</v>
      </c>
      <c r="S2953" t="str">
        <f t="shared" si="417"/>
        <v>Safe</v>
      </c>
      <c r="T2953" t="str">
        <f t="shared" si="418"/>
        <v>Acceptable</v>
      </c>
      <c r="U2953" t="str">
        <f t="shared" si="419"/>
        <v>Acceptable</v>
      </c>
      <c r="V2953" t="str">
        <f t="shared" si="420"/>
        <v>Safe</v>
      </c>
      <c r="W2953" t="str">
        <f t="shared" si="421"/>
        <v>Acceptable</v>
      </c>
      <c r="AA2953" t="str">
        <f t="shared" si="422"/>
        <v>Not-Potable</v>
      </c>
      <c r="AB2953" t="str">
        <f t="shared" si="423"/>
        <v>Not-Potable</v>
      </c>
      <c r="AC2953" t="s">
        <v>40</v>
      </c>
    </row>
    <row r="2954" spans="2:29" x14ac:dyDescent="0.3">
      <c r="B2954">
        <f>$AG$27</f>
        <v>7.080794504276815</v>
      </c>
      <c r="C2954">
        <v>162.978559737035</v>
      </c>
      <c r="D2954">
        <v>262.81297812128997</v>
      </c>
      <c r="E2954">
        <v>8.5236705761976292</v>
      </c>
      <c r="F2954">
        <v>369.86267151850302</v>
      </c>
      <c r="G2954">
        <v>403.60002429880802</v>
      </c>
      <c r="H2954">
        <v>12.3882443335813</v>
      </c>
      <c r="I2954">
        <f>$AI$27</f>
        <v>66.396292946768</v>
      </c>
      <c r="J2954">
        <v>5.1856419347529696</v>
      </c>
      <c r="O2954" t="str">
        <f t="shared" si="416"/>
        <v>Alkaline</v>
      </c>
      <c r="P2954" t="str" cm="1">
        <f t="array" ref="P2954">_xlfn.IFS(C2953&lt;=60,"Soft",
C2953&lt;120,"Moderately Soft",
C2953&lt;=170,"Desirable",
C2953&lt;=240,"Moderately Hard",
C2953&gt;240,"Hard")</f>
        <v>Moderately Hard</v>
      </c>
      <c r="Q2954" t="str" cm="1">
        <f t="array" ref="Q2954">_xlfn.IFS(D2953&lt;50,"Non-Beneficial",
D2953&lt;=150,"Excellent",
D2953&lt;=250,"Good",
D2953&lt;=350,"Average",
D2953&lt;=500,"Poor",
D2953&lt;=800,"Very Poor",
D2953&gt;800,"Unacceptable")</f>
        <v>Good</v>
      </c>
      <c r="R2954" t="str">
        <f t="shared" si="415"/>
        <v>Unacceptable</v>
      </c>
      <c r="S2954" t="str">
        <f t="shared" si="417"/>
        <v>Safe</v>
      </c>
      <c r="T2954" t="str">
        <f t="shared" si="418"/>
        <v>Acceptable</v>
      </c>
      <c r="U2954" t="str">
        <f t="shared" si="419"/>
        <v>Acceptable</v>
      </c>
      <c r="V2954" t="str">
        <f t="shared" si="420"/>
        <v>Safe</v>
      </c>
      <c r="W2954" t="str">
        <f t="shared" si="421"/>
        <v>Acceptable</v>
      </c>
      <c r="AA2954" t="str">
        <f t="shared" si="422"/>
        <v>Not-Potable</v>
      </c>
      <c r="AB2954" t="str">
        <f t="shared" si="423"/>
        <v>Not-Potable</v>
      </c>
      <c r="AC2954" t="s">
        <v>40</v>
      </c>
    </row>
    <row r="2955" spans="2:29" x14ac:dyDescent="0.3">
      <c r="B2955">
        <v>7.0575526456139501</v>
      </c>
      <c r="C2955">
        <v>177.67430502796</v>
      </c>
      <c r="D2955">
        <v>131.29149841940901</v>
      </c>
      <c r="E2955">
        <v>7.31235235201504</v>
      </c>
      <c r="F2955">
        <v>367.32853334861102</v>
      </c>
      <c r="G2955">
        <v>393.74049720012101</v>
      </c>
      <c r="H2955">
        <v>16.3563204272156</v>
      </c>
      <c r="I2955">
        <v>53.841796877910397</v>
      </c>
      <c r="J2955">
        <v>4.4864026268857602</v>
      </c>
      <c r="O2955" t="str">
        <f t="shared" si="416"/>
        <v>Neutral</v>
      </c>
      <c r="P2955" t="str" cm="1">
        <f t="array" ref="P2955">_xlfn.IFS(C2954&lt;=60,"Soft",
C2954&lt;120,"Moderately Soft",
C2954&lt;=170,"Desirable",
C2954&lt;=240,"Moderately Hard",
C2954&gt;240,"Hard")</f>
        <v>Desirable</v>
      </c>
      <c r="Q2955" t="str" cm="1">
        <f t="array" ref="Q2955">_xlfn.IFS(D2954&lt;50,"Non-Beneficial",
D2954&lt;=150,"Excellent",
D2954&lt;=250,"Good",
D2954&lt;=350,"Average",
D2954&lt;=500,"Poor",
D2954&lt;=800,"Very Poor",
D2954&gt;800,"Unacceptable")</f>
        <v>Average</v>
      </c>
      <c r="R2955" t="str">
        <f t="shared" si="415"/>
        <v>Unacceptable</v>
      </c>
      <c r="S2955" t="str">
        <f t="shared" si="417"/>
        <v>Safe</v>
      </c>
      <c r="T2955" t="str">
        <f t="shared" si="418"/>
        <v>Acceptable</v>
      </c>
      <c r="U2955" t="str">
        <f t="shared" si="419"/>
        <v>Acceptable</v>
      </c>
      <c r="V2955" t="str">
        <f t="shared" si="420"/>
        <v>Safe</v>
      </c>
      <c r="W2955" t="str">
        <f t="shared" si="421"/>
        <v>Unacceptable</v>
      </c>
      <c r="AA2955" t="str">
        <f t="shared" si="422"/>
        <v>Not-Potable</v>
      </c>
      <c r="AB2955" t="str">
        <f t="shared" si="423"/>
        <v>Not-Potable</v>
      </c>
      <c r="AC2955" t="s">
        <v>40</v>
      </c>
    </row>
    <row r="2956" spans="2:29" x14ac:dyDescent="0.3">
      <c r="B2956">
        <v>4.8501041714099298</v>
      </c>
      <c r="C2956">
        <v>186.676175841407</v>
      </c>
      <c r="D2956">
        <v>328.08307503166202</v>
      </c>
      <c r="E2956">
        <v>7.4962625127443498</v>
      </c>
      <c r="F2956">
        <v>293.75792693247001</v>
      </c>
      <c r="G2956">
        <v>392.70049313777702</v>
      </c>
      <c r="H2956">
        <v>10.6307691484536</v>
      </c>
      <c r="I2956">
        <v>85.157982970455095</v>
      </c>
      <c r="J2956">
        <v>3.88538551813817</v>
      </c>
      <c r="O2956" t="str">
        <f t="shared" si="416"/>
        <v>Neutral</v>
      </c>
      <c r="P2956" t="str" cm="1">
        <f t="array" ref="P2956">_xlfn.IFS(C2955&lt;=60,"Soft",
C2955&lt;120,"Moderately Soft",
C2955&lt;=170,"Desirable",
C2955&lt;=240,"Moderately Hard",
C2955&gt;240,"Hard")</f>
        <v>Moderately Hard</v>
      </c>
      <c r="Q2956" t="str" cm="1">
        <f t="array" ref="Q2956">_xlfn.IFS(D2955&lt;50,"Non-Beneficial",
D2955&lt;=150,"Excellent",
D2955&lt;=250,"Good",
D2955&lt;=350,"Average",
D2955&lt;=500,"Poor",
D2955&lt;=800,"Very Poor",
D2955&gt;800,"Unacceptable")</f>
        <v>Excellent</v>
      </c>
      <c r="R2956" t="str">
        <f t="shared" si="415"/>
        <v>Unacceptable</v>
      </c>
      <c r="S2956" t="str">
        <f t="shared" si="417"/>
        <v>Safe</v>
      </c>
      <c r="T2956" t="str">
        <f t="shared" si="418"/>
        <v>Acceptable</v>
      </c>
      <c r="U2956" t="str">
        <f t="shared" si="419"/>
        <v>Acceptable</v>
      </c>
      <c r="V2956" t="str">
        <f t="shared" si="420"/>
        <v>Safe</v>
      </c>
      <c r="W2956" t="str">
        <f t="shared" si="421"/>
        <v>Acceptable</v>
      </c>
      <c r="AA2956" t="str">
        <f t="shared" si="422"/>
        <v>Not-Potable</v>
      </c>
      <c r="AB2956" t="str">
        <f t="shared" si="423"/>
        <v>Potable</v>
      </c>
      <c r="AC2956" t="s">
        <v>40</v>
      </c>
    </row>
    <row r="2957" spans="2:29" x14ac:dyDescent="0.3">
      <c r="B2957">
        <f>$AG$27</f>
        <v>7.080794504276815</v>
      </c>
      <c r="C2957">
        <v>202.61437228561499</v>
      </c>
      <c r="D2957">
        <v>316.06348826298</v>
      </c>
      <c r="E2957">
        <v>6.4645811733777201</v>
      </c>
      <c r="F2957">
        <f>$AH$27</f>
        <v>333.77577661081307</v>
      </c>
      <c r="G2957">
        <v>380.97467227882402</v>
      </c>
      <c r="H2957">
        <v>13.460448938133</v>
      </c>
      <c r="I2957">
        <v>67.059118496673804</v>
      </c>
      <c r="J2957">
        <v>4.7751209465634998</v>
      </c>
      <c r="O2957" t="str">
        <f t="shared" si="416"/>
        <v>Acidic</v>
      </c>
      <c r="P2957" t="str" cm="1">
        <f t="array" ref="P2957">_xlfn.IFS(C2956&lt;=60,"Soft",
C2956&lt;120,"Moderately Soft",
C2956&lt;=170,"Desirable",
C2956&lt;=240,"Moderately Hard",
C2956&gt;240,"Hard")</f>
        <v>Moderately Hard</v>
      </c>
      <c r="Q2957" t="str" cm="1">
        <f t="array" ref="Q2957">_xlfn.IFS(D2956&lt;50,"Non-Beneficial",
D2956&lt;=150,"Excellent",
D2956&lt;=250,"Good",
D2956&lt;=350,"Average",
D2956&lt;=500,"Poor",
D2956&lt;=800,"Very Poor",
D2956&gt;800,"Unacceptable")</f>
        <v>Average</v>
      </c>
      <c r="R2957" t="str">
        <f t="shared" si="415"/>
        <v>Unacceptable</v>
      </c>
      <c r="S2957" t="str">
        <f t="shared" si="417"/>
        <v>Safe</v>
      </c>
      <c r="T2957" t="str">
        <f t="shared" si="418"/>
        <v>Acceptable</v>
      </c>
      <c r="U2957" t="str">
        <f t="shared" si="419"/>
        <v>Acceptable</v>
      </c>
      <c r="V2957" t="str">
        <f t="shared" si="420"/>
        <v>Unsafe</v>
      </c>
      <c r="W2957" t="str">
        <f t="shared" si="421"/>
        <v>Acceptable</v>
      </c>
      <c r="AA2957" t="str">
        <f t="shared" si="422"/>
        <v>Not-Potable</v>
      </c>
      <c r="AB2957" t="str">
        <f t="shared" si="423"/>
        <v>Not-Potable</v>
      </c>
      <c r="AC2957" t="s">
        <v>40</v>
      </c>
    </row>
    <row r="2958" spans="2:29" x14ac:dyDescent="0.3">
      <c r="B2958">
        <v>4.5609165358431598</v>
      </c>
      <c r="C2958">
        <v>165.77311891837101</v>
      </c>
      <c r="D2958">
        <v>229.391443767059</v>
      </c>
      <c r="E2958">
        <v>7.9882319179963499</v>
      </c>
      <c r="F2958">
        <v>352.79352781641899</v>
      </c>
      <c r="G2958">
        <v>323.783277066219</v>
      </c>
      <c r="H2958">
        <v>13.5641501231758</v>
      </c>
      <c r="I2958">
        <v>79.316585201163093</v>
      </c>
      <c r="J2958">
        <v>4.1236217363002998</v>
      </c>
      <c r="O2958" t="str">
        <f t="shared" si="416"/>
        <v>Neutral</v>
      </c>
      <c r="P2958" t="str" cm="1">
        <f t="array" ref="P2958">_xlfn.IFS(C2957&lt;=60,"Soft",
C2957&lt;120,"Moderately Soft",
C2957&lt;=170,"Desirable",
C2957&lt;=240,"Moderately Hard",
C2957&gt;240,"Hard")</f>
        <v>Moderately Hard</v>
      </c>
      <c r="Q2958" t="str" cm="1">
        <f t="array" ref="Q2958">_xlfn.IFS(D2957&lt;50,"Non-Beneficial",
D2957&lt;=150,"Excellent",
D2957&lt;=250,"Good",
D2957&lt;=350,"Average",
D2957&lt;=500,"Poor",
D2957&lt;=800,"Very Poor",
D2957&gt;800,"Unacceptable")</f>
        <v>Average</v>
      </c>
      <c r="R2958" t="str">
        <f t="shared" si="415"/>
        <v>Needs Boiling</v>
      </c>
      <c r="S2958" t="str">
        <f t="shared" si="417"/>
        <v>Safe</v>
      </c>
      <c r="T2958" t="str">
        <f t="shared" si="418"/>
        <v>Acceptable</v>
      </c>
      <c r="U2958" t="str">
        <f t="shared" si="419"/>
        <v>Acceptable</v>
      </c>
      <c r="V2958" t="str">
        <f t="shared" si="420"/>
        <v>Safe</v>
      </c>
      <c r="W2958" t="str">
        <f t="shared" si="421"/>
        <v>Acceptable</v>
      </c>
      <c r="AA2958" t="str">
        <f t="shared" si="422"/>
        <v>Potable</v>
      </c>
      <c r="AB2958" t="str">
        <f t="shared" si="423"/>
        <v>Potable</v>
      </c>
      <c r="AC2958" t="s">
        <v>40</v>
      </c>
    </row>
    <row r="2959" spans="2:29" x14ac:dyDescent="0.3">
      <c r="B2959">
        <v>9.1308281084453498</v>
      </c>
      <c r="C2959">
        <v>209.74304375066899</v>
      </c>
      <c r="D2959">
        <v>116.43663475765001</v>
      </c>
      <c r="E2959">
        <v>6.5946823066304798</v>
      </c>
      <c r="F2959">
        <v>326.394576843766</v>
      </c>
      <c r="G2959">
        <v>509.661781629828</v>
      </c>
      <c r="H2959">
        <v>11.2740647723757</v>
      </c>
      <c r="I2959">
        <v>67.528287899585706</v>
      </c>
      <c r="J2959">
        <v>3.0741343047001801</v>
      </c>
      <c r="O2959" t="str">
        <f t="shared" si="416"/>
        <v>Acidic</v>
      </c>
      <c r="P2959" t="str" cm="1">
        <f t="array" ref="P2959">_xlfn.IFS(C2958&lt;=60,"Soft",
C2958&lt;120,"Moderately Soft",
C2958&lt;=170,"Desirable",
C2958&lt;=240,"Moderately Hard",
C2958&gt;240,"Hard")</f>
        <v>Desirable</v>
      </c>
      <c r="Q2959" t="str" cm="1">
        <f t="array" ref="Q2959">_xlfn.IFS(D2958&lt;50,"Non-Beneficial",
D2958&lt;=150,"Excellent",
D2958&lt;=250,"Good",
D2958&lt;=350,"Average",
D2958&lt;=500,"Poor",
D2958&lt;=800,"Very Poor",
D2958&gt;800,"Unacceptable")</f>
        <v>Good</v>
      </c>
      <c r="R2959" t="str">
        <f t="shared" si="415"/>
        <v>Unacceptable</v>
      </c>
      <c r="S2959" t="str">
        <f t="shared" si="417"/>
        <v>Safe</v>
      </c>
      <c r="T2959" t="str">
        <f t="shared" si="418"/>
        <v>Acceptable</v>
      </c>
      <c r="U2959" t="str">
        <f t="shared" si="419"/>
        <v>Acceptable</v>
      </c>
      <c r="V2959" t="str">
        <f t="shared" si="420"/>
        <v>Safe</v>
      </c>
      <c r="W2959" t="str">
        <f t="shared" si="421"/>
        <v>Acceptable</v>
      </c>
      <c r="AA2959" t="str">
        <f t="shared" si="422"/>
        <v>Not-Potable</v>
      </c>
      <c r="AB2959" t="str">
        <f t="shared" si="423"/>
        <v>Not-Potable</v>
      </c>
      <c r="AC2959" t="s">
        <v>40</v>
      </c>
    </row>
    <row r="2960" spans="2:29" x14ac:dyDescent="0.3">
      <c r="B2960">
        <f>$AG$27</f>
        <v>7.080794504276815</v>
      </c>
      <c r="C2960">
        <v>185.12199600521799</v>
      </c>
      <c r="D2960">
        <v>161.101836433534</v>
      </c>
      <c r="E2960">
        <v>6.4444349466360098</v>
      </c>
      <c r="F2960">
        <v>355.56736627227298</v>
      </c>
      <c r="G2960">
        <v>386.508599284198</v>
      </c>
      <c r="H2960">
        <v>11.2156540205726</v>
      </c>
      <c r="I2960">
        <v>38.041515832420998</v>
      </c>
      <c r="J2960">
        <v>2.8408930659831499</v>
      </c>
      <c r="O2960" t="str">
        <f t="shared" si="416"/>
        <v>Alkaline</v>
      </c>
      <c r="P2960" t="str" cm="1">
        <f t="array" ref="P2960">_xlfn.IFS(C2959&lt;=60,"Soft",
C2959&lt;120,"Moderately Soft",
C2959&lt;=170,"Desirable",
C2959&lt;=240,"Moderately Hard",
C2959&gt;240,"Hard")</f>
        <v>Moderately Hard</v>
      </c>
      <c r="Q2960" t="str" cm="1">
        <f t="array" ref="Q2960">_xlfn.IFS(D2959&lt;50,"Non-Beneficial",
D2959&lt;=150,"Excellent",
D2959&lt;=250,"Good",
D2959&lt;=350,"Average",
D2959&lt;=500,"Poor",
D2959&lt;=800,"Very Poor",
D2959&gt;800,"Unacceptable")</f>
        <v>Excellent</v>
      </c>
      <c r="R2960" t="str">
        <f t="shared" si="415"/>
        <v>Needs Boiling</v>
      </c>
      <c r="S2960" t="str">
        <f t="shared" si="417"/>
        <v>Safe</v>
      </c>
      <c r="T2960" t="str">
        <f t="shared" si="418"/>
        <v>Unacceptable</v>
      </c>
      <c r="U2960" t="str">
        <f t="shared" si="419"/>
        <v>Acceptable</v>
      </c>
      <c r="V2960" t="str">
        <f t="shared" si="420"/>
        <v>Safe</v>
      </c>
      <c r="W2960" t="str">
        <f t="shared" si="421"/>
        <v>Acceptable</v>
      </c>
      <c r="AA2960" t="str">
        <f t="shared" si="422"/>
        <v>Not-Potable</v>
      </c>
      <c r="AB2960" t="str">
        <f t="shared" si="423"/>
        <v>Not-Potable</v>
      </c>
      <c r="AC2960" t="s">
        <v>40</v>
      </c>
    </row>
    <row r="2961" spans="2:29" x14ac:dyDescent="0.3">
      <c r="B2961">
        <v>4.2335586170352704</v>
      </c>
      <c r="C2961">
        <v>194.97504391444701</v>
      </c>
      <c r="D2961">
        <v>221.85763962956298</v>
      </c>
      <c r="E2961">
        <v>7.1168092837099604</v>
      </c>
      <c r="F2961">
        <v>377.84690251994601</v>
      </c>
      <c r="G2961">
        <v>355.817097268005</v>
      </c>
      <c r="H2961">
        <v>14.859198260426901</v>
      </c>
      <c r="I2961">
        <v>62.016383171647</v>
      </c>
      <c r="J2961">
        <v>3.51567207882354</v>
      </c>
      <c r="O2961" t="str">
        <f t="shared" si="416"/>
        <v>Neutral</v>
      </c>
      <c r="P2961" t="str" cm="1">
        <f t="array" ref="P2961">_xlfn.IFS(C2960&lt;=60,"Soft",
C2960&lt;120,"Moderately Soft",
C2960&lt;=170,"Desirable",
C2960&lt;=240,"Moderately Hard",
C2960&gt;240,"Hard")</f>
        <v>Moderately Hard</v>
      </c>
      <c r="Q2961" t="str" cm="1">
        <f t="array" ref="Q2961">_xlfn.IFS(D2960&lt;50,"Non-Beneficial",
D2960&lt;=150,"Excellent",
D2960&lt;=250,"Good",
D2960&lt;=350,"Average",
D2960&lt;=500,"Poor",
D2960&lt;=800,"Very Poor",
D2960&gt;800,"Unacceptable")</f>
        <v>Good</v>
      </c>
      <c r="R2961" t="str">
        <f t="shared" si="415"/>
        <v>Needs Boiling</v>
      </c>
      <c r="S2961" t="str">
        <f t="shared" si="417"/>
        <v>Safe</v>
      </c>
      <c r="T2961" t="str">
        <f t="shared" si="418"/>
        <v>Acceptable</v>
      </c>
      <c r="U2961" t="str">
        <f t="shared" si="419"/>
        <v>Acceptable</v>
      </c>
      <c r="V2961" t="str">
        <f t="shared" si="420"/>
        <v>Safe</v>
      </c>
      <c r="W2961" t="str">
        <f t="shared" si="421"/>
        <v>Acceptable</v>
      </c>
      <c r="AA2961" t="str">
        <f t="shared" si="422"/>
        <v>Potable</v>
      </c>
      <c r="AB2961" t="str">
        <f t="shared" si="423"/>
        <v>Potable</v>
      </c>
      <c r="AC2961" t="s">
        <v>40</v>
      </c>
    </row>
    <row r="2962" spans="2:29" x14ac:dyDescent="0.3">
      <c r="B2962">
        <v>5.5710197113162598</v>
      </c>
      <c r="C2962">
        <v>189.728229150679</v>
      </c>
      <c r="D2962">
        <v>261.38097610454798</v>
      </c>
      <c r="E2962">
        <v>8.8327620297562799</v>
      </c>
      <c r="F2962">
        <v>361.85554862799103</v>
      </c>
      <c r="G2962">
        <v>434.05125330700901</v>
      </c>
      <c r="H2962">
        <v>16.166931044063901</v>
      </c>
      <c r="I2962">
        <v>88.727372657054801</v>
      </c>
      <c r="J2962">
        <v>3.93130674815438</v>
      </c>
      <c r="O2962" t="str">
        <f t="shared" si="416"/>
        <v>Acidic</v>
      </c>
      <c r="P2962" t="str" cm="1">
        <f t="array" ref="P2962">_xlfn.IFS(C2961&lt;=60,"Soft",
C2961&lt;120,"Moderately Soft",
C2961&lt;=170,"Desirable",
C2961&lt;=240,"Moderately Hard",
C2961&gt;240,"Hard")</f>
        <v>Moderately Hard</v>
      </c>
      <c r="Q2962" t="str" cm="1">
        <f t="array" ref="Q2962">_xlfn.IFS(D2961&lt;50,"Non-Beneficial",
D2961&lt;=150,"Excellent",
D2961&lt;=250,"Good",
D2961&lt;=350,"Average",
D2961&lt;=500,"Poor",
D2961&lt;=800,"Very Poor",
D2961&gt;800,"Unacceptable")</f>
        <v>Good</v>
      </c>
      <c r="R2962" t="str">
        <f t="shared" si="415"/>
        <v>Unacceptable</v>
      </c>
      <c r="S2962" t="str">
        <f t="shared" si="417"/>
        <v>Safe</v>
      </c>
      <c r="T2962" t="str">
        <f t="shared" si="418"/>
        <v>Acceptable</v>
      </c>
      <c r="U2962" t="str">
        <f t="shared" si="419"/>
        <v>Acceptable</v>
      </c>
      <c r="V2962" t="str">
        <f t="shared" si="420"/>
        <v>Safe</v>
      </c>
      <c r="W2962" t="str">
        <f t="shared" si="421"/>
        <v>Acceptable</v>
      </c>
      <c r="AA2962" t="str">
        <f t="shared" si="422"/>
        <v>Not-Potable</v>
      </c>
      <c r="AB2962" t="str">
        <f t="shared" si="423"/>
        <v>Not-Potable</v>
      </c>
      <c r="AC2962" t="s">
        <v>40</v>
      </c>
    </row>
    <row r="2963" spans="2:29" x14ac:dyDescent="0.3">
      <c r="B2963">
        <f>$AG$27</f>
        <v>7.080794504276815</v>
      </c>
      <c r="C2963">
        <v>155.31756160445599</v>
      </c>
      <c r="D2963">
        <v>229.11614485971401</v>
      </c>
      <c r="E2963">
        <v>8.3158159149962199</v>
      </c>
      <c r="F2963">
        <v>409.58637299562997</v>
      </c>
      <c r="G2963">
        <v>424.779663629651</v>
      </c>
      <c r="H2963">
        <v>16.2932288874024</v>
      </c>
      <c r="I2963">
        <v>84.892417585520803</v>
      </c>
      <c r="J2963">
        <v>4.8257017980282004</v>
      </c>
      <c r="O2963" t="str">
        <f t="shared" si="416"/>
        <v>Acidic</v>
      </c>
      <c r="P2963" t="str" cm="1">
        <f t="array" ref="P2963">_xlfn.IFS(C2962&lt;=60,"Soft",
C2962&lt;120,"Moderately Soft",
C2962&lt;=170,"Desirable",
C2962&lt;=240,"Moderately Hard",
C2962&gt;240,"Hard")</f>
        <v>Moderately Hard</v>
      </c>
      <c r="Q2963" t="str" cm="1">
        <f t="array" ref="Q2963">_xlfn.IFS(D2962&lt;50,"Non-Beneficial",
D2962&lt;=150,"Excellent",
D2962&lt;=250,"Good",
D2962&lt;=350,"Average",
D2962&lt;=500,"Poor",
D2962&lt;=800,"Very Poor",
D2962&gt;800,"Unacceptable")</f>
        <v>Average</v>
      </c>
      <c r="R2963" t="str">
        <f t="shared" si="415"/>
        <v>Unacceptable</v>
      </c>
      <c r="S2963" t="str">
        <f t="shared" si="417"/>
        <v>Safe</v>
      </c>
      <c r="T2963" t="str">
        <f t="shared" si="418"/>
        <v>Acceptable</v>
      </c>
      <c r="U2963" t="str">
        <f t="shared" si="419"/>
        <v>Acceptable</v>
      </c>
      <c r="V2963" t="str">
        <f t="shared" si="420"/>
        <v>Unsafe</v>
      </c>
      <c r="W2963" t="str">
        <f t="shared" si="421"/>
        <v>Acceptable</v>
      </c>
      <c r="AA2963" t="str">
        <f t="shared" si="422"/>
        <v>Not-Potable</v>
      </c>
      <c r="AB2963" t="str">
        <f t="shared" si="423"/>
        <v>Not-Potable</v>
      </c>
      <c r="AC2963" t="s">
        <v>40</v>
      </c>
    </row>
    <row r="2964" spans="2:29" x14ac:dyDescent="0.3">
      <c r="B2964">
        <v>8.5271424977310595</v>
      </c>
      <c r="C2964">
        <v>217.39477847982201</v>
      </c>
      <c r="D2964">
        <v>34.130816334064797</v>
      </c>
      <c r="E2964">
        <v>5.6700274210510102</v>
      </c>
      <c r="F2964">
        <v>337.63107330577702</v>
      </c>
      <c r="G2964">
        <v>615.61116692789199</v>
      </c>
      <c r="H2964">
        <v>14.926750990277</v>
      </c>
      <c r="I2964">
        <v>82.590152045058105</v>
      </c>
      <c r="J2964">
        <v>2.6494239050955999</v>
      </c>
      <c r="O2964" t="str">
        <f t="shared" si="416"/>
        <v>Neutral</v>
      </c>
      <c r="P2964" t="str" cm="1">
        <f t="array" ref="P2964">_xlfn.IFS(C2963&lt;=60,"Soft",
C2963&lt;120,"Moderately Soft",
C2963&lt;=170,"Desirable",
C2963&lt;=240,"Moderately Hard",
C2963&gt;240,"Hard")</f>
        <v>Desirable</v>
      </c>
      <c r="Q2964" t="str" cm="1">
        <f t="array" ref="Q2964">_xlfn.IFS(D2963&lt;50,"Non-Beneficial",
D2963&lt;=150,"Excellent",
D2963&lt;=250,"Good",
D2963&lt;=350,"Average",
D2963&lt;=500,"Poor",
D2963&lt;=800,"Very Poor",
D2963&gt;800,"Unacceptable")</f>
        <v>Good</v>
      </c>
      <c r="R2964" t="str">
        <f t="shared" si="415"/>
        <v>Unacceptable</v>
      </c>
      <c r="S2964" t="str">
        <f t="shared" si="417"/>
        <v>Unsafe</v>
      </c>
      <c r="T2964" t="str">
        <f t="shared" si="418"/>
        <v>Acceptable</v>
      </c>
      <c r="U2964" t="str">
        <f t="shared" si="419"/>
        <v>Acceptable</v>
      </c>
      <c r="V2964" t="str">
        <f t="shared" si="420"/>
        <v>Unsafe</v>
      </c>
      <c r="W2964" t="str">
        <f t="shared" si="421"/>
        <v>Acceptable</v>
      </c>
      <c r="AA2964" t="str">
        <f t="shared" si="422"/>
        <v>Not-Potable</v>
      </c>
      <c r="AB2964" t="str">
        <f t="shared" si="423"/>
        <v>Not-Potable</v>
      </c>
      <c r="AC2964" t="s">
        <v>40</v>
      </c>
    </row>
    <row r="2965" spans="2:29" x14ac:dyDescent="0.3">
      <c r="B2965">
        <v>4.57085441260688</v>
      </c>
      <c r="C2965">
        <v>194.96794523962001</v>
      </c>
      <c r="D2965">
        <v>442.60191179405098</v>
      </c>
      <c r="E2965">
        <v>8.0304516692960703</v>
      </c>
      <c r="F2965">
        <f>$AH$27</f>
        <v>333.77577661081307</v>
      </c>
      <c r="G2965">
        <v>460.77905831549901</v>
      </c>
      <c r="H2965">
        <v>17.942185042252099</v>
      </c>
      <c r="I2965">
        <v>79.008272011036496</v>
      </c>
      <c r="J2965">
        <v>4.4841859870551799</v>
      </c>
      <c r="O2965" t="str">
        <f t="shared" si="416"/>
        <v>Alkaline</v>
      </c>
      <c r="P2965" t="str" cm="1">
        <f t="array" ref="P2965">_xlfn.IFS(C2964&lt;=60,"Soft",
C2964&lt;120,"Moderately Soft",
C2964&lt;=170,"Desirable",
C2964&lt;=240,"Moderately Hard",
C2964&gt;240,"Hard")</f>
        <v>Moderately Hard</v>
      </c>
      <c r="Q2965" t="str" cm="1">
        <f t="array" ref="Q2965">_xlfn.IFS(D2964&lt;50,"Non-Beneficial",
D2964&lt;=150,"Excellent",
D2964&lt;=250,"Good",
D2964&lt;=350,"Average",
D2964&lt;=500,"Poor",
D2964&lt;=800,"Very Poor",
D2964&gt;800,"Unacceptable")</f>
        <v>Non-Beneficial</v>
      </c>
      <c r="R2965" t="str">
        <f t="shared" si="415"/>
        <v>Needs Boiling</v>
      </c>
      <c r="S2965" t="str">
        <f t="shared" si="417"/>
        <v>Safe</v>
      </c>
      <c r="T2965" t="str">
        <f t="shared" si="418"/>
        <v>Unacceptable</v>
      </c>
      <c r="U2965" t="str">
        <f t="shared" si="419"/>
        <v>Acceptable</v>
      </c>
      <c r="V2965" t="str">
        <f t="shared" si="420"/>
        <v>Unsafe</v>
      </c>
      <c r="W2965" t="str">
        <f t="shared" si="421"/>
        <v>Acceptable</v>
      </c>
      <c r="AA2965" t="str">
        <f t="shared" si="422"/>
        <v>Not-Potable</v>
      </c>
      <c r="AB2965" t="str">
        <f t="shared" si="423"/>
        <v>Not-Potable</v>
      </c>
      <c r="AC2965" t="s">
        <v>40</v>
      </c>
    </row>
    <row r="2966" spans="2:29" x14ac:dyDescent="0.3">
      <c r="B2966">
        <v>8.9037337750894796</v>
      </c>
      <c r="C2966">
        <v>194.21627524316699</v>
      </c>
      <c r="D2966">
        <v>133.194957053406</v>
      </c>
      <c r="E2966">
        <v>5.5668957921077196</v>
      </c>
      <c r="F2966">
        <v>323.424362417699</v>
      </c>
      <c r="G2966">
        <v>317.34924434082598</v>
      </c>
      <c r="H2966">
        <v>17.130157597690602</v>
      </c>
      <c r="I2966">
        <v>61.428790549027802</v>
      </c>
      <c r="J2966">
        <v>4.3651696416440098</v>
      </c>
      <c r="O2966" t="str">
        <f t="shared" si="416"/>
        <v>Acidic</v>
      </c>
      <c r="P2966" t="str" cm="1">
        <f t="array" ref="P2966">_xlfn.IFS(C2965&lt;=60,"Soft",
C2965&lt;120,"Moderately Soft",
C2965&lt;=170,"Desirable",
C2965&lt;=240,"Moderately Hard",
C2965&gt;240,"Hard")</f>
        <v>Moderately Hard</v>
      </c>
      <c r="Q2966" t="str" cm="1">
        <f t="array" ref="Q2966">_xlfn.IFS(D2965&lt;50,"Non-Beneficial",
D2965&lt;=150,"Excellent",
D2965&lt;=250,"Good",
D2965&lt;=350,"Average",
D2965&lt;=500,"Poor",
D2965&lt;=800,"Very Poor",
D2965&gt;800,"Unacceptable")</f>
        <v>Poor</v>
      </c>
      <c r="R2966" t="str">
        <f t="shared" si="415"/>
        <v>Unacceptable</v>
      </c>
      <c r="S2966" t="str">
        <f t="shared" si="417"/>
        <v>Safe</v>
      </c>
      <c r="T2966" t="str">
        <f t="shared" si="418"/>
        <v>Acceptable</v>
      </c>
      <c r="U2966" t="str">
        <f t="shared" si="419"/>
        <v>Acceptable</v>
      </c>
      <c r="V2966" t="str">
        <f t="shared" si="420"/>
        <v>Safe</v>
      </c>
      <c r="W2966" t="str">
        <f t="shared" si="421"/>
        <v>Acceptable</v>
      </c>
      <c r="AA2966" t="str">
        <f t="shared" si="422"/>
        <v>Not-Potable</v>
      </c>
      <c r="AB2966" t="str">
        <f t="shared" si="423"/>
        <v>Not-Potable</v>
      </c>
      <c r="AC2966" t="s">
        <v>40</v>
      </c>
    </row>
    <row r="2967" spans="2:29" x14ac:dyDescent="0.3">
      <c r="B2967">
        <v>9.4599305099266608</v>
      </c>
      <c r="C2967">
        <v>222.89465932802</v>
      </c>
      <c r="D2967">
        <v>144.50175746881598</v>
      </c>
      <c r="E2967">
        <v>6.7909138937534097</v>
      </c>
      <c r="F2967">
        <v>293.74632054171798</v>
      </c>
      <c r="G2967">
        <v>433.14500491511899</v>
      </c>
      <c r="H2967">
        <v>9.0691614779552197</v>
      </c>
      <c r="I2967">
        <v>67.906812724916506</v>
      </c>
      <c r="J2967">
        <v>3.3228897379538198</v>
      </c>
      <c r="O2967" t="str">
        <f t="shared" si="416"/>
        <v>Alkaline</v>
      </c>
      <c r="P2967" t="str" cm="1">
        <f t="array" ref="P2967">_xlfn.IFS(C2966&lt;=60,"Soft",
C2966&lt;120,"Moderately Soft",
C2966&lt;=170,"Desirable",
C2966&lt;=240,"Moderately Hard",
C2966&gt;240,"Hard")</f>
        <v>Moderately Hard</v>
      </c>
      <c r="Q2967" t="str" cm="1">
        <f t="array" ref="Q2967">_xlfn.IFS(D2966&lt;50,"Non-Beneficial",
D2966&lt;=150,"Excellent",
D2966&lt;=250,"Good",
D2966&lt;=350,"Average",
D2966&lt;=500,"Poor",
D2966&lt;=800,"Very Poor",
D2966&gt;800,"Unacceptable")</f>
        <v>Excellent</v>
      </c>
      <c r="R2967" t="str">
        <f t="shared" si="415"/>
        <v>Needs Boiling</v>
      </c>
      <c r="S2967" t="str">
        <f t="shared" si="417"/>
        <v>Safe</v>
      </c>
      <c r="T2967" t="str">
        <f t="shared" si="418"/>
        <v>Acceptable</v>
      </c>
      <c r="U2967" t="str">
        <f t="shared" si="419"/>
        <v>Acceptable</v>
      </c>
      <c r="V2967" t="str">
        <f t="shared" si="420"/>
        <v>Safe</v>
      </c>
      <c r="W2967" t="str">
        <f t="shared" si="421"/>
        <v>Acceptable</v>
      </c>
      <c r="AA2967" t="str">
        <f t="shared" si="422"/>
        <v>Not-Potable</v>
      </c>
      <c r="AB2967" t="str">
        <f t="shared" si="423"/>
        <v>Potable</v>
      </c>
      <c r="AC2967" t="s">
        <v>40</v>
      </c>
    </row>
    <row r="2968" spans="2:29" x14ac:dyDescent="0.3">
      <c r="B2968">
        <v>6.0402816621327897</v>
      </c>
      <c r="C2968">
        <v>139.77087229812901</v>
      </c>
      <c r="D2968">
        <v>204.72874587935101</v>
      </c>
      <c r="E2968">
        <v>6.8109777977982198</v>
      </c>
      <c r="F2968">
        <v>357.59327686624198</v>
      </c>
      <c r="G2968">
        <v>488.27493006185301</v>
      </c>
      <c r="H2968">
        <v>15.882251676006099</v>
      </c>
      <c r="I2968">
        <v>53.2790417028259</v>
      </c>
      <c r="J2968">
        <v>5.7615803220339004</v>
      </c>
      <c r="O2968" t="str">
        <f t="shared" si="416"/>
        <v>Alkaline</v>
      </c>
      <c r="P2968" t="str" cm="1">
        <f t="array" ref="P2968">_xlfn.IFS(C2967&lt;=60,"Soft",
C2967&lt;120,"Moderately Soft",
C2967&lt;=170,"Desirable",
C2967&lt;=240,"Moderately Hard",
C2967&gt;240,"Hard")</f>
        <v>Moderately Hard</v>
      </c>
      <c r="Q2968" t="str" cm="1">
        <f t="array" ref="Q2968">_xlfn.IFS(D2967&lt;50,"Non-Beneficial",
D2967&lt;=150,"Excellent",
D2967&lt;=250,"Good",
D2967&lt;=350,"Average",
D2967&lt;=500,"Poor",
D2967&lt;=800,"Very Poor",
D2967&gt;800,"Unacceptable")</f>
        <v>Excellent</v>
      </c>
      <c r="R2968" t="str">
        <f t="shared" si="415"/>
        <v>Needs Boiling</v>
      </c>
      <c r="S2968" t="str">
        <f t="shared" si="417"/>
        <v>Safe</v>
      </c>
      <c r="T2968" t="str">
        <f t="shared" si="418"/>
        <v>Acceptable</v>
      </c>
      <c r="U2968" t="str">
        <f t="shared" si="419"/>
        <v>Acceptable</v>
      </c>
      <c r="V2968" t="str">
        <f t="shared" si="420"/>
        <v>Safe</v>
      </c>
      <c r="W2968" t="str">
        <f t="shared" si="421"/>
        <v>Acceptable</v>
      </c>
      <c r="AA2968" t="str">
        <f t="shared" si="422"/>
        <v>Not-Potable</v>
      </c>
      <c r="AB2968" t="str">
        <f t="shared" si="423"/>
        <v>Potable</v>
      </c>
      <c r="AC2968" t="s">
        <v>40</v>
      </c>
    </row>
    <row r="2969" spans="2:29" x14ac:dyDescent="0.3">
      <c r="B2969">
        <f>$AG$27</f>
        <v>7.080794504276815</v>
      </c>
      <c r="C2969">
        <v>171.16664639773501</v>
      </c>
      <c r="D2969">
        <v>204.12283907780701</v>
      </c>
      <c r="E2969">
        <v>6.8963180146232501</v>
      </c>
      <c r="F2969">
        <v>367.18951416635002</v>
      </c>
      <c r="G2969">
        <v>354.27034481844998</v>
      </c>
      <c r="H2969">
        <v>16.403175242530398</v>
      </c>
      <c r="I2969">
        <v>63.257907143595503</v>
      </c>
      <c r="J2969">
        <v>3.9789326559790901</v>
      </c>
      <c r="O2969" t="str">
        <f t="shared" si="416"/>
        <v>Acidic</v>
      </c>
      <c r="P2969" t="str" cm="1">
        <f t="array" ref="P2969">_xlfn.IFS(C2968&lt;=60,"Soft",
C2968&lt;120,"Moderately Soft",
C2968&lt;=170,"Desirable",
C2968&lt;=240,"Moderately Hard",
C2968&gt;240,"Hard")</f>
        <v>Desirable</v>
      </c>
      <c r="Q2969" t="str" cm="1">
        <f t="array" ref="Q2969">_xlfn.IFS(D2968&lt;50,"Non-Beneficial",
D2968&lt;=150,"Excellent",
D2968&lt;=250,"Good",
D2968&lt;=350,"Average",
D2968&lt;=500,"Poor",
D2968&lt;=800,"Very Poor",
D2968&gt;800,"Unacceptable")</f>
        <v>Good</v>
      </c>
      <c r="R2969" t="str">
        <f t="shared" si="415"/>
        <v>Needs Boiling</v>
      </c>
      <c r="S2969" t="str">
        <f t="shared" si="417"/>
        <v>Safe</v>
      </c>
      <c r="T2969" t="str">
        <f t="shared" si="418"/>
        <v>Acceptable</v>
      </c>
      <c r="U2969" t="str">
        <f t="shared" si="419"/>
        <v>Acceptable</v>
      </c>
      <c r="V2969" t="str">
        <f t="shared" si="420"/>
        <v>Safe</v>
      </c>
      <c r="W2969" t="str">
        <f t="shared" si="421"/>
        <v>Unacceptable</v>
      </c>
      <c r="AA2969" t="str">
        <f t="shared" si="422"/>
        <v>Not-Potable</v>
      </c>
      <c r="AB2969" t="str">
        <f t="shared" si="423"/>
        <v>Not-Potable</v>
      </c>
      <c r="AC2969" t="s">
        <v>40</v>
      </c>
    </row>
    <row r="2970" spans="2:29" x14ac:dyDescent="0.3">
      <c r="B2970">
        <v>4.66349219217203</v>
      </c>
      <c r="C2970">
        <v>170.95182960133201</v>
      </c>
      <c r="D2970">
        <v>414.526255742552</v>
      </c>
      <c r="E2970">
        <v>8.7257653901915209</v>
      </c>
      <c r="F2970">
        <v>362.41541871734103</v>
      </c>
      <c r="G2970">
        <v>378.14900015553098</v>
      </c>
      <c r="H2970">
        <v>16.274051010453199</v>
      </c>
      <c r="I2970">
        <v>60.618754148074302</v>
      </c>
      <c r="J2970">
        <v>3.7422934542026698</v>
      </c>
      <c r="O2970" t="str">
        <f t="shared" si="416"/>
        <v>Neutral</v>
      </c>
      <c r="P2970" t="str" cm="1">
        <f t="array" ref="P2970">_xlfn.IFS(C2969&lt;=60,"Soft",
C2969&lt;120,"Moderately Soft",
C2969&lt;=170,"Desirable",
C2969&lt;=240,"Moderately Hard",
C2969&gt;240,"Hard")</f>
        <v>Moderately Hard</v>
      </c>
      <c r="Q2970" t="str" cm="1">
        <f t="array" ref="Q2970">_xlfn.IFS(D2969&lt;50,"Non-Beneficial",
D2969&lt;=150,"Excellent",
D2969&lt;=250,"Good",
D2969&lt;=350,"Average",
D2969&lt;=500,"Poor",
D2969&lt;=800,"Very Poor",
D2969&gt;800,"Unacceptable")</f>
        <v>Good</v>
      </c>
      <c r="R2970" t="str">
        <f t="shared" si="415"/>
        <v>Needs Boiling</v>
      </c>
      <c r="S2970" t="str">
        <f t="shared" si="417"/>
        <v>Safe</v>
      </c>
      <c r="T2970" t="str">
        <f t="shared" si="418"/>
        <v>Acceptable</v>
      </c>
      <c r="U2970" t="str">
        <f t="shared" si="419"/>
        <v>Acceptable</v>
      </c>
      <c r="V2970" t="str">
        <f t="shared" si="420"/>
        <v>Safe</v>
      </c>
      <c r="W2970" t="str">
        <f t="shared" si="421"/>
        <v>Acceptable</v>
      </c>
      <c r="AA2970" t="str">
        <f t="shared" si="422"/>
        <v>Potable</v>
      </c>
      <c r="AB2970" t="str">
        <f t="shared" si="423"/>
        <v>Potable</v>
      </c>
      <c r="AC2970" t="s">
        <v>40</v>
      </c>
    </row>
    <row r="2971" spans="2:29" x14ac:dyDescent="0.3">
      <c r="B2971">
        <v>5.72633621577915</v>
      </c>
      <c r="C2971">
        <v>191.75228971567401</v>
      </c>
      <c r="D2971">
        <v>358.99280308832698</v>
      </c>
      <c r="E2971">
        <v>8.0666540240348308</v>
      </c>
      <c r="F2971">
        <v>378.77460459455602</v>
      </c>
      <c r="G2971">
        <v>307.98755110489702</v>
      </c>
      <c r="H2971">
        <v>12.568720680384301</v>
      </c>
      <c r="I2971">
        <v>60.192350780485697</v>
      </c>
      <c r="J2971">
        <v>3.9122890818469802</v>
      </c>
      <c r="O2971" t="str">
        <f t="shared" si="416"/>
        <v>Acidic</v>
      </c>
      <c r="P2971" t="str" cm="1">
        <f t="array" ref="P2971">_xlfn.IFS(C2970&lt;=60,"Soft",
C2970&lt;120,"Moderately Soft",
C2970&lt;=170,"Desirable",
C2970&lt;=240,"Moderately Hard",
C2970&gt;240,"Hard")</f>
        <v>Moderately Hard</v>
      </c>
      <c r="Q2971" t="str" cm="1">
        <f t="array" ref="Q2971">_xlfn.IFS(D2970&lt;50,"Non-Beneficial",
D2970&lt;=150,"Excellent",
D2970&lt;=250,"Good",
D2970&lt;=350,"Average",
D2970&lt;=500,"Poor",
D2970&lt;=800,"Very Poor",
D2970&gt;800,"Unacceptable")</f>
        <v>Poor</v>
      </c>
      <c r="R2971" t="str">
        <f t="shared" si="415"/>
        <v>Unacceptable</v>
      </c>
      <c r="S2971" t="str">
        <f t="shared" si="417"/>
        <v>Safe</v>
      </c>
      <c r="T2971" t="str">
        <f t="shared" si="418"/>
        <v>Acceptable</v>
      </c>
      <c r="U2971" t="str">
        <f t="shared" si="419"/>
        <v>Acceptable</v>
      </c>
      <c r="V2971" t="str">
        <f t="shared" si="420"/>
        <v>Safe</v>
      </c>
      <c r="W2971" t="str">
        <f t="shared" si="421"/>
        <v>Acceptable</v>
      </c>
      <c r="AA2971" t="str">
        <f t="shared" si="422"/>
        <v>Not-Potable</v>
      </c>
      <c r="AB2971" t="str">
        <f t="shared" si="423"/>
        <v>Not-Potable</v>
      </c>
      <c r="AC2971" t="s">
        <v>40</v>
      </c>
    </row>
    <row r="2972" spans="2:29" x14ac:dyDescent="0.3">
      <c r="B2972">
        <v>10.9331107235008</v>
      </c>
      <c r="C2972">
        <v>162.424918471719</v>
      </c>
      <c r="D2972">
        <v>188.46634913196499</v>
      </c>
      <c r="E2972">
        <v>7.08526075584893</v>
      </c>
      <c r="F2972">
        <f>$AH$27</f>
        <v>333.77577661081307</v>
      </c>
      <c r="G2972">
        <v>593.72576405241603</v>
      </c>
      <c r="H2972">
        <v>14.977233245343401</v>
      </c>
      <c r="I2972">
        <v>60.690579949309203</v>
      </c>
      <c r="J2972">
        <v>3.8949886244332701</v>
      </c>
      <c r="O2972" t="str">
        <f t="shared" si="416"/>
        <v>Acidic</v>
      </c>
      <c r="P2972" t="str" cm="1">
        <f t="array" ref="P2972">_xlfn.IFS(C2971&lt;=60,"Soft",
C2971&lt;120,"Moderately Soft",
C2971&lt;=170,"Desirable",
C2971&lt;=240,"Moderately Hard",
C2971&gt;240,"Hard")</f>
        <v>Moderately Hard</v>
      </c>
      <c r="Q2972" t="str" cm="1">
        <f t="array" ref="Q2972">_xlfn.IFS(D2971&lt;50,"Non-Beneficial",
D2971&lt;=150,"Excellent",
D2971&lt;=250,"Good",
D2971&lt;=350,"Average",
D2971&lt;=500,"Poor",
D2971&lt;=800,"Very Poor",
D2971&gt;800,"Unacceptable")</f>
        <v>Poor</v>
      </c>
      <c r="R2972" t="str">
        <f t="shared" si="415"/>
        <v>Unacceptable</v>
      </c>
      <c r="S2972" t="str">
        <f t="shared" si="417"/>
        <v>Safe</v>
      </c>
      <c r="T2972" t="str">
        <f t="shared" si="418"/>
        <v>Acceptable</v>
      </c>
      <c r="U2972" t="str">
        <f t="shared" si="419"/>
        <v>Acceptable</v>
      </c>
      <c r="V2972" t="str">
        <f t="shared" si="420"/>
        <v>Safe</v>
      </c>
      <c r="W2972" t="str">
        <f t="shared" si="421"/>
        <v>Acceptable</v>
      </c>
      <c r="AA2972" t="str">
        <f t="shared" si="422"/>
        <v>Not-Potable</v>
      </c>
      <c r="AB2972" t="str">
        <f t="shared" si="423"/>
        <v>Not-Potable</v>
      </c>
      <c r="AC2972" t="s">
        <v>40</v>
      </c>
    </row>
    <row r="2973" spans="2:29" x14ac:dyDescent="0.3">
      <c r="B2973">
        <v>4.2815220886728103</v>
      </c>
      <c r="C2973">
        <v>188.78357657425499</v>
      </c>
      <c r="D2973">
        <v>223.30466787311002</v>
      </c>
      <c r="E2973">
        <v>6.9576761985002999</v>
      </c>
      <c r="F2973">
        <v>325.16081897187598</v>
      </c>
      <c r="G2973">
        <v>306.69250419342802</v>
      </c>
      <c r="H2973">
        <v>16.274856570389701</v>
      </c>
      <c r="I2973">
        <v>82.595222692211607</v>
      </c>
      <c r="J2973">
        <v>4.3711671683417697</v>
      </c>
      <c r="O2973" t="str">
        <f t="shared" si="416"/>
        <v>Alkaline</v>
      </c>
      <c r="P2973" t="str" cm="1">
        <f t="array" ref="P2973">_xlfn.IFS(C2972&lt;=60,"Soft",
C2972&lt;120,"Moderately Soft",
C2972&lt;=170,"Desirable",
C2972&lt;=240,"Moderately Hard",
C2972&gt;240,"Hard")</f>
        <v>Desirable</v>
      </c>
      <c r="Q2973" t="str" cm="1">
        <f t="array" ref="Q2973">_xlfn.IFS(D2972&lt;50,"Non-Beneficial",
D2972&lt;=150,"Excellent",
D2972&lt;=250,"Good",
D2972&lt;=350,"Average",
D2972&lt;=500,"Poor",
D2972&lt;=800,"Very Poor",
D2972&gt;800,"Unacceptable")</f>
        <v>Good</v>
      </c>
      <c r="R2973" t="str">
        <f t="shared" si="415"/>
        <v>Unacceptable</v>
      </c>
      <c r="S2973" t="str">
        <f t="shared" si="417"/>
        <v>Safe</v>
      </c>
      <c r="T2973" t="str">
        <f t="shared" si="418"/>
        <v>Unacceptable</v>
      </c>
      <c r="U2973" t="str">
        <f t="shared" si="419"/>
        <v>Acceptable</v>
      </c>
      <c r="V2973" t="str">
        <f t="shared" si="420"/>
        <v>Safe</v>
      </c>
      <c r="W2973" t="str">
        <f t="shared" si="421"/>
        <v>Acceptable</v>
      </c>
      <c r="AA2973" t="str">
        <f t="shared" si="422"/>
        <v>Not-Potable</v>
      </c>
      <c r="AB2973" t="str">
        <f t="shared" si="423"/>
        <v>Not-Potable</v>
      </c>
      <c r="AC2973" t="s">
        <v>40</v>
      </c>
    </row>
    <row r="2974" spans="2:29" x14ac:dyDescent="0.3">
      <c r="B2974">
        <v>7.9484883721691002</v>
      </c>
      <c r="C2974">
        <v>197.59454209857799</v>
      </c>
      <c r="D2974">
        <v>236.021878318337</v>
      </c>
      <c r="E2974">
        <v>7.0984582526502598</v>
      </c>
      <c r="F2974">
        <f>$AH$27</f>
        <v>333.77577661081307</v>
      </c>
      <c r="G2974">
        <v>394.76798851410399</v>
      </c>
      <c r="H2974">
        <v>14.876693759461601</v>
      </c>
      <c r="I2974">
        <v>78.974226520327093</v>
      </c>
      <c r="J2974">
        <v>3.89112434632648</v>
      </c>
      <c r="O2974" t="str">
        <f t="shared" si="416"/>
        <v>Acidic</v>
      </c>
      <c r="P2974" t="str" cm="1">
        <f t="array" ref="P2974">_xlfn.IFS(C2973&lt;=60,"Soft",
C2973&lt;120,"Moderately Soft",
C2973&lt;=170,"Desirable",
C2973&lt;=240,"Moderately Hard",
C2973&gt;240,"Hard")</f>
        <v>Moderately Hard</v>
      </c>
      <c r="Q2974" t="str" cm="1">
        <f t="array" ref="Q2974">_xlfn.IFS(D2973&lt;50,"Non-Beneficial",
D2973&lt;=150,"Excellent",
D2973&lt;=250,"Good",
D2973&lt;=350,"Average",
D2973&lt;=500,"Poor",
D2973&lt;=800,"Very Poor",
D2973&gt;800,"Unacceptable")</f>
        <v>Good</v>
      </c>
      <c r="R2974" t="str">
        <f t="shared" si="415"/>
        <v>Needs Boiling</v>
      </c>
      <c r="S2974" t="str">
        <f t="shared" si="417"/>
        <v>Safe</v>
      </c>
      <c r="T2974" t="str">
        <f t="shared" si="418"/>
        <v>Acceptable</v>
      </c>
      <c r="U2974" t="str">
        <f t="shared" si="419"/>
        <v>Acceptable</v>
      </c>
      <c r="V2974" t="str">
        <f t="shared" si="420"/>
        <v>Unsafe</v>
      </c>
      <c r="W2974" t="str">
        <f t="shared" si="421"/>
        <v>Acceptable</v>
      </c>
      <c r="AA2974" t="str">
        <f t="shared" si="422"/>
        <v>Not-Potable</v>
      </c>
      <c r="AB2974" t="str">
        <f t="shared" si="423"/>
        <v>Not-Potable</v>
      </c>
      <c r="AC2974" t="s">
        <v>40</v>
      </c>
    </row>
    <row r="2975" spans="2:29" x14ac:dyDescent="0.3">
      <c r="B2975">
        <v>6.82564703696272</v>
      </c>
      <c r="C2975">
        <v>176.84106250266501</v>
      </c>
      <c r="D2975">
        <v>128.38914372603699</v>
      </c>
      <c r="E2975">
        <v>5.7924247475392603</v>
      </c>
      <c r="F2975">
        <v>393.79864818971998</v>
      </c>
      <c r="G2975">
        <v>447.28911533409502</v>
      </c>
      <c r="H2975">
        <v>15.8213463137721</v>
      </c>
      <c r="I2975">
        <v>104.230949171406</v>
      </c>
      <c r="J2975">
        <v>2.8044803845141901</v>
      </c>
      <c r="O2975" t="str">
        <f t="shared" si="416"/>
        <v>Neutral</v>
      </c>
      <c r="P2975" t="str" cm="1">
        <f t="array" ref="P2975">_xlfn.IFS(C2974&lt;=60,"Soft",
C2974&lt;120,"Moderately Soft",
C2974&lt;=170,"Desirable",
C2974&lt;=240,"Moderately Hard",
C2974&gt;240,"Hard")</f>
        <v>Moderately Hard</v>
      </c>
      <c r="Q2975" t="str" cm="1">
        <f t="array" ref="Q2975">_xlfn.IFS(D2974&lt;50,"Non-Beneficial",
D2974&lt;=150,"Excellent",
D2974&lt;=250,"Good",
D2974&lt;=350,"Average",
D2974&lt;=500,"Poor",
D2974&lt;=800,"Very Poor",
D2974&gt;800,"Unacceptable")</f>
        <v>Good</v>
      </c>
      <c r="R2975" t="str">
        <f t="shared" si="415"/>
        <v>Unacceptable</v>
      </c>
      <c r="S2975" t="str">
        <f t="shared" si="417"/>
        <v>Safe</v>
      </c>
      <c r="T2975" t="str">
        <f t="shared" si="418"/>
        <v>Acceptable</v>
      </c>
      <c r="U2975" t="str">
        <f t="shared" si="419"/>
        <v>Acceptable</v>
      </c>
      <c r="V2975" t="str">
        <f t="shared" si="420"/>
        <v>Safe</v>
      </c>
      <c r="W2975" t="str">
        <f t="shared" si="421"/>
        <v>Acceptable</v>
      </c>
      <c r="AA2975" t="str">
        <f t="shared" si="422"/>
        <v>Not-Potable</v>
      </c>
      <c r="AB2975" t="str">
        <f t="shared" si="423"/>
        <v>Potable</v>
      </c>
      <c r="AC2975" t="s">
        <v>40</v>
      </c>
    </row>
    <row r="2976" spans="2:29" x14ac:dyDescent="0.3">
      <c r="B2976">
        <v>7.28537119108349</v>
      </c>
      <c r="C2976">
        <v>169.14919000536199</v>
      </c>
      <c r="D2976">
        <v>173.75970744803899</v>
      </c>
      <c r="E2976">
        <v>9.4046873072608701</v>
      </c>
      <c r="F2976">
        <v>394.09242399390098</v>
      </c>
      <c r="G2976">
        <v>373.19028214907399</v>
      </c>
      <c r="H2976">
        <v>15.2605098586226</v>
      </c>
      <c r="I2976">
        <v>80.795985270785906</v>
      </c>
      <c r="J2976">
        <v>3.6944820469170399</v>
      </c>
      <c r="O2976" t="str">
        <f t="shared" si="416"/>
        <v>Drinkable</v>
      </c>
      <c r="P2976" t="str" cm="1">
        <f t="array" ref="P2976">_xlfn.IFS(C2975&lt;=60,"Soft",
C2975&lt;120,"Moderately Soft",
C2975&lt;=170,"Desirable",
C2975&lt;=240,"Moderately Hard",
C2975&gt;240,"Hard")</f>
        <v>Moderately Hard</v>
      </c>
      <c r="Q2976" t="str" cm="1">
        <f t="array" ref="Q2976">_xlfn.IFS(D2975&lt;50,"Non-Beneficial",
D2975&lt;=150,"Excellent",
D2975&lt;=250,"Good",
D2975&lt;=350,"Average",
D2975&lt;=500,"Poor",
D2975&lt;=800,"Very Poor",
D2975&gt;800,"Unacceptable")</f>
        <v>Excellent</v>
      </c>
      <c r="R2976" t="str">
        <f t="shared" si="415"/>
        <v>Needs Boiling</v>
      </c>
      <c r="S2976" t="str">
        <f t="shared" si="417"/>
        <v>Safe</v>
      </c>
      <c r="T2976" t="str">
        <f t="shared" si="418"/>
        <v>Acceptable</v>
      </c>
      <c r="U2976" t="str">
        <f t="shared" si="419"/>
        <v>Acceptable</v>
      </c>
      <c r="V2976" t="str">
        <f t="shared" si="420"/>
        <v>Unsafe</v>
      </c>
      <c r="W2976" t="str">
        <f t="shared" si="421"/>
        <v>Acceptable</v>
      </c>
      <c r="AA2976" t="str">
        <f t="shared" si="422"/>
        <v>Not-Potable</v>
      </c>
      <c r="AB2976" t="str">
        <f t="shared" si="423"/>
        <v>Potable</v>
      </c>
      <c r="AC2976" t="s">
        <v>40</v>
      </c>
    </row>
    <row r="2977" spans="2:29" x14ac:dyDescent="0.3">
      <c r="B2977">
        <v>5.9849412146503003</v>
      </c>
      <c r="C2977">
        <v>180.776561668764</v>
      </c>
      <c r="D2977">
        <v>332.44555596990597</v>
      </c>
      <c r="E2977">
        <v>8.0865170165639597</v>
      </c>
      <c r="F2977">
        <v>364.70639366222099</v>
      </c>
      <c r="G2977">
        <v>392.97101966926198</v>
      </c>
      <c r="H2977">
        <v>20.471816764150901</v>
      </c>
      <c r="I2977">
        <v>50.141601816496497</v>
      </c>
      <c r="J2977">
        <v>3.4886752740390801</v>
      </c>
      <c r="O2977" t="str">
        <f t="shared" si="416"/>
        <v>Neutral</v>
      </c>
      <c r="P2977" t="str" cm="1">
        <f t="array" ref="P2977">_xlfn.IFS(C2976&lt;=60,"Soft",
C2976&lt;120,"Moderately Soft",
C2976&lt;=170,"Desirable",
C2976&lt;=240,"Moderately Hard",
C2976&gt;240,"Hard")</f>
        <v>Desirable</v>
      </c>
      <c r="Q2977" t="str" cm="1">
        <f t="array" ref="Q2977">_xlfn.IFS(D2976&lt;50,"Non-Beneficial",
D2976&lt;=150,"Excellent",
D2976&lt;=250,"Good",
D2976&lt;=350,"Average",
D2976&lt;=500,"Poor",
D2976&lt;=800,"Very Poor",
D2976&gt;800,"Unacceptable")</f>
        <v>Good</v>
      </c>
      <c r="R2977" t="str">
        <f t="shared" si="415"/>
        <v>Unacceptable</v>
      </c>
      <c r="S2977" t="str">
        <f t="shared" si="417"/>
        <v>Safe</v>
      </c>
      <c r="T2977" t="str">
        <f t="shared" si="418"/>
        <v>Acceptable</v>
      </c>
      <c r="U2977" t="str">
        <f t="shared" si="419"/>
        <v>Acceptable</v>
      </c>
      <c r="V2977" t="str">
        <f t="shared" si="420"/>
        <v>Unsafe</v>
      </c>
      <c r="W2977" t="str">
        <f t="shared" si="421"/>
        <v>Acceptable</v>
      </c>
      <c r="AA2977" t="str">
        <f t="shared" si="422"/>
        <v>Not-Potable</v>
      </c>
      <c r="AB2977" t="str">
        <f t="shared" si="423"/>
        <v>Not-Potable</v>
      </c>
      <c r="AC2977" t="s">
        <v>40</v>
      </c>
    </row>
    <row r="2978" spans="2:29" x14ac:dyDescent="0.3">
      <c r="B2978">
        <v>5.3689883443773398</v>
      </c>
      <c r="C2978">
        <v>250.66091599510901</v>
      </c>
      <c r="D2978">
        <v>159.73686891197099</v>
      </c>
      <c r="E2978">
        <v>6.4162983065822798</v>
      </c>
      <c r="F2978">
        <v>277.15193765979001</v>
      </c>
      <c r="G2978">
        <v>334.81995443651499</v>
      </c>
      <c r="H2978">
        <v>15.6843620164434</v>
      </c>
      <c r="I2978">
        <v>44.0403821682428</v>
      </c>
      <c r="J2978">
        <v>3.7378827799778902</v>
      </c>
      <c r="O2978" t="str">
        <f t="shared" si="416"/>
        <v>Acidic</v>
      </c>
      <c r="P2978" t="str" cm="1">
        <f t="array" ref="P2978">_xlfn.IFS(C2977&lt;=60,"Soft",
C2977&lt;120,"Moderately Soft",
C2977&lt;=170,"Desirable",
C2977&lt;=240,"Moderately Hard",
C2977&gt;240,"Hard")</f>
        <v>Moderately Hard</v>
      </c>
      <c r="Q2978" t="str" cm="1">
        <f t="array" ref="Q2978">_xlfn.IFS(D2977&lt;50,"Non-Beneficial",
D2977&lt;=150,"Excellent",
D2977&lt;=250,"Good",
D2977&lt;=350,"Average",
D2977&lt;=500,"Poor",
D2977&lt;=800,"Very Poor",
D2977&gt;800,"Unacceptable")</f>
        <v>Average</v>
      </c>
      <c r="R2978" t="str">
        <f t="shared" si="415"/>
        <v>Unacceptable</v>
      </c>
      <c r="S2978" t="str">
        <f t="shared" si="417"/>
        <v>Safe</v>
      </c>
      <c r="T2978" t="str">
        <f t="shared" si="418"/>
        <v>Acceptable</v>
      </c>
      <c r="U2978" t="str">
        <f t="shared" si="419"/>
        <v>Unacceptable</v>
      </c>
      <c r="V2978" t="str">
        <f t="shared" si="420"/>
        <v>Safe</v>
      </c>
      <c r="W2978" t="str">
        <f t="shared" si="421"/>
        <v>Acceptable</v>
      </c>
      <c r="AA2978" t="str">
        <f t="shared" si="422"/>
        <v>Not-Potable</v>
      </c>
      <c r="AB2978" t="str">
        <f t="shared" si="423"/>
        <v>Not-Potable</v>
      </c>
      <c r="AC2978" t="s">
        <v>40</v>
      </c>
    </row>
    <row r="2979" spans="2:29" x14ac:dyDescent="0.3">
      <c r="B2979">
        <v>4.01659023260338</v>
      </c>
      <c r="C2979">
        <v>255.61656877860699</v>
      </c>
      <c r="D2979">
        <v>286.12266106917997</v>
      </c>
      <c r="E2979">
        <v>7.3405950241949496</v>
      </c>
      <c r="F2979">
        <v>290.69066132670599</v>
      </c>
      <c r="G2979">
        <v>442.38511819344399</v>
      </c>
      <c r="H2979">
        <v>9.3057328581455696</v>
      </c>
      <c r="I2979">
        <v>71.342131544938795</v>
      </c>
      <c r="J2979">
        <v>4.41713415255398</v>
      </c>
      <c r="O2979" t="str">
        <f t="shared" si="416"/>
        <v>Acidic</v>
      </c>
      <c r="P2979" t="str" cm="1">
        <f t="array" ref="P2979">_xlfn.IFS(C2978&lt;=60,"Soft",
C2978&lt;120,"Moderately Soft",
C2978&lt;=170,"Desirable",
C2978&lt;=240,"Moderately Hard",
C2978&gt;240,"Hard")</f>
        <v>Hard</v>
      </c>
      <c r="Q2979" t="str" cm="1">
        <f t="array" ref="Q2979">_xlfn.IFS(D2978&lt;50,"Non-Beneficial",
D2978&lt;=150,"Excellent",
D2978&lt;=250,"Good",
D2978&lt;=350,"Average",
D2978&lt;=500,"Poor",
D2978&lt;=800,"Very Poor",
D2978&gt;800,"Unacceptable")</f>
        <v>Good</v>
      </c>
      <c r="R2979" t="str">
        <f t="shared" si="415"/>
        <v>Needs Boiling</v>
      </c>
      <c r="S2979" t="str">
        <f t="shared" si="417"/>
        <v>Safe</v>
      </c>
      <c r="T2979" t="str">
        <f t="shared" si="418"/>
        <v>Acceptable</v>
      </c>
      <c r="U2979" t="str">
        <f t="shared" si="419"/>
        <v>Acceptable</v>
      </c>
      <c r="V2979" t="str">
        <f t="shared" si="420"/>
        <v>Safe</v>
      </c>
      <c r="W2979" t="str">
        <f t="shared" si="421"/>
        <v>Acceptable</v>
      </c>
      <c r="AA2979" t="str">
        <f t="shared" si="422"/>
        <v>Not-Potable</v>
      </c>
      <c r="AB2979" t="str">
        <f t="shared" si="423"/>
        <v>Not-Potable</v>
      </c>
      <c r="AC2979" t="s">
        <v>40</v>
      </c>
    </row>
    <row r="2980" spans="2:29" x14ac:dyDescent="0.3">
      <c r="B2980">
        <f>$AG$27</f>
        <v>7.080794504276815</v>
      </c>
      <c r="C2980">
        <v>254.12538875006399</v>
      </c>
      <c r="D2980">
        <v>99.591350153986895</v>
      </c>
      <c r="E2980">
        <v>4.0085841096434098</v>
      </c>
      <c r="F2980">
        <f>$AH$27</f>
        <v>333.77577661081307</v>
      </c>
      <c r="G2980">
        <v>364.80627315492899</v>
      </c>
      <c r="H2980">
        <v>11.316645280298699</v>
      </c>
      <c r="I2980">
        <v>59.353221106374598</v>
      </c>
      <c r="J2980">
        <v>3.17054308697191</v>
      </c>
      <c r="O2980" t="str">
        <f t="shared" si="416"/>
        <v>Acidic</v>
      </c>
      <c r="P2980" t="str" cm="1">
        <f t="array" ref="P2980">_xlfn.IFS(C2979&lt;=60,"Soft",
C2979&lt;120,"Moderately Soft",
C2979&lt;=170,"Desirable",
C2979&lt;=240,"Moderately Hard",
C2979&gt;240,"Hard")</f>
        <v>Hard</v>
      </c>
      <c r="Q2980" t="str" cm="1">
        <f t="array" ref="Q2980">_xlfn.IFS(D2979&lt;50,"Non-Beneficial",
D2979&lt;=150,"Excellent",
D2979&lt;=250,"Good",
D2979&lt;=350,"Average",
D2979&lt;=500,"Poor",
D2979&lt;=800,"Very Poor",
D2979&gt;800,"Unacceptable")</f>
        <v>Average</v>
      </c>
      <c r="R2980" t="str">
        <f t="shared" si="415"/>
        <v>Unacceptable</v>
      </c>
      <c r="S2980" t="str">
        <f t="shared" si="417"/>
        <v>Safe</v>
      </c>
      <c r="T2980" t="str">
        <f t="shared" si="418"/>
        <v>Acceptable</v>
      </c>
      <c r="U2980" t="str">
        <f t="shared" si="419"/>
        <v>Acceptable</v>
      </c>
      <c r="V2980" t="str">
        <f t="shared" si="420"/>
        <v>Safe</v>
      </c>
      <c r="W2980" t="str">
        <f t="shared" si="421"/>
        <v>Acceptable</v>
      </c>
      <c r="AA2980" t="str">
        <f t="shared" si="422"/>
        <v>Not-Potable</v>
      </c>
      <c r="AB2980" t="str">
        <f t="shared" si="423"/>
        <v>Not-Potable</v>
      </c>
      <c r="AC2980" t="s">
        <v>40</v>
      </c>
    </row>
    <row r="2981" spans="2:29" x14ac:dyDescent="0.3">
      <c r="B2981">
        <v>7.7190008051370604</v>
      </c>
      <c r="C2981">
        <v>196.00751839185199</v>
      </c>
      <c r="D2981">
        <v>139.39294022009901</v>
      </c>
      <c r="E2981">
        <v>6.9355507148086799</v>
      </c>
      <c r="F2981">
        <v>345.65366218003999</v>
      </c>
      <c r="G2981">
        <v>423.20353345406699</v>
      </c>
      <c r="H2981">
        <v>16.836785518971201</v>
      </c>
      <c r="I2981">
        <v>89.338649456783401</v>
      </c>
      <c r="J2981">
        <v>2.8848187710564202</v>
      </c>
      <c r="O2981" t="str">
        <f t="shared" si="416"/>
        <v>Neutral</v>
      </c>
      <c r="P2981" t="str" cm="1">
        <f t="array" ref="P2981">_xlfn.IFS(C2980&lt;=60,"Soft",
C2980&lt;120,"Moderately Soft",
C2980&lt;=170,"Desirable",
C2980&lt;=240,"Moderately Hard",
C2980&gt;240,"Hard")</f>
        <v>Hard</v>
      </c>
      <c r="Q2981" t="str" cm="1">
        <f t="array" ref="Q2981">_xlfn.IFS(D2980&lt;50,"Non-Beneficial",
D2980&lt;=150,"Excellent",
D2980&lt;=250,"Good",
D2980&lt;=350,"Average",
D2980&lt;=500,"Poor",
D2980&lt;=800,"Very Poor",
D2980&gt;800,"Unacceptable")</f>
        <v>Excellent</v>
      </c>
      <c r="R2981" t="str">
        <f t="shared" si="415"/>
        <v>Acceptable</v>
      </c>
      <c r="S2981" t="str">
        <f t="shared" si="417"/>
        <v>Safe</v>
      </c>
      <c r="T2981" t="str">
        <f t="shared" si="418"/>
        <v>Acceptable</v>
      </c>
      <c r="U2981" t="str">
        <f t="shared" si="419"/>
        <v>Acceptable</v>
      </c>
      <c r="V2981" t="str">
        <f t="shared" si="420"/>
        <v>Safe</v>
      </c>
      <c r="W2981" t="str">
        <f t="shared" si="421"/>
        <v>Acceptable</v>
      </c>
      <c r="AA2981" t="str">
        <f t="shared" si="422"/>
        <v>Not-Potable</v>
      </c>
      <c r="AB2981" t="str">
        <f t="shared" si="423"/>
        <v>Potable</v>
      </c>
      <c r="AC2981" t="s">
        <v>40</v>
      </c>
    </row>
    <row r="2982" spans="2:29" x14ac:dyDescent="0.3">
      <c r="B2982">
        <v>5.9837312940398801</v>
      </c>
      <c r="C2982">
        <v>221.55738304212099</v>
      </c>
      <c r="D2982">
        <v>184.388233946009</v>
      </c>
      <c r="E2982">
        <v>6.6543722960731397</v>
      </c>
      <c r="F2982">
        <v>316.77899896708402</v>
      </c>
      <c r="G2982">
        <v>443.54393404126102</v>
      </c>
      <c r="H2982">
        <v>19.136378721396799</v>
      </c>
      <c r="I2982">
        <v>53.661822987416599</v>
      </c>
      <c r="J2982">
        <v>3.8493827697965601</v>
      </c>
      <c r="O2982" t="str">
        <f t="shared" si="416"/>
        <v>Neutral</v>
      </c>
      <c r="P2982" t="str" cm="1">
        <f t="array" ref="P2982">_xlfn.IFS(C2981&lt;=60,"Soft",
C2981&lt;120,"Moderately Soft",
C2981&lt;=170,"Desirable",
C2981&lt;=240,"Moderately Hard",
C2981&gt;240,"Hard")</f>
        <v>Moderately Hard</v>
      </c>
      <c r="Q2982" t="str" cm="1">
        <f t="array" ref="Q2982">_xlfn.IFS(D2981&lt;50,"Non-Beneficial",
D2981&lt;=150,"Excellent",
D2981&lt;=250,"Good",
D2981&lt;=350,"Average",
D2981&lt;=500,"Poor",
D2981&lt;=800,"Very Poor",
D2981&gt;800,"Unacceptable")</f>
        <v>Excellent</v>
      </c>
      <c r="R2982" t="str">
        <f t="shared" si="415"/>
        <v>Needs Boiling</v>
      </c>
      <c r="S2982" t="str">
        <f t="shared" si="417"/>
        <v>Safe</v>
      </c>
      <c r="T2982" t="str">
        <f t="shared" si="418"/>
        <v>Acceptable</v>
      </c>
      <c r="U2982" t="str">
        <f t="shared" si="419"/>
        <v>Acceptable</v>
      </c>
      <c r="V2982" t="str">
        <f t="shared" si="420"/>
        <v>Unsafe</v>
      </c>
      <c r="W2982" t="str">
        <f t="shared" si="421"/>
        <v>Acceptable</v>
      </c>
      <c r="AA2982" t="str">
        <f t="shared" si="422"/>
        <v>Not-Potable</v>
      </c>
      <c r="AB2982" t="str">
        <f t="shared" si="423"/>
        <v>Potable</v>
      </c>
      <c r="AC2982" t="s">
        <v>40</v>
      </c>
    </row>
    <row r="2983" spans="2:29" x14ac:dyDescent="0.3">
      <c r="B2983">
        <v>7.7326017086352197</v>
      </c>
      <c r="C2983">
        <v>166.986825347207</v>
      </c>
      <c r="D2983">
        <v>184.45743457746801</v>
      </c>
      <c r="E2983">
        <v>7.1728508696667301</v>
      </c>
      <c r="F2983">
        <f>$AH$27</f>
        <v>333.77577661081307</v>
      </c>
      <c r="G2983">
        <v>453.385631737773</v>
      </c>
      <c r="H2983">
        <v>13.1114015230681</v>
      </c>
      <c r="I2983">
        <v>77.232126995818305</v>
      </c>
      <c r="J2983">
        <v>3.85499374597874</v>
      </c>
      <c r="O2983" t="str">
        <f t="shared" si="416"/>
        <v>Acidic</v>
      </c>
      <c r="P2983" t="str" cm="1">
        <f t="array" ref="P2983">_xlfn.IFS(C2982&lt;=60,"Soft",
C2982&lt;120,"Moderately Soft",
C2982&lt;=170,"Desirable",
C2982&lt;=240,"Moderately Hard",
C2982&gt;240,"Hard")</f>
        <v>Moderately Hard</v>
      </c>
      <c r="Q2983" t="str" cm="1">
        <f t="array" ref="Q2983">_xlfn.IFS(D2982&lt;50,"Non-Beneficial",
D2982&lt;=150,"Excellent",
D2982&lt;=250,"Good",
D2982&lt;=350,"Average",
D2982&lt;=500,"Poor",
D2982&lt;=800,"Very Poor",
D2982&gt;800,"Unacceptable")</f>
        <v>Good</v>
      </c>
      <c r="R2983" t="str">
        <f t="shared" si="415"/>
        <v>Needs Boiling</v>
      </c>
      <c r="S2983" t="str">
        <f t="shared" si="417"/>
        <v>Safe</v>
      </c>
      <c r="T2983" t="str">
        <f t="shared" si="418"/>
        <v>Acceptable</v>
      </c>
      <c r="U2983" t="str">
        <f t="shared" si="419"/>
        <v>Acceptable</v>
      </c>
      <c r="V2983" t="str">
        <f t="shared" si="420"/>
        <v>Safe</v>
      </c>
      <c r="W2983" t="str">
        <f t="shared" si="421"/>
        <v>Acceptable</v>
      </c>
      <c r="AA2983" t="str">
        <f t="shared" si="422"/>
        <v>Not-Potable</v>
      </c>
      <c r="AB2983" t="str">
        <f t="shared" si="423"/>
        <v>Potable</v>
      </c>
      <c r="AC2983" t="s">
        <v>40</v>
      </c>
    </row>
    <row r="2984" spans="2:29" x14ac:dyDescent="0.3">
      <c r="B2984">
        <v>8.8478807105650201</v>
      </c>
      <c r="C2984">
        <v>190.700853225016</v>
      </c>
      <c r="D2984">
        <v>117.050722819699</v>
      </c>
      <c r="E2984">
        <v>6.6633970696422899</v>
      </c>
      <c r="F2984">
        <v>380.592491049302</v>
      </c>
      <c r="G2984">
        <v>386.46415074778099</v>
      </c>
      <c r="H2984">
        <v>16.319104528451302</v>
      </c>
      <c r="I2984">
        <v>85.693649077153907</v>
      </c>
      <c r="J2984">
        <v>4.1434509916140101</v>
      </c>
      <c r="O2984" t="str">
        <f t="shared" si="416"/>
        <v>Neutral</v>
      </c>
      <c r="P2984" t="str" cm="1">
        <f t="array" ref="P2984">_xlfn.IFS(C2983&lt;=60,"Soft",
C2983&lt;120,"Moderately Soft",
C2983&lt;=170,"Desirable",
C2983&lt;=240,"Moderately Hard",
C2983&gt;240,"Hard")</f>
        <v>Desirable</v>
      </c>
      <c r="Q2984" t="str" cm="1">
        <f t="array" ref="Q2984">_xlfn.IFS(D2983&lt;50,"Non-Beneficial",
D2983&lt;=150,"Excellent",
D2983&lt;=250,"Good",
D2983&lt;=350,"Average",
D2983&lt;=500,"Poor",
D2983&lt;=800,"Very Poor",
D2983&gt;800,"Unacceptable")</f>
        <v>Good</v>
      </c>
      <c r="R2984" t="str">
        <f t="shared" si="415"/>
        <v>Unacceptable</v>
      </c>
      <c r="S2984" t="str">
        <f t="shared" si="417"/>
        <v>Safe</v>
      </c>
      <c r="T2984" t="str">
        <f t="shared" si="418"/>
        <v>Acceptable</v>
      </c>
      <c r="U2984" t="str">
        <f t="shared" si="419"/>
        <v>Acceptable</v>
      </c>
      <c r="V2984" t="str">
        <f t="shared" si="420"/>
        <v>Safe</v>
      </c>
      <c r="W2984" t="str">
        <f t="shared" si="421"/>
        <v>Acceptable</v>
      </c>
      <c r="AA2984" t="str">
        <f t="shared" si="422"/>
        <v>Not-Potable</v>
      </c>
      <c r="AB2984" t="str">
        <f t="shared" si="423"/>
        <v>Potable</v>
      </c>
      <c r="AC2984" t="s">
        <v>40</v>
      </c>
    </row>
    <row r="2985" spans="2:29" x14ac:dyDescent="0.3">
      <c r="B2985">
        <v>7.5618329477757502</v>
      </c>
      <c r="C2985">
        <v>170.17515725558599</v>
      </c>
      <c r="D2985">
        <v>232.54009619458699</v>
      </c>
      <c r="E2985">
        <v>7.58332675209848</v>
      </c>
      <c r="F2985">
        <v>328.70262970472299</v>
      </c>
      <c r="G2985">
        <v>397.58797433308001</v>
      </c>
      <c r="H2985">
        <v>16.1403172750679</v>
      </c>
      <c r="I2985">
        <v>66.746780592473399</v>
      </c>
      <c r="J2985">
        <v>4.0321503424087597</v>
      </c>
      <c r="O2985" t="str">
        <f t="shared" si="416"/>
        <v>Alkaline</v>
      </c>
      <c r="P2985" t="str" cm="1">
        <f t="array" ref="P2985">_xlfn.IFS(C2984&lt;=60,"Soft",
C2984&lt;120,"Moderately Soft",
C2984&lt;=170,"Desirable",
C2984&lt;=240,"Moderately Hard",
C2984&gt;240,"Hard")</f>
        <v>Moderately Hard</v>
      </c>
      <c r="Q2985" t="str" cm="1">
        <f t="array" ref="Q2985">_xlfn.IFS(D2984&lt;50,"Non-Beneficial",
D2984&lt;=150,"Excellent",
D2984&lt;=250,"Good",
D2984&lt;=350,"Average",
D2984&lt;=500,"Poor",
D2984&lt;=800,"Very Poor",
D2984&gt;800,"Unacceptable")</f>
        <v>Excellent</v>
      </c>
      <c r="R2985" t="str">
        <f t="shared" si="415"/>
        <v>Needs Boiling</v>
      </c>
      <c r="S2985" t="str">
        <f t="shared" si="417"/>
        <v>Safe</v>
      </c>
      <c r="T2985" t="str">
        <f t="shared" si="418"/>
        <v>Acceptable</v>
      </c>
      <c r="U2985" t="str">
        <f t="shared" si="419"/>
        <v>Acceptable</v>
      </c>
      <c r="V2985" t="str">
        <f t="shared" si="420"/>
        <v>Unsafe</v>
      </c>
      <c r="W2985" t="str">
        <f t="shared" si="421"/>
        <v>Acceptable</v>
      </c>
      <c r="AA2985" t="str">
        <f t="shared" si="422"/>
        <v>Not-Potable</v>
      </c>
      <c r="AB2985" t="str">
        <f t="shared" si="423"/>
        <v>Not-Potable</v>
      </c>
      <c r="AC2985" t="s">
        <v>40</v>
      </c>
    </row>
    <row r="2986" spans="2:29" x14ac:dyDescent="0.3">
      <c r="B2986">
        <v>8.7585600564501096</v>
      </c>
      <c r="C2986">
        <v>174.72868612181699</v>
      </c>
      <c r="D2986">
        <v>255.64767563680499</v>
      </c>
      <c r="E2986">
        <v>8.0702546369498709</v>
      </c>
      <c r="F2986">
        <f>$AH$27</f>
        <v>333.77577661081307</v>
      </c>
      <c r="G2986">
        <v>371.91517082204803</v>
      </c>
      <c r="H2986">
        <v>14.9436992830493</v>
      </c>
      <c r="I2986">
        <v>47.185565754648302</v>
      </c>
      <c r="J2986">
        <v>4.44437564153026</v>
      </c>
      <c r="O2986" t="str">
        <f t="shared" si="416"/>
        <v>Neutral</v>
      </c>
      <c r="P2986" t="str" cm="1">
        <f t="array" ref="P2986">_xlfn.IFS(C2985&lt;=60,"Soft",
C2985&lt;120,"Moderately Soft",
C2985&lt;=170,"Desirable",
C2985&lt;=240,"Moderately Hard",
C2985&gt;240,"Hard")</f>
        <v>Moderately Hard</v>
      </c>
      <c r="Q2986" t="str" cm="1">
        <f t="array" ref="Q2986">_xlfn.IFS(D2985&lt;50,"Non-Beneficial",
D2985&lt;=150,"Excellent",
D2985&lt;=250,"Good",
D2985&lt;=350,"Average",
D2985&lt;=500,"Poor",
D2985&lt;=800,"Very Poor",
D2985&gt;800,"Unacceptable")</f>
        <v>Good</v>
      </c>
      <c r="R2986" t="str">
        <f t="shared" si="415"/>
        <v>Unacceptable</v>
      </c>
      <c r="S2986" t="str">
        <f t="shared" si="417"/>
        <v>Safe</v>
      </c>
      <c r="T2986" t="str">
        <f t="shared" si="418"/>
        <v>Acceptable</v>
      </c>
      <c r="U2986" t="str">
        <f t="shared" si="419"/>
        <v>Acceptable</v>
      </c>
      <c r="V2986" t="str">
        <f t="shared" si="420"/>
        <v>Safe</v>
      </c>
      <c r="W2986" t="str">
        <f t="shared" si="421"/>
        <v>Acceptable</v>
      </c>
      <c r="AA2986" t="str">
        <f t="shared" si="422"/>
        <v>Not-Potable</v>
      </c>
      <c r="AB2986" t="str">
        <f t="shared" si="423"/>
        <v>Potable</v>
      </c>
      <c r="AC2986" t="s">
        <v>40</v>
      </c>
    </row>
    <row r="2987" spans="2:29" x14ac:dyDescent="0.3">
      <c r="B2987">
        <f>$AG$27</f>
        <v>7.080794504276815</v>
      </c>
      <c r="C2987">
        <v>188.445469480073</v>
      </c>
      <c r="D2987">
        <v>287.91614416229402</v>
      </c>
      <c r="E2987">
        <v>8.0403563512690095</v>
      </c>
      <c r="F2987">
        <v>382.00947663568599</v>
      </c>
      <c r="G2987">
        <v>422.23486057105703</v>
      </c>
      <c r="H2987">
        <v>10.5756900950476</v>
      </c>
      <c r="I2987">
        <v>63.235365039068697</v>
      </c>
      <c r="J2987">
        <v>3.2283792170912999</v>
      </c>
      <c r="O2987" t="str">
        <f t="shared" si="416"/>
        <v>Alkaline</v>
      </c>
      <c r="P2987" t="str" cm="1">
        <f t="array" ref="P2987">_xlfn.IFS(C2986&lt;=60,"Soft",
C2986&lt;120,"Moderately Soft",
C2986&lt;=170,"Desirable",
C2986&lt;=240,"Moderately Hard",
C2986&gt;240,"Hard")</f>
        <v>Moderately Hard</v>
      </c>
      <c r="Q2987" t="str" cm="1">
        <f t="array" ref="Q2987">_xlfn.IFS(D2986&lt;50,"Non-Beneficial",
D2986&lt;=150,"Excellent",
D2986&lt;=250,"Good",
D2986&lt;=350,"Average",
D2986&lt;=500,"Poor",
D2986&lt;=800,"Very Poor",
D2986&gt;800,"Unacceptable")</f>
        <v>Average</v>
      </c>
      <c r="R2987" t="str">
        <f t="shared" si="415"/>
        <v>Unacceptable</v>
      </c>
      <c r="S2987" t="str">
        <f t="shared" si="417"/>
        <v>Safe</v>
      </c>
      <c r="T2987" t="str">
        <f t="shared" si="418"/>
        <v>Acceptable</v>
      </c>
      <c r="U2987" t="str">
        <f t="shared" si="419"/>
        <v>Acceptable</v>
      </c>
      <c r="V2987" t="str">
        <f t="shared" si="420"/>
        <v>Safe</v>
      </c>
      <c r="W2987" t="str">
        <f t="shared" si="421"/>
        <v>Acceptable</v>
      </c>
      <c r="AA2987" t="str">
        <f t="shared" si="422"/>
        <v>Not-Potable</v>
      </c>
      <c r="AB2987" t="str">
        <f t="shared" si="423"/>
        <v>Not-Potable</v>
      </c>
      <c r="AC2987" t="s">
        <v>40</v>
      </c>
    </row>
    <row r="2988" spans="2:29" x14ac:dyDescent="0.3">
      <c r="B2988">
        <v>3.83291740896356</v>
      </c>
      <c r="C2988">
        <v>218.72383999456599</v>
      </c>
      <c r="D2988">
        <v>235.35028900738101</v>
      </c>
      <c r="E2988">
        <v>6.4754020640916004</v>
      </c>
      <c r="F2988">
        <v>352.50589757517503</v>
      </c>
      <c r="G2988">
        <v>421.18347801492598</v>
      </c>
      <c r="H2988">
        <v>19.273560508946598</v>
      </c>
      <c r="I2988">
        <v>58.903698033016298</v>
      </c>
      <c r="J2988">
        <v>4.7686603974506303</v>
      </c>
      <c r="O2988" t="str">
        <f t="shared" si="416"/>
        <v>Neutral</v>
      </c>
      <c r="P2988" t="str" cm="1">
        <f t="array" ref="P2988">_xlfn.IFS(C2987&lt;=60,"Soft",
C2987&lt;120,"Moderately Soft",
C2987&lt;=170,"Desirable",
C2987&lt;=240,"Moderately Hard",
C2987&gt;240,"Hard")</f>
        <v>Moderately Hard</v>
      </c>
      <c r="Q2988" t="str" cm="1">
        <f t="array" ref="Q2988">_xlfn.IFS(D2987&lt;50,"Non-Beneficial",
D2987&lt;=150,"Excellent",
D2987&lt;=250,"Good",
D2987&lt;=350,"Average",
D2987&lt;=500,"Poor",
D2987&lt;=800,"Very Poor",
D2987&gt;800,"Unacceptable")</f>
        <v>Average</v>
      </c>
      <c r="R2988" t="str">
        <f t="shared" si="415"/>
        <v>Unacceptable</v>
      </c>
      <c r="S2988" t="str">
        <f t="shared" si="417"/>
        <v>Safe</v>
      </c>
      <c r="T2988" t="str">
        <f t="shared" si="418"/>
        <v>Acceptable</v>
      </c>
      <c r="U2988" t="str">
        <f t="shared" si="419"/>
        <v>Acceptable</v>
      </c>
      <c r="V2988" t="str">
        <f t="shared" si="420"/>
        <v>Safe</v>
      </c>
      <c r="W2988" t="str">
        <f t="shared" si="421"/>
        <v>Acceptable</v>
      </c>
      <c r="AA2988" t="str">
        <f t="shared" si="422"/>
        <v>Not-Potable</v>
      </c>
      <c r="AB2988" t="str">
        <f t="shared" si="423"/>
        <v>Potable</v>
      </c>
      <c r="AC2988" t="s">
        <v>40</v>
      </c>
    </row>
    <row r="2989" spans="2:29" x14ac:dyDescent="0.3">
      <c r="B2989">
        <v>3.7301280068669702</v>
      </c>
      <c r="C2989">
        <v>230.299455435619</v>
      </c>
      <c r="D2989">
        <v>168.92895661907403</v>
      </c>
      <c r="E2989">
        <v>6.99717160698955</v>
      </c>
      <c r="F2989">
        <v>323.52047054907501</v>
      </c>
      <c r="G2989">
        <v>456.90570350359798</v>
      </c>
      <c r="H2989">
        <v>10.3421456186905</v>
      </c>
      <c r="I2989">
        <v>47.095505769622598</v>
      </c>
      <c r="J2989">
        <v>4.9430321742463903</v>
      </c>
      <c r="O2989" t="str">
        <f t="shared" si="416"/>
        <v>Acidic</v>
      </c>
      <c r="P2989" t="str" cm="1">
        <f t="array" ref="P2989">_xlfn.IFS(C2988&lt;=60,"Soft",
C2988&lt;120,"Moderately Soft",
C2988&lt;=170,"Desirable",
C2988&lt;=240,"Moderately Hard",
C2988&gt;240,"Hard")</f>
        <v>Moderately Hard</v>
      </c>
      <c r="Q2989" t="str" cm="1">
        <f t="array" ref="Q2989">_xlfn.IFS(D2988&lt;50,"Non-Beneficial",
D2988&lt;=150,"Excellent",
D2988&lt;=250,"Good",
D2988&lt;=350,"Average",
D2988&lt;=500,"Poor",
D2988&lt;=800,"Very Poor",
D2988&gt;800,"Unacceptable")</f>
        <v>Good</v>
      </c>
      <c r="R2989" t="str">
        <f t="shared" si="415"/>
        <v>Needs Boiling</v>
      </c>
      <c r="S2989" t="str">
        <f t="shared" si="417"/>
        <v>Safe</v>
      </c>
      <c r="T2989" t="str">
        <f t="shared" si="418"/>
        <v>Acceptable</v>
      </c>
      <c r="U2989" t="str">
        <f t="shared" si="419"/>
        <v>Acceptable</v>
      </c>
      <c r="V2989" t="str">
        <f t="shared" si="420"/>
        <v>Safe</v>
      </c>
      <c r="W2989" t="str">
        <f t="shared" si="421"/>
        <v>Acceptable</v>
      </c>
      <c r="AA2989" t="str">
        <f t="shared" si="422"/>
        <v>Not-Potable</v>
      </c>
      <c r="AB2989" t="str">
        <f t="shared" si="423"/>
        <v>Potable</v>
      </c>
      <c r="AC2989" t="s">
        <v>40</v>
      </c>
    </row>
    <row r="2990" spans="2:29" x14ac:dyDescent="0.3">
      <c r="B2990">
        <v>5.8015712674276898</v>
      </c>
      <c r="C2990">
        <v>201.89247367266901</v>
      </c>
      <c r="D2990">
        <v>153.278797234493</v>
      </c>
      <c r="E2990">
        <v>6.8606473723156096</v>
      </c>
      <c r="F2990">
        <v>328.932585368763</v>
      </c>
      <c r="G2990">
        <v>281.085032348548</v>
      </c>
      <c r="H2990">
        <v>19.8124836699855</v>
      </c>
      <c r="I2990">
        <v>55.3975636525551</v>
      </c>
      <c r="J2990">
        <v>4.4253775635864896</v>
      </c>
      <c r="O2990" t="str">
        <f t="shared" si="416"/>
        <v>Acidic</v>
      </c>
      <c r="P2990" t="str" cm="1">
        <f t="array" ref="P2990">_xlfn.IFS(C2989&lt;=60,"Soft",
C2989&lt;120,"Moderately Soft",
C2989&lt;=170,"Desirable",
C2989&lt;=240,"Moderately Hard",
C2989&gt;240,"Hard")</f>
        <v>Moderately Hard</v>
      </c>
      <c r="Q2990" t="str" cm="1">
        <f t="array" ref="Q2990">_xlfn.IFS(D2989&lt;50,"Non-Beneficial",
D2989&lt;=150,"Excellent",
D2989&lt;=250,"Good",
D2989&lt;=350,"Average",
D2989&lt;=500,"Poor",
D2989&lt;=800,"Very Poor",
D2989&gt;800,"Unacceptable")</f>
        <v>Good</v>
      </c>
      <c r="R2990" t="str">
        <f t="shared" si="415"/>
        <v>Needs Boiling</v>
      </c>
      <c r="S2990" t="str">
        <f t="shared" si="417"/>
        <v>Safe</v>
      </c>
      <c r="T2990" t="str">
        <f t="shared" si="418"/>
        <v>Acceptable</v>
      </c>
      <c r="U2990" t="str">
        <f t="shared" si="419"/>
        <v>Acceptable</v>
      </c>
      <c r="V2990" t="str">
        <f t="shared" si="420"/>
        <v>Safe</v>
      </c>
      <c r="W2990" t="str">
        <f t="shared" si="421"/>
        <v>Acceptable</v>
      </c>
      <c r="AA2990" t="str">
        <f t="shared" si="422"/>
        <v>Not-Potable</v>
      </c>
      <c r="AB2990" t="str">
        <f t="shared" si="423"/>
        <v>Potable</v>
      </c>
      <c r="AC2990" t="s">
        <v>40</v>
      </c>
    </row>
    <row r="2991" spans="2:29" x14ac:dyDescent="0.3">
      <c r="B2991">
        <v>3.6784318072076201</v>
      </c>
      <c r="C2991">
        <v>187.49670356324901</v>
      </c>
      <c r="D2991">
        <v>231.03410444128801</v>
      </c>
      <c r="E2991">
        <v>7.1451448258749499</v>
      </c>
      <c r="F2991">
        <f>$AH$27</f>
        <v>333.77577661081307</v>
      </c>
      <c r="G2991">
        <v>350.54047962072502</v>
      </c>
      <c r="H2991">
        <v>10.1400683015589</v>
      </c>
      <c r="I2991">
        <v>67.456180109050393</v>
      </c>
      <c r="J2991">
        <v>4.4801085762050104</v>
      </c>
      <c r="O2991" t="str">
        <f t="shared" si="416"/>
        <v>Acidic</v>
      </c>
      <c r="P2991" t="str" cm="1">
        <f t="array" ref="P2991">_xlfn.IFS(C2990&lt;=60,"Soft",
C2990&lt;120,"Moderately Soft",
C2990&lt;=170,"Desirable",
C2990&lt;=240,"Moderately Hard",
C2990&gt;240,"Hard")</f>
        <v>Moderately Hard</v>
      </c>
      <c r="Q2991" t="str" cm="1">
        <f t="array" ref="Q2991">_xlfn.IFS(D2990&lt;50,"Non-Beneficial",
D2990&lt;=150,"Excellent",
D2990&lt;=250,"Good",
D2990&lt;=350,"Average",
D2990&lt;=500,"Poor",
D2990&lt;=800,"Very Poor",
D2990&gt;800,"Unacceptable")</f>
        <v>Good</v>
      </c>
      <c r="R2991" t="str">
        <f t="shared" si="415"/>
        <v>Needs Boiling</v>
      </c>
      <c r="S2991" t="str">
        <f t="shared" si="417"/>
        <v>Safe</v>
      </c>
      <c r="T2991" t="str">
        <f t="shared" si="418"/>
        <v>Acceptable</v>
      </c>
      <c r="U2991" t="str">
        <f t="shared" si="419"/>
        <v>Acceptable</v>
      </c>
      <c r="V2991" t="str">
        <f t="shared" si="420"/>
        <v>Safe</v>
      </c>
      <c r="W2991" t="str">
        <f t="shared" si="421"/>
        <v>Acceptable</v>
      </c>
      <c r="AA2991" t="str">
        <f t="shared" si="422"/>
        <v>Not-Potable</v>
      </c>
      <c r="AB2991" t="str">
        <f t="shared" si="423"/>
        <v>Potable</v>
      </c>
      <c r="AC2991" t="s">
        <v>40</v>
      </c>
    </row>
    <row r="2992" spans="2:29" x14ac:dyDescent="0.3">
      <c r="B2992">
        <v>5.1435874800406696</v>
      </c>
      <c r="C2992">
        <v>180.38261854922999</v>
      </c>
      <c r="D2992">
        <v>327.40564661193599</v>
      </c>
      <c r="E2992">
        <v>7.9888925663099197</v>
      </c>
      <c r="F2992">
        <v>328.43743041703698</v>
      </c>
      <c r="G2992">
        <v>389.24214752706098</v>
      </c>
      <c r="H2992">
        <v>13.9431828199781</v>
      </c>
      <c r="I2992">
        <f>$AI$27</f>
        <v>66.396292946768</v>
      </c>
      <c r="J2992">
        <v>3.0961644901713798</v>
      </c>
      <c r="O2992" t="str">
        <f t="shared" si="416"/>
        <v>Acidic</v>
      </c>
      <c r="P2992" t="str" cm="1">
        <f t="array" ref="P2992">_xlfn.IFS(C2991&lt;=60,"Soft",
C2991&lt;120,"Moderately Soft",
C2991&lt;=170,"Desirable",
C2991&lt;=240,"Moderately Hard",
C2991&gt;240,"Hard")</f>
        <v>Moderately Hard</v>
      </c>
      <c r="Q2992" t="str" cm="1">
        <f t="array" ref="Q2992">_xlfn.IFS(D2991&lt;50,"Non-Beneficial",
D2991&lt;=150,"Excellent",
D2991&lt;=250,"Good",
D2991&lt;=350,"Average",
D2991&lt;=500,"Poor",
D2991&lt;=800,"Very Poor",
D2991&gt;800,"Unacceptable")</f>
        <v>Good</v>
      </c>
      <c r="R2992" t="str">
        <f t="shared" si="415"/>
        <v>Unacceptable</v>
      </c>
      <c r="S2992" t="str">
        <f t="shared" si="417"/>
        <v>Safe</v>
      </c>
      <c r="T2992" t="str">
        <f t="shared" si="418"/>
        <v>Acceptable</v>
      </c>
      <c r="U2992" t="str">
        <f t="shared" si="419"/>
        <v>Acceptable</v>
      </c>
      <c r="V2992" t="str">
        <f t="shared" si="420"/>
        <v>Safe</v>
      </c>
      <c r="W2992" t="str">
        <f t="shared" si="421"/>
        <v>Acceptable</v>
      </c>
      <c r="AA2992" t="str">
        <f t="shared" si="422"/>
        <v>Not-Potable</v>
      </c>
      <c r="AB2992" t="str">
        <f t="shared" si="423"/>
        <v>Not-Potable</v>
      </c>
      <c r="AC2992" t="s">
        <v>40</v>
      </c>
    </row>
    <row r="2993" spans="2:29" x14ac:dyDescent="0.3">
      <c r="B2993">
        <v>6.6282561973074898</v>
      </c>
      <c r="C2993">
        <v>198.86574302587599</v>
      </c>
      <c r="D2993">
        <v>159.11357508753102</v>
      </c>
      <c r="E2993">
        <v>7.5179058825438103</v>
      </c>
      <c r="F2993">
        <v>342.01592395068798</v>
      </c>
      <c r="G2993">
        <v>437.91862529908298</v>
      </c>
      <c r="H2993">
        <v>15.005741987372399</v>
      </c>
      <c r="I2993">
        <v>38.845957626109097</v>
      </c>
      <c r="J2993">
        <v>4.4644571840967702</v>
      </c>
      <c r="O2993" t="str">
        <f t="shared" si="416"/>
        <v>Acidic</v>
      </c>
      <c r="P2993" t="str" cm="1">
        <f t="array" ref="P2993">_xlfn.IFS(C2992&lt;=60,"Soft",
C2992&lt;120,"Moderately Soft",
C2992&lt;=170,"Desirable",
C2992&lt;=240,"Moderately Hard",
C2992&gt;240,"Hard")</f>
        <v>Moderately Hard</v>
      </c>
      <c r="Q2993" t="str" cm="1">
        <f t="array" ref="Q2993">_xlfn.IFS(D2992&lt;50,"Non-Beneficial",
D2992&lt;=150,"Excellent",
D2992&lt;=250,"Good",
D2992&lt;=350,"Average",
D2992&lt;=500,"Poor",
D2992&lt;=800,"Very Poor",
D2992&gt;800,"Unacceptable")</f>
        <v>Average</v>
      </c>
      <c r="R2993" t="str">
        <f t="shared" si="415"/>
        <v>Unacceptable</v>
      </c>
      <c r="S2993" t="str">
        <f t="shared" si="417"/>
        <v>Safe</v>
      </c>
      <c r="T2993" t="str">
        <f t="shared" si="418"/>
        <v>Acceptable</v>
      </c>
      <c r="U2993" t="str">
        <f t="shared" si="419"/>
        <v>Acceptable</v>
      </c>
      <c r="V2993" t="str">
        <f t="shared" si="420"/>
        <v>Safe</v>
      </c>
      <c r="W2993" t="str">
        <f t="shared" si="421"/>
        <v>Acceptable</v>
      </c>
      <c r="AA2993" t="str">
        <f t="shared" si="422"/>
        <v>Not-Potable</v>
      </c>
      <c r="AB2993" t="str">
        <f t="shared" si="423"/>
        <v>Not-Potable</v>
      </c>
      <c r="AC2993" t="s">
        <v>40</v>
      </c>
    </row>
    <row r="2994" spans="2:29" x14ac:dyDescent="0.3">
      <c r="B2994">
        <f>$AG$27</f>
        <v>7.080794504276815</v>
      </c>
      <c r="C2994">
        <v>196.08355551258799</v>
      </c>
      <c r="D2994">
        <v>185.92083919582299</v>
      </c>
      <c r="E2994">
        <v>7.2454363624172498</v>
      </c>
      <c r="F2994">
        <v>321.81403250426098</v>
      </c>
      <c r="G2994">
        <v>552.87903366703699</v>
      </c>
      <c r="H2994">
        <v>15.6647861692094</v>
      </c>
      <c r="I2994">
        <v>81.080826263360805</v>
      </c>
      <c r="J2994">
        <v>4.7628717091090804</v>
      </c>
      <c r="O2994" t="str">
        <f t="shared" si="416"/>
        <v>Drinkable</v>
      </c>
      <c r="P2994" t="str" cm="1">
        <f t="array" ref="P2994">_xlfn.IFS(C2993&lt;=60,"Soft",
C2993&lt;120,"Moderately Soft",
C2993&lt;=170,"Desirable",
C2993&lt;=240,"Moderately Hard",
C2993&gt;240,"Hard")</f>
        <v>Moderately Hard</v>
      </c>
      <c r="Q2994" t="str" cm="1">
        <f t="array" ref="Q2994">_xlfn.IFS(D2993&lt;50,"Non-Beneficial",
D2993&lt;=150,"Excellent",
D2993&lt;=250,"Good",
D2993&lt;=350,"Average",
D2993&lt;=500,"Poor",
D2993&lt;=800,"Very Poor",
D2993&gt;800,"Unacceptable")</f>
        <v>Good</v>
      </c>
      <c r="R2994" t="str">
        <f t="shared" si="415"/>
        <v>Unacceptable</v>
      </c>
      <c r="S2994" t="str">
        <f t="shared" si="417"/>
        <v>Safe</v>
      </c>
      <c r="T2994" t="str">
        <f t="shared" si="418"/>
        <v>Acceptable</v>
      </c>
      <c r="U2994" t="str">
        <f t="shared" si="419"/>
        <v>Acceptable</v>
      </c>
      <c r="V2994" t="str">
        <f t="shared" si="420"/>
        <v>Safe</v>
      </c>
      <c r="W2994" t="str">
        <f t="shared" si="421"/>
        <v>Acceptable</v>
      </c>
      <c r="AA2994" t="str">
        <f t="shared" si="422"/>
        <v>Not-Potable</v>
      </c>
      <c r="AB2994" t="str">
        <f t="shared" si="423"/>
        <v>Potable</v>
      </c>
      <c r="AC2994" t="s">
        <v>40</v>
      </c>
    </row>
    <row r="2995" spans="2:29" x14ac:dyDescent="0.3">
      <c r="B2995">
        <v>3.10207556533955</v>
      </c>
      <c r="C2995">
        <v>198.48865056001699</v>
      </c>
      <c r="D2995">
        <v>451.48808117660201</v>
      </c>
      <c r="E2995">
        <v>7.8216504228765302</v>
      </c>
      <c r="F2995">
        <v>324.64407957923498</v>
      </c>
      <c r="G2995">
        <v>427.21676446601901</v>
      </c>
      <c r="H2995">
        <v>15.530122779716301</v>
      </c>
      <c r="I2995">
        <v>54.5742543042333</v>
      </c>
      <c r="J2995">
        <v>4.2480753693420397</v>
      </c>
      <c r="O2995" t="str">
        <f t="shared" si="416"/>
        <v>Neutral</v>
      </c>
      <c r="P2995" t="str" cm="1">
        <f t="array" ref="P2995">_xlfn.IFS(C2994&lt;=60,"Soft",
C2994&lt;120,"Moderately Soft",
C2994&lt;=170,"Desirable",
C2994&lt;=240,"Moderately Hard",
C2994&gt;240,"Hard")</f>
        <v>Moderately Hard</v>
      </c>
      <c r="Q2995" t="str" cm="1">
        <f t="array" ref="Q2995">_xlfn.IFS(D2994&lt;50,"Non-Beneficial",
D2994&lt;=150,"Excellent",
D2994&lt;=250,"Good",
D2994&lt;=350,"Average",
D2994&lt;=500,"Poor",
D2994&lt;=800,"Very Poor",
D2994&gt;800,"Unacceptable")</f>
        <v>Good</v>
      </c>
      <c r="R2995" t="str">
        <f t="shared" si="415"/>
        <v>Unacceptable</v>
      </c>
      <c r="S2995" t="str">
        <f t="shared" si="417"/>
        <v>Safe</v>
      </c>
      <c r="T2995" t="str">
        <f t="shared" si="418"/>
        <v>Unacceptable</v>
      </c>
      <c r="U2995" t="str">
        <f t="shared" si="419"/>
        <v>Acceptable</v>
      </c>
      <c r="V2995" t="str">
        <f t="shared" si="420"/>
        <v>Unsafe</v>
      </c>
      <c r="W2995" t="str">
        <f t="shared" si="421"/>
        <v>Acceptable</v>
      </c>
      <c r="AA2995" t="str">
        <f t="shared" si="422"/>
        <v>Not-Potable</v>
      </c>
      <c r="AB2995" t="str">
        <f t="shared" si="423"/>
        <v>Not-Potable</v>
      </c>
      <c r="AC2995" t="s">
        <v>40</v>
      </c>
    </row>
    <row r="2996" spans="2:29" x14ac:dyDescent="0.3">
      <c r="B2996">
        <v>4.4975851450086504</v>
      </c>
      <c r="C2996">
        <v>193.936514907098</v>
      </c>
      <c r="D2996">
        <v>277.68382870133502</v>
      </c>
      <c r="E2996">
        <v>6.9063478052980098</v>
      </c>
      <c r="F2996">
        <v>330.43070036312599</v>
      </c>
      <c r="G2996">
        <v>556.03292234055903</v>
      </c>
      <c r="H2996">
        <v>22.618411189092001</v>
      </c>
      <c r="I2996">
        <v>81.265816284868393</v>
      </c>
      <c r="J2996">
        <v>4.9657385563480299</v>
      </c>
      <c r="O2996" t="str">
        <f t="shared" si="416"/>
        <v>Acidic</v>
      </c>
      <c r="P2996" t="str" cm="1">
        <f t="array" ref="P2996">_xlfn.IFS(C2995&lt;=60,"Soft",
C2995&lt;120,"Moderately Soft",
C2995&lt;=170,"Desirable",
C2995&lt;=240,"Moderately Hard",
C2995&gt;240,"Hard")</f>
        <v>Moderately Hard</v>
      </c>
      <c r="Q2996" t="str" cm="1">
        <f t="array" ref="Q2996">_xlfn.IFS(D2995&lt;50,"Non-Beneficial",
D2995&lt;=150,"Excellent",
D2995&lt;=250,"Good",
D2995&lt;=350,"Average",
D2995&lt;=500,"Poor",
D2995&lt;=800,"Very Poor",
D2995&gt;800,"Unacceptable")</f>
        <v>Poor</v>
      </c>
      <c r="R2996" t="str">
        <f t="shared" si="415"/>
        <v>Unacceptable</v>
      </c>
      <c r="S2996" t="str">
        <f t="shared" si="417"/>
        <v>Safe</v>
      </c>
      <c r="T2996" t="str">
        <f t="shared" si="418"/>
        <v>Acceptable</v>
      </c>
      <c r="U2996" t="str">
        <f t="shared" si="419"/>
        <v>Acceptable</v>
      </c>
      <c r="V2996" t="str">
        <f t="shared" si="420"/>
        <v>Safe</v>
      </c>
      <c r="W2996" t="str">
        <f t="shared" si="421"/>
        <v>Acceptable</v>
      </c>
      <c r="AA2996" t="str">
        <f t="shared" si="422"/>
        <v>Not-Potable</v>
      </c>
      <c r="AB2996" t="str">
        <f t="shared" si="423"/>
        <v>Not-Potable</v>
      </c>
      <c r="AC2996" t="s">
        <v>40</v>
      </c>
    </row>
    <row r="2997" spans="2:29" x14ac:dyDescent="0.3">
      <c r="B2997">
        <v>5.5841243580810698</v>
      </c>
      <c r="C2997">
        <v>203.75642576459401</v>
      </c>
      <c r="D2997">
        <v>299.99987005357599</v>
      </c>
      <c r="E2997">
        <v>7.2133286631653597</v>
      </c>
      <c r="F2997">
        <v>310.66028412654902</v>
      </c>
      <c r="G2997">
        <v>366.55813120218102</v>
      </c>
      <c r="H2997">
        <v>14.1830251734384</v>
      </c>
      <c r="I2997">
        <v>65.8812708385787</v>
      </c>
      <c r="J2997">
        <v>3.85273189274842</v>
      </c>
      <c r="O2997" t="str">
        <f t="shared" si="416"/>
        <v>Acidic</v>
      </c>
      <c r="P2997" t="str" cm="1">
        <f t="array" ref="P2997">_xlfn.IFS(C2996&lt;=60,"Soft",
C2996&lt;120,"Moderately Soft",
C2996&lt;=170,"Desirable",
C2996&lt;=240,"Moderately Hard",
C2996&gt;240,"Hard")</f>
        <v>Moderately Hard</v>
      </c>
      <c r="Q2997" t="str" cm="1">
        <f t="array" ref="Q2997">_xlfn.IFS(D2996&lt;50,"Non-Beneficial",
D2996&lt;=150,"Excellent",
D2996&lt;=250,"Good",
D2996&lt;=350,"Average",
D2996&lt;=500,"Poor",
D2996&lt;=800,"Very Poor",
D2996&gt;800,"Unacceptable")</f>
        <v>Average</v>
      </c>
      <c r="R2997" t="str">
        <f t="shared" si="415"/>
        <v>Needs Boiling</v>
      </c>
      <c r="S2997" t="str">
        <f t="shared" si="417"/>
        <v>Safe</v>
      </c>
      <c r="T2997" t="str">
        <f t="shared" si="418"/>
        <v>Unacceptable</v>
      </c>
      <c r="U2997" t="str">
        <f t="shared" si="419"/>
        <v>Unacceptable</v>
      </c>
      <c r="V2997" t="str">
        <f t="shared" si="420"/>
        <v>Unsafe</v>
      </c>
      <c r="W2997" t="str">
        <f t="shared" si="421"/>
        <v>Acceptable</v>
      </c>
      <c r="AA2997" t="str">
        <f t="shared" si="422"/>
        <v>Not-Potable</v>
      </c>
      <c r="AB2997" t="str">
        <f t="shared" si="423"/>
        <v>Not-Potable</v>
      </c>
      <c r="AC2997" t="s">
        <v>40</v>
      </c>
    </row>
    <row r="2998" spans="2:29" x14ac:dyDescent="0.3">
      <c r="B2998">
        <f>$AG$27</f>
        <v>7.080794504276815</v>
      </c>
      <c r="C2998">
        <v>205.065879056543</v>
      </c>
      <c r="D2998">
        <v>160.34453699035302</v>
      </c>
      <c r="E2998">
        <v>7.1360081402061999</v>
      </c>
      <c r="F2998">
        <v>397.46967807054699</v>
      </c>
      <c r="G2998">
        <v>459.29837847720898</v>
      </c>
      <c r="H2998">
        <v>19.637892924449002</v>
      </c>
      <c r="I2998">
        <v>70.059834740925595</v>
      </c>
      <c r="J2998">
        <v>4.85816468587318</v>
      </c>
      <c r="O2998" t="str">
        <f t="shared" si="416"/>
        <v>Acidic</v>
      </c>
      <c r="P2998" t="str" cm="1">
        <f t="array" ref="P2998">_xlfn.IFS(C2997&lt;=60,"Soft",
C2997&lt;120,"Moderately Soft",
C2997&lt;=170,"Desirable",
C2997&lt;=240,"Moderately Hard",
C2997&gt;240,"Hard")</f>
        <v>Moderately Hard</v>
      </c>
      <c r="Q2998" t="str" cm="1">
        <f t="array" ref="Q2998">_xlfn.IFS(D2997&lt;50,"Non-Beneficial",
D2997&lt;=150,"Excellent",
D2997&lt;=250,"Good",
D2997&lt;=350,"Average",
D2997&lt;=500,"Poor",
D2997&lt;=800,"Very Poor",
D2997&gt;800,"Unacceptable")</f>
        <v>Average</v>
      </c>
      <c r="R2998" t="str">
        <f t="shared" si="415"/>
        <v>Unacceptable</v>
      </c>
      <c r="S2998" t="str">
        <f t="shared" si="417"/>
        <v>Safe</v>
      </c>
      <c r="T2998" t="str">
        <f t="shared" si="418"/>
        <v>Acceptable</v>
      </c>
      <c r="U2998" t="str">
        <f t="shared" si="419"/>
        <v>Acceptable</v>
      </c>
      <c r="V2998" t="str">
        <f t="shared" si="420"/>
        <v>Safe</v>
      </c>
      <c r="W2998" t="str">
        <f t="shared" si="421"/>
        <v>Acceptable</v>
      </c>
      <c r="AA2998" t="str">
        <f t="shared" si="422"/>
        <v>Not-Potable</v>
      </c>
      <c r="AB2998" t="str">
        <f t="shared" si="423"/>
        <v>Not-Potable</v>
      </c>
      <c r="AC2998" t="s">
        <v>40</v>
      </c>
    </row>
    <row r="2999" spans="2:29" x14ac:dyDescent="0.3">
      <c r="B2999">
        <v>10.331273275925099</v>
      </c>
      <c r="C2999">
        <v>166.45977945611901</v>
      </c>
      <c r="D2999">
        <v>158.24822709010999</v>
      </c>
      <c r="E2999">
        <v>6.3963644517314</v>
      </c>
      <c r="F2999">
        <v>361.15617848879401</v>
      </c>
      <c r="G2999">
        <v>376.102103763831</v>
      </c>
      <c r="H2999">
        <v>13.844331102652699</v>
      </c>
      <c r="I2999">
        <v>52.057380603506502</v>
      </c>
      <c r="J2999">
        <v>2.6734408714635198</v>
      </c>
      <c r="O2999" t="str">
        <f t="shared" si="416"/>
        <v>Neutral</v>
      </c>
      <c r="P2999" t="str" cm="1">
        <f t="array" ref="P2999">_xlfn.IFS(C2998&lt;=60,"Soft",
C2998&lt;120,"Moderately Soft",
C2998&lt;=170,"Desirable",
C2998&lt;=240,"Moderately Hard",
C2998&gt;240,"Hard")</f>
        <v>Moderately Hard</v>
      </c>
      <c r="Q2999" t="str" cm="1">
        <f t="array" ref="Q2999">_xlfn.IFS(D2998&lt;50,"Non-Beneficial",
D2998&lt;=150,"Excellent",
D2998&lt;=250,"Good",
D2998&lt;=350,"Average",
D2998&lt;=500,"Poor",
D2998&lt;=800,"Very Poor",
D2998&gt;800,"Unacceptable")</f>
        <v>Good</v>
      </c>
      <c r="R2999" t="str">
        <f t="shared" si="415"/>
        <v>Unacceptable</v>
      </c>
      <c r="S2999" t="str">
        <f t="shared" si="417"/>
        <v>Safe</v>
      </c>
      <c r="T2999" t="str">
        <f t="shared" si="418"/>
        <v>Acceptable</v>
      </c>
      <c r="U2999" t="str">
        <f t="shared" si="419"/>
        <v>Acceptable</v>
      </c>
      <c r="V2999" t="str">
        <f t="shared" si="420"/>
        <v>Safe</v>
      </c>
      <c r="W2999" t="str">
        <f t="shared" si="421"/>
        <v>Acceptable</v>
      </c>
      <c r="AA2999" t="str">
        <f t="shared" si="422"/>
        <v>Not-Potable</v>
      </c>
      <c r="AB2999" t="str">
        <f t="shared" si="423"/>
        <v>Potable</v>
      </c>
      <c r="AC2999" t="s">
        <v>40</v>
      </c>
    </row>
    <row r="3000" spans="2:29" x14ac:dyDescent="0.3">
      <c r="B3000">
        <v>9.1307958989025497</v>
      </c>
      <c r="C3000">
        <v>200.03234826624501</v>
      </c>
      <c r="D3000">
        <v>282.73603243437503</v>
      </c>
      <c r="E3000">
        <v>7.4975263768265101</v>
      </c>
      <c r="F3000">
        <f>$AH$27</f>
        <v>333.77577661081307</v>
      </c>
      <c r="G3000">
        <v>453.873570721166</v>
      </c>
      <c r="H3000">
        <v>12.860513918176199</v>
      </c>
      <c r="I3000">
        <v>64.178493892125601</v>
      </c>
      <c r="J3000">
        <v>3.02570736928035</v>
      </c>
      <c r="O3000" t="str">
        <f t="shared" si="416"/>
        <v>Alkaline</v>
      </c>
      <c r="P3000" t="str" cm="1">
        <f t="array" ref="P3000">_xlfn.IFS(C2999&lt;=60,"Soft",
C2999&lt;120,"Moderately Soft",
C2999&lt;=170,"Desirable",
C2999&lt;=240,"Moderately Hard",
C2999&gt;240,"Hard")</f>
        <v>Desirable</v>
      </c>
      <c r="Q3000" t="str" cm="1">
        <f t="array" ref="Q3000">_xlfn.IFS(D2999&lt;50,"Non-Beneficial",
D2999&lt;=150,"Excellent",
D2999&lt;=250,"Good",
D2999&lt;=350,"Average",
D2999&lt;=500,"Poor",
D2999&lt;=800,"Very Poor",
D2999&gt;800,"Unacceptable")</f>
        <v>Good</v>
      </c>
      <c r="R3000" t="str">
        <f t="shared" si="415"/>
        <v>Needs Boiling</v>
      </c>
      <c r="S3000" t="str">
        <f t="shared" si="417"/>
        <v>Safe</v>
      </c>
      <c r="T3000" t="str">
        <f t="shared" si="418"/>
        <v>Acceptable</v>
      </c>
      <c r="U3000" t="str">
        <f t="shared" si="419"/>
        <v>Acceptable</v>
      </c>
      <c r="V3000" t="str">
        <f t="shared" si="420"/>
        <v>Safe</v>
      </c>
      <c r="W3000" t="str">
        <f t="shared" si="421"/>
        <v>Acceptable</v>
      </c>
      <c r="AA3000" t="str">
        <f t="shared" si="422"/>
        <v>Not-Potable</v>
      </c>
      <c r="AB3000" t="str">
        <f t="shared" si="423"/>
        <v>Potable</v>
      </c>
      <c r="AC3000" t="s">
        <v>40</v>
      </c>
    </row>
    <row r="3001" spans="2:29" x14ac:dyDescent="0.3">
      <c r="B3001">
        <v>4.6188508466332303</v>
      </c>
      <c r="C3001">
        <v>199.31891291254499</v>
      </c>
      <c r="D3001">
        <v>271.74687637564597</v>
      </c>
      <c r="E3001">
        <v>7.2185878551826201</v>
      </c>
      <c r="F3001">
        <v>371.05686063307002</v>
      </c>
      <c r="G3001">
        <v>312.28138183870499</v>
      </c>
      <c r="H3001">
        <v>14.040786579336499</v>
      </c>
      <c r="I3001">
        <f>$AI$27</f>
        <v>66.396292946768</v>
      </c>
      <c r="J3001">
        <v>4.3221158892089999</v>
      </c>
      <c r="O3001" t="str">
        <f t="shared" si="416"/>
        <v>Alkaline</v>
      </c>
      <c r="P3001" t="str" cm="1">
        <f t="array" ref="P3001">_xlfn.IFS(C3000&lt;=60,"Soft",
C3000&lt;120,"Moderately Soft",
C3000&lt;=170,"Desirable",
C3000&lt;=240,"Moderately Hard",
C3000&gt;240,"Hard")</f>
        <v>Moderately Hard</v>
      </c>
      <c r="Q3001" t="str" cm="1">
        <f t="array" ref="Q3001">_xlfn.IFS(D3000&lt;50,"Non-Beneficial",
D3000&lt;=150,"Excellent",
D3000&lt;=250,"Good",
D3000&lt;=350,"Average",
D3000&lt;=500,"Poor",
D3000&lt;=800,"Very Poor",
D3000&gt;800,"Unacceptable")</f>
        <v>Average</v>
      </c>
      <c r="R3001" t="str">
        <f t="shared" si="415"/>
        <v>Unacceptable</v>
      </c>
      <c r="S3001" t="str">
        <f t="shared" si="417"/>
        <v>Safe</v>
      </c>
      <c r="T3001" t="str">
        <f t="shared" si="418"/>
        <v>Acceptable</v>
      </c>
      <c r="U3001" t="str">
        <f t="shared" si="419"/>
        <v>Acceptable</v>
      </c>
      <c r="V3001" t="str">
        <f t="shared" si="420"/>
        <v>Safe</v>
      </c>
      <c r="W3001" t="str">
        <f t="shared" si="421"/>
        <v>Acceptable</v>
      </c>
      <c r="AA3001" t="str">
        <f t="shared" si="422"/>
        <v>Not-Potable</v>
      </c>
      <c r="AB3001" t="str">
        <f t="shared" si="423"/>
        <v>Not-Potable</v>
      </c>
      <c r="AC3001" t="s">
        <v>40</v>
      </c>
    </row>
    <row r="3002" spans="2:29" x14ac:dyDescent="0.3">
      <c r="B3002">
        <v>6.9312441781418297</v>
      </c>
      <c r="C3002">
        <v>207.58895345663601</v>
      </c>
      <c r="D3002">
        <v>243.59470414212902</v>
      </c>
      <c r="E3002">
        <v>7.2220042814172398</v>
      </c>
      <c r="F3002">
        <v>313.81971308523202</v>
      </c>
      <c r="G3002">
        <v>477.06297483944098</v>
      </c>
      <c r="H3002">
        <v>16.495091950906801</v>
      </c>
      <c r="I3002">
        <v>75.041913953758595</v>
      </c>
      <c r="J3002">
        <v>4.8979571176510897</v>
      </c>
      <c r="O3002" t="str">
        <f t="shared" si="416"/>
        <v>Acidic</v>
      </c>
      <c r="P3002" t="str" cm="1">
        <f t="array" ref="P3002">_xlfn.IFS(C3001&lt;=60,"Soft",
C3001&lt;120,"Moderately Soft",
C3001&lt;=170,"Desirable",
C3001&lt;=240,"Moderately Hard",
C3001&gt;240,"Hard")</f>
        <v>Moderately Hard</v>
      </c>
      <c r="Q3002" t="str" cm="1">
        <f t="array" ref="Q3002">_xlfn.IFS(D3001&lt;50,"Non-Beneficial",
D3001&lt;=150,"Excellent",
D3001&lt;=250,"Good",
D3001&lt;=350,"Average",
D3001&lt;=500,"Poor",
D3001&lt;=800,"Very Poor",
D3001&gt;800,"Unacceptable")</f>
        <v>Average</v>
      </c>
      <c r="R3002" t="str">
        <f t="shared" si="415"/>
        <v>Unacceptable</v>
      </c>
      <c r="S3002" t="str">
        <f t="shared" si="417"/>
        <v>Safe</v>
      </c>
      <c r="T3002" t="str">
        <f t="shared" si="418"/>
        <v>Acceptable</v>
      </c>
      <c r="U3002" t="str">
        <f t="shared" si="419"/>
        <v>Acceptable</v>
      </c>
      <c r="V3002" t="str">
        <f t="shared" si="420"/>
        <v>Safe</v>
      </c>
      <c r="W3002" t="str">
        <f t="shared" si="421"/>
        <v>Acceptable</v>
      </c>
      <c r="AA3002" t="str">
        <f t="shared" si="422"/>
        <v>Not-Potable</v>
      </c>
      <c r="AB3002" t="str">
        <f t="shared" si="423"/>
        <v>Not-Potable</v>
      </c>
      <c r="AC3002" t="s">
        <v>40</v>
      </c>
    </row>
    <row r="3003" spans="2:29" x14ac:dyDescent="0.3">
      <c r="B3003">
        <v>5.6021585851813898</v>
      </c>
      <c r="C3003">
        <v>264.57351508085401</v>
      </c>
      <c r="D3003">
        <v>298.60275777016199</v>
      </c>
      <c r="E3003">
        <v>7.0145282818466397</v>
      </c>
      <c r="F3003">
        <f>$AH$27</f>
        <v>333.77577661081307</v>
      </c>
      <c r="G3003">
        <v>530.20476012525501</v>
      </c>
      <c r="H3003">
        <v>16.030179980745299</v>
      </c>
      <c r="I3003">
        <v>29.850948197421499</v>
      </c>
      <c r="J3003">
        <v>4.0670487448236603</v>
      </c>
      <c r="O3003" t="str">
        <f t="shared" si="416"/>
        <v>Neutral</v>
      </c>
      <c r="P3003" t="str" cm="1">
        <f t="array" ref="P3003">_xlfn.IFS(C3002&lt;=60,"Soft",
C3002&lt;120,"Moderately Soft",
C3002&lt;=170,"Desirable",
C3002&lt;=240,"Moderately Hard",
C3002&gt;240,"Hard")</f>
        <v>Moderately Hard</v>
      </c>
      <c r="Q3003" t="str" cm="1">
        <f t="array" ref="Q3003">_xlfn.IFS(D3002&lt;50,"Non-Beneficial",
D3002&lt;=150,"Excellent",
D3002&lt;=250,"Good",
D3002&lt;=350,"Average",
D3002&lt;=500,"Poor",
D3002&lt;=800,"Very Poor",
D3002&gt;800,"Unacceptable")</f>
        <v>Good</v>
      </c>
      <c r="R3003" t="str">
        <f t="shared" si="415"/>
        <v>Unacceptable</v>
      </c>
      <c r="S3003" t="str">
        <f t="shared" si="417"/>
        <v>Safe</v>
      </c>
      <c r="T3003" t="str">
        <f t="shared" si="418"/>
        <v>Acceptable</v>
      </c>
      <c r="U3003" t="str">
        <f t="shared" si="419"/>
        <v>Acceptable</v>
      </c>
      <c r="V3003" t="str">
        <f t="shared" si="420"/>
        <v>Safe</v>
      </c>
      <c r="W3003" t="str">
        <f t="shared" si="421"/>
        <v>Acceptable</v>
      </c>
      <c r="AA3003" t="str">
        <f t="shared" si="422"/>
        <v>Not-Potable</v>
      </c>
      <c r="AB3003" t="str">
        <f t="shared" si="423"/>
        <v>Potable</v>
      </c>
      <c r="AC3003" t="s">
        <v>40</v>
      </c>
    </row>
    <row r="3004" spans="2:29" x14ac:dyDescent="0.3">
      <c r="B3004">
        <v>7.5205189266634704</v>
      </c>
      <c r="C3004">
        <v>228.56261145023799</v>
      </c>
      <c r="D3004">
        <v>221.60819662234201</v>
      </c>
      <c r="E3004">
        <v>7.4737985229372104</v>
      </c>
      <c r="F3004">
        <f>$AH$27</f>
        <v>333.77577661081307</v>
      </c>
      <c r="G3004">
        <v>545.14665024670398</v>
      </c>
      <c r="H3004">
        <v>16.4606336501291</v>
      </c>
      <c r="I3004">
        <v>90.944943690278706</v>
      </c>
      <c r="J3004">
        <v>4.2277659637721099</v>
      </c>
      <c r="O3004" t="str">
        <f t="shared" si="416"/>
        <v>Acidic</v>
      </c>
      <c r="P3004" t="str" cm="1">
        <f t="array" ref="P3004">_xlfn.IFS(C3003&lt;=60,"Soft",
C3003&lt;120,"Moderately Soft",
C3003&lt;=170,"Desirable",
C3003&lt;=240,"Moderately Hard",
C3003&gt;240,"Hard")</f>
        <v>Hard</v>
      </c>
      <c r="Q3004" t="str" cm="1">
        <f t="array" ref="Q3004">_xlfn.IFS(D3003&lt;50,"Non-Beneficial",
D3003&lt;=150,"Excellent",
D3003&lt;=250,"Good",
D3003&lt;=350,"Average",
D3003&lt;=500,"Poor",
D3003&lt;=800,"Very Poor",
D3003&gt;800,"Unacceptable")</f>
        <v>Average</v>
      </c>
      <c r="R3004" t="str">
        <f t="shared" si="415"/>
        <v>Unacceptable</v>
      </c>
      <c r="S3004" t="str">
        <f t="shared" si="417"/>
        <v>Safe</v>
      </c>
      <c r="T3004" t="str">
        <f t="shared" si="418"/>
        <v>Unacceptable</v>
      </c>
      <c r="U3004" t="str">
        <f t="shared" si="419"/>
        <v>Acceptable</v>
      </c>
      <c r="V3004" t="str">
        <f t="shared" si="420"/>
        <v>Safe</v>
      </c>
      <c r="W3004" t="str">
        <f t="shared" si="421"/>
        <v>Acceptable</v>
      </c>
      <c r="AA3004" t="str">
        <f t="shared" si="422"/>
        <v>Not-Potable</v>
      </c>
      <c r="AB3004" t="str">
        <f t="shared" si="423"/>
        <v>Not-Potable</v>
      </c>
      <c r="AC3004" t="s">
        <v>40</v>
      </c>
    </row>
    <row r="3005" spans="2:29" x14ac:dyDescent="0.3">
      <c r="B3005">
        <v>5.5824698199714904</v>
      </c>
      <c r="C3005">
        <v>172.33158423726499</v>
      </c>
      <c r="D3005">
        <v>235.12837957228999</v>
      </c>
      <c r="E3005">
        <v>8.0113162097848498</v>
      </c>
      <c r="F3005">
        <v>364.483421619426</v>
      </c>
      <c r="G3005">
        <v>452.08076537785598</v>
      </c>
      <c r="H3005">
        <v>16.4720446850869</v>
      </c>
      <c r="I3005">
        <v>95.045657933856305</v>
      </c>
      <c r="J3005">
        <v>4.0481132581313597</v>
      </c>
      <c r="O3005" t="str">
        <f t="shared" si="416"/>
        <v>Neutral</v>
      </c>
      <c r="P3005" t="str" cm="1">
        <f t="array" ref="P3005">_xlfn.IFS(C3004&lt;=60,"Soft",
C3004&lt;120,"Moderately Soft",
C3004&lt;=170,"Desirable",
C3004&lt;=240,"Moderately Hard",
C3004&gt;240,"Hard")</f>
        <v>Moderately Hard</v>
      </c>
      <c r="Q3005" t="str" cm="1">
        <f t="array" ref="Q3005">_xlfn.IFS(D3004&lt;50,"Non-Beneficial",
D3004&lt;=150,"Excellent",
D3004&lt;=250,"Good",
D3004&lt;=350,"Average",
D3004&lt;=500,"Poor",
D3004&lt;=800,"Very Poor",
D3004&gt;800,"Unacceptable")</f>
        <v>Good</v>
      </c>
      <c r="R3005" t="str">
        <f t="shared" si="415"/>
        <v>Unacceptable</v>
      </c>
      <c r="S3005" t="str">
        <f t="shared" si="417"/>
        <v>Safe</v>
      </c>
      <c r="T3005" t="str">
        <f t="shared" si="418"/>
        <v>Unacceptable</v>
      </c>
      <c r="U3005" t="str">
        <f t="shared" si="419"/>
        <v>Acceptable</v>
      </c>
      <c r="V3005" t="str">
        <f t="shared" si="420"/>
        <v>Unsafe</v>
      </c>
      <c r="W3005" t="str">
        <f t="shared" si="421"/>
        <v>Acceptable</v>
      </c>
      <c r="AA3005" t="str">
        <f t="shared" si="422"/>
        <v>Not-Potable</v>
      </c>
      <c r="AB3005" t="str">
        <f t="shared" si="423"/>
        <v>Not-Potable</v>
      </c>
      <c r="AC3005" t="s">
        <v>40</v>
      </c>
    </row>
    <row r="3006" spans="2:29" x14ac:dyDescent="0.3">
      <c r="B3006">
        <v>7.99274961933338</v>
      </c>
      <c r="C3006">
        <v>193.609137653815</v>
      </c>
      <c r="D3006">
        <v>146.10412832162899</v>
      </c>
      <c r="E3006">
        <v>7.2189040242891096</v>
      </c>
      <c r="F3006">
        <v>332.46875544685003</v>
      </c>
      <c r="G3006">
        <v>468.60299810209</v>
      </c>
      <c r="H3006">
        <v>10.877062198437301</v>
      </c>
      <c r="I3006">
        <v>67.181340800057995</v>
      </c>
      <c r="J3006">
        <v>4.0629070430288303</v>
      </c>
      <c r="O3006" t="str">
        <f t="shared" si="416"/>
        <v>Acidic</v>
      </c>
      <c r="P3006" t="str" cm="1">
        <f t="array" ref="P3006">_xlfn.IFS(C3005&lt;=60,"Soft",
C3005&lt;120,"Moderately Soft",
C3005&lt;=170,"Desirable",
C3005&lt;=240,"Moderately Hard",
C3005&gt;240,"Hard")</f>
        <v>Moderately Hard</v>
      </c>
      <c r="Q3006" t="str" cm="1">
        <f t="array" ref="Q3006">_xlfn.IFS(D3005&lt;50,"Non-Beneficial",
D3005&lt;=150,"Excellent",
D3005&lt;=250,"Good",
D3005&lt;=350,"Average",
D3005&lt;=500,"Poor",
D3005&lt;=800,"Very Poor",
D3005&gt;800,"Unacceptable")</f>
        <v>Good</v>
      </c>
      <c r="R3006" t="str">
        <f t="shared" si="415"/>
        <v>Unacceptable</v>
      </c>
      <c r="S3006" t="str">
        <f t="shared" si="417"/>
        <v>Safe</v>
      </c>
      <c r="T3006" t="str">
        <f t="shared" si="418"/>
        <v>Acceptable</v>
      </c>
      <c r="U3006" t="str">
        <f t="shared" si="419"/>
        <v>Acceptable</v>
      </c>
      <c r="V3006" t="str">
        <f t="shared" si="420"/>
        <v>Unsafe</v>
      </c>
      <c r="W3006" t="str">
        <f t="shared" si="421"/>
        <v>Acceptable</v>
      </c>
      <c r="AA3006" t="str">
        <f t="shared" si="422"/>
        <v>Not-Potable</v>
      </c>
      <c r="AB3006" t="str">
        <f t="shared" si="423"/>
        <v>Not-Potable</v>
      </c>
      <c r="AC3006" t="s">
        <v>40</v>
      </c>
    </row>
    <row r="3007" spans="2:29" x14ac:dyDescent="0.3">
      <c r="B3007">
        <v>8.2103579727108205</v>
      </c>
      <c r="C3007">
        <v>210.222112156674</v>
      </c>
      <c r="D3007">
        <v>226.19239931021301</v>
      </c>
      <c r="E3007">
        <v>7.5679877400135398</v>
      </c>
      <c r="F3007">
        <f>$AH$27</f>
        <v>333.77577661081307</v>
      </c>
      <c r="G3007">
        <v>361.61439105156501</v>
      </c>
      <c r="H3007">
        <v>14.6501896874652</v>
      </c>
      <c r="I3007">
        <v>70.368048799483503</v>
      </c>
      <c r="J3007">
        <v>3.71666387502124</v>
      </c>
      <c r="O3007" t="str">
        <f t="shared" si="416"/>
        <v>Neutral</v>
      </c>
      <c r="P3007" t="str" cm="1">
        <f t="array" ref="P3007">_xlfn.IFS(C3006&lt;=60,"Soft",
C3006&lt;120,"Moderately Soft",
C3006&lt;=170,"Desirable",
C3006&lt;=240,"Moderately Hard",
C3006&gt;240,"Hard")</f>
        <v>Moderately Hard</v>
      </c>
      <c r="Q3007" t="str" cm="1">
        <f t="array" ref="Q3007">_xlfn.IFS(D3006&lt;50,"Non-Beneficial",
D3006&lt;=150,"Excellent",
D3006&lt;=250,"Good",
D3006&lt;=350,"Average",
D3006&lt;=500,"Poor",
D3006&lt;=800,"Very Poor",
D3006&gt;800,"Unacceptable")</f>
        <v>Excellent</v>
      </c>
      <c r="R3007" t="str">
        <f t="shared" si="415"/>
        <v>Unacceptable</v>
      </c>
      <c r="S3007" t="str">
        <f t="shared" si="417"/>
        <v>Safe</v>
      </c>
      <c r="T3007" t="str">
        <f t="shared" si="418"/>
        <v>Acceptable</v>
      </c>
      <c r="U3007" t="str">
        <f t="shared" si="419"/>
        <v>Acceptable</v>
      </c>
      <c r="V3007" t="str">
        <f t="shared" si="420"/>
        <v>Safe</v>
      </c>
      <c r="W3007" t="str">
        <f t="shared" si="421"/>
        <v>Acceptable</v>
      </c>
      <c r="AA3007" t="str">
        <f t="shared" si="422"/>
        <v>Not-Potable</v>
      </c>
      <c r="AB3007" t="str">
        <f t="shared" si="423"/>
        <v>Potable</v>
      </c>
      <c r="AC3007" t="s">
        <v>40</v>
      </c>
    </row>
    <row r="3008" spans="2:29" x14ac:dyDescent="0.3">
      <c r="B3008">
        <v>9.90193059436392</v>
      </c>
      <c r="C3008">
        <v>206.746469239221</v>
      </c>
      <c r="D3008">
        <v>131.806778007237</v>
      </c>
      <c r="E3008">
        <v>5.8788346262938296</v>
      </c>
      <c r="F3008">
        <f>$AH$27</f>
        <v>333.77577661081307</v>
      </c>
      <c r="G3008">
        <v>426.534807474221</v>
      </c>
      <c r="H3008">
        <v>14.3218737390747</v>
      </c>
      <c r="I3008">
        <v>75.408754125481295</v>
      </c>
      <c r="J3008">
        <v>4.2269495539305604</v>
      </c>
      <c r="O3008" t="str">
        <f t="shared" si="416"/>
        <v>Alkaline</v>
      </c>
      <c r="P3008" t="str" cm="1">
        <f t="array" ref="P3008">_xlfn.IFS(C3007&lt;=60,"Soft",
C3007&lt;120,"Moderately Soft",
C3007&lt;=170,"Desirable",
C3007&lt;=240,"Moderately Hard",
C3007&gt;240,"Hard")</f>
        <v>Moderately Hard</v>
      </c>
      <c r="Q3008" t="str" cm="1">
        <f t="array" ref="Q3008">_xlfn.IFS(D3007&lt;50,"Non-Beneficial",
D3007&lt;=150,"Excellent",
D3007&lt;=250,"Good",
D3007&lt;=350,"Average",
D3007&lt;=500,"Poor",
D3007&lt;=800,"Very Poor",
D3007&gt;800,"Unacceptable")</f>
        <v>Good</v>
      </c>
      <c r="R3008" t="str">
        <f t="shared" si="415"/>
        <v>Unacceptable</v>
      </c>
      <c r="S3008" t="str">
        <f t="shared" si="417"/>
        <v>Safe</v>
      </c>
      <c r="T3008" t="str">
        <f t="shared" si="418"/>
        <v>Acceptable</v>
      </c>
      <c r="U3008" t="str">
        <f t="shared" si="419"/>
        <v>Acceptable</v>
      </c>
      <c r="V3008" t="str">
        <f t="shared" si="420"/>
        <v>Safe</v>
      </c>
      <c r="W3008" t="str">
        <f t="shared" si="421"/>
        <v>Acceptable</v>
      </c>
      <c r="AA3008" t="str">
        <f t="shared" si="422"/>
        <v>Not-Potable</v>
      </c>
      <c r="AB3008" t="str">
        <f t="shared" si="423"/>
        <v>Not-Potable</v>
      </c>
      <c r="AC3008" t="s">
        <v>40</v>
      </c>
    </row>
    <row r="3009" spans="2:29" x14ac:dyDescent="0.3">
      <c r="B3009">
        <f>$AG$27</f>
        <v>7.080794504276815</v>
      </c>
      <c r="C3009">
        <v>191.25865541298401</v>
      </c>
      <c r="D3009">
        <v>140.64899154832401</v>
      </c>
      <c r="E3009">
        <v>7.0369492968434297</v>
      </c>
      <c r="F3009">
        <v>361.15495108942901</v>
      </c>
      <c r="G3009">
        <v>399.83866170262598</v>
      </c>
      <c r="H3009">
        <v>10.845263529339199</v>
      </c>
      <c r="I3009">
        <v>35.5829917832191</v>
      </c>
      <c r="J3009">
        <v>3.732339331231</v>
      </c>
      <c r="O3009" t="str">
        <f t="shared" si="416"/>
        <v>Alkaline</v>
      </c>
      <c r="P3009" t="str" cm="1">
        <f t="array" ref="P3009">_xlfn.IFS(C3008&lt;=60,"Soft",
C3008&lt;120,"Moderately Soft",
C3008&lt;=170,"Desirable",
C3008&lt;=240,"Moderately Hard",
C3008&gt;240,"Hard")</f>
        <v>Moderately Hard</v>
      </c>
      <c r="Q3009" t="str" cm="1">
        <f t="array" ref="Q3009">_xlfn.IFS(D3008&lt;50,"Non-Beneficial",
D3008&lt;=150,"Excellent",
D3008&lt;=250,"Good",
D3008&lt;=350,"Average",
D3008&lt;=500,"Poor",
D3008&lt;=800,"Very Poor",
D3008&gt;800,"Unacceptable")</f>
        <v>Excellent</v>
      </c>
      <c r="R3009" t="str">
        <f t="shared" si="415"/>
        <v>Needs Boiling</v>
      </c>
      <c r="S3009" t="str">
        <f t="shared" si="417"/>
        <v>Safe</v>
      </c>
      <c r="T3009" t="str">
        <f t="shared" si="418"/>
        <v>Acceptable</v>
      </c>
      <c r="U3009" t="str">
        <f t="shared" si="419"/>
        <v>Acceptable</v>
      </c>
      <c r="V3009" t="str">
        <f t="shared" si="420"/>
        <v>Safe</v>
      </c>
      <c r="W3009" t="str">
        <f t="shared" si="421"/>
        <v>Acceptable</v>
      </c>
      <c r="AA3009" t="str">
        <f t="shared" si="422"/>
        <v>Not-Potable</v>
      </c>
      <c r="AB3009" t="str">
        <f t="shared" si="423"/>
        <v>Potable</v>
      </c>
      <c r="AC3009" t="s">
        <v>40</v>
      </c>
    </row>
    <row r="3010" spans="2:29" x14ac:dyDescent="0.3">
      <c r="B3010">
        <v>9.4058750508048607</v>
      </c>
      <c r="C3010">
        <v>149.30829657309499</v>
      </c>
      <c r="D3010">
        <v>271.80057189221998</v>
      </c>
      <c r="E3010">
        <v>7.8673094707885198</v>
      </c>
      <c r="F3010">
        <f>$AH$27</f>
        <v>333.77577661081307</v>
      </c>
      <c r="G3010">
        <v>398.80624638275299</v>
      </c>
      <c r="H3010">
        <v>17.364706411850801</v>
      </c>
      <c r="I3010">
        <v>57.962636899453898</v>
      </c>
      <c r="J3010">
        <v>4.0337333172382301</v>
      </c>
      <c r="O3010" t="str">
        <f t="shared" si="416"/>
        <v>Neutral</v>
      </c>
      <c r="P3010" t="str" cm="1">
        <f t="array" ref="P3010">_xlfn.IFS(C3009&lt;=60,"Soft",
C3009&lt;120,"Moderately Soft",
C3009&lt;=170,"Desirable",
C3009&lt;=240,"Moderately Hard",
C3009&gt;240,"Hard")</f>
        <v>Moderately Hard</v>
      </c>
      <c r="Q3010" t="str" cm="1">
        <f t="array" ref="Q3010">_xlfn.IFS(D3009&lt;50,"Non-Beneficial",
D3009&lt;=150,"Excellent",
D3009&lt;=250,"Good",
D3009&lt;=350,"Average",
D3009&lt;=500,"Poor",
D3009&lt;=800,"Very Poor",
D3009&gt;800,"Unacceptable")</f>
        <v>Excellent</v>
      </c>
      <c r="R3010" t="str">
        <f t="shared" si="415"/>
        <v>Unacceptable</v>
      </c>
      <c r="S3010" t="str">
        <f t="shared" si="417"/>
        <v>Safe</v>
      </c>
      <c r="T3010" t="str">
        <f t="shared" si="418"/>
        <v>Acceptable</v>
      </c>
      <c r="U3010" t="str">
        <f t="shared" si="419"/>
        <v>Acceptable</v>
      </c>
      <c r="V3010" t="str">
        <f t="shared" si="420"/>
        <v>Safe</v>
      </c>
      <c r="W3010" t="str">
        <f t="shared" si="421"/>
        <v>Acceptable</v>
      </c>
      <c r="AA3010" t="str">
        <f t="shared" si="422"/>
        <v>Not-Potable</v>
      </c>
      <c r="AB3010" t="str">
        <f t="shared" si="423"/>
        <v>Potable</v>
      </c>
      <c r="AC3010" t="s">
        <v>40</v>
      </c>
    </row>
    <row r="3011" spans="2:29" x14ac:dyDescent="0.3">
      <c r="B3011">
        <v>9.5878950299737706</v>
      </c>
      <c r="C3011">
        <v>195.83710515312799</v>
      </c>
      <c r="D3011">
        <v>113.51861856177601</v>
      </c>
      <c r="E3011">
        <v>6.2674756962624798</v>
      </c>
      <c r="F3011">
        <v>366.42892756901398</v>
      </c>
      <c r="G3011">
        <v>323.794862351424</v>
      </c>
      <c r="H3011">
        <v>13.0682421004069</v>
      </c>
      <c r="I3011">
        <v>37.353080220426101</v>
      </c>
      <c r="J3011">
        <v>4.6669169742768304</v>
      </c>
      <c r="O3011" t="str">
        <f t="shared" si="416"/>
        <v>Alkaline</v>
      </c>
      <c r="P3011" t="str" cm="1">
        <f t="array" ref="P3011">_xlfn.IFS(C3010&lt;=60,"Soft",
C3010&lt;120,"Moderately Soft",
C3010&lt;=170,"Desirable",
C3010&lt;=240,"Moderately Hard",
C3010&gt;240,"Hard")</f>
        <v>Desirable</v>
      </c>
      <c r="Q3011" t="str" cm="1">
        <f t="array" ref="Q3011">_xlfn.IFS(D3010&lt;50,"Non-Beneficial",
D3010&lt;=150,"Excellent",
D3010&lt;=250,"Good",
D3010&lt;=350,"Average",
D3010&lt;=500,"Poor",
D3010&lt;=800,"Very Poor",
D3010&gt;800,"Unacceptable")</f>
        <v>Average</v>
      </c>
      <c r="R3011" t="str">
        <f t="shared" ref="R3011:R3074" si="424">IF(E3010&lt;=5,"Acceptable",
IF(E3010&lt;=7,"Needs Boiling","Unacceptable"))</f>
        <v>Unacceptable</v>
      </c>
      <c r="S3011" t="str">
        <f t="shared" si="417"/>
        <v>Safe</v>
      </c>
      <c r="T3011" t="str">
        <f t="shared" si="418"/>
        <v>Acceptable</v>
      </c>
      <c r="U3011" t="str">
        <f t="shared" si="419"/>
        <v>Acceptable</v>
      </c>
      <c r="V3011" t="str">
        <f t="shared" si="420"/>
        <v>Safe</v>
      </c>
      <c r="W3011" t="str">
        <f t="shared" si="421"/>
        <v>Acceptable</v>
      </c>
      <c r="AA3011" t="str">
        <f t="shared" si="422"/>
        <v>Not-Potable</v>
      </c>
      <c r="AB3011" t="str">
        <f t="shared" si="423"/>
        <v>Not-Potable</v>
      </c>
      <c r="AC3011" t="s">
        <v>40</v>
      </c>
    </row>
    <row r="3012" spans="2:29" x14ac:dyDescent="0.3">
      <c r="B3012">
        <v>4.6332025164728599</v>
      </c>
      <c r="C3012">
        <v>208.90803605281599</v>
      </c>
      <c r="D3012">
        <v>293.07128944580398</v>
      </c>
      <c r="E3012">
        <v>6.1255852110675999</v>
      </c>
      <c r="F3012">
        <v>304.03177627835299</v>
      </c>
      <c r="G3012">
        <v>456.214828479201</v>
      </c>
      <c r="H3012">
        <v>10.8171581345034</v>
      </c>
      <c r="I3012">
        <v>111.115309657428</v>
      </c>
      <c r="J3012">
        <v>4.7518588152879104</v>
      </c>
      <c r="O3012" t="str">
        <f t="shared" ref="O3012:O3075" si="425">IF(B3011&lt;3,"Highly Acidic",
IF(AND(B3011&lt;6.52,B3011&gt;=3),"Acidic",
IF(AND(B3011&gt;=6.52,B3011&lt;=6.83),"Drinkable",
IF(AND(B3011&gt;6.83,B3011&lt;8),"Neutral",
IF(AND(B3011&gt;=8,B3011&lt;11),"Alkaline","Highly Alkaline")
))))</f>
        <v>Alkaline</v>
      </c>
      <c r="P3012" t="str" cm="1">
        <f t="array" ref="P3012">_xlfn.IFS(C3011&lt;=60,"Soft",
C3011&lt;120,"Moderately Soft",
C3011&lt;=170,"Desirable",
C3011&lt;=240,"Moderately Hard",
C3011&gt;240,"Hard")</f>
        <v>Moderately Hard</v>
      </c>
      <c r="Q3012" t="str" cm="1">
        <f t="array" ref="Q3012">_xlfn.IFS(D3011&lt;50,"Non-Beneficial",
D3011&lt;=150,"Excellent",
D3011&lt;=250,"Good",
D3011&lt;=350,"Average",
D3011&lt;=500,"Poor",
D3011&lt;=800,"Very Poor",
D3011&gt;800,"Unacceptable")</f>
        <v>Excellent</v>
      </c>
      <c r="R3012" t="str">
        <f t="shared" si="424"/>
        <v>Needs Boiling</v>
      </c>
      <c r="S3012" t="str">
        <f t="shared" ref="S3012:S3075" si="426">IF(F3011&lt;=400,"Safe","Unsafe")</f>
        <v>Safe</v>
      </c>
      <c r="T3012" t="str">
        <f t="shared" ref="T3012:T3075" si="427">IF(G3011&lt;=500,"Acceptable","Unacceptable")</f>
        <v>Acceptable</v>
      </c>
      <c r="U3012" t="str">
        <f t="shared" ref="U3012:U3075" si="428">IF(H3011&lt;20,"Acceptable","Unacceptable")</f>
        <v>Acceptable</v>
      </c>
      <c r="V3012" t="str">
        <f t="shared" ref="V3012:V3075" si="429">IF(I3011&lt;=80,"Safe","Unsafe")</f>
        <v>Safe</v>
      </c>
      <c r="W3012" t="str">
        <f t="shared" ref="W3012:W3075" si="430">IF(J3011&lt;5,"Acceptable","Unacceptable")</f>
        <v>Acceptable</v>
      </c>
      <c r="AA3012" t="str">
        <f t="shared" ref="AA3012:AA3075" si="431">IF(
       AND(OR(O3012 = "Drinkable",O3012 = "Neutral"),
                OR(P3012 = "Desirable",P3012 = "Moderately Hard"),
                OR(Q3012 = "Excellent",Q3012 = "Good",Q3012 = "Average"),
                OR(R3012 = "Acceptable",R3012 = "Needs Boiling"),
                S3012 = "Safe",
                T3012 = "Acceptable",
                U3012 = "Acceptable",
                V3012 = "Safe",
                W3012 = "Acceptable"
               ),
     "Potable",
    "Not-Potable"
   )</f>
        <v>Not-Potable</v>
      </c>
      <c r="AB3012" t="str">
        <f t="shared" ref="AB3012:AB3075" si="432">IF(
        SUM(
                   IF(OR(O3012 = "Neutral",O3012 = "Drinkable"),1,0),
                   IF(OR(P3012 = "Desirable",P3012 = "Moderately Hard"),1,0),
                   IF(OR(Q3012 = "Good",Q3012 = "Average",Q3012 ="Excellent"),1,0),
                   IF(OR(R3012 = "Acceptable",R3012 = "Needs Boiling"),1,0),
                   IF(S3012 = "Safe",1,0),
                   IF(T3012 = "Acceptable",1,0),
                   IF(U3012 = "Acceptable",1,0),
                   IF(V3012 = "Safe",1,0),
                   IF(W3012 = "Acceptable",1,0)
               )&gt;7,
      "Potable",
      "Not-Potable"
  )</f>
        <v>Potable</v>
      </c>
      <c r="AC3012" t="s">
        <v>40</v>
      </c>
    </row>
    <row r="3013" spans="2:29" x14ac:dyDescent="0.3">
      <c r="B3013">
        <v>6.9011110198819097</v>
      </c>
      <c r="C3013">
        <v>154.47409165832599</v>
      </c>
      <c r="D3013">
        <v>211.03303188241102</v>
      </c>
      <c r="E3013">
        <v>7.9287001881139396</v>
      </c>
      <c r="F3013">
        <v>376.00107067789401</v>
      </c>
      <c r="G3013">
        <v>450.25297404391199</v>
      </c>
      <c r="H3013">
        <v>14.6433064879302</v>
      </c>
      <c r="I3013">
        <v>71.321372088514806</v>
      </c>
      <c r="J3013">
        <v>3.6164983416765799</v>
      </c>
      <c r="O3013" t="str">
        <f t="shared" si="425"/>
        <v>Acidic</v>
      </c>
      <c r="P3013" t="str" cm="1">
        <f t="array" ref="P3013">_xlfn.IFS(C3012&lt;=60,"Soft",
C3012&lt;120,"Moderately Soft",
C3012&lt;=170,"Desirable",
C3012&lt;=240,"Moderately Hard",
C3012&gt;240,"Hard")</f>
        <v>Moderately Hard</v>
      </c>
      <c r="Q3013" t="str" cm="1">
        <f t="array" ref="Q3013">_xlfn.IFS(D3012&lt;50,"Non-Beneficial",
D3012&lt;=150,"Excellent",
D3012&lt;=250,"Good",
D3012&lt;=350,"Average",
D3012&lt;=500,"Poor",
D3012&lt;=800,"Very Poor",
D3012&gt;800,"Unacceptable")</f>
        <v>Average</v>
      </c>
      <c r="R3013" t="str">
        <f t="shared" si="424"/>
        <v>Needs Boiling</v>
      </c>
      <c r="S3013" t="str">
        <f t="shared" si="426"/>
        <v>Safe</v>
      </c>
      <c r="T3013" t="str">
        <f t="shared" si="427"/>
        <v>Acceptable</v>
      </c>
      <c r="U3013" t="str">
        <f t="shared" si="428"/>
        <v>Acceptable</v>
      </c>
      <c r="V3013" t="str">
        <f t="shared" si="429"/>
        <v>Unsafe</v>
      </c>
      <c r="W3013" t="str">
        <f t="shared" si="430"/>
        <v>Acceptable</v>
      </c>
      <c r="AA3013" t="str">
        <f t="shared" si="431"/>
        <v>Not-Potable</v>
      </c>
      <c r="AB3013" t="str">
        <f t="shared" si="432"/>
        <v>Not-Potable</v>
      </c>
      <c r="AC3013" t="s">
        <v>40</v>
      </c>
    </row>
    <row r="3014" spans="2:29" x14ac:dyDescent="0.3">
      <c r="B3014">
        <v>7.7955576287843797</v>
      </c>
      <c r="C3014">
        <v>136.09067693820501</v>
      </c>
      <c r="D3014">
        <v>264.84515316374103</v>
      </c>
      <c r="E3014">
        <v>7.55532048139181</v>
      </c>
      <c r="F3014">
        <v>426.500022152447</v>
      </c>
      <c r="G3014">
        <v>471.41335648522897</v>
      </c>
      <c r="H3014">
        <v>14.544948395174901</v>
      </c>
      <c r="I3014">
        <v>51.491196837361002</v>
      </c>
      <c r="J3014">
        <v>3.6292522824592299</v>
      </c>
      <c r="O3014" t="str">
        <f t="shared" si="425"/>
        <v>Neutral</v>
      </c>
      <c r="P3014" t="str" cm="1">
        <f t="array" ref="P3014">_xlfn.IFS(C3013&lt;=60,"Soft",
C3013&lt;120,"Moderately Soft",
C3013&lt;=170,"Desirable",
C3013&lt;=240,"Moderately Hard",
C3013&gt;240,"Hard")</f>
        <v>Desirable</v>
      </c>
      <c r="Q3014" t="str" cm="1">
        <f t="array" ref="Q3014">_xlfn.IFS(D3013&lt;50,"Non-Beneficial",
D3013&lt;=150,"Excellent",
D3013&lt;=250,"Good",
D3013&lt;=350,"Average",
D3013&lt;=500,"Poor",
D3013&lt;=800,"Very Poor",
D3013&gt;800,"Unacceptable")</f>
        <v>Good</v>
      </c>
      <c r="R3014" t="str">
        <f t="shared" si="424"/>
        <v>Unacceptable</v>
      </c>
      <c r="S3014" t="str">
        <f t="shared" si="426"/>
        <v>Safe</v>
      </c>
      <c r="T3014" t="str">
        <f t="shared" si="427"/>
        <v>Acceptable</v>
      </c>
      <c r="U3014" t="str">
        <f t="shared" si="428"/>
        <v>Acceptable</v>
      </c>
      <c r="V3014" t="str">
        <f t="shared" si="429"/>
        <v>Safe</v>
      </c>
      <c r="W3014" t="str">
        <f t="shared" si="430"/>
        <v>Acceptable</v>
      </c>
      <c r="AA3014" t="str">
        <f t="shared" si="431"/>
        <v>Not-Potable</v>
      </c>
      <c r="AB3014" t="str">
        <f t="shared" si="432"/>
        <v>Potable</v>
      </c>
      <c r="AC3014" t="s">
        <v>40</v>
      </c>
    </row>
    <row r="3015" spans="2:29" x14ac:dyDescent="0.3">
      <c r="B3015">
        <f>$AG$27</f>
        <v>7.080794504276815</v>
      </c>
      <c r="C3015">
        <v>215.431919438835</v>
      </c>
      <c r="D3015">
        <v>199.09938849114099</v>
      </c>
      <c r="E3015">
        <v>6.9026281646841099</v>
      </c>
      <c r="F3015">
        <v>299.08641790230399</v>
      </c>
      <c r="G3015">
        <v>371.48291065570601</v>
      </c>
      <c r="H3015">
        <v>10.7663492030521</v>
      </c>
      <c r="I3015">
        <v>85.267181603382895</v>
      </c>
      <c r="J3015">
        <v>4.5925379792401504</v>
      </c>
      <c r="O3015" t="str">
        <f t="shared" si="425"/>
        <v>Neutral</v>
      </c>
      <c r="P3015" t="str" cm="1">
        <f t="array" ref="P3015">_xlfn.IFS(C3014&lt;=60,"Soft",
C3014&lt;120,"Moderately Soft",
C3014&lt;=170,"Desirable",
C3014&lt;=240,"Moderately Hard",
C3014&gt;240,"Hard")</f>
        <v>Desirable</v>
      </c>
      <c r="Q3015" t="str" cm="1">
        <f t="array" ref="Q3015">_xlfn.IFS(D3014&lt;50,"Non-Beneficial",
D3014&lt;=150,"Excellent",
D3014&lt;=250,"Good",
D3014&lt;=350,"Average",
D3014&lt;=500,"Poor",
D3014&lt;=800,"Very Poor",
D3014&gt;800,"Unacceptable")</f>
        <v>Average</v>
      </c>
      <c r="R3015" t="str">
        <f t="shared" si="424"/>
        <v>Unacceptable</v>
      </c>
      <c r="S3015" t="str">
        <f t="shared" si="426"/>
        <v>Unsafe</v>
      </c>
      <c r="T3015" t="str">
        <f t="shared" si="427"/>
        <v>Acceptable</v>
      </c>
      <c r="U3015" t="str">
        <f t="shared" si="428"/>
        <v>Acceptable</v>
      </c>
      <c r="V3015" t="str">
        <f t="shared" si="429"/>
        <v>Safe</v>
      </c>
      <c r="W3015" t="str">
        <f t="shared" si="430"/>
        <v>Acceptable</v>
      </c>
      <c r="AA3015" t="str">
        <f t="shared" si="431"/>
        <v>Not-Potable</v>
      </c>
      <c r="AB3015" t="str">
        <f t="shared" si="432"/>
        <v>Not-Potable</v>
      </c>
      <c r="AC3015" t="s">
        <v>40</v>
      </c>
    </row>
    <row r="3016" spans="2:29" x14ac:dyDescent="0.3">
      <c r="B3016">
        <v>0</v>
      </c>
      <c r="C3016">
        <v>214.84614399470701</v>
      </c>
      <c r="D3016">
        <v>494.56587108423099</v>
      </c>
      <c r="E3016">
        <v>7.8975390367747798</v>
      </c>
      <c r="F3016">
        <f>$AH$27</f>
        <v>333.77577661081307</v>
      </c>
      <c r="G3016">
        <v>583.44884930976605</v>
      </c>
      <c r="H3016">
        <v>7.7023282074753103</v>
      </c>
      <c r="I3016">
        <v>77.712891116238296</v>
      </c>
      <c r="J3016">
        <v>4.9288399796507001</v>
      </c>
      <c r="O3016" t="str">
        <f t="shared" si="425"/>
        <v>Neutral</v>
      </c>
      <c r="P3016" t="str" cm="1">
        <f t="array" ref="P3016">_xlfn.IFS(C3015&lt;=60,"Soft",
C3015&lt;120,"Moderately Soft",
C3015&lt;=170,"Desirable",
C3015&lt;=240,"Moderately Hard",
C3015&gt;240,"Hard")</f>
        <v>Moderately Hard</v>
      </c>
      <c r="Q3016" t="str" cm="1">
        <f t="array" ref="Q3016">_xlfn.IFS(D3015&lt;50,"Non-Beneficial",
D3015&lt;=150,"Excellent",
D3015&lt;=250,"Good",
D3015&lt;=350,"Average",
D3015&lt;=500,"Poor",
D3015&lt;=800,"Very Poor",
D3015&gt;800,"Unacceptable")</f>
        <v>Good</v>
      </c>
      <c r="R3016" t="str">
        <f t="shared" si="424"/>
        <v>Needs Boiling</v>
      </c>
      <c r="S3016" t="str">
        <f t="shared" si="426"/>
        <v>Safe</v>
      </c>
      <c r="T3016" t="str">
        <f t="shared" si="427"/>
        <v>Acceptable</v>
      </c>
      <c r="U3016" t="str">
        <f t="shared" si="428"/>
        <v>Acceptable</v>
      </c>
      <c r="V3016" t="str">
        <f t="shared" si="429"/>
        <v>Unsafe</v>
      </c>
      <c r="W3016" t="str">
        <f t="shared" si="430"/>
        <v>Acceptable</v>
      </c>
      <c r="AA3016" t="str">
        <f t="shared" si="431"/>
        <v>Not-Potable</v>
      </c>
      <c r="AB3016" t="str">
        <f t="shared" si="432"/>
        <v>Potable</v>
      </c>
      <c r="AC3016" t="s">
        <v>40</v>
      </c>
    </row>
    <row r="3017" spans="2:29" x14ac:dyDescent="0.3">
      <c r="B3017">
        <v>8.3982610602782906</v>
      </c>
      <c r="C3017">
        <v>177.347213667971</v>
      </c>
      <c r="D3017">
        <v>180.03257284633</v>
      </c>
      <c r="E3017">
        <v>7.39092401712103</v>
      </c>
      <c r="F3017">
        <f>$AH$27</f>
        <v>333.77577661081307</v>
      </c>
      <c r="G3017">
        <v>498.36537661237497</v>
      </c>
      <c r="H3017">
        <v>10.3512978295216</v>
      </c>
      <c r="I3017">
        <v>55.715660228566499</v>
      </c>
      <c r="J3017">
        <v>2.6278624699669799</v>
      </c>
      <c r="O3017" t="str">
        <f t="shared" si="425"/>
        <v>Highly Acidic</v>
      </c>
      <c r="P3017" t="str" cm="1">
        <f t="array" ref="P3017">_xlfn.IFS(C3016&lt;=60,"Soft",
C3016&lt;120,"Moderately Soft",
C3016&lt;=170,"Desirable",
C3016&lt;=240,"Moderately Hard",
C3016&gt;240,"Hard")</f>
        <v>Moderately Hard</v>
      </c>
      <c r="Q3017" t="str" cm="1">
        <f t="array" ref="Q3017">_xlfn.IFS(D3016&lt;50,"Non-Beneficial",
D3016&lt;=150,"Excellent",
D3016&lt;=250,"Good",
D3016&lt;=350,"Average",
D3016&lt;=500,"Poor",
D3016&lt;=800,"Very Poor",
D3016&gt;800,"Unacceptable")</f>
        <v>Poor</v>
      </c>
      <c r="R3017" t="str">
        <f t="shared" si="424"/>
        <v>Unacceptable</v>
      </c>
      <c r="S3017" t="str">
        <f t="shared" si="426"/>
        <v>Safe</v>
      </c>
      <c r="T3017" t="str">
        <f t="shared" si="427"/>
        <v>Unacceptable</v>
      </c>
      <c r="U3017" t="str">
        <f t="shared" si="428"/>
        <v>Acceptable</v>
      </c>
      <c r="V3017" t="str">
        <f t="shared" si="429"/>
        <v>Safe</v>
      </c>
      <c r="W3017" t="str">
        <f t="shared" si="430"/>
        <v>Acceptable</v>
      </c>
      <c r="AA3017" t="str">
        <f t="shared" si="431"/>
        <v>Not-Potable</v>
      </c>
      <c r="AB3017" t="str">
        <f t="shared" si="432"/>
        <v>Not-Potable</v>
      </c>
      <c r="AC3017" t="s">
        <v>40</v>
      </c>
    </row>
    <row r="3018" spans="2:29" x14ac:dyDescent="0.3">
      <c r="B3018">
        <v>6.2551497489180896</v>
      </c>
      <c r="C3018">
        <v>153.64049344977599</v>
      </c>
      <c r="D3018">
        <v>243.161633399218</v>
      </c>
      <c r="E3018">
        <v>8.2115950592747495</v>
      </c>
      <c r="F3018">
        <v>367.34453404028397</v>
      </c>
      <c r="G3018">
        <v>295.04249226405898</v>
      </c>
      <c r="H3018">
        <v>12.5036606462451</v>
      </c>
      <c r="I3018">
        <v>91.270792229070494</v>
      </c>
      <c r="J3018">
        <v>3.1464825359962698</v>
      </c>
      <c r="O3018" t="str">
        <f t="shared" si="425"/>
        <v>Alkaline</v>
      </c>
      <c r="P3018" t="str" cm="1">
        <f t="array" ref="P3018">_xlfn.IFS(C3017&lt;=60,"Soft",
C3017&lt;120,"Moderately Soft",
C3017&lt;=170,"Desirable",
C3017&lt;=240,"Moderately Hard",
C3017&gt;240,"Hard")</f>
        <v>Moderately Hard</v>
      </c>
      <c r="Q3018" t="str" cm="1">
        <f t="array" ref="Q3018">_xlfn.IFS(D3017&lt;50,"Non-Beneficial",
D3017&lt;=150,"Excellent",
D3017&lt;=250,"Good",
D3017&lt;=350,"Average",
D3017&lt;=500,"Poor",
D3017&lt;=800,"Very Poor",
D3017&gt;800,"Unacceptable")</f>
        <v>Good</v>
      </c>
      <c r="R3018" t="str">
        <f t="shared" si="424"/>
        <v>Unacceptable</v>
      </c>
      <c r="S3018" t="str">
        <f t="shared" si="426"/>
        <v>Safe</v>
      </c>
      <c r="T3018" t="str">
        <f t="shared" si="427"/>
        <v>Acceptable</v>
      </c>
      <c r="U3018" t="str">
        <f t="shared" si="428"/>
        <v>Acceptable</v>
      </c>
      <c r="V3018" t="str">
        <f t="shared" si="429"/>
        <v>Safe</v>
      </c>
      <c r="W3018" t="str">
        <f t="shared" si="430"/>
        <v>Acceptable</v>
      </c>
      <c r="AA3018" t="str">
        <f t="shared" si="431"/>
        <v>Not-Potable</v>
      </c>
      <c r="AB3018" t="str">
        <f t="shared" si="432"/>
        <v>Not-Potable</v>
      </c>
      <c r="AC3018" t="s">
        <v>40</v>
      </c>
    </row>
    <row r="3019" spans="2:29" x14ac:dyDescent="0.3">
      <c r="B3019">
        <v>11.496858885301901</v>
      </c>
      <c r="C3019">
        <v>186.12529592533801</v>
      </c>
      <c r="D3019">
        <v>122.533033886052</v>
      </c>
      <c r="E3019">
        <v>8.0669799007803</v>
      </c>
      <c r="F3019">
        <v>325.40934121797198</v>
      </c>
      <c r="G3019">
        <v>260.53175818559703</v>
      </c>
      <c r="H3019">
        <v>9.6740829137425504</v>
      </c>
      <c r="I3019">
        <v>68.073927897342301</v>
      </c>
      <c r="J3019">
        <v>5.0051931672865404</v>
      </c>
      <c r="O3019" t="str">
        <f t="shared" si="425"/>
        <v>Acidic</v>
      </c>
      <c r="P3019" t="str" cm="1">
        <f t="array" ref="P3019">_xlfn.IFS(C3018&lt;=60,"Soft",
C3018&lt;120,"Moderately Soft",
C3018&lt;=170,"Desirable",
C3018&lt;=240,"Moderately Hard",
C3018&gt;240,"Hard")</f>
        <v>Desirable</v>
      </c>
      <c r="Q3019" t="str" cm="1">
        <f t="array" ref="Q3019">_xlfn.IFS(D3018&lt;50,"Non-Beneficial",
D3018&lt;=150,"Excellent",
D3018&lt;=250,"Good",
D3018&lt;=350,"Average",
D3018&lt;=500,"Poor",
D3018&lt;=800,"Very Poor",
D3018&gt;800,"Unacceptable")</f>
        <v>Good</v>
      </c>
      <c r="R3019" t="str">
        <f t="shared" si="424"/>
        <v>Unacceptable</v>
      </c>
      <c r="S3019" t="str">
        <f t="shared" si="426"/>
        <v>Safe</v>
      </c>
      <c r="T3019" t="str">
        <f t="shared" si="427"/>
        <v>Acceptable</v>
      </c>
      <c r="U3019" t="str">
        <f t="shared" si="428"/>
        <v>Acceptable</v>
      </c>
      <c r="V3019" t="str">
        <f t="shared" si="429"/>
        <v>Unsafe</v>
      </c>
      <c r="W3019" t="str">
        <f t="shared" si="430"/>
        <v>Acceptable</v>
      </c>
      <c r="AA3019" t="str">
        <f t="shared" si="431"/>
        <v>Not-Potable</v>
      </c>
      <c r="AB3019" t="str">
        <f t="shared" si="432"/>
        <v>Not-Potable</v>
      </c>
      <c r="AC3019" t="s">
        <v>40</v>
      </c>
    </row>
    <row r="3020" spans="2:29" x14ac:dyDescent="0.3">
      <c r="B3020">
        <f>$AG$27</f>
        <v>7.080794504276815</v>
      </c>
      <c r="C3020">
        <v>200.717206556527</v>
      </c>
      <c r="D3020">
        <v>405.81486801233302</v>
      </c>
      <c r="E3020">
        <v>6.75998071383452</v>
      </c>
      <c r="F3020">
        <v>263.87647075382</v>
      </c>
      <c r="G3020">
        <v>283.17200774067697</v>
      </c>
      <c r="H3020">
        <v>14.9153250616626</v>
      </c>
      <c r="I3020">
        <v>58.879466527049502</v>
      </c>
      <c r="J3020">
        <v>4.0084434718875901</v>
      </c>
      <c r="O3020" t="str">
        <f t="shared" si="425"/>
        <v>Highly Alkaline</v>
      </c>
      <c r="P3020" t="str" cm="1">
        <f t="array" ref="P3020">_xlfn.IFS(C3019&lt;=60,"Soft",
C3019&lt;120,"Moderately Soft",
C3019&lt;=170,"Desirable",
C3019&lt;=240,"Moderately Hard",
C3019&gt;240,"Hard")</f>
        <v>Moderately Hard</v>
      </c>
      <c r="Q3020" t="str" cm="1">
        <f t="array" ref="Q3020">_xlfn.IFS(D3019&lt;50,"Non-Beneficial",
D3019&lt;=150,"Excellent",
D3019&lt;=250,"Good",
D3019&lt;=350,"Average",
D3019&lt;=500,"Poor",
D3019&lt;=800,"Very Poor",
D3019&gt;800,"Unacceptable")</f>
        <v>Excellent</v>
      </c>
      <c r="R3020" t="str">
        <f t="shared" si="424"/>
        <v>Unacceptable</v>
      </c>
      <c r="S3020" t="str">
        <f t="shared" si="426"/>
        <v>Safe</v>
      </c>
      <c r="T3020" t="str">
        <f t="shared" si="427"/>
        <v>Acceptable</v>
      </c>
      <c r="U3020" t="str">
        <f t="shared" si="428"/>
        <v>Acceptable</v>
      </c>
      <c r="V3020" t="str">
        <f t="shared" si="429"/>
        <v>Safe</v>
      </c>
      <c r="W3020" t="str">
        <f t="shared" si="430"/>
        <v>Unacceptable</v>
      </c>
      <c r="AA3020" t="str">
        <f t="shared" si="431"/>
        <v>Not-Potable</v>
      </c>
      <c r="AB3020" t="str">
        <f t="shared" si="432"/>
        <v>Not-Potable</v>
      </c>
      <c r="AC3020" t="s">
        <v>40</v>
      </c>
    </row>
    <row r="3021" spans="2:29" x14ac:dyDescent="0.3">
      <c r="B3021">
        <v>9.3473446211024704</v>
      </c>
      <c r="C3021">
        <v>201.63283568822899</v>
      </c>
      <c r="D3021">
        <v>137.49596036623899</v>
      </c>
      <c r="E3021">
        <v>7.33374213617153</v>
      </c>
      <c r="F3021">
        <v>322.04466679436598</v>
      </c>
      <c r="G3021">
        <v>512.44630502068298</v>
      </c>
      <c r="H3021">
        <v>12.4347161271118</v>
      </c>
      <c r="I3021">
        <v>43.827118677426597</v>
      </c>
      <c r="J3021">
        <v>3.6151510992576101</v>
      </c>
      <c r="O3021" t="str">
        <f t="shared" si="425"/>
        <v>Neutral</v>
      </c>
      <c r="P3021" t="str" cm="1">
        <f t="array" ref="P3021">_xlfn.IFS(C3020&lt;=60,"Soft",
C3020&lt;120,"Moderately Soft",
C3020&lt;=170,"Desirable",
C3020&lt;=240,"Moderately Hard",
C3020&gt;240,"Hard")</f>
        <v>Moderately Hard</v>
      </c>
      <c r="Q3021" t="str" cm="1">
        <f t="array" ref="Q3021">_xlfn.IFS(D3020&lt;50,"Non-Beneficial",
D3020&lt;=150,"Excellent",
D3020&lt;=250,"Good",
D3020&lt;=350,"Average",
D3020&lt;=500,"Poor",
D3020&lt;=800,"Very Poor",
D3020&gt;800,"Unacceptable")</f>
        <v>Poor</v>
      </c>
      <c r="R3021" t="str">
        <f t="shared" si="424"/>
        <v>Needs Boiling</v>
      </c>
      <c r="S3021" t="str">
        <f t="shared" si="426"/>
        <v>Safe</v>
      </c>
      <c r="T3021" t="str">
        <f t="shared" si="427"/>
        <v>Acceptable</v>
      </c>
      <c r="U3021" t="str">
        <f t="shared" si="428"/>
        <v>Acceptable</v>
      </c>
      <c r="V3021" t="str">
        <f t="shared" si="429"/>
        <v>Safe</v>
      </c>
      <c r="W3021" t="str">
        <f t="shared" si="430"/>
        <v>Acceptable</v>
      </c>
      <c r="AA3021" t="str">
        <f t="shared" si="431"/>
        <v>Not-Potable</v>
      </c>
      <c r="AB3021" t="str">
        <f t="shared" si="432"/>
        <v>Potable</v>
      </c>
      <c r="AC3021" t="s">
        <v>40</v>
      </c>
    </row>
    <row r="3022" spans="2:29" x14ac:dyDescent="0.3">
      <c r="B3022">
        <v>11.6211401344869</v>
      </c>
      <c r="C3022">
        <v>203.730367908814</v>
      </c>
      <c r="D3022">
        <v>151.022374276585</v>
      </c>
      <c r="E3022">
        <v>7.8164149764599298</v>
      </c>
      <c r="F3022">
        <f>$AH$27</f>
        <v>333.77577661081307</v>
      </c>
      <c r="G3022">
        <v>447.04521344142199</v>
      </c>
      <c r="H3022">
        <v>21.632384649348001</v>
      </c>
      <c r="I3022">
        <v>61.801804306489899</v>
      </c>
      <c r="J3022">
        <v>3.4720674615281402</v>
      </c>
      <c r="O3022" t="str">
        <f t="shared" si="425"/>
        <v>Alkaline</v>
      </c>
      <c r="P3022" t="str" cm="1">
        <f t="array" ref="P3022">_xlfn.IFS(C3021&lt;=60,"Soft",
C3021&lt;120,"Moderately Soft",
C3021&lt;=170,"Desirable",
C3021&lt;=240,"Moderately Hard",
C3021&gt;240,"Hard")</f>
        <v>Moderately Hard</v>
      </c>
      <c r="Q3022" t="str" cm="1">
        <f t="array" ref="Q3022">_xlfn.IFS(D3021&lt;50,"Non-Beneficial",
D3021&lt;=150,"Excellent",
D3021&lt;=250,"Good",
D3021&lt;=350,"Average",
D3021&lt;=500,"Poor",
D3021&lt;=800,"Very Poor",
D3021&gt;800,"Unacceptable")</f>
        <v>Excellent</v>
      </c>
      <c r="R3022" t="str">
        <f t="shared" si="424"/>
        <v>Unacceptable</v>
      </c>
      <c r="S3022" t="str">
        <f t="shared" si="426"/>
        <v>Safe</v>
      </c>
      <c r="T3022" t="str">
        <f t="shared" si="427"/>
        <v>Unacceptable</v>
      </c>
      <c r="U3022" t="str">
        <f t="shared" si="428"/>
        <v>Acceptable</v>
      </c>
      <c r="V3022" t="str">
        <f t="shared" si="429"/>
        <v>Safe</v>
      </c>
      <c r="W3022" t="str">
        <f t="shared" si="430"/>
        <v>Acceptable</v>
      </c>
      <c r="AA3022" t="str">
        <f t="shared" si="431"/>
        <v>Not-Potable</v>
      </c>
      <c r="AB3022" t="str">
        <f t="shared" si="432"/>
        <v>Not-Potable</v>
      </c>
      <c r="AC3022" t="s">
        <v>40</v>
      </c>
    </row>
    <row r="3023" spans="2:29" x14ac:dyDescent="0.3">
      <c r="B3023">
        <v>10.3376708635813</v>
      </c>
      <c r="C3023">
        <v>163.276225175045</v>
      </c>
      <c r="D3023">
        <v>218.20295875084298</v>
      </c>
      <c r="E3023">
        <v>7.8995209221321199</v>
      </c>
      <c r="F3023">
        <v>356.17963732246898</v>
      </c>
      <c r="G3023">
        <v>561.20623768724204</v>
      </c>
      <c r="H3023">
        <v>14.116323805888101</v>
      </c>
      <c r="I3023">
        <v>56.193060622785602</v>
      </c>
      <c r="J3023">
        <v>5.0631089148433803</v>
      </c>
      <c r="O3023" t="str">
        <f t="shared" si="425"/>
        <v>Highly Alkaline</v>
      </c>
      <c r="P3023" t="str" cm="1">
        <f t="array" ref="P3023">_xlfn.IFS(C3022&lt;=60,"Soft",
C3022&lt;120,"Moderately Soft",
C3022&lt;=170,"Desirable",
C3022&lt;=240,"Moderately Hard",
C3022&gt;240,"Hard")</f>
        <v>Moderately Hard</v>
      </c>
      <c r="Q3023" t="str" cm="1">
        <f t="array" ref="Q3023">_xlfn.IFS(D3022&lt;50,"Non-Beneficial",
D3022&lt;=150,"Excellent",
D3022&lt;=250,"Good",
D3022&lt;=350,"Average",
D3022&lt;=500,"Poor",
D3022&lt;=800,"Very Poor",
D3022&gt;800,"Unacceptable")</f>
        <v>Good</v>
      </c>
      <c r="R3023" t="str">
        <f t="shared" si="424"/>
        <v>Unacceptable</v>
      </c>
      <c r="S3023" t="str">
        <f t="shared" si="426"/>
        <v>Safe</v>
      </c>
      <c r="T3023" t="str">
        <f t="shared" si="427"/>
        <v>Acceptable</v>
      </c>
      <c r="U3023" t="str">
        <f t="shared" si="428"/>
        <v>Unacceptable</v>
      </c>
      <c r="V3023" t="str">
        <f t="shared" si="429"/>
        <v>Safe</v>
      </c>
      <c r="W3023" t="str">
        <f t="shared" si="430"/>
        <v>Acceptable</v>
      </c>
      <c r="AA3023" t="str">
        <f t="shared" si="431"/>
        <v>Not-Potable</v>
      </c>
      <c r="AB3023" t="str">
        <f t="shared" si="432"/>
        <v>Not-Potable</v>
      </c>
      <c r="AC3023" t="s">
        <v>40</v>
      </c>
    </row>
    <row r="3024" spans="2:29" x14ac:dyDescent="0.3">
      <c r="B3024">
        <f>$AG$27</f>
        <v>7.080794504276815</v>
      </c>
      <c r="C3024">
        <v>196.05174072260201</v>
      </c>
      <c r="D3024">
        <v>219.19470162612001</v>
      </c>
      <c r="E3024">
        <v>6.7302765173445396</v>
      </c>
      <c r="F3024">
        <v>359.70135182864999</v>
      </c>
      <c r="G3024">
        <v>401.731338299779</v>
      </c>
      <c r="H3024">
        <v>14.2193033017296</v>
      </c>
      <c r="I3024">
        <v>77.605726493936999</v>
      </c>
      <c r="J3024">
        <v>3.95496429172734</v>
      </c>
      <c r="O3024" t="str">
        <f t="shared" si="425"/>
        <v>Alkaline</v>
      </c>
      <c r="P3024" t="str" cm="1">
        <f t="array" ref="P3024">_xlfn.IFS(C3023&lt;=60,"Soft",
C3023&lt;120,"Moderately Soft",
C3023&lt;=170,"Desirable",
C3023&lt;=240,"Moderately Hard",
C3023&gt;240,"Hard")</f>
        <v>Desirable</v>
      </c>
      <c r="Q3024" t="str" cm="1">
        <f t="array" ref="Q3024">_xlfn.IFS(D3023&lt;50,"Non-Beneficial",
D3023&lt;=150,"Excellent",
D3023&lt;=250,"Good",
D3023&lt;=350,"Average",
D3023&lt;=500,"Poor",
D3023&lt;=800,"Very Poor",
D3023&gt;800,"Unacceptable")</f>
        <v>Good</v>
      </c>
      <c r="R3024" t="str">
        <f t="shared" si="424"/>
        <v>Unacceptable</v>
      </c>
      <c r="S3024" t="str">
        <f t="shared" si="426"/>
        <v>Safe</v>
      </c>
      <c r="T3024" t="str">
        <f t="shared" si="427"/>
        <v>Unacceptable</v>
      </c>
      <c r="U3024" t="str">
        <f t="shared" si="428"/>
        <v>Acceptable</v>
      </c>
      <c r="V3024" t="str">
        <f t="shared" si="429"/>
        <v>Safe</v>
      </c>
      <c r="W3024" t="str">
        <f t="shared" si="430"/>
        <v>Unacceptable</v>
      </c>
      <c r="AA3024" t="str">
        <f t="shared" si="431"/>
        <v>Not-Potable</v>
      </c>
      <c r="AB3024" t="str">
        <f t="shared" si="432"/>
        <v>Not-Potable</v>
      </c>
      <c r="AC3024" t="s">
        <v>40</v>
      </c>
    </row>
    <row r="3025" spans="2:29" x14ac:dyDescent="0.3">
      <c r="B3025">
        <v>5.2879828079349203</v>
      </c>
      <c r="C3025">
        <v>245.023461116493</v>
      </c>
      <c r="D3025">
        <v>277.33713098892002</v>
      </c>
      <c r="E3025">
        <v>7.1350634416418499</v>
      </c>
      <c r="F3025">
        <v>238.844003687537</v>
      </c>
      <c r="G3025">
        <v>464.07484993773699</v>
      </c>
      <c r="H3025">
        <v>13.452179490174601</v>
      </c>
      <c r="I3025">
        <v>55.642363169526099</v>
      </c>
      <c r="J3025">
        <v>3.31103400472082</v>
      </c>
      <c r="O3025" t="str">
        <f t="shared" si="425"/>
        <v>Neutral</v>
      </c>
      <c r="P3025" t="str" cm="1">
        <f t="array" ref="P3025">_xlfn.IFS(C3024&lt;=60,"Soft",
C3024&lt;120,"Moderately Soft",
C3024&lt;=170,"Desirable",
C3024&lt;=240,"Moderately Hard",
C3024&gt;240,"Hard")</f>
        <v>Moderately Hard</v>
      </c>
      <c r="Q3025" t="str" cm="1">
        <f t="array" ref="Q3025">_xlfn.IFS(D3024&lt;50,"Non-Beneficial",
D3024&lt;=150,"Excellent",
D3024&lt;=250,"Good",
D3024&lt;=350,"Average",
D3024&lt;=500,"Poor",
D3024&lt;=800,"Very Poor",
D3024&gt;800,"Unacceptable")</f>
        <v>Good</v>
      </c>
      <c r="R3025" t="str">
        <f t="shared" si="424"/>
        <v>Needs Boiling</v>
      </c>
      <c r="S3025" t="str">
        <f t="shared" si="426"/>
        <v>Safe</v>
      </c>
      <c r="T3025" t="str">
        <f t="shared" si="427"/>
        <v>Acceptable</v>
      </c>
      <c r="U3025" t="str">
        <f t="shared" si="428"/>
        <v>Acceptable</v>
      </c>
      <c r="V3025" t="str">
        <f t="shared" si="429"/>
        <v>Safe</v>
      </c>
      <c r="W3025" t="str">
        <f t="shared" si="430"/>
        <v>Acceptable</v>
      </c>
      <c r="AA3025" t="str">
        <f t="shared" si="431"/>
        <v>Potable</v>
      </c>
      <c r="AB3025" t="str">
        <f t="shared" si="432"/>
        <v>Potable</v>
      </c>
      <c r="AC3025" t="s">
        <v>40</v>
      </c>
    </row>
    <row r="3026" spans="2:29" x14ac:dyDescent="0.3">
      <c r="B3026">
        <v>7.61752413423911</v>
      </c>
      <c r="C3026">
        <v>179.59618912885301</v>
      </c>
      <c r="D3026">
        <v>303.08231180576496</v>
      </c>
      <c r="E3026">
        <v>6.95261688920084</v>
      </c>
      <c r="F3026">
        <v>329.42241417964402</v>
      </c>
      <c r="G3026">
        <v>355.42553174605001</v>
      </c>
      <c r="H3026">
        <v>13.400759973148901</v>
      </c>
      <c r="I3026">
        <v>66.223591115622597</v>
      </c>
      <c r="J3026">
        <v>3.6983173972916998</v>
      </c>
      <c r="O3026" t="str">
        <f t="shared" si="425"/>
        <v>Acidic</v>
      </c>
      <c r="P3026" t="str" cm="1">
        <f t="array" ref="P3026">_xlfn.IFS(C3025&lt;=60,"Soft",
C3025&lt;120,"Moderately Soft",
C3025&lt;=170,"Desirable",
C3025&lt;=240,"Moderately Hard",
C3025&gt;240,"Hard")</f>
        <v>Hard</v>
      </c>
      <c r="Q3026" t="str" cm="1">
        <f t="array" ref="Q3026">_xlfn.IFS(D3025&lt;50,"Non-Beneficial",
D3025&lt;=150,"Excellent",
D3025&lt;=250,"Good",
D3025&lt;=350,"Average",
D3025&lt;=500,"Poor",
D3025&lt;=800,"Very Poor",
D3025&gt;800,"Unacceptable")</f>
        <v>Average</v>
      </c>
      <c r="R3026" t="str">
        <f t="shared" si="424"/>
        <v>Unacceptable</v>
      </c>
      <c r="S3026" t="str">
        <f t="shared" si="426"/>
        <v>Safe</v>
      </c>
      <c r="T3026" t="str">
        <f t="shared" si="427"/>
        <v>Acceptable</v>
      </c>
      <c r="U3026" t="str">
        <f t="shared" si="428"/>
        <v>Acceptable</v>
      </c>
      <c r="V3026" t="str">
        <f t="shared" si="429"/>
        <v>Safe</v>
      </c>
      <c r="W3026" t="str">
        <f t="shared" si="430"/>
        <v>Acceptable</v>
      </c>
      <c r="AA3026" t="str">
        <f t="shared" si="431"/>
        <v>Not-Potable</v>
      </c>
      <c r="AB3026" t="str">
        <f t="shared" si="432"/>
        <v>Not-Potable</v>
      </c>
      <c r="AC3026" t="s">
        <v>40</v>
      </c>
    </row>
    <row r="3027" spans="2:29" x14ac:dyDescent="0.3">
      <c r="B3027">
        <v>7.1491245675920796</v>
      </c>
      <c r="C3027">
        <v>202.58254227278599</v>
      </c>
      <c r="D3027">
        <v>231.58389096470401</v>
      </c>
      <c r="E3027">
        <v>6.0678120107025499</v>
      </c>
      <c r="F3027">
        <v>302.002743154754</v>
      </c>
      <c r="G3027">
        <v>301.984239521635</v>
      </c>
      <c r="H3027">
        <v>17.622594764646401</v>
      </c>
      <c r="I3027">
        <v>42.292766499447403</v>
      </c>
      <c r="J3027">
        <v>3.7870334145676701</v>
      </c>
      <c r="O3027" t="str">
        <f t="shared" si="425"/>
        <v>Neutral</v>
      </c>
      <c r="P3027" t="str" cm="1">
        <f t="array" ref="P3027">_xlfn.IFS(C3026&lt;=60,"Soft",
C3026&lt;120,"Moderately Soft",
C3026&lt;=170,"Desirable",
C3026&lt;=240,"Moderately Hard",
C3026&gt;240,"Hard")</f>
        <v>Moderately Hard</v>
      </c>
      <c r="Q3027" t="str" cm="1">
        <f t="array" ref="Q3027">_xlfn.IFS(D3026&lt;50,"Non-Beneficial",
D3026&lt;=150,"Excellent",
D3026&lt;=250,"Good",
D3026&lt;=350,"Average",
D3026&lt;=500,"Poor",
D3026&lt;=800,"Very Poor",
D3026&gt;800,"Unacceptable")</f>
        <v>Average</v>
      </c>
      <c r="R3027" t="str">
        <f t="shared" si="424"/>
        <v>Needs Boiling</v>
      </c>
      <c r="S3027" t="str">
        <f t="shared" si="426"/>
        <v>Safe</v>
      </c>
      <c r="T3027" t="str">
        <f t="shared" si="427"/>
        <v>Acceptable</v>
      </c>
      <c r="U3027" t="str">
        <f t="shared" si="428"/>
        <v>Acceptable</v>
      </c>
      <c r="V3027" t="str">
        <f t="shared" si="429"/>
        <v>Safe</v>
      </c>
      <c r="W3027" t="str">
        <f t="shared" si="430"/>
        <v>Acceptable</v>
      </c>
      <c r="AA3027" t="str">
        <f t="shared" si="431"/>
        <v>Potable</v>
      </c>
      <c r="AB3027" t="str">
        <f t="shared" si="432"/>
        <v>Potable</v>
      </c>
      <c r="AC3027" t="s">
        <v>40</v>
      </c>
    </row>
    <row r="3028" spans="2:29" x14ac:dyDescent="0.3">
      <c r="B3028">
        <v>8.6513897265693398</v>
      </c>
      <c r="C3028">
        <v>154.54694874856401</v>
      </c>
      <c r="D3028">
        <v>159.012851611462</v>
      </c>
      <c r="E3028">
        <v>6.5109801126175704</v>
      </c>
      <c r="F3028">
        <v>419.21630452185002</v>
      </c>
      <c r="G3028">
        <v>444.84358402569001</v>
      </c>
      <c r="H3028">
        <v>14.6567254568495</v>
      </c>
      <c r="I3028">
        <v>49.515174989384199</v>
      </c>
      <c r="J3028">
        <v>3.2664097400709</v>
      </c>
      <c r="O3028" t="str">
        <f t="shared" si="425"/>
        <v>Neutral</v>
      </c>
      <c r="P3028" t="str" cm="1">
        <f t="array" ref="P3028">_xlfn.IFS(C3027&lt;=60,"Soft",
C3027&lt;120,"Moderately Soft",
C3027&lt;=170,"Desirable",
C3027&lt;=240,"Moderately Hard",
C3027&gt;240,"Hard")</f>
        <v>Moderately Hard</v>
      </c>
      <c r="Q3028" t="str" cm="1">
        <f t="array" ref="Q3028">_xlfn.IFS(D3027&lt;50,"Non-Beneficial",
D3027&lt;=150,"Excellent",
D3027&lt;=250,"Good",
D3027&lt;=350,"Average",
D3027&lt;=500,"Poor",
D3027&lt;=800,"Very Poor",
D3027&gt;800,"Unacceptable")</f>
        <v>Good</v>
      </c>
      <c r="R3028" t="str">
        <f t="shared" si="424"/>
        <v>Needs Boiling</v>
      </c>
      <c r="S3028" t="str">
        <f t="shared" si="426"/>
        <v>Safe</v>
      </c>
      <c r="T3028" t="str">
        <f t="shared" si="427"/>
        <v>Acceptable</v>
      </c>
      <c r="U3028" t="str">
        <f t="shared" si="428"/>
        <v>Acceptable</v>
      </c>
      <c r="V3028" t="str">
        <f t="shared" si="429"/>
        <v>Safe</v>
      </c>
      <c r="W3028" t="str">
        <f t="shared" si="430"/>
        <v>Acceptable</v>
      </c>
      <c r="AA3028" t="str">
        <f t="shared" si="431"/>
        <v>Potable</v>
      </c>
      <c r="AB3028" t="str">
        <f t="shared" si="432"/>
        <v>Potable</v>
      </c>
      <c r="AC3028" t="s">
        <v>40</v>
      </c>
    </row>
    <row r="3029" spans="2:29" x14ac:dyDescent="0.3">
      <c r="B3029">
        <v>5.2900043709191698</v>
      </c>
      <c r="C3029">
        <v>174.73842274732601</v>
      </c>
      <c r="D3029">
        <v>286.97004827069998</v>
      </c>
      <c r="E3029">
        <v>8.6067897924858308</v>
      </c>
      <c r="F3029">
        <v>317.01646457447202</v>
      </c>
      <c r="G3029">
        <v>480.68039170217997</v>
      </c>
      <c r="H3029">
        <v>13.7483021846932</v>
      </c>
      <c r="I3029">
        <v>52.475867951784103</v>
      </c>
      <c r="J3029">
        <v>3.5323224982288699</v>
      </c>
      <c r="O3029" t="str">
        <f t="shared" si="425"/>
        <v>Alkaline</v>
      </c>
      <c r="P3029" t="str" cm="1">
        <f t="array" ref="P3029">_xlfn.IFS(C3028&lt;=60,"Soft",
C3028&lt;120,"Moderately Soft",
C3028&lt;=170,"Desirable",
C3028&lt;=240,"Moderately Hard",
C3028&gt;240,"Hard")</f>
        <v>Desirable</v>
      </c>
      <c r="Q3029" t="str" cm="1">
        <f t="array" ref="Q3029">_xlfn.IFS(D3028&lt;50,"Non-Beneficial",
D3028&lt;=150,"Excellent",
D3028&lt;=250,"Good",
D3028&lt;=350,"Average",
D3028&lt;=500,"Poor",
D3028&lt;=800,"Very Poor",
D3028&gt;800,"Unacceptable")</f>
        <v>Good</v>
      </c>
      <c r="R3029" t="str">
        <f t="shared" si="424"/>
        <v>Needs Boiling</v>
      </c>
      <c r="S3029" t="str">
        <f t="shared" si="426"/>
        <v>Unsafe</v>
      </c>
      <c r="T3029" t="str">
        <f t="shared" si="427"/>
        <v>Acceptable</v>
      </c>
      <c r="U3029" t="str">
        <f t="shared" si="428"/>
        <v>Acceptable</v>
      </c>
      <c r="V3029" t="str">
        <f t="shared" si="429"/>
        <v>Safe</v>
      </c>
      <c r="W3029" t="str">
        <f t="shared" si="430"/>
        <v>Acceptable</v>
      </c>
      <c r="AA3029" t="str">
        <f t="shared" si="431"/>
        <v>Not-Potable</v>
      </c>
      <c r="AB3029" t="str">
        <f t="shared" si="432"/>
        <v>Not-Potable</v>
      </c>
      <c r="AC3029" t="s">
        <v>40</v>
      </c>
    </row>
    <row r="3030" spans="2:29" x14ac:dyDescent="0.3">
      <c r="B3030">
        <v>5.3695841808466298</v>
      </c>
      <c r="C3030">
        <v>170.835192163074</v>
      </c>
      <c r="D3030">
        <v>271.99641992658303</v>
      </c>
      <c r="E3030">
        <v>8.0658857262653694</v>
      </c>
      <c r="F3030">
        <v>376.05563728883499</v>
      </c>
      <c r="G3030">
        <v>401.83303573343898</v>
      </c>
      <c r="H3030">
        <v>14.081980959228</v>
      </c>
      <c r="I3030">
        <v>81.740224523637906</v>
      </c>
      <c r="J3030">
        <v>3.3574844355981002</v>
      </c>
      <c r="O3030" t="str">
        <f t="shared" si="425"/>
        <v>Acidic</v>
      </c>
      <c r="P3030" t="str" cm="1">
        <f t="array" ref="P3030">_xlfn.IFS(C3029&lt;=60,"Soft",
C3029&lt;120,"Moderately Soft",
C3029&lt;=170,"Desirable",
C3029&lt;=240,"Moderately Hard",
C3029&gt;240,"Hard")</f>
        <v>Moderately Hard</v>
      </c>
      <c r="Q3030" t="str" cm="1">
        <f t="array" ref="Q3030">_xlfn.IFS(D3029&lt;50,"Non-Beneficial",
D3029&lt;=150,"Excellent",
D3029&lt;=250,"Good",
D3029&lt;=350,"Average",
D3029&lt;=500,"Poor",
D3029&lt;=800,"Very Poor",
D3029&gt;800,"Unacceptable")</f>
        <v>Average</v>
      </c>
      <c r="R3030" t="str">
        <f t="shared" si="424"/>
        <v>Unacceptable</v>
      </c>
      <c r="S3030" t="str">
        <f t="shared" si="426"/>
        <v>Safe</v>
      </c>
      <c r="T3030" t="str">
        <f t="shared" si="427"/>
        <v>Acceptable</v>
      </c>
      <c r="U3030" t="str">
        <f t="shared" si="428"/>
        <v>Acceptable</v>
      </c>
      <c r="V3030" t="str">
        <f t="shared" si="429"/>
        <v>Safe</v>
      </c>
      <c r="W3030" t="str">
        <f t="shared" si="430"/>
        <v>Acceptable</v>
      </c>
      <c r="AA3030" t="str">
        <f t="shared" si="431"/>
        <v>Not-Potable</v>
      </c>
      <c r="AB3030" t="str">
        <f t="shared" si="432"/>
        <v>Not-Potable</v>
      </c>
      <c r="AC3030" t="s">
        <v>40</v>
      </c>
    </row>
    <row r="3031" spans="2:29" x14ac:dyDescent="0.3">
      <c r="B3031">
        <v>8.7472715235378704</v>
      </c>
      <c r="C3031">
        <v>198.712228034226</v>
      </c>
      <c r="D3031">
        <v>303.48243650703103</v>
      </c>
      <c r="E3031">
        <v>7.3244982468537296</v>
      </c>
      <c r="F3031">
        <f>$AH$27</f>
        <v>333.77577661081307</v>
      </c>
      <c r="G3031">
        <v>333.639282101557</v>
      </c>
      <c r="H3031">
        <v>13.866073474892699</v>
      </c>
      <c r="I3031">
        <v>94.728128780305994</v>
      </c>
      <c r="J3031">
        <v>4.76470750785953</v>
      </c>
      <c r="O3031" t="str">
        <f t="shared" si="425"/>
        <v>Acidic</v>
      </c>
      <c r="P3031" t="str" cm="1">
        <f t="array" ref="P3031">_xlfn.IFS(C3030&lt;=60,"Soft",
C3030&lt;120,"Moderately Soft",
C3030&lt;=170,"Desirable",
C3030&lt;=240,"Moderately Hard",
C3030&gt;240,"Hard")</f>
        <v>Moderately Hard</v>
      </c>
      <c r="Q3031" t="str" cm="1">
        <f t="array" ref="Q3031">_xlfn.IFS(D3030&lt;50,"Non-Beneficial",
D3030&lt;=150,"Excellent",
D3030&lt;=250,"Good",
D3030&lt;=350,"Average",
D3030&lt;=500,"Poor",
D3030&lt;=800,"Very Poor",
D3030&gt;800,"Unacceptable")</f>
        <v>Average</v>
      </c>
      <c r="R3031" t="str">
        <f t="shared" si="424"/>
        <v>Unacceptable</v>
      </c>
      <c r="S3031" t="str">
        <f t="shared" si="426"/>
        <v>Safe</v>
      </c>
      <c r="T3031" t="str">
        <f t="shared" si="427"/>
        <v>Acceptable</v>
      </c>
      <c r="U3031" t="str">
        <f t="shared" si="428"/>
        <v>Acceptable</v>
      </c>
      <c r="V3031" t="str">
        <f t="shared" si="429"/>
        <v>Unsafe</v>
      </c>
      <c r="W3031" t="str">
        <f t="shared" si="430"/>
        <v>Acceptable</v>
      </c>
      <c r="AA3031" t="str">
        <f t="shared" si="431"/>
        <v>Not-Potable</v>
      </c>
      <c r="AB3031" t="str">
        <f t="shared" si="432"/>
        <v>Not-Potable</v>
      </c>
      <c r="AC3031" t="s">
        <v>40</v>
      </c>
    </row>
    <row r="3032" spans="2:29" x14ac:dyDescent="0.3">
      <c r="B3032">
        <v>8.04039226105197</v>
      </c>
      <c r="C3032">
        <v>200.63757592628599</v>
      </c>
      <c r="D3032">
        <v>129.991448040167</v>
      </c>
      <c r="E3032">
        <v>6.6963557907041498</v>
      </c>
      <c r="F3032">
        <v>356.87004060414199</v>
      </c>
      <c r="G3032">
        <v>394.017732473124</v>
      </c>
      <c r="H3032">
        <v>11.100406898066501</v>
      </c>
      <c r="I3032">
        <v>43.625910460919201</v>
      </c>
      <c r="J3032">
        <v>3.0177959631141098</v>
      </c>
      <c r="O3032" t="str">
        <f t="shared" si="425"/>
        <v>Alkaline</v>
      </c>
      <c r="P3032" t="str" cm="1">
        <f t="array" ref="P3032">_xlfn.IFS(C3031&lt;=60,"Soft",
C3031&lt;120,"Moderately Soft",
C3031&lt;=170,"Desirable",
C3031&lt;=240,"Moderately Hard",
C3031&gt;240,"Hard")</f>
        <v>Moderately Hard</v>
      </c>
      <c r="Q3032" t="str" cm="1">
        <f t="array" ref="Q3032">_xlfn.IFS(D3031&lt;50,"Non-Beneficial",
D3031&lt;=150,"Excellent",
D3031&lt;=250,"Good",
D3031&lt;=350,"Average",
D3031&lt;=500,"Poor",
D3031&lt;=800,"Very Poor",
D3031&gt;800,"Unacceptable")</f>
        <v>Average</v>
      </c>
      <c r="R3032" t="str">
        <f t="shared" si="424"/>
        <v>Unacceptable</v>
      </c>
      <c r="S3032" t="str">
        <f t="shared" si="426"/>
        <v>Safe</v>
      </c>
      <c r="T3032" t="str">
        <f t="shared" si="427"/>
        <v>Acceptable</v>
      </c>
      <c r="U3032" t="str">
        <f t="shared" si="428"/>
        <v>Acceptable</v>
      </c>
      <c r="V3032" t="str">
        <f t="shared" si="429"/>
        <v>Unsafe</v>
      </c>
      <c r="W3032" t="str">
        <f t="shared" si="430"/>
        <v>Acceptable</v>
      </c>
      <c r="AA3032" t="str">
        <f t="shared" si="431"/>
        <v>Not-Potable</v>
      </c>
      <c r="AB3032" t="str">
        <f t="shared" si="432"/>
        <v>Not-Potable</v>
      </c>
      <c r="AC3032" t="s">
        <v>40</v>
      </c>
    </row>
    <row r="3033" spans="2:29" x14ac:dyDescent="0.3">
      <c r="B3033">
        <v>8.5504278148302202</v>
      </c>
      <c r="C3033">
        <v>206.52256592147</v>
      </c>
      <c r="D3033">
        <v>104.53087323267701</v>
      </c>
      <c r="E3033">
        <v>6.4820092811625303</v>
      </c>
      <c r="F3033">
        <v>326.12548223873603</v>
      </c>
      <c r="G3033">
        <v>347.82432822189497</v>
      </c>
      <c r="H3033">
        <v>13.997466157892701</v>
      </c>
      <c r="I3033">
        <v>42.290534949595603</v>
      </c>
      <c r="J3033">
        <v>4.9038696284210204</v>
      </c>
      <c r="O3033" t="str">
        <f t="shared" si="425"/>
        <v>Alkaline</v>
      </c>
      <c r="P3033" t="str" cm="1">
        <f t="array" ref="P3033">_xlfn.IFS(C3032&lt;=60,"Soft",
C3032&lt;120,"Moderately Soft",
C3032&lt;=170,"Desirable",
C3032&lt;=240,"Moderately Hard",
C3032&gt;240,"Hard")</f>
        <v>Moderately Hard</v>
      </c>
      <c r="Q3033" t="str" cm="1">
        <f t="array" ref="Q3033">_xlfn.IFS(D3032&lt;50,"Non-Beneficial",
D3032&lt;=150,"Excellent",
D3032&lt;=250,"Good",
D3032&lt;=350,"Average",
D3032&lt;=500,"Poor",
D3032&lt;=800,"Very Poor",
D3032&gt;800,"Unacceptable")</f>
        <v>Excellent</v>
      </c>
      <c r="R3033" t="str">
        <f t="shared" si="424"/>
        <v>Needs Boiling</v>
      </c>
      <c r="S3033" t="str">
        <f t="shared" si="426"/>
        <v>Safe</v>
      </c>
      <c r="T3033" t="str">
        <f t="shared" si="427"/>
        <v>Acceptable</v>
      </c>
      <c r="U3033" t="str">
        <f t="shared" si="428"/>
        <v>Acceptable</v>
      </c>
      <c r="V3033" t="str">
        <f t="shared" si="429"/>
        <v>Safe</v>
      </c>
      <c r="W3033" t="str">
        <f t="shared" si="430"/>
        <v>Acceptable</v>
      </c>
      <c r="AA3033" t="str">
        <f t="shared" si="431"/>
        <v>Not-Potable</v>
      </c>
      <c r="AB3033" t="str">
        <f t="shared" si="432"/>
        <v>Potable</v>
      </c>
      <c r="AC3033" t="s">
        <v>40</v>
      </c>
    </row>
    <row r="3034" spans="2:29" x14ac:dyDescent="0.3">
      <c r="B3034">
        <v>7.7393257113031702</v>
      </c>
      <c r="C3034">
        <v>207.76432621408</v>
      </c>
      <c r="D3034">
        <v>304.12372331261196</v>
      </c>
      <c r="E3034">
        <v>7.8139666440392297</v>
      </c>
      <c r="F3034">
        <v>289.41363611779701</v>
      </c>
      <c r="G3034">
        <v>273.69713915492002</v>
      </c>
      <c r="H3034">
        <v>19.1133815613039</v>
      </c>
      <c r="I3034">
        <v>52.281104276835798</v>
      </c>
      <c r="J3034">
        <v>3.6457854951109101</v>
      </c>
      <c r="O3034" t="str">
        <f t="shared" si="425"/>
        <v>Alkaline</v>
      </c>
      <c r="P3034" t="str" cm="1">
        <f t="array" ref="P3034">_xlfn.IFS(C3033&lt;=60,"Soft",
C3033&lt;120,"Moderately Soft",
C3033&lt;=170,"Desirable",
C3033&lt;=240,"Moderately Hard",
C3033&gt;240,"Hard")</f>
        <v>Moderately Hard</v>
      </c>
      <c r="Q3034" t="str" cm="1">
        <f t="array" ref="Q3034">_xlfn.IFS(D3033&lt;50,"Non-Beneficial",
D3033&lt;=150,"Excellent",
D3033&lt;=250,"Good",
D3033&lt;=350,"Average",
D3033&lt;=500,"Poor",
D3033&lt;=800,"Very Poor",
D3033&gt;800,"Unacceptable")</f>
        <v>Excellent</v>
      </c>
      <c r="R3034" t="str">
        <f t="shared" si="424"/>
        <v>Needs Boiling</v>
      </c>
      <c r="S3034" t="str">
        <f t="shared" si="426"/>
        <v>Safe</v>
      </c>
      <c r="T3034" t="str">
        <f t="shared" si="427"/>
        <v>Acceptable</v>
      </c>
      <c r="U3034" t="str">
        <f t="shared" si="428"/>
        <v>Acceptable</v>
      </c>
      <c r="V3034" t="str">
        <f t="shared" si="429"/>
        <v>Safe</v>
      </c>
      <c r="W3034" t="str">
        <f t="shared" si="430"/>
        <v>Acceptable</v>
      </c>
      <c r="AA3034" t="str">
        <f t="shared" si="431"/>
        <v>Not-Potable</v>
      </c>
      <c r="AB3034" t="str">
        <f t="shared" si="432"/>
        <v>Potable</v>
      </c>
      <c r="AC3034" t="s">
        <v>40</v>
      </c>
    </row>
    <row r="3035" spans="2:29" x14ac:dyDescent="0.3">
      <c r="B3035">
        <v>7.1045948986201104</v>
      </c>
      <c r="C3035">
        <v>201.627117159091</v>
      </c>
      <c r="D3035">
        <v>180.939721620905</v>
      </c>
      <c r="E3035">
        <v>8.4741231133489396</v>
      </c>
      <c r="F3035">
        <v>361.62918710759902</v>
      </c>
      <c r="G3035">
        <v>348.73293706780498</v>
      </c>
      <c r="H3035">
        <v>8.5824611658240997</v>
      </c>
      <c r="I3035">
        <v>49.382683793107198</v>
      </c>
      <c r="J3035">
        <v>4.76305799060742</v>
      </c>
      <c r="O3035" t="str">
        <f t="shared" si="425"/>
        <v>Neutral</v>
      </c>
      <c r="P3035" t="str" cm="1">
        <f t="array" ref="P3035">_xlfn.IFS(C3034&lt;=60,"Soft",
C3034&lt;120,"Moderately Soft",
C3034&lt;=170,"Desirable",
C3034&lt;=240,"Moderately Hard",
C3034&gt;240,"Hard")</f>
        <v>Moderately Hard</v>
      </c>
      <c r="Q3035" t="str" cm="1">
        <f t="array" ref="Q3035">_xlfn.IFS(D3034&lt;50,"Non-Beneficial",
D3034&lt;=150,"Excellent",
D3034&lt;=250,"Good",
D3034&lt;=350,"Average",
D3034&lt;=500,"Poor",
D3034&lt;=800,"Very Poor",
D3034&gt;800,"Unacceptable")</f>
        <v>Average</v>
      </c>
      <c r="R3035" t="str">
        <f t="shared" si="424"/>
        <v>Unacceptable</v>
      </c>
      <c r="S3035" t="str">
        <f t="shared" si="426"/>
        <v>Safe</v>
      </c>
      <c r="T3035" t="str">
        <f t="shared" si="427"/>
        <v>Acceptable</v>
      </c>
      <c r="U3035" t="str">
        <f t="shared" si="428"/>
        <v>Acceptable</v>
      </c>
      <c r="V3035" t="str">
        <f t="shared" si="429"/>
        <v>Safe</v>
      </c>
      <c r="W3035" t="str">
        <f t="shared" si="430"/>
        <v>Acceptable</v>
      </c>
      <c r="AA3035" t="str">
        <f t="shared" si="431"/>
        <v>Not-Potable</v>
      </c>
      <c r="AB3035" t="str">
        <f t="shared" si="432"/>
        <v>Potable</v>
      </c>
      <c r="AC3035" t="s">
        <v>40</v>
      </c>
    </row>
    <row r="3036" spans="2:29" x14ac:dyDescent="0.3">
      <c r="B3036">
        <v>6.9882061547189496</v>
      </c>
      <c r="C3036">
        <v>144.20953523100499</v>
      </c>
      <c r="D3036">
        <v>333.575158628841</v>
      </c>
      <c r="E3036">
        <v>6.7719445121165798</v>
      </c>
      <c r="F3036">
        <f>$AH$27</f>
        <v>333.77577661081307</v>
      </c>
      <c r="G3036">
        <v>409.00678847692598</v>
      </c>
      <c r="H3036">
        <v>17.880331739673</v>
      </c>
      <c r="I3036">
        <v>54.111784962804201</v>
      </c>
      <c r="J3036">
        <v>1.89968300172909</v>
      </c>
      <c r="O3036" t="str">
        <f t="shared" si="425"/>
        <v>Neutral</v>
      </c>
      <c r="P3036" t="str" cm="1">
        <f t="array" ref="P3036">_xlfn.IFS(C3035&lt;=60,"Soft",
C3035&lt;120,"Moderately Soft",
C3035&lt;=170,"Desirable",
C3035&lt;=240,"Moderately Hard",
C3035&gt;240,"Hard")</f>
        <v>Moderately Hard</v>
      </c>
      <c r="Q3036" t="str" cm="1">
        <f t="array" ref="Q3036">_xlfn.IFS(D3035&lt;50,"Non-Beneficial",
D3035&lt;=150,"Excellent",
D3035&lt;=250,"Good",
D3035&lt;=350,"Average",
D3035&lt;=500,"Poor",
D3035&lt;=800,"Very Poor",
D3035&gt;800,"Unacceptable")</f>
        <v>Good</v>
      </c>
      <c r="R3036" t="str">
        <f t="shared" si="424"/>
        <v>Unacceptable</v>
      </c>
      <c r="S3036" t="str">
        <f t="shared" si="426"/>
        <v>Safe</v>
      </c>
      <c r="T3036" t="str">
        <f t="shared" si="427"/>
        <v>Acceptable</v>
      </c>
      <c r="U3036" t="str">
        <f t="shared" si="428"/>
        <v>Acceptable</v>
      </c>
      <c r="V3036" t="str">
        <f t="shared" si="429"/>
        <v>Safe</v>
      </c>
      <c r="W3036" t="str">
        <f t="shared" si="430"/>
        <v>Acceptable</v>
      </c>
      <c r="AA3036" t="str">
        <f t="shared" si="431"/>
        <v>Not-Potable</v>
      </c>
      <c r="AB3036" t="str">
        <f t="shared" si="432"/>
        <v>Potable</v>
      </c>
      <c r="AC3036" t="s">
        <v>40</v>
      </c>
    </row>
    <row r="3037" spans="2:29" x14ac:dyDescent="0.3">
      <c r="B3037">
        <v>7.8697818695389099</v>
      </c>
      <c r="C3037">
        <v>184.066169075939</v>
      </c>
      <c r="D3037">
        <v>186.08656297054299</v>
      </c>
      <c r="E3037">
        <v>7.4110347454461003</v>
      </c>
      <c r="F3037">
        <f>$AH$27</f>
        <v>333.77577661081307</v>
      </c>
      <c r="G3037">
        <v>364.577603467703</v>
      </c>
      <c r="H3037">
        <v>17.580725627796799</v>
      </c>
      <c r="I3037">
        <v>0.73799999999999899</v>
      </c>
      <c r="J3037">
        <v>4.2195755775871797</v>
      </c>
      <c r="O3037" t="str">
        <f t="shared" si="425"/>
        <v>Neutral</v>
      </c>
      <c r="P3037" t="str" cm="1">
        <f t="array" ref="P3037">_xlfn.IFS(C3036&lt;=60,"Soft",
C3036&lt;120,"Moderately Soft",
C3036&lt;=170,"Desirable",
C3036&lt;=240,"Moderately Hard",
C3036&gt;240,"Hard")</f>
        <v>Desirable</v>
      </c>
      <c r="Q3037" t="str" cm="1">
        <f t="array" ref="Q3037">_xlfn.IFS(D3036&lt;50,"Non-Beneficial",
D3036&lt;=150,"Excellent",
D3036&lt;=250,"Good",
D3036&lt;=350,"Average",
D3036&lt;=500,"Poor",
D3036&lt;=800,"Very Poor",
D3036&gt;800,"Unacceptable")</f>
        <v>Average</v>
      </c>
      <c r="R3037" t="str">
        <f t="shared" si="424"/>
        <v>Needs Boiling</v>
      </c>
      <c r="S3037" t="str">
        <f t="shared" si="426"/>
        <v>Safe</v>
      </c>
      <c r="T3037" t="str">
        <f t="shared" si="427"/>
        <v>Acceptable</v>
      </c>
      <c r="U3037" t="str">
        <f t="shared" si="428"/>
        <v>Acceptable</v>
      </c>
      <c r="V3037" t="str">
        <f t="shared" si="429"/>
        <v>Safe</v>
      </c>
      <c r="W3037" t="str">
        <f t="shared" si="430"/>
        <v>Acceptable</v>
      </c>
      <c r="AA3037" t="str">
        <f t="shared" si="431"/>
        <v>Potable</v>
      </c>
      <c r="AB3037" t="str">
        <f t="shared" si="432"/>
        <v>Potable</v>
      </c>
      <c r="AC3037" t="s">
        <v>40</v>
      </c>
    </row>
    <row r="3038" spans="2:29" x14ac:dyDescent="0.3">
      <c r="B3038">
        <v>8.8596960402421807</v>
      </c>
      <c r="C3038">
        <v>194.55648173609799</v>
      </c>
      <c r="D3038">
        <v>202.31517645479599</v>
      </c>
      <c r="E3038">
        <v>6.51965850797228</v>
      </c>
      <c r="F3038">
        <v>332.34994857557302</v>
      </c>
      <c r="G3038">
        <v>476.23170981885602</v>
      </c>
      <c r="H3038">
        <v>17.889569257061801</v>
      </c>
      <c r="I3038">
        <v>52.909070575884598</v>
      </c>
      <c r="J3038">
        <v>4.5753311954317697</v>
      </c>
      <c r="O3038" t="str">
        <f t="shared" si="425"/>
        <v>Neutral</v>
      </c>
      <c r="P3038" t="str" cm="1">
        <f t="array" ref="P3038">_xlfn.IFS(C3037&lt;=60,"Soft",
C3037&lt;120,"Moderately Soft",
C3037&lt;=170,"Desirable",
C3037&lt;=240,"Moderately Hard",
C3037&gt;240,"Hard")</f>
        <v>Moderately Hard</v>
      </c>
      <c r="Q3038" t="str" cm="1">
        <f t="array" ref="Q3038">_xlfn.IFS(D3037&lt;50,"Non-Beneficial",
D3037&lt;=150,"Excellent",
D3037&lt;=250,"Good",
D3037&lt;=350,"Average",
D3037&lt;=500,"Poor",
D3037&lt;=800,"Very Poor",
D3037&gt;800,"Unacceptable")</f>
        <v>Good</v>
      </c>
      <c r="R3038" t="str">
        <f t="shared" si="424"/>
        <v>Unacceptable</v>
      </c>
      <c r="S3038" t="str">
        <f t="shared" si="426"/>
        <v>Safe</v>
      </c>
      <c r="T3038" t="str">
        <f t="shared" si="427"/>
        <v>Acceptable</v>
      </c>
      <c r="U3038" t="str">
        <f t="shared" si="428"/>
        <v>Acceptable</v>
      </c>
      <c r="V3038" t="str">
        <f t="shared" si="429"/>
        <v>Safe</v>
      </c>
      <c r="W3038" t="str">
        <f t="shared" si="430"/>
        <v>Acceptable</v>
      </c>
      <c r="AA3038" t="str">
        <f t="shared" si="431"/>
        <v>Not-Potable</v>
      </c>
      <c r="AB3038" t="str">
        <f t="shared" si="432"/>
        <v>Potable</v>
      </c>
      <c r="AC3038" t="s">
        <v>40</v>
      </c>
    </row>
    <row r="3039" spans="2:29" x14ac:dyDescent="0.3">
      <c r="B3039">
        <v>7.39754400954393</v>
      </c>
      <c r="C3039">
        <v>184.84092489960699</v>
      </c>
      <c r="D3039">
        <v>197.97108542917402</v>
      </c>
      <c r="E3039">
        <v>8.4220000348256097</v>
      </c>
      <c r="F3039">
        <v>387.19030374472101</v>
      </c>
      <c r="G3039">
        <v>428.414783933465</v>
      </c>
      <c r="H3039">
        <v>13.143443795066901</v>
      </c>
      <c r="I3039">
        <v>62.337976153813102</v>
      </c>
      <c r="J3039">
        <v>3.9471378883607899</v>
      </c>
      <c r="O3039" t="str">
        <f t="shared" si="425"/>
        <v>Alkaline</v>
      </c>
      <c r="P3039" t="str" cm="1">
        <f t="array" ref="P3039">_xlfn.IFS(C3038&lt;=60,"Soft",
C3038&lt;120,"Moderately Soft",
C3038&lt;=170,"Desirable",
C3038&lt;=240,"Moderately Hard",
C3038&gt;240,"Hard")</f>
        <v>Moderately Hard</v>
      </c>
      <c r="Q3039" t="str" cm="1">
        <f t="array" ref="Q3039">_xlfn.IFS(D3038&lt;50,"Non-Beneficial",
D3038&lt;=150,"Excellent",
D3038&lt;=250,"Good",
D3038&lt;=350,"Average",
D3038&lt;=500,"Poor",
D3038&lt;=800,"Very Poor",
D3038&gt;800,"Unacceptable")</f>
        <v>Good</v>
      </c>
      <c r="R3039" t="str">
        <f t="shared" si="424"/>
        <v>Needs Boiling</v>
      </c>
      <c r="S3039" t="str">
        <f t="shared" si="426"/>
        <v>Safe</v>
      </c>
      <c r="T3039" t="str">
        <f t="shared" si="427"/>
        <v>Acceptable</v>
      </c>
      <c r="U3039" t="str">
        <f t="shared" si="428"/>
        <v>Acceptable</v>
      </c>
      <c r="V3039" t="str">
        <f t="shared" si="429"/>
        <v>Safe</v>
      </c>
      <c r="W3039" t="str">
        <f t="shared" si="430"/>
        <v>Acceptable</v>
      </c>
      <c r="AA3039" t="str">
        <f t="shared" si="431"/>
        <v>Not-Potable</v>
      </c>
      <c r="AB3039" t="str">
        <f t="shared" si="432"/>
        <v>Potable</v>
      </c>
      <c r="AC3039" t="s">
        <v>40</v>
      </c>
    </row>
    <row r="3040" spans="2:29" x14ac:dyDescent="0.3">
      <c r="B3040">
        <v>5.1748960318704604</v>
      </c>
      <c r="C3040">
        <v>205.519018557587</v>
      </c>
      <c r="D3040">
        <v>128.71551219887499</v>
      </c>
      <c r="E3040">
        <v>7.0995989462511204</v>
      </c>
      <c r="F3040">
        <v>365.68440062235499</v>
      </c>
      <c r="G3040">
        <v>501.19395002725298</v>
      </c>
      <c r="H3040">
        <v>20.558671832928599</v>
      </c>
      <c r="I3040">
        <v>77.123457322312902</v>
      </c>
      <c r="J3040">
        <v>3.4450280799498798</v>
      </c>
      <c r="O3040" t="str">
        <f t="shared" si="425"/>
        <v>Neutral</v>
      </c>
      <c r="P3040" t="str" cm="1">
        <f t="array" ref="P3040">_xlfn.IFS(C3039&lt;=60,"Soft",
C3039&lt;120,"Moderately Soft",
C3039&lt;=170,"Desirable",
C3039&lt;=240,"Moderately Hard",
C3039&gt;240,"Hard")</f>
        <v>Moderately Hard</v>
      </c>
      <c r="Q3040" t="str" cm="1">
        <f t="array" ref="Q3040">_xlfn.IFS(D3039&lt;50,"Non-Beneficial",
D3039&lt;=150,"Excellent",
D3039&lt;=250,"Good",
D3039&lt;=350,"Average",
D3039&lt;=500,"Poor",
D3039&lt;=800,"Very Poor",
D3039&gt;800,"Unacceptable")</f>
        <v>Good</v>
      </c>
      <c r="R3040" t="str">
        <f t="shared" si="424"/>
        <v>Unacceptable</v>
      </c>
      <c r="S3040" t="str">
        <f t="shared" si="426"/>
        <v>Safe</v>
      </c>
      <c r="T3040" t="str">
        <f t="shared" si="427"/>
        <v>Acceptable</v>
      </c>
      <c r="U3040" t="str">
        <f t="shared" si="428"/>
        <v>Acceptable</v>
      </c>
      <c r="V3040" t="str">
        <f t="shared" si="429"/>
        <v>Safe</v>
      </c>
      <c r="W3040" t="str">
        <f t="shared" si="430"/>
        <v>Acceptable</v>
      </c>
      <c r="AA3040" t="str">
        <f t="shared" si="431"/>
        <v>Not-Potable</v>
      </c>
      <c r="AB3040" t="str">
        <f t="shared" si="432"/>
        <v>Potable</v>
      </c>
      <c r="AC3040" t="s">
        <v>40</v>
      </c>
    </row>
    <row r="3041" spans="2:29" x14ac:dyDescent="0.3">
      <c r="B3041">
        <f>$AG$27</f>
        <v>7.080794504276815</v>
      </c>
      <c r="C3041">
        <v>184.21824468861399</v>
      </c>
      <c r="D3041">
        <v>323.28538264193799</v>
      </c>
      <c r="E3041">
        <v>8.3812314692071901</v>
      </c>
      <c r="F3041">
        <f>$AH$27</f>
        <v>333.77577661081307</v>
      </c>
      <c r="G3041">
        <v>452.89029737240799</v>
      </c>
      <c r="H3041">
        <v>12.1679054462116</v>
      </c>
      <c r="I3041">
        <v>79.937845875698201</v>
      </c>
      <c r="J3041">
        <v>5.0374922156729802</v>
      </c>
      <c r="O3041" t="str">
        <f t="shared" si="425"/>
        <v>Acidic</v>
      </c>
      <c r="P3041" t="str" cm="1">
        <f t="array" ref="P3041">_xlfn.IFS(C3040&lt;=60,"Soft",
C3040&lt;120,"Moderately Soft",
C3040&lt;=170,"Desirable",
C3040&lt;=240,"Moderately Hard",
C3040&gt;240,"Hard")</f>
        <v>Moderately Hard</v>
      </c>
      <c r="Q3041" t="str" cm="1">
        <f t="array" ref="Q3041">_xlfn.IFS(D3040&lt;50,"Non-Beneficial",
D3040&lt;=150,"Excellent",
D3040&lt;=250,"Good",
D3040&lt;=350,"Average",
D3040&lt;=500,"Poor",
D3040&lt;=800,"Very Poor",
D3040&gt;800,"Unacceptable")</f>
        <v>Excellent</v>
      </c>
      <c r="R3041" t="str">
        <f t="shared" si="424"/>
        <v>Unacceptable</v>
      </c>
      <c r="S3041" t="str">
        <f t="shared" si="426"/>
        <v>Safe</v>
      </c>
      <c r="T3041" t="str">
        <f t="shared" si="427"/>
        <v>Unacceptable</v>
      </c>
      <c r="U3041" t="str">
        <f t="shared" si="428"/>
        <v>Unacceptable</v>
      </c>
      <c r="V3041" t="str">
        <f t="shared" si="429"/>
        <v>Safe</v>
      </c>
      <c r="W3041" t="str">
        <f t="shared" si="430"/>
        <v>Acceptable</v>
      </c>
      <c r="AA3041" t="str">
        <f t="shared" si="431"/>
        <v>Not-Potable</v>
      </c>
      <c r="AB3041" t="str">
        <f t="shared" si="432"/>
        <v>Not-Potable</v>
      </c>
      <c r="AC3041" t="s">
        <v>40</v>
      </c>
    </row>
    <row r="3042" spans="2:29" x14ac:dyDescent="0.3">
      <c r="B3042">
        <v>5.4709818217981798</v>
      </c>
      <c r="C3042">
        <v>191.81304600255001</v>
      </c>
      <c r="D3042">
        <v>364.35793513813701</v>
      </c>
      <c r="E3042">
        <v>7.3696494684157097</v>
      </c>
      <c r="F3042">
        <v>323.12003617206102</v>
      </c>
      <c r="G3042">
        <v>383.87105464133799</v>
      </c>
      <c r="H3042">
        <v>15.8813816630689</v>
      </c>
      <c r="I3042">
        <v>52.765049009659499</v>
      </c>
      <c r="J3042">
        <v>3.8440198708240798</v>
      </c>
      <c r="O3042" t="str">
        <f t="shared" si="425"/>
        <v>Neutral</v>
      </c>
      <c r="P3042" t="str" cm="1">
        <f t="array" ref="P3042">_xlfn.IFS(C3041&lt;=60,"Soft",
C3041&lt;120,"Moderately Soft",
C3041&lt;=170,"Desirable",
C3041&lt;=240,"Moderately Hard",
C3041&gt;240,"Hard")</f>
        <v>Moderately Hard</v>
      </c>
      <c r="Q3042" t="str" cm="1">
        <f t="array" ref="Q3042">_xlfn.IFS(D3041&lt;50,"Non-Beneficial",
D3041&lt;=150,"Excellent",
D3041&lt;=250,"Good",
D3041&lt;=350,"Average",
D3041&lt;=500,"Poor",
D3041&lt;=800,"Very Poor",
D3041&gt;800,"Unacceptable")</f>
        <v>Average</v>
      </c>
      <c r="R3042" t="str">
        <f t="shared" si="424"/>
        <v>Unacceptable</v>
      </c>
      <c r="S3042" t="str">
        <f t="shared" si="426"/>
        <v>Safe</v>
      </c>
      <c r="T3042" t="str">
        <f t="shared" si="427"/>
        <v>Acceptable</v>
      </c>
      <c r="U3042" t="str">
        <f t="shared" si="428"/>
        <v>Acceptable</v>
      </c>
      <c r="V3042" t="str">
        <f t="shared" si="429"/>
        <v>Safe</v>
      </c>
      <c r="W3042" t="str">
        <f t="shared" si="430"/>
        <v>Unacceptable</v>
      </c>
      <c r="AA3042" t="str">
        <f t="shared" si="431"/>
        <v>Not-Potable</v>
      </c>
      <c r="AB3042" t="str">
        <f t="shared" si="432"/>
        <v>Not-Potable</v>
      </c>
      <c r="AC3042" t="s">
        <v>40</v>
      </c>
    </row>
    <row r="3043" spans="2:29" x14ac:dyDescent="0.3">
      <c r="B3043">
        <v>6.7118146012415503</v>
      </c>
      <c r="C3043">
        <v>232.20642839782201</v>
      </c>
      <c r="D3043">
        <v>239.36275332312098</v>
      </c>
      <c r="E3043">
        <v>6.61908792129885</v>
      </c>
      <c r="F3043">
        <f>$AH$27</f>
        <v>333.77577661081307</v>
      </c>
      <c r="G3043">
        <v>463.51029741803097</v>
      </c>
      <c r="H3043">
        <v>13.9118788928764</v>
      </c>
      <c r="I3043">
        <v>78.190897081932803</v>
      </c>
      <c r="J3043">
        <v>3.4136467031611502</v>
      </c>
      <c r="O3043" t="str">
        <f t="shared" si="425"/>
        <v>Acidic</v>
      </c>
      <c r="P3043" t="str" cm="1">
        <f t="array" ref="P3043">_xlfn.IFS(C3042&lt;=60,"Soft",
C3042&lt;120,"Moderately Soft",
C3042&lt;=170,"Desirable",
C3042&lt;=240,"Moderately Hard",
C3042&gt;240,"Hard")</f>
        <v>Moderately Hard</v>
      </c>
      <c r="Q3043" t="str" cm="1">
        <f t="array" ref="Q3043">_xlfn.IFS(D3042&lt;50,"Non-Beneficial",
D3042&lt;=150,"Excellent",
D3042&lt;=250,"Good",
D3042&lt;=350,"Average",
D3042&lt;=500,"Poor",
D3042&lt;=800,"Very Poor",
D3042&gt;800,"Unacceptable")</f>
        <v>Poor</v>
      </c>
      <c r="R3043" t="str">
        <f t="shared" si="424"/>
        <v>Unacceptable</v>
      </c>
      <c r="S3043" t="str">
        <f t="shared" si="426"/>
        <v>Safe</v>
      </c>
      <c r="T3043" t="str">
        <f t="shared" si="427"/>
        <v>Acceptable</v>
      </c>
      <c r="U3043" t="str">
        <f t="shared" si="428"/>
        <v>Acceptable</v>
      </c>
      <c r="V3043" t="str">
        <f t="shared" si="429"/>
        <v>Safe</v>
      </c>
      <c r="W3043" t="str">
        <f t="shared" si="430"/>
        <v>Acceptable</v>
      </c>
      <c r="AA3043" t="str">
        <f t="shared" si="431"/>
        <v>Not-Potable</v>
      </c>
      <c r="AB3043" t="str">
        <f t="shared" si="432"/>
        <v>Not-Potable</v>
      </c>
      <c r="AC3043" t="s">
        <v>40</v>
      </c>
    </row>
    <row r="3044" spans="2:29" x14ac:dyDescent="0.3">
      <c r="B3044">
        <v>4.9331061382816497</v>
      </c>
      <c r="C3044">
        <v>162.18438167815199</v>
      </c>
      <c r="D3044">
        <v>277.71080133519297</v>
      </c>
      <c r="E3044">
        <v>7.7577016245096697</v>
      </c>
      <c r="F3044">
        <v>317.93541068893501</v>
      </c>
      <c r="G3044">
        <v>493.30406865072399</v>
      </c>
      <c r="H3044">
        <v>14.2617429452078</v>
      </c>
      <c r="I3044">
        <v>77.142103803863705</v>
      </c>
      <c r="J3044">
        <v>1.45</v>
      </c>
      <c r="O3044" t="str">
        <f t="shared" si="425"/>
        <v>Drinkable</v>
      </c>
      <c r="P3044" t="str" cm="1">
        <f t="array" ref="P3044">_xlfn.IFS(C3043&lt;=60,"Soft",
C3043&lt;120,"Moderately Soft",
C3043&lt;=170,"Desirable",
C3043&lt;=240,"Moderately Hard",
C3043&gt;240,"Hard")</f>
        <v>Moderately Hard</v>
      </c>
      <c r="Q3044" t="str" cm="1">
        <f t="array" ref="Q3044">_xlfn.IFS(D3043&lt;50,"Non-Beneficial",
D3043&lt;=150,"Excellent",
D3043&lt;=250,"Good",
D3043&lt;=350,"Average",
D3043&lt;=500,"Poor",
D3043&lt;=800,"Very Poor",
D3043&gt;800,"Unacceptable")</f>
        <v>Good</v>
      </c>
      <c r="R3044" t="str">
        <f t="shared" si="424"/>
        <v>Needs Boiling</v>
      </c>
      <c r="S3044" t="str">
        <f t="shared" si="426"/>
        <v>Safe</v>
      </c>
      <c r="T3044" t="str">
        <f t="shared" si="427"/>
        <v>Acceptable</v>
      </c>
      <c r="U3044" t="str">
        <f t="shared" si="428"/>
        <v>Acceptable</v>
      </c>
      <c r="V3044" t="str">
        <f t="shared" si="429"/>
        <v>Safe</v>
      </c>
      <c r="W3044" t="str">
        <f t="shared" si="430"/>
        <v>Acceptable</v>
      </c>
      <c r="AA3044" t="str">
        <f t="shared" si="431"/>
        <v>Potable</v>
      </c>
      <c r="AB3044" t="str">
        <f t="shared" si="432"/>
        <v>Potable</v>
      </c>
      <c r="AC3044" t="s">
        <v>40</v>
      </c>
    </row>
    <row r="3045" spans="2:29" x14ac:dyDescent="0.3">
      <c r="B3045">
        <v>6.2608916337927996</v>
      </c>
      <c r="C3045">
        <v>188.061805433969</v>
      </c>
      <c r="D3045">
        <v>338.09224700737803</v>
      </c>
      <c r="E3045">
        <v>8.1413011599361091</v>
      </c>
      <c r="F3045">
        <v>341.49804358686703</v>
      </c>
      <c r="G3045">
        <v>522.30123155774902</v>
      </c>
      <c r="H3045">
        <v>14.4675011953703</v>
      </c>
      <c r="I3045">
        <v>47.050155494033099</v>
      </c>
      <c r="J3045">
        <v>4.3973861916141797</v>
      </c>
      <c r="O3045" t="str">
        <f t="shared" si="425"/>
        <v>Acidic</v>
      </c>
      <c r="P3045" t="str" cm="1">
        <f t="array" ref="P3045">_xlfn.IFS(C3044&lt;=60,"Soft",
C3044&lt;120,"Moderately Soft",
C3044&lt;=170,"Desirable",
C3044&lt;=240,"Moderately Hard",
C3044&gt;240,"Hard")</f>
        <v>Desirable</v>
      </c>
      <c r="Q3045" t="str" cm="1">
        <f t="array" ref="Q3045">_xlfn.IFS(D3044&lt;50,"Non-Beneficial",
D3044&lt;=150,"Excellent",
D3044&lt;=250,"Good",
D3044&lt;=350,"Average",
D3044&lt;=500,"Poor",
D3044&lt;=800,"Very Poor",
D3044&gt;800,"Unacceptable")</f>
        <v>Average</v>
      </c>
      <c r="R3045" t="str">
        <f t="shared" si="424"/>
        <v>Unacceptable</v>
      </c>
      <c r="S3045" t="str">
        <f t="shared" si="426"/>
        <v>Safe</v>
      </c>
      <c r="T3045" t="str">
        <f t="shared" si="427"/>
        <v>Acceptable</v>
      </c>
      <c r="U3045" t="str">
        <f t="shared" si="428"/>
        <v>Acceptable</v>
      </c>
      <c r="V3045" t="str">
        <f t="shared" si="429"/>
        <v>Safe</v>
      </c>
      <c r="W3045" t="str">
        <f t="shared" si="430"/>
        <v>Acceptable</v>
      </c>
      <c r="AA3045" t="str">
        <f t="shared" si="431"/>
        <v>Not-Potable</v>
      </c>
      <c r="AB3045" t="str">
        <f t="shared" si="432"/>
        <v>Not-Potable</v>
      </c>
      <c r="AC3045" t="s">
        <v>40</v>
      </c>
    </row>
    <row r="3046" spans="2:29" x14ac:dyDescent="0.3">
      <c r="B3046">
        <v>7.6935552346916696</v>
      </c>
      <c r="C3046">
        <v>224.39303652676</v>
      </c>
      <c r="D3046">
        <v>218.56145212583399</v>
      </c>
      <c r="E3046">
        <v>7.0414402961305296</v>
      </c>
      <c r="F3046">
        <v>275.27197042993703</v>
      </c>
      <c r="G3046">
        <v>404.823920788409</v>
      </c>
      <c r="H3046">
        <v>12.848964664042301</v>
      </c>
      <c r="I3046">
        <v>63.154904980545801</v>
      </c>
      <c r="J3046">
        <v>2.7506959054782101</v>
      </c>
      <c r="O3046" t="str">
        <f t="shared" si="425"/>
        <v>Acidic</v>
      </c>
      <c r="P3046" t="str" cm="1">
        <f t="array" ref="P3046">_xlfn.IFS(C3045&lt;=60,"Soft",
C3045&lt;120,"Moderately Soft",
C3045&lt;=170,"Desirable",
C3045&lt;=240,"Moderately Hard",
C3045&gt;240,"Hard")</f>
        <v>Moderately Hard</v>
      </c>
      <c r="Q3046" t="str" cm="1">
        <f t="array" ref="Q3046">_xlfn.IFS(D3045&lt;50,"Non-Beneficial",
D3045&lt;=150,"Excellent",
D3045&lt;=250,"Good",
D3045&lt;=350,"Average",
D3045&lt;=500,"Poor",
D3045&lt;=800,"Very Poor",
D3045&gt;800,"Unacceptable")</f>
        <v>Average</v>
      </c>
      <c r="R3046" t="str">
        <f t="shared" si="424"/>
        <v>Unacceptable</v>
      </c>
      <c r="S3046" t="str">
        <f t="shared" si="426"/>
        <v>Safe</v>
      </c>
      <c r="T3046" t="str">
        <f t="shared" si="427"/>
        <v>Unacceptable</v>
      </c>
      <c r="U3046" t="str">
        <f t="shared" si="428"/>
        <v>Acceptable</v>
      </c>
      <c r="V3046" t="str">
        <f t="shared" si="429"/>
        <v>Safe</v>
      </c>
      <c r="W3046" t="str">
        <f t="shared" si="430"/>
        <v>Acceptable</v>
      </c>
      <c r="AA3046" t="str">
        <f t="shared" si="431"/>
        <v>Not-Potable</v>
      </c>
      <c r="AB3046" t="str">
        <f t="shared" si="432"/>
        <v>Not-Potable</v>
      </c>
      <c r="AC3046" t="s">
        <v>40</v>
      </c>
    </row>
    <row r="3047" spans="2:29" x14ac:dyDescent="0.3">
      <c r="B3047">
        <v>5.6228071346600599</v>
      </c>
      <c r="C3047">
        <v>194.463238930248</v>
      </c>
      <c r="D3047">
        <v>161.19340190397301</v>
      </c>
      <c r="E3047">
        <v>6.9079870092295099</v>
      </c>
      <c r="F3047">
        <v>336.64820702306099</v>
      </c>
      <c r="G3047">
        <v>408.459081006909</v>
      </c>
      <c r="H3047">
        <v>16.364723814358101</v>
      </c>
      <c r="I3047">
        <v>76.631185570077605</v>
      </c>
      <c r="J3047">
        <v>3.9929569014268198</v>
      </c>
      <c r="O3047" t="str">
        <f t="shared" si="425"/>
        <v>Neutral</v>
      </c>
      <c r="P3047" t="str" cm="1">
        <f t="array" ref="P3047">_xlfn.IFS(C3046&lt;=60,"Soft",
C3046&lt;120,"Moderately Soft",
C3046&lt;=170,"Desirable",
C3046&lt;=240,"Moderately Hard",
C3046&gt;240,"Hard")</f>
        <v>Moderately Hard</v>
      </c>
      <c r="Q3047" t="str" cm="1">
        <f t="array" ref="Q3047">_xlfn.IFS(D3046&lt;50,"Non-Beneficial",
D3046&lt;=150,"Excellent",
D3046&lt;=250,"Good",
D3046&lt;=350,"Average",
D3046&lt;=500,"Poor",
D3046&lt;=800,"Very Poor",
D3046&gt;800,"Unacceptable")</f>
        <v>Good</v>
      </c>
      <c r="R3047" t="str">
        <f t="shared" si="424"/>
        <v>Unacceptable</v>
      </c>
      <c r="S3047" t="str">
        <f t="shared" si="426"/>
        <v>Safe</v>
      </c>
      <c r="T3047" t="str">
        <f t="shared" si="427"/>
        <v>Acceptable</v>
      </c>
      <c r="U3047" t="str">
        <f t="shared" si="428"/>
        <v>Acceptable</v>
      </c>
      <c r="V3047" t="str">
        <f t="shared" si="429"/>
        <v>Safe</v>
      </c>
      <c r="W3047" t="str">
        <f t="shared" si="430"/>
        <v>Acceptable</v>
      </c>
      <c r="AA3047" t="str">
        <f t="shared" si="431"/>
        <v>Not-Potable</v>
      </c>
      <c r="AB3047" t="str">
        <f t="shared" si="432"/>
        <v>Potable</v>
      </c>
      <c r="AC3047" t="s">
        <v>40</v>
      </c>
    </row>
    <row r="3048" spans="2:29" x14ac:dyDescent="0.3">
      <c r="B3048">
        <v>6.1748843064316503</v>
      </c>
      <c r="C3048">
        <v>193.02796027128699</v>
      </c>
      <c r="D3048">
        <v>230.06242223252201</v>
      </c>
      <c r="E3048">
        <v>8.0983123264736108</v>
      </c>
      <c r="F3048">
        <v>340.25335416166899</v>
      </c>
      <c r="G3048">
        <v>297.11262112621398</v>
      </c>
      <c r="H3048">
        <v>13.475158486007301</v>
      </c>
      <c r="I3048">
        <v>78.325226683166207</v>
      </c>
      <c r="J3048">
        <v>3.62329779273256</v>
      </c>
      <c r="O3048" t="str">
        <f t="shared" si="425"/>
        <v>Acidic</v>
      </c>
      <c r="P3048" t="str" cm="1">
        <f t="array" ref="P3048">_xlfn.IFS(C3047&lt;=60,"Soft",
C3047&lt;120,"Moderately Soft",
C3047&lt;=170,"Desirable",
C3047&lt;=240,"Moderately Hard",
C3047&gt;240,"Hard")</f>
        <v>Moderately Hard</v>
      </c>
      <c r="Q3048" t="str" cm="1">
        <f t="array" ref="Q3048">_xlfn.IFS(D3047&lt;50,"Non-Beneficial",
D3047&lt;=150,"Excellent",
D3047&lt;=250,"Good",
D3047&lt;=350,"Average",
D3047&lt;=500,"Poor",
D3047&lt;=800,"Very Poor",
D3047&gt;800,"Unacceptable")</f>
        <v>Good</v>
      </c>
      <c r="R3048" t="str">
        <f t="shared" si="424"/>
        <v>Needs Boiling</v>
      </c>
      <c r="S3048" t="str">
        <f t="shared" si="426"/>
        <v>Safe</v>
      </c>
      <c r="T3048" t="str">
        <f t="shared" si="427"/>
        <v>Acceptable</v>
      </c>
      <c r="U3048" t="str">
        <f t="shared" si="428"/>
        <v>Acceptable</v>
      </c>
      <c r="V3048" t="str">
        <f t="shared" si="429"/>
        <v>Safe</v>
      </c>
      <c r="W3048" t="str">
        <f t="shared" si="430"/>
        <v>Acceptable</v>
      </c>
      <c r="AA3048" t="str">
        <f t="shared" si="431"/>
        <v>Not-Potable</v>
      </c>
      <c r="AB3048" t="str">
        <f t="shared" si="432"/>
        <v>Potable</v>
      </c>
      <c r="AC3048" t="s">
        <v>40</v>
      </c>
    </row>
    <row r="3049" spans="2:29" x14ac:dyDescent="0.3">
      <c r="B3049">
        <v>5.0394067763797796</v>
      </c>
      <c r="C3049">
        <v>194.40417045632199</v>
      </c>
      <c r="D3049">
        <v>193.366080733557</v>
      </c>
      <c r="E3049">
        <v>7.1947650314668996</v>
      </c>
      <c r="F3049">
        <v>339.23212589398798</v>
      </c>
      <c r="G3049">
        <v>515.80718221940799</v>
      </c>
      <c r="H3049">
        <v>10.7286690041171</v>
      </c>
      <c r="I3049">
        <v>61.129517118698999</v>
      </c>
      <c r="J3049">
        <v>3.1269559002912999</v>
      </c>
      <c r="O3049" t="str">
        <f t="shared" si="425"/>
        <v>Acidic</v>
      </c>
      <c r="P3049" t="str" cm="1">
        <f t="array" ref="P3049">_xlfn.IFS(C3048&lt;=60,"Soft",
C3048&lt;120,"Moderately Soft",
C3048&lt;=170,"Desirable",
C3048&lt;=240,"Moderately Hard",
C3048&gt;240,"Hard")</f>
        <v>Moderately Hard</v>
      </c>
      <c r="Q3049" t="str" cm="1">
        <f t="array" ref="Q3049">_xlfn.IFS(D3048&lt;50,"Non-Beneficial",
D3048&lt;=150,"Excellent",
D3048&lt;=250,"Good",
D3048&lt;=350,"Average",
D3048&lt;=500,"Poor",
D3048&lt;=800,"Very Poor",
D3048&gt;800,"Unacceptable")</f>
        <v>Good</v>
      </c>
      <c r="R3049" t="str">
        <f t="shared" si="424"/>
        <v>Unacceptable</v>
      </c>
      <c r="S3049" t="str">
        <f t="shared" si="426"/>
        <v>Safe</v>
      </c>
      <c r="T3049" t="str">
        <f t="shared" si="427"/>
        <v>Acceptable</v>
      </c>
      <c r="U3049" t="str">
        <f t="shared" si="428"/>
        <v>Acceptable</v>
      </c>
      <c r="V3049" t="str">
        <f t="shared" si="429"/>
        <v>Safe</v>
      </c>
      <c r="W3049" t="str">
        <f t="shared" si="430"/>
        <v>Acceptable</v>
      </c>
      <c r="AA3049" t="str">
        <f t="shared" si="431"/>
        <v>Not-Potable</v>
      </c>
      <c r="AB3049" t="str">
        <f t="shared" si="432"/>
        <v>Not-Potable</v>
      </c>
      <c r="AC3049" t="s">
        <v>40</v>
      </c>
    </row>
    <row r="3050" spans="2:29" x14ac:dyDescent="0.3">
      <c r="B3050">
        <v>7.7569391834656001</v>
      </c>
      <c r="C3050">
        <v>219.57621507293001</v>
      </c>
      <c r="D3050">
        <v>164.780714332625</v>
      </c>
      <c r="E3050">
        <v>6.9505412216176996</v>
      </c>
      <c r="F3050">
        <f>$AH$27</f>
        <v>333.77577661081307</v>
      </c>
      <c r="G3050">
        <v>362.74921991884702</v>
      </c>
      <c r="H3050">
        <v>13.0546719370441</v>
      </c>
      <c r="I3050">
        <v>82.100999622659998</v>
      </c>
      <c r="J3050">
        <v>3.8703388472536902</v>
      </c>
      <c r="O3050" t="str">
        <f t="shared" si="425"/>
        <v>Acidic</v>
      </c>
      <c r="P3050" t="str" cm="1">
        <f t="array" ref="P3050">_xlfn.IFS(C3049&lt;=60,"Soft",
C3049&lt;120,"Moderately Soft",
C3049&lt;=170,"Desirable",
C3049&lt;=240,"Moderately Hard",
C3049&gt;240,"Hard")</f>
        <v>Moderately Hard</v>
      </c>
      <c r="Q3050" t="str" cm="1">
        <f t="array" ref="Q3050">_xlfn.IFS(D3049&lt;50,"Non-Beneficial",
D3049&lt;=150,"Excellent",
D3049&lt;=250,"Good",
D3049&lt;=350,"Average",
D3049&lt;=500,"Poor",
D3049&lt;=800,"Very Poor",
D3049&gt;800,"Unacceptable")</f>
        <v>Good</v>
      </c>
      <c r="R3050" t="str">
        <f t="shared" si="424"/>
        <v>Unacceptable</v>
      </c>
      <c r="S3050" t="str">
        <f t="shared" si="426"/>
        <v>Safe</v>
      </c>
      <c r="T3050" t="str">
        <f t="shared" si="427"/>
        <v>Unacceptable</v>
      </c>
      <c r="U3050" t="str">
        <f t="shared" si="428"/>
        <v>Acceptable</v>
      </c>
      <c r="V3050" t="str">
        <f t="shared" si="429"/>
        <v>Safe</v>
      </c>
      <c r="W3050" t="str">
        <f t="shared" si="430"/>
        <v>Acceptable</v>
      </c>
      <c r="AA3050" t="str">
        <f t="shared" si="431"/>
        <v>Not-Potable</v>
      </c>
      <c r="AB3050" t="str">
        <f t="shared" si="432"/>
        <v>Not-Potable</v>
      </c>
      <c r="AC3050" t="s">
        <v>40</v>
      </c>
    </row>
    <row r="3051" spans="2:29" x14ac:dyDescent="0.3">
      <c r="B3051">
        <v>9.8099963868720295</v>
      </c>
      <c r="C3051">
        <v>139.11870265383899</v>
      </c>
      <c r="D3051">
        <v>168.19423179447801</v>
      </c>
      <c r="E3051">
        <v>7.7919819834792401</v>
      </c>
      <c r="F3051">
        <v>361.02803858302099</v>
      </c>
      <c r="G3051">
        <v>438.179246678987</v>
      </c>
      <c r="H3051">
        <v>10.951138010235599</v>
      </c>
      <c r="I3051">
        <v>34.5374089085037</v>
      </c>
      <c r="J3051">
        <v>5.5382005082273302</v>
      </c>
      <c r="O3051" t="str">
        <f t="shared" si="425"/>
        <v>Neutral</v>
      </c>
      <c r="P3051" t="str" cm="1">
        <f t="array" ref="P3051">_xlfn.IFS(C3050&lt;=60,"Soft",
C3050&lt;120,"Moderately Soft",
C3050&lt;=170,"Desirable",
C3050&lt;=240,"Moderately Hard",
C3050&gt;240,"Hard")</f>
        <v>Moderately Hard</v>
      </c>
      <c r="Q3051" t="str" cm="1">
        <f t="array" ref="Q3051">_xlfn.IFS(D3050&lt;50,"Non-Beneficial",
D3050&lt;=150,"Excellent",
D3050&lt;=250,"Good",
D3050&lt;=350,"Average",
D3050&lt;=500,"Poor",
D3050&lt;=800,"Very Poor",
D3050&gt;800,"Unacceptable")</f>
        <v>Good</v>
      </c>
      <c r="R3051" t="str">
        <f t="shared" si="424"/>
        <v>Needs Boiling</v>
      </c>
      <c r="S3051" t="str">
        <f t="shared" si="426"/>
        <v>Safe</v>
      </c>
      <c r="T3051" t="str">
        <f t="shared" si="427"/>
        <v>Acceptable</v>
      </c>
      <c r="U3051" t="str">
        <f t="shared" si="428"/>
        <v>Acceptable</v>
      </c>
      <c r="V3051" t="str">
        <f t="shared" si="429"/>
        <v>Unsafe</v>
      </c>
      <c r="W3051" t="str">
        <f t="shared" si="430"/>
        <v>Acceptable</v>
      </c>
      <c r="AA3051" t="str">
        <f t="shared" si="431"/>
        <v>Not-Potable</v>
      </c>
      <c r="AB3051" t="str">
        <f t="shared" si="432"/>
        <v>Potable</v>
      </c>
      <c r="AC3051" t="s">
        <v>40</v>
      </c>
    </row>
    <row r="3052" spans="2:29" x14ac:dyDescent="0.3">
      <c r="B3052">
        <v>8.4795927987054007</v>
      </c>
      <c r="C3052">
        <v>200.76567902972101</v>
      </c>
      <c r="D3052">
        <v>149.018081439193</v>
      </c>
      <c r="E3052">
        <v>7.3795060803649601</v>
      </c>
      <c r="F3052">
        <f>$AH$27</f>
        <v>333.77577661081307</v>
      </c>
      <c r="G3052">
        <v>485.09316701371102</v>
      </c>
      <c r="H3052">
        <v>16.8063469438132</v>
      </c>
      <c r="I3052">
        <v>53.134170143007402</v>
      </c>
      <c r="J3052">
        <v>4.2212659688876197</v>
      </c>
      <c r="O3052" t="str">
        <f t="shared" si="425"/>
        <v>Alkaline</v>
      </c>
      <c r="P3052" t="str" cm="1">
        <f t="array" ref="P3052">_xlfn.IFS(C3051&lt;=60,"Soft",
C3051&lt;120,"Moderately Soft",
C3051&lt;=170,"Desirable",
C3051&lt;=240,"Moderately Hard",
C3051&gt;240,"Hard")</f>
        <v>Desirable</v>
      </c>
      <c r="Q3052" t="str" cm="1">
        <f t="array" ref="Q3052">_xlfn.IFS(D3051&lt;50,"Non-Beneficial",
D3051&lt;=150,"Excellent",
D3051&lt;=250,"Good",
D3051&lt;=350,"Average",
D3051&lt;=500,"Poor",
D3051&lt;=800,"Very Poor",
D3051&gt;800,"Unacceptable")</f>
        <v>Good</v>
      </c>
      <c r="R3052" t="str">
        <f t="shared" si="424"/>
        <v>Unacceptable</v>
      </c>
      <c r="S3052" t="str">
        <f t="shared" si="426"/>
        <v>Safe</v>
      </c>
      <c r="T3052" t="str">
        <f t="shared" si="427"/>
        <v>Acceptable</v>
      </c>
      <c r="U3052" t="str">
        <f t="shared" si="428"/>
        <v>Acceptable</v>
      </c>
      <c r="V3052" t="str">
        <f t="shared" si="429"/>
        <v>Safe</v>
      </c>
      <c r="W3052" t="str">
        <f t="shared" si="430"/>
        <v>Unacceptable</v>
      </c>
      <c r="AA3052" t="str">
        <f t="shared" si="431"/>
        <v>Not-Potable</v>
      </c>
      <c r="AB3052" t="str">
        <f t="shared" si="432"/>
        <v>Not-Potable</v>
      </c>
      <c r="AC3052" t="s">
        <v>40</v>
      </c>
    </row>
    <row r="3053" spans="2:29" x14ac:dyDescent="0.3">
      <c r="B3053">
        <v>8.8628679311891396</v>
      </c>
      <c r="C3053">
        <v>181.665397898338</v>
      </c>
      <c r="D3053">
        <v>174.650958858439</v>
      </c>
      <c r="E3053">
        <v>7.1317035122312102</v>
      </c>
      <c r="F3053">
        <v>356.48189007419398</v>
      </c>
      <c r="G3053">
        <v>529.08600263686503</v>
      </c>
      <c r="H3053">
        <v>15.430418183729699</v>
      </c>
      <c r="I3053">
        <v>60.606602912268599</v>
      </c>
      <c r="J3053">
        <v>5.7586757189479796</v>
      </c>
      <c r="O3053" t="str">
        <f t="shared" si="425"/>
        <v>Alkaline</v>
      </c>
      <c r="P3053" t="str" cm="1">
        <f t="array" ref="P3053">_xlfn.IFS(C3052&lt;=60,"Soft",
C3052&lt;120,"Moderately Soft",
C3052&lt;=170,"Desirable",
C3052&lt;=240,"Moderately Hard",
C3052&gt;240,"Hard")</f>
        <v>Moderately Hard</v>
      </c>
      <c r="Q3053" t="str" cm="1">
        <f t="array" ref="Q3053">_xlfn.IFS(D3052&lt;50,"Non-Beneficial",
D3052&lt;=150,"Excellent",
D3052&lt;=250,"Good",
D3052&lt;=350,"Average",
D3052&lt;=500,"Poor",
D3052&lt;=800,"Very Poor",
D3052&gt;800,"Unacceptable")</f>
        <v>Excellent</v>
      </c>
      <c r="R3053" t="str">
        <f t="shared" si="424"/>
        <v>Unacceptable</v>
      </c>
      <c r="S3053" t="str">
        <f t="shared" si="426"/>
        <v>Safe</v>
      </c>
      <c r="T3053" t="str">
        <f t="shared" si="427"/>
        <v>Acceptable</v>
      </c>
      <c r="U3053" t="str">
        <f t="shared" si="428"/>
        <v>Acceptable</v>
      </c>
      <c r="V3053" t="str">
        <f t="shared" si="429"/>
        <v>Safe</v>
      </c>
      <c r="W3053" t="str">
        <f t="shared" si="430"/>
        <v>Acceptable</v>
      </c>
      <c r="AA3053" t="str">
        <f t="shared" si="431"/>
        <v>Not-Potable</v>
      </c>
      <c r="AB3053" t="str">
        <f t="shared" si="432"/>
        <v>Not-Potable</v>
      </c>
      <c r="AC3053" t="s">
        <v>40</v>
      </c>
    </row>
    <row r="3054" spans="2:29" x14ac:dyDescent="0.3">
      <c r="B3054">
        <v>6.1557386242486896</v>
      </c>
      <c r="C3054">
        <v>166.29291954859599</v>
      </c>
      <c r="D3054">
        <v>302.84494869139399</v>
      </c>
      <c r="E3054">
        <v>8.9958960284404608</v>
      </c>
      <c r="F3054">
        <f>$AH$27</f>
        <v>333.77577661081307</v>
      </c>
      <c r="G3054">
        <v>351.626733511493</v>
      </c>
      <c r="H3054">
        <v>17.404753840472399</v>
      </c>
      <c r="I3054">
        <v>75.336206660351806</v>
      </c>
      <c r="J3054">
        <v>3.6859758284883299</v>
      </c>
      <c r="O3054" t="str">
        <f t="shared" si="425"/>
        <v>Alkaline</v>
      </c>
      <c r="P3054" t="str" cm="1">
        <f t="array" ref="P3054">_xlfn.IFS(C3053&lt;=60,"Soft",
C3053&lt;120,"Moderately Soft",
C3053&lt;=170,"Desirable",
C3053&lt;=240,"Moderately Hard",
C3053&gt;240,"Hard")</f>
        <v>Moderately Hard</v>
      </c>
      <c r="Q3054" t="str" cm="1">
        <f t="array" ref="Q3054">_xlfn.IFS(D3053&lt;50,"Non-Beneficial",
D3053&lt;=150,"Excellent",
D3053&lt;=250,"Good",
D3053&lt;=350,"Average",
D3053&lt;=500,"Poor",
D3053&lt;=800,"Very Poor",
D3053&gt;800,"Unacceptable")</f>
        <v>Good</v>
      </c>
      <c r="R3054" t="str">
        <f t="shared" si="424"/>
        <v>Unacceptable</v>
      </c>
      <c r="S3054" t="str">
        <f t="shared" si="426"/>
        <v>Safe</v>
      </c>
      <c r="T3054" t="str">
        <f t="shared" si="427"/>
        <v>Unacceptable</v>
      </c>
      <c r="U3054" t="str">
        <f t="shared" si="428"/>
        <v>Acceptable</v>
      </c>
      <c r="V3054" t="str">
        <f t="shared" si="429"/>
        <v>Safe</v>
      </c>
      <c r="W3054" t="str">
        <f t="shared" si="430"/>
        <v>Unacceptable</v>
      </c>
      <c r="AA3054" t="str">
        <f t="shared" si="431"/>
        <v>Not-Potable</v>
      </c>
      <c r="AB3054" t="str">
        <f t="shared" si="432"/>
        <v>Not-Potable</v>
      </c>
      <c r="AC3054" t="s">
        <v>40</v>
      </c>
    </row>
    <row r="3055" spans="2:29" x14ac:dyDescent="0.3">
      <c r="B3055">
        <v>7.28728637512432</v>
      </c>
      <c r="C3055">
        <v>219.695123334887</v>
      </c>
      <c r="D3055">
        <v>180.855028176232</v>
      </c>
      <c r="E3055">
        <v>6.0105687659940097</v>
      </c>
      <c r="F3055">
        <v>277.32971312716302</v>
      </c>
      <c r="G3055">
        <v>406.56479354776798</v>
      </c>
      <c r="H3055">
        <v>16.136766000851399</v>
      </c>
      <c r="I3055">
        <v>53.677448553560197</v>
      </c>
      <c r="J3055">
        <v>3.5042650547318499</v>
      </c>
      <c r="O3055" t="str">
        <f t="shared" si="425"/>
        <v>Acidic</v>
      </c>
      <c r="P3055" t="str" cm="1">
        <f t="array" ref="P3055">_xlfn.IFS(C3054&lt;=60,"Soft",
C3054&lt;120,"Moderately Soft",
C3054&lt;=170,"Desirable",
C3054&lt;=240,"Moderately Hard",
C3054&gt;240,"Hard")</f>
        <v>Desirable</v>
      </c>
      <c r="Q3055" t="str" cm="1">
        <f t="array" ref="Q3055">_xlfn.IFS(D3054&lt;50,"Non-Beneficial",
D3054&lt;=150,"Excellent",
D3054&lt;=250,"Good",
D3054&lt;=350,"Average",
D3054&lt;=500,"Poor",
D3054&lt;=800,"Very Poor",
D3054&gt;800,"Unacceptable")</f>
        <v>Average</v>
      </c>
      <c r="R3055" t="str">
        <f t="shared" si="424"/>
        <v>Unacceptable</v>
      </c>
      <c r="S3055" t="str">
        <f t="shared" si="426"/>
        <v>Safe</v>
      </c>
      <c r="T3055" t="str">
        <f t="shared" si="427"/>
        <v>Acceptable</v>
      </c>
      <c r="U3055" t="str">
        <f t="shared" si="428"/>
        <v>Acceptable</v>
      </c>
      <c r="V3055" t="str">
        <f t="shared" si="429"/>
        <v>Safe</v>
      </c>
      <c r="W3055" t="str">
        <f t="shared" si="430"/>
        <v>Acceptable</v>
      </c>
      <c r="AA3055" t="str">
        <f t="shared" si="431"/>
        <v>Not-Potable</v>
      </c>
      <c r="AB3055" t="str">
        <f t="shared" si="432"/>
        <v>Not-Potable</v>
      </c>
      <c r="AC3055" t="s">
        <v>40</v>
      </c>
    </row>
    <row r="3056" spans="2:29" x14ac:dyDescent="0.3">
      <c r="B3056">
        <v>9.0658941936869706</v>
      </c>
      <c r="C3056">
        <v>164.67480268723099</v>
      </c>
      <c r="D3056">
        <v>202.60403692156299</v>
      </c>
      <c r="E3056">
        <v>7.5881750189234198</v>
      </c>
      <c r="F3056">
        <v>304.56753698840498</v>
      </c>
      <c r="G3056">
        <v>408.90126962461602</v>
      </c>
      <c r="H3056">
        <v>10.178500057554601</v>
      </c>
      <c r="I3056">
        <v>84.723106557198193</v>
      </c>
      <c r="J3056">
        <v>4.2995025459429996</v>
      </c>
      <c r="O3056" t="str">
        <f t="shared" si="425"/>
        <v>Neutral</v>
      </c>
      <c r="P3056" t="str" cm="1">
        <f t="array" ref="P3056">_xlfn.IFS(C3055&lt;=60,"Soft",
C3055&lt;120,"Moderately Soft",
C3055&lt;=170,"Desirable",
C3055&lt;=240,"Moderately Hard",
C3055&gt;240,"Hard")</f>
        <v>Moderately Hard</v>
      </c>
      <c r="Q3056" t="str" cm="1">
        <f t="array" ref="Q3056">_xlfn.IFS(D3055&lt;50,"Non-Beneficial",
D3055&lt;=150,"Excellent",
D3055&lt;=250,"Good",
D3055&lt;=350,"Average",
D3055&lt;=500,"Poor",
D3055&lt;=800,"Very Poor",
D3055&gt;800,"Unacceptable")</f>
        <v>Good</v>
      </c>
      <c r="R3056" t="str">
        <f t="shared" si="424"/>
        <v>Needs Boiling</v>
      </c>
      <c r="S3056" t="str">
        <f t="shared" si="426"/>
        <v>Safe</v>
      </c>
      <c r="T3056" t="str">
        <f t="shared" si="427"/>
        <v>Acceptable</v>
      </c>
      <c r="U3056" t="str">
        <f t="shared" si="428"/>
        <v>Acceptable</v>
      </c>
      <c r="V3056" t="str">
        <f t="shared" si="429"/>
        <v>Safe</v>
      </c>
      <c r="W3056" t="str">
        <f t="shared" si="430"/>
        <v>Acceptable</v>
      </c>
      <c r="AA3056" t="str">
        <f t="shared" si="431"/>
        <v>Potable</v>
      </c>
      <c r="AB3056" t="str">
        <f t="shared" si="432"/>
        <v>Potable</v>
      </c>
      <c r="AC3056" t="s">
        <v>40</v>
      </c>
    </row>
    <row r="3057" spans="2:29" x14ac:dyDescent="0.3">
      <c r="B3057">
        <v>9.3145223919082998</v>
      </c>
      <c r="C3057">
        <v>203.34164997521299</v>
      </c>
      <c r="D3057">
        <v>230.87217658651102</v>
      </c>
      <c r="E3057">
        <v>6.4370705220931397</v>
      </c>
      <c r="F3057">
        <v>297.56676422747501</v>
      </c>
      <c r="G3057">
        <v>373.04417185487102</v>
      </c>
      <c r="H3057">
        <v>16.402773463358901</v>
      </c>
      <c r="I3057">
        <v>79.163456439245294</v>
      </c>
      <c r="J3057">
        <v>3.09294047301763</v>
      </c>
      <c r="O3057" t="str">
        <f t="shared" si="425"/>
        <v>Alkaline</v>
      </c>
      <c r="P3057" t="str" cm="1">
        <f t="array" ref="P3057">_xlfn.IFS(C3056&lt;=60,"Soft",
C3056&lt;120,"Moderately Soft",
C3056&lt;=170,"Desirable",
C3056&lt;=240,"Moderately Hard",
C3056&gt;240,"Hard")</f>
        <v>Desirable</v>
      </c>
      <c r="Q3057" t="str" cm="1">
        <f t="array" ref="Q3057">_xlfn.IFS(D3056&lt;50,"Non-Beneficial",
D3056&lt;=150,"Excellent",
D3056&lt;=250,"Good",
D3056&lt;=350,"Average",
D3056&lt;=500,"Poor",
D3056&lt;=800,"Very Poor",
D3056&gt;800,"Unacceptable")</f>
        <v>Good</v>
      </c>
      <c r="R3057" t="str">
        <f t="shared" si="424"/>
        <v>Unacceptable</v>
      </c>
      <c r="S3057" t="str">
        <f t="shared" si="426"/>
        <v>Safe</v>
      </c>
      <c r="T3057" t="str">
        <f t="shared" si="427"/>
        <v>Acceptable</v>
      </c>
      <c r="U3057" t="str">
        <f t="shared" si="428"/>
        <v>Acceptable</v>
      </c>
      <c r="V3057" t="str">
        <f t="shared" si="429"/>
        <v>Unsafe</v>
      </c>
      <c r="W3057" t="str">
        <f t="shared" si="430"/>
        <v>Acceptable</v>
      </c>
      <c r="AA3057" t="str">
        <f t="shared" si="431"/>
        <v>Not-Potable</v>
      </c>
      <c r="AB3057" t="str">
        <f t="shared" si="432"/>
        <v>Not-Potable</v>
      </c>
      <c r="AC3057" t="s">
        <v>40</v>
      </c>
    </row>
    <row r="3058" spans="2:29" x14ac:dyDescent="0.3">
      <c r="B3058">
        <v>9.7599377809530807</v>
      </c>
      <c r="C3058">
        <v>182.750799900429</v>
      </c>
      <c r="D3058">
        <v>199.45368305961901</v>
      </c>
      <c r="E3058">
        <v>6.71925658302328</v>
      </c>
      <c r="F3058">
        <f>$AH$27</f>
        <v>333.77577661081307</v>
      </c>
      <c r="G3058">
        <v>343.596957931595</v>
      </c>
      <c r="H3058">
        <v>19.863354235103898</v>
      </c>
      <c r="I3058">
        <v>85.702563863552498</v>
      </c>
      <c r="J3058">
        <v>5.3817458818235497</v>
      </c>
      <c r="O3058" t="str">
        <f t="shared" si="425"/>
        <v>Alkaline</v>
      </c>
      <c r="P3058" t="str" cm="1">
        <f t="array" ref="P3058">_xlfn.IFS(C3057&lt;=60,"Soft",
C3057&lt;120,"Moderately Soft",
C3057&lt;=170,"Desirable",
C3057&lt;=240,"Moderately Hard",
C3057&gt;240,"Hard")</f>
        <v>Moderately Hard</v>
      </c>
      <c r="Q3058" t="str" cm="1">
        <f t="array" ref="Q3058">_xlfn.IFS(D3057&lt;50,"Non-Beneficial",
D3057&lt;=150,"Excellent",
D3057&lt;=250,"Good",
D3057&lt;=350,"Average",
D3057&lt;=500,"Poor",
D3057&lt;=800,"Very Poor",
D3057&gt;800,"Unacceptable")</f>
        <v>Good</v>
      </c>
      <c r="R3058" t="str">
        <f t="shared" si="424"/>
        <v>Needs Boiling</v>
      </c>
      <c r="S3058" t="str">
        <f t="shared" si="426"/>
        <v>Safe</v>
      </c>
      <c r="T3058" t="str">
        <f t="shared" si="427"/>
        <v>Acceptable</v>
      </c>
      <c r="U3058" t="str">
        <f t="shared" si="428"/>
        <v>Acceptable</v>
      </c>
      <c r="V3058" t="str">
        <f t="shared" si="429"/>
        <v>Safe</v>
      </c>
      <c r="W3058" t="str">
        <f t="shared" si="430"/>
        <v>Acceptable</v>
      </c>
      <c r="AA3058" t="str">
        <f t="shared" si="431"/>
        <v>Not-Potable</v>
      </c>
      <c r="AB3058" t="str">
        <f t="shared" si="432"/>
        <v>Potable</v>
      </c>
      <c r="AC3058" t="s">
        <v>40</v>
      </c>
    </row>
    <row r="3059" spans="2:29" x14ac:dyDescent="0.3">
      <c r="B3059">
        <v>7.9854063938298898</v>
      </c>
      <c r="C3059">
        <v>200.13469747068501</v>
      </c>
      <c r="D3059">
        <v>175.830803348838</v>
      </c>
      <c r="E3059">
        <v>6.7717287983285601</v>
      </c>
      <c r="F3059">
        <v>296.569823261767</v>
      </c>
      <c r="G3059">
        <v>377.584203105612</v>
      </c>
      <c r="H3059">
        <v>10.2892881208393</v>
      </c>
      <c r="I3059">
        <v>66.890747022754098</v>
      </c>
      <c r="J3059">
        <v>4.7524517390712999</v>
      </c>
      <c r="O3059" t="str">
        <f t="shared" si="425"/>
        <v>Alkaline</v>
      </c>
      <c r="P3059" t="str" cm="1">
        <f t="array" ref="P3059">_xlfn.IFS(C3058&lt;=60,"Soft",
C3058&lt;120,"Moderately Soft",
C3058&lt;=170,"Desirable",
C3058&lt;=240,"Moderately Hard",
C3058&gt;240,"Hard")</f>
        <v>Moderately Hard</v>
      </c>
      <c r="Q3059" t="str" cm="1">
        <f t="array" ref="Q3059">_xlfn.IFS(D3058&lt;50,"Non-Beneficial",
D3058&lt;=150,"Excellent",
D3058&lt;=250,"Good",
D3058&lt;=350,"Average",
D3058&lt;=500,"Poor",
D3058&lt;=800,"Very Poor",
D3058&gt;800,"Unacceptable")</f>
        <v>Good</v>
      </c>
      <c r="R3059" t="str">
        <f t="shared" si="424"/>
        <v>Needs Boiling</v>
      </c>
      <c r="S3059" t="str">
        <f t="shared" si="426"/>
        <v>Safe</v>
      </c>
      <c r="T3059" t="str">
        <f t="shared" si="427"/>
        <v>Acceptable</v>
      </c>
      <c r="U3059" t="str">
        <f t="shared" si="428"/>
        <v>Acceptable</v>
      </c>
      <c r="V3059" t="str">
        <f t="shared" si="429"/>
        <v>Unsafe</v>
      </c>
      <c r="W3059" t="str">
        <f t="shared" si="430"/>
        <v>Unacceptable</v>
      </c>
      <c r="AA3059" t="str">
        <f t="shared" si="431"/>
        <v>Not-Potable</v>
      </c>
      <c r="AB3059" t="str">
        <f t="shared" si="432"/>
        <v>Not-Potable</v>
      </c>
      <c r="AC3059" t="s">
        <v>40</v>
      </c>
    </row>
    <row r="3060" spans="2:29" x14ac:dyDescent="0.3">
      <c r="B3060">
        <v>8.1083507991168098</v>
      </c>
      <c r="C3060">
        <v>202.51019413930001</v>
      </c>
      <c r="D3060">
        <v>267.301926129636</v>
      </c>
      <c r="E3060">
        <v>8.3951293932091495</v>
      </c>
      <c r="F3060">
        <v>323.951805432161</v>
      </c>
      <c r="G3060">
        <v>368.45499144377902</v>
      </c>
      <c r="H3060">
        <v>17.3370914802302</v>
      </c>
      <c r="I3060">
        <f>$AI$27</f>
        <v>66.396292946768</v>
      </c>
      <c r="J3060">
        <v>4.7533581835009802</v>
      </c>
      <c r="O3060" t="str">
        <f t="shared" si="425"/>
        <v>Neutral</v>
      </c>
      <c r="P3060" t="str" cm="1">
        <f t="array" ref="P3060">_xlfn.IFS(C3059&lt;=60,"Soft",
C3059&lt;120,"Moderately Soft",
C3059&lt;=170,"Desirable",
C3059&lt;=240,"Moderately Hard",
C3059&gt;240,"Hard")</f>
        <v>Moderately Hard</v>
      </c>
      <c r="Q3060" t="str" cm="1">
        <f t="array" ref="Q3060">_xlfn.IFS(D3059&lt;50,"Non-Beneficial",
D3059&lt;=150,"Excellent",
D3059&lt;=250,"Good",
D3059&lt;=350,"Average",
D3059&lt;=500,"Poor",
D3059&lt;=800,"Very Poor",
D3059&gt;800,"Unacceptable")</f>
        <v>Good</v>
      </c>
      <c r="R3060" t="str">
        <f t="shared" si="424"/>
        <v>Needs Boiling</v>
      </c>
      <c r="S3060" t="str">
        <f t="shared" si="426"/>
        <v>Safe</v>
      </c>
      <c r="T3060" t="str">
        <f t="shared" si="427"/>
        <v>Acceptable</v>
      </c>
      <c r="U3060" t="str">
        <f t="shared" si="428"/>
        <v>Acceptable</v>
      </c>
      <c r="V3060" t="str">
        <f t="shared" si="429"/>
        <v>Safe</v>
      </c>
      <c r="W3060" t="str">
        <f t="shared" si="430"/>
        <v>Acceptable</v>
      </c>
      <c r="AA3060" t="str">
        <f t="shared" si="431"/>
        <v>Potable</v>
      </c>
      <c r="AB3060" t="str">
        <f t="shared" si="432"/>
        <v>Potable</v>
      </c>
      <c r="AC3060" t="s">
        <v>40</v>
      </c>
    </row>
    <row r="3061" spans="2:29" x14ac:dyDescent="0.3">
      <c r="B3061">
        <v>8.2430909864617607</v>
      </c>
      <c r="C3061">
        <v>214.53299015503001</v>
      </c>
      <c r="D3061">
        <v>294.61023770200501</v>
      </c>
      <c r="E3061">
        <v>8.3151295939932908</v>
      </c>
      <c r="F3061">
        <f>$AH$27</f>
        <v>333.77577661081307</v>
      </c>
      <c r="G3061">
        <v>514.49001204224601</v>
      </c>
      <c r="H3061">
        <v>16.301765199882301</v>
      </c>
      <c r="I3061">
        <v>90.0759085756671</v>
      </c>
      <c r="J3061">
        <v>3.5507168314887201</v>
      </c>
      <c r="O3061" t="str">
        <f t="shared" si="425"/>
        <v>Alkaline</v>
      </c>
      <c r="P3061" t="str" cm="1">
        <f t="array" ref="P3061">_xlfn.IFS(C3060&lt;=60,"Soft",
C3060&lt;120,"Moderately Soft",
C3060&lt;=170,"Desirable",
C3060&lt;=240,"Moderately Hard",
C3060&gt;240,"Hard")</f>
        <v>Moderately Hard</v>
      </c>
      <c r="Q3061" t="str" cm="1">
        <f t="array" ref="Q3061">_xlfn.IFS(D3060&lt;50,"Non-Beneficial",
D3060&lt;=150,"Excellent",
D3060&lt;=250,"Good",
D3060&lt;=350,"Average",
D3060&lt;=500,"Poor",
D3060&lt;=800,"Very Poor",
D3060&gt;800,"Unacceptable")</f>
        <v>Average</v>
      </c>
      <c r="R3061" t="str">
        <f t="shared" si="424"/>
        <v>Unacceptable</v>
      </c>
      <c r="S3061" t="str">
        <f t="shared" si="426"/>
        <v>Safe</v>
      </c>
      <c r="T3061" t="str">
        <f t="shared" si="427"/>
        <v>Acceptable</v>
      </c>
      <c r="U3061" t="str">
        <f t="shared" si="428"/>
        <v>Acceptable</v>
      </c>
      <c r="V3061" t="str">
        <f t="shared" si="429"/>
        <v>Safe</v>
      </c>
      <c r="W3061" t="str">
        <f t="shared" si="430"/>
        <v>Acceptable</v>
      </c>
      <c r="AA3061" t="str">
        <f t="shared" si="431"/>
        <v>Not-Potable</v>
      </c>
      <c r="AB3061" t="str">
        <f t="shared" si="432"/>
        <v>Not-Potable</v>
      </c>
      <c r="AC3061" t="s">
        <v>40</v>
      </c>
    </row>
    <row r="3062" spans="2:29" x14ac:dyDescent="0.3">
      <c r="B3062">
        <v>10.289379606190501</v>
      </c>
      <c r="C3062">
        <v>162.78025206078701</v>
      </c>
      <c r="D3062">
        <v>188.69212089820499</v>
      </c>
      <c r="E3062">
        <v>6.9064965381749897</v>
      </c>
      <c r="F3062">
        <v>344.18761005151703</v>
      </c>
      <c r="G3062">
        <v>585.67958883228596</v>
      </c>
      <c r="H3062">
        <v>18.857141114007899</v>
      </c>
      <c r="I3062">
        <v>74.293778738623004</v>
      </c>
      <c r="J3062">
        <v>3.5001669755779101</v>
      </c>
      <c r="O3062" t="str">
        <f t="shared" si="425"/>
        <v>Alkaline</v>
      </c>
      <c r="P3062" t="str" cm="1">
        <f t="array" ref="P3062">_xlfn.IFS(C3061&lt;=60,"Soft",
C3061&lt;120,"Moderately Soft",
C3061&lt;=170,"Desirable",
C3061&lt;=240,"Moderately Hard",
C3061&gt;240,"Hard")</f>
        <v>Moderately Hard</v>
      </c>
      <c r="Q3062" t="str" cm="1">
        <f t="array" ref="Q3062">_xlfn.IFS(D3061&lt;50,"Non-Beneficial",
D3061&lt;=150,"Excellent",
D3061&lt;=250,"Good",
D3061&lt;=350,"Average",
D3061&lt;=500,"Poor",
D3061&lt;=800,"Very Poor",
D3061&gt;800,"Unacceptable")</f>
        <v>Average</v>
      </c>
      <c r="R3062" t="str">
        <f t="shared" si="424"/>
        <v>Unacceptable</v>
      </c>
      <c r="S3062" t="str">
        <f t="shared" si="426"/>
        <v>Safe</v>
      </c>
      <c r="T3062" t="str">
        <f t="shared" si="427"/>
        <v>Unacceptable</v>
      </c>
      <c r="U3062" t="str">
        <f t="shared" si="428"/>
        <v>Acceptable</v>
      </c>
      <c r="V3062" t="str">
        <f t="shared" si="429"/>
        <v>Unsafe</v>
      </c>
      <c r="W3062" t="str">
        <f t="shared" si="430"/>
        <v>Acceptable</v>
      </c>
      <c r="AA3062" t="str">
        <f t="shared" si="431"/>
        <v>Not-Potable</v>
      </c>
      <c r="AB3062" t="str">
        <f t="shared" si="432"/>
        <v>Not-Potable</v>
      </c>
      <c r="AC3062" t="s">
        <v>40</v>
      </c>
    </row>
    <row r="3063" spans="2:29" x14ac:dyDescent="0.3">
      <c r="B3063">
        <v>3.9890320783017801</v>
      </c>
      <c r="C3063">
        <v>216.07613788740301</v>
      </c>
      <c r="D3063">
        <v>401.75206091417402</v>
      </c>
      <c r="E3063">
        <v>7.4874227565279003</v>
      </c>
      <c r="F3063">
        <v>309.80079638709702</v>
      </c>
      <c r="G3063">
        <v>399.04718087069199</v>
      </c>
      <c r="H3063">
        <v>11.186738886754901</v>
      </c>
      <c r="I3063">
        <v>86.957463865879802</v>
      </c>
      <c r="J3063">
        <v>4.4094141755632696</v>
      </c>
      <c r="O3063" t="str">
        <f t="shared" si="425"/>
        <v>Alkaline</v>
      </c>
      <c r="P3063" t="str" cm="1">
        <f t="array" ref="P3063">_xlfn.IFS(C3062&lt;=60,"Soft",
C3062&lt;120,"Moderately Soft",
C3062&lt;=170,"Desirable",
C3062&lt;=240,"Moderately Hard",
C3062&gt;240,"Hard")</f>
        <v>Desirable</v>
      </c>
      <c r="Q3063" t="str" cm="1">
        <f t="array" ref="Q3063">_xlfn.IFS(D3062&lt;50,"Non-Beneficial",
D3062&lt;=150,"Excellent",
D3062&lt;=250,"Good",
D3062&lt;=350,"Average",
D3062&lt;=500,"Poor",
D3062&lt;=800,"Very Poor",
D3062&gt;800,"Unacceptable")</f>
        <v>Good</v>
      </c>
      <c r="R3063" t="str">
        <f t="shared" si="424"/>
        <v>Needs Boiling</v>
      </c>
      <c r="S3063" t="str">
        <f t="shared" si="426"/>
        <v>Safe</v>
      </c>
      <c r="T3063" t="str">
        <f t="shared" si="427"/>
        <v>Unacceptable</v>
      </c>
      <c r="U3063" t="str">
        <f t="shared" si="428"/>
        <v>Acceptable</v>
      </c>
      <c r="V3063" t="str">
        <f t="shared" si="429"/>
        <v>Safe</v>
      </c>
      <c r="W3063" t="str">
        <f t="shared" si="430"/>
        <v>Acceptable</v>
      </c>
      <c r="AA3063" t="str">
        <f t="shared" si="431"/>
        <v>Not-Potable</v>
      </c>
      <c r="AB3063" t="str">
        <f t="shared" si="432"/>
        <v>Not-Potable</v>
      </c>
      <c r="AC3063" t="s">
        <v>40</v>
      </c>
    </row>
    <row r="3064" spans="2:29" x14ac:dyDescent="0.3">
      <c r="B3064">
        <f>$AG$27</f>
        <v>7.080794504276815</v>
      </c>
      <c r="C3064">
        <v>209.531697331928</v>
      </c>
      <c r="D3064">
        <v>449.82734154737597</v>
      </c>
      <c r="E3064">
        <v>8.8980239775828007</v>
      </c>
      <c r="F3064">
        <f>$AH$27</f>
        <v>333.77577661081307</v>
      </c>
      <c r="G3064">
        <v>349.38523535374298</v>
      </c>
      <c r="H3064">
        <v>15.6532987011897</v>
      </c>
      <c r="I3064">
        <f>$AI$27</f>
        <v>66.396292946768</v>
      </c>
      <c r="J3064">
        <v>3.8324787029266498</v>
      </c>
      <c r="O3064" t="str">
        <f t="shared" si="425"/>
        <v>Acidic</v>
      </c>
      <c r="P3064" t="str" cm="1">
        <f t="array" ref="P3064">_xlfn.IFS(C3063&lt;=60,"Soft",
C3063&lt;120,"Moderately Soft",
C3063&lt;=170,"Desirable",
C3063&lt;=240,"Moderately Hard",
C3063&gt;240,"Hard")</f>
        <v>Moderately Hard</v>
      </c>
      <c r="Q3064" t="str" cm="1">
        <f t="array" ref="Q3064">_xlfn.IFS(D3063&lt;50,"Non-Beneficial",
D3063&lt;=150,"Excellent",
D3063&lt;=250,"Good",
D3063&lt;=350,"Average",
D3063&lt;=500,"Poor",
D3063&lt;=800,"Very Poor",
D3063&gt;800,"Unacceptable")</f>
        <v>Poor</v>
      </c>
      <c r="R3064" t="str">
        <f t="shared" si="424"/>
        <v>Unacceptable</v>
      </c>
      <c r="S3064" t="str">
        <f t="shared" si="426"/>
        <v>Safe</v>
      </c>
      <c r="T3064" t="str">
        <f t="shared" si="427"/>
        <v>Acceptable</v>
      </c>
      <c r="U3064" t="str">
        <f t="shared" si="428"/>
        <v>Acceptable</v>
      </c>
      <c r="V3064" t="str">
        <f t="shared" si="429"/>
        <v>Unsafe</v>
      </c>
      <c r="W3064" t="str">
        <f t="shared" si="430"/>
        <v>Acceptable</v>
      </c>
      <c r="AA3064" t="str">
        <f t="shared" si="431"/>
        <v>Not-Potable</v>
      </c>
      <c r="AB3064" t="str">
        <f t="shared" si="432"/>
        <v>Not-Potable</v>
      </c>
      <c r="AC3064" t="s">
        <v>40</v>
      </c>
    </row>
    <row r="3065" spans="2:29" x14ac:dyDescent="0.3">
      <c r="B3065">
        <v>8.5196390425019803</v>
      </c>
      <c r="C3065">
        <v>190.994957377611</v>
      </c>
      <c r="D3065">
        <v>145.789613114172</v>
      </c>
      <c r="E3065">
        <v>6.6026934954266903</v>
      </c>
      <c r="F3065">
        <f>$AH$27</f>
        <v>333.77577661081307</v>
      </c>
      <c r="G3065">
        <v>498.53357782721599</v>
      </c>
      <c r="H3065">
        <v>11.3166013958005</v>
      </c>
      <c r="I3065">
        <v>57.181587861913499</v>
      </c>
      <c r="J3065">
        <v>3.4272514067406199</v>
      </c>
      <c r="O3065" t="str">
        <f t="shared" si="425"/>
        <v>Neutral</v>
      </c>
      <c r="P3065" t="str" cm="1">
        <f t="array" ref="P3065">_xlfn.IFS(C3064&lt;=60,"Soft",
C3064&lt;120,"Moderately Soft",
C3064&lt;=170,"Desirable",
C3064&lt;=240,"Moderately Hard",
C3064&gt;240,"Hard")</f>
        <v>Moderately Hard</v>
      </c>
      <c r="Q3065" t="str" cm="1">
        <f t="array" ref="Q3065">_xlfn.IFS(D3064&lt;50,"Non-Beneficial",
D3064&lt;=150,"Excellent",
D3064&lt;=250,"Good",
D3064&lt;=350,"Average",
D3064&lt;=500,"Poor",
D3064&lt;=800,"Very Poor",
D3064&gt;800,"Unacceptable")</f>
        <v>Poor</v>
      </c>
      <c r="R3065" t="str">
        <f t="shared" si="424"/>
        <v>Unacceptable</v>
      </c>
      <c r="S3065" t="str">
        <f t="shared" si="426"/>
        <v>Safe</v>
      </c>
      <c r="T3065" t="str">
        <f t="shared" si="427"/>
        <v>Acceptable</v>
      </c>
      <c r="U3065" t="str">
        <f t="shared" si="428"/>
        <v>Acceptable</v>
      </c>
      <c r="V3065" t="str">
        <f t="shared" si="429"/>
        <v>Safe</v>
      </c>
      <c r="W3065" t="str">
        <f t="shared" si="430"/>
        <v>Acceptable</v>
      </c>
      <c r="AA3065" t="str">
        <f t="shared" si="431"/>
        <v>Not-Potable</v>
      </c>
      <c r="AB3065" t="str">
        <f t="shared" si="432"/>
        <v>Not-Potable</v>
      </c>
      <c r="AC3065" t="s">
        <v>40</v>
      </c>
    </row>
    <row r="3066" spans="2:29" x14ac:dyDescent="0.3">
      <c r="B3066">
        <f>$AG$27</f>
        <v>7.080794504276815</v>
      </c>
      <c r="C3066">
        <v>169.54741070567701</v>
      </c>
      <c r="D3066">
        <v>200.04733627551101</v>
      </c>
      <c r="E3066">
        <v>6.4376748690049697</v>
      </c>
      <c r="F3066">
        <f>$AH$27</f>
        <v>333.77577661081307</v>
      </c>
      <c r="G3066">
        <v>349.86503636736899</v>
      </c>
      <c r="H3066">
        <v>11.3325176548539</v>
      </c>
      <c r="I3066">
        <v>41.7037659945114</v>
      </c>
      <c r="J3066">
        <v>3.8820039630089398</v>
      </c>
      <c r="O3066" t="str">
        <f t="shared" si="425"/>
        <v>Alkaline</v>
      </c>
      <c r="P3066" t="str" cm="1">
        <f t="array" ref="P3066">_xlfn.IFS(C3065&lt;=60,"Soft",
C3065&lt;120,"Moderately Soft",
C3065&lt;=170,"Desirable",
C3065&lt;=240,"Moderately Hard",
C3065&gt;240,"Hard")</f>
        <v>Moderately Hard</v>
      </c>
      <c r="Q3066" t="str" cm="1">
        <f t="array" ref="Q3066">_xlfn.IFS(D3065&lt;50,"Non-Beneficial",
D3065&lt;=150,"Excellent",
D3065&lt;=250,"Good",
D3065&lt;=350,"Average",
D3065&lt;=500,"Poor",
D3065&lt;=800,"Very Poor",
D3065&gt;800,"Unacceptable")</f>
        <v>Excellent</v>
      </c>
      <c r="R3066" t="str">
        <f t="shared" si="424"/>
        <v>Needs Boiling</v>
      </c>
      <c r="S3066" t="str">
        <f t="shared" si="426"/>
        <v>Safe</v>
      </c>
      <c r="T3066" t="str">
        <f t="shared" si="427"/>
        <v>Acceptable</v>
      </c>
      <c r="U3066" t="str">
        <f t="shared" si="428"/>
        <v>Acceptable</v>
      </c>
      <c r="V3066" t="str">
        <f t="shared" si="429"/>
        <v>Safe</v>
      </c>
      <c r="W3066" t="str">
        <f t="shared" si="430"/>
        <v>Acceptable</v>
      </c>
      <c r="AA3066" t="str">
        <f t="shared" si="431"/>
        <v>Not-Potable</v>
      </c>
      <c r="AB3066" t="str">
        <f t="shared" si="432"/>
        <v>Potable</v>
      </c>
      <c r="AC3066" t="s">
        <v>40</v>
      </c>
    </row>
    <row r="3067" spans="2:29" x14ac:dyDescent="0.3">
      <c r="B3067">
        <f>$AG$27</f>
        <v>7.080794504276815</v>
      </c>
      <c r="C3067">
        <v>223.37668380202101</v>
      </c>
      <c r="D3067">
        <v>209.92281677365298</v>
      </c>
      <c r="E3067">
        <v>7.7604080609970696</v>
      </c>
      <c r="F3067">
        <v>340.36575488856403</v>
      </c>
      <c r="G3067">
        <v>332.48799340628602</v>
      </c>
      <c r="H3067">
        <v>18.0853845385578</v>
      </c>
      <c r="I3067">
        <v>61.016455434704397</v>
      </c>
      <c r="J3067">
        <v>4.64778224578437</v>
      </c>
      <c r="O3067" t="str">
        <f t="shared" si="425"/>
        <v>Neutral</v>
      </c>
      <c r="P3067" t="str" cm="1">
        <f t="array" ref="P3067">_xlfn.IFS(C3066&lt;=60,"Soft",
C3066&lt;120,"Moderately Soft",
C3066&lt;=170,"Desirable",
C3066&lt;=240,"Moderately Hard",
C3066&gt;240,"Hard")</f>
        <v>Desirable</v>
      </c>
      <c r="Q3067" t="str" cm="1">
        <f t="array" ref="Q3067">_xlfn.IFS(D3066&lt;50,"Non-Beneficial",
D3066&lt;=150,"Excellent",
D3066&lt;=250,"Good",
D3066&lt;=350,"Average",
D3066&lt;=500,"Poor",
D3066&lt;=800,"Very Poor",
D3066&gt;800,"Unacceptable")</f>
        <v>Good</v>
      </c>
      <c r="R3067" t="str">
        <f t="shared" si="424"/>
        <v>Needs Boiling</v>
      </c>
      <c r="S3067" t="str">
        <f t="shared" si="426"/>
        <v>Safe</v>
      </c>
      <c r="T3067" t="str">
        <f t="shared" si="427"/>
        <v>Acceptable</v>
      </c>
      <c r="U3067" t="str">
        <f t="shared" si="428"/>
        <v>Acceptable</v>
      </c>
      <c r="V3067" t="str">
        <f t="shared" si="429"/>
        <v>Safe</v>
      </c>
      <c r="W3067" t="str">
        <f t="shared" si="430"/>
        <v>Acceptable</v>
      </c>
      <c r="AA3067" t="str">
        <f t="shared" si="431"/>
        <v>Potable</v>
      </c>
      <c r="AB3067" t="str">
        <f t="shared" si="432"/>
        <v>Potable</v>
      </c>
      <c r="AC3067" t="s">
        <v>40</v>
      </c>
    </row>
    <row r="3068" spans="2:29" x14ac:dyDescent="0.3">
      <c r="B3068">
        <v>4.4953576789481202</v>
      </c>
      <c r="C3068">
        <v>234.19191634156999</v>
      </c>
      <c r="D3068">
        <v>140.80833708523301</v>
      </c>
      <c r="E3068">
        <v>6.3406824301617597</v>
      </c>
      <c r="F3068">
        <v>296.31421956890802</v>
      </c>
      <c r="G3068">
        <v>382.40807438988401</v>
      </c>
      <c r="H3068">
        <v>17.353544583874701</v>
      </c>
      <c r="I3068">
        <v>59.004349138760404</v>
      </c>
      <c r="J3068">
        <v>4.9628995850625399</v>
      </c>
      <c r="O3068" t="str">
        <f t="shared" si="425"/>
        <v>Neutral</v>
      </c>
      <c r="P3068" t="str" cm="1">
        <f t="array" ref="P3068">_xlfn.IFS(C3067&lt;=60,"Soft",
C3067&lt;120,"Moderately Soft",
C3067&lt;=170,"Desirable",
C3067&lt;=240,"Moderately Hard",
C3067&gt;240,"Hard")</f>
        <v>Moderately Hard</v>
      </c>
      <c r="Q3068" t="str" cm="1">
        <f t="array" ref="Q3068">_xlfn.IFS(D3067&lt;50,"Non-Beneficial",
D3067&lt;=150,"Excellent",
D3067&lt;=250,"Good",
D3067&lt;=350,"Average",
D3067&lt;=500,"Poor",
D3067&lt;=800,"Very Poor",
D3067&gt;800,"Unacceptable")</f>
        <v>Good</v>
      </c>
      <c r="R3068" t="str">
        <f t="shared" si="424"/>
        <v>Unacceptable</v>
      </c>
      <c r="S3068" t="str">
        <f t="shared" si="426"/>
        <v>Safe</v>
      </c>
      <c r="T3068" t="str">
        <f t="shared" si="427"/>
        <v>Acceptable</v>
      </c>
      <c r="U3068" t="str">
        <f t="shared" si="428"/>
        <v>Acceptable</v>
      </c>
      <c r="V3068" t="str">
        <f t="shared" si="429"/>
        <v>Safe</v>
      </c>
      <c r="W3068" t="str">
        <f t="shared" si="430"/>
        <v>Acceptable</v>
      </c>
      <c r="AA3068" t="str">
        <f t="shared" si="431"/>
        <v>Not-Potable</v>
      </c>
      <c r="AB3068" t="str">
        <f t="shared" si="432"/>
        <v>Potable</v>
      </c>
      <c r="AC3068" t="s">
        <v>40</v>
      </c>
    </row>
    <row r="3069" spans="2:29" x14ac:dyDescent="0.3">
      <c r="B3069">
        <f>$AG$27</f>
        <v>7.080794504276815</v>
      </c>
      <c r="C3069">
        <v>193.09126005208199</v>
      </c>
      <c r="D3069">
        <v>177.771000861104</v>
      </c>
      <c r="E3069">
        <v>6.0879490542555796</v>
      </c>
      <c r="F3069">
        <f>$AH$27</f>
        <v>333.77577661081307</v>
      </c>
      <c r="G3069">
        <v>543.11495253121097</v>
      </c>
      <c r="H3069">
        <v>10.7175882179803</v>
      </c>
      <c r="I3069">
        <f>$AI$27</f>
        <v>66.396292946768</v>
      </c>
      <c r="J3069">
        <v>3.87866415546792</v>
      </c>
      <c r="O3069" t="str">
        <f t="shared" si="425"/>
        <v>Acidic</v>
      </c>
      <c r="P3069" t="str" cm="1">
        <f t="array" ref="P3069">_xlfn.IFS(C3068&lt;=60,"Soft",
C3068&lt;120,"Moderately Soft",
C3068&lt;=170,"Desirable",
C3068&lt;=240,"Moderately Hard",
C3068&gt;240,"Hard")</f>
        <v>Moderately Hard</v>
      </c>
      <c r="Q3069" t="str" cm="1">
        <f t="array" ref="Q3069">_xlfn.IFS(D3068&lt;50,"Non-Beneficial",
D3068&lt;=150,"Excellent",
D3068&lt;=250,"Good",
D3068&lt;=350,"Average",
D3068&lt;=500,"Poor",
D3068&lt;=800,"Very Poor",
D3068&gt;800,"Unacceptable")</f>
        <v>Excellent</v>
      </c>
      <c r="R3069" t="str">
        <f t="shared" si="424"/>
        <v>Needs Boiling</v>
      </c>
      <c r="S3069" t="str">
        <f t="shared" si="426"/>
        <v>Safe</v>
      </c>
      <c r="T3069" t="str">
        <f t="shared" si="427"/>
        <v>Acceptable</v>
      </c>
      <c r="U3069" t="str">
        <f t="shared" si="428"/>
        <v>Acceptable</v>
      </c>
      <c r="V3069" t="str">
        <f t="shared" si="429"/>
        <v>Safe</v>
      </c>
      <c r="W3069" t="str">
        <f t="shared" si="430"/>
        <v>Acceptable</v>
      </c>
      <c r="AA3069" t="str">
        <f t="shared" si="431"/>
        <v>Not-Potable</v>
      </c>
      <c r="AB3069" t="str">
        <f t="shared" si="432"/>
        <v>Potable</v>
      </c>
      <c r="AC3069" t="s">
        <v>40</v>
      </c>
    </row>
    <row r="3070" spans="2:29" x14ac:dyDescent="0.3">
      <c r="B3070">
        <v>5.6205334364300299</v>
      </c>
      <c r="C3070">
        <v>226.987836446291</v>
      </c>
      <c r="D3070">
        <v>278.52097438661599</v>
      </c>
      <c r="E3070">
        <v>6.5214708345658297</v>
      </c>
      <c r="F3070">
        <v>309.22809132213098</v>
      </c>
      <c r="G3070">
        <v>414.06154518468202</v>
      </c>
      <c r="H3070">
        <v>16.932911316750001</v>
      </c>
      <c r="I3070">
        <v>78.439251287131896</v>
      </c>
      <c r="J3070">
        <v>3.4394758481933101</v>
      </c>
      <c r="O3070" t="str">
        <f t="shared" si="425"/>
        <v>Neutral</v>
      </c>
      <c r="P3070" t="str" cm="1">
        <f t="array" ref="P3070">_xlfn.IFS(C3069&lt;=60,"Soft",
C3069&lt;120,"Moderately Soft",
C3069&lt;=170,"Desirable",
C3069&lt;=240,"Moderately Hard",
C3069&gt;240,"Hard")</f>
        <v>Moderately Hard</v>
      </c>
      <c r="Q3070" t="str" cm="1">
        <f t="array" ref="Q3070">_xlfn.IFS(D3069&lt;50,"Non-Beneficial",
D3069&lt;=150,"Excellent",
D3069&lt;=250,"Good",
D3069&lt;=350,"Average",
D3069&lt;=500,"Poor",
D3069&lt;=800,"Very Poor",
D3069&gt;800,"Unacceptable")</f>
        <v>Good</v>
      </c>
      <c r="R3070" t="str">
        <f t="shared" si="424"/>
        <v>Needs Boiling</v>
      </c>
      <c r="S3070" t="str">
        <f t="shared" si="426"/>
        <v>Safe</v>
      </c>
      <c r="T3070" t="str">
        <f t="shared" si="427"/>
        <v>Unacceptable</v>
      </c>
      <c r="U3070" t="str">
        <f t="shared" si="428"/>
        <v>Acceptable</v>
      </c>
      <c r="V3070" t="str">
        <f t="shared" si="429"/>
        <v>Safe</v>
      </c>
      <c r="W3070" t="str">
        <f t="shared" si="430"/>
        <v>Acceptable</v>
      </c>
      <c r="AA3070" t="str">
        <f t="shared" si="431"/>
        <v>Not-Potable</v>
      </c>
      <c r="AB3070" t="str">
        <f t="shared" si="432"/>
        <v>Potable</v>
      </c>
      <c r="AC3070" t="s">
        <v>40</v>
      </c>
    </row>
    <row r="3071" spans="2:29" x14ac:dyDescent="0.3">
      <c r="B3071">
        <v>8.5529936647686</v>
      </c>
      <c r="C3071">
        <v>199.59978435801301</v>
      </c>
      <c r="D3071">
        <v>104.52724414318899</v>
      </c>
      <c r="E3071">
        <v>6.5879334537810603</v>
      </c>
      <c r="F3071">
        <f>$AH$27</f>
        <v>333.77577661081307</v>
      </c>
      <c r="G3071">
        <v>316.257513383831</v>
      </c>
      <c r="H3071">
        <v>23.042375631311199</v>
      </c>
      <c r="I3071">
        <v>45.253714709312597</v>
      </c>
      <c r="J3071">
        <v>3.1086739072554899</v>
      </c>
      <c r="O3071" t="str">
        <f t="shared" si="425"/>
        <v>Acidic</v>
      </c>
      <c r="P3071" t="str" cm="1">
        <f t="array" ref="P3071">_xlfn.IFS(C3070&lt;=60,"Soft",
C3070&lt;120,"Moderately Soft",
C3070&lt;=170,"Desirable",
C3070&lt;=240,"Moderately Hard",
C3070&gt;240,"Hard")</f>
        <v>Moderately Hard</v>
      </c>
      <c r="Q3071" t="str" cm="1">
        <f t="array" ref="Q3071">_xlfn.IFS(D3070&lt;50,"Non-Beneficial",
D3070&lt;=150,"Excellent",
D3070&lt;=250,"Good",
D3070&lt;=350,"Average",
D3070&lt;=500,"Poor",
D3070&lt;=800,"Very Poor",
D3070&gt;800,"Unacceptable")</f>
        <v>Average</v>
      </c>
      <c r="R3071" t="str">
        <f t="shared" si="424"/>
        <v>Needs Boiling</v>
      </c>
      <c r="S3071" t="str">
        <f t="shared" si="426"/>
        <v>Safe</v>
      </c>
      <c r="T3071" t="str">
        <f t="shared" si="427"/>
        <v>Acceptable</v>
      </c>
      <c r="U3071" t="str">
        <f t="shared" si="428"/>
        <v>Acceptable</v>
      </c>
      <c r="V3071" t="str">
        <f t="shared" si="429"/>
        <v>Safe</v>
      </c>
      <c r="W3071" t="str">
        <f t="shared" si="430"/>
        <v>Acceptable</v>
      </c>
      <c r="AA3071" t="str">
        <f t="shared" si="431"/>
        <v>Not-Potable</v>
      </c>
      <c r="AB3071" t="str">
        <f t="shared" si="432"/>
        <v>Potable</v>
      </c>
      <c r="AC3071" t="s">
        <v>40</v>
      </c>
    </row>
    <row r="3072" spans="2:29" x14ac:dyDescent="0.3">
      <c r="B3072">
        <f>$AG$27</f>
        <v>7.080794504276815</v>
      </c>
      <c r="C3072">
        <v>216.23797501484901</v>
      </c>
      <c r="D3072">
        <v>208.86786562734198</v>
      </c>
      <c r="E3072">
        <v>7.3263700885726797</v>
      </c>
      <c r="F3072">
        <v>303.49867186042502</v>
      </c>
      <c r="G3072">
        <v>269.81753911822199</v>
      </c>
      <c r="H3072">
        <v>15.252780400349501</v>
      </c>
      <c r="I3072">
        <v>104.682553161752</v>
      </c>
      <c r="J3072">
        <v>3.8603476102234899</v>
      </c>
      <c r="O3072" t="str">
        <f t="shared" si="425"/>
        <v>Alkaline</v>
      </c>
      <c r="P3072" t="str" cm="1">
        <f t="array" ref="P3072">_xlfn.IFS(C3071&lt;=60,"Soft",
C3071&lt;120,"Moderately Soft",
C3071&lt;=170,"Desirable",
C3071&lt;=240,"Moderately Hard",
C3071&gt;240,"Hard")</f>
        <v>Moderately Hard</v>
      </c>
      <c r="Q3072" t="str" cm="1">
        <f t="array" ref="Q3072">_xlfn.IFS(D3071&lt;50,"Non-Beneficial",
D3071&lt;=150,"Excellent",
D3071&lt;=250,"Good",
D3071&lt;=350,"Average",
D3071&lt;=500,"Poor",
D3071&lt;=800,"Very Poor",
D3071&gt;800,"Unacceptable")</f>
        <v>Excellent</v>
      </c>
      <c r="R3072" t="str">
        <f t="shared" si="424"/>
        <v>Needs Boiling</v>
      </c>
      <c r="S3072" t="str">
        <f t="shared" si="426"/>
        <v>Safe</v>
      </c>
      <c r="T3072" t="str">
        <f t="shared" si="427"/>
        <v>Acceptable</v>
      </c>
      <c r="U3072" t="str">
        <f t="shared" si="428"/>
        <v>Unacceptable</v>
      </c>
      <c r="V3072" t="str">
        <f t="shared" si="429"/>
        <v>Safe</v>
      </c>
      <c r="W3072" t="str">
        <f t="shared" si="430"/>
        <v>Acceptable</v>
      </c>
      <c r="AA3072" t="str">
        <f t="shared" si="431"/>
        <v>Not-Potable</v>
      </c>
      <c r="AB3072" t="str">
        <f t="shared" si="432"/>
        <v>Not-Potable</v>
      </c>
      <c r="AC3072" t="s">
        <v>40</v>
      </c>
    </row>
    <row r="3073" spans="2:29" x14ac:dyDescent="0.3">
      <c r="B3073">
        <v>10.2099557980313</v>
      </c>
      <c r="C3073">
        <v>148.37923479310501</v>
      </c>
      <c r="D3073">
        <v>184.13096819986401</v>
      </c>
      <c r="E3073">
        <v>7.40796723339409</v>
      </c>
      <c r="F3073">
        <v>390.61901328956702</v>
      </c>
      <c r="G3073">
        <v>410.568171999632</v>
      </c>
      <c r="H3073">
        <v>15.1036243442682</v>
      </c>
      <c r="I3073">
        <v>89.178484514668</v>
      </c>
      <c r="J3073">
        <v>4.1125977516482397</v>
      </c>
      <c r="O3073" t="str">
        <f t="shared" si="425"/>
        <v>Neutral</v>
      </c>
      <c r="P3073" t="str" cm="1">
        <f t="array" ref="P3073">_xlfn.IFS(C3072&lt;=60,"Soft",
C3072&lt;120,"Moderately Soft",
C3072&lt;=170,"Desirable",
C3072&lt;=240,"Moderately Hard",
C3072&gt;240,"Hard")</f>
        <v>Moderately Hard</v>
      </c>
      <c r="Q3073" t="str" cm="1">
        <f t="array" ref="Q3073">_xlfn.IFS(D3072&lt;50,"Non-Beneficial",
D3072&lt;=150,"Excellent",
D3072&lt;=250,"Good",
D3072&lt;=350,"Average",
D3072&lt;=500,"Poor",
D3072&lt;=800,"Very Poor",
D3072&gt;800,"Unacceptable")</f>
        <v>Good</v>
      </c>
      <c r="R3073" t="str">
        <f t="shared" si="424"/>
        <v>Unacceptable</v>
      </c>
      <c r="S3073" t="str">
        <f t="shared" si="426"/>
        <v>Safe</v>
      </c>
      <c r="T3073" t="str">
        <f t="shared" si="427"/>
        <v>Acceptable</v>
      </c>
      <c r="U3073" t="str">
        <f t="shared" si="428"/>
        <v>Acceptable</v>
      </c>
      <c r="V3073" t="str">
        <f t="shared" si="429"/>
        <v>Unsafe</v>
      </c>
      <c r="W3073" t="str">
        <f t="shared" si="430"/>
        <v>Acceptable</v>
      </c>
      <c r="AA3073" t="str">
        <f t="shared" si="431"/>
        <v>Not-Potable</v>
      </c>
      <c r="AB3073" t="str">
        <f t="shared" si="432"/>
        <v>Not-Potable</v>
      </c>
      <c r="AC3073" t="s">
        <v>40</v>
      </c>
    </row>
    <row r="3074" spans="2:29" x14ac:dyDescent="0.3">
      <c r="B3074">
        <f>$AG$27</f>
        <v>7.080794504276815</v>
      </c>
      <c r="C3074">
        <v>205.23363448310499</v>
      </c>
      <c r="D3074">
        <v>218.29273148462599</v>
      </c>
      <c r="E3074">
        <v>6.6770570586442899</v>
      </c>
      <c r="F3074">
        <v>331.67464974935098</v>
      </c>
      <c r="G3074">
        <v>338.567757666673</v>
      </c>
      <c r="H3074">
        <v>15.5666550506061</v>
      </c>
      <c r="I3074">
        <v>56.608678987082598</v>
      </c>
      <c r="J3074">
        <v>2.5456313453594399</v>
      </c>
      <c r="O3074" t="str">
        <f t="shared" si="425"/>
        <v>Alkaline</v>
      </c>
      <c r="P3074" t="str" cm="1">
        <f t="array" ref="P3074">_xlfn.IFS(C3073&lt;=60,"Soft",
C3073&lt;120,"Moderately Soft",
C3073&lt;=170,"Desirable",
C3073&lt;=240,"Moderately Hard",
C3073&gt;240,"Hard")</f>
        <v>Desirable</v>
      </c>
      <c r="Q3074" t="str" cm="1">
        <f t="array" ref="Q3074">_xlfn.IFS(D3073&lt;50,"Non-Beneficial",
D3073&lt;=150,"Excellent",
D3073&lt;=250,"Good",
D3073&lt;=350,"Average",
D3073&lt;=500,"Poor",
D3073&lt;=800,"Very Poor",
D3073&gt;800,"Unacceptable")</f>
        <v>Good</v>
      </c>
      <c r="R3074" t="str">
        <f t="shared" si="424"/>
        <v>Unacceptable</v>
      </c>
      <c r="S3074" t="str">
        <f t="shared" si="426"/>
        <v>Safe</v>
      </c>
      <c r="T3074" t="str">
        <f t="shared" si="427"/>
        <v>Acceptable</v>
      </c>
      <c r="U3074" t="str">
        <f t="shared" si="428"/>
        <v>Acceptable</v>
      </c>
      <c r="V3074" t="str">
        <f t="shared" si="429"/>
        <v>Unsafe</v>
      </c>
      <c r="W3074" t="str">
        <f t="shared" si="430"/>
        <v>Acceptable</v>
      </c>
      <c r="AA3074" t="str">
        <f t="shared" si="431"/>
        <v>Not-Potable</v>
      </c>
      <c r="AB3074" t="str">
        <f t="shared" si="432"/>
        <v>Not-Potable</v>
      </c>
      <c r="AC3074" t="s">
        <v>40</v>
      </c>
    </row>
    <row r="3075" spans="2:29" x14ac:dyDescent="0.3">
      <c r="B3075">
        <v>6.5882079653224404</v>
      </c>
      <c r="C3075">
        <v>179.699151482952</v>
      </c>
      <c r="D3075">
        <v>352.63612399258005</v>
      </c>
      <c r="E3075">
        <v>7.4453430624988801</v>
      </c>
      <c r="F3075">
        <f>$AH$27</f>
        <v>333.77577661081307</v>
      </c>
      <c r="G3075">
        <v>527.44934202773595</v>
      </c>
      <c r="H3075">
        <v>16.1493151711521</v>
      </c>
      <c r="I3075">
        <v>81.503469907433995</v>
      </c>
      <c r="J3075">
        <v>3.9722558564609001</v>
      </c>
      <c r="O3075" t="str">
        <f t="shared" si="425"/>
        <v>Neutral</v>
      </c>
      <c r="P3075" t="str" cm="1">
        <f t="array" ref="P3075">_xlfn.IFS(C3074&lt;=60,"Soft",
C3074&lt;120,"Moderately Soft",
C3074&lt;=170,"Desirable",
C3074&lt;=240,"Moderately Hard",
C3074&gt;240,"Hard")</f>
        <v>Moderately Hard</v>
      </c>
      <c r="Q3075" t="str" cm="1">
        <f t="array" ref="Q3075">_xlfn.IFS(D3074&lt;50,"Non-Beneficial",
D3074&lt;=150,"Excellent",
D3074&lt;=250,"Good",
D3074&lt;=350,"Average",
D3074&lt;=500,"Poor",
D3074&lt;=800,"Very Poor",
D3074&gt;800,"Unacceptable")</f>
        <v>Good</v>
      </c>
      <c r="R3075" t="str">
        <f t="shared" ref="R3075:R3138" si="433">IF(E3074&lt;=5,"Acceptable",
IF(E3074&lt;=7,"Needs Boiling","Unacceptable"))</f>
        <v>Needs Boiling</v>
      </c>
      <c r="S3075" t="str">
        <f t="shared" si="426"/>
        <v>Safe</v>
      </c>
      <c r="T3075" t="str">
        <f t="shared" si="427"/>
        <v>Acceptable</v>
      </c>
      <c r="U3075" t="str">
        <f t="shared" si="428"/>
        <v>Acceptable</v>
      </c>
      <c r="V3075" t="str">
        <f t="shared" si="429"/>
        <v>Safe</v>
      </c>
      <c r="W3075" t="str">
        <f t="shared" si="430"/>
        <v>Acceptable</v>
      </c>
      <c r="AA3075" t="str">
        <f t="shared" si="431"/>
        <v>Potable</v>
      </c>
      <c r="AB3075" t="str">
        <f t="shared" si="432"/>
        <v>Potable</v>
      </c>
      <c r="AC3075" t="s">
        <v>40</v>
      </c>
    </row>
    <row r="3076" spans="2:29" x14ac:dyDescent="0.3">
      <c r="B3076">
        <v>8.5583887752850103</v>
      </c>
      <c r="C3076">
        <v>198.888867760127</v>
      </c>
      <c r="D3076">
        <v>85.3540295572258</v>
      </c>
      <c r="E3076">
        <v>4.79666583628517</v>
      </c>
      <c r="F3076">
        <v>321.403476503729</v>
      </c>
      <c r="G3076">
        <v>453.57116262701697</v>
      </c>
      <c r="H3076">
        <v>14.3516244964125</v>
      </c>
      <c r="I3076">
        <v>74.326204432835098</v>
      </c>
      <c r="J3076">
        <v>3.9462277186114698</v>
      </c>
      <c r="O3076" t="str">
        <f t="shared" ref="O3076:O3139" si="434">IF(B3075&lt;3,"Highly Acidic",
IF(AND(B3075&lt;6.52,B3075&gt;=3),"Acidic",
IF(AND(B3075&gt;=6.52,B3075&lt;=6.83),"Drinkable",
IF(AND(B3075&gt;6.83,B3075&lt;8),"Neutral",
IF(AND(B3075&gt;=8,B3075&lt;11),"Alkaline","Highly Alkaline")
))))</f>
        <v>Drinkable</v>
      </c>
      <c r="P3076" t="str" cm="1">
        <f t="array" ref="P3076">_xlfn.IFS(C3075&lt;=60,"Soft",
C3075&lt;120,"Moderately Soft",
C3075&lt;=170,"Desirable",
C3075&lt;=240,"Moderately Hard",
C3075&gt;240,"Hard")</f>
        <v>Moderately Hard</v>
      </c>
      <c r="Q3076" t="str" cm="1">
        <f t="array" ref="Q3076">_xlfn.IFS(D3075&lt;50,"Non-Beneficial",
D3075&lt;=150,"Excellent",
D3075&lt;=250,"Good",
D3075&lt;=350,"Average",
D3075&lt;=500,"Poor",
D3075&lt;=800,"Very Poor",
D3075&gt;800,"Unacceptable")</f>
        <v>Poor</v>
      </c>
      <c r="R3076" t="str">
        <f t="shared" si="433"/>
        <v>Unacceptable</v>
      </c>
      <c r="S3076" t="str">
        <f t="shared" ref="S3076:S3139" si="435">IF(F3075&lt;=400,"Safe","Unsafe")</f>
        <v>Safe</v>
      </c>
      <c r="T3076" t="str">
        <f t="shared" ref="T3076:T3139" si="436">IF(G3075&lt;=500,"Acceptable","Unacceptable")</f>
        <v>Unacceptable</v>
      </c>
      <c r="U3076" t="str">
        <f t="shared" ref="U3076:U3139" si="437">IF(H3075&lt;20,"Acceptable","Unacceptable")</f>
        <v>Acceptable</v>
      </c>
      <c r="V3076" t="str">
        <f t="shared" ref="V3076:V3139" si="438">IF(I3075&lt;=80,"Safe","Unsafe")</f>
        <v>Unsafe</v>
      </c>
      <c r="W3076" t="str">
        <f t="shared" ref="W3076:W3139" si="439">IF(J3075&lt;5,"Acceptable","Unacceptable")</f>
        <v>Acceptable</v>
      </c>
      <c r="AA3076" t="str">
        <f t="shared" ref="AA3076:AA3139" si="440">IF(
       AND(OR(O3076 = "Drinkable",O3076 = "Neutral"),
                OR(P3076 = "Desirable",P3076 = "Moderately Hard"),
                OR(Q3076 = "Excellent",Q3076 = "Good",Q3076 = "Average"),
                OR(R3076 = "Acceptable",R3076 = "Needs Boiling"),
                S3076 = "Safe",
                T3076 = "Acceptable",
                U3076 = "Acceptable",
                V3076 = "Safe",
                W3076 = "Acceptable"
               ),
     "Potable",
    "Not-Potable"
   )</f>
        <v>Not-Potable</v>
      </c>
      <c r="AB3076" t="str">
        <f t="shared" ref="AB3076:AB3139" si="441">IF(
        SUM(
                   IF(OR(O3076 = "Neutral",O3076 = "Drinkable"),1,0),
                   IF(OR(P3076 = "Desirable",P3076 = "Moderately Hard"),1,0),
                   IF(OR(Q3076 = "Good",Q3076 = "Average",Q3076 ="Excellent"),1,0),
                   IF(OR(R3076 = "Acceptable",R3076 = "Needs Boiling"),1,0),
                   IF(S3076 = "Safe",1,0),
                   IF(T3076 = "Acceptable",1,0),
                   IF(U3076 = "Acceptable",1,0),
                   IF(V3076 = "Safe",1,0),
                   IF(W3076 = "Acceptable",1,0)
               )&gt;7,
      "Potable",
      "Not-Potable"
  )</f>
        <v>Not-Potable</v>
      </c>
      <c r="AC3076" t="s">
        <v>40</v>
      </c>
    </row>
    <row r="3077" spans="2:29" x14ac:dyDescent="0.3">
      <c r="B3077">
        <v>8.4269063566753903</v>
      </c>
      <c r="C3077">
        <v>159.690251008719</v>
      </c>
      <c r="D3077">
        <v>195.76530381129101</v>
      </c>
      <c r="E3077">
        <v>7.6643752200299504</v>
      </c>
      <c r="F3077">
        <v>344.14513049090101</v>
      </c>
      <c r="G3077">
        <v>390.69089981896701</v>
      </c>
      <c r="H3077">
        <v>17.7470368036563</v>
      </c>
      <c r="I3077">
        <v>53.631504401123301</v>
      </c>
      <c r="J3077">
        <v>4.2445139274004502</v>
      </c>
      <c r="O3077" t="str">
        <f t="shared" si="434"/>
        <v>Alkaline</v>
      </c>
      <c r="P3077" t="str" cm="1">
        <f t="array" ref="P3077">_xlfn.IFS(C3076&lt;=60,"Soft",
C3076&lt;120,"Moderately Soft",
C3076&lt;=170,"Desirable",
C3076&lt;=240,"Moderately Hard",
C3076&gt;240,"Hard")</f>
        <v>Moderately Hard</v>
      </c>
      <c r="Q3077" t="str" cm="1">
        <f t="array" ref="Q3077">_xlfn.IFS(D3076&lt;50,"Non-Beneficial",
D3076&lt;=150,"Excellent",
D3076&lt;=250,"Good",
D3076&lt;=350,"Average",
D3076&lt;=500,"Poor",
D3076&lt;=800,"Very Poor",
D3076&gt;800,"Unacceptable")</f>
        <v>Excellent</v>
      </c>
      <c r="R3077" t="str">
        <f t="shared" si="433"/>
        <v>Acceptable</v>
      </c>
      <c r="S3077" t="str">
        <f t="shared" si="435"/>
        <v>Safe</v>
      </c>
      <c r="T3077" t="str">
        <f t="shared" si="436"/>
        <v>Acceptable</v>
      </c>
      <c r="U3077" t="str">
        <f t="shared" si="437"/>
        <v>Acceptable</v>
      </c>
      <c r="V3077" t="str">
        <f t="shared" si="438"/>
        <v>Safe</v>
      </c>
      <c r="W3077" t="str">
        <f t="shared" si="439"/>
        <v>Acceptable</v>
      </c>
      <c r="AA3077" t="str">
        <f t="shared" si="440"/>
        <v>Not-Potable</v>
      </c>
      <c r="AB3077" t="str">
        <f t="shared" si="441"/>
        <v>Potable</v>
      </c>
      <c r="AC3077" t="s">
        <v>40</v>
      </c>
    </row>
    <row r="3078" spans="2:29" x14ac:dyDescent="0.3">
      <c r="B3078">
        <v>7.2075386082724204</v>
      </c>
      <c r="C3078">
        <v>174.80516800528699</v>
      </c>
      <c r="D3078">
        <v>157.963996983279</v>
      </c>
      <c r="E3078">
        <v>6.95404133673249</v>
      </c>
      <c r="F3078">
        <f>$AH$27</f>
        <v>333.77577661081307</v>
      </c>
      <c r="G3078">
        <v>555.59621067865601</v>
      </c>
      <c r="H3078">
        <v>14.1711641460516</v>
      </c>
      <c r="I3078">
        <v>60.531269778949898</v>
      </c>
      <c r="J3078">
        <v>4.2951891933079898</v>
      </c>
      <c r="O3078" t="str">
        <f t="shared" si="434"/>
        <v>Alkaline</v>
      </c>
      <c r="P3078" t="str" cm="1">
        <f t="array" ref="P3078">_xlfn.IFS(C3077&lt;=60,"Soft",
C3077&lt;120,"Moderately Soft",
C3077&lt;=170,"Desirable",
C3077&lt;=240,"Moderately Hard",
C3077&gt;240,"Hard")</f>
        <v>Desirable</v>
      </c>
      <c r="Q3078" t="str" cm="1">
        <f t="array" ref="Q3078">_xlfn.IFS(D3077&lt;50,"Non-Beneficial",
D3077&lt;=150,"Excellent",
D3077&lt;=250,"Good",
D3077&lt;=350,"Average",
D3077&lt;=500,"Poor",
D3077&lt;=800,"Very Poor",
D3077&gt;800,"Unacceptable")</f>
        <v>Good</v>
      </c>
      <c r="R3078" t="str">
        <f t="shared" si="433"/>
        <v>Unacceptable</v>
      </c>
      <c r="S3078" t="str">
        <f t="shared" si="435"/>
        <v>Safe</v>
      </c>
      <c r="T3078" t="str">
        <f t="shared" si="436"/>
        <v>Acceptable</v>
      </c>
      <c r="U3078" t="str">
        <f t="shared" si="437"/>
        <v>Acceptable</v>
      </c>
      <c r="V3078" t="str">
        <f t="shared" si="438"/>
        <v>Safe</v>
      </c>
      <c r="W3078" t="str">
        <f t="shared" si="439"/>
        <v>Acceptable</v>
      </c>
      <c r="AA3078" t="str">
        <f t="shared" si="440"/>
        <v>Not-Potable</v>
      </c>
      <c r="AB3078" t="str">
        <f t="shared" si="441"/>
        <v>Not-Potable</v>
      </c>
      <c r="AC3078" t="s">
        <v>40</v>
      </c>
    </row>
    <row r="3079" spans="2:29" x14ac:dyDescent="0.3">
      <c r="B3079">
        <v>10.2276896942625</v>
      </c>
      <c r="C3079">
        <v>225.919118279743</v>
      </c>
      <c r="D3079">
        <v>95.461292151546502</v>
      </c>
      <c r="E3079">
        <v>5.89967635664153</v>
      </c>
      <c r="F3079">
        <v>313.98734272068498</v>
      </c>
      <c r="G3079">
        <v>372.53275248078501</v>
      </c>
      <c r="H3079">
        <v>15.2842912590468</v>
      </c>
      <c r="I3079">
        <v>61.258045660994597</v>
      </c>
      <c r="J3079">
        <v>4.7863298203439504</v>
      </c>
      <c r="O3079" t="str">
        <f t="shared" si="434"/>
        <v>Neutral</v>
      </c>
      <c r="P3079" t="str" cm="1">
        <f t="array" ref="P3079">_xlfn.IFS(C3078&lt;=60,"Soft",
C3078&lt;120,"Moderately Soft",
C3078&lt;=170,"Desirable",
C3078&lt;=240,"Moderately Hard",
C3078&gt;240,"Hard")</f>
        <v>Moderately Hard</v>
      </c>
      <c r="Q3079" t="str" cm="1">
        <f t="array" ref="Q3079">_xlfn.IFS(D3078&lt;50,"Non-Beneficial",
D3078&lt;=150,"Excellent",
D3078&lt;=250,"Good",
D3078&lt;=350,"Average",
D3078&lt;=500,"Poor",
D3078&lt;=800,"Very Poor",
D3078&gt;800,"Unacceptable")</f>
        <v>Good</v>
      </c>
      <c r="R3079" t="str">
        <f t="shared" si="433"/>
        <v>Needs Boiling</v>
      </c>
      <c r="S3079" t="str">
        <f t="shared" si="435"/>
        <v>Safe</v>
      </c>
      <c r="T3079" t="str">
        <f t="shared" si="436"/>
        <v>Unacceptable</v>
      </c>
      <c r="U3079" t="str">
        <f t="shared" si="437"/>
        <v>Acceptable</v>
      </c>
      <c r="V3079" t="str">
        <f t="shared" si="438"/>
        <v>Safe</v>
      </c>
      <c r="W3079" t="str">
        <f t="shared" si="439"/>
        <v>Acceptable</v>
      </c>
      <c r="AA3079" t="str">
        <f t="shared" si="440"/>
        <v>Not-Potable</v>
      </c>
      <c r="AB3079" t="str">
        <f t="shared" si="441"/>
        <v>Potable</v>
      </c>
      <c r="AC3079" t="s">
        <v>40</v>
      </c>
    </row>
    <row r="3080" spans="2:29" x14ac:dyDescent="0.3">
      <c r="B3080">
        <v>11.3905431095636</v>
      </c>
      <c r="C3080">
        <v>145.34193656349501</v>
      </c>
      <c r="D3080">
        <v>161.75221944125599</v>
      </c>
      <c r="E3080">
        <v>6.6138646790188496</v>
      </c>
      <c r="F3080">
        <f>$AH$27</f>
        <v>333.77577661081307</v>
      </c>
      <c r="G3080">
        <v>553.48892333352603</v>
      </c>
      <c r="H3080">
        <v>12.0911893088048</v>
      </c>
      <c r="I3080">
        <v>69.736230747270099</v>
      </c>
      <c r="J3080">
        <v>2.27735863193762</v>
      </c>
      <c r="O3080" t="str">
        <f t="shared" si="434"/>
        <v>Alkaline</v>
      </c>
      <c r="P3080" t="str" cm="1">
        <f t="array" ref="P3080">_xlfn.IFS(C3079&lt;=60,"Soft",
C3079&lt;120,"Moderately Soft",
C3079&lt;=170,"Desirable",
C3079&lt;=240,"Moderately Hard",
C3079&gt;240,"Hard")</f>
        <v>Moderately Hard</v>
      </c>
      <c r="Q3080" t="str" cm="1">
        <f t="array" ref="Q3080">_xlfn.IFS(D3079&lt;50,"Non-Beneficial",
D3079&lt;=150,"Excellent",
D3079&lt;=250,"Good",
D3079&lt;=350,"Average",
D3079&lt;=500,"Poor",
D3079&lt;=800,"Very Poor",
D3079&gt;800,"Unacceptable")</f>
        <v>Excellent</v>
      </c>
      <c r="R3080" t="str">
        <f t="shared" si="433"/>
        <v>Needs Boiling</v>
      </c>
      <c r="S3080" t="str">
        <f t="shared" si="435"/>
        <v>Safe</v>
      </c>
      <c r="T3080" t="str">
        <f t="shared" si="436"/>
        <v>Acceptable</v>
      </c>
      <c r="U3080" t="str">
        <f t="shared" si="437"/>
        <v>Acceptable</v>
      </c>
      <c r="V3080" t="str">
        <f t="shared" si="438"/>
        <v>Safe</v>
      </c>
      <c r="W3080" t="str">
        <f t="shared" si="439"/>
        <v>Acceptable</v>
      </c>
      <c r="AA3080" t="str">
        <f t="shared" si="440"/>
        <v>Not-Potable</v>
      </c>
      <c r="AB3080" t="str">
        <f t="shared" si="441"/>
        <v>Potable</v>
      </c>
      <c r="AC3080" t="s">
        <v>40</v>
      </c>
    </row>
    <row r="3081" spans="2:29" x14ac:dyDescent="0.3">
      <c r="B3081">
        <f>$AG$27</f>
        <v>7.080794504276815</v>
      </c>
      <c r="C3081">
        <v>199.383090638921</v>
      </c>
      <c r="D3081">
        <v>55.766282970647197</v>
      </c>
      <c r="E3081">
        <v>4.9988436621587704</v>
      </c>
      <c r="F3081">
        <v>341.08834162591597</v>
      </c>
      <c r="G3081">
        <v>388.24929926147001</v>
      </c>
      <c r="H3081">
        <v>10.7451542633179</v>
      </c>
      <c r="I3081">
        <v>50.747473601818598</v>
      </c>
      <c r="J3081">
        <v>3.2164140024043899</v>
      </c>
      <c r="O3081" t="str">
        <f t="shared" si="434"/>
        <v>Highly Alkaline</v>
      </c>
      <c r="P3081" t="str" cm="1">
        <f t="array" ref="P3081">_xlfn.IFS(C3080&lt;=60,"Soft",
C3080&lt;120,"Moderately Soft",
C3080&lt;=170,"Desirable",
C3080&lt;=240,"Moderately Hard",
C3080&gt;240,"Hard")</f>
        <v>Desirable</v>
      </c>
      <c r="Q3081" t="str" cm="1">
        <f t="array" ref="Q3081">_xlfn.IFS(D3080&lt;50,"Non-Beneficial",
D3080&lt;=150,"Excellent",
D3080&lt;=250,"Good",
D3080&lt;=350,"Average",
D3080&lt;=500,"Poor",
D3080&lt;=800,"Very Poor",
D3080&gt;800,"Unacceptable")</f>
        <v>Good</v>
      </c>
      <c r="R3081" t="str">
        <f t="shared" si="433"/>
        <v>Needs Boiling</v>
      </c>
      <c r="S3081" t="str">
        <f t="shared" si="435"/>
        <v>Safe</v>
      </c>
      <c r="T3081" t="str">
        <f t="shared" si="436"/>
        <v>Unacceptable</v>
      </c>
      <c r="U3081" t="str">
        <f t="shared" si="437"/>
        <v>Acceptable</v>
      </c>
      <c r="V3081" t="str">
        <f t="shared" si="438"/>
        <v>Safe</v>
      </c>
      <c r="W3081" t="str">
        <f t="shared" si="439"/>
        <v>Acceptable</v>
      </c>
      <c r="AA3081" t="str">
        <f t="shared" si="440"/>
        <v>Not-Potable</v>
      </c>
      <c r="AB3081" t="str">
        <f t="shared" si="441"/>
        <v>Not-Potable</v>
      </c>
      <c r="AC3081" t="s">
        <v>40</v>
      </c>
    </row>
    <row r="3082" spans="2:29" x14ac:dyDescent="0.3">
      <c r="B3082">
        <v>6.5800432953122403</v>
      </c>
      <c r="C3082">
        <v>220.575466415346</v>
      </c>
      <c r="D3082">
        <v>276.684857194752</v>
      </c>
      <c r="E3082">
        <v>6.1980690134238801</v>
      </c>
      <c r="F3082">
        <f>$AH$27</f>
        <v>333.77577661081307</v>
      </c>
      <c r="G3082">
        <v>474.62769113186198</v>
      </c>
      <c r="H3082">
        <v>11.470226148540499</v>
      </c>
      <c r="I3082">
        <v>53.508042915178002</v>
      </c>
      <c r="J3082">
        <v>4.7564462791223496</v>
      </c>
      <c r="O3082" t="str">
        <f t="shared" si="434"/>
        <v>Neutral</v>
      </c>
      <c r="P3082" t="str" cm="1">
        <f t="array" ref="P3082">_xlfn.IFS(C3081&lt;=60,"Soft",
C3081&lt;120,"Moderately Soft",
C3081&lt;=170,"Desirable",
C3081&lt;=240,"Moderately Hard",
C3081&gt;240,"Hard")</f>
        <v>Moderately Hard</v>
      </c>
      <c r="Q3082" t="str" cm="1">
        <f t="array" ref="Q3082">_xlfn.IFS(D3081&lt;50,"Non-Beneficial",
D3081&lt;=150,"Excellent",
D3081&lt;=250,"Good",
D3081&lt;=350,"Average",
D3081&lt;=500,"Poor",
D3081&lt;=800,"Very Poor",
D3081&gt;800,"Unacceptable")</f>
        <v>Excellent</v>
      </c>
      <c r="R3082" t="str">
        <f t="shared" si="433"/>
        <v>Acceptable</v>
      </c>
      <c r="S3082" t="str">
        <f t="shared" si="435"/>
        <v>Safe</v>
      </c>
      <c r="T3082" t="str">
        <f t="shared" si="436"/>
        <v>Acceptable</v>
      </c>
      <c r="U3082" t="str">
        <f t="shared" si="437"/>
        <v>Acceptable</v>
      </c>
      <c r="V3082" t="str">
        <f t="shared" si="438"/>
        <v>Safe</v>
      </c>
      <c r="W3082" t="str">
        <f t="shared" si="439"/>
        <v>Acceptable</v>
      </c>
      <c r="AA3082" t="str">
        <f t="shared" si="440"/>
        <v>Potable</v>
      </c>
      <c r="AB3082" t="str">
        <f t="shared" si="441"/>
        <v>Potable</v>
      </c>
      <c r="AC3082" t="s">
        <v>40</v>
      </c>
    </row>
    <row r="3083" spans="2:29" x14ac:dyDescent="0.3">
      <c r="B3083">
        <v>10.817831076432901</v>
      </c>
      <c r="C3083">
        <v>141.48839116355501</v>
      </c>
      <c r="D3083">
        <v>239.89990150725899</v>
      </c>
      <c r="E3083">
        <v>7.9620664633449501</v>
      </c>
      <c r="F3083">
        <v>389.39289728587897</v>
      </c>
      <c r="G3083">
        <v>361.632054682226</v>
      </c>
      <c r="H3083">
        <v>14.908725391507801</v>
      </c>
      <c r="I3083">
        <v>57.164555821594398</v>
      </c>
      <c r="J3083">
        <v>3.5908411283530799</v>
      </c>
      <c r="O3083" t="str">
        <f t="shared" si="434"/>
        <v>Drinkable</v>
      </c>
      <c r="P3083" t="str" cm="1">
        <f t="array" ref="P3083">_xlfn.IFS(C3082&lt;=60,"Soft",
C3082&lt;120,"Moderately Soft",
C3082&lt;=170,"Desirable",
C3082&lt;=240,"Moderately Hard",
C3082&gt;240,"Hard")</f>
        <v>Moderately Hard</v>
      </c>
      <c r="Q3083" t="str" cm="1">
        <f t="array" ref="Q3083">_xlfn.IFS(D3082&lt;50,"Non-Beneficial",
D3082&lt;=150,"Excellent",
D3082&lt;=250,"Good",
D3082&lt;=350,"Average",
D3082&lt;=500,"Poor",
D3082&lt;=800,"Very Poor",
D3082&gt;800,"Unacceptable")</f>
        <v>Average</v>
      </c>
      <c r="R3083" t="str">
        <f t="shared" si="433"/>
        <v>Needs Boiling</v>
      </c>
      <c r="S3083" t="str">
        <f t="shared" si="435"/>
        <v>Safe</v>
      </c>
      <c r="T3083" t="str">
        <f t="shared" si="436"/>
        <v>Acceptable</v>
      </c>
      <c r="U3083" t="str">
        <f t="shared" si="437"/>
        <v>Acceptable</v>
      </c>
      <c r="V3083" t="str">
        <f t="shared" si="438"/>
        <v>Safe</v>
      </c>
      <c r="W3083" t="str">
        <f t="shared" si="439"/>
        <v>Acceptable</v>
      </c>
      <c r="AA3083" t="str">
        <f t="shared" si="440"/>
        <v>Potable</v>
      </c>
      <c r="AB3083" t="str">
        <f t="shared" si="441"/>
        <v>Potable</v>
      </c>
      <c r="AC3083" t="s">
        <v>40</v>
      </c>
    </row>
    <row r="3084" spans="2:29" x14ac:dyDescent="0.3">
      <c r="B3084">
        <v>5.0936751347699696</v>
      </c>
      <c r="C3084">
        <v>251.31377951745799</v>
      </c>
      <c r="D3084">
        <v>302.459569748408</v>
      </c>
      <c r="E3084">
        <v>6.7188296734823902</v>
      </c>
      <c r="F3084">
        <v>267.02609282740002</v>
      </c>
      <c r="G3084">
        <v>271.63073825352399</v>
      </c>
      <c r="H3084">
        <v>14.882428188643299</v>
      </c>
      <c r="I3084">
        <v>70.778408098880206</v>
      </c>
      <c r="J3084">
        <v>4.5525714418763297</v>
      </c>
      <c r="O3084" t="str">
        <f t="shared" si="434"/>
        <v>Alkaline</v>
      </c>
      <c r="P3084" t="str" cm="1">
        <f t="array" ref="P3084">_xlfn.IFS(C3083&lt;=60,"Soft",
C3083&lt;120,"Moderately Soft",
C3083&lt;=170,"Desirable",
C3083&lt;=240,"Moderately Hard",
C3083&gt;240,"Hard")</f>
        <v>Desirable</v>
      </c>
      <c r="Q3084" t="str" cm="1">
        <f t="array" ref="Q3084">_xlfn.IFS(D3083&lt;50,"Non-Beneficial",
D3083&lt;=150,"Excellent",
D3083&lt;=250,"Good",
D3083&lt;=350,"Average",
D3083&lt;=500,"Poor",
D3083&lt;=800,"Very Poor",
D3083&gt;800,"Unacceptable")</f>
        <v>Good</v>
      </c>
      <c r="R3084" t="str">
        <f t="shared" si="433"/>
        <v>Unacceptable</v>
      </c>
      <c r="S3084" t="str">
        <f t="shared" si="435"/>
        <v>Safe</v>
      </c>
      <c r="T3084" t="str">
        <f t="shared" si="436"/>
        <v>Acceptable</v>
      </c>
      <c r="U3084" t="str">
        <f t="shared" si="437"/>
        <v>Acceptable</v>
      </c>
      <c r="V3084" t="str">
        <f t="shared" si="438"/>
        <v>Safe</v>
      </c>
      <c r="W3084" t="str">
        <f t="shared" si="439"/>
        <v>Acceptable</v>
      </c>
      <c r="AA3084" t="str">
        <f t="shared" si="440"/>
        <v>Not-Potable</v>
      </c>
      <c r="AB3084" t="str">
        <f t="shared" si="441"/>
        <v>Not-Potable</v>
      </c>
      <c r="AC3084" t="s">
        <v>40</v>
      </c>
    </row>
    <row r="3085" spans="2:29" x14ac:dyDescent="0.3">
      <c r="B3085">
        <v>5.2642838017295102</v>
      </c>
      <c r="C3085">
        <v>142.53412630429801</v>
      </c>
      <c r="D3085">
        <v>255.56053128037499</v>
      </c>
      <c r="E3085">
        <v>6.6007869509501802</v>
      </c>
      <c r="F3085">
        <v>416.26279867348097</v>
      </c>
      <c r="G3085">
        <v>443.75923103638098</v>
      </c>
      <c r="H3085">
        <v>7.4913624695613503</v>
      </c>
      <c r="I3085">
        <v>72.879847778839604</v>
      </c>
      <c r="J3085">
        <v>5.1002396649525901</v>
      </c>
      <c r="O3085" t="str">
        <f t="shared" si="434"/>
        <v>Acidic</v>
      </c>
      <c r="P3085" t="str" cm="1">
        <f t="array" ref="P3085">_xlfn.IFS(C3084&lt;=60,"Soft",
C3084&lt;120,"Moderately Soft",
C3084&lt;=170,"Desirable",
C3084&lt;=240,"Moderately Hard",
C3084&gt;240,"Hard")</f>
        <v>Hard</v>
      </c>
      <c r="Q3085" t="str" cm="1">
        <f t="array" ref="Q3085">_xlfn.IFS(D3084&lt;50,"Non-Beneficial",
D3084&lt;=150,"Excellent",
D3084&lt;=250,"Good",
D3084&lt;=350,"Average",
D3084&lt;=500,"Poor",
D3084&lt;=800,"Very Poor",
D3084&gt;800,"Unacceptable")</f>
        <v>Average</v>
      </c>
      <c r="R3085" t="str">
        <f t="shared" si="433"/>
        <v>Needs Boiling</v>
      </c>
      <c r="S3085" t="str">
        <f t="shared" si="435"/>
        <v>Safe</v>
      </c>
      <c r="T3085" t="str">
        <f t="shared" si="436"/>
        <v>Acceptable</v>
      </c>
      <c r="U3085" t="str">
        <f t="shared" si="437"/>
        <v>Acceptable</v>
      </c>
      <c r="V3085" t="str">
        <f t="shared" si="438"/>
        <v>Safe</v>
      </c>
      <c r="W3085" t="str">
        <f t="shared" si="439"/>
        <v>Acceptable</v>
      </c>
      <c r="AA3085" t="str">
        <f t="shared" si="440"/>
        <v>Not-Potable</v>
      </c>
      <c r="AB3085" t="str">
        <f t="shared" si="441"/>
        <v>Not-Potable</v>
      </c>
      <c r="AC3085" t="s">
        <v>40</v>
      </c>
    </row>
    <row r="3086" spans="2:29" x14ac:dyDescent="0.3">
      <c r="B3086">
        <v>7.9712987474493602</v>
      </c>
      <c r="C3086">
        <v>151.03292956434899</v>
      </c>
      <c r="D3086">
        <v>298.27793969254196</v>
      </c>
      <c r="E3086">
        <v>7.6621539356710899</v>
      </c>
      <c r="F3086">
        <v>405.82989379134199</v>
      </c>
      <c r="G3086">
        <v>376.91221168815599</v>
      </c>
      <c r="H3086">
        <v>19.382739124492101</v>
      </c>
      <c r="I3086">
        <v>78.1601332555678</v>
      </c>
      <c r="J3086">
        <v>2.4391400085482502</v>
      </c>
      <c r="O3086" t="str">
        <f t="shared" si="434"/>
        <v>Acidic</v>
      </c>
      <c r="P3086" t="str" cm="1">
        <f t="array" ref="P3086">_xlfn.IFS(C3085&lt;=60,"Soft",
C3085&lt;120,"Moderately Soft",
C3085&lt;=170,"Desirable",
C3085&lt;=240,"Moderately Hard",
C3085&gt;240,"Hard")</f>
        <v>Desirable</v>
      </c>
      <c r="Q3086" t="str" cm="1">
        <f t="array" ref="Q3086">_xlfn.IFS(D3085&lt;50,"Non-Beneficial",
D3085&lt;=150,"Excellent",
D3085&lt;=250,"Good",
D3085&lt;=350,"Average",
D3085&lt;=500,"Poor",
D3085&lt;=800,"Very Poor",
D3085&gt;800,"Unacceptable")</f>
        <v>Average</v>
      </c>
      <c r="R3086" t="str">
        <f t="shared" si="433"/>
        <v>Needs Boiling</v>
      </c>
      <c r="S3086" t="str">
        <f t="shared" si="435"/>
        <v>Unsafe</v>
      </c>
      <c r="T3086" t="str">
        <f t="shared" si="436"/>
        <v>Acceptable</v>
      </c>
      <c r="U3086" t="str">
        <f t="shared" si="437"/>
        <v>Acceptable</v>
      </c>
      <c r="V3086" t="str">
        <f t="shared" si="438"/>
        <v>Safe</v>
      </c>
      <c r="W3086" t="str">
        <f t="shared" si="439"/>
        <v>Unacceptable</v>
      </c>
      <c r="AA3086" t="str">
        <f t="shared" si="440"/>
        <v>Not-Potable</v>
      </c>
      <c r="AB3086" t="str">
        <f t="shared" si="441"/>
        <v>Not-Potable</v>
      </c>
      <c r="AC3086" t="s">
        <v>40</v>
      </c>
    </row>
    <row r="3087" spans="2:29" x14ac:dyDescent="0.3">
      <c r="B3087">
        <v>8.3503510398453002</v>
      </c>
      <c r="C3087">
        <v>239.81600458044099</v>
      </c>
      <c r="D3087">
        <v>171.77788782808301</v>
      </c>
      <c r="E3087">
        <v>6.1089473659648199</v>
      </c>
      <c r="F3087">
        <v>272.84471465974002</v>
      </c>
      <c r="G3087">
        <v>294.876056269044</v>
      </c>
      <c r="H3087">
        <v>10.603467049677301</v>
      </c>
      <c r="I3087">
        <v>62.852748629129202</v>
      </c>
      <c r="J3087">
        <v>3.5072275811816298</v>
      </c>
      <c r="O3087" t="str">
        <f t="shared" si="434"/>
        <v>Neutral</v>
      </c>
      <c r="P3087" t="str" cm="1">
        <f t="array" ref="P3087">_xlfn.IFS(C3086&lt;=60,"Soft",
C3086&lt;120,"Moderately Soft",
C3086&lt;=170,"Desirable",
C3086&lt;=240,"Moderately Hard",
C3086&gt;240,"Hard")</f>
        <v>Desirable</v>
      </c>
      <c r="Q3087" t="str" cm="1">
        <f t="array" ref="Q3087">_xlfn.IFS(D3086&lt;50,"Non-Beneficial",
D3086&lt;=150,"Excellent",
D3086&lt;=250,"Good",
D3086&lt;=350,"Average",
D3086&lt;=500,"Poor",
D3086&lt;=800,"Very Poor",
D3086&gt;800,"Unacceptable")</f>
        <v>Average</v>
      </c>
      <c r="R3087" t="str">
        <f t="shared" si="433"/>
        <v>Unacceptable</v>
      </c>
      <c r="S3087" t="str">
        <f t="shared" si="435"/>
        <v>Unsafe</v>
      </c>
      <c r="T3087" t="str">
        <f t="shared" si="436"/>
        <v>Acceptable</v>
      </c>
      <c r="U3087" t="str">
        <f t="shared" si="437"/>
        <v>Acceptable</v>
      </c>
      <c r="V3087" t="str">
        <f t="shared" si="438"/>
        <v>Safe</v>
      </c>
      <c r="W3087" t="str">
        <f t="shared" si="439"/>
        <v>Acceptable</v>
      </c>
      <c r="AA3087" t="str">
        <f t="shared" si="440"/>
        <v>Not-Potable</v>
      </c>
      <c r="AB3087" t="str">
        <f t="shared" si="441"/>
        <v>Not-Potable</v>
      </c>
      <c r="AC3087" t="s">
        <v>40</v>
      </c>
    </row>
    <row r="3088" spans="2:29" x14ac:dyDescent="0.3">
      <c r="B3088">
        <f>$AG$27</f>
        <v>7.080794504276815</v>
      </c>
      <c r="C3088">
        <v>184.61484764380501</v>
      </c>
      <c r="D3088">
        <v>222.897270860894</v>
      </c>
      <c r="E3088">
        <v>7.1674047988848502</v>
      </c>
      <c r="F3088">
        <v>392.46219870433299</v>
      </c>
      <c r="G3088">
        <v>409.490998923375</v>
      </c>
      <c r="H3088">
        <v>12.215588200957001</v>
      </c>
      <c r="I3088">
        <v>63.904255706361198</v>
      </c>
      <c r="J3088">
        <v>3.3517669029109598</v>
      </c>
      <c r="O3088" t="str">
        <f t="shared" si="434"/>
        <v>Alkaline</v>
      </c>
      <c r="P3088" t="str" cm="1">
        <f t="array" ref="P3088">_xlfn.IFS(C3087&lt;=60,"Soft",
C3087&lt;120,"Moderately Soft",
C3087&lt;=170,"Desirable",
C3087&lt;=240,"Moderately Hard",
C3087&gt;240,"Hard")</f>
        <v>Moderately Hard</v>
      </c>
      <c r="Q3088" t="str" cm="1">
        <f t="array" ref="Q3088">_xlfn.IFS(D3087&lt;50,"Non-Beneficial",
D3087&lt;=150,"Excellent",
D3087&lt;=250,"Good",
D3087&lt;=350,"Average",
D3087&lt;=500,"Poor",
D3087&lt;=800,"Very Poor",
D3087&gt;800,"Unacceptable")</f>
        <v>Good</v>
      </c>
      <c r="R3088" t="str">
        <f t="shared" si="433"/>
        <v>Needs Boiling</v>
      </c>
      <c r="S3088" t="str">
        <f t="shared" si="435"/>
        <v>Safe</v>
      </c>
      <c r="T3088" t="str">
        <f t="shared" si="436"/>
        <v>Acceptable</v>
      </c>
      <c r="U3088" t="str">
        <f t="shared" si="437"/>
        <v>Acceptable</v>
      </c>
      <c r="V3088" t="str">
        <f t="shared" si="438"/>
        <v>Safe</v>
      </c>
      <c r="W3088" t="str">
        <f t="shared" si="439"/>
        <v>Acceptable</v>
      </c>
      <c r="AA3088" t="str">
        <f t="shared" si="440"/>
        <v>Not-Potable</v>
      </c>
      <c r="AB3088" t="str">
        <f t="shared" si="441"/>
        <v>Potable</v>
      </c>
      <c r="AC3088" t="s">
        <v>40</v>
      </c>
    </row>
    <row r="3089" spans="2:29" x14ac:dyDescent="0.3">
      <c r="B3089">
        <v>4.0320605335611104</v>
      </c>
      <c r="C3089">
        <v>200.06797277285699</v>
      </c>
      <c r="D3089">
        <v>147.20544828979001</v>
      </c>
      <c r="E3089">
        <v>6.48267861240023</v>
      </c>
      <c r="F3089">
        <f>$AH$27</f>
        <v>333.77577661081307</v>
      </c>
      <c r="G3089">
        <v>519.21337036605405</v>
      </c>
      <c r="H3089">
        <v>16.6007771630135</v>
      </c>
      <c r="I3089">
        <v>77.293940496037706</v>
      </c>
      <c r="J3089">
        <v>4.8142350960662998</v>
      </c>
      <c r="O3089" t="str">
        <f t="shared" si="434"/>
        <v>Neutral</v>
      </c>
      <c r="P3089" t="str" cm="1">
        <f t="array" ref="P3089">_xlfn.IFS(C3088&lt;=60,"Soft",
C3088&lt;120,"Moderately Soft",
C3088&lt;=170,"Desirable",
C3088&lt;=240,"Moderately Hard",
C3088&gt;240,"Hard")</f>
        <v>Moderately Hard</v>
      </c>
      <c r="Q3089" t="str" cm="1">
        <f t="array" ref="Q3089">_xlfn.IFS(D3088&lt;50,"Non-Beneficial",
D3088&lt;=150,"Excellent",
D3088&lt;=250,"Good",
D3088&lt;=350,"Average",
D3088&lt;=500,"Poor",
D3088&lt;=800,"Very Poor",
D3088&gt;800,"Unacceptable")</f>
        <v>Good</v>
      </c>
      <c r="R3089" t="str">
        <f t="shared" si="433"/>
        <v>Unacceptable</v>
      </c>
      <c r="S3089" t="str">
        <f t="shared" si="435"/>
        <v>Safe</v>
      </c>
      <c r="T3089" t="str">
        <f t="shared" si="436"/>
        <v>Acceptable</v>
      </c>
      <c r="U3089" t="str">
        <f t="shared" si="437"/>
        <v>Acceptable</v>
      </c>
      <c r="V3089" t="str">
        <f t="shared" si="438"/>
        <v>Safe</v>
      </c>
      <c r="W3089" t="str">
        <f t="shared" si="439"/>
        <v>Acceptable</v>
      </c>
      <c r="AA3089" t="str">
        <f t="shared" si="440"/>
        <v>Not-Potable</v>
      </c>
      <c r="AB3089" t="str">
        <f t="shared" si="441"/>
        <v>Potable</v>
      </c>
      <c r="AC3089" t="s">
        <v>40</v>
      </c>
    </row>
    <row r="3090" spans="2:29" x14ac:dyDescent="0.3">
      <c r="B3090">
        <v>2.1285314339651702</v>
      </c>
      <c r="C3090">
        <v>192.69642195490201</v>
      </c>
      <c r="D3090">
        <v>249.05284521000402</v>
      </c>
      <c r="E3090">
        <v>7.7577697653155901</v>
      </c>
      <c r="F3090">
        <v>383.51989221415101</v>
      </c>
      <c r="G3090">
        <v>473.55006525958203</v>
      </c>
      <c r="H3090">
        <v>14.2864932350329</v>
      </c>
      <c r="I3090">
        <v>56.347829908359401</v>
      </c>
      <c r="J3090">
        <v>3.8421094167663501</v>
      </c>
      <c r="O3090" t="str">
        <f t="shared" si="434"/>
        <v>Acidic</v>
      </c>
      <c r="P3090" t="str" cm="1">
        <f t="array" ref="P3090">_xlfn.IFS(C3089&lt;=60,"Soft",
C3089&lt;120,"Moderately Soft",
C3089&lt;=170,"Desirable",
C3089&lt;=240,"Moderately Hard",
C3089&gt;240,"Hard")</f>
        <v>Moderately Hard</v>
      </c>
      <c r="Q3090" t="str" cm="1">
        <f t="array" ref="Q3090">_xlfn.IFS(D3089&lt;50,"Non-Beneficial",
D3089&lt;=150,"Excellent",
D3089&lt;=250,"Good",
D3089&lt;=350,"Average",
D3089&lt;=500,"Poor",
D3089&lt;=800,"Very Poor",
D3089&gt;800,"Unacceptable")</f>
        <v>Excellent</v>
      </c>
      <c r="R3090" t="str">
        <f t="shared" si="433"/>
        <v>Needs Boiling</v>
      </c>
      <c r="S3090" t="str">
        <f t="shared" si="435"/>
        <v>Safe</v>
      </c>
      <c r="T3090" t="str">
        <f t="shared" si="436"/>
        <v>Unacceptable</v>
      </c>
      <c r="U3090" t="str">
        <f t="shared" si="437"/>
        <v>Acceptable</v>
      </c>
      <c r="V3090" t="str">
        <f t="shared" si="438"/>
        <v>Safe</v>
      </c>
      <c r="W3090" t="str">
        <f t="shared" si="439"/>
        <v>Acceptable</v>
      </c>
      <c r="AA3090" t="str">
        <f t="shared" si="440"/>
        <v>Not-Potable</v>
      </c>
      <c r="AB3090" t="str">
        <f t="shared" si="441"/>
        <v>Not-Potable</v>
      </c>
      <c r="AC3090" t="s">
        <v>40</v>
      </c>
    </row>
    <row r="3091" spans="2:29" x14ac:dyDescent="0.3">
      <c r="B3091">
        <v>9.84205629359829</v>
      </c>
      <c r="C3091">
        <v>217.89677245522699</v>
      </c>
      <c r="D3091">
        <v>67.851453026912509</v>
      </c>
      <c r="E3091">
        <v>6.0288982278104397</v>
      </c>
      <c r="F3091">
        <v>333.073545745888</v>
      </c>
      <c r="G3091">
        <v>432.33240557423301</v>
      </c>
      <c r="H3091">
        <v>12.365538069177701</v>
      </c>
      <c r="I3091">
        <v>45.822004105064401</v>
      </c>
      <c r="J3091">
        <v>4.1791977633290998</v>
      </c>
      <c r="O3091" t="str">
        <f t="shared" si="434"/>
        <v>Highly Acidic</v>
      </c>
      <c r="P3091" t="str" cm="1">
        <f t="array" ref="P3091">_xlfn.IFS(C3090&lt;=60,"Soft",
C3090&lt;120,"Moderately Soft",
C3090&lt;=170,"Desirable",
C3090&lt;=240,"Moderately Hard",
C3090&gt;240,"Hard")</f>
        <v>Moderately Hard</v>
      </c>
      <c r="Q3091" t="str" cm="1">
        <f t="array" ref="Q3091">_xlfn.IFS(D3090&lt;50,"Non-Beneficial",
D3090&lt;=150,"Excellent",
D3090&lt;=250,"Good",
D3090&lt;=350,"Average",
D3090&lt;=500,"Poor",
D3090&lt;=800,"Very Poor",
D3090&gt;800,"Unacceptable")</f>
        <v>Good</v>
      </c>
      <c r="R3091" t="str">
        <f t="shared" si="433"/>
        <v>Unacceptable</v>
      </c>
      <c r="S3091" t="str">
        <f t="shared" si="435"/>
        <v>Safe</v>
      </c>
      <c r="T3091" t="str">
        <f t="shared" si="436"/>
        <v>Acceptable</v>
      </c>
      <c r="U3091" t="str">
        <f t="shared" si="437"/>
        <v>Acceptable</v>
      </c>
      <c r="V3091" t="str">
        <f t="shared" si="438"/>
        <v>Safe</v>
      </c>
      <c r="W3091" t="str">
        <f t="shared" si="439"/>
        <v>Acceptable</v>
      </c>
      <c r="AA3091" t="str">
        <f t="shared" si="440"/>
        <v>Not-Potable</v>
      </c>
      <c r="AB3091" t="str">
        <f t="shared" si="441"/>
        <v>Not-Potable</v>
      </c>
      <c r="AC3091" t="s">
        <v>40</v>
      </c>
    </row>
    <row r="3092" spans="2:29" x14ac:dyDescent="0.3">
      <c r="B3092">
        <v>7.6646280965516604</v>
      </c>
      <c r="C3092">
        <v>150.667209664811</v>
      </c>
      <c r="D3092">
        <v>339.180408234781</v>
      </c>
      <c r="E3092">
        <v>8.7462954215400206</v>
      </c>
      <c r="F3092">
        <v>406.47611929545798</v>
      </c>
      <c r="G3092">
        <v>436.33562209678797</v>
      </c>
      <c r="H3092">
        <v>15.216929544811199</v>
      </c>
      <c r="I3092">
        <f>$AI$27</f>
        <v>66.396292946768</v>
      </c>
      <c r="J3092">
        <v>3.4874068798248699</v>
      </c>
      <c r="O3092" t="str">
        <f t="shared" si="434"/>
        <v>Alkaline</v>
      </c>
      <c r="P3092" t="str" cm="1">
        <f t="array" ref="P3092">_xlfn.IFS(C3091&lt;=60,"Soft",
C3091&lt;120,"Moderately Soft",
C3091&lt;=170,"Desirable",
C3091&lt;=240,"Moderately Hard",
C3091&gt;240,"Hard")</f>
        <v>Moderately Hard</v>
      </c>
      <c r="Q3092" t="str" cm="1">
        <f t="array" ref="Q3092">_xlfn.IFS(D3091&lt;50,"Non-Beneficial",
D3091&lt;=150,"Excellent",
D3091&lt;=250,"Good",
D3091&lt;=350,"Average",
D3091&lt;=500,"Poor",
D3091&lt;=800,"Very Poor",
D3091&gt;800,"Unacceptable")</f>
        <v>Excellent</v>
      </c>
      <c r="R3092" t="str">
        <f t="shared" si="433"/>
        <v>Needs Boiling</v>
      </c>
      <c r="S3092" t="str">
        <f t="shared" si="435"/>
        <v>Safe</v>
      </c>
      <c r="T3092" t="str">
        <f t="shared" si="436"/>
        <v>Acceptable</v>
      </c>
      <c r="U3092" t="str">
        <f t="shared" si="437"/>
        <v>Acceptable</v>
      </c>
      <c r="V3092" t="str">
        <f t="shared" si="438"/>
        <v>Safe</v>
      </c>
      <c r="W3092" t="str">
        <f t="shared" si="439"/>
        <v>Acceptable</v>
      </c>
      <c r="AA3092" t="str">
        <f t="shared" si="440"/>
        <v>Not-Potable</v>
      </c>
      <c r="AB3092" t="str">
        <f t="shared" si="441"/>
        <v>Potable</v>
      </c>
      <c r="AC3092" t="s">
        <v>40</v>
      </c>
    </row>
    <row r="3093" spans="2:29" x14ac:dyDescent="0.3">
      <c r="B3093">
        <f>$AG$27</f>
        <v>7.080794504276815</v>
      </c>
      <c r="C3093">
        <v>233.993171894158</v>
      </c>
      <c r="D3093">
        <v>271.97302441002199</v>
      </c>
      <c r="E3093">
        <v>7.2974525036326101</v>
      </c>
      <c r="F3093">
        <v>301.84878612891902</v>
      </c>
      <c r="G3093">
        <v>490.76619055917899</v>
      </c>
      <c r="H3093">
        <v>16.022780228681501</v>
      </c>
      <c r="I3093">
        <v>58.524667176512899</v>
      </c>
      <c r="J3093">
        <v>3.1983438599807599</v>
      </c>
      <c r="O3093" t="str">
        <f t="shared" si="434"/>
        <v>Neutral</v>
      </c>
      <c r="P3093" t="str" cm="1">
        <f t="array" ref="P3093">_xlfn.IFS(C3092&lt;=60,"Soft",
C3092&lt;120,"Moderately Soft",
C3092&lt;=170,"Desirable",
C3092&lt;=240,"Moderately Hard",
C3092&gt;240,"Hard")</f>
        <v>Desirable</v>
      </c>
      <c r="Q3093" t="str" cm="1">
        <f t="array" ref="Q3093">_xlfn.IFS(D3092&lt;50,"Non-Beneficial",
D3092&lt;=150,"Excellent",
D3092&lt;=250,"Good",
D3092&lt;=350,"Average",
D3092&lt;=500,"Poor",
D3092&lt;=800,"Very Poor",
D3092&gt;800,"Unacceptable")</f>
        <v>Average</v>
      </c>
      <c r="R3093" t="str">
        <f t="shared" si="433"/>
        <v>Unacceptable</v>
      </c>
      <c r="S3093" t="str">
        <f t="shared" si="435"/>
        <v>Unsafe</v>
      </c>
      <c r="T3093" t="str">
        <f t="shared" si="436"/>
        <v>Acceptable</v>
      </c>
      <c r="U3093" t="str">
        <f t="shared" si="437"/>
        <v>Acceptable</v>
      </c>
      <c r="V3093" t="str">
        <f t="shared" si="438"/>
        <v>Safe</v>
      </c>
      <c r="W3093" t="str">
        <f t="shared" si="439"/>
        <v>Acceptable</v>
      </c>
      <c r="AA3093" t="str">
        <f t="shared" si="440"/>
        <v>Not-Potable</v>
      </c>
      <c r="AB3093" t="str">
        <f t="shared" si="441"/>
        <v>Not-Potable</v>
      </c>
      <c r="AC3093" t="s">
        <v>40</v>
      </c>
    </row>
    <row r="3094" spans="2:29" x14ac:dyDescent="0.3">
      <c r="B3094">
        <v>7.2603196817661502</v>
      </c>
      <c r="C3094">
        <v>194.24774209542699</v>
      </c>
      <c r="D3094">
        <v>81.270712539875802</v>
      </c>
      <c r="E3094">
        <v>6.6740317608541302</v>
      </c>
      <c r="F3094">
        <v>394.55583487077701</v>
      </c>
      <c r="G3094">
        <v>312.349017080007</v>
      </c>
      <c r="H3094">
        <v>16.005021528604999</v>
      </c>
      <c r="I3094">
        <v>65.023960127909803</v>
      </c>
      <c r="J3094">
        <v>4.2823147563722799</v>
      </c>
      <c r="O3094" t="str">
        <f t="shared" si="434"/>
        <v>Neutral</v>
      </c>
      <c r="P3094" t="str" cm="1">
        <f t="array" ref="P3094">_xlfn.IFS(C3093&lt;=60,"Soft",
C3093&lt;120,"Moderately Soft",
C3093&lt;=170,"Desirable",
C3093&lt;=240,"Moderately Hard",
C3093&gt;240,"Hard")</f>
        <v>Moderately Hard</v>
      </c>
      <c r="Q3094" t="str" cm="1">
        <f t="array" ref="Q3094">_xlfn.IFS(D3093&lt;50,"Non-Beneficial",
D3093&lt;=150,"Excellent",
D3093&lt;=250,"Good",
D3093&lt;=350,"Average",
D3093&lt;=500,"Poor",
D3093&lt;=800,"Very Poor",
D3093&gt;800,"Unacceptable")</f>
        <v>Average</v>
      </c>
      <c r="R3094" t="str">
        <f t="shared" si="433"/>
        <v>Unacceptable</v>
      </c>
      <c r="S3094" t="str">
        <f t="shared" si="435"/>
        <v>Safe</v>
      </c>
      <c r="T3094" t="str">
        <f t="shared" si="436"/>
        <v>Acceptable</v>
      </c>
      <c r="U3094" t="str">
        <f t="shared" si="437"/>
        <v>Acceptable</v>
      </c>
      <c r="V3094" t="str">
        <f t="shared" si="438"/>
        <v>Safe</v>
      </c>
      <c r="W3094" t="str">
        <f t="shared" si="439"/>
        <v>Acceptable</v>
      </c>
      <c r="AA3094" t="str">
        <f t="shared" si="440"/>
        <v>Not-Potable</v>
      </c>
      <c r="AB3094" t="str">
        <f t="shared" si="441"/>
        <v>Potable</v>
      </c>
      <c r="AC3094" t="s">
        <v>40</v>
      </c>
    </row>
    <row r="3095" spans="2:29" x14ac:dyDescent="0.3">
      <c r="B3095">
        <v>9.5378786289683397</v>
      </c>
      <c r="C3095">
        <v>200.55750736637501</v>
      </c>
      <c r="D3095">
        <v>200.442062523196</v>
      </c>
      <c r="E3095">
        <v>7.0786895149145703</v>
      </c>
      <c r="F3095">
        <v>303.91934120728502</v>
      </c>
      <c r="G3095">
        <v>335.554803199047</v>
      </c>
      <c r="H3095">
        <v>16.6361740090057</v>
      </c>
      <c r="I3095">
        <v>71.309022174794293</v>
      </c>
      <c r="J3095">
        <v>3.0245566409360198</v>
      </c>
      <c r="O3095" t="str">
        <f t="shared" si="434"/>
        <v>Neutral</v>
      </c>
      <c r="P3095" t="str" cm="1">
        <f t="array" ref="P3095">_xlfn.IFS(C3094&lt;=60,"Soft",
C3094&lt;120,"Moderately Soft",
C3094&lt;=170,"Desirable",
C3094&lt;=240,"Moderately Hard",
C3094&gt;240,"Hard")</f>
        <v>Moderately Hard</v>
      </c>
      <c r="Q3095" t="str" cm="1">
        <f t="array" ref="Q3095">_xlfn.IFS(D3094&lt;50,"Non-Beneficial",
D3094&lt;=150,"Excellent",
D3094&lt;=250,"Good",
D3094&lt;=350,"Average",
D3094&lt;=500,"Poor",
D3094&lt;=800,"Very Poor",
D3094&gt;800,"Unacceptable")</f>
        <v>Excellent</v>
      </c>
      <c r="R3095" t="str">
        <f t="shared" si="433"/>
        <v>Needs Boiling</v>
      </c>
      <c r="S3095" t="str">
        <f t="shared" si="435"/>
        <v>Safe</v>
      </c>
      <c r="T3095" t="str">
        <f t="shared" si="436"/>
        <v>Acceptable</v>
      </c>
      <c r="U3095" t="str">
        <f t="shared" si="437"/>
        <v>Acceptable</v>
      </c>
      <c r="V3095" t="str">
        <f t="shared" si="438"/>
        <v>Safe</v>
      </c>
      <c r="W3095" t="str">
        <f t="shared" si="439"/>
        <v>Acceptable</v>
      </c>
      <c r="AA3095" t="str">
        <f t="shared" si="440"/>
        <v>Potable</v>
      </c>
      <c r="AB3095" t="str">
        <f t="shared" si="441"/>
        <v>Potable</v>
      </c>
      <c r="AC3095" t="s">
        <v>40</v>
      </c>
    </row>
    <row r="3096" spans="2:29" x14ac:dyDescent="0.3">
      <c r="B3096">
        <v>1.9853833592630401</v>
      </c>
      <c r="C3096">
        <v>216.48002472933399</v>
      </c>
      <c r="D3096">
        <v>230.39328505396799</v>
      </c>
      <c r="E3096">
        <v>6.7692676368691398</v>
      </c>
      <c r="F3096">
        <v>344.01425622019099</v>
      </c>
      <c r="G3096">
        <v>341.078379034161</v>
      </c>
      <c r="H3096">
        <v>11.498236895261901</v>
      </c>
      <c r="I3096">
        <v>78.733441303701596</v>
      </c>
      <c r="J3096">
        <v>3.9230931974367902</v>
      </c>
      <c r="O3096" t="str">
        <f t="shared" si="434"/>
        <v>Alkaline</v>
      </c>
      <c r="P3096" t="str" cm="1">
        <f t="array" ref="P3096">_xlfn.IFS(C3095&lt;=60,"Soft",
C3095&lt;120,"Moderately Soft",
C3095&lt;=170,"Desirable",
C3095&lt;=240,"Moderately Hard",
C3095&gt;240,"Hard")</f>
        <v>Moderately Hard</v>
      </c>
      <c r="Q3096" t="str" cm="1">
        <f t="array" ref="Q3096">_xlfn.IFS(D3095&lt;50,"Non-Beneficial",
D3095&lt;=150,"Excellent",
D3095&lt;=250,"Good",
D3095&lt;=350,"Average",
D3095&lt;=500,"Poor",
D3095&lt;=800,"Very Poor",
D3095&gt;800,"Unacceptable")</f>
        <v>Good</v>
      </c>
      <c r="R3096" t="str">
        <f t="shared" si="433"/>
        <v>Unacceptable</v>
      </c>
      <c r="S3096" t="str">
        <f t="shared" si="435"/>
        <v>Safe</v>
      </c>
      <c r="T3096" t="str">
        <f t="shared" si="436"/>
        <v>Acceptable</v>
      </c>
      <c r="U3096" t="str">
        <f t="shared" si="437"/>
        <v>Acceptable</v>
      </c>
      <c r="V3096" t="str">
        <f t="shared" si="438"/>
        <v>Safe</v>
      </c>
      <c r="W3096" t="str">
        <f t="shared" si="439"/>
        <v>Acceptable</v>
      </c>
      <c r="AA3096" t="str">
        <f t="shared" si="440"/>
        <v>Not-Potable</v>
      </c>
      <c r="AB3096" t="str">
        <f t="shared" si="441"/>
        <v>Not-Potable</v>
      </c>
      <c r="AC3096" t="s">
        <v>40</v>
      </c>
    </row>
    <row r="3097" spans="2:29" x14ac:dyDescent="0.3">
      <c r="B3097">
        <v>7.2489911980563697</v>
      </c>
      <c r="C3097">
        <v>184.07103372110899</v>
      </c>
      <c r="D3097">
        <v>331.23442979610195</v>
      </c>
      <c r="E3097">
        <v>7.18617331107074</v>
      </c>
      <c r="F3097">
        <v>322.36566111104997</v>
      </c>
      <c r="G3097">
        <v>345.35657568350501</v>
      </c>
      <c r="H3097">
        <v>15.164133941054301</v>
      </c>
      <c r="I3097">
        <v>68.847543992318407</v>
      </c>
      <c r="J3097">
        <v>4.2559796512696302</v>
      </c>
      <c r="O3097" t="str">
        <f t="shared" si="434"/>
        <v>Highly Acidic</v>
      </c>
      <c r="P3097" t="str" cm="1">
        <f t="array" ref="P3097">_xlfn.IFS(C3096&lt;=60,"Soft",
C3096&lt;120,"Moderately Soft",
C3096&lt;=170,"Desirable",
C3096&lt;=240,"Moderately Hard",
C3096&gt;240,"Hard")</f>
        <v>Moderately Hard</v>
      </c>
      <c r="Q3097" t="str" cm="1">
        <f t="array" ref="Q3097">_xlfn.IFS(D3096&lt;50,"Non-Beneficial",
D3096&lt;=150,"Excellent",
D3096&lt;=250,"Good",
D3096&lt;=350,"Average",
D3096&lt;=500,"Poor",
D3096&lt;=800,"Very Poor",
D3096&gt;800,"Unacceptable")</f>
        <v>Good</v>
      </c>
      <c r="R3097" t="str">
        <f t="shared" si="433"/>
        <v>Needs Boiling</v>
      </c>
      <c r="S3097" t="str">
        <f t="shared" si="435"/>
        <v>Safe</v>
      </c>
      <c r="T3097" t="str">
        <f t="shared" si="436"/>
        <v>Acceptable</v>
      </c>
      <c r="U3097" t="str">
        <f t="shared" si="437"/>
        <v>Acceptable</v>
      </c>
      <c r="V3097" t="str">
        <f t="shared" si="438"/>
        <v>Safe</v>
      </c>
      <c r="W3097" t="str">
        <f t="shared" si="439"/>
        <v>Acceptable</v>
      </c>
      <c r="AA3097" t="str">
        <f t="shared" si="440"/>
        <v>Not-Potable</v>
      </c>
      <c r="AB3097" t="str">
        <f t="shared" si="441"/>
        <v>Potable</v>
      </c>
      <c r="AC3097" t="s">
        <v>40</v>
      </c>
    </row>
    <row r="3098" spans="2:29" x14ac:dyDescent="0.3">
      <c r="B3098">
        <v>6.9682089601058603</v>
      </c>
      <c r="C3098">
        <v>178.21731117902601</v>
      </c>
      <c r="D3098">
        <v>399.95186271847803</v>
      </c>
      <c r="E3098">
        <v>8.93068899500628</v>
      </c>
      <c r="F3098">
        <v>337.06494977222502</v>
      </c>
      <c r="G3098">
        <v>393.67695750254899</v>
      </c>
      <c r="H3098">
        <v>14.2433735285098</v>
      </c>
      <c r="I3098">
        <v>75.375742685762404</v>
      </c>
      <c r="J3098">
        <v>3.6326438895297999</v>
      </c>
      <c r="O3098" t="str">
        <f t="shared" si="434"/>
        <v>Neutral</v>
      </c>
      <c r="P3098" t="str" cm="1">
        <f t="array" ref="P3098">_xlfn.IFS(C3097&lt;=60,"Soft",
C3097&lt;120,"Moderately Soft",
C3097&lt;=170,"Desirable",
C3097&lt;=240,"Moderately Hard",
C3097&gt;240,"Hard")</f>
        <v>Moderately Hard</v>
      </c>
      <c r="Q3098" t="str" cm="1">
        <f t="array" ref="Q3098">_xlfn.IFS(D3097&lt;50,"Non-Beneficial",
D3097&lt;=150,"Excellent",
D3097&lt;=250,"Good",
D3097&lt;=350,"Average",
D3097&lt;=500,"Poor",
D3097&lt;=800,"Very Poor",
D3097&gt;800,"Unacceptable")</f>
        <v>Average</v>
      </c>
      <c r="R3098" t="str">
        <f t="shared" si="433"/>
        <v>Unacceptable</v>
      </c>
      <c r="S3098" t="str">
        <f t="shared" si="435"/>
        <v>Safe</v>
      </c>
      <c r="T3098" t="str">
        <f t="shared" si="436"/>
        <v>Acceptable</v>
      </c>
      <c r="U3098" t="str">
        <f t="shared" si="437"/>
        <v>Acceptable</v>
      </c>
      <c r="V3098" t="str">
        <f t="shared" si="438"/>
        <v>Safe</v>
      </c>
      <c r="W3098" t="str">
        <f t="shared" si="439"/>
        <v>Acceptable</v>
      </c>
      <c r="AA3098" t="str">
        <f t="shared" si="440"/>
        <v>Not-Potable</v>
      </c>
      <c r="AB3098" t="str">
        <f t="shared" si="441"/>
        <v>Potable</v>
      </c>
      <c r="AC3098" t="s">
        <v>40</v>
      </c>
    </row>
    <row r="3099" spans="2:29" x14ac:dyDescent="0.3">
      <c r="B3099">
        <v>6.15055301521181</v>
      </c>
      <c r="C3099">
        <v>212.819377438646</v>
      </c>
      <c r="D3099">
        <v>150.17747281118599</v>
      </c>
      <c r="E3099">
        <v>5.5444355298502401</v>
      </c>
      <c r="F3099">
        <v>319.494951919524</v>
      </c>
      <c r="G3099">
        <v>279.44706566597898</v>
      </c>
      <c r="H3099">
        <v>12.850505624337201</v>
      </c>
      <c r="I3099">
        <v>75.028792711351301</v>
      </c>
      <c r="J3099">
        <v>4.8105371794819902</v>
      </c>
      <c r="O3099" t="str">
        <f t="shared" si="434"/>
        <v>Neutral</v>
      </c>
      <c r="P3099" t="str" cm="1">
        <f t="array" ref="P3099">_xlfn.IFS(C3098&lt;=60,"Soft",
C3098&lt;120,"Moderately Soft",
C3098&lt;=170,"Desirable",
C3098&lt;=240,"Moderately Hard",
C3098&gt;240,"Hard")</f>
        <v>Moderately Hard</v>
      </c>
      <c r="Q3099" t="str" cm="1">
        <f t="array" ref="Q3099">_xlfn.IFS(D3098&lt;50,"Non-Beneficial",
D3098&lt;=150,"Excellent",
D3098&lt;=250,"Good",
D3098&lt;=350,"Average",
D3098&lt;=500,"Poor",
D3098&lt;=800,"Very Poor",
D3098&gt;800,"Unacceptable")</f>
        <v>Poor</v>
      </c>
      <c r="R3099" t="str">
        <f t="shared" si="433"/>
        <v>Unacceptable</v>
      </c>
      <c r="S3099" t="str">
        <f t="shared" si="435"/>
        <v>Safe</v>
      </c>
      <c r="T3099" t="str">
        <f t="shared" si="436"/>
        <v>Acceptable</v>
      </c>
      <c r="U3099" t="str">
        <f t="shared" si="437"/>
        <v>Acceptable</v>
      </c>
      <c r="V3099" t="str">
        <f t="shared" si="438"/>
        <v>Safe</v>
      </c>
      <c r="W3099" t="str">
        <f t="shared" si="439"/>
        <v>Acceptable</v>
      </c>
      <c r="AA3099" t="str">
        <f t="shared" si="440"/>
        <v>Not-Potable</v>
      </c>
      <c r="AB3099" t="str">
        <f t="shared" si="441"/>
        <v>Not-Potable</v>
      </c>
      <c r="AC3099" t="s">
        <v>40</v>
      </c>
    </row>
    <row r="3100" spans="2:29" x14ac:dyDescent="0.3">
      <c r="B3100">
        <v>6.3007555092761196</v>
      </c>
      <c r="C3100">
        <v>179.452792456374</v>
      </c>
      <c r="D3100">
        <v>256.681989544619</v>
      </c>
      <c r="E3100">
        <v>8.9315307955161707</v>
      </c>
      <c r="F3100">
        <v>341.49302414785001</v>
      </c>
      <c r="G3100">
        <v>458.83540577966897</v>
      </c>
      <c r="H3100">
        <v>14.062955946663401</v>
      </c>
      <c r="I3100">
        <f>$AI$27</f>
        <v>66.396292946768</v>
      </c>
      <c r="J3100">
        <v>5.7081118825668797</v>
      </c>
      <c r="O3100" t="str">
        <f t="shared" si="434"/>
        <v>Acidic</v>
      </c>
      <c r="P3100" t="str" cm="1">
        <f t="array" ref="P3100">_xlfn.IFS(C3099&lt;=60,"Soft",
C3099&lt;120,"Moderately Soft",
C3099&lt;=170,"Desirable",
C3099&lt;=240,"Moderately Hard",
C3099&gt;240,"Hard")</f>
        <v>Moderately Hard</v>
      </c>
      <c r="Q3100" t="str" cm="1">
        <f t="array" ref="Q3100">_xlfn.IFS(D3099&lt;50,"Non-Beneficial",
D3099&lt;=150,"Excellent",
D3099&lt;=250,"Good",
D3099&lt;=350,"Average",
D3099&lt;=500,"Poor",
D3099&lt;=800,"Very Poor",
D3099&gt;800,"Unacceptable")</f>
        <v>Good</v>
      </c>
      <c r="R3100" t="str">
        <f t="shared" si="433"/>
        <v>Needs Boiling</v>
      </c>
      <c r="S3100" t="str">
        <f t="shared" si="435"/>
        <v>Safe</v>
      </c>
      <c r="T3100" t="str">
        <f t="shared" si="436"/>
        <v>Acceptable</v>
      </c>
      <c r="U3100" t="str">
        <f t="shared" si="437"/>
        <v>Acceptable</v>
      </c>
      <c r="V3100" t="str">
        <f t="shared" si="438"/>
        <v>Safe</v>
      </c>
      <c r="W3100" t="str">
        <f t="shared" si="439"/>
        <v>Acceptable</v>
      </c>
      <c r="AA3100" t="str">
        <f t="shared" si="440"/>
        <v>Not-Potable</v>
      </c>
      <c r="AB3100" t="str">
        <f t="shared" si="441"/>
        <v>Potable</v>
      </c>
      <c r="AC3100" t="s">
        <v>40</v>
      </c>
    </row>
    <row r="3101" spans="2:29" x14ac:dyDescent="0.3">
      <c r="B3101">
        <v>6.92079959936554</v>
      </c>
      <c r="C3101">
        <v>218.09861159127701</v>
      </c>
      <c r="D3101">
        <v>134.77381585615299</v>
      </c>
      <c r="E3101">
        <v>5.6598371383450896</v>
      </c>
      <c r="F3101">
        <f>$AH$27</f>
        <v>333.77577661081307</v>
      </c>
      <c r="G3101">
        <v>302.41237432132999</v>
      </c>
      <c r="H3101">
        <v>11.054578085761801</v>
      </c>
      <c r="I3101">
        <v>61.933779087867499</v>
      </c>
      <c r="J3101">
        <v>4.9157334693368098</v>
      </c>
      <c r="O3101" t="str">
        <f t="shared" si="434"/>
        <v>Acidic</v>
      </c>
      <c r="P3101" t="str" cm="1">
        <f t="array" ref="P3101">_xlfn.IFS(C3100&lt;=60,"Soft",
C3100&lt;120,"Moderately Soft",
C3100&lt;=170,"Desirable",
C3100&lt;=240,"Moderately Hard",
C3100&gt;240,"Hard")</f>
        <v>Moderately Hard</v>
      </c>
      <c r="Q3101" t="str" cm="1">
        <f t="array" ref="Q3101">_xlfn.IFS(D3100&lt;50,"Non-Beneficial",
D3100&lt;=150,"Excellent",
D3100&lt;=250,"Good",
D3100&lt;=350,"Average",
D3100&lt;=500,"Poor",
D3100&lt;=800,"Very Poor",
D3100&gt;800,"Unacceptable")</f>
        <v>Average</v>
      </c>
      <c r="R3101" t="str">
        <f t="shared" si="433"/>
        <v>Unacceptable</v>
      </c>
      <c r="S3101" t="str">
        <f t="shared" si="435"/>
        <v>Safe</v>
      </c>
      <c r="T3101" t="str">
        <f t="shared" si="436"/>
        <v>Acceptable</v>
      </c>
      <c r="U3101" t="str">
        <f t="shared" si="437"/>
        <v>Acceptable</v>
      </c>
      <c r="V3101" t="str">
        <f t="shared" si="438"/>
        <v>Safe</v>
      </c>
      <c r="W3101" t="str">
        <f t="shared" si="439"/>
        <v>Unacceptable</v>
      </c>
      <c r="AA3101" t="str">
        <f t="shared" si="440"/>
        <v>Not-Potable</v>
      </c>
      <c r="AB3101" t="str">
        <f t="shared" si="441"/>
        <v>Not-Potable</v>
      </c>
      <c r="AC3101" t="s">
        <v>40</v>
      </c>
    </row>
    <row r="3102" spans="2:29" x14ac:dyDescent="0.3">
      <c r="B3102">
        <v>6.4818902791671897</v>
      </c>
      <c r="C3102">
        <v>179.91971076115499</v>
      </c>
      <c r="D3102">
        <v>346.98621160449898</v>
      </c>
      <c r="E3102">
        <v>8.5384916770114998</v>
      </c>
      <c r="F3102">
        <v>338.01232321355201</v>
      </c>
      <c r="G3102">
        <v>504.39715216384798</v>
      </c>
      <c r="H3102">
        <v>16.4093638673314</v>
      </c>
      <c r="I3102">
        <v>59.954815166164899</v>
      </c>
      <c r="J3102">
        <v>5.0023605327412799</v>
      </c>
      <c r="O3102" t="str">
        <f t="shared" si="434"/>
        <v>Neutral</v>
      </c>
      <c r="P3102" t="str" cm="1">
        <f t="array" ref="P3102">_xlfn.IFS(C3101&lt;=60,"Soft",
C3101&lt;120,"Moderately Soft",
C3101&lt;=170,"Desirable",
C3101&lt;=240,"Moderately Hard",
C3101&gt;240,"Hard")</f>
        <v>Moderately Hard</v>
      </c>
      <c r="Q3102" t="str" cm="1">
        <f t="array" ref="Q3102">_xlfn.IFS(D3101&lt;50,"Non-Beneficial",
D3101&lt;=150,"Excellent",
D3101&lt;=250,"Good",
D3101&lt;=350,"Average",
D3101&lt;=500,"Poor",
D3101&lt;=800,"Very Poor",
D3101&gt;800,"Unacceptable")</f>
        <v>Excellent</v>
      </c>
      <c r="R3102" t="str">
        <f t="shared" si="433"/>
        <v>Needs Boiling</v>
      </c>
      <c r="S3102" t="str">
        <f t="shared" si="435"/>
        <v>Safe</v>
      </c>
      <c r="T3102" t="str">
        <f t="shared" si="436"/>
        <v>Acceptable</v>
      </c>
      <c r="U3102" t="str">
        <f t="shared" si="437"/>
        <v>Acceptable</v>
      </c>
      <c r="V3102" t="str">
        <f t="shared" si="438"/>
        <v>Safe</v>
      </c>
      <c r="W3102" t="str">
        <f t="shared" si="439"/>
        <v>Acceptable</v>
      </c>
      <c r="AA3102" t="str">
        <f t="shared" si="440"/>
        <v>Potable</v>
      </c>
      <c r="AB3102" t="str">
        <f t="shared" si="441"/>
        <v>Potable</v>
      </c>
      <c r="AC3102" t="s">
        <v>40</v>
      </c>
    </row>
    <row r="3103" spans="2:29" x14ac:dyDescent="0.3">
      <c r="B3103">
        <f>$AG$27</f>
        <v>7.080794504276815</v>
      </c>
      <c r="C3103">
        <v>208.93145764523399</v>
      </c>
      <c r="D3103">
        <v>164.29907902459902</v>
      </c>
      <c r="E3103">
        <v>5.87327706766043</v>
      </c>
      <c r="F3103">
        <v>310.98563367595801</v>
      </c>
      <c r="G3103">
        <v>364.91949242189901</v>
      </c>
      <c r="H3103">
        <v>17.801564959305399</v>
      </c>
      <c r="I3103">
        <v>107.30634311484</v>
      </c>
      <c r="J3103">
        <v>4.4549643421042102</v>
      </c>
      <c r="O3103" t="str">
        <f t="shared" si="434"/>
        <v>Acidic</v>
      </c>
      <c r="P3103" t="str" cm="1">
        <f t="array" ref="P3103">_xlfn.IFS(C3102&lt;=60,"Soft",
C3102&lt;120,"Moderately Soft",
C3102&lt;=170,"Desirable",
C3102&lt;=240,"Moderately Hard",
C3102&gt;240,"Hard")</f>
        <v>Moderately Hard</v>
      </c>
      <c r="Q3103" t="str" cm="1">
        <f t="array" ref="Q3103">_xlfn.IFS(D3102&lt;50,"Non-Beneficial",
D3102&lt;=150,"Excellent",
D3102&lt;=250,"Good",
D3102&lt;=350,"Average",
D3102&lt;=500,"Poor",
D3102&lt;=800,"Very Poor",
D3102&gt;800,"Unacceptable")</f>
        <v>Average</v>
      </c>
      <c r="R3103" t="str">
        <f t="shared" si="433"/>
        <v>Unacceptable</v>
      </c>
      <c r="S3103" t="str">
        <f t="shared" si="435"/>
        <v>Safe</v>
      </c>
      <c r="T3103" t="str">
        <f t="shared" si="436"/>
        <v>Unacceptable</v>
      </c>
      <c r="U3103" t="str">
        <f t="shared" si="437"/>
        <v>Acceptable</v>
      </c>
      <c r="V3103" t="str">
        <f t="shared" si="438"/>
        <v>Safe</v>
      </c>
      <c r="W3103" t="str">
        <f t="shared" si="439"/>
        <v>Unacceptable</v>
      </c>
      <c r="AA3103" t="str">
        <f t="shared" si="440"/>
        <v>Not-Potable</v>
      </c>
      <c r="AB3103" t="str">
        <f t="shared" si="441"/>
        <v>Not-Potable</v>
      </c>
      <c r="AC3103" t="s">
        <v>40</v>
      </c>
    </row>
    <row r="3104" spans="2:29" x14ac:dyDescent="0.3">
      <c r="B3104">
        <v>7.3095964739799602</v>
      </c>
      <c r="C3104">
        <v>193.47259613719001</v>
      </c>
      <c r="D3104">
        <v>193.43149511401302</v>
      </c>
      <c r="E3104">
        <v>7.6640605665707398</v>
      </c>
      <c r="F3104">
        <v>306.68545533280798</v>
      </c>
      <c r="G3104">
        <v>426.56192762012898</v>
      </c>
      <c r="H3104">
        <v>12.8443655459594</v>
      </c>
      <c r="I3104">
        <v>111.595447695934</v>
      </c>
      <c r="J3104">
        <v>4.0482024628763797</v>
      </c>
      <c r="O3104" t="str">
        <f t="shared" si="434"/>
        <v>Neutral</v>
      </c>
      <c r="P3104" t="str" cm="1">
        <f t="array" ref="P3104">_xlfn.IFS(C3103&lt;=60,"Soft",
C3103&lt;120,"Moderately Soft",
C3103&lt;=170,"Desirable",
C3103&lt;=240,"Moderately Hard",
C3103&gt;240,"Hard")</f>
        <v>Moderately Hard</v>
      </c>
      <c r="Q3104" t="str" cm="1">
        <f t="array" ref="Q3104">_xlfn.IFS(D3103&lt;50,"Non-Beneficial",
D3103&lt;=150,"Excellent",
D3103&lt;=250,"Good",
D3103&lt;=350,"Average",
D3103&lt;=500,"Poor",
D3103&lt;=800,"Very Poor",
D3103&gt;800,"Unacceptable")</f>
        <v>Good</v>
      </c>
      <c r="R3104" t="str">
        <f t="shared" si="433"/>
        <v>Needs Boiling</v>
      </c>
      <c r="S3104" t="str">
        <f t="shared" si="435"/>
        <v>Safe</v>
      </c>
      <c r="T3104" t="str">
        <f t="shared" si="436"/>
        <v>Acceptable</v>
      </c>
      <c r="U3104" t="str">
        <f t="shared" si="437"/>
        <v>Acceptable</v>
      </c>
      <c r="V3104" t="str">
        <f t="shared" si="438"/>
        <v>Unsafe</v>
      </c>
      <c r="W3104" t="str">
        <f t="shared" si="439"/>
        <v>Acceptable</v>
      </c>
      <c r="AA3104" t="str">
        <f t="shared" si="440"/>
        <v>Not-Potable</v>
      </c>
      <c r="AB3104" t="str">
        <f t="shared" si="441"/>
        <v>Potable</v>
      </c>
      <c r="AC3104" t="s">
        <v>40</v>
      </c>
    </row>
    <row r="3105" spans="2:29" x14ac:dyDescent="0.3">
      <c r="B3105">
        <v>5.9672742278667403</v>
      </c>
      <c r="C3105">
        <v>187.08508398993499</v>
      </c>
      <c r="D3105">
        <v>308.46585474123202</v>
      </c>
      <c r="E3105">
        <v>7.2811055332260901</v>
      </c>
      <c r="F3105">
        <v>339.06371481092901</v>
      </c>
      <c r="G3105">
        <v>323.96269504944797</v>
      </c>
      <c r="H3105">
        <v>12.651853984752799</v>
      </c>
      <c r="I3105">
        <v>72.273590447292094</v>
      </c>
      <c r="J3105">
        <v>3.9145436114579102</v>
      </c>
      <c r="O3105" t="str">
        <f t="shared" si="434"/>
        <v>Neutral</v>
      </c>
      <c r="P3105" t="str" cm="1">
        <f t="array" ref="P3105">_xlfn.IFS(C3104&lt;=60,"Soft",
C3104&lt;120,"Moderately Soft",
C3104&lt;=170,"Desirable",
C3104&lt;=240,"Moderately Hard",
C3104&gt;240,"Hard")</f>
        <v>Moderately Hard</v>
      </c>
      <c r="Q3105" t="str" cm="1">
        <f t="array" ref="Q3105">_xlfn.IFS(D3104&lt;50,"Non-Beneficial",
D3104&lt;=150,"Excellent",
D3104&lt;=250,"Good",
D3104&lt;=350,"Average",
D3104&lt;=500,"Poor",
D3104&lt;=800,"Very Poor",
D3104&gt;800,"Unacceptable")</f>
        <v>Good</v>
      </c>
      <c r="R3105" t="str">
        <f t="shared" si="433"/>
        <v>Unacceptable</v>
      </c>
      <c r="S3105" t="str">
        <f t="shared" si="435"/>
        <v>Safe</v>
      </c>
      <c r="T3105" t="str">
        <f t="shared" si="436"/>
        <v>Acceptable</v>
      </c>
      <c r="U3105" t="str">
        <f t="shared" si="437"/>
        <v>Acceptable</v>
      </c>
      <c r="V3105" t="str">
        <f t="shared" si="438"/>
        <v>Unsafe</v>
      </c>
      <c r="W3105" t="str">
        <f t="shared" si="439"/>
        <v>Acceptable</v>
      </c>
      <c r="AA3105" t="str">
        <f t="shared" si="440"/>
        <v>Not-Potable</v>
      </c>
      <c r="AB3105" t="str">
        <f t="shared" si="441"/>
        <v>Not-Potable</v>
      </c>
      <c r="AC3105" t="s">
        <v>40</v>
      </c>
    </row>
    <row r="3106" spans="2:29" x14ac:dyDescent="0.3">
      <c r="B3106">
        <v>8.6312700004350802</v>
      </c>
      <c r="C3106">
        <v>164.371169104535</v>
      </c>
      <c r="D3106">
        <v>148.80651798256702</v>
      </c>
      <c r="E3106">
        <v>7.2782631654298697</v>
      </c>
      <c r="F3106">
        <v>350.951581415931</v>
      </c>
      <c r="G3106">
        <v>444.108111653778</v>
      </c>
      <c r="H3106">
        <v>16.8574587892819</v>
      </c>
      <c r="I3106">
        <v>58.177867176230897</v>
      </c>
      <c r="J3106">
        <v>3.6409440031675699</v>
      </c>
      <c r="O3106" t="str">
        <f t="shared" si="434"/>
        <v>Acidic</v>
      </c>
      <c r="P3106" t="str" cm="1">
        <f t="array" ref="P3106">_xlfn.IFS(C3105&lt;=60,"Soft",
C3105&lt;120,"Moderately Soft",
C3105&lt;=170,"Desirable",
C3105&lt;=240,"Moderately Hard",
C3105&gt;240,"Hard")</f>
        <v>Moderately Hard</v>
      </c>
      <c r="Q3106" t="str" cm="1">
        <f t="array" ref="Q3106">_xlfn.IFS(D3105&lt;50,"Non-Beneficial",
D3105&lt;=150,"Excellent",
D3105&lt;=250,"Good",
D3105&lt;=350,"Average",
D3105&lt;=500,"Poor",
D3105&lt;=800,"Very Poor",
D3105&gt;800,"Unacceptable")</f>
        <v>Average</v>
      </c>
      <c r="R3106" t="str">
        <f t="shared" si="433"/>
        <v>Unacceptable</v>
      </c>
      <c r="S3106" t="str">
        <f t="shared" si="435"/>
        <v>Safe</v>
      </c>
      <c r="T3106" t="str">
        <f t="shared" si="436"/>
        <v>Acceptable</v>
      </c>
      <c r="U3106" t="str">
        <f t="shared" si="437"/>
        <v>Acceptable</v>
      </c>
      <c r="V3106" t="str">
        <f t="shared" si="438"/>
        <v>Safe</v>
      </c>
      <c r="W3106" t="str">
        <f t="shared" si="439"/>
        <v>Acceptable</v>
      </c>
      <c r="AA3106" t="str">
        <f t="shared" si="440"/>
        <v>Not-Potable</v>
      </c>
      <c r="AB3106" t="str">
        <f t="shared" si="441"/>
        <v>Not-Potable</v>
      </c>
      <c r="AC3106" t="s">
        <v>40</v>
      </c>
    </row>
    <row r="3107" spans="2:29" x14ac:dyDescent="0.3">
      <c r="B3107">
        <v>9.1726245193335991</v>
      </c>
      <c r="C3107">
        <v>165.687547741972</v>
      </c>
      <c r="D3107">
        <v>113.191062320923</v>
      </c>
      <c r="E3107">
        <v>6.6188527588159296</v>
      </c>
      <c r="F3107">
        <v>372.55471309865101</v>
      </c>
      <c r="G3107">
        <v>420.42910963717401</v>
      </c>
      <c r="H3107">
        <v>13.3532592733022</v>
      </c>
      <c r="I3107">
        <v>72.974050836540002</v>
      </c>
      <c r="J3107">
        <v>3.6863952015541002</v>
      </c>
      <c r="O3107" t="str">
        <f t="shared" si="434"/>
        <v>Alkaline</v>
      </c>
      <c r="P3107" t="str" cm="1">
        <f t="array" ref="P3107">_xlfn.IFS(C3106&lt;=60,"Soft",
C3106&lt;120,"Moderately Soft",
C3106&lt;=170,"Desirable",
C3106&lt;=240,"Moderately Hard",
C3106&gt;240,"Hard")</f>
        <v>Desirable</v>
      </c>
      <c r="Q3107" t="str" cm="1">
        <f t="array" ref="Q3107">_xlfn.IFS(D3106&lt;50,"Non-Beneficial",
D3106&lt;=150,"Excellent",
D3106&lt;=250,"Good",
D3106&lt;=350,"Average",
D3106&lt;=500,"Poor",
D3106&lt;=800,"Very Poor",
D3106&gt;800,"Unacceptable")</f>
        <v>Excellent</v>
      </c>
      <c r="R3107" t="str">
        <f t="shared" si="433"/>
        <v>Unacceptable</v>
      </c>
      <c r="S3107" t="str">
        <f t="shared" si="435"/>
        <v>Safe</v>
      </c>
      <c r="T3107" t="str">
        <f t="shared" si="436"/>
        <v>Acceptable</v>
      </c>
      <c r="U3107" t="str">
        <f t="shared" si="437"/>
        <v>Acceptable</v>
      </c>
      <c r="V3107" t="str">
        <f t="shared" si="438"/>
        <v>Safe</v>
      </c>
      <c r="W3107" t="str">
        <f t="shared" si="439"/>
        <v>Acceptable</v>
      </c>
      <c r="AA3107" t="str">
        <f t="shared" si="440"/>
        <v>Not-Potable</v>
      </c>
      <c r="AB3107" t="str">
        <f t="shared" si="441"/>
        <v>Not-Potable</v>
      </c>
      <c r="AC3107" t="s">
        <v>40</v>
      </c>
    </row>
    <row r="3108" spans="2:29" x14ac:dyDescent="0.3">
      <c r="B3108">
        <f>$AG$27</f>
        <v>7.080794504276815</v>
      </c>
      <c r="C3108">
        <v>156.773180796145</v>
      </c>
      <c r="D3108">
        <v>230.84066584967698</v>
      </c>
      <c r="E3108">
        <v>7.2697949845776799</v>
      </c>
      <c r="F3108">
        <v>334.956099800814</v>
      </c>
      <c r="G3108">
        <v>378.25386945018602</v>
      </c>
      <c r="H3108">
        <v>19.247141172980601</v>
      </c>
      <c r="I3108">
        <v>81.571554019181505</v>
      </c>
      <c r="J3108">
        <v>5.5649015431792401</v>
      </c>
      <c r="O3108" t="str">
        <f t="shared" si="434"/>
        <v>Alkaline</v>
      </c>
      <c r="P3108" t="str" cm="1">
        <f t="array" ref="P3108">_xlfn.IFS(C3107&lt;=60,"Soft",
C3107&lt;120,"Moderately Soft",
C3107&lt;=170,"Desirable",
C3107&lt;=240,"Moderately Hard",
C3107&gt;240,"Hard")</f>
        <v>Desirable</v>
      </c>
      <c r="Q3108" t="str" cm="1">
        <f t="array" ref="Q3108">_xlfn.IFS(D3107&lt;50,"Non-Beneficial",
D3107&lt;=150,"Excellent",
D3107&lt;=250,"Good",
D3107&lt;=350,"Average",
D3107&lt;=500,"Poor",
D3107&lt;=800,"Very Poor",
D3107&gt;800,"Unacceptable")</f>
        <v>Excellent</v>
      </c>
      <c r="R3108" t="str">
        <f t="shared" si="433"/>
        <v>Needs Boiling</v>
      </c>
      <c r="S3108" t="str">
        <f t="shared" si="435"/>
        <v>Safe</v>
      </c>
      <c r="T3108" t="str">
        <f t="shared" si="436"/>
        <v>Acceptable</v>
      </c>
      <c r="U3108" t="str">
        <f t="shared" si="437"/>
        <v>Acceptable</v>
      </c>
      <c r="V3108" t="str">
        <f t="shared" si="438"/>
        <v>Safe</v>
      </c>
      <c r="W3108" t="str">
        <f t="shared" si="439"/>
        <v>Acceptable</v>
      </c>
      <c r="AA3108" t="str">
        <f t="shared" si="440"/>
        <v>Not-Potable</v>
      </c>
      <c r="AB3108" t="str">
        <f t="shared" si="441"/>
        <v>Potable</v>
      </c>
      <c r="AC3108" t="s">
        <v>40</v>
      </c>
    </row>
    <row r="3109" spans="2:29" x14ac:dyDescent="0.3">
      <c r="B3109">
        <v>3.3376289979634501</v>
      </c>
      <c r="C3109">
        <v>216.25708651504101</v>
      </c>
      <c r="D3109">
        <v>423.10827498169499</v>
      </c>
      <c r="E3109">
        <v>8.1306632850527603</v>
      </c>
      <c r="F3109">
        <f>$AH$27</f>
        <v>333.77577661081307</v>
      </c>
      <c r="G3109">
        <v>352.26407394793898</v>
      </c>
      <c r="H3109">
        <v>14.0296727368069</v>
      </c>
      <c r="I3109">
        <v>52.760960701014902</v>
      </c>
      <c r="J3109">
        <v>3.3001918826882601</v>
      </c>
      <c r="O3109" t="str">
        <f t="shared" si="434"/>
        <v>Neutral</v>
      </c>
      <c r="P3109" t="str" cm="1">
        <f t="array" ref="P3109">_xlfn.IFS(C3108&lt;=60,"Soft",
C3108&lt;120,"Moderately Soft",
C3108&lt;=170,"Desirable",
C3108&lt;=240,"Moderately Hard",
C3108&gt;240,"Hard")</f>
        <v>Desirable</v>
      </c>
      <c r="Q3109" t="str" cm="1">
        <f t="array" ref="Q3109">_xlfn.IFS(D3108&lt;50,"Non-Beneficial",
D3108&lt;=150,"Excellent",
D3108&lt;=250,"Good",
D3108&lt;=350,"Average",
D3108&lt;=500,"Poor",
D3108&lt;=800,"Very Poor",
D3108&gt;800,"Unacceptable")</f>
        <v>Good</v>
      </c>
      <c r="R3109" t="str">
        <f t="shared" si="433"/>
        <v>Unacceptable</v>
      </c>
      <c r="S3109" t="str">
        <f t="shared" si="435"/>
        <v>Safe</v>
      </c>
      <c r="T3109" t="str">
        <f t="shared" si="436"/>
        <v>Acceptable</v>
      </c>
      <c r="U3109" t="str">
        <f t="shared" si="437"/>
        <v>Acceptable</v>
      </c>
      <c r="V3109" t="str">
        <f t="shared" si="438"/>
        <v>Unsafe</v>
      </c>
      <c r="W3109" t="str">
        <f t="shared" si="439"/>
        <v>Unacceptable</v>
      </c>
      <c r="AA3109" t="str">
        <f t="shared" si="440"/>
        <v>Not-Potable</v>
      </c>
      <c r="AB3109" t="str">
        <f t="shared" si="441"/>
        <v>Not-Potable</v>
      </c>
      <c r="AC3109" t="s">
        <v>40</v>
      </c>
    </row>
    <row r="3110" spans="2:29" x14ac:dyDescent="0.3">
      <c r="B3110">
        <v>11.449739296302299</v>
      </c>
      <c r="C3110">
        <v>186.65264774501401</v>
      </c>
      <c r="D3110">
        <v>123.55344107252701</v>
      </c>
      <c r="E3110">
        <v>7.0655763034304497</v>
      </c>
      <c r="F3110">
        <v>321.83151256825499</v>
      </c>
      <c r="G3110">
        <v>503.96410999582901</v>
      </c>
      <c r="H3110">
        <v>16.282371267239199</v>
      </c>
      <c r="I3110">
        <v>77.152172750977996</v>
      </c>
      <c r="J3110">
        <v>5.1669034830424101</v>
      </c>
      <c r="O3110" t="str">
        <f t="shared" si="434"/>
        <v>Acidic</v>
      </c>
      <c r="P3110" t="str" cm="1">
        <f t="array" ref="P3110">_xlfn.IFS(C3109&lt;=60,"Soft",
C3109&lt;120,"Moderately Soft",
C3109&lt;=170,"Desirable",
C3109&lt;=240,"Moderately Hard",
C3109&gt;240,"Hard")</f>
        <v>Moderately Hard</v>
      </c>
      <c r="Q3110" t="str" cm="1">
        <f t="array" ref="Q3110">_xlfn.IFS(D3109&lt;50,"Non-Beneficial",
D3109&lt;=150,"Excellent",
D3109&lt;=250,"Good",
D3109&lt;=350,"Average",
D3109&lt;=500,"Poor",
D3109&lt;=800,"Very Poor",
D3109&gt;800,"Unacceptable")</f>
        <v>Poor</v>
      </c>
      <c r="R3110" t="str">
        <f t="shared" si="433"/>
        <v>Unacceptable</v>
      </c>
      <c r="S3110" t="str">
        <f t="shared" si="435"/>
        <v>Safe</v>
      </c>
      <c r="T3110" t="str">
        <f t="shared" si="436"/>
        <v>Acceptable</v>
      </c>
      <c r="U3110" t="str">
        <f t="shared" si="437"/>
        <v>Acceptable</v>
      </c>
      <c r="V3110" t="str">
        <f t="shared" si="438"/>
        <v>Safe</v>
      </c>
      <c r="W3110" t="str">
        <f t="shared" si="439"/>
        <v>Acceptable</v>
      </c>
      <c r="AA3110" t="str">
        <f t="shared" si="440"/>
        <v>Not-Potable</v>
      </c>
      <c r="AB3110" t="str">
        <f t="shared" si="441"/>
        <v>Not-Potable</v>
      </c>
      <c r="AC3110" t="s">
        <v>40</v>
      </c>
    </row>
    <row r="3111" spans="2:29" x14ac:dyDescent="0.3">
      <c r="B3111">
        <v>6.2836787946345503</v>
      </c>
      <c r="C3111">
        <v>205.37662384086599</v>
      </c>
      <c r="D3111">
        <v>199.054365477359</v>
      </c>
      <c r="E3111">
        <v>7.0783445555473303</v>
      </c>
      <c r="F3111">
        <v>284.206021481449</v>
      </c>
      <c r="G3111">
        <v>471.904031965613</v>
      </c>
      <c r="H3111">
        <v>18.027159728438999</v>
      </c>
      <c r="I3111">
        <v>64.362608409059305</v>
      </c>
      <c r="J3111">
        <v>4.4807713100948003</v>
      </c>
      <c r="O3111" t="str">
        <f t="shared" si="434"/>
        <v>Highly Alkaline</v>
      </c>
      <c r="P3111" t="str" cm="1">
        <f t="array" ref="P3111">_xlfn.IFS(C3110&lt;=60,"Soft",
C3110&lt;120,"Moderately Soft",
C3110&lt;=170,"Desirable",
C3110&lt;=240,"Moderately Hard",
C3110&gt;240,"Hard")</f>
        <v>Moderately Hard</v>
      </c>
      <c r="Q3111" t="str" cm="1">
        <f t="array" ref="Q3111">_xlfn.IFS(D3110&lt;50,"Non-Beneficial",
D3110&lt;=150,"Excellent",
D3110&lt;=250,"Good",
D3110&lt;=350,"Average",
D3110&lt;=500,"Poor",
D3110&lt;=800,"Very Poor",
D3110&gt;800,"Unacceptable")</f>
        <v>Excellent</v>
      </c>
      <c r="R3111" t="str">
        <f t="shared" si="433"/>
        <v>Unacceptable</v>
      </c>
      <c r="S3111" t="str">
        <f t="shared" si="435"/>
        <v>Safe</v>
      </c>
      <c r="T3111" t="str">
        <f t="shared" si="436"/>
        <v>Unacceptable</v>
      </c>
      <c r="U3111" t="str">
        <f t="shared" si="437"/>
        <v>Acceptable</v>
      </c>
      <c r="V3111" t="str">
        <f t="shared" si="438"/>
        <v>Safe</v>
      </c>
      <c r="W3111" t="str">
        <f t="shared" si="439"/>
        <v>Unacceptable</v>
      </c>
      <c r="AA3111" t="str">
        <f t="shared" si="440"/>
        <v>Not-Potable</v>
      </c>
      <c r="AB3111" t="str">
        <f t="shared" si="441"/>
        <v>Not-Potable</v>
      </c>
      <c r="AC3111" t="s">
        <v>40</v>
      </c>
    </row>
    <row r="3112" spans="2:29" x14ac:dyDescent="0.3">
      <c r="B3112">
        <f>$AG$27</f>
        <v>7.080794504276815</v>
      </c>
      <c r="C3112">
        <v>192.40787636598</v>
      </c>
      <c r="D3112">
        <v>254.60300792785401</v>
      </c>
      <c r="E3112">
        <v>8.2314746096834295</v>
      </c>
      <c r="F3112">
        <f>$AH$27</f>
        <v>333.77577661081307</v>
      </c>
      <c r="G3112">
        <v>465.88395466644602</v>
      </c>
      <c r="H3112">
        <v>16.657294027037299</v>
      </c>
      <c r="I3112">
        <v>58.3601249098433</v>
      </c>
      <c r="J3112">
        <v>3.5436962990588499</v>
      </c>
      <c r="O3112" t="str">
        <f t="shared" si="434"/>
        <v>Acidic</v>
      </c>
      <c r="P3112" t="str" cm="1">
        <f t="array" ref="P3112">_xlfn.IFS(C3111&lt;=60,"Soft",
C3111&lt;120,"Moderately Soft",
C3111&lt;=170,"Desirable",
C3111&lt;=240,"Moderately Hard",
C3111&gt;240,"Hard")</f>
        <v>Moderately Hard</v>
      </c>
      <c r="Q3112" t="str" cm="1">
        <f t="array" ref="Q3112">_xlfn.IFS(D3111&lt;50,"Non-Beneficial",
D3111&lt;=150,"Excellent",
D3111&lt;=250,"Good",
D3111&lt;=350,"Average",
D3111&lt;=500,"Poor",
D3111&lt;=800,"Very Poor",
D3111&gt;800,"Unacceptable")</f>
        <v>Good</v>
      </c>
      <c r="R3112" t="str">
        <f t="shared" si="433"/>
        <v>Unacceptable</v>
      </c>
      <c r="S3112" t="str">
        <f t="shared" si="435"/>
        <v>Safe</v>
      </c>
      <c r="T3112" t="str">
        <f t="shared" si="436"/>
        <v>Acceptable</v>
      </c>
      <c r="U3112" t="str">
        <f t="shared" si="437"/>
        <v>Acceptable</v>
      </c>
      <c r="V3112" t="str">
        <f t="shared" si="438"/>
        <v>Safe</v>
      </c>
      <c r="W3112" t="str">
        <f t="shared" si="439"/>
        <v>Acceptable</v>
      </c>
      <c r="AA3112" t="str">
        <f t="shared" si="440"/>
        <v>Not-Potable</v>
      </c>
      <c r="AB3112" t="str">
        <f t="shared" si="441"/>
        <v>Not-Potable</v>
      </c>
      <c r="AC3112" t="s">
        <v>40</v>
      </c>
    </row>
    <row r="3113" spans="2:29" x14ac:dyDescent="0.3">
      <c r="B3113">
        <v>8.7617684047597599</v>
      </c>
      <c r="C3113">
        <v>212.426951837046</v>
      </c>
      <c r="D3113">
        <v>141.68924869029601</v>
      </c>
      <c r="E3113">
        <v>6.3857326295144503</v>
      </c>
      <c r="F3113">
        <f>$AH$27</f>
        <v>333.77577661081307</v>
      </c>
      <c r="G3113">
        <v>488.59954738839002</v>
      </c>
      <c r="H3113">
        <v>12.6018012058154</v>
      </c>
      <c r="I3113">
        <v>60.237073307425703</v>
      </c>
      <c r="J3113">
        <v>4.6735478549126901</v>
      </c>
      <c r="O3113" t="str">
        <f t="shared" si="434"/>
        <v>Neutral</v>
      </c>
      <c r="P3113" t="str" cm="1">
        <f t="array" ref="P3113">_xlfn.IFS(C3112&lt;=60,"Soft",
C3112&lt;120,"Moderately Soft",
C3112&lt;=170,"Desirable",
C3112&lt;=240,"Moderately Hard",
C3112&gt;240,"Hard")</f>
        <v>Moderately Hard</v>
      </c>
      <c r="Q3113" t="str" cm="1">
        <f t="array" ref="Q3113">_xlfn.IFS(D3112&lt;50,"Non-Beneficial",
D3112&lt;=150,"Excellent",
D3112&lt;=250,"Good",
D3112&lt;=350,"Average",
D3112&lt;=500,"Poor",
D3112&lt;=800,"Very Poor",
D3112&gt;800,"Unacceptable")</f>
        <v>Average</v>
      </c>
      <c r="R3113" t="str">
        <f t="shared" si="433"/>
        <v>Unacceptable</v>
      </c>
      <c r="S3113" t="str">
        <f t="shared" si="435"/>
        <v>Safe</v>
      </c>
      <c r="T3113" t="str">
        <f t="shared" si="436"/>
        <v>Acceptable</v>
      </c>
      <c r="U3113" t="str">
        <f t="shared" si="437"/>
        <v>Acceptable</v>
      </c>
      <c r="V3113" t="str">
        <f t="shared" si="438"/>
        <v>Safe</v>
      </c>
      <c r="W3113" t="str">
        <f t="shared" si="439"/>
        <v>Acceptable</v>
      </c>
      <c r="AA3113" t="str">
        <f t="shared" si="440"/>
        <v>Not-Potable</v>
      </c>
      <c r="AB3113" t="str">
        <f t="shared" si="441"/>
        <v>Potable</v>
      </c>
      <c r="AC3113" t="s">
        <v>40</v>
      </c>
    </row>
    <row r="3114" spans="2:29" x14ac:dyDescent="0.3">
      <c r="B3114">
        <v>6.6167306904115897</v>
      </c>
      <c r="C3114">
        <v>195.09696752734399</v>
      </c>
      <c r="D3114">
        <v>342.77760399691897</v>
      </c>
      <c r="E3114">
        <v>7.6326385070904603</v>
      </c>
      <c r="F3114">
        <f>$AH$27</f>
        <v>333.77577661081307</v>
      </c>
      <c r="G3114">
        <v>417.46508017086302</v>
      </c>
      <c r="H3114">
        <v>13.4325566714512</v>
      </c>
      <c r="I3114">
        <v>47.945936181332897</v>
      </c>
      <c r="J3114">
        <v>3.6223792415742402</v>
      </c>
      <c r="O3114" t="str">
        <f t="shared" si="434"/>
        <v>Alkaline</v>
      </c>
      <c r="P3114" t="str" cm="1">
        <f t="array" ref="P3114">_xlfn.IFS(C3113&lt;=60,"Soft",
C3113&lt;120,"Moderately Soft",
C3113&lt;=170,"Desirable",
C3113&lt;=240,"Moderately Hard",
C3113&gt;240,"Hard")</f>
        <v>Moderately Hard</v>
      </c>
      <c r="Q3114" t="str" cm="1">
        <f t="array" ref="Q3114">_xlfn.IFS(D3113&lt;50,"Non-Beneficial",
D3113&lt;=150,"Excellent",
D3113&lt;=250,"Good",
D3113&lt;=350,"Average",
D3113&lt;=500,"Poor",
D3113&lt;=800,"Very Poor",
D3113&gt;800,"Unacceptable")</f>
        <v>Excellent</v>
      </c>
      <c r="R3114" t="str">
        <f t="shared" si="433"/>
        <v>Needs Boiling</v>
      </c>
      <c r="S3114" t="str">
        <f t="shared" si="435"/>
        <v>Safe</v>
      </c>
      <c r="T3114" t="str">
        <f t="shared" si="436"/>
        <v>Acceptable</v>
      </c>
      <c r="U3114" t="str">
        <f t="shared" si="437"/>
        <v>Acceptable</v>
      </c>
      <c r="V3114" t="str">
        <f t="shared" si="438"/>
        <v>Safe</v>
      </c>
      <c r="W3114" t="str">
        <f t="shared" si="439"/>
        <v>Acceptable</v>
      </c>
      <c r="AA3114" t="str">
        <f t="shared" si="440"/>
        <v>Not-Potable</v>
      </c>
      <c r="AB3114" t="str">
        <f t="shared" si="441"/>
        <v>Potable</v>
      </c>
      <c r="AC3114" t="s">
        <v>40</v>
      </c>
    </row>
    <row r="3115" spans="2:29" x14ac:dyDescent="0.3">
      <c r="B3115">
        <v>7.7345692033449396</v>
      </c>
      <c r="C3115">
        <v>230.91950587872401</v>
      </c>
      <c r="D3115">
        <v>217.76594455022499</v>
      </c>
      <c r="E3115">
        <v>6.9085909098786402</v>
      </c>
      <c r="F3115">
        <f>$AH$27</f>
        <v>333.77577661081307</v>
      </c>
      <c r="G3115">
        <v>395.11496120952597</v>
      </c>
      <c r="H3115">
        <v>15.0335572022703</v>
      </c>
      <c r="I3115">
        <v>92.697368844957595</v>
      </c>
      <c r="J3115">
        <v>3.8214559745649099</v>
      </c>
      <c r="O3115" t="str">
        <f t="shared" si="434"/>
        <v>Drinkable</v>
      </c>
      <c r="P3115" t="str" cm="1">
        <f t="array" ref="P3115">_xlfn.IFS(C3114&lt;=60,"Soft",
C3114&lt;120,"Moderately Soft",
C3114&lt;=170,"Desirable",
C3114&lt;=240,"Moderately Hard",
C3114&gt;240,"Hard")</f>
        <v>Moderately Hard</v>
      </c>
      <c r="Q3115" t="str" cm="1">
        <f t="array" ref="Q3115">_xlfn.IFS(D3114&lt;50,"Non-Beneficial",
D3114&lt;=150,"Excellent",
D3114&lt;=250,"Good",
D3114&lt;=350,"Average",
D3114&lt;=500,"Poor",
D3114&lt;=800,"Very Poor",
D3114&gt;800,"Unacceptable")</f>
        <v>Average</v>
      </c>
      <c r="R3115" t="str">
        <f t="shared" si="433"/>
        <v>Unacceptable</v>
      </c>
      <c r="S3115" t="str">
        <f t="shared" si="435"/>
        <v>Safe</v>
      </c>
      <c r="T3115" t="str">
        <f t="shared" si="436"/>
        <v>Acceptable</v>
      </c>
      <c r="U3115" t="str">
        <f t="shared" si="437"/>
        <v>Acceptable</v>
      </c>
      <c r="V3115" t="str">
        <f t="shared" si="438"/>
        <v>Safe</v>
      </c>
      <c r="W3115" t="str">
        <f t="shared" si="439"/>
        <v>Acceptable</v>
      </c>
      <c r="AA3115" t="str">
        <f t="shared" si="440"/>
        <v>Not-Potable</v>
      </c>
      <c r="AB3115" t="str">
        <f t="shared" si="441"/>
        <v>Potable</v>
      </c>
      <c r="AC3115" t="s">
        <v>40</v>
      </c>
    </row>
    <row r="3116" spans="2:29" x14ac:dyDescent="0.3">
      <c r="B3116">
        <v>6.9715771819511296</v>
      </c>
      <c r="C3116">
        <v>185.90693756838701</v>
      </c>
      <c r="D3116">
        <v>279.59987873012301</v>
      </c>
      <c r="E3116">
        <v>7.2145102118909703</v>
      </c>
      <c r="F3116">
        <v>349.74387911347497</v>
      </c>
      <c r="G3116">
        <v>414.06735428108902</v>
      </c>
      <c r="H3116">
        <v>19.8829169738787</v>
      </c>
      <c r="I3116">
        <v>36.179002858420397</v>
      </c>
      <c r="J3116">
        <v>3.2263485005753401</v>
      </c>
      <c r="O3116" t="str">
        <f t="shared" si="434"/>
        <v>Neutral</v>
      </c>
      <c r="P3116" t="str" cm="1">
        <f t="array" ref="P3116">_xlfn.IFS(C3115&lt;=60,"Soft",
C3115&lt;120,"Moderately Soft",
C3115&lt;=170,"Desirable",
C3115&lt;=240,"Moderately Hard",
C3115&gt;240,"Hard")</f>
        <v>Moderately Hard</v>
      </c>
      <c r="Q3116" t="str" cm="1">
        <f t="array" ref="Q3116">_xlfn.IFS(D3115&lt;50,"Non-Beneficial",
D3115&lt;=150,"Excellent",
D3115&lt;=250,"Good",
D3115&lt;=350,"Average",
D3115&lt;=500,"Poor",
D3115&lt;=800,"Very Poor",
D3115&gt;800,"Unacceptable")</f>
        <v>Good</v>
      </c>
      <c r="R3116" t="str">
        <f t="shared" si="433"/>
        <v>Needs Boiling</v>
      </c>
      <c r="S3116" t="str">
        <f t="shared" si="435"/>
        <v>Safe</v>
      </c>
      <c r="T3116" t="str">
        <f t="shared" si="436"/>
        <v>Acceptable</v>
      </c>
      <c r="U3116" t="str">
        <f t="shared" si="437"/>
        <v>Acceptable</v>
      </c>
      <c r="V3116" t="str">
        <f t="shared" si="438"/>
        <v>Unsafe</v>
      </c>
      <c r="W3116" t="str">
        <f t="shared" si="439"/>
        <v>Acceptable</v>
      </c>
      <c r="AA3116" t="str">
        <f t="shared" si="440"/>
        <v>Not-Potable</v>
      </c>
      <c r="AB3116" t="str">
        <f t="shared" si="441"/>
        <v>Potable</v>
      </c>
      <c r="AC3116" t="s">
        <v>40</v>
      </c>
    </row>
    <row r="3117" spans="2:29" x14ac:dyDescent="0.3">
      <c r="B3117">
        <v>4.70918674718048</v>
      </c>
      <c r="C3117">
        <v>179.14101824258901</v>
      </c>
      <c r="D3117">
        <v>222.914185773143</v>
      </c>
      <c r="E3117">
        <v>6.7742761211157196</v>
      </c>
      <c r="F3117">
        <v>407.417977243113</v>
      </c>
      <c r="G3117">
        <v>371.26484280956799</v>
      </c>
      <c r="H3117">
        <v>18.1868005369694</v>
      </c>
      <c r="I3117">
        <v>86.528627224484794</v>
      </c>
      <c r="J3117">
        <v>3.8600839516260699</v>
      </c>
      <c r="O3117" t="str">
        <f t="shared" si="434"/>
        <v>Neutral</v>
      </c>
      <c r="P3117" t="str" cm="1">
        <f t="array" ref="P3117">_xlfn.IFS(C3116&lt;=60,"Soft",
C3116&lt;120,"Moderately Soft",
C3116&lt;=170,"Desirable",
C3116&lt;=240,"Moderately Hard",
C3116&gt;240,"Hard")</f>
        <v>Moderately Hard</v>
      </c>
      <c r="Q3117" t="str" cm="1">
        <f t="array" ref="Q3117">_xlfn.IFS(D3116&lt;50,"Non-Beneficial",
D3116&lt;=150,"Excellent",
D3116&lt;=250,"Good",
D3116&lt;=350,"Average",
D3116&lt;=500,"Poor",
D3116&lt;=800,"Very Poor",
D3116&gt;800,"Unacceptable")</f>
        <v>Average</v>
      </c>
      <c r="R3117" t="str">
        <f t="shared" si="433"/>
        <v>Unacceptable</v>
      </c>
      <c r="S3117" t="str">
        <f t="shared" si="435"/>
        <v>Safe</v>
      </c>
      <c r="T3117" t="str">
        <f t="shared" si="436"/>
        <v>Acceptable</v>
      </c>
      <c r="U3117" t="str">
        <f t="shared" si="437"/>
        <v>Acceptable</v>
      </c>
      <c r="V3117" t="str">
        <f t="shared" si="438"/>
        <v>Safe</v>
      </c>
      <c r="W3117" t="str">
        <f t="shared" si="439"/>
        <v>Acceptable</v>
      </c>
      <c r="AA3117" t="str">
        <f t="shared" si="440"/>
        <v>Not-Potable</v>
      </c>
      <c r="AB3117" t="str">
        <f t="shared" si="441"/>
        <v>Potable</v>
      </c>
      <c r="AC3117" t="s">
        <v>40</v>
      </c>
    </row>
    <row r="3118" spans="2:29" x14ac:dyDescent="0.3">
      <c r="B3118">
        <v>5.23000318952593</v>
      </c>
      <c r="C3118">
        <v>176.71402344076799</v>
      </c>
      <c r="D3118">
        <v>279.71891806144998</v>
      </c>
      <c r="E3118">
        <v>7.5979805828395603</v>
      </c>
      <c r="F3118">
        <v>413.91400052244501</v>
      </c>
      <c r="G3118">
        <v>440.35537377319099</v>
      </c>
      <c r="H3118">
        <v>14.4236141269885</v>
      </c>
      <c r="I3118">
        <v>72.837370205568405</v>
      </c>
      <c r="J3118">
        <v>3.0456121059343499</v>
      </c>
      <c r="O3118" t="str">
        <f t="shared" si="434"/>
        <v>Acidic</v>
      </c>
      <c r="P3118" t="str" cm="1">
        <f t="array" ref="P3118">_xlfn.IFS(C3117&lt;=60,"Soft",
C3117&lt;120,"Moderately Soft",
C3117&lt;=170,"Desirable",
C3117&lt;=240,"Moderately Hard",
C3117&gt;240,"Hard")</f>
        <v>Moderately Hard</v>
      </c>
      <c r="Q3118" t="str" cm="1">
        <f t="array" ref="Q3118">_xlfn.IFS(D3117&lt;50,"Non-Beneficial",
D3117&lt;=150,"Excellent",
D3117&lt;=250,"Good",
D3117&lt;=350,"Average",
D3117&lt;=500,"Poor",
D3117&lt;=800,"Very Poor",
D3117&gt;800,"Unacceptable")</f>
        <v>Good</v>
      </c>
      <c r="R3118" t="str">
        <f t="shared" si="433"/>
        <v>Needs Boiling</v>
      </c>
      <c r="S3118" t="str">
        <f t="shared" si="435"/>
        <v>Unsafe</v>
      </c>
      <c r="T3118" t="str">
        <f t="shared" si="436"/>
        <v>Acceptable</v>
      </c>
      <c r="U3118" t="str">
        <f t="shared" si="437"/>
        <v>Acceptable</v>
      </c>
      <c r="V3118" t="str">
        <f t="shared" si="438"/>
        <v>Unsafe</v>
      </c>
      <c r="W3118" t="str">
        <f t="shared" si="439"/>
        <v>Acceptable</v>
      </c>
      <c r="AA3118" t="str">
        <f t="shared" si="440"/>
        <v>Not-Potable</v>
      </c>
      <c r="AB3118" t="str">
        <f t="shared" si="441"/>
        <v>Not-Potable</v>
      </c>
      <c r="AC3118" t="s">
        <v>40</v>
      </c>
    </row>
    <row r="3119" spans="2:29" x14ac:dyDescent="0.3">
      <c r="B3119">
        <v>5.2741853895897899</v>
      </c>
      <c r="C3119">
        <v>227.340185984226</v>
      </c>
      <c r="D3119">
        <v>176.05535759032799</v>
      </c>
      <c r="E3119">
        <v>6.3269795034473102</v>
      </c>
      <c r="F3119">
        <v>358.58990296326499</v>
      </c>
      <c r="G3119">
        <v>489.43459061953303</v>
      </c>
      <c r="H3119">
        <v>11.199190929652</v>
      </c>
      <c r="I3119">
        <f>$AI$27</f>
        <v>66.396292946768</v>
      </c>
      <c r="J3119">
        <v>4.3644263917318096</v>
      </c>
      <c r="O3119" t="str">
        <f t="shared" si="434"/>
        <v>Acidic</v>
      </c>
      <c r="P3119" t="str" cm="1">
        <f t="array" ref="P3119">_xlfn.IFS(C3118&lt;=60,"Soft",
C3118&lt;120,"Moderately Soft",
C3118&lt;=170,"Desirable",
C3118&lt;=240,"Moderately Hard",
C3118&gt;240,"Hard")</f>
        <v>Moderately Hard</v>
      </c>
      <c r="Q3119" t="str" cm="1">
        <f t="array" ref="Q3119">_xlfn.IFS(D3118&lt;50,"Non-Beneficial",
D3118&lt;=150,"Excellent",
D3118&lt;=250,"Good",
D3118&lt;=350,"Average",
D3118&lt;=500,"Poor",
D3118&lt;=800,"Very Poor",
D3118&gt;800,"Unacceptable")</f>
        <v>Average</v>
      </c>
      <c r="R3119" t="str">
        <f t="shared" si="433"/>
        <v>Unacceptable</v>
      </c>
      <c r="S3119" t="str">
        <f t="shared" si="435"/>
        <v>Unsafe</v>
      </c>
      <c r="T3119" t="str">
        <f t="shared" si="436"/>
        <v>Acceptable</v>
      </c>
      <c r="U3119" t="str">
        <f t="shared" si="437"/>
        <v>Acceptable</v>
      </c>
      <c r="V3119" t="str">
        <f t="shared" si="438"/>
        <v>Safe</v>
      </c>
      <c r="W3119" t="str">
        <f t="shared" si="439"/>
        <v>Acceptable</v>
      </c>
      <c r="AA3119" t="str">
        <f t="shared" si="440"/>
        <v>Not-Potable</v>
      </c>
      <c r="AB3119" t="str">
        <f t="shared" si="441"/>
        <v>Not-Potable</v>
      </c>
      <c r="AC3119" t="s">
        <v>40</v>
      </c>
    </row>
    <row r="3120" spans="2:29" x14ac:dyDescent="0.3">
      <c r="B3120">
        <v>8.4334431041729196</v>
      </c>
      <c r="C3120">
        <v>224.85608904654001</v>
      </c>
      <c r="D3120">
        <v>128.334612410777</v>
      </c>
      <c r="E3120">
        <v>6.17949587081955</v>
      </c>
      <c r="F3120">
        <v>327.533276455487</v>
      </c>
      <c r="G3120">
        <v>411.84994946763101</v>
      </c>
      <c r="H3120">
        <v>17.400425875755001</v>
      </c>
      <c r="I3120">
        <v>72.917305284591293</v>
      </c>
      <c r="J3120">
        <v>3.8247341378467099</v>
      </c>
      <c r="O3120" t="str">
        <f t="shared" si="434"/>
        <v>Acidic</v>
      </c>
      <c r="P3120" t="str" cm="1">
        <f t="array" ref="P3120">_xlfn.IFS(C3119&lt;=60,"Soft",
C3119&lt;120,"Moderately Soft",
C3119&lt;=170,"Desirable",
C3119&lt;=240,"Moderately Hard",
C3119&gt;240,"Hard")</f>
        <v>Moderately Hard</v>
      </c>
      <c r="Q3120" t="str" cm="1">
        <f t="array" ref="Q3120">_xlfn.IFS(D3119&lt;50,"Non-Beneficial",
D3119&lt;=150,"Excellent",
D3119&lt;=250,"Good",
D3119&lt;=350,"Average",
D3119&lt;=500,"Poor",
D3119&lt;=800,"Very Poor",
D3119&gt;800,"Unacceptable")</f>
        <v>Good</v>
      </c>
      <c r="R3120" t="str">
        <f t="shared" si="433"/>
        <v>Needs Boiling</v>
      </c>
      <c r="S3120" t="str">
        <f t="shared" si="435"/>
        <v>Safe</v>
      </c>
      <c r="T3120" t="str">
        <f t="shared" si="436"/>
        <v>Acceptable</v>
      </c>
      <c r="U3120" t="str">
        <f t="shared" si="437"/>
        <v>Acceptable</v>
      </c>
      <c r="V3120" t="str">
        <f t="shared" si="438"/>
        <v>Safe</v>
      </c>
      <c r="W3120" t="str">
        <f t="shared" si="439"/>
        <v>Acceptable</v>
      </c>
      <c r="AA3120" t="str">
        <f t="shared" si="440"/>
        <v>Not-Potable</v>
      </c>
      <c r="AB3120" t="str">
        <f t="shared" si="441"/>
        <v>Potable</v>
      </c>
      <c r="AC3120" t="s">
        <v>35</v>
      </c>
    </row>
    <row r="3121" spans="2:29" x14ac:dyDescent="0.3">
      <c r="B3121">
        <v>6.8478632116929603</v>
      </c>
      <c r="C3121">
        <v>234.94220288926101</v>
      </c>
      <c r="D3121">
        <v>244.56174888097499</v>
      </c>
      <c r="E3121">
        <v>5.5962405072865797</v>
      </c>
      <c r="F3121">
        <v>334.87304622000897</v>
      </c>
      <c r="G3121">
        <v>337.57315116789903</v>
      </c>
      <c r="H3121">
        <v>9.5152921423017407</v>
      </c>
      <c r="I3121">
        <v>77.297300185914096</v>
      </c>
      <c r="J3121">
        <v>4.9211957300136104</v>
      </c>
      <c r="O3121" t="str">
        <f t="shared" si="434"/>
        <v>Alkaline</v>
      </c>
      <c r="P3121" t="str" cm="1">
        <f t="array" ref="P3121">_xlfn.IFS(C3120&lt;=60,"Soft",
C3120&lt;120,"Moderately Soft",
C3120&lt;=170,"Desirable",
C3120&lt;=240,"Moderately Hard",
C3120&gt;240,"Hard")</f>
        <v>Moderately Hard</v>
      </c>
      <c r="Q3121" t="str" cm="1">
        <f t="array" ref="Q3121">_xlfn.IFS(D3120&lt;50,"Non-Beneficial",
D3120&lt;=150,"Excellent",
D3120&lt;=250,"Good",
D3120&lt;=350,"Average",
D3120&lt;=500,"Poor",
D3120&lt;=800,"Very Poor",
D3120&gt;800,"Unacceptable")</f>
        <v>Excellent</v>
      </c>
      <c r="R3121" t="str">
        <f t="shared" si="433"/>
        <v>Needs Boiling</v>
      </c>
      <c r="S3121" t="str">
        <f t="shared" si="435"/>
        <v>Safe</v>
      </c>
      <c r="T3121" t="str">
        <f t="shared" si="436"/>
        <v>Acceptable</v>
      </c>
      <c r="U3121" t="str">
        <f t="shared" si="437"/>
        <v>Acceptable</v>
      </c>
      <c r="V3121" t="str">
        <f t="shared" si="438"/>
        <v>Safe</v>
      </c>
      <c r="W3121" t="str">
        <f t="shared" si="439"/>
        <v>Acceptable</v>
      </c>
      <c r="AA3121" t="str">
        <f t="shared" si="440"/>
        <v>Not-Potable</v>
      </c>
      <c r="AB3121" t="str">
        <f t="shared" si="441"/>
        <v>Potable</v>
      </c>
      <c r="AC3121" t="s">
        <v>35</v>
      </c>
    </row>
    <row r="3122" spans="2:29" x14ac:dyDescent="0.3">
      <c r="B3122">
        <v>7.2635450702153701</v>
      </c>
      <c r="C3122">
        <v>160.443064831409</v>
      </c>
      <c r="D3122">
        <v>161.297069232947</v>
      </c>
      <c r="E3122">
        <v>8.0910140046382999</v>
      </c>
      <c r="F3122">
        <v>328.447174470135</v>
      </c>
      <c r="G3122">
        <v>478.51508117236699</v>
      </c>
      <c r="H3122">
        <v>12.814835520863699</v>
      </c>
      <c r="I3122">
        <v>43.592301156286403</v>
      </c>
      <c r="J3122">
        <v>3.9505297370835999</v>
      </c>
      <c r="O3122" t="str">
        <f t="shared" si="434"/>
        <v>Neutral</v>
      </c>
      <c r="P3122" t="str" cm="1">
        <f t="array" ref="P3122">_xlfn.IFS(C3121&lt;=60,"Soft",
C3121&lt;120,"Moderately Soft",
C3121&lt;=170,"Desirable",
C3121&lt;=240,"Moderately Hard",
C3121&gt;240,"Hard")</f>
        <v>Moderately Hard</v>
      </c>
      <c r="Q3122" t="str" cm="1">
        <f t="array" ref="Q3122">_xlfn.IFS(D3121&lt;50,"Non-Beneficial",
D3121&lt;=150,"Excellent",
D3121&lt;=250,"Good",
D3121&lt;=350,"Average",
D3121&lt;=500,"Poor",
D3121&lt;=800,"Very Poor",
D3121&gt;800,"Unacceptable")</f>
        <v>Good</v>
      </c>
      <c r="R3122" t="str">
        <f t="shared" si="433"/>
        <v>Needs Boiling</v>
      </c>
      <c r="S3122" t="str">
        <f t="shared" si="435"/>
        <v>Safe</v>
      </c>
      <c r="T3122" t="str">
        <f t="shared" si="436"/>
        <v>Acceptable</v>
      </c>
      <c r="U3122" t="str">
        <f t="shared" si="437"/>
        <v>Acceptable</v>
      </c>
      <c r="V3122" t="str">
        <f t="shared" si="438"/>
        <v>Safe</v>
      </c>
      <c r="W3122" t="str">
        <f t="shared" si="439"/>
        <v>Acceptable</v>
      </c>
      <c r="AA3122" t="str">
        <f t="shared" si="440"/>
        <v>Potable</v>
      </c>
      <c r="AB3122" t="str">
        <f t="shared" si="441"/>
        <v>Potable</v>
      </c>
      <c r="AC3122" t="s">
        <v>35</v>
      </c>
    </row>
    <row r="3123" spans="2:29" x14ac:dyDescent="0.3">
      <c r="B3123">
        <v>6.7332668829308302</v>
      </c>
      <c r="C3123">
        <v>191.30562738225001</v>
      </c>
      <c r="D3123">
        <v>61.933305623244294</v>
      </c>
      <c r="E3123">
        <v>7.7397710303673302</v>
      </c>
      <c r="F3123">
        <f>$AH$27</f>
        <v>333.77577661081307</v>
      </c>
      <c r="G3123">
        <v>424.66682170643202</v>
      </c>
      <c r="H3123">
        <v>20.811342475991601</v>
      </c>
      <c r="I3123">
        <v>98.367824775317899</v>
      </c>
      <c r="J3123">
        <v>3.76569364810458</v>
      </c>
      <c r="O3123" t="str">
        <f t="shared" si="434"/>
        <v>Neutral</v>
      </c>
      <c r="P3123" t="str" cm="1">
        <f t="array" ref="P3123">_xlfn.IFS(C3122&lt;=60,"Soft",
C3122&lt;120,"Moderately Soft",
C3122&lt;=170,"Desirable",
C3122&lt;=240,"Moderately Hard",
C3122&gt;240,"Hard")</f>
        <v>Desirable</v>
      </c>
      <c r="Q3123" t="str" cm="1">
        <f t="array" ref="Q3123">_xlfn.IFS(D3122&lt;50,"Non-Beneficial",
D3122&lt;=150,"Excellent",
D3122&lt;=250,"Good",
D3122&lt;=350,"Average",
D3122&lt;=500,"Poor",
D3122&lt;=800,"Very Poor",
D3122&gt;800,"Unacceptable")</f>
        <v>Good</v>
      </c>
      <c r="R3123" t="str">
        <f t="shared" si="433"/>
        <v>Unacceptable</v>
      </c>
      <c r="S3123" t="str">
        <f t="shared" si="435"/>
        <v>Safe</v>
      </c>
      <c r="T3123" t="str">
        <f t="shared" si="436"/>
        <v>Acceptable</v>
      </c>
      <c r="U3123" t="str">
        <f t="shared" si="437"/>
        <v>Acceptable</v>
      </c>
      <c r="V3123" t="str">
        <f t="shared" si="438"/>
        <v>Safe</v>
      </c>
      <c r="W3123" t="str">
        <f t="shared" si="439"/>
        <v>Acceptable</v>
      </c>
      <c r="AA3123" t="str">
        <f t="shared" si="440"/>
        <v>Not-Potable</v>
      </c>
      <c r="AB3123" t="str">
        <f t="shared" si="441"/>
        <v>Potable</v>
      </c>
      <c r="AC3123" t="s">
        <v>35</v>
      </c>
    </row>
    <row r="3124" spans="2:29" x14ac:dyDescent="0.3">
      <c r="B3124">
        <f>$AG$27</f>
        <v>7.080794504276815</v>
      </c>
      <c r="C3124">
        <v>258.44726516563298</v>
      </c>
      <c r="D3124">
        <v>254.98329539880899</v>
      </c>
      <c r="E3124">
        <v>4.9221668792575599</v>
      </c>
      <c r="F3124">
        <v>341.03958001887298</v>
      </c>
      <c r="G3124">
        <v>425.79701930688901</v>
      </c>
      <c r="H3124">
        <v>18.993663252019399</v>
      </c>
      <c r="I3124">
        <v>67.400673352987894</v>
      </c>
      <c r="J3124">
        <v>3.6919465096394402</v>
      </c>
      <c r="O3124" t="str">
        <f t="shared" si="434"/>
        <v>Drinkable</v>
      </c>
      <c r="P3124" t="str" cm="1">
        <f t="array" ref="P3124">_xlfn.IFS(C3123&lt;=60,"Soft",
C3123&lt;120,"Moderately Soft",
C3123&lt;=170,"Desirable",
C3123&lt;=240,"Moderately Hard",
C3123&gt;240,"Hard")</f>
        <v>Moderately Hard</v>
      </c>
      <c r="Q3124" t="str" cm="1">
        <f t="array" ref="Q3124">_xlfn.IFS(D3123&lt;50,"Non-Beneficial",
D3123&lt;=150,"Excellent",
D3123&lt;=250,"Good",
D3123&lt;=350,"Average",
D3123&lt;=500,"Poor",
D3123&lt;=800,"Very Poor",
D3123&gt;800,"Unacceptable")</f>
        <v>Excellent</v>
      </c>
      <c r="R3124" t="str">
        <f t="shared" si="433"/>
        <v>Unacceptable</v>
      </c>
      <c r="S3124" t="str">
        <f t="shared" si="435"/>
        <v>Safe</v>
      </c>
      <c r="T3124" t="str">
        <f t="shared" si="436"/>
        <v>Acceptable</v>
      </c>
      <c r="U3124" t="str">
        <f t="shared" si="437"/>
        <v>Unacceptable</v>
      </c>
      <c r="V3124" t="str">
        <f t="shared" si="438"/>
        <v>Unsafe</v>
      </c>
      <c r="W3124" t="str">
        <f t="shared" si="439"/>
        <v>Acceptable</v>
      </c>
      <c r="AA3124" t="str">
        <f t="shared" si="440"/>
        <v>Not-Potable</v>
      </c>
      <c r="AB3124" t="str">
        <f t="shared" si="441"/>
        <v>Not-Potable</v>
      </c>
      <c r="AC3124" t="s">
        <v>35</v>
      </c>
    </row>
    <row r="3125" spans="2:29" x14ac:dyDescent="0.3">
      <c r="B3125">
        <f>$AG$27</f>
        <v>7.080794504276815</v>
      </c>
      <c r="C3125">
        <v>232.94323834023299</v>
      </c>
      <c r="D3125">
        <v>87.290962174616908</v>
      </c>
      <c r="E3125">
        <v>5.8859921736317604</v>
      </c>
      <c r="F3125">
        <f>$AH$27</f>
        <v>333.77577661081307</v>
      </c>
      <c r="G3125">
        <v>400.51766119095498</v>
      </c>
      <c r="H3125">
        <v>8.7727383874216098</v>
      </c>
      <c r="I3125">
        <v>69.723912025954405</v>
      </c>
      <c r="J3125">
        <v>3.3997256160685998</v>
      </c>
      <c r="O3125" t="str">
        <f t="shared" si="434"/>
        <v>Neutral</v>
      </c>
      <c r="P3125" t="str" cm="1">
        <f t="array" ref="P3125">_xlfn.IFS(C3124&lt;=60,"Soft",
C3124&lt;120,"Moderately Soft",
C3124&lt;=170,"Desirable",
C3124&lt;=240,"Moderately Hard",
C3124&gt;240,"Hard")</f>
        <v>Hard</v>
      </c>
      <c r="Q3125" t="str" cm="1">
        <f t="array" ref="Q3125">_xlfn.IFS(D3124&lt;50,"Non-Beneficial",
D3124&lt;=150,"Excellent",
D3124&lt;=250,"Good",
D3124&lt;=350,"Average",
D3124&lt;=500,"Poor",
D3124&lt;=800,"Very Poor",
D3124&gt;800,"Unacceptable")</f>
        <v>Average</v>
      </c>
      <c r="R3125" t="str">
        <f t="shared" si="433"/>
        <v>Acceptable</v>
      </c>
      <c r="S3125" t="str">
        <f t="shared" si="435"/>
        <v>Safe</v>
      </c>
      <c r="T3125" t="str">
        <f t="shared" si="436"/>
        <v>Acceptable</v>
      </c>
      <c r="U3125" t="str">
        <f t="shared" si="437"/>
        <v>Acceptable</v>
      </c>
      <c r="V3125" t="str">
        <f t="shared" si="438"/>
        <v>Safe</v>
      </c>
      <c r="W3125" t="str">
        <f t="shared" si="439"/>
        <v>Acceptable</v>
      </c>
      <c r="AA3125" t="str">
        <f t="shared" si="440"/>
        <v>Not-Potable</v>
      </c>
      <c r="AB3125" t="str">
        <f t="shared" si="441"/>
        <v>Potable</v>
      </c>
      <c r="AC3125" t="s">
        <v>35</v>
      </c>
    </row>
    <row r="3126" spans="2:29" x14ac:dyDescent="0.3">
      <c r="B3126">
        <v>7.7776653664665902</v>
      </c>
      <c r="C3126">
        <v>233.7615788068</v>
      </c>
      <c r="D3126">
        <v>167.80116146828499</v>
      </c>
      <c r="E3126">
        <v>6.1232974660495998</v>
      </c>
      <c r="F3126">
        <v>323.53805514097502</v>
      </c>
      <c r="G3126">
        <v>520.28509404500301</v>
      </c>
      <c r="H3126">
        <v>17.794740676022499</v>
      </c>
      <c r="I3126">
        <v>60.343890907079</v>
      </c>
      <c r="J3126">
        <v>4.68333481267456</v>
      </c>
      <c r="O3126" t="str">
        <f t="shared" si="434"/>
        <v>Neutral</v>
      </c>
      <c r="P3126" t="str" cm="1">
        <f t="array" ref="P3126">_xlfn.IFS(C3125&lt;=60,"Soft",
C3125&lt;120,"Moderately Soft",
C3125&lt;=170,"Desirable",
C3125&lt;=240,"Moderately Hard",
C3125&gt;240,"Hard")</f>
        <v>Moderately Hard</v>
      </c>
      <c r="Q3126" t="str" cm="1">
        <f t="array" ref="Q3126">_xlfn.IFS(D3125&lt;50,"Non-Beneficial",
D3125&lt;=150,"Excellent",
D3125&lt;=250,"Good",
D3125&lt;=350,"Average",
D3125&lt;=500,"Poor",
D3125&lt;=800,"Very Poor",
D3125&gt;800,"Unacceptable")</f>
        <v>Excellent</v>
      </c>
      <c r="R3126" t="str">
        <f t="shared" si="433"/>
        <v>Needs Boiling</v>
      </c>
      <c r="S3126" t="str">
        <f t="shared" si="435"/>
        <v>Safe</v>
      </c>
      <c r="T3126" t="str">
        <f t="shared" si="436"/>
        <v>Acceptable</v>
      </c>
      <c r="U3126" t="str">
        <f t="shared" si="437"/>
        <v>Acceptable</v>
      </c>
      <c r="V3126" t="str">
        <f t="shared" si="438"/>
        <v>Safe</v>
      </c>
      <c r="W3126" t="str">
        <f t="shared" si="439"/>
        <v>Acceptable</v>
      </c>
      <c r="AA3126" t="str">
        <f t="shared" si="440"/>
        <v>Potable</v>
      </c>
      <c r="AB3126" t="str">
        <f t="shared" si="441"/>
        <v>Potable</v>
      </c>
      <c r="AC3126" t="s">
        <v>35</v>
      </c>
    </row>
    <row r="3127" spans="2:29" x14ac:dyDescent="0.3">
      <c r="B3127">
        <v>6.1037313046123396</v>
      </c>
      <c r="C3127">
        <v>184.32869274587401</v>
      </c>
      <c r="D3127">
        <v>179.77525648915602</v>
      </c>
      <c r="E3127">
        <v>7.27553058582075</v>
      </c>
      <c r="F3127">
        <f>$AH$27</f>
        <v>333.77577661081307</v>
      </c>
      <c r="G3127">
        <v>334.94973918912598</v>
      </c>
      <c r="H3127">
        <v>7.6553813212042296</v>
      </c>
      <c r="I3127">
        <v>59.000666316546599</v>
      </c>
      <c r="J3127">
        <v>3.3830489196349798</v>
      </c>
      <c r="O3127" t="str">
        <f t="shared" si="434"/>
        <v>Neutral</v>
      </c>
      <c r="P3127" t="str" cm="1">
        <f t="array" ref="P3127">_xlfn.IFS(C3126&lt;=60,"Soft",
C3126&lt;120,"Moderately Soft",
C3126&lt;=170,"Desirable",
C3126&lt;=240,"Moderately Hard",
C3126&gt;240,"Hard")</f>
        <v>Moderately Hard</v>
      </c>
      <c r="Q3127" t="str" cm="1">
        <f t="array" ref="Q3127">_xlfn.IFS(D3126&lt;50,"Non-Beneficial",
D3126&lt;=150,"Excellent",
D3126&lt;=250,"Good",
D3126&lt;=350,"Average",
D3126&lt;=500,"Poor",
D3126&lt;=800,"Very Poor",
D3126&gt;800,"Unacceptable")</f>
        <v>Good</v>
      </c>
      <c r="R3127" t="str">
        <f t="shared" si="433"/>
        <v>Needs Boiling</v>
      </c>
      <c r="S3127" t="str">
        <f t="shared" si="435"/>
        <v>Safe</v>
      </c>
      <c r="T3127" t="str">
        <f t="shared" si="436"/>
        <v>Unacceptable</v>
      </c>
      <c r="U3127" t="str">
        <f t="shared" si="437"/>
        <v>Acceptable</v>
      </c>
      <c r="V3127" t="str">
        <f t="shared" si="438"/>
        <v>Safe</v>
      </c>
      <c r="W3127" t="str">
        <f t="shared" si="439"/>
        <v>Acceptable</v>
      </c>
      <c r="AA3127" t="str">
        <f t="shared" si="440"/>
        <v>Not-Potable</v>
      </c>
      <c r="AB3127" t="str">
        <f t="shared" si="441"/>
        <v>Potable</v>
      </c>
      <c r="AC3127" t="s">
        <v>35</v>
      </c>
    </row>
    <row r="3128" spans="2:29" x14ac:dyDescent="0.3">
      <c r="B3128">
        <v>6.6657742011618701</v>
      </c>
      <c r="C3128">
        <v>155.70967940976001</v>
      </c>
      <c r="D3128">
        <v>306.10047900416498</v>
      </c>
      <c r="E3128">
        <v>8.1725484001733495</v>
      </c>
      <c r="F3128">
        <v>337.17376741140401</v>
      </c>
      <c r="G3128">
        <v>425.691955934448</v>
      </c>
      <c r="H3128">
        <v>15.101532720255999</v>
      </c>
      <c r="I3128">
        <v>79.780466937571106</v>
      </c>
      <c r="J3128">
        <v>4.9035532191561897</v>
      </c>
      <c r="O3128" t="str">
        <f t="shared" si="434"/>
        <v>Acidic</v>
      </c>
      <c r="P3128" t="str" cm="1">
        <f t="array" ref="P3128">_xlfn.IFS(C3127&lt;=60,"Soft",
C3127&lt;120,"Moderately Soft",
C3127&lt;=170,"Desirable",
C3127&lt;=240,"Moderately Hard",
C3127&gt;240,"Hard")</f>
        <v>Moderately Hard</v>
      </c>
      <c r="Q3128" t="str" cm="1">
        <f t="array" ref="Q3128">_xlfn.IFS(D3127&lt;50,"Non-Beneficial",
D3127&lt;=150,"Excellent",
D3127&lt;=250,"Good",
D3127&lt;=350,"Average",
D3127&lt;=500,"Poor",
D3127&lt;=800,"Very Poor",
D3127&gt;800,"Unacceptable")</f>
        <v>Good</v>
      </c>
      <c r="R3128" t="str">
        <f t="shared" si="433"/>
        <v>Unacceptable</v>
      </c>
      <c r="S3128" t="str">
        <f t="shared" si="435"/>
        <v>Safe</v>
      </c>
      <c r="T3128" t="str">
        <f t="shared" si="436"/>
        <v>Acceptable</v>
      </c>
      <c r="U3128" t="str">
        <f t="shared" si="437"/>
        <v>Acceptable</v>
      </c>
      <c r="V3128" t="str">
        <f t="shared" si="438"/>
        <v>Safe</v>
      </c>
      <c r="W3128" t="str">
        <f t="shared" si="439"/>
        <v>Acceptable</v>
      </c>
      <c r="AA3128" t="str">
        <f t="shared" si="440"/>
        <v>Not-Potable</v>
      </c>
      <c r="AB3128" t="str">
        <f t="shared" si="441"/>
        <v>Not-Potable</v>
      </c>
      <c r="AC3128" t="s">
        <v>35</v>
      </c>
    </row>
    <row r="3129" spans="2:29" x14ac:dyDescent="0.3">
      <c r="B3129">
        <f>$AG$27</f>
        <v>7.080794504276815</v>
      </c>
      <c r="C3129">
        <v>215.940695228057</v>
      </c>
      <c r="D3129">
        <v>101.717101033278</v>
      </c>
      <c r="E3129">
        <v>6.6222842882159201</v>
      </c>
      <c r="F3129">
        <f>$AH$27</f>
        <v>333.77577661081307</v>
      </c>
      <c r="G3129">
        <v>378.317532662411</v>
      </c>
      <c r="H3129">
        <v>13.1908178151165</v>
      </c>
      <c r="I3129">
        <v>82.785352412473799</v>
      </c>
      <c r="J3129">
        <v>3.7577990994895898</v>
      </c>
      <c r="O3129" t="str">
        <f t="shared" si="434"/>
        <v>Drinkable</v>
      </c>
      <c r="P3129" t="str" cm="1">
        <f t="array" ref="P3129">_xlfn.IFS(C3128&lt;=60,"Soft",
C3128&lt;120,"Moderately Soft",
C3128&lt;=170,"Desirable",
C3128&lt;=240,"Moderately Hard",
C3128&gt;240,"Hard")</f>
        <v>Desirable</v>
      </c>
      <c r="Q3129" t="str" cm="1">
        <f t="array" ref="Q3129">_xlfn.IFS(D3128&lt;50,"Non-Beneficial",
D3128&lt;=150,"Excellent",
D3128&lt;=250,"Good",
D3128&lt;=350,"Average",
D3128&lt;=500,"Poor",
D3128&lt;=800,"Very Poor",
D3128&gt;800,"Unacceptable")</f>
        <v>Average</v>
      </c>
      <c r="R3129" t="str">
        <f t="shared" si="433"/>
        <v>Unacceptable</v>
      </c>
      <c r="S3129" t="str">
        <f t="shared" si="435"/>
        <v>Safe</v>
      </c>
      <c r="T3129" t="str">
        <f t="shared" si="436"/>
        <v>Acceptable</v>
      </c>
      <c r="U3129" t="str">
        <f t="shared" si="437"/>
        <v>Acceptable</v>
      </c>
      <c r="V3129" t="str">
        <f t="shared" si="438"/>
        <v>Safe</v>
      </c>
      <c r="W3129" t="str">
        <f t="shared" si="439"/>
        <v>Acceptable</v>
      </c>
      <c r="AA3129" t="str">
        <f t="shared" si="440"/>
        <v>Not-Potable</v>
      </c>
      <c r="AB3129" t="str">
        <f t="shared" si="441"/>
        <v>Potable</v>
      </c>
      <c r="AC3129" t="s">
        <v>35</v>
      </c>
    </row>
    <row r="3130" spans="2:29" x14ac:dyDescent="0.3">
      <c r="B3130">
        <v>4.9598528111058799</v>
      </c>
      <c r="C3130">
        <v>215.85486927203499</v>
      </c>
      <c r="D3130">
        <v>98.878307545277693</v>
      </c>
      <c r="E3130">
        <v>6.9542305616020501</v>
      </c>
      <c r="F3130">
        <v>379.50473145847701</v>
      </c>
      <c r="G3130">
        <v>527.47969398052805</v>
      </c>
      <c r="H3130">
        <v>14.326638191120001</v>
      </c>
      <c r="I3130">
        <v>52.388849261593698</v>
      </c>
      <c r="J3130">
        <v>3.4550448183438802</v>
      </c>
      <c r="O3130" t="str">
        <f t="shared" si="434"/>
        <v>Neutral</v>
      </c>
      <c r="P3130" t="str" cm="1">
        <f t="array" ref="P3130">_xlfn.IFS(C3129&lt;=60,"Soft",
C3129&lt;120,"Moderately Soft",
C3129&lt;=170,"Desirable",
C3129&lt;=240,"Moderately Hard",
C3129&gt;240,"Hard")</f>
        <v>Moderately Hard</v>
      </c>
      <c r="Q3130" t="str" cm="1">
        <f t="array" ref="Q3130">_xlfn.IFS(D3129&lt;50,"Non-Beneficial",
D3129&lt;=150,"Excellent",
D3129&lt;=250,"Good",
D3129&lt;=350,"Average",
D3129&lt;=500,"Poor",
D3129&lt;=800,"Very Poor",
D3129&gt;800,"Unacceptable")</f>
        <v>Excellent</v>
      </c>
      <c r="R3130" t="str">
        <f t="shared" si="433"/>
        <v>Needs Boiling</v>
      </c>
      <c r="S3130" t="str">
        <f t="shared" si="435"/>
        <v>Safe</v>
      </c>
      <c r="T3130" t="str">
        <f t="shared" si="436"/>
        <v>Acceptable</v>
      </c>
      <c r="U3130" t="str">
        <f t="shared" si="437"/>
        <v>Acceptable</v>
      </c>
      <c r="V3130" t="str">
        <f t="shared" si="438"/>
        <v>Unsafe</v>
      </c>
      <c r="W3130" t="str">
        <f t="shared" si="439"/>
        <v>Acceptable</v>
      </c>
      <c r="AA3130" t="str">
        <f t="shared" si="440"/>
        <v>Not-Potable</v>
      </c>
      <c r="AB3130" t="str">
        <f t="shared" si="441"/>
        <v>Potable</v>
      </c>
      <c r="AC3130" t="s">
        <v>35</v>
      </c>
    </row>
    <row r="3131" spans="2:29" x14ac:dyDescent="0.3">
      <c r="B3131">
        <v>6.3979050138012701</v>
      </c>
      <c r="C3131">
        <v>249.96924347628499</v>
      </c>
      <c r="D3131">
        <v>220.57051786181898</v>
      </c>
      <c r="E3131">
        <v>4.8927166511746103</v>
      </c>
      <c r="F3131">
        <v>375.49447426750498</v>
      </c>
      <c r="G3131">
        <v>334.26987962874398</v>
      </c>
      <c r="H3131">
        <v>14.150363083793099</v>
      </c>
      <c r="I3131">
        <v>97.030457336879905</v>
      </c>
      <c r="J3131">
        <v>3.9585434513762201</v>
      </c>
      <c r="O3131" t="str">
        <f t="shared" si="434"/>
        <v>Acidic</v>
      </c>
      <c r="P3131" t="str" cm="1">
        <f t="array" ref="P3131">_xlfn.IFS(C3130&lt;=60,"Soft",
C3130&lt;120,"Moderately Soft",
C3130&lt;=170,"Desirable",
C3130&lt;=240,"Moderately Hard",
C3130&gt;240,"Hard")</f>
        <v>Moderately Hard</v>
      </c>
      <c r="Q3131" t="str" cm="1">
        <f t="array" ref="Q3131">_xlfn.IFS(D3130&lt;50,"Non-Beneficial",
D3130&lt;=150,"Excellent",
D3130&lt;=250,"Good",
D3130&lt;=350,"Average",
D3130&lt;=500,"Poor",
D3130&lt;=800,"Very Poor",
D3130&gt;800,"Unacceptable")</f>
        <v>Excellent</v>
      </c>
      <c r="R3131" t="str">
        <f t="shared" si="433"/>
        <v>Needs Boiling</v>
      </c>
      <c r="S3131" t="str">
        <f t="shared" si="435"/>
        <v>Safe</v>
      </c>
      <c r="T3131" t="str">
        <f t="shared" si="436"/>
        <v>Unacceptable</v>
      </c>
      <c r="U3131" t="str">
        <f t="shared" si="437"/>
        <v>Acceptable</v>
      </c>
      <c r="V3131" t="str">
        <f t="shared" si="438"/>
        <v>Safe</v>
      </c>
      <c r="W3131" t="str">
        <f t="shared" si="439"/>
        <v>Acceptable</v>
      </c>
      <c r="AA3131" t="str">
        <f t="shared" si="440"/>
        <v>Not-Potable</v>
      </c>
      <c r="AB3131" t="str">
        <f t="shared" si="441"/>
        <v>Not-Potable</v>
      </c>
      <c r="AC3131" t="s">
        <v>35</v>
      </c>
    </row>
    <row r="3132" spans="2:29" x14ac:dyDescent="0.3">
      <c r="B3132">
        <v>8.1403444634267004</v>
      </c>
      <c r="C3132">
        <v>153.74817023416301</v>
      </c>
      <c r="D3132">
        <v>507.93898916874002</v>
      </c>
      <c r="E3132">
        <v>7.8434977164547304</v>
      </c>
      <c r="F3132">
        <v>306.218950132305</v>
      </c>
      <c r="G3132">
        <v>423.45590568004599</v>
      </c>
      <c r="H3132">
        <v>14.3220188703975</v>
      </c>
      <c r="I3132">
        <v>65.076609900469606</v>
      </c>
      <c r="J3132">
        <v>4.3627921080709902</v>
      </c>
      <c r="O3132" t="str">
        <f t="shared" si="434"/>
        <v>Acidic</v>
      </c>
      <c r="P3132" t="str" cm="1">
        <f t="array" ref="P3132">_xlfn.IFS(C3131&lt;=60,"Soft",
C3131&lt;120,"Moderately Soft",
C3131&lt;=170,"Desirable",
C3131&lt;=240,"Moderately Hard",
C3131&gt;240,"Hard")</f>
        <v>Hard</v>
      </c>
      <c r="Q3132" t="str" cm="1">
        <f t="array" ref="Q3132">_xlfn.IFS(D3131&lt;50,"Non-Beneficial",
D3131&lt;=150,"Excellent",
D3131&lt;=250,"Good",
D3131&lt;=350,"Average",
D3131&lt;=500,"Poor",
D3131&lt;=800,"Very Poor",
D3131&gt;800,"Unacceptable")</f>
        <v>Good</v>
      </c>
      <c r="R3132" t="str">
        <f t="shared" si="433"/>
        <v>Acceptable</v>
      </c>
      <c r="S3132" t="str">
        <f t="shared" si="435"/>
        <v>Safe</v>
      </c>
      <c r="T3132" t="str">
        <f t="shared" si="436"/>
        <v>Acceptable</v>
      </c>
      <c r="U3132" t="str">
        <f t="shared" si="437"/>
        <v>Acceptable</v>
      </c>
      <c r="V3132" t="str">
        <f t="shared" si="438"/>
        <v>Unsafe</v>
      </c>
      <c r="W3132" t="str">
        <f t="shared" si="439"/>
        <v>Acceptable</v>
      </c>
      <c r="AA3132" t="str">
        <f t="shared" si="440"/>
        <v>Not-Potable</v>
      </c>
      <c r="AB3132" t="str">
        <f t="shared" si="441"/>
        <v>Not-Potable</v>
      </c>
      <c r="AC3132" t="s">
        <v>35</v>
      </c>
    </row>
    <row r="3133" spans="2:29" x14ac:dyDescent="0.3">
      <c r="B3133">
        <v>6.8506254182689998</v>
      </c>
      <c r="C3133">
        <v>232.93119602419301</v>
      </c>
      <c r="D3133">
        <v>153.380616411657</v>
      </c>
      <c r="E3133">
        <v>6.1426179713252802</v>
      </c>
      <c r="F3133">
        <f>$AH$27</f>
        <v>333.77577661081307</v>
      </c>
      <c r="G3133">
        <v>438.347327072361</v>
      </c>
      <c r="H3133">
        <v>18.148594938494099</v>
      </c>
      <c r="I3133">
        <v>81.551609713045593</v>
      </c>
      <c r="J3133">
        <v>2.5938336796427</v>
      </c>
      <c r="O3133" t="str">
        <f t="shared" si="434"/>
        <v>Alkaline</v>
      </c>
      <c r="P3133" t="str" cm="1">
        <f t="array" ref="P3133">_xlfn.IFS(C3132&lt;=60,"Soft",
C3132&lt;120,"Moderately Soft",
C3132&lt;=170,"Desirable",
C3132&lt;=240,"Moderately Hard",
C3132&gt;240,"Hard")</f>
        <v>Desirable</v>
      </c>
      <c r="Q3133" t="str" cm="1">
        <f t="array" ref="Q3133">_xlfn.IFS(D3132&lt;50,"Non-Beneficial",
D3132&lt;=150,"Excellent",
D3132&lt;=250,"Good",
D3132&lt;=350,"Average",
D3132&lt;=500,"Poor",
D3132&lt;=800,"Very Poor",
D3132&gt;800,"Unacceptable")</f>
        <v>Very Poor</v>
      </c>
      <c r="R3133" t="str">
        <f t="shared" si="433"/>
        <v>Unacceptable</v>
      </c>
      <c r="S3133" t="str">
        <f t="shared" si="435"/>
        <v>Safe</v>
      </c>
      <c r="T3133" t="str">
        <f t="shared" si="436"/>
        <v>Acceptable</v>
      </c>
      <c r="U3133" t="str">
        <f t="shared" si="437"/>
        <v>Acceptable</v>
      </c>
      <c r="V3133" t="str">
        <f t="shared" si="438"/>
        <v>Safe</v>
      </c>
      <c r="W3133" t="str">
        <f t="shared" si="439"/>
        <v>Acceptable</v>
      </c>
      <c r="AA3133" t="str">
        <f t="shared" si="440"/>
        <v>Not-Potable</v>
      </c>
      <c r="AB3133" t="str">
        <f t="shared" si="441"/>
        <v>Not-Potable</v>
      </c>
      <c r="AC3133" t="s">
        <v>35</v>
      </c>
    </row>
    <row r="3134" spans="2:29" x14ac:dyDescent="0.3">
      <c r="B3134">
        <v>6.7147768796878804</v>
      </c>
      <c r="C3134">
        <v>185.909302823215</v>
      </c>
      <c r="D3134">
        <v>345.58402667349696</v>
      </c>
      <c r="E3134">
        <v>6.5548576851678302</v>
      </c>
      <c r="F3134">
        <v>360.508236992349</v>
      </c>
      <c r="G3134">
        <v>303.96820269298701</v>
      </c>
      <c r="H3134">
        <v>10.2264704072869</v>
      </c>
      <c r="I3134">
        <v>50.214010888329298</v>
      </c>
      <c r="J3134">
        <v>4.6848534700758799</v>
      </c>
      <c r="O3134" t="str">
        <f t="shared" si="434"/>
        <v>Neutral</v>
      </c>
      <c r="P3134" t="str" cm="1">
        <f t="array" ref="P3134">_xlfn.IFS(C3133&lt;=60,"Soft",
C3133&lt;120,"Moderately Soft",
C3133&lt;=170,"Desirable",
C3133&lt;=240,"Moderately Hard",
C3133&gt;240,"Hard")</f>
        <v>Moderately Hard</v>
      </c>
      <c r="Q3134" t="str" cm="1">
        <f t="array" ref="Q3134">_xlfn.IFS(D3133&lt;50,"Non-Beneficial",
D3133&lt;=150,"Excellent",
D3133&lt;=250,"Good",
D3133&lt;=350,"Average",
D3133&lt;=500,"Poor",
D3133&lt;=800,"Very Poor",
D3133&gt;800,"Unacceptable")</f>
        <v>Good</v>
      </c>
      <c r="R3134" t="str">
        <f t="shared" si="433"/>
        <v>Needs Boiling</v>
      </c>
      <c r="S3134" t="str">
        <f t="shared" si="435"/>
        <v>Safe</v>
      </c>
      <c r="T3134" t="str">
        <f t="shared" si="436"/>
        <v>Acceptable</v>
      </c>
      <c r="U3134" t="str">
        <f t="shared" si="437"/>
        <v>Acceptable</v>
      </c>
      <c r="V3134" t="str">
        <f t="shared" si="438"/>
        <v>Unsafe</v>
      </c>
      <c r="W3134" t="str">
        <f t="shared" si="439"/>
        <v>Acceptable</v>
      </c>
      <c r="AA3134" t="str">
        <f t="shared" si="440"/>
        <v>Not-Potable</v>
      </c>
      <c r="AB3134" t="str">
        <f t="shared" si="441"/>
        <v>Potable</v>
      </c>
      <c r="AC3134" t="s">
        <v>35</v>
      </c>
    </row>
    <row r="3135" spans="2:29" x14ac:dyDescent="0.3">
      <c r="B3135">
        <v>4.3371194691206902</v>
      </c>
      <c r="C3135">
        <v>207.361906646378</v>
      </c>
      <c r="D3135">
        <v>343.55618426832297</v>
      </c>
      <c r="E3135">
        <v>6.8091531774055296</v>
      </c>
      <c r="F3135">
        <v>374.07277211083499</v>
      </c>
      <c r="G3135">
        <v>530.06960209935403</v>
      </c>
      <c r="H3135">
        <v>12.622031757768699</v>
      </c>
      <c r="I3135">
        <v>44.750359201802503</v>
      </c>
      <c r="J3135">
        <v>4.4016352597883799</v>
      </c>
      <c r="O3135" t="str">
        <f t="shared" si="434"/>
        <v>Drinkable</v>
      </c>
      <c r="P3135" t="str" cm="1">
        <f t="array" ref="P3135">_xlfn.IFS(C3134&lt;=60,"Soft",
C3134&lt;120,"Moderately Soft",
C3134&lt;=170,"Desirable",
C3134&lt;=240,"Moderately Hard",
C3134&gt;240,"Hard")</f>
        <v>Moderately Hard</v>
      </c>
      <c r="Q3135" t="str" cm="1">
        <f t="array" ref="Q3135">_xlfn.IFS(D3134&lt;50,"Non-Beneficial",
D3134&lt;=150,"Excellent",
D3134&lt;=250,"Good",
D3134&lt;=350,"Average",
D3134&lt;=500,"Poor",
D3134&lt;=800,"Very Poor",
D3134&gt;800,"Unacceptable")</f>
        <v>Average</v>
      </c>
      <c r="R3135" t="str">
        <f t="shared" si="433"/>
        <v>Needs Boiling</v>
      </c>
      <c r="S3135" t="str">
        <f t="shared" si="435"/>
        <v>Safe</v>
      </c>
      <c r="T3135" t="str">
        <f t="shared" si="436"/>
        <v>Acceptable</v>
      </c>
      <c r="U3135" t="str">
        <f t="shared" si="437"/>
        <v>Acceptable</v>
      </c>
      <c r="V3135" t="str">
        <f t="shared" si="438"/>
        <v>Safe</v>
      </c>
      <c r="W3135" t="str">
        <f t="shared" si="439"/>
        <v>Acceptable</v>
      </c>
      <c r="AA3135" t="str">
        <f t="shared" si="440"/>
        <v>Potable</v>
      </c>
      <c r="AB3135" t="str">
        <f t="shared" si="441"/>
        <v>Potable</v>
      </c>
      <c r="AC3135" t="s">
        <v>35</v>
      </c>
    </row>
    <row r="3136" spans="2:29" x14ac:dyDescent="0.3">
      <c r="B3136">
        <v>8.4332908239741506</v>
      </c>
      <c r="C3136">
        <v>161.19528295802101</v>
      </c>
      <c r="D3136">
        <v>159.04243358955901</v>
      </c>
      <c r="E3136">
        <v>8.4237658525029406</v>
      </c>
      <c r="F3136">
        <v>300.11900036140003</v>
      </c>
      <c r="G3136">
        <v>479.99590532930102</v>
      </c>
      <c r="H3136">
        <v>15.303754778234</v>
      </c>
      <c r="I3136">
        <v>71.478500774192398</v>
      </c>
      <c r="J3136">
        <v>3.6315429321752699</v>
      </c>
      <c r="O3136" t="str">
        <f t="shared" si="434"/>
        <v>Acidic</v>
      </c>
      <c r="P3136" t="str" cm="1">
        <f t="array" ref="P3136">_xlfn.IFS(C3135&lt;=60,"Soft",
C3135&lt;120,"Moderately Soft",
C3135&lt;=170,"Desirable",
C3135&lt;=240,"Moderately Hard",
C3135&gt;240,"Hard")</f>
        <v>Moderately Hard</v>
      </c>
      <c r="Q3136" t="str" cm="1">
        <f t="array" ref="Q3136">_xlfn.IFS(D3135&lt;50,"Non-Beneficial",
D3135&lt;=150,"Excellent",
D3135&lt;=250,"Good",
D3135&lt;=350,"Average",
D3135&lt;=500,"Poor",
D3135&lt;=800,"Very Poor",
D3135&gt;800,"Unacceptable")</f>
        <v>Average</v>
      </c>
      <c r="R3136" t="str">
        <f t="shared" si="433"/>
        <v>Needs Boiling</v>
      </c>
      <c r="S3136" t="str">
        <f t="shared" si="435"/>
        <v>Safe</v>
      </c>
      <c r="T3136" t="str">
        <f t="shared" si="436"/>
        <v>Unacceptable</v>
      </c>
      <c r="U3136" t="str">
        <f t="shared" si="437"/>
        <v>Acceptable</v>
      </c>
      <c r="V3136" t="str">
        <f t="shared" si="438"/>
        <v>Safe</v>
      </c>
      <c r="W3136" t="str">
        <f t="shared" si="439"/>
        <v>Acceptable</v>
      </c>
      <c r="AA3136" t="str">
        <f t="shared" si="440"/>
        <v>Not-Potable</v>
      </c>
      <c r="AB3136" t="str">
        <f t="shared" si="441"/>
        <v>Not-Potable</v>
      </c>
      <c r="AC3136" t="s">
        <v>35</v>
      </c>
    </row>
    <row r="3137" spans="2:29" x14ac:dyDescent="0.3">
      <c r="B3137">
        <v>7.2742125667627402</v>
      </c>
      <c r="C3137">
        <v>197.66094852031901</v>
      </c>
      <c r="D3137">
        <v>271.984325907705</v>
      </c>
      <c r="E3137">
        <v>7.7978400281723301</v>
      </c>
      <c r="F3137">
        <v>304.84997882356299</v>
      </c>
      <c r="G3137">
        <v>300.01991033610602</v>
      </c>
      <c r="H3137">
        <v>14.6116001506094</v>
      </c>
      <c r="I3137">
        <v>66.608891057054905</v>
      </c>
      <c r="J3137">
        <v>4.7102562997626398</v>
      </c>
      <c r="O3137" t="str">
        <f t="shared" si="434"/>
        <v>Alkaline</v>
      </c>
      <c r="P3137" t="str" cm="1">
        <f t="array" ref="P3137">_xlfn.IFS(C3136&lt;=60,"Soft",
C3136&lt;120,"Moderately Soft",
C3136&lt;=170,"Desirable",
C3136&lt;=240,"Moderately Hard",
C3136&gt;240,"Hard")</f>
        <v>Desirable</v>
      </c>
      <c r="Q3137" t="str" cm="1">
        <f t="array" ref="Q3137">_xlfn.IFS(D3136&lt;50,"Non-Beneficial",
D3136&lt;=150,"Excellent",
D3136&lt;=250,"Good",
D3136&lt;=350,"Average",
D3136&lt;=500,"Poor",
D3136&lt;=800,"Very Poor",
D3136&gt;800,"Unacceptable")</f>
        <v>Good</v>
      </c>
      <c r="R3137" t="str">
        <f t="shared" si="433"/>
        <v>Unacceptable</v>
      </c>
      <c r="S3137" t="str">
        <f t="shared" si="435"/>
        <v>Safe</v>
      </c>
      <c r="T3137" t="str">
        <f t="shared" si="436"/>
        <v>Acceptable</v>
      </c>
      <c r="U3137" t="str">
        <f t="shared" si="437"/>
        <v>Acceptable</v>
      </c>
      <c r="V3137" t="str">
        <f t="shared" si="438"/>
        <v>Safe</v>
      </c>
      <c r="W3137" t="str">
        <f t="shared" si="439"/>
        <v>Acceptable</v>
      </c>
      <c r="AA3137" t="str">
        <f t="shared" si="440"/>
        <v>Not-Potable</v>
      </c>
      <c r="AB3137" t="str">
        <f t="shared" si="441"/>
        <v>Not-Potable</v>
      </c>
      <c r="AC3137" t="s">
        <v>35</v>
      </c>
    </row>
    <row r="3138" spans="2:29" x14ac:dyDescent="0.3">
      <c r="B3138">
        <v>6.57918495103136</v>
      </c>
      <c r="C3138">
        <v>186.98686935800399</v>
      </c>
      <c r="D3138">
        <v>167.000348725587</v>
      </c>
      <c r="E3138">
        <v>6.4549247719415002</v>
      </c>
      <c r="F3138">
        <v>379.04070878267601</v>
      </c>
      <c r="G3138">
        <v>405.27691187884801</v>
      </c>
      <c r="H3138">
        <v>14.996029476541301</v>
      </c>
      <c r="I3138">
        <v>62.152314529668899</v>
      </c>
      <c r="J3138">
        <v>3.81355632066614</v>
      </c>
      <c r="O3138" t="str">
        <f t="shared" si="434"/>
        <v>Neutral</v>
      </c>
      <c r="P3138" t="str" cm="1">
        <f t="array" ref="P3138">_xlfn.IFS(C3137&lt;=60,"Soft",
C3137&lt;120,"Moderately Soft",
C3137&lt;=170,"Desirable",
C3137&lt;=240,"Moderately Hard",
C3137&gt;240,"Hard")</f>
        <v>Moderately Hard</v>
      </c>
      <c r="Q3138" t="str" cm="1">
        <f t="array" ref="Q3138">_xlfn.IFS(D3137&lt;50,"Non-Beneficial",
D3137&lt;=150,"Excellent",
D3137&lt;=250,"Good",
D3137&lt;=350,"Average",
D3137&lt;=500,"Poor",
D3137&lt;=800,"Very Poor",
D3137&gt;800,"Unacceptable")</f>
        <v>Average</v>
      </c>
      <c r="R3138" t="str">
        <f t="shared" si="433"/>
        <v>Unacceptable</v>
      </c>
      <c r="S3138" t="str">
        <f t="shared" si="435"/>
        <v>Safe</v>
      </c>
      <c r="T3138" t="str">
        <f t="shared" si="436"/>
        <v>Acceptable</v>
      </c>
      <c r="U3138" t="str">
        <f t="shared" si="437"/>
        <v>Acceptable</v>
      </c>
      <c r="V3138" t="str">
        <f t="shared" si="438"/>
        <v>Safe</v>
      </c>
      <c r="W3138" t="str">
        <f t="shared" si="439"/>
        <v>Acceptable</v>
      </c>
      <c r="AA3138" t="str">
        <f t="shared" si="440"/>
        <v>Not-Potable</v>
      </c>
      <c r="AB3138" t="str">
        <f t="shared" si="441"/>
        <v>Potable</v>
      </c>
      <c r="AC3138" t="s">
        <v>35</v>
      </c>
    </row>
    <row r="3139" spans="2:29" x14ac:dyDescent="0.3">
      <c r="B3139">
        <f>$AG$27</f>
        <v>7.080794504276815</v>
      </c>
      <c r="C3139">
        <v>240.611516650944</v>
      </c>
      <c r="D3139">
        <v>200.062291088796</v>
      </c>
      <c r="E3139">
        <v>4.9072993074293096</v>
      </c>
      <c r="F3139">
        <v>379.758593949334</v>
      </c>
      <c r="G3139">
        <v>327.30555802920202</v>
      </c>
      <c r="H3139">
        <v>13.285838381508199</v>
      </c>
      <c r="I3139">
        <v>83.184414189337105</v>
      </c>
      <c r="J3139">
        <v>3.4531255004247301</v>
      </c>
      <c r="O3139" t="str">
        <f t="shared" si="434"/>
        <v>Drinkable</v>
      </c>
      <c r="P3139" t="str" cm="1">
        <f t="array" ref="P3139">_xlfn.IFS(C3138&lt;=60,"Soft",
C3138&lt;120,"Moderately Soft",
C3138&lt;=170,"Desirable",
C3138&lt;=240,"Moderately Hard",
C3138&gt;240,"Hard")</f>
        <v>Moderately Hard</v>
      </c>
      <c r="Q3139" t="str" cm="1">
        <f t="array" ref="Q3139">_xlfn.IFS(D3138&lt;50,"Non-Beneficial",
D3138&lt;=150,"Excellent",
D3138&lt;=250,"Good",
D3138&lt;=350,"Average",
D3138&lt;=500,"Poor",
D3138&lt;=800,"Very Poor",
D3138&gt;800,"Unacceptable")</f>
        <v>Good</v>
      </c>
      <c r="R3139" t="str">
        <f t="shared" ref="R3139:R3202" si="442">IF(E3138&lt;=5,"Acceptable",
IF(E3138&lt;=7,"Needs Boiling","Unacceptable"))</f>
        <v>Needs Boiling</v>
      </c>
      <c r="S3139" t="str">
        <f t="shared" si="435"/>
        <v>Safe</v>
      </c>
      <c r="T3139" t="str">
        <f t="shared" si="436"/>
        <v>Acceptable</v>
      </c>
      <c r="U3139" t="str">
        <f t="shared" si="437"/>
        <v>Acceptable</v>
      </c>
      <c r="V3139" t="str">
        <f t="shared" si="438"/>
        <v>Safe</v>
      </c>
      <c r="W3139" t="str">
        <f t="shared" si="439"/>
        <v>Acceptable</v>
      </c>
      <c r="AA3139" t="str">
        <f t="shared" si="440"/>
        <v>Potable</v>
      </c>
      <c r="AB3139" t="str">
        <f t="shared" si="441"/>
        <v>Potable</v>
      </c>
      <c r="AC3139" t="s">
        <v>35</v>
      </c>
    </row>
    <row r="3140" spans="2:29" x14ac:dyDescent="0.3">
      <c r="B3140">
        <v>8.6510233628914701</v>
      </c>
      <c r="C3140">
        <v>188.711636520517</v>
      </c>
      <c r="D3140">
        <v>132.07860965906102</v>
      </c>
      <c r="E3140">
        <v>6.8346733144937399</v>
      </c>
      <c r="F3140">
        <v>335.24478343571502</v>
      </c>
      <c r="G3140">
        <v>399.69106750251598</v>
      </c>
      <c r="H3140">
        <v>10.6893647743236</v>
      </c>
      <c r="I3140">
        <v>43.953313434634303</v>
      </c>
      <c r="J3140">
        <v>3.6442789717938502</v>
      </c>
      <c r="O3140" t="str">
        <f t="shared" ref="O3140:O3203" si="443">IF(B3139&lt;3,"Highly Acidic",
IF(AND(B3139&lt;6.52,B3139&gt;=3),"Acidic",
IF(AND(B3139&gt;=6.52,B3139&lt;=6.83),"Drinkable",
IF(AND(B3139&gt;6.83,B3139&lt;8),"Neutral",
IF(AND(B3139&gt;=8,B3139&lt;11),"Alkaline","Highly Alkaline")
))))</f>
        <v>Neutral</v>
      </c>
      <c r="P3140" t="str" cm="1">
        <f t="array" ref="P3140">_xlfn.IFS(C3139&lt;=60,"Soft",
C3139&lt;120,"Moderately Soft",
C3139&lt;=170,"Desirable",
C3139&lt;=240,"Moderately Hard",
C3139&gt;240,"Hard")</f>
        <v>Hard</v>
      </c>
      <c r="Q3140" t="str" cm="1">
        <f t="array" ref="Q3140">_xlfn.IFS(D3139&lt;50,"Non-Beneficial",
D3139&lt;=150,"Excellent",
D3139&lt;=250,"Good",
D3139&lt;=350,"Average",
D3139&lt;=500,"Poor",
D3139&lt;=800,"Very Poor",
D3139&gt;800,"Unacceptable")</f>
        <v>Good</v>
      </c>
      <c r="R3140" t="str">
        <f t="shared" si="442"/>
        <v>Acceptable</v>
      </c>
      <c r="S3140" t="str">
        <f t="shared" ref="S3140:S3203" si="444">IF(F3139&lt;=400,"Safe","Unsafe")</f>
        <v>Safe</v>
      </c>
      <c r="T3140" t="str">
        <f t="shared" ref="T3140:T3203" si="445">IF(G3139&lt;=500,"Acceptable","Unacceptable")</f>
        <v>Acceptable</v>
      </c>
      <c r="U3140" t="str">
        <f t="shared" ref="U3140:U3203" si="446">IF(H3139&lt;20,"Acceptable","Unacceptable")</f>
        <v>Acceptable</v>
      </c>
      <c r="V3140" t="str">
        <f t="shared" ref="V3140:V3203" si="447">IF(I3139&lt;=80,"Safe","Unsafe")</f>
        <v>Unsafe</v>
      </c>
      <c r="W3140" t="str">
        <f t="shared" ref="W3140:W3203" si="448">IF(J3139&lt;5,"Acceptable","Unacceptable")</f>
        <v>Acceptable</v>
      </c>
      <c r="AA3140" t="str">
        <f t="shared" ref="AA3140:AA3203" si="449">IF(
       AND(OR(O3140 = "Drinkable",O3140 = "Neutral"),
                OR(P3140 = "Desirable",P3140 = "Moderately Hard"),
                OR(Q3140 = "Excellent",Q3140 = "Good",Q3140 = "Average"),
                OR(R3140 = "Acceptable",R3140 = "Needs Boiling"),
                S3140 = "Safe",
                T3140 = "Acceptable",
                U3140 = "Acceptable",
                V3140 = "Safe",
                W3140 = "Acceptable"
               ),
     "Potable",
    "Not-Potable"
   )</f>
        <v>Not-Potable</v>
      </c>
      <c r="AB3140" t="str">
        <f t="shared" ref="AB3140:AB3203" si="450">IF(
        SUM(
                   IF(OR(O3140 = "Neutral",O3140 = "Drinkable"),1,0),
                   IF(OR(P3140 = "Desirable",P3140 = "Moderately Hard"),1,0),
                   IF(OR(Q3140 = "Good",Q3140 = "Average",Q3140 ="Excellent"),1,0),
                   IF(OR(R3140 = "Acceptable",R3140 = "Needs Boiling"),1,0),
                   IF(S3140 = "Safe",1,0),
                   IF(T3140 = "Acceptable",1,0),
                   IF(U3140 = "Acceptable",1,0),
                   IF(V3140 = "Safe",1,0),
                   IF(W3140 = "Acceptable",1,0)
               )&gt;7,
      "Potable",
      "Not-Potable"
  )</f>
        <v>Not-Potable</v>
      </c>
      <c r="AC3140" t="s">
        <v>35</v>
      </c>
    </row>
    <row r="3141" spans="2:29" x14ac:dyDescent="0.3">
      <c r="B3141">
        <v>8.3576129931416094</v>
      </c>
      <c r="C3141">
        <v>163.09825445217001</v>
      </c>
      <c r="D3141">
        <v>349.89047080522096</v>
      </c>
      <c r="E3141">
        <v>7.6969426834407404</v>
      </c>
      <c r="F3141">
        <v>317.30168011128399</v>
      </c>
      <c r="G3141">
        <v>404.49261423018999</v>
      </c>
      <c r="H3141">
        <v>8.2718816195957103</v>
      </c>
      <c r="I3141">
        <v>67.598157543271896</v>
      </c>
      <c r="J3141">
        <v>4.3662422277733297</v>
      </c>
      <c r="O3141" t="str">
        <f t="shared" si="443"/>
        <v>Alkaline</v>
      </c>
      <c r="P3141" t="str" cm="1">
        <f t="array" ref="P3141">_xlfn.IFS(C3140&lt;=60,"Soft",
C3140&lt;120,"Moderately Soft",
C3140&lt;=170,"Desirable",
C3140&lt;=240,"Moderately Hard",
C3140&gt;240,"Hard")</f>
        <v>Moderately Hard</v>
      </c>
      <c r="Q3141" t="str" cm="1">
        <f t="array" ref="Q3141">_xlfn.IFS(D3140&lt;50,"Non-Beneficial",
D3140&lt;=150,"Excellent",
D3140&lt;=250,"Good",
D3140&lt;=350,"Average",
D3140&lt;=500,"Poor",
D3140&lt;=800,"Very Poor",
D3140&gt;800,"Unacceptable")</f>
        <v>Excellent</v>
      </c>
      <c r="R3141" t="str">
        <f t="shared" si="442"/>
        <v>Needs Boiling</v>
      </c>
      <c r="S3141" t="str">
        <f t="shared" si="444"/>
        <v>Safe</v>
      </c>
      <c r="T3141" t="str">
        <f t="shared" si="445"/>
        <v>Acceptable</v>
      </c>
      <c r="U3141" t="str">
        <f t="shared" si="446"/>
        <v>Acceptable</v>
      </c>
      <c r="V3141" t="str">
        <f t="shared" si="447"/>
        <v>Safe</v>
      </c>
      <c r="W3141" t="str">
        <f t="shared" si="448"/>
        <v>Acceptable</v>
      </c>
      <c r="AA3141" t="str">
        <f t="shared" si="449"/>
        <v>Not-Potable</v>
      </c>
      <c r="AB3141" t="str">
        <f t="shared" si="450"/>
        <v>Potable</v>
      </c>
      <c r="AC3141" t="s">
        <v>35</v>
      </c>
    </row>
    <row r="3142" spans="2:29" x14ac:dyDescent="0.3">
      <c r="B3142">
        <f>$AG$27</f>
        <v>7.080794504276815</v>
      </c>
      <c r="C3142">
        <v>242.82758823909299</v>
      </c>
      <c r="D3142">
        <v>292.98074261579001</v>
      </c>
      <c r="E3142">
        <v>5.8538399882447596</v>
      </c>
      <c r="F3142">
        <v>340.34864524416298</v>
      </c>
      <c r="G3142">
        <v>463.11517430232499</v>
      </c>
      <c r="H3142">
        <v>5.4266499345633799</v>
      </c>
      <c r="I3142">
        <f>$AI$27</f>
        <v>66.396292946768</v>
      </c>
      <c r="J3142">
        <v>3.5225861734964199</v>
      </c>
      <c r="O3142" t="str">
        <f t="shared" si="443"/>
        <v>Alkaline</v>
      </c>
      <c r="P3142" t="str" cm="1">
        <f t="array" ref="P3142">_xlfn.IFS(C3141&lt;=60,"Soft",
C3141&lt;120,"Moderately Soft",
C3141&lt;=170,"Desirable",
C3141&lt;=240,"Moderately Hard",
C3141&gt;240,"Hard")</f>
        <v>Desirable</v>
      </c>
      <c r="Q3142" t="str" cm="1">
        <f t="array" ref="Q3142">_xlfn.IFS(D3141&lt;50,"Non-Beneficial",
D3141&lt;=150,"Excellent",
D3141&lt;=250,"Good",
D3141&lt;=350,"Average",
D3141&lt;=500,"Poor",
D3141&lt;=800,"Very Poor",
D3141&gt;800,"Unacceptable")</f>
        <v>Average</v>
      </c>
      <c r="R3142" t="str">
        <f t="shared" si="442"/>
        <v>Unacceptable</v>
      </c>
      <c r="S3142" t="str">
        <f t="shared" si="444"/>
        <v>Safe</v>
      </c>
      <c r="T3142" t="str">
        <f t="shared" si="445"/>
        <v>Acceptable</v>
      </c>
      <c r="U3142" t="str">
        <f t="shared" si="446"/>
        <v>Acceptable</v>
      </c>
      <c r="V3142" t="str">
        <f t="shared" si="447"/>
        <v>Safe</v>
      </c>
      <c r="W3142" t="str">
        <f t="shared" si="448"/>
        <v>Acceptable</v>
      </c>
      <c r="AA3142" t="str">
        <f t="shared" si="449"/>
        <v>Not-Potable</v>
      </c>
      <c r="AB3142" t="str">
        <f t="shared" si="450"/>
        <v>Not-Potable</v>
      </c>
      <c r="AC3142" t="s">
        <v>35</v>
      </c>
    </row>
    <row r="3143" spans="2:29" x14ac:dyDescent="0.3">
      <c r="B3143">
        <v>6.6587415580864402</v>
      </c>
      <c r="C3143">
        <v>216.564701961785</v>
      </c>
      <c r="D3143">
        <v>251.72585759335601</v>
      </c>
      <c r="E3143">
        <v>6.7855205117740898</v>
      </c>
      <c r="F3143">
        <v>330.51755844299402</v>
      </c>
      <c r="G3143">
        <v>620.44896348107898</v>
      </c>
      <c r="H3143">
        <v>19.095091489353901</v>
      </c>
      <c r="I3143">
        <v>82.244094831323494</v>
      </c>
      <c r="J3143">
        <v>3.40098761514562</v>
      </c>
      <c r="O3143" t="str">
        <f t="shared" si="443"/>
        <v>Neutral</v>
      </c>
      <c r="P3143" t="str" cm="1">
        <f t="array" ref="P3143">_xlfn.IFS(C3142&lt;=60,"Soft",
C3142&lt;120,"Moderately Soft",
C3142&lt;=170,"Desirable",
C3142&lt;=240,"Moderately Hard",
C3142&gt;240,"Hard")</f>
        <v>Hard</v>
      </c>
      <c r="Q3143" t="str" cm="1">
        <f t="array" ref="Q3143">_xlfn.IFS(D3142&lt;50,"Non-Beneficial",
D3142&lt;=150,"Excellent",
D3142&lt;=250,"Good",
D3142&lt;=350,"Average",
D3142&lt;=500,"Poor",
D3142&lt;=800,"Very Poor",
D3142&gt;800,"Unacceptable")</f>
        <v>Average</v>
      </c>
      <c r="R3143" t="str">
        <f t="shared" si="442"/>
        <v>Needs Boiling</v>
      </c>
      <c r="S3143" t="str">
        <f t="shared" si="444"/>
        <v>Safe</v>
      </c>
      <c r="T3143" t="str">
        <f t="shared" si="445"/>
        <v>Acceptable</v>
      </c>
      <c r="U3143" t="str">
        <f t="shared" si="446"/>
        <v>Acceptable</v>
      </c>
      <c r="V3143" t="str">
        <f t="shared" si="447"/>
        <v>Safe</v>
      </c>
      <c r="W3143" t="str">
        <f t="shared" si="448"/>
        <v>Acceptable</v>
      </c>
      <c r="AA3143" t="str">
        <f t="shared" si="449"/>
        <v>Not-Potable</v>
      </c>
      <c r="AB3143" t="str">
        <f t="shared" si="450"/>
        <v>Potable</v>
      </c>
      <c r="AC3143" t="s">
        <v>35</v>
      </c>
    </row>
    <row r="3144" spans="2:29" x14ac:dyDescent="0.3">
      <c r="B3144">
        <v>10.5037865385708</v>
      </c>
      <c r="C3144">
        <v>125.975185274794</v>
      </c>
      <c r="D3144">
        <v>386.05331530042099</v>
      </c>
      <c r="E3144">
        <v>8.7105525034562294</v>
      </c>
      <c r="F3144">
        <f>$AH$27</f>
        <v>333.77577661081307</v>
      </c>
      <c r="G3144">
        <v>674.44347588026699</v>
      </c>
      <c r="H3144">
        <v>9.7142197374359398</v>
      </c>
      <c r="I3144">
        <v>51.697893799048998</v>
      </c>
      <c r="J3144">
        <v>5.3704577010275498</v>
      </c>
      <c r="O3144" t="str">
        <f t="shared" si="443"/>
        <v>Drinkable</v>
      </c>
      <c r="P3144" t="str" cm="1">
        <f t="array" ref="P3144">_xlfn.IFS(C3143&lt;=60,"Soft",
C3143&lt;120,"Moderately Soft",
C3143&lt;=170,"Desirable",
C3143&lt;=240,"Moderately Hard",
C3143&gt;240,"Hard")</f>
        <v>Moderately Hard</v>
      </c>
      <c r="Q3144" t="str" cm="1">
        <f t="array" ref="Q3144">_xlfn.IFS(D3143&lt;50,"Non-Beneficial",
D3143&lt;=150,"Excellent",
D3143&lt;=250,"Good",
D3143&lt;=350,"Average",
D3143&lt;=500,"Poor",
D3143&lt;=800,"Very Poor",
D3143&gt;800,"Unacceptable")</f>
        <v>Average</v>
      </c>
      <c r="R3144" t="str">
        <f t="shared" si="442"/>
        <v>Needs Boiling</v>
      </c>
      <c r="S3144" t="str">
        <f t="shared" si="444"/>
        <v>Safe</v>
      </c>
      <c r="T3144" t="str">
        <f t="shared" si="445"/>
        <v>Unacceptable</v>
      </c>
      <c r="U3144" t="str">
        <f t="shared" si="446"/>
        <v>Acceptable</v>
      </c>
      <c r="V3144" t="str">
        <f t="shared" si="447"/>
        <v>Unsafe</v>
      </c>
      <c r="W3144" t="str">
        <f t="shared" si="448"/>
        <v>Acceptable</v>
      </c>
      <c r="AA3144" t="str">
        <f t="shared" si="449"/>
        <v>Not-Potable</v>
      </c>
      <c r="AB3144" t="str">
        <f t="shared" si="450"/>
        <v>Not-Potable</v>
      </c>
      <c r="AC3144" t="s">
        <v>35</v>
      </c>
    </row>
    <row r="3145" spans="2:29" x14ac:dyDescent="0.3">
      <c r="B3145">
        <v>6.3323868663691396</v>
      </c>
      <c r="C3145">
        <v>186.83802792728099</v>
      </c>
      <c r="D3145">
        <v>230.73063966144599</v>
      </c>
      <c r="E3145">
        <v>8.0820039318534302</v>
      </c>
      <c r="F3145">
        <v>326.98047591959801</v>
      </c>
      <c r="G3145">
        <v>233.90796511138899</v>
      </c>
      <c r="H3145">
        <v>9.6414415386054202</v>
      </c>
      <c r="I3145">
        <v>60.940027778228199</v>
      </c>
      <c r="J3145">
        <v>5.1590017494662499</v>
      </c>
      <c r="O3145" t="str">
        <f t="shared" si="443"/>
        <v>Alkaline</v>
      </c>
      <c r="P3145" t="str" cm="1">
        <f t="array" ref="P3145">_xlfn.IFS(C3144&lt;=60,"Soft",
C3144&lt;120,"Moderately Soft",
C3144&lt;=170,"Desirable",
C3144&lt;=240,"Moderately Hard",
C3144&gt;240,"Hard")</f>
        <v>Desirable</v>
      </c>
      <c r="Q3145" t="str" cm="1">
        <f t="array" ref="Q3145">_xlfn.IFS(D3144&lt;50,"Non-Beneficial",
D3144&lt;=150,"Excellent",
D3144&lt;=250,"Good",
D3144&lt;=350,"Average",
D3144&lt;=500,"Poor",
D3144&lt;=800,"Very Poor",
D3144&gt;800,"Unacceptable")</f>
        <v>Poor</v>
      </c>
      <c r="R3145" t="str">
        <f t="shared" si="442"/>
        <v>Unacceptable</v>
      </c>
      <c r="S3145" t="str">
        <f t="shared" si="444"/>
        <v>Safe</v>
      </c>
      <c r="T3145" t="str">
        <f t="shared" si="445"/>
        <v>Unacceptable</v>
      </c>
      <c r="U3145" t="str">
        <f t="shared" si="446"/>
        <v>Acceptable</v>
      </c>
      <c r="V3145" t="str">
        <f t="shared" si="447"/>
        <v>Safe</v>
      </c>
      <c r="W3145" t="str">
        <f t="shared" si="448"/>
        <v>Unacceptable</v>
      </c>
      <c r="AA3145" t="str">
        <f t="shared" si="449"/>
        <v>Not-Potable</v>
      </c>
      <c r="AB3145" t="str">
        <f t="shared" si="450"/>
        <v>Not-Potable</v>
      </c>
      <c r="AC3145" t="s">
        <v>35</v>
      </c>
    </row>
    <row r="3146" spans="2:29" x14ac:dyDescent="0.3">
      <c r="B3146">
        <f>$AG$27</f>
        <v>7.080794504276815</v>
      </c>
      <c r="C3146">
        <v>214.593684882991</v>
      </c>
      <c r="D3146">
        <v>220.38511620844901</v>
      </c>
      <c r="E3146">
        <v>6.1996276103614596</v>
      </c>
      <c r="F3146">
        <v>294.24139203227401</v>
      </c>
      <c r="G3146">
        <v>332.47254202711599</v>
      </c>
      <c r="H3146">
        <v>18.469528166072902</v>
      </c>
      <c r="I3146">
        <v>46.046286515870698</v>
      </c>
      <c r="J3146">
        <v>4.2385351971480496</v>
      </c>
      <c r="O3146" t="str">
        <f t="shared" si="443"/>
        <v>Acidic</v>
      </c>
      <c r="P3146" t="str" cm="1">
        <f t="array" ref="P3146">_xlfn.IFS(C3145&lt;=60,"Soft",
C3145&lt;120,"Moderately Soft",
C3145&lt;=170,"Desirable",
C3145&lt;=240,"Moderately Hard",
C3145&gt;240,"Hard")</f>
        <v>Moderately Hard</v>
      </c>
      <c r="Q3146" t="str" cm="1">
        <f t="array" ref="Q3146">_xlfn.IFS(D3145&lt;50,"Non-Beneficial",
D3145&lt;=150,"Excellent",
D3145&lt;=250,"Good",
D3145&lt;=350,"Average",
D3145&lt;=500,"Poor",
D3145&lt;=800,"Very Poor",
D3145&gt;800,"Unacceptable")</f>
        <v>Good</v>
      </c>
      <c r="R3146" t="str">
        <f t="shared" si="442"/>
        <v>Unacceptable</v>
      </c>
      <c r="S3146" t="str">
        <f t="shared" si="444"/>
        <v>Safe</v>
      </c>
      <c r="T3146" t="str">
        <f t="shared" si="445"/>
        <v>Acceptable</v>
      </c>
      <c r="U3146" t="str">
        <f t="shared" si="446"/>
        <v>Acceptable</v>
      </c>
      <c r="V3146" t="str">
        <f t="shared" si="447"/>
        <v>Safe</v>
      </c>
      <c r="W3146" t="str">
        <f t="shared" si="448"/>
        <v>Unacceptable</v>
      </c>
      <c r="AA3146" t="str">
        <f t="shared" si="449"/>
        <v>Not-Potable</v>
      </c>
      <c r="AB3146" t="str">
        <f t="shared" si="450"/>
        <v>Not-Potable</v>
      </c>
      <c r="AC3146" t="s">
        <v>35</v>
      </c>
    </row>
    <row r="3147" spans="2:29" x14ac:dyDescent="0.3">
      <c r="B3147">
        <v>6.73042777249659</v>
      </c>
      <c r="C3147">
        <v>183.91529618223501</v>
      </c>
      <c r="D3147">
        <v>92.587670761482102</v>
      </c>
      <c r="E3147">
        <v>8.0051729472312694</v>
      </c>
      <c r="F3147">
        <v>345.07195437055901</v>
      </c>
      <c r="G3147">
        <v>320.66786536144002</v>
      </c>
      <c r="H3147">
        <v>12.0668079914378</v>
      </c>
      <c r="I3147">
        <v>56.437484989199802</v>
      </c>
      <c r="J3147">
        <v>3.9619420347587999</v>
      </c>
      <c r="O3147" t="str">
        <f t="shared" si="443"/>
        <v>Neutral</v>
      </c>
      <c r="P3147" t="str" cm="1">
        <f t="array" ref="P3147">_xlfn.IFS(C3146&lt;=60,"Soft",
C3146&lt;120,"Moderately Soft",
C3146&lt;=170,"Desirable",
C3146&lt;=240,"Moderately Hard",
C3146&gt;240,"Hard")</f>
        <v>Moderately Hard</v>
      </c>
      <c r="Q3147" t="str" cm="1">
        <f t="array" ref="Q3147">_xlfn.IFS(D3146&lt;50,"Non-Beneficial",
D3146&lt;=150,"Excellent",
D3146&lt;=250,"Good",
D3146&lt;=350,"Average",
D3146&lt;=500,"Poor",
D3146&lt;=800,"Very Poor",
D3146&gt;800,"Unacceptable")</f>
        <v>Good</v>
      </c>
      <c r="R3147" t="str">
        <f t="shared" si="442"/>
        <v>Needs Boiling</v>
      </c>
      <c r="S3147" t="str">
        <f t="shared" si="444"/>
        <v>Safe</v>
      </c>
      <c r="T3147" t="str">
        <f t="shared" si="445"/>
        <v>Acceptable</v>
      </c>
      <c r="U3147" t="str">
        <f t="shared" si="446"/>
        <v>Acceptable</v>
      </c>
      <c r="V3147" t="str">
        <f t="shared" si="447"/>
        <v>Safe</v>
      </c>
      <c r="W3147" t="str">
        <f t="shared" si="448"/>
        <v>Acceptable</v>
      </c>
      <c r="AA3147" t="str">
        <f t="shared" si="449"/>
        <v>Potable</v>
      </c>
      <c r="AB3147" t="str">
        <f t="shared" si="450"/>
        <v>Potable</v>
      </c>
      <c r="AC3147" t="s">
        <v>35</v>
      </c>
    </row>
    <row r="3148" spans="2:29" x14ac:dyDescent="0.3">
      <c r="B3148">
        <v>8.2977831999916507</v>
      </c>
      <c r="C3148">
        <v>183.6141212366</v>
      </c>
      <c r="D3148">
        <v>203.16426684669202</v>
      </c>
      <c r="E3148">
        <v>7.1088094246892597</v>
      </c>
      <c r="F3148">
        <v>322.09584868920598</v>
      </c>
      <c r="G3148">
        <v>295.65395737211901</v>
      </c>
      <c r="H3148">
        <v>13.5031965131971</v>
      </c>
      <c r="I3148">
        <v>62.230134051103001</v>
      </c>
      <c r="J3148">
        <v>4.2392205718452596</v>
      </c>
      <c r="O3148" t="str">
        <f t="shared" si="443"/>
        <v>Drinkable</v>
      </c>
      <c r="P3148" t="str" cm="1">
        <f t="array" ref="P3148">_xlfn.IFS(C3147&lt;=60,"Soft",
C3147&lt;120,"Moderately Soft",
C3147&lt;=170,"Desirable",
C3147&lt;=240,"Moderately Hard",
C3147&gt;240,"Hard")</f>
        <v>Moderately Hard</v>
      </c>
      <c r="Q3148" t="str" cm="1">
        <f t="array" ref="Q3148">_xlfn.IFS(D3147&lt;50,"Non-Beneficial",
D3147&lt;=150,"Excellent",
D3147&lt;=250,"Good",
D3147&lt;=350,"Average",
D3147&lt;=500,"Poor",
D3147&lt;=800,"Very Poor",
D3147&gt;800,"Unacceptable")</f>
        <v>Excellent</v>
      </c>
      <c r="R3148" t="str">
        <f t="shared" si="442"/>
        <v>Unacceptable</v>
      </c>
      <c r="S3148" t="str">
        <f t="shared" si="444"/>
        <v>Safe</v>
      </c>
      <c r="T3148" t="str">
        <f t="shared" si="445"/>
        <v>Acceptable</v>
      </c>
      <c r="U3148" t="str">
        <f t="shared" si="446"/>
        <v>Acceptable</v>
      </c>
      <c r="V3148" t="str">
        <f t="shared" si="447"/>
        <v>Safe</v>
      </c>
      <c r="W3148" t="str">
        <f t="shared" si="448"/>
        <v>Acceptable</v>
      </c>
      <c r="AA3148" t="str">
        <f t="shared" si="449"/>
        <v>Not-Potable</v>
      </c>
      <c r="AB3148" t="str">
        <f t="shared" si="450"/>
        <v>Potable</v>
      </c>
      <c r="AC3148" t="s">
        <v>35</v>
      </c>
    </row>
    <row r="3149" spans="2:29" x14ac:dyDescent="0.3">
      <c r="B3149">
        <v>6.2592675329524798</v>
      </c>
      <c r="C3149">
        <v>130.374271861084</v>
      </c>
      <c r="D3149">
        <v>97.346771030811595</v>
      </c>
      <c r="E3149">
        <v>10.2823288707053</v>
      </c>
      <c r="F3149">
        <v>320.359765520525</v>
      </c>
      <c r="G3149">
        <v>399.35070886675402</v>
      </c>
      <c r="H3149">
        <v>10.846787074769299</v>
      </c>
      <c r="I3149">
        <v>43.4201951743294</v>
      </c>
      <c r="J3149">
        <v>3.9321419587747299</v>
      </c>
      <c r="O3149" t="str">
        <f t="shared" si="443"/>
        <v>Alkaline</v>
      </c>
      <c r="P3149" t="str" cm="1">
        <f t="array" ref="P3149">_xlfn.IFS(C3148&lt;=60,"Soft",
C3148&lt;120,"Moderately Soft",
C3148&lt;=170,"Desirable",
C3148&lt;=240,"Moderately Hard",
C3148&gt;240,"Hard")</f>
        <v>Moderately Hard</v>
      </c>
      <c r="Q3149" t="str" cm="1">
        <f t="array" ref="Q3149">_xlfn.IFS(D3148&lt;50,"Non-Beneficial",
D3148&lt;=150,"Excellent",
D3148&lt;=250,"Good",
D3148&lt;=350,"Average",
D3148&lt;=500,"Poor",
D3148&lt;=800,"Very Poor",
D3148&gt;800,"Unacceptable")</f>
        <v>Good</v>
      </c>
      <c r="R3149" t="str">
        <f t="shared" si="442"/>
        <v>Unacceptable</v>
      </c>
      <c r="S3149" t="str">
        <f t="shared" si="444"/>
        <v>Safe</v>
      </c>
      <c r="T3149" t="str">
        <f t="shared" si="445"/>
        <v>Acceptable</v>
      </c>
      <c r="U3149" t="str">
        <f t="shared" si="446"/>
        <v>Acceptable</v>
      </c>
      <c r="V3149" t="str">
        <f t="shared" si="447"/>
        <v>Safe</v>
      </c>
      <c r="W3149" t="str">
        <f t="shared" si="448"/>
        <v>Acceptable</v>
      </c>
      <c r="AA3149" t="str">
        <f t="shared" si="449"/>
        <v>Not-Potable</v>
      </c>
      <c r="AB3149" t="str">
        <f t="shared" si="450"/>
        <v>Not-Potable</v>
      </c>
      <c r="AC3149" t="s">
        <v>35</v>
      </c>
    </row>
    <row r="3150" spans="2:29" x14ac:dyDescent="0.3">
      <c r="B3150">
        <v>8.0761262980963497</v>
      </c>
      <c r="C3150">
        <v>132.67030469853901</v>
      </c>
      <c r="D3150">
        <v>108.162733665622</v>
      </c>
      <c r="E3150">
        <v>9.5132691162338396</v>
      </c>
      <c r="F3150">
        <v>314.97049471868701</v>
      </c>
      <c r="G3150">
        <v>479.75892351602602</v>
      </c>
      <c r="H3150">
        <v>14.685851003310599</v>
      </c>
      <c r="I3150">
        <v>72.638302950820105</v>
      </c>
      <c r="J3150">
        <v>4.2913552579456304</v>
      </c>
      <c r="O3150" t="str">
        <f t="shared" si="443"/>
        <v>Acidic</v>
      </c>
      <c r="P3150" t="str" cm="1">
        <f t="array" ref="P3150">_xlfn.IFS(C3149&lt;=60,"Soft",
C3149&lt;120,"Moderately Soft",
C3149&lt;=170,"Desirable",
C3149&lt;=240,"Moderately Hard",
C3149&gt;240,"Hard")</f>
        <v>Desirable</v>
      </c>
      <c r="Q3150" t="str" cm="1">
        <f t="array" ref="Q3150">_xlfn.IFS(D3149&lt;50,"Non-Beneficial",
D3149&lt;=150,"Excellent",
D3149&lt;=250,"Good",
D3149&lt;=350,"Average",
D3149&lt;=500,"Poor",
D3149&lt;=800,"Very Poor",
D3149&gt;800,"Unacceptable")</f>
        <v>Excellent</v>
      </c>
      <c r="R3150" t="str">
        <f t="shared" si="442"/>
        <v>Unacceptable</v>
      </c>
      <c r="S3150" t="str">
        <f t="shared" si="444"/>
        <v>Safe</v>
      </c>
      <c r="T3150" t="str">
        <f t="shared" si="445"/>
        <v>Acceptable</v>
      </c>
      <c r="U3150" t="str">
        <f t="shared" si="446"/>
        <v>Acceptable</v>
      </c>
      <c r="V3150" t="str">
        <f t="shared" si="447"/>
        <v>Safe</v>
      </c>
      <c r="W3150" t="str">
        <f t="shared" si="448"/>
        <v>Acceptable</v>
      </c>
      <c r="AA3150" t="str">
        <f t="shared" si="449"/>
        <v>Not-Potable</v>
      </c>
      <c r="AB3150" t="str">
        <f t="shared" si="450"/>
        <v>Not-Potable</v>
      </c>
      <c r="AC3150" t="s">
        <v>35</v>
      </c>
    </row>
    <row r="3151" spans="2:29" x14ac:dyDescent="0.3">
      <c r="B3151">
        <v>5.7310421388707198</v>
      </c>
      <c r="C3151">
        <v>223.70496558825201</v>
      </c>
      <c r="D3151">
        <v>13.519069790965901</v>
      </c>
      <c r="E3151">
        <v>6.4967226279423897</v>
      </c>
      <c r="F3151">
        <v>380.51407882361798</v>
      </c>
      <c r="G3151">
        <v>620.304638913894</v>
      </c>
      <c r="H3151">
        <v>14.6729271030669</v>
      </c>
      <c r="I3151">
        <v>62.0236296221291</v>
      </c>
      <c r="J3151">
        <v>3.67580702732403</v>
      </c>
      <c r="O3151" t="str">
        <f t="shared" si="443"/>
        <v>Alkaline</v>
      </c>
      <c r="P3151" t="str" cm="1">
        <f t="array" ref="P3151">_xlfn.IFS(C3150&lt;=60,"Soft",
C3150&lt;120,"Moderately Soft",
C3150&lt;=170,"Desirable",
C3150&lt;=240,"Moderately Hard",
C3150&gt;240,"Hard")</f>
        <v>Desirable</v>
      </c>
      <c r="Q3151" t="str" cm="1">
        <f t="array" ref="Q3151">_xlfn.IFS(D3150&lt;50,"Non-Beneficial",
D3150&lt;=150,"Excellent",
D3150&lt;=250,"Good",
D3150&lt;=350,"Average",
D3150&lt;=500,"Poor",
D3150&lt;=800,"Very Poor",
D3150&gt;800,"Unacceptable")</f>
        <v>Excellent</v>
      </c>
      <c r="R3151" t="str">
        <f t="shared" si="442"/>
        <v>Unacceptable</v>
      </c>
      <c r="S3151" t="str">
        <f t="shared" si="444"/>
        <v>Safe</v>
      </c>
      <c r="T3151" t="str">
        <f t="shared" si="445"/>
        <v>Acceptable</v>
      </c>
      <c r="U3151" t="str">
        <f t="shared" si="446"/>
        <v>Acceptable</v>
      </c>
      <c r="V3151" t="str">
        <f t="shared" si="447"/>
        <v>Safe</v>
      </c>
      <c r="W3151" t="str">
        <f t="shared" si="448"/>
        <v>Acceptable</v>
      </c>
      <c r="AA3151" t="str">
        <f t="shared" si="449"/>
        <v>Not-Potable</v>
      </c>
      <c r="AB3151" t="str">
        <f t="shared" si="450"/>
        <v>Not-Potable</v>
      </c>
      <c r="AC3151" t="s">
        <v>35</v>
      </c>
    </row>
    <row r="3152" spans="2:29" x14ac:dyDescent="0.3">
      <c r="B3152">
        <v>6.5633565968372203</v>
      </c>
      <c r="C3152">
        <v>241.286323082443</v>
      </c>
      <c r="D3152">
        <v>563.20586979158497</v>
      </c>
      <c r="E3152">
        <v>5.3655575797184198</v>
      </c>
      <c r="F3152">
        <f>$AH$27</f>
        <v>333.77577661081307</v>
      </c>
      <c r="G3152">
        <v>415.81721891385098</v>
      </c>
      <c r="H3152">
        <v>11.651929332316101</v>
      </c>
      <c r="I3152">
        <v>70.637648311621106</v>
      </c>
      <c r="J3152">
        <v>5.2929501812463897</v>
      </c>
      <c r="O3152" t="str">
        <f t="shared" si="443"/>
        <v>Acidic</v>
      </c>
      <c r="P3152" t="str" cm="1">
        <f t="array" ref="P3152">_xlfn.IFS(C3151&lt;=60,"Soft",
C3151&lt;120,"Moderately Soft",
C3151&lt;=170,"Desirable",
C3151&lt;=240,"Moderately Hard",
C3151&gt;240,"Hard")</f>
        <v>Moderately Hard</v>
      </c>
      <c r="Q3152" t="str" cm="1">
        <f t="array" ref="Q3152">_xlfn.IFS(D3151&lt;50,"Non-Beneficial",
D3151&lt;=150,"Excellent",
D3151&lt;=250,"Good",
D3151&lt;=350,"Average",
D3151&lt;=500,"Poor",
D3151&lt;=800,"Very Poor",
D3151&gt;800,"Unacceptable")</f>
        <v>Non-Beneficial</v>
      </c>
      <c r="R3152" t="str">
        <f t="shared" si="442"/>
        <v>Needs Boiling</v>
      </c>
      <c r="S3152" t="str">
        <f t="shared" si="444"/>
        <v>Safe</v>
      </c>
      <c r="T3152" t="str">
        <f t="shared" si="445"/>
        <v>Unacceptable</v>
      </c>
      <c r="U3152" t="str">
        <f t="shared" si="446"/>
        <v>Acceptable</v>
      </c>
      <c r="V3152" t="str">
        <f t="shared" si="447"/>
        <v>Safe</v>
      </c>
      <c r="W3152" t="str">
        <f t="shared" si="448"/>
        <v>Acceptable</v>
      </c>
      <c r="AA3152" t="str">
        <f t="shared" si="449"/>
        <v>Not-Potable</v>
      </c>
      <c r="AB3152" t="str">
        <f t="shared" si="450"/>
        <v>Not-Potable</v>
      </c>
      <c r="AC3152" t="s">
        <v>35</v>
      </c>
    </row>
    <row r="3153" spans="2:29" x14ac:dyDescent="0.3">
      <c r="B3153">
        <v>5.3037643368661698</v>
      </c>
      <c r="C3153">
        <v>231.018783819102</v>
      </c>
      <c r="D3153">
        <v>66.75682244593601</v>
      </c>
      <c r="E3153">
        <v>6.1000642953073898</v>
      </c>
      <c r="F3153">
        <v>388.80204477777198</v>
      </c>
      <c r="G3153">
        <v>465.83053937185298</v>
      </c>
      <c r="H3153">
        <v>14.5312452484361</v>
      </c>
      <c r="I3153">
        <v>77.668020274499</v>
      </c>
      <c r="J3153">
        <v>4.0245208507222303</v>
      </c>
      <c r="O3153" t="str">
        <f t="shared" si="443"/>
        <v>Drinkable</v>
      </c>
      <c r="P3153" t="str" cm="1">
        <f t="array" ref="P3153">_xlfn.IFS(C3152&lt;=60,"Soft",
C3152&lt;120,"Moderately Soft",
C3152&lt;=170,"Desirable",
C3152&lt;=240,"Moderately Hard",
C3152&gt;240,"Hard")</f>
        <v>Hard</v>
      </c>
      <c r="Q3153" t="str" cm="1">
        <f t="array" ref="Q3153">_xlfn.IFS(D3152&lt;50,"Non-Beneficial",
D3152&lt;=150,"Excellent",
D3152&lt;=250,"Good",
D3152&lt;=350,"Average",
D3152&lt;=500,"Poor",
D3152&lt;=800,"Very Poor",
D3152&gt;800,"Unacceptable")</f>
        <v>Very Poor</v>
      </c>
      <c r="R3153" t="str">
        <f t="shared" si="442"/>
        <v>Needs Boiling</v>
      </c>
      <c r="S3153" t="str">
        <f t="shared" si="444"/>
        <v>Safe</v>
      </c>
      <c r="T3153" t="str">
        <f t="shared" si="445"/>
        <v>Acceptable</v>
      </c>
      <c r="U3153" t="str">
        <f t="shared" si="446"/>
        <v>Acceptable</v>
      </c>
      <c r="V3153" t="str">
        <f t="shared" si="447"/>
        <v>Safe</v>
      </c>
      <c r="W3153" t="str">
        <f t="shared" si="448"/>
        <v>Unacceptable</v>
      </c>
      <c r="AA3153" t="str">
        <f t="shared" si="449"/>
        <v>Not-Potable</v>
      </c>
      <c r="AB3153" t="str">
        <f t="shared" si="450"/>
        <v>Not-Potable</v>
      </c>
      <c r="AC3153" t="s">
        <v>35</v>
      </c>
    </row>
    <row r="3154" spans="2:29" x14ac:dyDescent="0.3">
      <c r="B3154">
        <v>7.6478715541335696</v>
      </c>
      <c r="C3154">
        <v>160.77435344616401</v>
      </c>
      <c r="D3154">
        <v>290.00589711925403</v>
      </c>
      <c r="E3154">
        <v>7.21740933900504</v>
      </c>
      <c r="F3154">
        <f>$AH$27</f>
        <v>333.77577661081307</v>
      </c>
      <c r="G3154">
        <v>438.80096074695501</v>
      </c>
      <c r="H3154">
        <v>13.1825005665003</v>
      </c>
      <c r="I3154">
        <v>67.099969429680698</v>
      </c>
      <c r="J3154">
        <v>3.0786727238215699</v>
      </c>
      <c r="O3154" t="str">
        <f t="shared" si="443"/>
        <v>Acidic</v>
      </c>
      <c r="P3154" t="str" cm="1">
        <f t="array" ref="P3154">_xlfn.IFS(C3153&lt;=60,"Soft",
C3153&lt;120,"Moderately Soft",
C3153&lt;=170,"Desirable",
C3153&lt;=240,"Moderately Hard",
C3153&gt;240,"Hard")</f>
        <v>Moderately Hard</v>
      </c>
      <c r="Q3154" t="str" cm="1">
        <f t="array" ref="Q3154">_xlfn.IFS(D3153&lt;50,"Non-Beneficial",
D3153&lt;=150,"Excellent",
D3153&lt;=250,"Good",
D3153&lt;=350,"Average",
D3153&lt;=500,"Poor",
D3153&lt;=800,"Very Poor",
D3153&gt;800,"Unacceptable")</f>
        <v>Excellent</v>
      </c>
      <c r="R3154" t="str">
        <f t="shared" si="442"/>
        <v>Needs Boiling</v>
      </c>
      <c r="S3154" t="str">
        <f t="shared" si="444"/>
        <v>Safe</v>
      </c>
      <c r="T3154" t="str">
        <f t="shared" si="445"/>
        <v>Acceptable</v>
      </c>
      <c r="U3154" t="str">
        <f t="shared" si="446"/>
        <v>Acceptable</v>
      </c>
      <c r="V3154" t="str">
        <f t="shared" si="447"/>
        <v>Safe</v>
      </c>
      <c r="W3154" t="str">
        <f t="shared" si="448"/>
        <v>Acceptable</v>
      </c>
      <c r="AA3154" t="str">
        <f t="shared" si="449"/>
        <v>Not-Potable</v>
      </c>
      <c r="AB3154" t="str">
        <f t="shared" si="450"/>
        <v>Potable</v>
      </c>
      <c r="AC3154" t="s">
        <v>35</v>
      </c>
    </row>
    <row r="3155" spans="2:29" x14ac:dyDescent="0.3">
      <c r="B3155">
        <f>$AG$27</f>
        <v>7.080794504276815</v>
      </c>
      <c r="C3155">
        <v>139.16974356873399</v>
      </c>
      <c r="D3155">
        <v>337.848262298012</v>
      </c>
      <c r="E3155">
        <v>9.6405204752480298</v>
      </c>
      <c r="F3155">
        <v>275.33195962912498</v>
      </c>
      <c r="G3155">
        <v>499.42813315050199</v>
      </c>
      <c r="H3155">
        <v>13.664485342268501</v>
      </c>
      <c r="I3155">
        <v>70.368363721827393</v>
      </c>
      <c r="J3155">
        <v>4.6787450353530797</v>
      </c>
      <c r="O3155" t="str">
        <f t="shared" si="443"/>
        <v>Neutral</v>
      </c>
      <c r="P3155" t="str" cm="1">
        <f t="array" ref="P3155">_xlfn.IFS(C3154&lt;=60,"Soft",
C3154&lt;120,"Moderately Soft",
C3154&lt;=170,"Desirable",
C3154&lt;=240,"Moderately Hard",
C3154&gt;240,"Hard")</f>
        <v>Desirable</v>
      </c>
      <c r="Q3155" t="str" cm="1">
        <f t="array" ref="Q3155">_xlfn.IFS(D3154&lt;50,"Non-Beneficial",
D3154&lt;=150,"Excellent",
D3154&lt;=250,"Good",
D3154&lt;=350,"Average",
D3154&lt;=500,"Poor",
D3154&lt;=800,"Very Poor",
D3154&gt;800,"Unacceptable")</f>
        <v>Average</v>
      </c>
      <c r="R3155" t="str">
        <f t="shared" si="442"/>
        <v>Unacceptable</v>
      </c>
      <c r="S3155" t="str">
        <f t="shared" si="444"/>
        <v>Safe</v>
      </c>
      <c r="T3155" t="str">
        <f t="shared" si="445"/>
        <v>Acceptable</v>
      </c>
      <c r="U3155" t="str">
        <f t="shared" si="446"/>
        <v>Acceptable</v>
      </c>
      <c r="V3155" t="str">
        <f t="shared" si="447"/>
        <v>Safe</v>
      </c>
      <c r="W3155" t="str">
        <f t="shared" si="448"/>
        <v>Acceptable</v>
      </c>
      <c r="AA3155" t="str">
        <f t="shared" si="449"/>
        <v>Not-Potable</v>
      </c>
      <c r="AB3155" t="str">
        <f t="shared" si="450"/>
        <v>Potable</v>
      </c>
      <c r="AC3155" t="s">
        <v>35</v>
      </c>
    </row>
    <row r="3156" spans="2:29" x14ac:dyDescent="0.3">
      <c r="B3156">
        <v>7.9514511704914996</v>
      </c>
      <c r="C3156">
        <v>185.42172373148199</v>
      </c>
      <c r="D3156">
        <v>61.087957342612199</v>
      </c>
      <c r="E3156">
        <v>7.1178585640614198</v>
      </c>
      <c r="F3156">
        <v>344.79568087519698</v>
      </c>
      <c r="G3156">
        <v>283.87727954178399</v>
      </c>
      <c r="H3156">
        <v>18.9043992510775</v>
      </c>
      <c r="I3156">
        <v>85.799758698623904</v>
      </c>
      <c r="J3156">
        <v>3.88688238570648</v>
      </c>
      <c r="O3156" t="str">
        <f t="shared" si="443"/>
        <v>Neutral</v>
      </c>
      <c r="P3156" t="str" cm="1">
        <f t="array" ref="P3156">_xlfn.IFS(C3155&lt;=60,"Soft",
C3155&lt;120,"Moderately Soft",
C3155&lt;=170,"Desirable",
C3155&lt;=240,"Moderately Hard",
C3155&gt;240,"Hard")</f>
        <v>Desirable</v>
      </c>
      <c r="Q3156" t="str" cm="1">
        <f t="array" ref="Q3156">_xlfn.IFS(D3155&lt;50,"Non-Beneficial",
D3155&lt;=150,"Excellent",
D3155&lt;=250,"Good",
D3155&lt;=350,"Average",
D3155&lt;=500,"Poor",
D3155&lt;=800,"Very Poor",
D3155&gt;800,"Unacceptable")</f>
        <v>Average</v>
      </c>
      <c r="R3156" t="str">
        <f t="shared" si="442"/>
        <v>Unacceptable</v>
      </c>
      <c r="S3156" t="str">
        <f t="shared" si="444"/>
        <v>Safe</v>
      </c>
      <c r="T3156" t="str">
        <f t="shared" si="445"/>
        <v>Acceptable</v>
      </c>
      <c r="U3156" t="str">
        <f t="shared" si="446"/>
        <v>Acceptable</v>
      </c>
      <c r="V3156" t="str">
        <f t="shared" si="447"/>
        <v>Safe</v>
      </c>
      <c r="W3156" t="str">
        <f t="shared" si="448"/>
        <v>Acceptable</v>
      </c>
      <c r="AA3156" t="str">
        <f t="shared" si="449"/>
        <v>Not-Potable</v>
      </c>
      <c r="AB3156" t="str">
        <f t="shared" si="450"/>
        <v>Potable</v>
      </c>
      <c r="AC3156" t="s">
        <v>35</v>
      </c>
    </row>
    <row r="3157" spans="2:29" x14ac:dyDescent="0.3">
      <c r="B3157">
        <v>8.8321422609049698</v>
      </c>
      <c r="C3157">
        <v>176.80866080582001</v>
      </c>
      <c r="D3157">
        <v>121.710245490952</v>
      </c>
      <c r="E3157">
        <v>7.4753362078876302</v>
      </c>
      <c r="F3157">
        <v>321.257628091806</v>
      </c>
      <c r="G3157">
        <v>395.38733714198202</v>
      </c>
      <c r="H3157">
        <v>12.4815515201735</v>
      </c>
      <c r="I3157">
        <v>65.8671893740174</v>
      </c>
      <c r="J3157">
        <v>3.91451188535363</v>
      </c>
      <c r="O3157" t="str">
        <f t="shared" si="443"/>
        <v>Neutral</v>
      </c>
      <c r="P3157" t="str" cm="1">
        <f t="array" ref="P3157">_xlfn.IFS(C3156&lt;=60,"Soft",
C3156&lt;120,"Moderately Soft",
C3156&lt;=170,"Desirable",
C3156&lt;=240,"Moderately Hard",
C3156&gt;240,"Hard")</f>
        <v>Moderately Hard</v>
      </c>
      <c r="Q3157" t="str" cm="1">
        <f t="array" ref="Q3157">_xlfn.IFS(D3156&lt;50,"Non-Beneficial",
D3156&lt;=150,"Excellent",
D3156&lt;=250,"Good",
D3156&lt;=350,"Average",
D3156&lt;=500,"Poor",
D3156&lt;=800,"Very Poor",
D3156&gt;800,"Unacceptable")</f>
        <v>Excellent</v>
      </c>
      <c r="R3157" t="str">
        <f t="shared" si="442"/>
        <v>Unacceptable</v>
      </c>
      <c r="S3157" t="str">
        <f t="shared" si="444"/>
        <v>Safe</v>
      </c>
      <c r="T3157" t="str">
        <f t="shared" si="445"/>
        <v>Acceptable</v>
      </c>
      <c r="U3157" t="str">
        <f t="shared" si="446"/>
        <v>Acceptable</v>
      </c>
      <c r="V3157" t="str">
        <f t="shared" si="447"/>
        <v>Unsafe</v>
      </c>
      <c r="W3157" t="str">
        <f t="shared" si="448"/>
        <v>Acceptable</v>
      </c>
      <c r="AA3157" t="str">
        <f t="shared" si="449"/>
        <v>Not-Potable</v>
      </c>
      <c r="AB3157" t="str">
        <f t="shared" si="450"/>
        <v>Not-Potable</v>
      </c>
      <c r="AC3157" t="s">
        <v>35</v>
      </c>
    </row>
    <row r="3158" spans="2:29" x14ac:dyDescent="0.3">
      <c r="B3158">
        <v>8.2508300090478599</v>
      </c>
      <c r="C3158">
        <v>184.38512440493699</v>
      </c>
      <c r="D3158">
        <v>216.16633855183699</v>
      </c>
      <c r="E3158">
        <v>7.1667336904140599</v>
      </c>
      <c r="F3158">
        <v>305.17742589091802</v>
      </c>
      <c r="G3158">
        <v>412.94711558181899</v>
      </c>
      <c r="H3158">
        <v>13.7913366087072</v>
      </c>
      <c r="I3158">
        <v>71.799129123048999</v>
      </c>
      <c r="J3158">
        <v>2.6047078453451702</v>
      </c>
      <c r="O3158" t="str">
        <f t="shared" si="443"/>
        <v>Alkaline</v>
      </c>
      <c r="P3158" t="str" cm="1">
        <f t="array" ref="P3158">_xlfn.IFS(C3157&lt;=60,"Soft",
C3157&lt;120,"Moderately Soft",
C3157&lt;=170,"Desirable",
C3157&lt;=240,"Moderately Hard",
C3157&gt;240,"Hard")</f>
        <v>Moderately Hard</v>
      </c>
      <c r="Q3158" t="str" cm="1">
        <f t="array" ref="Q3158">_xlfn.IFS(D3157&lt;50,"Non-Beneficial",
D3157&lt;=150,"Excellent",
D3157&lt;=250,"Good",
D3157&lt;=350,"Average",
D3157&lt;=500,"Poor",
D3157&lt;=800,"Very Poor",
D3157&gt;800,"Unacceptable")</f>
        <v>Excellent</v>
      </c>
      <c r="R3158" t="str">
        <f t="shared" si="442"/>
        <v>Unacceptable</v>
      </c>
      <c r="S3158" t="str">
        <f t="shared" si="444"/>
        <v>Safe</v>
      </c>
      <c r="T3158" t="str">
        <f t="shared" si="445"/>
        <v>Acceptable</v>
      </c>
      <c r="U3158" t="str">
        <f t="shared" si="446"/>
        <v>Acceptable</v>
      </c>
      <c r="V3158" t="str">
        <f t="shared" si="447"/>
        <v>Safe</v>
      </c>
      <c r="W3158" t="str">
        <f t="shared" si="448"/>
        <v>Acceptable</v>
      </c>
      <c r="AA3158" t="str">
        <f t="shared" si="449"/>
        <v>Not-Potable</v>
      </c>
      <c r="AB3158" t="str">
        <f t="shared" si="450"/>
        <v>Not-Potable</v>
      </c>
      <c r="AC3158" t="s">
        <v>35</v>
      </c>
    </row>
    <row r="3159" spans="2:29" x14ac:dyDescent="0.3">
      <c r="B3159">
        <v>5.8605741548124799</v>
      </c>
      <c r="C3159">
        <v>240.88714438230201</v>
      </c>
      <c r="D3159">
        <v>183.219923179115</v>
      </c>
      <c r="E3159">
        <v>6.0463854895842601</v>
      </c>
      <c r="F3159">
        <v>351.04979312723202</v>
      </c>
      <c r="G3159">
        <v>491.875418031332</v>
      </c>
      <c r="H3159">
        <v>8.9972263326444502</v>
      </c>
      <c r="I3159">
        <v>44.6156602950117</v>
      </c>
      <c r="J3159">
        <v>4.27724110193948</v>
      </c>
      <c r="O3159" t="str">
        <f t="shared" si="443"/>
        <v>Alkaline</v>
      </c>
      <c r="P3159" t="str" cm="1">
        <f t="array" ref="P3159">_xlfn.IFS(C3158&lt;=60,"Soft",
C3158&lt;120,"Moderately Soft",
C3158&lt;=170,"Desirable",
C3158&lt;=240,"Moderately Hard",
C3158&gt;240,"Hard")</f>
        <v>Moderately Hard</v>
      </c>
      <c r="Q3159" t="str" cm="1">
        <f t="array" ref="Q3159">_xlfn.IFS(D3158&lt;50,"Non-Beneficial",
D3158&lt;=150,"Excellent",
D3158&lt;=250,"Good",
D3158&lt;=350,"Average",
D3158&lt;=500,"Poor",
D3158&lt;=800,"Very Poor",
D3158&gt;800,"Unacceptable")</f>
        <v>Good</v>
      </c>
      <c r="R3159" t="str">
        <f t="shared" si="442"/>
        <v>Unacceptable</v>
      </c>
      <c r="S3159" t="str">
        <f t="shared" si="444"/>
        <v>Safe</v>
      </c>
      <c r="T3159" t="str">
        <f t="shared" si="445"/>
        <v>Acceptable</v>
      </c>
      <c r="U3159" t="str">
        <f t="shared" si="446"/>
        <v>Acceptable</v>
      </c>
      <c r="V3159" t="str">
        <f t="shared" si="447"/>
        <v>Safe</v>
      </c>
      <c r="W3159" t="str">
        <f t="shared" si="448"/>
        <v>Acceptable</v>
      </c>
      <c r="AA3159" t="str">
        <f t="shared" si="449"/>
        <v>Not-Potable</v>
      </c>
      <c r="AB3159" t="str">
        <f t="shared" si="450"/>
        <v>Not-Potable</v>
      </c>
      <c r="AC3159" t="s">
        <v>35</v>
      </c>
    </row>
    <row r="3160" spans="2:29" x14ac:dyDescent="0.3">
      <c r="B3160">
        <v>8.1821033061744792</v>
      </c>
      <c r="C3160">
        <v>186.67049593504501</v>
      </c>
      <c r="D3160">
        <v>196.423944210522</v>
      </c>
      <c r="E3160">
        <v>7.71513571672347</v>
      </c>
      <c r="F3160">
        <f>$AH$27</f>
        <v>333.77577661081307</v>
      </c>
      <c r="G3160">
        <v>370.32139520457298</v>
      </c>
      <c r="H3160">
        <v>11.5215966858378</v>
      </c>
      <c r="I3160">
        <v>55.493881604669298</v>
      </c>
      <c r="J3160">
        <v>4.6052377621468796</v>
      </c>
      <c r="O3160" t="str">
        <f t="shared" si="443"/>
        <v>Acidic</v>
      </c>
      <c r="P3160" t="str" cm="1">
        <f t="array" ref="P3160">_xlfn.IFS(C3159&lt;=60,"Soft",
C3159&lt;120,"Moderately Soft",
C3159&lt;=170,"Desirable",
C3159&lt;=240,"Moderately Hard",
C3159&gt;240,"Hard")</f>
        <v>Hard</v>
      </c>
      <c r="Q3160" t="str" cm="1">
        <f t="array" ref="Q3160">_xlfn.IFS(D3159&lt;50,"Non-Beneficial",
D3159&lt;=150,"Excellent",
D3159&lt;=250,"Good",
D3159&lt;=350,"Average",
D3159&lt;=500,"Poor",
D3159&lt;=800,"Very Poor",
D3159&gt;800,"Unacceptable")</f>
        <v>Good</v>
      </c>
      <c r="R3160" t="str">
        <f t="shared" si="442"/>
        <v>Needs Boiling</v>
      </c>
      <c r="S3160" t="str">
        <f t="shared" si="444"/>
        <v>Safe</v>
      </c>
      <c r="T3160" t="str">
        <f t="shared" si="445"/>
        <v>Acceptable</v>
      </c>
      <c r="U3160" t="str">
        <f t="shared" si="446"/>
        <v>Acceptable</v>
      </c>
      <c r="V3160" t="str">
        <f t="shared" si="447"/>
        <v>Safe</v>
      </c>
      <c r="W3160" t="str">
        <f t="shared" si="448"/>
        <v>Acceptable</v>
      </c>
      <c r="AA3160" t="str">
        <f t="shared" si="449"/>
        <v>Not-Potable</v>
      </c>
      <c r="AB3160" t="str">
        <f t="shared" si="450"/>
        <v>Not-Potable</v>
      </c>
      <c r="AC3160" t="s">
        <v>35</v>
      </c>
    </row>
    <row r="3161" spans="2:29" x14ac:dyDescent="0.3">
      <c r="B3161">
        <v>7.8895793449559601</v>
      </c>
      <c r="C3161">
        <v>153.569738406125</v>
      </c>
      <c r="D3161">
        <v>412.10666980537701</v>
      </c>
      <c r="E3161">
        <v>8.4576386771447591</v>
      </c>
      <c r="F3161">
        <v>294.26007624014898</v>
      </c>
      <c r="G3161">
        <v>354.482689181193</v>
      </c>
      <c r="H3161">
        <v>11.2925749305361</v>
      </c>
      <c r="I3161">
        <v>67.354768729451607</v>
      </c>
      <c r="J3161">
        <v>3.2273600819458799</v>
      </c>
      <c r="O3161" t="str">
        <f t="shared" si="443"/>
        <v>Alkaline</v>
      </c>
      <c r="P3161" t="str" cm="1">
        <f t="array" ref="P3161">_xlfn.IFS(C3160&lt;=60,"Soft",
C3160&lt;120,"Moderately Soft",
C3160&lt;=170,"Desirable",
C3160&lt;=240,"Moderately Hard",
C3160&gt;240,"Hard")</f>
        <v>Moderately Hard</v>
      </c>
      <c r="Q3161" t="str" cm="1">
        <f t="array" ref="Q3161">_xlfn.IFS(D3160&lt;50,"Non-Beneficial",
D3160&lt;=150,"Excellent",
D3160&lt;=250,"Good",
D3160&lt;=350,"Average",
D3160&lt;=500,"Poor",
D3160&lt;=800,"Very Poor",
D3160&gt;800,"Unacceptable")</f>
        <v>Good</v>
      </c>
      <c r="R3161" t="str">
        <f t="shared" si="442"/>
        <v>Unacceptable</v>
      </c>
      <c r="S3161" t="str">
        <f t="shared" si="444"/>
        <v>Safe</v>
      </c>
      <c r="T3161" t="str">
        <f t="shared" si="445"/>
        <v>Acceptable</v>
      </c>
      <c r="U3161" t="str">
        <f t="shared" si="446"/>
        <v>Acceptable</v>
      </c>
      <c r="V3161" t="str">
        <f t="shared" si="447"/>
        <v>Safe</v>
      </c>
      <c r="W3161" t="str">
        <f t="shared" si="448"/>
        <v>Acceptable</v>
      </c>
      <c r="AA3161" t="str">
        <f t="shared" si="449"/>
        <v>Not-Potable</v>
      </c>
      <c r="AB3161" t="str">
        <f t="shared" si="450"/>
        <v>Not-Potable</v>
      </c>
      <c r="AC3161" t="s">
        <v>35</v>
      </c>
    </row>
    <row r="3162" spans="2:29" x14ac:dyDescent="0.3">
      <c r="B3162">
        <v>8.7134829270932297</v>
      </c>
      <c r="C3162">
        <v>169.578526201486</v>
      </c>
      <c r="D3162">
        <v>238.38817261442699</v>
      </c>
      <c r="E3162">
        <v>8.16268760196232</v>
      </c>
      <c r="F3162">
        <f>$AH$27</f>
        <v>333.77577661081307</v>
      </c>
      <c r="G3162">
        <v>478.98301854797199</v>
      </c>
      <c r="H3162">
        <v>14.5209035629894</v>
      </c>
      <c r="I3162">
        <v>63.945269929392801</v>
      </c>
      <c r="J3162">
        <v>2.9221949791916999</v>
      </c>
      <c r="O3162" t="str">
        <f t="shared" si="443"/>
        <v>Neutral</v>
      </c>
      <c r="P3162" t="str" cm="1">
        <f t="array" ref="P3162">_xlfn.IFS(C3161&lt;=60,"Soft",
C3161&lt;120,"Moderately Soft",
C3161&lt;=170,"Desirable",
C3161&lt;=240,"Moderately Hard",
C3161&gt;240,"Hard")</f>
        <v>Desirable</v>
      </c>
      <c r="Q3162" t="str" cm="1">
        <f t="array" ref="Q3162">_xlfn.IFS(D3161&lt;50,"Non-Beneficial",
D3161&lt;=150,"Excellent",
D3161&lt;=250,"Good",
D3161&lt;=350,"Average",
D3161&lt;=500,"Poor",
D3161&lt;=800,"Very Poor",
D3161&gt;800,"Unacceptable")</f>
        <v>Poor</v>
      </c>
      <c r="R3162" t="str">
        <f t="shared" si="442"/>
        <v>Unacceptable</v>
      </c>
      <c r="S3162" t="str">
        <f t="shared" si="444"/>
        <v>Safe</v>
      </c>
      <c r="T3162" t="str">
        <f t="shared" si="445"/>
        <v>Acceptable</v>
      </c>
      <c r="U3162" t="str">
        <f t="shared" si="446"/>
        <v>Acceptable</v>
      </c>
      <c r="V3162" t="str">
        <f t="shared" si="447"/>
        <v>Safe</v>
      </c>
      <c r="W3162" t="str">
        <f t="shared" si="448"/>
        <v>Acceptable</v>
      </c>
      <c r="AA3162" t="str">
        <f t="shared" si="449"/>
        <v>Not-Potable</v>
      </c>
      <c r="AB3162" t="str">
        <f t="shared" si="450"/>
        <v>Not-Potable</v>
      </c>
      <c r="AC3162" t="s">
        <v>35</v>
      </c>
    </row>
    <row r="3163" spans="2:29" x14ac:dyDescent="0.3">
      <c r="B3163">
        <v>6.1859248920520402</v>
      </c>
      <c r="C3163">
        <v>236.03478264925701</v>
      </c>
      <c r="D3163">
        <v>11.9894369900817</v>
      </c>
      <c r="E3163">
        <v>6.1400331640311903</v>
      </c>
      <c r="F3163">
        <v>374.09538796904798</v>
      </c>
      <c r="G3163">
        <v>436.23619825357201</v>
      </c>
      <c r="H3163">
        <v>11.093810616624999</v>
      </c>
      <c r="I3163">
        <v>99.775077885389393</v>
      </c>
      <c r="J3163">
        <v>4.0902643819184696</v>
      </c>
      <c r="O3163" t="str">
        <f t="shared" si="443"/>
        <v>Alkaline</v>
      </c>
      <c r="P3163" t="str" cm="1">
        <f t="array" ref="P3163">_xlfn.IFS(C3162&lt;=60,"Soft",
C3162&lt;120,"Moderately Soft",
C3162&lt;=170,"Desirable",
C3162&lt;=240,"Moderately Hard",
C3162&gt;240,"Hard")</f>
        <v>Desirable</v>
      </c>
      <c r="Q3163" t="str" cm="1">
        <f t="array" ref="Q3163">_xlfn.IFS(D3162&lt;50,"Non-Beneficial",
D3162&lt;=150,"Excellent",
D3162&lt;=250,"Good",
D3162&lt;=350,"Average",
D3162&lt;=500,"Poor",
D3162&lt;=800,"Very Poor",
D3162&gt;800,"Unacceptable")</f>
        <v>Good</v>
      </c>
      <c r="R3163" t="str">
        <f t="shared" si="442"/>
        <v>Unacceptable</v>
      </c>
      <c r="S3163" t="str">
        <f t="shared" si="444"/>
        <v>Safe</v>
      </c>
      <c r="T3163" t="str">
        <f t="shared" si="445"/>
        <v>Acceptable</v>
      </c>
      <c r="U3163" t="str">
        <f t="shared" si="446"/>
        <v>Acceptable</v>
      </c>
      <c r="V3163" t="str">
        <f t="shared" si="447"/>
        <v>Safe</v>
      </c>
      <c r="W3163" t="str">
        <f t="shared" si="448"/>
        <v>Acceptable</v>
      </c>
      <c r="AA3163" t="str">
        <f t="shared" si="449"/>
        <v>Not-Potable</v>
      </c>
      <c r="AB3163" t="str">
        <f t="shared" si="450"/>
        <v>Not-Potable</v>
      </c>
      <c r="AC3163" t="s">
        <v>35</v>
      </c>
    </row>
    <row r="3164" spans="2:29" x14ac:dyDescent="0.3">
      <c r="B3164">
        <v>9.0797151094576201</v>
      </c>
      <c r="C3164">
        <v>222.042631173535</v>
      </c>
      <c r="D3164">
        <v>537.35899193866896</v>
      </c>
      <c r="E3164">
        <v>6.89491542919433</v>
      </c>
      <c r="F3164">
        <v>254.040976851669</v>
      </c>
      <c r="G3164">
        <v>382.89616652081901</v>
      </c>
      <c r="H3164">
        <v>12.7048865900457</v>
      </c>
      <c r="I3164">
        <v>101.615345796252</v>
      </c>
      <c r="J3164">
        <v>4.5517244937557404</v>
      </c>
      <c r="O3164" t="str">
        <f t="shared" si="443"/>
        <v>Acidic</v>
      </c>
      <c r="P3164" t="str" cm="1">
        <f t="array" ref="P3164">_xlfn.IFS(C3163&lt;=60,"Soft",
C3163&lt;120,"Moderately Soft",
C3163&lt;=170,"Desirable",
C3163&lt;=240,"Moderately Hard",
C3163&gt;240,"Hard")</f>
        <v>Moderately Hard</v>
      </c>
      <c r="Q3164" t="str" cm="1">
        <f t="array" ref="Q3164">_xlfn.IFS(D3163&lt;50,"Non-Beneficial",
D3163&lt;=150,"Excellent",
D3163&lt;=250,"Good",
D3163&lt;=350,"Average",
D3163&lt;=500,"Poor",
D3163&lt;=800,"Very Poor",
D3163&gt;800,"Unacceptable")</f>
        <v>Non-Beneficial</v>
      </c>
      <c r="R3164" t="str">
        <f t="shared" si="442"/>
        <v>Needs Boiling</v>
      </c>
      <c r="S3164" t="str">
        <f t="shared" si="444"/>
        <v>Safe</v>
      </c>
      <c r="T3164" t="str">
        <f t="shared" si="445"/>
        <v>Acceptable</v>
      </c>
      <c r="U3164" t="str">
        <f t="shared" si="446"/>
        <v>Acceptable</v>
      </c>
      <c r="V3164" t="str">
        <f t="shared" si="447"/>
        <v>Unsafe</v>
      </c>
      <c r="W3164" t="str">
        <f t="shared" si="448"/>
        <v>Acceptable</v>
      </c>
      <c r="AA3164" t="str">
        <f t="shared" si="449"/>
        <v>Not-Potable</v>
      </c>
      <c r="AB3164" t="str">
        <f t="shared" si="450"/>
        <v>Not-Potable</v>
      </c>
      <c r="AC3164" t="s">
        <v>35</v>
      </c>
    </row>
    <row r="3165" spans="2:29" x14ac:dyDescent="0.3">
      <c r="B3165">
        <v>8.3795127032565606</v>
      </c>
      <c r="C3165">
        <v>164.168166445823</v>
      </c>
      <c r="D3165">
        <v>244.09096794771699</v>
      </c>
      <c r="E3165">
        <v>8.1990172316777805</v>
      </c>
      <c r="F3165">
        <f>$AH$27</f>
        <v>333.77577661081307</v>
      </c>
      <c r="G3165">
        <v>430.23892060778002</v>
      </c>
      <c r="H3165">
        <v>19.3499817485188</v>
      </c>
      <c r="I3165">
        <v>63.105234273754498</v>
      </c>
      <c r="J3165">
        <v>3.7498180664355201</v>
      </c>
      <c r="O3165" t="str">
        <f t="shared" si="443"/>
        <v>Alkaline</v>
      </c>
      <c r="P3165" t="str" cm="1">
        <f t="array" ref="P3165">_xlfn.IFS(C3164&lt;=60,"Soft",
C3164&lt;120,"Moderately Soft",
C3164&lt;=170,"Desirable",
C3164&lt;=240,"Moderately Hard",
C3164&gt;240,"Hard")</f>
        <v>Moderately Hard</v>
      </c>
      <c r="Q3165" t="str" cm="1">
        <f t="array" ref="Q3165">_xlfn.IFS(D3164&lt;50,"Non-Beneficial",
D3164&lt;=150,"Excellent",
D3164&lt;=250,"Good",
D3164&lt;=350,"Average",
D3164&lt;=500,"Poor",
D3164&lt;=800,"Very Poor",
D3164&gt;800,"Unacceptable")</f>
        <v>Very Poor</v>
      </c>
      <c r="R3165" t="str">
        <f t="shared" si="442"/>
        <v>Needs Boiling</v>
      </c>
      <c r="S3165" t="str">
        <f t="shared" si="444"/>
        <v>Safe</v>
      </c>
      <c r="T3165" t="str">
        <f t="shared" si="445"/>
        <v>Acceptable</v>
      </c>
      <c r="U3165" t="str">
        <f t="shared" si="446"/>
        <v>Acceptable</v>
      </c>
      <c r="V3165" t="str">
        <f t="shared" si="447"/>
        <v>Unsafe</v>
      </c>
      <c r="W3165" t="str">
        <f t="shared" si="448"/>
        <v>Acceptable</v>
      </c>
      <c r="AA3165" t="str">
        <f t="shared" si="449"/>
        <v>Not-Potable</v>
      </c>
      <c r="AB3165" t="str">
        <f t="shared" si="450"/>
        <v>Not-Potable</v>
      </c>
      <c r="AC3165" t="s">
        <v>35</v>
      </c>
    </row>
    <row r="3166" spans="2:29" x14ac:dyDescent="0.3">
      <c r="B3166">
        <v>9.2219556424455096</v>
      </c>
      <c r="C3166">
        <v>151.45483069268101</v>
      </c>
      <c r="D3166">
        <v>265.02595773820599</v>
      </c>
      <c r="E3166">
        <v>8.0971937411851105</v>
      </c>
      <c r="F3166">
        <v>294.19275445993702</v>
      </c>
      <c r="G3166">
        <v>541.60143768490695</v>
      </c>
      <c r="H3166">
        <v>13.951753432272101</v>
      </c>
      <c r="I3166">
        <v>39.572406828422103</v>
      </c>
      <c r="J3166">
        <v>4.2942519872251497</v>
      </c>
      <c r="O3166" t="str">
        <f t="shared" si="443"/>
        <v>Alkaline</v>
      </c>
      <c r="P3166" t="str" cm="1">
        <f t="array" ref="P3166">_xlfn.IFS(C3165&lt;=60,"Soft",
C3165&lt;120,"Moderately Soft",
C3165&lt;=170,"Desirable",
C3165&lt;=240,"Moderately Hard",
C3165&gt;240,"Hard")</f>
        <v>Desirable</v>
      </c>
      <c r="Q3166" t="str" cm="1">
        <f t="array" ref="Q3166">_xlfn.IFS(D3165&lt;50,"Non-Beneficial",
D3165&lt;=150,"Excellent",
D3165&lt;=250,"Good",
D3165&lt;=350,"Average",
D3165&lt;=500,"Poor",
D3165&lt;=800,"Very Poor",
D3165&gt;800,"Unacceptable")</f>
        <v>Good</v>
      </c>
      <c r="R3166" t="str">
        <f t="shared" si="442"/>
        <v>Unacceptable</v>
      </c>
      <c r="S3166" t="str">
        <f t="shared" si="444"/>
        <v>Safe</v>
      </c>
      <c r="T3166" t="str">
        <f t="shared" si="445"/>
        <v>Acceptable</v>
      </c>
      <c r="U3166" t="str">
        <f t="shared" si="446"/>
        <v>Acceptable</v>
      </c>
      <c r="V3166" t="str">
        <f t="shared" si="447"/>
        <v>Safe</v>
      </c>
      <c r="W3166" t="str">
        <f t="shared" si="448"/>
        <v>Acceptable</v>
      </c>
      <c r="AA3166" t="str">
        <f t="shared" si="449"/>
        <v>Not-Potable</v>
      </c>
      <c r="AB3166" t="str">
        <f t="shared" si="450"/>
        <v>Not-Potable</v>
      </c>
      <c r="AC3166" t="s">
        <v>35</v>
      </c>
    </row>
    <row r="3167" spans="2:29" x14ac:dyDescent="0.3">
      <c r="B3167">
        <v>9.3706965753575595</v>
      </c>
      <c r="C3167">
        <v>157.71936436169199</v>
      </c>
      <c r="D3167">
        <v>151.06308646718</v>
      </c>
      <c r="E3167">
        <v>7.7628617663301904</v>
      </c>
      <c r="F3167">
        <v>316.39197399236298</v>
      </c>
      <c r="G3167">
        <v>424.915676716044</v>
      </c>
      <c r="H3167">
        <v>15.6459980083315</v>
      </c>
      <c r="I3167">
        <v>108.213981294646</v>
      </c>
      <c r="J3167">
        <v>4.3807969416857597</v>
      </c>
      <c r="O3167" t="str">
        <f t="shared" si="443"/>
        <v>Alkaline</v>
      </c>
      <c r="P3167" t="str" cm="1">
        <f t="array" ref="P3167">_xlfn.IFS(C3166&lt;=60,"Soft",
C3166&lt;120,"Moderately Soft",
C3166&lt;=170,"Desirable",
C3166&lt;=240,"Moderately Hard",
C3166&gt;240,"Hard")</f>
        <v>Desirable</v>
      </c>
      <c r="Q3167" t="str" cm="1">
        <f t="array" ref="Q3167">_xlfn.IFS(D3166&lt;50,"Non-Beneficial",
D3166&lt;=150,"Excellent",
D3166&lt;=250,"Good",
D3166&lt;=350,"Average",
D3166&lt;=500,"Poor",
D3166&lt;=800,"Very Poor",
D3166&gt;800,"Unacceptable")</f>
        <v>Average</v>
      </c>
      <c r="R3167" t="str">
        <f t="shared" si="442"/>
        <v>Unacceptable</v>
      </c>
      <c r="S3167" t="str">
        <f t="shared" si="444"/>
        <v>Safe</v>
      </c>
      <c r="T3167" t="str">
        <f t="shared" si="445"/>
        <v>Unacceptable</v>
      </c>
      <c r="U3167" t="str">
        <f t="shared" si="446"/>
        <v>Acceptable</v>
      </c>
      <c r="V3167" t="str">
        <f t="shared" si="447"/>
        <v>Safe</v>
      </c>
      <c r="W3167" t="str">
        <f t="shared" si="448"/>
        <v>Acceptable</v>
      </c>
      <c r="AA3167" t="str">
        <f t="shared" si="449"/>
        <v>Not-Potable</v>
      </c>
      <c r="AB3167" t="str">
        <f t="shared" si="450"/>
        <v>Not-Potable</v>
      </c>
      <c r="AC3167" t="s">
        <v>35</v>
      </c>
    </row>
    <row r="3168" spans="2:29" x14ac:dyDescent="0.3">
      <c r="B3168">
        <v>7.4875733638811797</v>
      </c>
      <c r="C3168">
        <v>149.76874387954101</v>
      </c>
      <c r="D3168">
        <v>288.37330401279104</v>
      </c>
      <c r="E3168">
        <v>8.5609744852663905</v>
      </c>
      <c r="F3168">
        <f>$AH$27</f>
        <v>333.77577661081307</v>
      </c>
      <c r="G3168">
        <v>531.18099785191396</v>
      </c>
      <c r="H3168">
        <v>9.5365366170709596</v>
      </c>
      <c r="I3168">
        <v>57.9494759961079</v>
      </c>
      <c r="J3168">
        <v>1.8013269989752101</v>
      </c>
      <c r="O3168" t="str">
        <f t="shared" si="443"/>
        <v>Alkaline</v>
      </c>
      <c r="P3168" t="str" cm="1">
        <f t="array" ref="P3168">_xlfn.IFS(C3167&lt;=60,"Soft",
C3167&lt;120,"Moderately Soft",
C3167&lt;=170,"Desirable",
C3167&lt;=240,"Moderately Hard",
C3167&gt;240,"Hard")</f>
        <v>Desirable</v>
      </c>
      <c r="Q3168" t="str" cm="1">
        <f t="array" ref="Q3168">_xlfn.IFS(D3167&lt;50,"Non-Beneficial",
D3167&lt;=150,"Excellent",
D3167&lt;=250,"Good",
D3167&lt;=350,"Average",
D3167&lt;=500,"Poor",
D3167&lt;=800,"Very Poor",
D3167&gt;800,"Unacceptable")</f>
        <v>Good</v>
      </c>
      <c r="R3168" t="str">
        <f t="shared" si="442"/>
        <v>Unacceptable</v>
      </c>
      <c r="S3168" t="str">
        <f t="shared" si="444"/>
        <v>Safe</v>
      </c>
      <c r="T3168" t="str">
        <f t="shared" si="445"/>
        <v>Acceptable</v>
      </c>
      <c r="U3168" t="str">
        <f t="shared" si="446"/>
        <v>Acceptable</v>
      </c>
      <c r="V3168" t="str">
        <f t="shared" si="447"/>
        <v>Unsafe</v>
      </c>
      <c r="W3168" t="str">
        <f t="shared" si="448"/>
        <v>Acceptable</v>
      </c>
      <c r="AA3168" t="str">
        <f t="shared" si="449"/>
        <v>Not-Potable</v>
      </c>
      <c r="AB3168" t="str">
        <f t="shared" si="450"/>
        <v>Not-Potable</v>
      </c>
      <c r="AC3168" t="s">
        <v>35</v>
      </c>
    </row>
    <row r="3169" spans="2:29" x14ac:dyDescent="0.3">
      <c r="B3169">
        <v>6.0283487850983102</v>
      </c>
      <c r="C3169">
        <v>225.67487155966401</v>
      </c>
      <c r="D3169">
        <v>121.45544595700599</v>
      </c>
      <c r="E3169">
        <v>6.1262700023172902</v>
      </c>
      <c r="F3169">
        <v>365.961711097972</v>
      </c>
      <c r="G3169">
        <v>503.11214735887899</v>
      </c>
      <c r="H3169">
        <v>15.651888435571401</v>
      </c>
      <c r="I3169">
        <v>73.400577925838107</v>
      </c>
      <c r="J3169">
        <v>3.14208395442177</v>
      </c>
      <c r="O3169" t="str">
        <f t="shared" si="443"/>
        <v>Neutral</v>
      </c>
      <c r="P3169" t="str" cm="1">
        <f t="array" ref="P3169">_xlfn.IFS(C3168&lt;=60,"Soft",
C3168&lt;120,"Moderately Soft",
C3168&lt;=170,"Desirable",
C3168&lt;=240,"Moderately Hard",
C3168&gt;240,"Hard")</f>
        <v>Desirable</v>
      </c>
      <c r="Q3169" t="str" cm="1">
        <f t="array" ref="Q3169">_xlfn.IFS(D3168&lt;50,"Non-Beneficial",
D3168&lt;=150,"Excellent",
D3168&lt;=250,"Good",
D3168&lt;=350,"Average",
D3168&lt;=500,"Poor",
D3168&lt;=800,"Very Poor",
D3168&gt;800,"Unacceptable")</f>
        <v>Average</v>
      </c>
      <c r="R3169" t="str">
        <f t="shared" si="442"/>
        <v>Unacceptable</v>
      </c>
      <c r="S3169" t="str">
        <f t="shared" si="444"/>
        <v>Safe</v>
      </c>
      <c r="T3169" t="str">
        <f t="shared" si="445"/>
        <v>Unacceptable</v>
      </c>
      <c r="U3169" t="str">
        <f t="shared" si="446"/>
        <v>Acceptable</v>
      </c>
      <c r="V3169" t="str">
        <f t="shared" si="447"/>
        <v>Safe</v>
      </c>
      <c r="W3169" t="str">
        <f t="shared" si="448"/>
        <v>Acceptable</v>
      </c>
      <c r="AA3169" t="str">
        <f t="shared" si="449"/>
        <v>Not-Potable</v>
      </c>
      <c r="AB3169" t="str">
        <f t="shared" si="450"/>
        <v>Not-Potable</v>
      </c>
      <c r="AC3169" t="s">
        <v>35</v>
      </c>
    </row>
    <row r="3170" spans="2:29" x14ac:dyDescent="0.3">
      <c r="B3170">
        <v>6.28331858696263</v>
      </c>
      <c r="C3170">
        <v>228.52483859423199</v>
      </c>
      <c r="D3170">
        <v>116.016423823476</v>
      </c>
      <c r="E3170">
        <v>6.3222191518136004</v>
      </c>
      <c r="F3170">
        <f>$AH$27</f>
        <v>333.77577661081307</v>
      </c>
      <c r="G3170">
        <v>414.78444247873102</v>
      </c>
      <c r="H3170">
        <v>11.6796758150795</v>
      </c>
      <c r="I3170">
        <v>88.345940232793694</v>
      </c>
      <c r="J3170">
        <v>4.1539899914616703</v>
      </c>
      <c r="O3170" t="str">
        <f t="shared" si="443"/>
        <v>Acidic</v>
      </c>
      <c r="P3170" t="str" cm="1">
        <f t="array" ref="P3170">_xlfn.IFS(C3169&lt;=60,"Soft",
C3169&lt;120,"Moderately Soft",
C3169&lt;=170,"Desirable",
C3169&lt;=240,"Moderately Hard",
C3169&gt;240,"Hard")</f>
        <v>Moderately Hard</v>
      </c>
      <c r="Q3170" t="str" cm="1">
        <f t="array" ref="Q3170">_xlfn.IFS(D3169&lt;50,"Non-Beneficial",
D3169&lt;=150,"Excellent",
D3169&lt;=250,"Good",
D3169&lt;=350,"Average",
D3169&lt;=500,"Poor",
D3169&lt;=800,"Very Poor",
D3169&gt;800,"Unacceptable")</f>
        <v>Excellent</v>
      </c>
      <c r="R3170" t="str">
        <f t="shared" si="442"/>
        <v>Needs Boiling</v>
      </c>
      <c r="S3170" t="str">
        <f t="shared" si="444"/>
        <v>Safe</v>
      </c>
      <c r="T3170" t="str">
        <f t="shared" si="445"/>
        <v>Unacceptable</v>
      </c>
      <c r="U3170" t="str">
        <f t="shared" si="446"/>
        <v>Acceptable</v>
      </c>
      <c r="V3170" t="str">
        <f t="shared" si="447"/>
        <v>Safe</v>
      </c>
      <c r="W3170" t="str">
        <f t="shared" si="448"/>
        <v>Acceptable</v>
      </c>
      <c r="AA3170" t="str">
        <f t="shared" si="449"/>
        <v>Not-Potable</v>
      </c>
      <c r="AB3170" t="str">
        <f t="shared" si="450"/>
        <v>Not-Potable</v>
      </c>
      <c r="AC3170" t="s">
        <v>35</v>
      </c>
    </row>
    <row r="3171" spans="2:29" x14ac:dyDescent="0.3">
      <c r="B3171">
        <v>5.6664461454272903</v>
      </c>
      <c r="C3171">
        <v>142.14781059875099</v>
      </c>
      <c r="D3171">
        <v>243.83741538214599</v>
      </c>
      <c r="E3171">
        <v>9.9895512209395001</v>
      </c>
      <c r="F3171">
        <v>320.26428309719398</v>
      </c>
      <c r="G3171">
        <v>511.95400064465298</v>
      </c>
      <c r="H3171">
        <v>23.6042979746641</v>
      </c>
      <c r="I3171">
        <v>77.030487013964304</v>
      </c>
      <c r="J3171">
        <v>3.8368233014506798</v>
      </c>
      <c r="O3171" t="str">
        <f t="shared" si="443"/>
        <v>Acidic</v>
      </c>
      <c r="P3171" t="str" cm="1">
        <f t="array" ref="P3171">_xlfn.IFS(C3170&lt;=60,"Soft",
C3170&lt;120,"Moderately Soft",
C3170&lt;=170,"Desirable",
C3170&lt;=240,"Moderately Hard",
C3170&gt;240,"Hard")</f>
        <v>Moderately Hard</v>
      </c>
      <c r="Q3171" t="str" cm="1">
        <f t="array" ref="Q3171">_xlfn.IFS(D3170&lt;50,"Non-Beneficial",
D3170&lt;=150,"Excellent",
D3170&lt;=250,"Good",
D3170&lt;=350,"Average",
D3170&lt;=500,"Poor",
D3170&lt;=800,"Very Poor",
D3170&gt;800,"Unacceptable")</f>
        <v>Excellent</v>
      </c>
      <c r="R3171" t="str">
        <f t="shared" si="442"/>
        <v>Needs Boiling</v>
      </c>
      <c r="S3171" t="str">
        <f t="shared" si="444"/>
        <v>Safe</v>
      </c>
      <c r="T3171" t="str">
        <f t="shared" si="445"/>
        <v>Acceptable</v>
      </c>
      <c r="U3171" t="str">
        <f t="shared" si="446"/>
        <v>Acceptable</v>
      </c>
      <c r="V3171" t="str">
        <f t="shared" si="447"/>
        <v>Unsafe</v>
      </c>
      <c r="W3171" t="str">
        <f t="shared" si="448"/>
        <v>Acceptable</v>
      </c>
      <c r="AA3171" t="str">
        <f t="shared" si="449"/>
        <v>Not-Potable</v>
      </c>
      <c r="AB3171" t="str">
        <f t="shared" si="450"/>
        <v>Not-Potable</v>
      </c>
      <c r="AC3171" t="s">
        <v>35</v>
      </c>
    </row>
    <row r="3172" spans="2:29" x14ac:dyDescent="0.3">
      <c r="B3172">
        <v>6.9853037374504297</v>
      </c>
      <c r="C3172">
        <v>219.586439866966</v>
      </c>
      <c r="D3172">
        <v>164.70952191630698</v>
      </c>
      <c r="E3172">
        <v>6.4455128529394097</v>
      </c>
      <c r="F3172">
        <v>339.05399154651798</v>
      </c>
      <c r="G3172">
        <v>492.90302145928098</v>
      </c>
      <c r="H3172">
        <v>15.8044489304362</v>
      </c>
      <c r="I3172">
        <v>70.600682587301506</v>
      </c>
      <c r="J3172">
        <v>3.0817990077044701</v>
      </c>
      <c r="O3172" t="str">
        <f t="shared" si="443"/>
        <v>Acidic</v>
      </c>
      <c r="P3172" t="str" cm="1">
        <f t="array" ref="P3172">_xlfn.IFS(C3171&lt;=60,"Soft",
C3171&lt;120,"Moderately Soft",
C3171&lt;=170,"Desirable",
C3171&lt;=240,"Moderately Hard",
C3171&gt;240,"Hard")</f>
        <v>Desirable</v>
      </c>
      <c r="Q3172" t="str" cm="1">
        <f t="array" ref="Q3172">_xlfn.IFS(D3171&lt;50,"Non-Beneficial",
D3171&lt;=150,"Excellent",
D3171&lt;=250,"Good",
D3171&lt;=350,"Average",
D3171&lt;=500,"Poor",
D3171&lt;=800,"Very Poor",
D3171&gt;800,"Unacceptable")</f>
        <v>Good</v>
      </c>
      <c r="R3172" t="str">
        <f t="shared" si="442"/>
        <v>Unacceptable</v>
      </c>
      <c r="S3172" t="str">
        <f t="shared" si="444"/>
        <v>Safe</v>
      </c>
      <c r="T3172" t="str">
        <f t="shared" si="445"/>
        <v>Unacceptable</v>
      </c>
      <c r="U3172" t="str">
        <f t="shared" si="446"/>
        <v>Unacceptable</v>
      </c>
      <c r="V3172" t="str">
        <f t="shared" si="447"/>
        <v>Safe</v>
      </c>
      <c r="W3172" t="str">
        <f t="shared" si="448"/>
        <v>Acceptable</v>
      </c>
      <c r="AA3172" t="str">
        <f t="shared" si="449"/>
        <v>Not-Potable</v>
      </c>
      <c r="AB3172" t="str">
        <f t="shared" si="450"/>
        <v>Not-Potable</v>
      </c>
      <c r="AC3172" t="s">
        <v>35</v>
      </c>
    </row>
    <row r="3173" spans="2:29" x14ac:dyDescent="0.3">
      <c r="B3173">
        <v>7.2733682283155598</v>
      </c>
      <c r="C3173">
        <v>175.01508263685699</v>
      </c>
      <c r="D3173">
        <v>142.06357322954901</v>
      </c>
      <c r="E3173">
        <v>7.8390665721424</v>
      </c>
      <c r="F3173">
        <v>337.64457281285303</v>
      </c>
      <c r="G3173">
        <v>322.49068944775098</v>
      </c>
      <c r="H3173">
        <v>18.107842094624999</v>
      </c>
      <c r="I3173">
        <v>58.181707396244398</v>
      </c>
      <c r="J3173">
        <v>4.19642103632654</v>
      </c>
      <c r="O3173" t="str">
        <f t="shared" si="443"/>
        <v>Neutral</v>
      </c>
      <c r="P3173" t="str" cm="1">
        <f t="array" ref="P3173">_xlfn.IFS(C3172&lt;=60,"Soft",
C3172&lt;120,"Moderately Soft",
C3172&lt;=170,"Desirable",
C3172&lt;=240,"Moderately Hard",
C3172&gt;240,"Hard")</f>
        <v>Moderately Hard</v>
      </c>
      <c r="Q3173" t="str" cm="1">
        <f t="array" ref="Q3173">_xlfn.IFS(D3172&lt;50,"Non-Beneficial",
D3172&lt;=150,"Excellent",
D3172&lt;=250,"Good",
D3172&lt;=350,"Average",
D3172&lt;=500,"Poor",
D3172&lt;=800,"Very Poor",
D3172&gt;800,"Unacceptable")</f>
        <v>Good</v>
      </c>
      <c r="R3173" t="str">
        <f t="shared" si="442"/>
        <v>Needs Boiling</v>
      </c>
      <c r="S3173" t="str">
        <f t="shared" si="444"/>
        <v>Safe</v>
      </c>
      <c r="T3173" t="str">
        <f t="shared" si="445"/>
        <v>Acceptable</v>
      </c>
      <c r="U3173" t="str">
        <f t="shared" si="446"/>
        <v>Acceptable</v>
      </c>
      <c r="V3173" t="str">
        <f t="shared" si="447"/>
        <v>Safe</v>
      </c>
      <c r="W3173" t="str">
        <f t="shared" si="448"/>
        <v>Acceptable</v>
      </c>
      <c r="AA3173" t="str">
        <f t="shared" si="449"/>
        <v>Potable</v>
      </c>
      <c r="AB3173" t="str">
        <f t="shared" si="450"/>
        <v>Potable</v>
      </c>
      <c r="AC3173" t="s">
        <v>35</v>
      </c>
    </row>
    <row r="3174" spans="2:29" x14ac:dyDescent="0.3">
      <c r="B3174">
        <v>7.4496596859945097</v>
      </c>
      <c r="C3174">
        <v>193.042080504452</v>
      </c>
      <c r="D3174">
        <v>322.51359648458202</v>
      </c>
      <c r="E3174">
        <v>6.0865993735604604</v>
      </c>
      <c r="F3174">
        <v>337.13504601978298</v>
      </c>
      <c r="G3174">
        <v>572.80614293709095</v>
      </c>
      <c r="H3174">
        <v>18.060298237559799</v>
      </c>
      <c r="I3174">
        <v>57.401337096095098</v>
      </c>
      <c r="J3174">
        <v>4.3704044218054197</v>
      </c>
      <c r="O3174" t="str">
        <f t="shared" si="443"/>
        <v>Neutral</v>
      </c>
      <c r="P3174" t="str" cm="1">
        <f t="array" ref="P3174">_xlfn.IFS(C3173&lt;=60,"Soft",
C3173&lt;120,"Moderately Soft",
C3173&lt;=170,"Desirable",
C3173&lt;=240,"Moderately Hard",
C3173&gt;240,"Hard")</f>
        <v>Moderately Hard</v>
      </c>
      <c r="Q3174" t="str" cm="1">
        <f t="array" ref="Q3174">_xlfn.IFS(D3173&lt;50,"Non-Beneficial",
D3173&lt;=150,"Excellent",
D3173&lt;=250,"Good",
D3173&lt;=350,"Average",
D3173&lt;=500,"Poor",
D3173&lt;=800,"Very Poor",
D3173&gt;800,"Unacceptable")</f>
        <v>Excellent</v>
      </c>
      <c r="R3174" t="str">
        <f t="shared" si="442"/>
        <v>Unacceptable</v>
      </c>
      <c r="S3174" t="str">
        <f t="shared" si="444"/>
        <v>Safe</v>
      </c>
      <c r="T3174" t="str">
        <f t="shared" si="445"/>
        <v>Acceptable</v>
      </c>
      <c r="U3174" t="str">
        <f t="shared" si="446"/>
        <v>Acceptable</v>
      </c>
      <c r="V3174" t="str">
        <f t="shared" si="447"/>
        <v>Safe</v>
      </c>
      <c r="W3174" t="str">
        <f t="shared" si="448"/>
        <v>Acceptable</v>
      </c>
      <c r="AA3174" t="str">
        <f t="shared" si="449"/>
        <v>Not-Potable</v>
      </c>
      <c r="AB3174" t="str">
        <f t="shared" si="450"/>
        <v>Potable</v>
      </c>
      <c r="AC3174" t="s">
        <v>35</v>
      </c>
    </row>
    <row r="3175" spans="2:29" x14ac:dyDescent="0.3">
      <c r="B3175">
        <v>7.6181195717052397</v>
      </c>
      <c r="C3175">
        <v>202.71550104813801</v>
      </c>
      <c r="D3175">
        <v>445.39738323258001</v>
      </c>
      <c r="E3175">
        <v>5.8162159761917902</v>
      </c>
      <c r="F3175">
        <v>338.07007012237102</v>
      </c>
      <c r="G3175">
        <v>459.07841982235601</v>
      </c>
      <c r="H3175">
        <v>13.3516519450672</v>
      </c>
      <c r="I3175">
        <v>73.601918183113</v>
      </c>
      <c r="J3175">
        <v>3.7696995372758302</v>
      </c>
      <c r="O3175" t="str">
        <f t="shared" si="443"/>
        <v>Neutral</v>
      </c>
      <c r="P3175" t="str" cm="1">
        <f t="array" ref="P3175">_xlfn.IFS(C3174&lt;=60,"Soft",
C3174&lt;120,"Moderately Soft",
C3174&lt;=170,"Desirable",
C3174&lt;=240,"Moderately Hard",
C3174&gt;240,"Hard")</f>
        <v>Moderately Hard</v>
      </c>
      <c r="Q3175" t="str" cm="1">
        <f t="array" ref="Q3175">_xlfn.IFS(D3174&lt;50,"Non-Beneficial",
D3174&lt;=150,"Excellent",
D3174&lt;=250,"Good",
D3174&lt;=350,"Average",
D3174&lt;=500,"Poor",
D3174&lt;=800,"Very Poor",
D3174&gt;800,"Unacceptable")</f>
        <v>Average</v>
      </c>
      <c r="R3175" t="str">
        <f t="shared" si="442"/>
        <v>Needs Boiling</v>
      </c>
      <c r="S3175" t="str">
        <f t="shared" si="444"/>
        <v>Safe</v>
      </c>
      <c r="T3175" t="str">
        <f t="shared" si="445"/>
        <v>Unacceptable</v>
      </c>
      <c r="U3175" t="str">
        <f t="shared" si="446"/>
        <v>Acceptable</v>
      </c>
      <c r="V3175" t="str">
        <f t="shared" si="447"/>
        <v>Safe</v>
      </c>
      <c r="W3175" t="str">
        <f t="shared" si="448"/>
        <v>Acceptable</v>
      </c>
      <c r="AA3175" t="str">
        <f t="shared" si="449"/>
        <v>Not-Potable</v>
      </c>
      <c r="AB3175" t="str">
        <f t="shared" si="450"/>
        <v>Potable</v>
      </c>
      <c r="AC3175" t="s">
        <v>35</v>
      </c>
    </row>
    <row r="3176" spans="2:29" x14ac:dyDescent="0.3">
      <c r="B3176">
        <v>6.6981538690135096</v>
      </c>
      <c r="C3176">
        <v>198.28626837874401</v>
      </c>
      <c r="D3176">
        <v>346.75862845417299</v>
      </c>
      <c r="E3176">
        <v>6.2636015767595996</v>
      </c>
      <c r="F3176">
        <v>360.23283407272402</v>
      </c>
      <c r="G3176">
        <v>430.935009346551</v>
      </c>
      <c r="H3176">
        <v>12.176678336066001</v>
      </c>
      <c r="I3176">
        <f>$AI$27</f>
        <v>66.396292946768</v>
      </c>
      <c r="J3176">
        <v>3.7581796510150398</v>
      </c>
      <c r="O3176" t="str">
        <f t="shared" si="443"/>
        <v>Neutral</v>
      </c>
      <c r="P3176" t="str" cm="1">
        <f t="array" ref="P3176">_xlfn.IFS(C3175&lt;=60,"Soft",
C3175&lt;120,"Moderately Soft",
C3175&lt;=170,"Desirable",
C3175&lt;=240,"Moderately Hard",
C3175&gt;240,"Hard")</f>
        <v>Moderately Hard</v>
      </c>
      <c r="Q3176" t="str" cm="1">
        <f t="array" ref="Q3176">_xlfn.IFS(D3175&lt;50,"Non-Beneficial",
D3175&lt;=150,"Excellent",
D3175&lt;=250,"Good",
D3175&lt;=350,"Average",
D3175&lt;=500,"Poor",
D3175&lt;=800,"Very Poor",
D3175&gt;800,"Unacceptable")</f>
        <v>Poor</v>
      </c>
      <c r="R3176" t="str">
        <f t="shared" si="442"/>
        <v>Needs Boiling</v>
      </c>
      <c r="S3176" t="str">
        <f t="shared" si="444"/>
        <v>Safe</v>
      </c>
      <c r="T3176" t="str">
        <f t="shared" si="445"/>
        <v>Acceptable</v>
      </c>
      <c r="U3176" t="str">
        <f t="shared" si="446"/>
        <v>Acceptable</v>
      </c>
      <c r="V3176" t="str">
        <f t="shared" si="447"/>
        <v>Safe</v>
      </c>
      <c r="W3176" t="str">
        <f t="shared" si="448"/>
        <v>Acceptable</v>
      </c>
      <c r="AA3176" t="str">
        <f t="shared" si="449"/>
        <v>Not-Potable</v>
      </c>
      <c r="AB3176" t="str">
        <f t="shared" si="450"/>
        <v>Potable</v>
      </c>
      <c r="AC3176" t="s">
        <v>35</v>
      </c>
    </row>
    <row r="3177" spans="2:29" x14ac:dyDescent="0.3">
      <c r="B3177">
        <v>7.0272968603025801</v>
      </c>
      <c r="C3177">
        <v>185.838671353694</v>
      </c>
      <c r="D3177">
        <v>311.51615179031802</v>
      </c>
      <c r="E3177">
        <v>7.6255450808996397</v>
      </c>
      <c r="F3177">
        <v>327.22173355711601</v>
      </c>
      <c r="G3177">
        <v>398.70501678261297</v>
      </c>
      <c r="H3177">
        <v>19.4614635146905</v>
      </c>
      <c r="I3177">
        <v>80.693567653674407</v>
      </c>
      <c r="J3177">
        <v>3.3926664230795098</v>
      </c>
      <c r="O3177" t="str">
        <f t="shared" si="443"/>
        <v>Drinkable</v>
      </c>
      <c r="P3177" t="str" cm="1">
        <f t="array" ref="P3177">_xlfn.IFS(C3176&lt;=60,"Soft",
C3176&lt;120,"Moderately Soft",
C3176&lt;=170,"Desirable",
C3176&lt;=240,"Moderately Hard",
C3176&gt;240,"Hard")</f>
        <v>Moderately Hard</v>
      </c>
      <c r="Q3177" t="str" cm="1">
        <f t="array" ref="Q3177">_xlfn.IFS(D3176&lt;50,"Non-Beneficial",
D3176&lt;=150,"Excellent",
D3176&lt;=250,"Good",
D3176&lt;=350,"Average",
D3176&lt;=500,"Poor",
D3176&lt;=800,"Very Poor",
D3176&gt;800,"Unacceptable")</f>
        <v>Average</v>
      </c>
      <c r="R3177" t="str">
        <f t="shared" si="442"/>
        <v>Needs Boiling</v>
      </c>
      <c r="S3177" t="str">
        <f t="shared" si="444"/>
        <v>Safe</v>
      </c>
      <c r="T3177" t="str">
        <f t="shared" si="445"/>
        <v>Acceptable</v>
      </c>
      <c r="U3177" t="str">
        <f t="shared" si="446"/>
        <v>Acceptable</v>
      </c>
      <c r="V3177" t="str">
        <f t="shared" si="447"/>
        <v>Safe</v>
      </c>
      <c r="W3177" t="str">
        <f t="shared" si="448"/>
        <v>Acceptable</v>
      </c>
      <c r="AA3177" t="str">
        <f t="shared" si="449"/>
        <v>Potable</v>
      </c>
      <c r="AB3177" t="str">
        <f t="shared" si="450"/>
        <v>Potable</v>
      </c>
      <c r="AC3177" t="s">
        <v>35</v>
      </c>
    </row>
    <row r="3178" spans="2:29" x14ac:dyDescent="0.3">
      <c r="B3178">
        <v>8.6109630317307495</v>
      </c>
      <c r="C3178">
        <v>125.158769809125</v>
      </c>
      <c r="D3178">
        <v>320.79774815203899</v>
      </c>
      <c r="E3178">
        <v>9.8449214312754592</v>
      </c>
      <c r="F3178">
        <v>264.052838540621</v>
      </c>
      <c r="G3178">
        <v>342.20525239853299</v>
      </c>
      <c r="H3178">
        <v>12.9473763393638</v>
      </c>
      <c r="I3178">
        <v>53.950269434570799</v>
      </c>
      <c r="J3178">
        <v>4.6144004054147496</v>
      </c>
      <c r="O3178" t="str">
        <f t="shared" si="443"/>
        <v>Neutral</v>
      </c>
      <c r="P3178" t="str" cm="1">
        <f t="array" ref="P3178">_xlfn.IFS(C3177&lt;=60,"Soft",
C3177&lt;120,"Moderately Soft",
C3177&lt;=170,"Desirable",
C3177&lt;=240,"Moderately Hard",
C3177&gt;240,"Hard")</f>
        <v>Moderately Hard</v>
      </c>
      <c r="Q3178" t="str" cm="1">
        <f t="array" ref="Q3178">_xlfn.IFS(D3177&lt;50,"Non-Beneficial",
D3177&lt;=150,"Excellent",
D3177&lt;=250,"Good",
D3177&lt;=350,"Average",
D3177&lt;=500,"Poor",
D3177&lt;=800,"Very Poor",
D3177&gt;800,"Unacceptable")</f>
        <v>Average</v>
      </c>
      <c r="R3178" t="str">
        <f t="shared" si="442"/>
        <v>Unacceptable</v>
      </c>
      <c r="S3178" t="str">
        <f t="shared" si="444"/>
        <v>Safe</v>
      </c>
      <c r="T3178" t="str">
        <f t="shared" si="445"/>
        <v>Acceptable</v>
      </c>
      <c r="U3178" t="str">
        <f t="shared" si="446"/>
        <v>Acceptable</v>
      </c>
      <c r="V3178" t="str">
        <f t="shared" si="447"/>
        <v>Unsafe</v>
      </c>
      <c r="W3178" t="str">
        <f t="shared" si="448"/>
        <v>Acceptable</v>
      </c>
      <c r="AA3178" t="str">
        <f t="shared" si="449"/>
        <v>Not-Potable</v>
      </c>
      <c r="AB3178" t="str">
        <f t="shared" si="450"/>
        <v>Not-Potable</v>
      </c>
      <c r="AC3178" t="s">
        <v>35</v>
      </c>
    </row>
    <row r="3179" spans="2:29" x14ac:dyDescent="0.3">
      <c r="B3179">
        <v>7.4235860116457699</v>
      </c>
      <c r="C3179">
        <v>180.45387128584301</v>
      </c>
      <c r="D3179">
        <v>344.519842140131</v>
      </c>
      <c r="E3179">
        <v>7.9306510122471696</v>
      </c>
      <c r="F3179">
        <v>303.79013417198701</v>
      </c>
      <c r="G3179">
        <v>429.859998579641</v>
      </c>
      <c r="H3179">
        <v>7.6659233814677901</v>
      </c>
      <c r="I3179">
        <v>66.700475960788793</v>
      </c>
      <c r="J3179">
        <v>3.36539749533764</v>
      </c>
      <c r="O3179" t="str">
        <f t="shared" si="443"/>
        <v>Alkaline</v>
      </c>
      <c r="P3179" t="str" cm="1">
        <f t="array" ref="P3179">_xlfn.IFS(C3178&lt;=60,"Soft",
C3178&lt;120,"Moderately Soft",
C3178&lt;=170,"Desirable",
C3178&lt;=240,"Moderately Hard",
C3178&gt;240,"Hard")</f>
        <v>Desirable</v>
      </c>
      <c r="Q3179" t="str" cm="1">
        <f t="array" ref="Q3179">_xlfn.IFS(D3178&lt;50,"Non-Beneficial",
D3178&lt;=150,"Excellent",
D3178&lt;=250,"Good",
D3178&lt;=350,"Average",
D3178&lt;=500,"Poor",
D3178&lt;=800,"Very Poor",
D3178&gt;800,"Unacceptable")</f>
        <v>Average</v>
      </c>
      <c r="R3179" t="str">
        <f t="shared" si="442"/>
        <v>Unacceptable</v>
      </c>
      <c r="S3179" t="str">
        <f t="shared" si="444"/>
        <v>Safe</v>
      </c>
      <c r="T3179" t="str">
        <f t="shared" si="445"/>
        <v>Acceptable</v>
      </c>
      <c r="U3179" t="str">
        <f t="shared" si="446"/>
        <v>Acceptable</v>
      </c>
      <c r="V3179" t="str">
        <f t="shared" si="447"/>
        <v>Safe</v>
      </c>
      <c r="W3179" t="str">
        <f t="shared" si="448"/>
        <v>Acceptable</v>
      </c>
      <c r="AA3179" t="str">
        <f t="shared" si="449"/>
        <v>Not-Potable</v>
      </c>
      <c r="AB3179" t="str">
        <f t="shared" si="450"/>
        <v>Not-Potable</v>
      </c>
      <c r="AC3179" t="s">
        <v>35</v>
      </c>
    </row>
    <row r="3180" spans="2:29" x14ac:dyDescent="0.3">
      <c r="B3180">
        <v>5.4566808884538203</v>
      </c>
      <c r="C3180">
        <v>219.519885651707</v>
      </c>
      <c r="D3180">
        <v>209.67840609670799</v>
      </c>
      <c r="E3180">
        <v>6.8267821393772001</v>
      </c>
      <c r="F3180">
        <v>355.08287807554302</v>
      </c>
      <c r="G3180">
        <v>312.01984030817601</v>
      </c>
      <c r="H3180">
        <v>14.0292850496271</v>
      </c>
      <c r="I3180">
        <v>57.852506635528201</v>
      </c>
      <c r="J3180">
        <v>3.7994725485537302</v>
      </c>
      <c r="O3180" t="str">
        <f t="shared" si="443"/>
        <v>Neutral</v>
      </c>
      <c r="P3180" t="str" cm="1">
        <f t="array" ref="P3180">_xlfn.IFS(C3179&lt;=60,"Soft",
C3179&lt;120,"Moderately Soft",
C3179&lt;=170,"Desirable",
C3179&lt;=240,"Moderately Hard",
C3179&gt;240,"Hard")</f>
        <v>Moderately Hard</v>
      </c>
      <c r="Q3180" t="str" cm="1">
        <f t="array" ref="Q3180">_xlfn.IFS(D3179&lt;50,"Non-Beneficial",
D3179&lt;=150,"Excellent",
D3179&lt;=250,"Good",
D3179&lt;=350,"Average",
D3179&lt;=500,"Poor",
D3179&lt;=800,"Very Poor",
D3179&gt;800,"Unacceptable")</f>
        <v>Average</v>
      </c>
      <c r="R3180" t="str">
        <f t="shared" si="442"/>
        <v>Unacceptable</v>
      </c>
      <c r="S3180" t="str">
        <f t="shared" si="444"/>
        <v>Safe</v>
      </c>
      <c r="T3180" t="str">
        <f t="shared" si="445"/>
        <v>Acceptable</v>
      </c>
      <c r="U3180" t="str">
        <f t="shared" si="446"/>
        <v>Acceptable</v>
      </c>
      <c r="V3180" t="str">
        <f t="shared" si="447"/>
        <v>Safe</v>
      </c>
      <c r="W3180" t="str">
        <f t="shared" si="448"/>
        <v>Acceptable</v>
      </c>
      <c r="AA3180" t="str">
        <f t="shared" si="449"/>
        <v>Not-Potable</v>
      </c>
      <c r="AB3180" t="str">
        <f t="shared" si="450"/>
        <v>Potable</v>
      </c>
      <c r="AC3180" t="s">
        <v>35</v>
      </c>
    </row>
    <row r="3181" spans="2:29" x14ac:dyDescent="0.3">
      <c r="B3181">
        <v>9.6128989643109701</v>
      </c>
      <c r="C3181">
        <v>94.908977128083094</v>
      </c>
      <c r="D3181">
        <v>165.98577510904099</v>
      </c>
      <c r="E3181">
        <v>9.1430460466871999</v>
      </c>
      <c r="F3181">
        <v>311.29615742129101</v>
      </c>
      <c r="G3181">
        <v>535.69870051978899</v>
      </c>
      <c r="H3181">
        <v>12.312031748869501</v>
      </c>
      <c r="I3181">
        <v>67.426954775752506</v>
      </c>
      <c r="J3181">
        <v>4.0164095624581204</v>
      </c>
      <c r="O3181" t="str">
        <f t="shared" si="443"/>
        <v>Acidic</v>
      </c>
      <c r="P3181" t="str" cm="1">
        <f t="array" ref="P3181">_xlfn.IFS(C3180&lt;=60,"Soft",
C3180&lt;120,"Moderately Soft",
C3180&lt;=170,"Desirable",
C3180&lt;=240,"Moderately Hard",
C3180&gt;240,"Hard")</f>
        <v>Moderately Hard</v>
      </c>
      <c r="Q3181" t="str" cm="1">
        <f t="array" ref="Q3181">_xlfn.IFS(D3180&lt;50,"Non-Beneficial",
D3180&lt;=150,"Excellent",
D3180&lt;=250,"Good",
D3180&lt;=350,"Average",
D3180&lt;=500,"Poor",
D3180&lt;=800,"Very Poor",
D3180&gt;800,"Unacceptable")</f>
        <v>Good</v>
      </c>
      <c r="R3181" t="str">
        <f t="shared" si="442"/>
        <v>Needs Boiling</v>
      </c>
      <c r="S3181" t="str">
        <f t="shared" si="444"/>
        <v>Safe</v>
      </c>
      <c r="T3181" t="str">
        <f t="shared" si="445"/>
        <v>Acceptable</v>
      </c>
      <c r="U3181" t="str">
        <f t="shared" si="446"/>
        <v>Acceptable</v>
      </c>
      <c r="V3181" t="str">
        <f t="shared" si="447"/>
        <v>Safe</v>
      </c>
      <c r="W3181" t="str">
        <f t="shared" si="448"/>
        <v>Acceptable</v>
      </c>
      <c r="AA3181" t="str">
        <f t="shared" si="449"/>
        <v>Not-Potable</v>
      </c>
      <c r="AB3181" t="str">
        <f t="shared" si="450"/>
        <v>Potable</v>
      </c>
      <c r="AC3181" t="s">
        <v>35</v>
      </c>
    </row>
    <row r="3182" spans="2:29" x14ac:dyDescent="0.3">
      <c r="B3182">
        <v>8.2469198705654296</v>
      </c>
      <c r="C3182">
        <v>119.0282154864</v>
      </c>
      <c r="D3182">
        <v>77.475772633861098</v>
      </c>
      <c r="E3182">
        <v>9.1242252214944504</v>
      </c>
      <c r="F3182">
        <f>$AH$27</f>
        <v>333.77577661081307</v>
      </c>
      <c r="G3182">
        <v>579.24767358479301</v>
      </c>
      <c r="H3182">
        <v>13.0012285626697</v>
      </c>
      <c r="I3182">
        <v>72.803733906126595</v>
      </c>
      <c r="J3182">
        <v>4.0966196670043296</v>
      </c>
      <c r="O3182" t="str">
        <f t="shared" si="443"/>
        <v>Alkaline</v>
      </c>
      <c r="P3182" t="str" cm="1">
        <f t="array" ref="P3182">_xlfn.IFS(C3181&lt;=60,"Soft",
C3181&lt;120,"Moderately Soft",
C3181&lt;=170,"Desirable",
C3181&lt;=240,"Moderately Hard",
C3181&gt;240,"Hard")</f>
        <v>Moderately Soft</v>
      </c>
      <c r="Q3182" t="str" cm="1">
        <f t="array" ref="Q3182">_xlfn.IFS(D3181&lt;50,"Non-Beneficial",
D3181&lt;=150,"Excellent",
D3181&lt;=250,"Good",
D3181&lt;=350,"Average",
D3181&lt;=500,"Poor",
D3181&lt;=800,"Very Poor",
D3181&gt;800,"Unacceptable")</f>
        <v>Good</v>
      </c>
      <c r="R3182" t="str">
        <f t="shared" si="442"/>
        <v>Unacceptable</v>
      </c>
      <c r="S3182" t="str">
        <f t="shared" si="444"/>
        <v>Safe</v>
      </c>
      <c r="T3182" t="str">
        <f t="shared" si="445"/>
        <v>Unacceptable</v>
      </c>
      <c r="U3182" t="str">
        <f t="shared" si="446"/>
        <v>Acceptable</v>
      </c>
      <c r="V3182" t="str">
        <f t="shared" si="447"/>
        <v>Safe</v>
      </c>
      <c r="W3182" t="str">
        <f t="shared" si="448"/>
        <v>Acceptable</v>
      </c>
      <c r="AA3182" t="str">
        <f t="shared" si="449"/>
        <v>Not-Potable</v>
      </c>
      <c r="AB3182" t="str">
        <f t="shared" si="450"/>
        <v>Not-Potable</v>
      </c>
      <c r="AC3182" t="s">
        <v>35</v>
      </c>
    </row>
    <row r="3183" spans="2:29" x14ac:dyDescent="0.3">
      <c r="B3183">
        <v>6.6411741161553204</v>
      </c>
      <c r="C3183">
        <v>191.91689889568099</v>
      </c>
      <c r="D3183">
        <v>102.207123587563</v>
      </c>
      <c r="E3183">
        <v>6.6750806291682601</v>
      </c>
      <c r="F3183">
        <v>380.363590241098</v>
      </c>
      <c r="G3183">
        <v>421.41735184001601</v>
      </c>
      <c r="H3183">
        <v>12.243252469105499</v>
      </c>
      <c r="I3183">
        <v>65.179927243974106</v>
      </c>
      <c r="J3183">
        <v>3.1547011218912</v>
      </c>
      <c r="O3183" t="str">
        <f t="shared" si="443"/>
        <v>Alkaline</v>
      </c>
      <c r="P3183" t="str" cm="1">
        <f t="array" ref="P3183">_xlfn.IFS(C3182&lt;=60,"Soft",
C3182&lt;120,"Moderately Soft",
C3182&lt;=170,"Desirable",
C3182&lt;=240,"Moderately Hard",
C3182&gt;240,"Hard")</f>
        <v>Moderately Soft</v>
      </c>
      <c r="Q3183" t="str" cm="1">
        <f t="array" ref="Q3183">_xlfn.IFS(D3182&lt;50,"Non-Beneficial",
D3182&lt;=150,"Excellent",
D3182&lt;=250,"Good",
D3182&lt;=350,"Average",
D3182&lt;=500,"Poor",
D3182&lt;=800,"Very Poor",
D3182&gt;800,"Unacceptable")</f>
        <v>Excellent</v>
      </c>
      <c r="R3183" t="str">
        <f t="shared" si="442"/>
        <v>Unacceptable</v>
      </c>
      <c r="S3183" t="str">
        <f t="shared" si="444"/>
        <v>Safe</v>
      </c>
      <c r="T3183" t="str">
        <f t="shared" si="445"/>
        <v>Unacceptable</v>
      </c>
      <c r="U3183" t="str">
        <f t="shared" si="446"/>
        <v>Acceptable</v>
      </c>
      <c r="V3183" t="str">
        <f t="shared" si="447"/>
        <v>Safe</v>
      </c>
      <c r="W3183" t="str">
        <f t="shared" si="448"/>
        <v>Acceptable</v>
      </c>
      <c r="AA3183" t="str">
        <f t="shared" si="449"/>
        <v>Not-Potable</v>
      </c>
      <c r="AB3183" t="str">
        <f t="shared" si="450"/>
        <v>Not-Potable</v>
      </c>
      <c r="AC3183" t="s">
        <v>35</v>
      </c>
    </row>
    <row r="3184" spans="2:29" x14ac:dyDescent="0.3">
      <c r="B3184">
        <v>6.64606726976952</v>
      </c>
      <c r="C3184">
        <v>197.222066436056</v>
      </c>
      <c r="D3184">
        <v>168.63438725084899</v>
      </c>
      <c r="E3184">
        <v>6.7939292490755196</v>
      </c>
      <c r="F3184">
        <f>$AH$27</f>
        <v>333.77577661081307</v>
      </c>
      <c r="G3184">
        <v>505.29592235011</v>
      </c>
      <c r="H3184">
        <v>16.712366824747299</v>
      </c>
      <c r="I3184">
        <v>45.660417778429498</v>
      </c>
      <c r="J3184">
        <v>3.0539831208747499</v>
      </c>
      <c r="O3184" t="str">
        <f t="shared" si="443"/>
        <v>Drinkable</v>
      </c>
      <c r="P3184" t="str" cm="1">
        <f t="array" ref="P3184">_xlfn.IFS(C3183&lt;=60,"Soft",
C3183&lt;120,"Moderately Soft",
C3183&lt;=170,"Desirable",
C3183&lt;=240,"Moderately Hard",
C3183&gt;240,"Hard")</f>
        <v>Moderately Hard</v>
      </c>
      <c r="Q3184" t="str" cm="1">
        <f t="array" ref="Q3184">_xlfn.IFS(D3183&lt;50,"Non-Beneficial",
D3183&lt;=150,"Excellent",
D3183&lt;=250,"Good",
D3183&lt;=350,"Average",
D3183&lt;=500,"Poor",
D3183&lt;=800,"Very Poor",
D3183&gt;800,"Unacceptable")</f>
        <v>Excellent</v>
      </c>
      <c r="R3184" t="str">
        <f t="shared" si="442"/>
        <v>Needs Boiling</v>
      </c>
      <c r="S3184" t="str">
        <f t="shared" si="444"/>
        <v>Safe</v>
      </c>
      <c r="T3184" t="str">
        <f t="shared" si="445"/>
        <v>Acceptable</v>
      </c>
      <c r="U3184" t="str">
        <f t="shared" si="446"/>
        <v>Acceptable</v>
      </c>
      <c r="V3184" t="str">
        <f t="shared" si="447"/>
        <v>Safe</v>
      </c>
      <c r="W3184" t="str">
        <f t="shared" si="448"/>
        <v>Acceptable</v>
      </c>
      <c r="AA3184" t="str">
        <f t="shared" si="449"/>
        <v>Potable</v>
      </c>
      <c r="AB3184" t="str">
        <f t="shared" si="450"/>
        <v>Potable</v>
      </c>
      <c r="AC3184" t="s">
        <v>35</v>
      </c>
    </row>
    <row r="3185" spans="2:29" x14ac:dyDescent="0.3">
      <c r="B3185">
        <v>7.1644782953995101</v>
      </c>
      <c r="C3185">
        <v>213.00244111177801</v>
      </c>
      <c r="D3185">
        <v>327.51928962729903</v>
      </c>
      <c r="E3185">
        <v>6.2921483468505102</v>
      </c>
      <c r="F3185">
        <f>$AH$27</f>
        <v>333.77577661081307</v>
      </c>
      <c r="G3185">
        <v>490.933120949743</v>
      </c>
      <c r="H3185">
        <v>12.6837666200096</v>
      </c>
      <c r="I3185">
        <v>58.252612832126701</v>
      </c>
      <c r="J3185">
        <v>4.9982034349518099</v>
      </c>
      <c r="O3185" t="str">
        <f t="shared" si="443"/>
        <v>Drinkable</v>
      </c>
      <c r="P3185" t="str" cm="1">
        <f t="array" ref="P3185">_xlfn.IFS(C3184&lt;=60,"Soft",
C3184&lt;120,"Moderately Soft",
C3184&lt;=170,"Desirable",
C3184&lt;=240,"Moderately Hard",
C3184&gt;240,"Hard")</f>
        <v>Moderately Hard</v>
      </c>
      <c r="Q3185" t="str" cm="1">
        <f t="array" ref="Q3185">_xlfn.IFS(D3184&lt;50,"Non-Beneficial",
D3184&lt;=150,"Excellent",
D3184&lt;=250,"Good",
D3184&lt;=350,"Average",
D3184&lt;=500,"Poor",
D3184&lt;=800,"Very Poor",
D3184&gt;800,"Unacceptable")</f>
        <v>Good</v>
      </c>
      <c r="R3185" t="str">
        <f t="shared" si="442"/>
        <v>Needs Boiling</v>
      </c>
      <c r="S3185" t="str">
        <f t="shared" si="444"/>
        <v>Safe</v>
      </c>
      <c r="T3185" t="str">
        <f t="shared" si="445"/>
        <v>Unacceptable</v>
      </c>
      <c r="U3185" t="str">
        <f t="shared" si="446"/>
        <v>Acceptable</v>
      </c>
      <c r="V3185" t="str">
        <f t="shared" si="447"/>
        <v>Safe</v>
      </c>
      <c r="W3185" t="str">
        <f t="shared" si="448"/>
        <v>Acceptable</v>
      </c>
      <c r="AA3185" t="str">
        <f t="shared" si="449"/>
        <v>Not-Potable</v>
      </c>
      <c r="AB3185" t="str">
        <f t="shared" si="450"/>
        <v>Potable</v>
      </c>
      <c r="AC3185" t="s">
        <v>35</v>
      </c>
    </row>
    <row r="3186" spans="2:29" x14ac:dyDescent="0.3">
      <c r="B3186">
        <v>8.2850715273713007</v>
      </c>
      <c r="C3186">
        <v>151.573777994382</v>
      </c>
      <c r="D3186">
        <v>144.027266960741</v>
      </c>
      <c r="E3186">
        <v>9.0500802199690096</v>
      </c>
      <c r="F3186">
        <v>303.08183839259902</v>
      </c>
      <c r="G3186">
        <v>322.521815378979</v>
      </c>
      <c r="H3186">
        <v>13.6526526792443</v>
      </c>
      <c r="I3186">
        <v>114.034945702318</v>
      </c>
      <c r="J3186">
        <v>4.2746613334344996</v>
      </c>
      <c r="O3186" t="str">
        <f t="shared" si="443"/>
        <v>Neutral</v>
      </c>
      <c r="P3186" t="str" cm="1">
        <f t="array" ref="P3186">_xlfn.IFS(C3185&lt;=60,"Soft",
C3185&lt;120,"Moderately Soft",
C3185&lt;=170,"Desirable",
C3185&lt;=240,"Moderately Hard",
C3185&gt;240,"Hard")</f>
        <v>Moderately Hard</v>
      </c>
      <c r="Q3186" t="str" cm="1">
        <f t="array" ref="Q3186">_xlfn.IFS(D3185&lt;50,"Non-Beneficial",
D3185&lt;=150,"Excellent",
D3185&lt;=250,"Good",
D3185&lt;=350,"Average",
D3185&lt;=500,"Poor",
D3185&lt;=800,"Very Poor",
D3185&gt;800,"Unacceptable")</f>
        <v>Average</v>
      </c>
      <c r="R3186" t="str">
        <f t="shared" si="442"/>
        <v>Needs Boiling</v>
      </c>
      <c r="S3186" t="str">
        <f t="shared" si="444"/>
        <v>Safe</v>
      </c>
      <c r="T3186" t="str">
        <f t="shared" si="445"/>
        <v>Acceptable</v>
      </c>
      <c r="U3186" t="str">
        <f t="shared" si="446"/>
        <v>Acceptable</v>
      </c>
      <c r="V3186" t="str">
        <f t="shared" si="447"/>
        <v>Safe</v>
      </c>
      <c r="W3186" t="str">
        <f t="shared" si="448"/>
        <v>Acceptable</v>
      </c>
      <c r="AA3186" t="str">
        <f t="shared" si="449"/>
        <v>Potable</v>
      </c>
      <c r="AB3186" t="str">
        <f t="shared" si="450"/>
        <v>Potable</v>
      </c>
      <c r="AC3186" t="s">
        <v>35</v>
      </c>
    </row>
    <row r="3187" spans="2:29" x14ac:dyDescent="0.3">
      <c r="B3187">
        <v>6.1100222059515499</v>
      </c>
      <c r="C3187">
        <v>234.80095696250399</v>
      </c>
      <c r="D3187">
        <v>166.63539073695</v>
      </c>
      <c r="E3187">
        <v>5.9845361260941798</v>
      </c>
      <c r="F3187">
        <v>348.055211419133</v>
      </c>
      <c r="G3187">
        <v>437.89211472668597</v>
      </c>
      <c r="H3187">
        <v>10.059522924967601</v>
      </c>
      <c r="I3187">
        <f>$AI$27</f>
        <v>66.396292946768</v>
      </c>
      <c r="J3187">
        <v>2.8177804581844201</v>
      </c>
      <c r="O3187" t="str">
        <f t="shared" si="443"/>
        <v>Alkaline</v>
      </c>
      <c r="P3187" t="str" cm="1">
        <f t="array" ref="P3187">_xlfn.IFS(C3186&lt;=60,"Soft",
C3186&lt;120,"Moderately Soft",
C3186&lt;=170,"Desirable",
C3186&lt;=240,"Moderately Hard",
C3186&gt;240,"Hard")</f>
        <v>Desirable</v>
      </c>
      <c r="Q3187" t="str" cm="1">
        <f t="array" ref="Q3187">_xlfn.IFS(D3186&lt;50,"Non-Beneficial",
D3186&lt;=150,"Excellent",
D3186&lt;=250,"Good",
D3186&lt;=350,"Average",
D3186&lt;=500,"Poor",
D3186&lt;=800,"Very Poor",
D3186&gt;800,"Unacceptable")</f>
        <v>Excellent</v>
      </c>
      <c r="R3187" t="str">
        <f t="shared" si="442"/>
        <v>Unacceptable</v>
      </c>
      <c r="S3187" t="str">
        <f t="shared" si="444"/>
        <v>Safe</v>
      </c>
      <c r="T3187" t="str">
        <f t="shared" si="445"/>
        <v>Acceptable</v>
      </c>
      <c r="U3187" t="str">
        <f t="shared" si="446"/>
        <v>Acceptable</v>
      </c>
      <c r="V3187" t="str">
        <f t="shared" si="447"/>
        <v>Unsafe</v>
      </c>
      <c r="W3187" t="str">
        <f t="shared" si="448"/>
        <v>Acceptable</v>
      </c>
      <c r="AA3187" t="str">
        <f t="shared" si="449"/>
        <v>Not-Potable</v>
      </c>
      <c r="AB3187" t="str">
        <f t="shared" si="450"/>
        <v>Not-Potable</v>
      </c>
      <c r="AC3187" t="s">
        <v>35</v>
      </c>
    </row>
    <row r="3188" spans="2:29" x14ac:dyDescent="0.3">
      <c r="B3188">
        <v>8.3166637220700803</v>
      </c>
      <c r="C3188">
        <v>110.903597747164</v>
      </c>
      <c r="D3188">
        <v>248.14485805110198</v>
      </c>
      <c r="E3188">
        <v>9.4895656613168704</v>
      </c>
      <c r="F3188">
        <f>$AH$27</f>
        <v>333.77577661081307</v>
      </c>
      <c r="G3188">
        <v>480.47230587906699</v>
      </c>
      <c r="H3188">
        <v>14.2712466505886</v>
      </c>
      <c r="I3188">
        <v>77.854499338203098</v>
      </c>
      <c r="J3188">
        <v>2.6957996970028901</v>
      </c>
      <c r="O3188" t="str">
        <f t="shared" si="443"/>
        <v>Acidic</v>
      </c>
      <c r="P3188" t="str" cm="1">
        <f t="array" ref="P3188">_xlfn.IFS(C3187&lt;=60,"Soft",
C3187&lt;120,"Moderately Soft",
C3187&lt;=170,"Desirable",
C3187&lt;=240,"Moderately Hard",
C3187&gt;240,"Hard")</f>
        <v>Moderately Hard</v>
      </c>
      <c r="Q3188" t="str" cm="1">
        <f t="array" ref="Q3188">_xlfn.IFS(D3187&lt;50,"Non-Beneficial",
D3187&lt;=150,"Excellent",
D3187&lt;=250,"Good",
D3187&lt;=350,"Average",
D3187&lt;=500,"Poor",
D3187&lt;=800,"Very Poor",
D3187&gt;800,"Unacceptable")</f>
        <v>Good</v>
      </c>
      <c r="R3188" t="str">
        <f t="shared" si="442"/>
        <v>Needs Boiling</v>
      </c>
      <c r="S3188" t="str">
        <f t="shared" si="444"/>
        <v>Safe</v>
      </c>
      <c r="T3188" t="str">
        <f t="shared" si="445"/>
        <v>Acceptable</v>
      </c>
      <c r="U3188" t="str">
        <f t="shared" si="446"/>
        <v>Acceptable</v>
      </c>
      <c r="V3188" t="str">
        <f t="shared" si="447"/>
        <v>Safe</v>
      </c>
      <c r="W3188" t="str">
        <f t="shared" si="448"/>
        <v>Acceptable</v>
      </c>
      <c r="AA3188" t="str">
        <f t="shared" si="449"/>
        <v>Not-Potable</v>
      </c>
      <c r="AB3188" t="str">
        <f t="shared" si="450"/>
        <v>Potable</v>
      </c>
      <c r="AC3188" t="s">
        <v>35</v>
      </c>
    </row>
    <row r="3189" spans="2:29" x14ac:dyDescent="0.3">
      <c r="B3189">
        <f>$AG$27</f>
        <v>7.080794504276815</v>
      </c>
      <c r="C3189">
        <v>184.99369843857301</v>
      </c>
      <c r="D3189">
        <v>148.75956507959398</v>
      </c>
      <c r="E3189">
        <v>7.49821012711958</v>
      </c>
      <c r="F3189">
        <v>367.32658558892501</v>
      </c>
      <c r="G3189">
        <v>435.603000909245</v>
      </c>
      <c r="H3189">
        <v>19.839907380872699</v>
      </c>
      <c r="I3189">
        <v>75.199481888774699</v>
      </c>
      <c r="J3189">
        <v>1.9223768826368799</v>
      </c>
      <c r="O3189" t="str">
        <f t="shared" si="443"/>
        <v>Alkaline</v>
      </c>
      <c r="P3189" t="str" cm="1">
        <f t="array" ref="P3189">_xlfn.IFS(C3188&lt;=60,"Soft",
C3188&lt;120,"Moderately Soft",
C3188&lt;=170,"Desirable",
C3188&lt;=240,"Moderately Hard",
C3188&gt;240,"Hard")</f>
        <v>Moderately Soft</v>
      </c>
      <c r="Q3189" t="str" cm="1">
        <f t="array" ref="Q3189">_xlfn.IFS(D3188&lt;50,"Non-Beneficial",
D3188&lt;=150,"Excellent",
D3188&lt;=250,"Good",
D3188&lt;=350,"Average",
D3188&lt;=500,"Poor",
D3188&lt;=800,"Very Poor",
D3188&gt;800,"Unacceptable")</f>
        <v>Good</v>
      </c>
      <c r="R3189" t="str">
        <f t="shared" si="442"/>
        <v>Unacceptable</v>
      </c>
      <c r="S3189" t="str">
        <f t="shared" si="444"/>
        <v>Safe</v>
      </c>
      <c r="T3189" t="str">
        <f t="shared" si="445"/>
        <v>Acceptable</v>
      </c>
      <c r="U3189" t="str">
        <f t="shared" si="446"/>
        <v>Acceptable</v>
      </c>
      <c r="V3189" t="str">
        <f t="shared" si="447"/>
        <v>Safe</v>
      </c>
      <c r="W3189" t="str">
        <f t="shared" si="448"/>
        <v>Acceptable</v>
      </c>
      <c r="AA3189" t="str">
        <f t="shared" si="449"/>
        <v>Not-Potable</v>
      </c>
      <c r="AB3189" t="str">
        <f t="shared" si="450"/>
        <v>Not-Potable</v>
      </c>
      <c r="AC3189" t="s">
        <v>35</v>
      </c>
    </row>
    <row r="3190" spans="2:29" x14ac:dyDescent="0.3">
      <c r="B3190">
        <v>9.0046806133928801</v>
      </c>
      <c r="C3190">
        <v>173.73933012873201</v>
      </c>
      <c r="D3190">
        <v>283.11291842210801</v>
      </c>
      <c r="E3190">
        <v>8.4750833706704007</v>
      </c>
      <c r="F3190">
        <f>$AH$27</f>
        <v>333.77577661081307</v>
      </c>
      <c r="G3190">
        <v>531.521444439633</v>
      </c>
      <c r="H3190">
        <v>12.8388128199474</v>
      </c>
      <c r="I3190">
        <v>37.764798277672497</v>
      </c>
      <c r="J3190">
        <v>3.7750149839256801</v>
      </c>
      <c r="O3190" t="str">
        <f t="shared" si="443"/>
        <v>Neutral</v>
      </c>
      <c r="P3190" t="str" cm="1">
        <f t="array" ref="P3190">_xlfn.IFS(C3189&lt;=60,"Soft",
C3189&lt;120,"Moderately Soft",
C3189&lt;=170,"Desirable",
C3189&lt;=240,"Moderately Hard",
C3189&gt;240,"Hard")</f>
        <v>Moderately Hard</v>
      </c>
      <c r="Q3190" t="str" cm="1">
        <f t="array" ref="Q3190">_xlfn.IFS(D3189&lt;50,"Non-Beneficial",
D3189&lt;=150,"Excellent",
D3189&lt;=250,"Good",
D3189&lt;=350,"Average",
D3189&lt;=500,"Poor",
D3189&lt;=800,"Very Poor",
D3189&gt;800,"Unacceptable")</f>
        <v>Excellent</v>
      </c>
      <c r="R3190" t="str">
        <f t="shared" si="442"/>
        <v>Unacceptable</v>
      </c>
      <c r="S3190" t="str">
        <f t="shared" si="444"/>
        <v>Safe</v>
      </c>
      <c r="T3190" t="str">
        <f t="shared" si="445"/>
        <v>Acceptable</v>
      </c>
      <c r="U3190" t="str">
        <f t="shared" si="446"/>
        <v>Acceptable</v>
      </c>
      <c r="V3190" t="str">
        <f t="shared" si="447"/>
        <v>Safe</v>
      </c>
      <c r="W3190" t="str">
        <f t="shared" si="448"/>
        <v>Acceptable</v>
      </c>
      <c r="AA3190" t="str">
        <f t="shared" si="449"/>
        <v>Not-Potable</v>
      </c>
      <c r="AB3190" t="str">
        <f t="shared" si="450"/>
        <v>Potable</v>
      </c>
      <c r="AC3190" t="s">
        <v>35</v>
      </c>
    </row>
    <row r="3191" spans="2:29" x14ac:dyDescent="0.3">
      <c r="B3191">
        <v>6.8865126033551096</v>
      </c>
      <c r="C3191">
        <v>211.45441737453999</v>
      </c>
      <c r="D3191">
        <v>350.18325600026196</v>
      </c>
      <c r="E3191">
        <v>6.0675968931204203</v>
      </c>
      <c r="F3191">
        <f>$AH$27</f>
        <v>333.77577661081307</v>
      </c>
      <c r="G3191">
        <v>549.99705777077497</v>
      </c>
      <c r="H3191">
        <v>8.4451270662728408</v>
      </c>
      <c r="I3191">
        <v>27.663173782690698</v>
      </c>
      <c r="J3191">
        <v>3.5997564926270802</v>
      </c>
      <c r="O3191" t="str">
        <f t="shared" si="443"/>
        <v>Alkaline</v>
      </c>
      <c r="P3191" t="str" cm="1">
        <f t="array" ref="P3191">_xlfn.IFS(C3190&lt;=60,"Soft",
C3190&lt;120,"Moderately Soft",
C3190&lt;=170,"Desirable",
C3190&lt;=240,"Moderately Hard",
C3190&gt;240,"Hard")</f>
        <v>Moderately Hard</v>
      </c>
      <c r="Q3191" t="str" cm="1">
        <f t="array" ref="Q3191">_xlfn.IFS(D3190&lt;50,"Non-Beneficial",
D3190&lt;=150,"Excellent",
D3190&lt;=250,"Good",
D3190&lt;=350,"Average",
D3190&lt;=500,"Poor",
D3190&lt;=800,"Very Poor",
D3190&gt;800,"Unacceptable")</f>
        <v>Average</v>
      </c>
      <c r="R3191" t="str">
        <f t="shared" si="442"/>
        <v>Unacceptable</v>
      </c>
      <c r="S3191" t="str">
        <f t="shared" si="444"/>
        <v>Safe</v>
      </c>
      <c r="T3191" t="str">
        <f t="shared" si="445"/>
        <v>Unacceptable</v>
      </c>
      <c r="U3191" t="str">
        <f t="shared" si="446"/>
        <v>Acceptable</v>
      </c>
      <c r="V3191" t="str">
        <f t="shared" si="447"/>
        <v>Safe</v>
      </c>
      <c r="W3191" t="str">
        <f t="shared" si="448"/>
        <v>Acceptable</v>
      </c>
      <c r="AA3191" t="str">
        <f t="shared" si="449"/>
        <v>Not-Potable</v>
      </c>
      <c r="AB3191" t="str">
        <f t="shared" si="450"/>
        <v>Not-Potable</v>
      </c>
      <c r="AC3191" t="s">
        <v>35</v>
      </c>
    </row>
    <row r="3192" spans="2:29" x14ac:dyDescent="0.3">
      <c r="B3192">
        <v>9.2936216133376703</v>
      </c>
      <c r="C3192">
        <v>193.06172251419301</v>
      </c>
      <c r="D3192">
        <v>501.66533322594097</v>
      </c>
      <c r="E3192">
        <v>6.30188415177191</v>
      </c>
      <c r="F3192">
        <f>$AH$27</f>
        <v>333.77577661081307</v>
      </c>
      <c r="G3192">
        <v>365.43920229417199</v>
      </c>
      <c r="H3192">
        <v>14.2259174632858</v>
      </c>
      <c r="I3192">
        <v>98.625457143682695</v>
      </c>
      <c r="J3192">
        <v>3.6618822135288198</v>
      </c>
      <c r="O3192" t="str">
        <f t="shared" si="443"/>
        <v>Neutral</v>
      </c>
      <c r="P3192" t="str" cm="1">
        <f t="array" ref="P3192">_xlfn.IFS(C3191&lt;=60,"Soft",
C3191&lt;120,"Moderately Soft",
C3191&lt;=170,"Desirable",
C3191&lt;=240,"Moderately Hard",
C3191&gt;240,"Hard")</f>
        <v>Moderately Hard</v>
      </c>
      <c r="Q3192" t="str" cm="1">
        <f t="array" ref="Q3192">_xlfn.IFS(D3191&lt;50,"Non-Beneficial",
D3191&lt;=150,"Excellent",
D3191&lt;=250,"Good",
D3191&lt;=350,"Average",
D3191&lt;=500,"Poor",
D3191&lt;=800,"Very Poor",
D3191&gt;800,"Unacceptable")</f>
        <v>Poor</v>
      </c>
      <c r="R3192" t="str">
        <f t="shared" si="442"/>
        <v>Needs Boiling</v>
      </c>
      <c r="S3192" t="str">
        <f t="shared" si="444"/>
        <v>Safe</v>
      </c>
      <c r="T3192" t="str">
        <f t="shared" si="445"/>
        <v>Unacceptable</v>
      </c>
      <c r="U3192" t="str">
        <f t="shared" si="446"/>
        <v>Acceptable</v>
      </c>
      <c r="V3192" t="str">
        <f t="shared" si="447"/>
        <v>Safe</v>
      </c>
      <c r="W3192" t="str">
        <f t="shared" si="448"/>
        <v>Acceptable</v>
      </c>
      <c r="AA3192" t="str">
        <f t="shared" si="449"/>
        <v>Not-Potable</v>
      </c>
      <c r="AB3192" t="str">
        <f t="shared" si="450"/>
        <v>Not-Potable</v>
      </c>
      <c r="AC3192" t="s">
        <v>35</v>
      </c>
    </row>
    <row r="3193" spans="2:29" x14ac:dyDescent="0.3">
      <c r="B3193">
        <v>6.9851922020081298</v>
      </c>
      <c r="C3193">
        <v>133.43213240057401</v>
      </c>
      <c r="D3193">
        <v>219.44641829667501</v>
      </c>
      <c r="E3193">
        <v>8.5776545007632201</v>
      </c>
      <c r="F3193">
        <v>341.23990709516198</v>
      </c>
      <c r="G3193">
        <v>536.27715266497501</v>
      </c>
      <c r="H3193">
        <v>16.1766864744333</v>
      </c>
      <c r="I3193">
        <v>91.708813366005899</v>
      </c>
      <c r="J3193">
        <v>4.2462015948965899</v>
      </c>
      <c r="O3193" t="str">
        <f t="shared" si="443"/>
        <v>Alkaline</v>
      </c>
      <c r="P3193" t="str" cm="1">
        <f t="array" ref="P3193">_xlfn.IFS(C3192&lt;=60,"Soft",
C3192&lt;120,"Moderately Soft",
C3192&lt;=170,"Desirable",
C3192&lt;=240,"Moderately Hard",
C3192&gt;240,"Hard")</f>
        <v>Moderately Hard</v>
      </c>
      <c r="Q3193" t="str" cm="1">
        <f t="array" ref="Q3193">_xlfn.IFS(D3192&lt;50,"Non-Beneficial",
D3192&lt;=150,"Excellent",
D3192&lt;=250,"Good",
D3192&lt;=350,"Average",
D3192&lt;=500,"Poor",
D3192&lt;=800,"Very Poor",
D3192&gt;800,"Unacceptable")</f>
        <v>Very Poor</v>
      </c>
      <c r="R3193" t="str">
        <f t="shared" si="442"/>
        <v>Needs Boiling</v>
      </c>
      <c r="S3193" t="str">
        <f t="shared" si="444"/>
        <v>Safe</v>
      </c>
      <c r="T3193" t="str">
        <f t="shared" si="445"/>
        <v>Acceptable</v>
      </c>
      <c r="U3193" t="str">
        <f t="shared" si="446"/>
        <v>Acceptable</v>
      </c>
      <c r="V3193" t="str">
        <f t="shared" si="447"/>
        <v>Unsafe</v>
      </c>
      <c r="W3193" t="str">
        <f t="shared" si="448"/>
        <v>Acceptable</v>
      </c>
      <c r="AA3193" t="str">
        <f t="shared" si="449"/>
        <v>Not-Potable</v>
      </c>
      <c r="AB3193" t="str">
        <f t="shared" si="450"/>
        <v>Not-Potable</v>
      </c>
      <c r="AC3193" t="s">
        <v>35</v>
      </c>
    </row>
    <row r="3194" spans="2:29" x14ac:dyDescent="0.3">
      <c r="B3194">
        <v>5.0941643608551397</v>
      </c>
      <c r="C3194">
        <v>223.16712546145499</v>
      </c>
      <c r="D3194">
        <v>229.57653402544602</v>
      </c>
      <c r="E3194">
        <v>6.9774209002962104</v>
      </c>
      <c r="F3194">
        <v>350.101275372327</v>
      </c>
      <c r="G3194">
        <v>476.62454969360698</v>
      </c>
      <c r="H3194">
        <v>13.0346378915355</v>
      </c>
      <c r="I3194">
        <v>78.075923244727406</v>
      </c>
      <c r="J3194">
        <v>4.7109364840503201</v>
      </c>
      <c r="O3194" t="str">
        <f t="shared" si="443"/>
        <v>Neutral</v>
      </c>
      <c r="P3194" t="str" cm="1">
        <f t="array" ref="P3194">_xlfn.IFS(C3193&lt;=60,"Soft",
C3193&lt;120,"Moderately Soft",
C3193&lt;=170,"Desirable",
C3193&lt;=240,"Moderately Hard",
C3193&gt;240,"Hard")</f>
        <v>Desirable</v>
      </c>
      <c r="Q3194" t="str" cm="1">
        <f t="array" ref="Q3194">_xlfn.IFS(D3193&lt;50,"Non-Beneficial",
D3193&lt;=150,"Excellent",
D3193&lt;=250,"Good",
D3193&lt;=350,"Average",
D3193&lt;=500,"Poor",
D3193&lt;=800,"Very Poor",
D3193&gt;800,"Unacceptable")</f>
        <v>Good</v>
      </c>
      <c r="R3194" t="str">
        <f t="shared" si="442"/>
        <v>Unacceptable</v>
      </c>
      <c r="S3194" t="str">
        <f t="shared" si="444"/>
        <v>Safe</v>
      </c>
      <c r="T3194" t="str">
        <f t="shared" si="445"/>
        <v>Unacceptable</v>
      </c>
      <c r="U3194" t="str">
        <f t="shared" si="446"/>
        <v>Acceptable</v>
      </c>
      <c r="V3194" t="str">
        <f t="shared" si="447"/>
        <v>Unsafe</v>
      </c>
      <c r="W3194" t="str">
        <f t="shared" si="448"/>
        <v>Acceptable</v>
      </c>
      <c r="AA3194" t="str">
        <f t="shared" si="449"/>
        <v>Not-Potable</v>
      </c>
      <c r="AB3194" t="str">
        <f t="shared" si="450"/>
        <v>Not-Potable</v>
      </c>
      <c r="AC3194" t="s">
        <v>35</v>
      </c>
    </row>
    <row r="3195" spans="2:29" x14ac:dyDescent="0.3">
      <c r="B3195">
        <v>6.1500344008868701</v>
      </c>
      <c r="C3195">
        <v>188.413055447528</v>
      </c>
      <c r="D3195">
        <v>84.067232436780102</v>
      </c>
      <c r="E3195">
        <v>7.7447136111404999</v>
      </c>
      <c r="F3195">
        <v>358.59173782346602</v>
      </c>
      <c r="G3195">
        <v>449.35881226955701</v>
      </c>
      <c r="H3195">
        <v>13.2202946547427</v>
      </c>
      <c r="I3195">
        <v>52.956631784787596</v>
      </c>
      <c r="J3195">
        <v>3.4444424918515</v>
      </c>
      <c r="O3195" t="str">
        <f t="shared" si="443"/>
        <v>Acidic</v>
      </c>
      <c r="P3195" t="str" cm="1">
        <f t="array" ref="P3195">_xlfn.IFS(C3194&lt;=60,"Soft",
C3194&lt;120,"Moderately Soft",
C3194&lt;=170,"Desirable",
C3194&lt;=240,"Moderately Hard",
C3194&gt;240,"Hard")</f>
        <v>Moderately Hard</v>
      </c>
      <c r="Q3195" t="str" cm="1">
        <f t="array" ref="Q3195">_xlfn.IFS(D3194&lt;50,"Non-Beneficial",
D3194&lt;=150,"Excellent",
D3194&lt;=250,"Good",
D3194&lt;=350,"Average",
D3194&lt;=500,"Poor",
D3194&lt;=800,"Very Poor",
D3194&gt;800,"Unacceptable")</f>
        <v>Good</v>
      </c>
      <c r="R3195" t="str">
        <f t="shared" si="442"/>
        <v>Needs Boiling</v>
      </c>
      <c r="S3195" t="str">
        <f t="shared" si="444"/>
        <v>Safe</v>
      </c>
      <c r="T3195" t="str">
        <f t="shared" si="445"/>
        <v>Acceptable</v>
      </c>
      <c r="U3195" t="str">
        <f t="shared" si="446"/>
        <v>Acceptable</v>
      </c>
      <c r="V3195" t="str">
        <f t="shared" si="447"/>
        <v>Safe</v>
      </c>
      <c r="W3195" t="str">
        <f t="shared" si="448"/>
        <v>Acceptable</v>
      </c>
      <c r="AA3195" t="str">
        <f t="shared" si="449"/>
        <v>Not-Potable</v>
      </c>
      <c r="AB3195" t="str">
        <f t="shared" si="450"/>
        <v>Potable</v>
      </c>
      <c r="AC3195" t="s">
        <v>35</v>
      </c>
    </row>
    <row r="3196" spans="2:29" x14ac:dyDescent="0.3">
      <c r="B3196">
        <v>6.1896992603915999</v>
      </c>
      <c r="C3196">
        <v>224.432949297091</v>
      </c>
      <c r="D3196">
        <v>152.29702868706499</v>
      </c>
      <c r="E3196">
        <v>5.8791838453484804</v>
      </c>
      <c r="F3196">
        <v>366.50111794347902</v>
      </c>
      <c r="G3196">
        <v>649.805764565971</v>
      </c>
      <c r="H3196">
        <v>10.2575147123097</v>
      </c>
      <c r="I3196">
        <v>71.780949258257905</v>
      </c>
      <c r="J3196">
        <v>3.0273714801466198</v>
      </c>
      <c r="O3196" t="str">
        <f t="shared" si="443"/>
        <v>Acidic</v>
      </c>
      <c r="P3196" t="str" cm="1">
        <f t="array" ref="P3196">_xlfn.IFS(C3195&lt;=60,"Soft",
C3195&lt;120,"Moderately Soft",
C3195&lt;=170,"Desirable",
C3195&lt;=240,"Moderately Hard",
C3195&gt;240,"Hard")</f>
        <v>Moderately Hard</v>
      </c>
      <c r="Q3196" t="str" cm="1">
        <f t="array" ref="Q3196">_xlfn.IFS(D3195&lt;50,"Non-Beneficial",
D3195&lt;=150,"Excellent",
D3195&lt;=250,"Good",
D3195&lt;=350,"Average",
D3195&lt;=500,"Poor",
D3195&lt;=800,"Very Poor",
D3195&gt;800,"Unacceptable")</f>
        <v>Excellent</v>
      </c>
      <c r="R3196" t="str">
        <f t="shared" si="442"/>
        <v>Unacceptable</v>
      </c>
      <c r="S3196" t="str">
        <f t="shared" si="444"/>
        <v>Safe</v>
      </c>
      <c r="T3196" t="str">
        <f t="shared" si="445"/>
        <v>Acceptable</v>
      </c>
      <c r="U3196" t="str">
        <f t="shared" si="446"/>
        <v>Acceptable</v>
      </c>
      <c r="V3196" t="str">
        <f t="shared" si="447"/>
        <v>Safe</v>
      </c>
      <c r="W3196" t="str">
        <f t="shared" si="448"/>
        <v>Acceptable</v>
      </c>
      <c r="AA3196" t="str">
        <f t="shared" si="449"/>
        <v>Not-Potable</v>
      </c>
      <c r="AB3196" t="str">
        <f t="shared" si="450"/>
        <v>Not-Potable</v>
      </c>
      <c r="AC3196" t="s">
        <v>35</v>
      </c>
    </row>
    <row r="3197" spans="2:29" x14ac:dyDescent="0.3">
      <c r="B3197">
        <v>7.4979878148881598</v>
      </c>
      <c r="C3197">
        <v>185.81028084371599</v>
      </c>
      <c r="D3197">
        <v>309.27394282089199</v>
      </c>
      <c r="E3197">
        <v>7.5793773449488597</v>
      </c>
      <c r="F3197">
        <f>$AH$27</f>
        <v>333.77577661081307</v>
      </c>
      <c r="G3197">
        <v>476.38714941735498</v>
      </c>
      <c r="H3197">
        <v>15.1242864541502</v>
      </c>
      <c r="I3197">
        <v>72.928420774185597</v>
      </c>
      <c r="J3197">
        <v>5.7389910249934903</v>
      </c>
      <c r="O3197" t="str">
        <f t="shared" si="443"/>
        <v>Acidic</v>
      </c>
      <c r="P3197" t="str" cm="1">
        <f t="array" ref="P3197">_xlfn.IFS(C3196&lt;=60,"Soft",
C3196&lt;120,"Moderately Soft",
C3196&lt;=170,"Desirable",
C3196&lt;=240,"Moderately Hard",
C3196&gt;240,"Hard")</f>
        <v>Moderately Hard</v>
      </c>
      <c r="Q3197" t="str" cm="1">
        <f t="array" ref="Q3197">_xlfn.IFS(D3196&lt;50,"Non-Beneficial",
D3196&lt;=150,"Excellent",
D3196&lt;=250,"Good",
D3196&lt;=350,"Average",
D3196&lt;=500,"Poor",
D3196&lt;=800,"Very Poor",
D3196&gt;800,"Unacceptable")</f>
        <v>Good</v>
      </c>
      <c r="R3197" t="str">
        <f t="shared" si="442"/>
        <v>Needs Boiling</v>
      </c>
      <c r="S3197" t="str">
        <f t="shared" si="444"/>
        <v>Safe</v>
      </c>
      <c r="T3197" t="str">
        <f t="shared" si="445"/>
        <v>Unacceptable</v>
      </c>
      <c r="U3197" t="str">
        <f t="shared" si="446"/>
        <v>Acceptable</v>
      </c>
      <c r="V3197" t="str">
        <f t="shared" si="447"/>
        <v>Safe</v>
      </c>
      <c r="W3197" t="str">
        <f t="shared" si="448"/>
        <v>Acceptable</v>
      </c>
      <c r="AA3197" t="str">
        <f t="shared" si="449"/>
        <v>Not-Potable</v>
      </c>
      <c r="AB3197" t="str">
        <f t="shared" si="450"/>
        <v>Not-Potable</v>
      </c>
      <c r="AC3197" t="s">
        <v>35</v>
      </c>
    </row>
    <row r="3198" spans="2:29" x14ac:dyDescent="0.3">
      <c r="B3198">
        <v>6.9652798717606501</v>
      </c>
      <c r="C3198">
        <v>162.699449893636</v>
      </c>
      <c r="D3198">
        <v>243.12037798260602</v>
      </c>
      <c r="E3198">
        <v>9.1297549315339808</v>
      </c>
      <c r="F3198">
        <v>307.75921070146501</v>
      </c>
      <c r="G3198">
        <v>490.81552141116202</v>
      </c>
      <c r="H3198">
        <v>15.512058813845201</v>
      </c>
      <c r="I3198">
        <v>102.69586775988</v>
      </c>
      <c r="J3198">
        <v>3.9693182959365201</v>
      </c>
      <c r="O3198" t="str">
        <f t="shared" si="443"/>
        <v>Neutral</v>
      </c>
      <c r="P3198" t="str" cm="1">
        <f t="array" ref="P3198">_xlfn.IFS(C3197&lt;=60,"Soft",
C3197&lt;120,"Moderately Soft",
C3197&lt;=170,"Desirable",
C3197&lt;=240,"Moderately Hard",
C3197&gt;240,"Hard")</f>
        <v>Moderately Hard</v>
      </c>
      <c r="Q3198" t="str" cm="1">
        <f t="array" ref="Q3198">_xlfn.IFS(D3197&lt;50,"Non-Beneficial",
D3197&lt;=150,"Excellent",
D3197&lt;=250,"Good",
D3197&lt;=350,"Average",
D3197&lt;=500,"Poor",
D3197&lt;=800,"Very Poor",
D3197&gt;800,"Unacceptable")</f>
        <v>Average</v>
      </c>
      <c r="R3198" t="str">
        <f t="shared" si="442"/>
        <v>Unacceptable</v>
      </c>
      <c r="S3198" t="str">
        <f t="shared" si="444"/>
        <v>Safe</v>
      </c>
      <c r="T3198" t="str">
        <f t="shared" si="445"/>
        <v>Acceptable</v>
      </c>
      <c r="U3198" t="str">
        <f t="shared" si="446"/>
        <v>Acceptable</v>
      </c>
      <c r="V3198" t="str">
        <f t="shared" si="447"/>
        <v>Safe</v>
      </c>
      <c r="W3198" t="str">
        <f t="shared" si="448"/>
        <v>Unacceptable</v>
      </c>
      <c r="AA3198" t="str">
        <f t="shared" si="449"/>
        <v>Not-Potable</v>
      </c>
      <c r="AB3198" t="str">
        <f t="shared" si="450"/>
        <v>Not-Potable</v>
      </c>
      <c r="AC3198" t="s">
        <v>35</v>
      </c>
    </row>
    <row r="3199" spans="2:29" x14ac:dyDescent="0.3">
      <c r="B3199">
        <v>5.4121195445242396</v>
      </c>
      <c r="C3199">
        <v>272.51468516297501</v>
      </c>
      <c r="D3199">
        <v>28.353031650450998</v>
      </c>
      <c r="E3199">
        <v>5.77801026294014</v>
      </c>
      <c r="F3199">
        <f>$AH$27</f>
        <v>333.77577661081307</v>
      </c>
      <c r="G3199">
        <v>347.80441586791301</v>
      </c>
      <c r="H3199">
        <v>15.307746094487999</v>
      </c>
      <c r="I3199">
        <v>66.661478870393196</v>
      </c>
      <c r="J3199">
        <v>5.6803465867533296</v>
      </c>
      <c r="O3199" t="str">
        <f t="shared" si="443"/>
        <v>Neutral</v>
      </c>
      <c r="P3199" t="str" cm="1">
        <f t="array" ref="P3199">_xlfn.IFS(C3198&lt;=60,"Soft",
C3198&lt;120,"Moderately Soft",
C3198&lt;=170,"Desirable",
C3198&lt;=240,"Moderately Hard",
C3198&gt;240,"Hard")</f>
        <v>Desirable</v>
      </c>
      <c r="Q3199" t="str" cm="1">
        <f t="array" ref="Q3199">_xlfn.IFS(D3198&lt;50,"Non-Beneficial",
D3198&lt;=150,"Excellent",
D3198&lt;=250,"Good",
D3198&lt;=350,"Average",
D3198&lt;=500,"Poor",
D3198&lt;=800,"Very Poor",
D3198&gt;800,"Unacceptable")</f>
        <v>Good</v>
      </c>
      <c r="R3199" t="str">
        <f t="shared" si="442"/>
        <v>Unacceptable</v>
      </c>
      <c r="S3199" t="str">
        <f t="shared" si="444"/>
        <v>Safe</v>
      </c>
      <c r="T3199" t="str">
        <f t="shared" si="445"/>
        <v>Acceptable</v>
      </c>
      <c r="U3199" t="str">
        <f t="shared" si="446"/>
        <v>Acceptable</v>
      </c>
      <c r="V3199" t="str">
        <f t="shared" si="447"/>
        <v>Unsafe</v>
      </c>
      <c r="W3199" t="str">
        <f t="shared" si="448"/>
        <v>Acceptable</v>
      </c>
      <c r="AA3199" t="str">
        <f t="shared" si="449"/>
        <v>Not-Potable</v>
      </c>
      <c r="AB3199" t="str">
        <f t="shared" si="450"/>
        <v>Not-Potable</v>
      </c>
      <c r="AC3199" t="s">
        <v>35</v>
      </c>
    </row>
    <row r="3200" spans="2:29" x14ac:dyDescent="0.3">
      <c r="B3200">
        <v>7.5030857651083602</v>
      </c>
      <c r="C3200">
        <v>186.713329030224</v>
      </c>
      <c r="D3200">
        <v>320.00178936298801</v>
      </c>
      <c r="E3200">
        <v>7.6417764669359602</v>
      </c>
      <c r="F3200">
        <v>315.97414706420898</v>
      </c>
      <c r="G3200">
        <v>473.53161105327501</v>
      </c>
      <c r="H3200">
        <v>12.049130600518801</v>
      </c>
      <c r="I3200">
        <v>43.280476456681498</v>
      </c>
      <c r="J3200">
        <v>4.3055136249311996</v>
      </c>
      <c r="O3200" t="str">
        <f t="shared" si="443"/>
        <v>Acidic</v>
      </c>
      <c r="P3200" t="str" cm="1">
        <f t="array" ref="P3200">_xlfn.IFS(C3199&lt;=60,"Soft",
C3199&lt;120,"Moderately Soft",
C3199&lt;=170,"Desirable",
C3199&lt;=240,"Moderately Hard",
C3199&gt;240,"Hard")</f>
        <v>Hard</v>
      </c>
      <c r="Q3200" t="str" cm="1">
        <f t="array" ref="Q3200">_xlfn.IFS(D3199&lt;50,"Non-Beneficial",
D3199&lt;=150,"Excellent",
D3199&lt;=250,"Good",
D3199&lt;=350,"Average",
D3199&lt;=500,"Poor",
D3199&lt;=800,"Very Poor",
D3199&gt;800,"Unacceptable")</f>
        <v>Non-Beneficial</v>
      </c>
      <c r="R3200" t="str">
        <f t="shared" si="442"/>
        <v>Needs Boiling</v>
      </c>
      <c r="S3200" t="str">
        <f t="shared" si="444"/>
        <v>Safe</v>
      </c>
      <c r="T3200" t="str">
        <f t="shared" si="445"/>
        <v>Acceptable</v>
      </c>
      <c r="U3200" t="str">
        <f t="shared" si="446"/>
        <v>Acceptable</v>
      </c>
      <c r="V3200" t="str">
        <f t="shared" si="447"/>
        <v>Safe</v>
      </c>
      <c r="W3200" t="str">
        <f t="shared" si="448"/>
        <v>Unacceptable</v>
      </c>
      <c r="AA3200" t="str">
        <f t="shared" si="449"/>
        <v>Not-Potable</v>
      </c>
      <c r="AB3200" t="str">
        <f t="shared" si="450"/>
        <v>Not-Potable</v>
      </c>
      <c r="AC3200" t="s">
        <v>35</v>
      </c>
    </row>
    <row r="3201" spans="2:29" x14ac:dyDescent="0.3">
      <c r="B3201">
        <f>$AG$27</f>
        <v>7.080794504276815</v>
      </c>
      <c r="C3201">
        <v>209.14998884741399</v>
      </c>
      <c r="D3201">
        <v>270.30754999256402</v>
      </c>
      <c r="E3201">
        <v>6.0937504447816497</v>
      </c>
      <c r="F3201">
        <v>350.06034739197599</v>
      </c>
      <c r="G3201">
        <v>407.91064510135402</v>
      </c>
      <c r="H3201">
        <v>11.046946146678801</v>
      </c>
      <c r="I3201">
        <v>81.757851324287103</v>
      </c>
      <c r="J3201">
        <v>3.99312574177348</v>
      </c>
      <c r="O3201" t="str">
        <f t="shared" si="443"/>
        <v>Neutral</v>
      </c>
      <c r="P3201" t="str" cm="1">
        <f t="array" ref="P3201">_xlfn.IFS(C3200&lt;=60,"Soft",
C3200&lt;120,"Moderately Soft",
C3200&lt;=170,"Desirable",
C3200&lt;=240,"Moderately Hard",
C3200&gt;240,"Hard")</f>
        <v>Moderately Hard</v>
      </c>
      <c r="Q3201" t="str" cm="1">
        <f t="array" ref="Q3201">_xlfn.IFS(D3200&lt;50,"Non-Beneficial",
D3200&lt;=150,"Excellent",
D3200&lt;=250,"Good",
D3200&lt;=350,"Average",
D3200&lt;=500,"Poor",
D3200&lt;=800,"Very Poor",
D3200&gt;800,"Unacceptable")</f>
        <v>Average</v>
      </c>
      <c r="R3201" t="str">
        <f t="shared" si="442"/>
        <v>Unacceptable</v>
      </c>
      <c r="S3201" t="str">
        <f t="shared" si="444"/>
        <v>Safe</v>
      </c>
      <c r="T3201" t="str">
        <f t="shared" si="445"/>
        <v>Acceptable</v>
      </c>
      <c r="U3201" t="str">
        <f t="shared" si="446"/>
        <v>Acceptable</v>
      </c>
      <c r="V3201" t="str">
        <f t="shared" si="447"/>
        <v>Safe</v>
      </c>
      <c r="W3201" t="str">
        <f t="shared" si="448"/>
        <v>Acceptable</v>
      </c>
      <c r="AA3201" t="str">
        <f t="shared" si="449"/>
        <v>Not-Potable</v>
      </c>
      <c r="AB3201" t="str">
        <f t="shared" si="450"/>
        <v>Potable</v>
      </c>
      <c r="AC3201" t="s">
        <v>35</v>
      </c>
    </row>
    <row r="3202" spans="2:29" x14ac:dyDescent="0.3">
      <c r="B3202">
        <v>8.58104282070917</v>
      </c>
      <c r="C3202">
        <v>153.70909247805201</v>
      </c>
      <c r="D3202">
        <v>199.70434294477801</v>
      </c>
      <c r="E3202">
        <v>7.6616872842968098</v>
      </c>
      <c r="F3202">
        <v>312.88512715213301</v>
      </c>
      <c r="G3202">
        <v>520.80835907153403</v>
      </c>
      <c r="H3202">
        <v>14.781584491433099</v>
      </c>
      <c r="I3202">
        <v>74.127792987153398</v>
      </c>
      <c r="J3202">
        <v>2.8831453767775499</v>
      </c>
      <c r="O3202" t="str">
        <f t="shared" si="443"/>
        <v>Neutral</v>
      </c>
      <c r="P3202" t="str" cm="1">
        <f t="array" ref="P3202">_xlfn.IFS(C3201&lt;=60,"Soft",
C3201&lt;120,"Moderately Soft",
C3201&lt;=170,"Desirable",
C3201&lt;=240,"Moderately Hard",
C3201&gt;240,"Hard")</f>
        <v>Moderately Hard</v>
      </c>
      <c r="Q3202" t="str" cm="1">
        <f t="array" ref="Q3202">_xlfn.IFS(D3201&lt;50,"Non-Beneficial",
D3201&lt;=150,"Excellent",
D3201&lt;=250,"Good",
D3201&lt;=350,"Average",
D3201&lt;=500,"Poor",
D3201&lt;=800,"Very Poor",
D3201&gt;800,"Unacceptable")</f>
        <v>Average</v>
      </c>
      <c r="R3202" t="str">
        <f t="shared" si="442"/>
        <v>Needs Boiling</v>
      </c>
      <c r="S3202" t="str">
        <f t="shared" si="444"/>
        <v>Safe</v>
      </c>
      <c r="T3202" t="str">
        <f t="shared" si="445"/>
        <v>Acceptable</v>
      </c>
      <c r="U3202" t="str">
        <f t="shared" si="446"/>
        <v>Acceptable</v>
      </c>
      <c r="V3202" t="str">
        <f t="shared" si="447"/>
        <v>Unsafe</v>
      </c>
      <c r="W3202" t="str">
        <f t="shared" si="448"/>
        <v>Acceptable</v>
      </c>
      <c r="AA3202" t="str">
        <f t="shared" si="449"/>
        <v>Not-Potable</v>
      </c>
      <c r="AB3202" t="str">
        <f t="shared" si="450"/>
        <v>Potable</v>
      </c>
      <c r="AC3202" t="s">
        <v>35</v>
      </c>
    </row>
    <row r="3203" spans="2:29" x14ac:dyDescent="0.3">
      <c r="B3203">
        <v>5.5300550211655697</v>
      </c>
      <c r="C3203">
        <v>207.998220241491</v>
      </c>
      <c r="D3203">
        <v>389.187780731749</v>
      </c>
      <c r="E3203">
        <v>6.5431344762820904</v>
      </c>
      <c r="F3203">
        <v>360.070714702749</v>
      </c>
      <c r="G3203">
        <v>427.66430223708198</v>
      </c>
      <c r="H3203">
        <v>18.813080462269902</v>
      </c>
      <c r="I3203">
        <v>61.214979492422003</v>
      </c>
      <c r="J3203">
        <v>3.3274721394344899</v>
      </c>
      <c r="O3203" t="str">
        <f t="shared" si="443"/>
        <v>Alkaline</v>
      </c>
      <c r="P3203" t="str" cm="1">
        <f t="array" ref="P3203">_xlfn.IFS(C3202&lt;=60,"Soft",
C3202&lt;120,"Moderately Soft",
C3202&lt;=170,"Desirable",
C3202&lt;=240,"Moderately Hard",
C3202&gt;240,"Hard")</f>
        <v>Desirable</v>
      </c>
      <c r="Q3203" t="str" cm="1">
        <f t="array" ref="Q3203">_xlfn.IFS(D3202&lt;50,"Non-Beneficial",
D3202&lt;=150,"Excellent",
D3202&lt;=250,"Good",
D3202&lt;=350,"Average",
D3202&lt;=500,"Poor",
D3202&lt;=800,"Very Poor",
D3202&gt;800,"Unacceptable")</f>
        <v>Good</v>
      </c>
      <c r="R3203" t="str">
        <f t="shared" ref="R3203:R3266" si="451">IF(E3202&lt;=5,"Acceptable",
IF(E3202&lt;=7,"Needs Boiling","Unacceptable"))</f>
        <v>Unacceptable</v>
      </c>
      <c r="S3203" t="str">
        <f t="shared" si="444"/>
        <v>Safe</v>
      </c>
      <c r="T3203" t="str">
        <f t="shared" si="445"/>
        <v>Unacceptable</v>
      </c>
      <c r="U3203" t="str">
        <f t="shared" si="446"/>
        <v>Acceptable</v>
      </c>
      <c r="V3203" t="str">
        <f t="shared" si="447"/>
        <v>Safe</v>
      </c>
      <c r="W3203" t="str">
        <f t="shared" si="448"/>
        <v>Acceptable</v>
      </c>
      <c r="AA3203" t="str">
        <f t="shared" si="449"/>
        <v>Not-Potable</v>
      </c>
      <c r="AB3203" t="str">
        <f t="shared" si="450"/>
        <v>Not-Potable</v>
      </c>
      <c r="AC3203" t="s">
        <v>35</v>
      </c>
    </row>
    <row r="3204" spans="2:29" x14ac:dyDescent="0.3">
      <c r="B3204">
        <v>8.7439585446611794</v>
      </c>
      <c r="C3204">
        <v>197.749325368277</v>
      </c>
      <c r="D3204">
        <v>408.43616550551997</v>
      </c>
      <c r="E3204">
        <v>6.3688620186817104</v>
      </c>
      <c r="F3204">
        <v>310.67719973418099</v>
      </c>
      <c r="G3204">
        <v>326.25332574517699</v>
      </c>
      <c r="H3204">
        <v>12.503203348123099</v>
      </c>
      <c r="I3204">
        <v>66.421883561920495</v>
      </c>
      <c r="J3204">
        <v>4.1189730801806403</v>
      </c>
      <c r="O3204" t="str">
        <f t="shared" ref="O3204:O3267" si="452">IF(B3203&lt;3,"Highly Acidic",
IF(AND(B3203&lt;6.52,B3203&gt;=3),"Acidic",
IF(AND(B3203&gt;=6.52,B3203&lt;=6.83),"Drinkable",
IF(AND(B3203&gt;6.83,B3203&lt;8),"Neutral",
IF(AND(B3203&gt;=8,B3203&lt;11),"Alkaline","Highly Alkaline")
))))</f>
        <v>Acidic</v>
      </c>
      <c r="P3204" t="str" cm="1">
        <f t="array" ref="P3204">_xlfn.IFS(C3203&lt;=60,"Soft",
C3203&lt;120,"Moderately Soft",
C3203&lt;=170,"Desirable",
C3203&lt;=240,"Moderately Hard",
C3203&gt;240,"Hard")</f>
        <v>Moderately Hard</v>
      </c>
      <c r="Q3204" t="str" cm="1">
        <f t="array" ref="Q3204">_xlfn.IFS(D3203&lt;50,"Non-Beneficial",
D3203&lt;=150,"Excellent",
D3203&lt;=250,"Good",
D3203&lt;=350,"Average",
D3203&lt;=500,"Poor",
D3203&lt;=800,"Very Poor",
D3203&gt;800,"Unacceptable")</f>
        <v>Poor</v>
      </c>
      <c r="R3204" t="str">
        <f t="shared" si="451"/>
        <v>Needs Boiling</v>
      </c>
      <c r="S3204" t="str">
        <f t="shared" ref="S3204:S3267" si="453">IF(F3203&lt;=400,"Safe","Unsafe")</f>
        <v>Safe</v>
      </c>
      <c r="T3204" t="str">
        <f t="shared" ref="T3204:T3267" si="454">IF(G3203&lt;=500,"Acceptable","Unacceptable")</f>
        <v>Acceptable</v>
      </c>
      <c r="U3204" t="str">
        <f t="shared" ref="U3204:U3267" si="455">IF(H3203&lt;20,"Acceptable","Unacceptable")</f>
        <v>Acceptable</v>
      </c>
      <c r="V3204" t="str">
        <f t="shared" ref="V3204:V3267" si="456">IF(I3203&lt;=80,"Safe","Unsafe")</f>
        <v>Safe</v>
      </c>
      <c r="W3204" t="str">
        <f t="shared" ref="W3204:W3267" si="457">IF(J3203&lt;5,"Acceptable","Unacceptable")</f>
        <v>Acceptable</v>
      </c>
      <c r="AA3204" t="str">
        <f t="shared" ref="AA3204:AA3267" si="458">IF(
       AND(OR(O3204 = "Drinkable",O3204 = "Neutral"),
                OR(P3204 = "Desirable",P3204 = "Moderately Hard"),
                OR(Q3204 = "Excellent",Q3204 = "Good",Q3204 = "Average"),
                OR(R3204 = "Acceptable",R3204 = "Needs Boiling"),
                S3204 = "Safe",
                T3204 = "Acceptable",
                U3204 = "Acceptable",
                V3204 = "Safe",
                W3204 = "Acceptable"
               ),
     "Potable",
    "Not-Potable"
   )</f>
        <v>Not-Potable</v>
      </c>
      <c r="AB3204" t="str">
        <f t="shared" ref="AB3204:AB3267" si="459">IF(
        SUM(
                   IF(OR(O3204 = "Neutral",O3204 = "Drinkable"),1,0),
                   IF(OR(P3204 = "Desirable",P3204 = "Moderately Hard"),1,0),
                   IF(OR(Q3204 = "Good",Q3204 = "Average",Q3204 ="Excellent"),1,0),
                   IF(OR(R3204 = "Acceptable",R3204 = "Needs Boiling"),1,0),
                   IF(S3204 = "Safe",1,0),
                   IF(T3204 = "Acceptable",1,0),
                   IF(U3204 = "Acceptable",1,0),
                   IF(V3204 = "Safe",1,0),
                   IF(W3204 = "Acceptable",1,0)
               )&gt;7,
      "Potable",
      "Not-Potable"
  )</f>
        <v>Not-Potable</v>
      </c>
      <c r="AC3204" t="s">
        <v>35</v>
      </c>
    </row>
    <row r="3205" spans="2:29" x14ac:dyDescent="0.3">
      <c r="B3205">
        <v>9.0523836897906502</v>
      </c>
      <c r="C3205">
        <v>120.02172614502101</v>
      </c>
      <c r="D3205">
        <v>222.03487258876899</v>
      </c>
      <c r="E3205">
        <v>9.3683397717288699</v>
      </c>
      <c r="F3205">
        <v>285.23352758073901</v>
      </c>
      <c r="G3205">
        <v>372.27523221436599</v>
      </c>
      <c r="H3205">
        <v>14.5384458610114</v>
      </c>
      <c r="I3205">
        <v>64.132426035213797</v>
      </c>
      <c r="J3205">
        <v>4.2597194519581096</v>
      </c>
      <c r="O3205" t="str">
        <f t="shared" si="452"/>
        <v>Alkaline</v>
      </c>
      <c r="P3205" t="str" cm="1">
        <f t="array" ref="P3205">_xlfn.IFS(C3204&lt;=60,"Soft",
C3204&lt;120,"Moderately Soft",
C3204&lt;=170,"Desirable",
C3204&lt;=240,"Moderately Hard",
C3204&gt;240,"Hard")</f>
        <v>Moderately Hard</v>
      </c>
      <c r="Q3205" t="str" cm="1">
        <f t="array" ref="Q3205">_xlfn.IFS(D3204&lt;50,"Non-Beneficial",
D3204&lt;=150,"Excellent",
D3204&lt;=250,"Good",
D3204&lt;=350,"Average",
D3204&lt;=500,"Poor",
D3204&lt;=800,"Very Poor",
D3204&gt;800,"Unacceptable")</f>
        <v>Poor</v>
      </c>
      <c r="R3205" t="str">
        <f t="shared" si="451"/>
        <v>Needs Boiling</v>
      </c>
      <c r="S3205" t="str">
        <f t="shared" si="453"/>
        <v>Safe</v>
      </c>
      <c r="T3205" t="str">
        <f t="shared" si="454"/>
        <v>Acceptable</v>
      </c>
      <c r="U3205" t="str">
        <f t="shared" si="455"/>
        <v>Acceptable</v>
      </c>
      <c r="V3205" t="str">
        <f t="shared" si="456"/>
        <v>Safe</v>
      </c>
      <c r="W3205" t="str">
        <f t="shared" si="457"/>
        <v>Acceptable</v>
      </c>
      <c r="AA3205" t="str">
        <f t="shared" si="458"/>
        <v>Not-Potable</v>
      </c>
      <c r="AB3205" t="str">
        <f t="shared" si="459"/>
        <v>Not-Potable</v>
      </c>
      <c r="AC3205" t="s">
        <v>35</v>
      </c>
    </row>
    <row r="3206" spans="2:29" x14ac:dyDescent="0.3">
      <c r="B3206">
        <v>8.0772608855864902</v>
      </c>
      <c r="C3206">
        <v>125.302719403635</v>
      </c>
      <c r="D3206">
        <v>239.312828331319</v>
      </c>
      <c r="E3206">
        <v>8.7731619307619599</v>
      </c>
      <c r="F3206">
        <v>317.69333118735699</v>
      </c>
      <c r="G3206">
        <v>398.32878874006701</v>
      </c>
      <c r="H3206">
        <v>15.2795826792476</v>
      </c>
      <c r="I3206">
        <v>62.6683561822013</v>
      </c>
      <c r="J3206">
        <v>4.2798713023199397</v>
      </c>
      <c r="O3206" t="str">
        <f t="shared" si="452"/>
        <v>Alkaline</v>
      </c>
      <c r="P3206" t="str" cm="1">
        <f t="array" ref="P3206">_xlfn.IFS(C3205&lt;=60,"Soft",
C3205&lt;120,"Moderately Soft",
C3205&lt;=170,"Desirable",
C3205&lt;=240,"Moderately Hard",
C3205&gt;240,"Hard")</f>
        <v>Desirable</v>
      </c>
      <c r="Q3206" t="str" cm="1">
        <f t="array" ref="Q3206">_xlfn.IFS(D3205&lt;50,"Non-Beneficial",
D3205&lt;=150,"Excellent",
D3205&lt;=250,"Good",
D3205&lt;=350,"Average",
D3205&lt;=500,"Poor",
D3205&lt;=800,"Very Poor",
D3205&gt;800,"Unacceptable")</f>
        <v>Good</v>
      </c>
      <c r="R3206" t="str">
        <f t="shared" si="451"/>
        <v>Unacceptable</v>
      </c>
      <c r="S3206" t="str">
        <f t="shared" si="453"/>
        <v>Safe</v>
      </c>
      <c r="T3206" t="str">
        <f t="shared" si="454"/>
        <v>Acceptable</v>
      </c>
      <c r="U3206" t="str">
        <f t="shared" si="455"/>
        <v>Acceptable</v>
      </c>
      <c r="V3206" t="str">
        <f t="shared" si="456"/>
        <v>Safe</v>
      </c>
      <c r="W3206" t="str">
        <f t="shared" si="457"/>
        <v>Acceptable</v>
      </c>
      <c r="AA3206" t="str">
        <f t="shared" si="458"/>
        <v>Not-Potable</v>
      </c>
      <c r="AB3206" t="str">
        <f t="shared" si="459"/>
        <v>Not-Potable</v>
      </c>
      <c r="AC3206" t="s">
        <v>35</v>
      </c>
    </row>
    <row r="3207" spans="2:29" x14ac:dyDescent="0.3">
      <c r="B3207">
        <v>6.6820973587514398</v>
      </c>
      <c r="C3207">
        <v>228.303185649234</v>
      </c>
      <c r="D3207">
        <v>77.052986047596292</v>
      </c>
      <c r="E3207">
        <v>5.9473503501534397</v>
      </c>
      <c r="F3207">
        <v>363.53698354429599</v>
      </c>
      <c r="G3207">
        <v>254.39230575023299</v>
      </c>
      <c r="H3207">
        <v>13.140440459865101</v>
      </c>
      <c r="I3207">
        <v>64.7839535912982</v>
      </c>
      <c r="J3207">
        <v>3.4498294696957101</v>
      </c>
      <c r="O3207" t="str">
        <f t="shared" si="452"/>
        <v>Alkaline</v>
      </c>
      <c r="P3207" t="str" cm="1">
        <f t="array" ref="P3207">_xlfn.IFS(C3206&lt;=60,"Soft",
C3206&lt;120,"Moderately Soft",
C3206&lt;=170,"Desirable",
C3206&lt;=240,"Moderately Hard",
C3206&gt;240,"Hard")</f>
        <v>Desirable</v>
      </c>
      <c r="Q3207" t="str" cm="1">
        <f t="array" ref="Q3207">_xlfn.IFS(D3206&lt;50,"Non-Beneficial",
D3206&lt;=150,"Excellent",
D3206&lt;=250,"Good",
D3206&lt;=350,"Average",
D3206&lt;=500,"Poor",
D3206&lt;=800,"Very Poor",
D3206&gt;800,"Unacceptable")</f>
        <v>Good</v>
      </c>
      <c r="R3207" t="str">
        <f t="shared" si="451"/>
        <v>Unacceptable</v>
      </c>
      <c r="S3207" t="str">
        <f t="shared" si="453"/>
        <v>Safe</v>
      </c>
      <c r="T3207" t="str">
        <f t="shared" si="454"/>
        <v>Acceptable</v>
      </c>
      <c r="U3207" t="str">
        <f t="shared" si="455"/>
        <v>Acceptable</v>
      </c>
      <c r="V3207" t="str">
        <f t="shared" si="456"/>
        <v>Safe</v>
      </c>
      <c r="W3207" t="str">
        <f t="shared" si="457"/>
        <v>Acceptable</v>
      </c>
      <c r="AA3207" t="str">
        <f t="shared" si="458"/>
        <v>Not-Potable</v>
      </c>
      <c r="AB3207" t="str">
        <f t="shared" si="459"/>
        <v>Not-Potable</v>
      </c>
      <c r="AC3207" t="s">
        <v>35</v>
      </c>
    </row>
    <row r="3208" spans="2:29" x14ac:dyDescent="0.3">
      <c r="B3208">
        <v>4.7313200759937404</v>
      </c>
      <c r="C3208">
        <v>230.93869346540899</v>
      </c>
      <c r="D3208">
        <v>155.17391122228599</v>
      </c>
      <c r="E3208">
        <v>6.6147051318145804</v>
      </c>
      <c r="F3208">
        <f>$AH$27</f>
        <v>333.77577661081307</v>
      </c>
      <c r="G3208">
        <v>384.80673025189401</v>
      </c>
      <c r="H3208">
        <v>16.620932987040799</v>
      </c>
      <c r="I3208">
        <v>64.038259981664197</v>
      </c>
      <c r="J3208">
        <v>5.4578922244876402</v>
      </c>
      <c r="O3208" t="str">
        <f t="shared" si="452"/>
        <v>Drinkable</v>
      </c>
      <c r="P3208" t="str" cm="1">
        <f t="array" ref="P3208">_xlfn.IFS(C3207&lt;=60,"Soft",
C3207&lt;120,"Moderately Soft",
C3207&lt;=170,"Desirable",
C3207&lt;=240,"Moderately Hard",
C3207&gt;240,"Hard")</f>
        <v>Moderately Hard</v>
      </c>
      <c r="Q3208" t="str" cm="1">
        <f t="array" ref="Q3208">_xlfn.IFS(D3207&lt;50,"Non-Beneficial",
D3207&lt;=150,"Excellent",
D3207&lt;=250,"Good",
D3207&lt;=350,"Average",
D3207&lt;=500,"Poor",
D3207&lt;=800,"Very Poor",
D3207&gt;800,"Unacceptable")</f>
        <v>Excellent</v>
      </c>
      <c r="R3208" t="str">
        <f t="shared" si="451"/>
        <v>Needs Boiling</v>
      </c>
      <c r="S3208" t="str">
        <f t="shared" si="453"/>
        <v>Safe</v>
      </c>
      <c r="T3208" t="str">
        <f t="shared" si="454"/>
        <v>Acceptable</v>
      </c>
      <c r="U3208" t="str">
        <f t="shared" si="455"/>
        <v>Acceptable</v>
      </c>
      <c r="V3208" t="str">
        <f t="shared" si="456"/>
        <v>Safe</v>
      </c>
      <c r="W3208" t="str">
        <f t="shared" si="457"/>
        <v>Acceptable</v>
      </c>
      <c r="AA3208" t="str">
        <f t="shared" si="458"/>
        <v>Potable</v>
      </c>
      <c r="AB3208" t="str">
        <f t="shared" si="459"/>
        <v>Potable</v>
      </c>
      <c r="AC3208" t="s">
        <v>35</v>
      </c>
    </row>
    <row r="3209" spans="2:29" x14ac:dyDescent="0.3">
      <c r="B3209">
        <v>9.2414199735579601</v>
      </c>
      <c r="C3209">
        <v>127.91882621440099</v>
      </c>
      <c r="D3209">
        <v>395.66754352265502</v>
      </c>
      <c r="E3209">
        <v>8.8608183572787897</v>
      </c>
      <c r="F3209">
        <v>281.99563963477402</v>
      </c>
      <c r="G3209">
        <v>487.33916928887402</v>
      </c>
      <c r="H3209">
        <v>9.5344990795978699</v>
      </c>
      <c r="I3209">
        <v>65.516668044526497</v>
      </c>
      <c r="J3209">
        <v>4.7188508712011199</v>
      </c>
      <c r="O3209" t="str">
        <f t="shared" si="452"/>
        <v>Acidic</v>
      </c>
      <c r="P3209" t="str" cm="1">
        <f t="array" ref="P3209">_xlfn.IFS(C3208&lt;=60,"Soft",
C3208&lt;120,"Moderately Soft",
C3208&lt;=170,"Desirable",
C3208&lt;=240,"Moderately Hard",
C3208&gt;240,"Hard")</f>
        <v>Moderately Hard</v>
      </c>
      <c r="Q3209" t="str" cm="1">
        <f t="array" ref="Q3209">_xlfn.IFS(D3208&lt;50,"Non-Beneficial",
D3208&lt;=150,"Excellent",
D3208&lt;=250,"Good",
D3208&lt;=350,"Average",
D3208&lt;=500,"Poor",
D3208&lt;=800,"Very Poor",
D3208&gt;800,"Unacceptable")</f>
        <v>Good</v>
      </c>
      <c r="R3209" t="str">
        <f t="shared" si="451"/>
        <v>Needs Boiling</v>
      </c>
      <c r="S3209" t="str">
        <f t="shared" si="453"/>
        <v>Safe</v>
      </c>
      <c r="T3209" t="str">
        <f t="shared" si="454"/>
        <v>Acceptable</v>
      </c>
      <c r="U3209" t="str">
        <f t="shared" si="455"/>
        <v>Acceptable</v>
      </c>
      <c r="V3209" t="str">
        <f t="shared" si="456"/>
        <v>Safe</v>
      </c>
      <c r="W3209" t="str">
        <f t="shared" si="457"/>
        <v>Unacceptable</v>
      </c>
      <c r="AA3209" t="str">
        <f t="shared" si="458"/>
        <v>Not-Potable</v>
      </c>
      <c r="AB3209" t="str">
        <f t="shared" si="459"/>
        <v>Not-Potable</v>
      </c>
      <c r="AC3209" t="s">
        <v>35</v>
      </c>
    </row>
    <row r="3210" spans="2:29" x14ac:dyDescent="0.3">
      <c r="B3210">
        <v>5.6283132716232904</v>
      </c>
      <c r="C3210">
        <v>192.34074368162601</v>
      </c>
      <c r="D3210">
        <v>228.567429013099</v>
      </c>
      <c r="E3210">
        <v>7.7646925732486798</v>
      </c>
      <c r="F3210">
        <v>343.03950926631501</v>
      </c>
      <c r="G3210">
        <v>439.05475866035601</v>
      </c>
      <c r="H3210">
        <v>15.199905597375899</v>
      </c>
      <c r="I3210">
        <v>50.229943663058997</v>
      </c>
      <c r="J3210">
        <v>4.0616446608220604</v>
      </c>
      <c r="O3210" t="str">
        <f t="shared" si="452"/>
        <v>Alkaline</v>
      </c>
      <c r="P3210" t="str" cm="1">
        <f t="array" ref="P3210">_xlfn.IFS(C3209&lt;=60,"Soft",
C3209&lt;120,"Moderately Soft",
C3209&lt;=170,"Desirable",
C3209&lt;=240,"Moderately Hard",
C3209&gt;240,"Hard")</f>
        <v>Desirable</v>
      </c>
      <c r="Q3210" t="str" cm="1">
        <f t="array" ref="Q3210">_xlfn.IFS(D3209&lt;50,"Non-Beneficial",
D3209&lt;=150,"Excellent",
D3209&lt;=250,"Good",
D3209&lt;=350,"Average",
D3209&lt;=500,"Poor",
D3209&lt;=800,"Very Poor",
D3209&gt;800,"Unacceptable")</f>
        <v>Poor</v>
      </c>
      <c r="R3210" t="str">
        <f t="shared" si="451"/>
        <v>Unacceptable</v>
      </c>
      <c r="S3210" t="str">
        <f t="shared" si="453"/>
        <v>Safe</v>
      </c>
      <c r="T3210" t="str">
        <f t="shared" si="454"/>
        <v>Acceptable</v>
      </c>
      <c r="U3210" t="str">
        <f t="shared" si="455"/>
        <v>Acceptable</v>
      </c>
      <c r="V3210" t="str">
        <f t="shared" si="456"/>
        <v>Safe</v>
      </c>
      <c r="W3210" t="str">
        <f t="shared" si="457"/>
        <v>Acceptable</v>
      </c>
      <c r="AA3210" t="str">
        <f t="shared" si="458"/>
        <v>Not-Potable</v>
      </c>
      <c r="AB3210" t="str">
        <f t="shared" si="459"/>
        <v>Not-Potable</v>
      </c>
      <c r="AC3210" t="s">
        <v>35</v>
      </c>
    </row>
    <row r="3211" spans="2:29" x14ac:dyDescent="0.3">
      <c r="B3211">
        <v>4.8578026239790404</v>
      </c>
      <c r="C3211">
        <v>222.39999014607099</v>
      </c>
      <c r="D3211">
        <v>156.68273617605001</v>
      </c>
      <c r="E3211">
        <v>7.9007901056845897</v>
      </c>
      <c r="F3211">
        <v>320.39452944768402</v>
      </c>
      <c r="G3211">
        <v>417.80406337151999</v>
      </c>
      <c r="H3211">
        <v>15.530563359834099</v>
      </c>
      <c r="I3211">
        <v>84.228773794960404</v>
      </c>
      <c r="J3211">
        <v>3.9665708445243899</v>
      </c>
      <c r="O3211" t="str">
        <f t="shared" si="452"/>
        <v>Acidic</v>
      </c>
      <c r="P3211" t="str" cm="1">
        <f t="array" ref="P3211">_xlfn.IFS(C3210&lt;=60,"Soft",
C3210&lt;120,"Moderately Soft",
C3210&lt;=170,"Desirable",
C3210&lt;=240,"Moderately Hard",
C3210&gt;240,"Hard")</f>
        <v>Moderately Hard</v>
      </c>
      <c r="Q3211" t="str" cm="1">
        <f t="array" ref="Q3211">_xlfn.IFS(D3210&lt;50,"Non-Beneficial",
D3210&lt;=150,"Excellent",
D3210&lt;=250,"Good",
D3210&lt;=350,"Average",
D3210&lt;=500,"Poor",
D3210&lt;=800,"Very Poor",
D3210&gt;800,"Unacceptable")</f>
        <v>Good</v>
      </c>
      <c r="R3211" t="str">
        <f t="shared" si="451"/>
        <v>Unacceptable</v>
      </c>
      <c r="S3211" t="str">
        <f t="shared" si="453"/>
        <v>Safe</v>
      </c>
      <c r="T3211" t="str">
        <f t="shared" si="454"/>
        <v>Acceptable</v>
      </c>
      <c r="U3211" t="str">
        <f t="shared" si="455"/>
        <v>Acceptable</v>
      </c>
      <c r="V3211" t="str">
        <f t="shared" si="456"/>
        <v>Safe</v>
      </c>
      <c r="W3211" t="str">
        <f t="shared" si="457"/>
        <v>Acceptable</v>
      </c>
      <c r="AA3211" t="str">
        <f t="shared" si="458"/>
        <v>Not-Potable</v>
      </c>
      <c r="AB3211" t="str">
        <f t="shared" si="459"/>
        <v>Not-Potable</v>
      </c>
      <c r="AC3211" t="s">
        <v>35</v>
      </c>
    </row>
    <row r="3212" spans="2:29" x14ac:dyDescent="0.3">
      <c r="B3212">
        <v>8.43047166196415</v>
      </c>
      <c r="C3212">
        <v>195.71729349668701</v>
      </c>
      <c r="D3212">
        <v>352.54026046595396</v>
      </c>
      <c r="E3212">
        <v>6.7035385643004402</v>
      </c>
      <c r="F3212">
        <v>314.72783547165699</v>
      </c>
      <c r="G3212">
        <v>282.59991842744199</v>
      </c>
      <c r="H3212">
        <v>12.2691779481195</v>
      </c>
      <c r="I3212">
        <v>46.4879495105884</v>
      </c>
      <c r="J3212">
        <v>3.2539204326522699</v>
      </c>
      <c r="O3212" t="str">
        <f t="shared" si="452"/>
        <v>Acidic</v>
      </c>
      <c r="P3212" t="str" cm="1">
        <f t="array" ref="P3212">_xlfn.IFS(C3211&lt;=60,"Soft",
C3211&lt;120,"Moderately Soft",
C3211&lt;=170,"Desirable",
C3211&lt;=240,"Moderately Hard",
C3211&gt;240,"Hard")</f>
        <v>Moderately Hard</v>
      </c>
      <c r="Q3212" t="str" cm="1">
        <f t="array" ref="Q3212">_xlfn.IFS(D3211&lt;50,"Non-Beneficial",
D3211&lt;=150,"Excellent",
D3211&lt;=250,"Good",
D3211&lt;=350,"Average",
D3211&lt;=500,"Poor",
D3211&lt;=800,"Very Poor",
D3211&gt;800,"Unacceptable")</f>
        <v>Good</v>
      </c>
      <c r="R3212" t="str">
        <f t="shared" si="451"/>
        <v>Unacceptable</v>
      </c>
      <c r="S3212" t="str">
        <f t="shared" si="453"/>
        <v>Safe</v>
      </c>
      <c r="T3212" t="str">
        <f t="shared" si="454"/>
        <v>Acceptable</v>
      </c>
      <c r="U3212" t="str">
        <f t="shared" si="455"/>
        <v>Acceptable</v>
      </c>
      <c r="V3212" t="str">
        <f t="shared" si="456"/>
        <v>Unsafe</v>
      </c>
      <c r="W3212" t="str">
        <f t="shared" si="457"/>
        <v>Acceptable</v>
      </c>
      <c r="AA3212" t="str">
        <f t="shared" si="458"/>
        <v>Not-Potable</v>
      </c>
      <c r="AB3212" t="str">
        <f t="shared" si="459"/>
        <v>Not-Potable</v>
      </c>
      <c r="AC3212" t="s">
        <v>35</v>
      </c>
    </row>
    <row r="3213" spans="2:29" x14ac:dyDescent="0.3">
      <c r="B3213">
        <v>6.8176083800563401</v>
      </c>
      <c r="C3213">
        <v>219.33742881033001</v>
      </c>
      <c r="D3213">
        <v>275.48614177338101</v>
      </c>
      <c r="E3213">
        <v>6.29812134713878</v>
      </c>
      <c r="F3213">
        <v>340.93761375552401</v>
      </c>
      <c r="G3213">
        <v>530.71002550396202</v>
      </c>
      <c r="H3213">
        <v>19.4867909841232</v>
      </c>
      <c r="I3213">
        <v>68.568791181607097</v>
      </c>
      <c r="J3213">
        <v>3.04829206016788</v>
      </c>
      <c r="O3213" t="str">
        <f t="shared" si="452"/>
        <v>Alkaline</v>
      </c>
      <c r="P3213" t="str" cm="1">
        <f t="array" ref="P3213">_xlfn.IFS(C3212&lt;=60,"Soft",
C3212&lt;120,"Moderately Soft",
C3212&lt;=170,"Desirable",
C3212&lt;=240,"Moderately Hard",
C3212&gt;240,"Hard")</f>
        <v>Moderately Hard</v>
      </c>
      <c r="Q3213" t="str" cm="1">
        <f t="array" ref="Q3213">_xlfn.IFS(D3212&lt;50,"Non-Beneficial",
D3212&lt;=150,"Excellent",
D3212&lt;=250,"Good",
D3212&lt;=350,"Average",
D3212&lt;=500,"Poor",
D3212&lt;=800,"Very Poor",
D3212&gt;800,"Unacceptable")</f>
        <v>Poor</v>
      </c>
      <c r="R3213" t="str">
        <f t="shared" si="451"/>
        <v>Needs Boiling</v>
      </c>
      <c r="S3213" t="str">
        <f t="shared" si="453"/>
        <v>Safe</v>
      </c>
      <c r="T3213" t="str">
        <f t="shared" si="454"/>
        <v>Acceptable</v>
      </c>
      <c r="U3213" t="str">
        <f t="shared" si="455"/>
        <v>Acceptable</v>
      </c>
      <c r="V3213" t="str">
        <f t="shared" si="456"/>
        <v>Safe</v>
      </c>
      <c r="W3213" t="str">
        <f t="shared" si="457"/>
        <v>Acceptable</v>
      </c>
      <c r="AA3213" t="str">
        <f t="shared" si="458"/>
        <v>Not-Potable</v>
      </c>
      <c r="AB3213" t="str">
        <f t="shared" si="459"/>
        <v>Not-Potable</v>
      </c>
      <c r="AC3213" t="s">
        <v>35</v>
      </c>
    </row>
    <row r="3214" spans="2:29" x14ac:dyDescent="0.3">
      <c r="B3214">
        <v>5.91375531986853</v>
      </c>
      <c r="C3214">
        <v>175.32606186941899</v>
      </c>
      <c r="D3214">
        <v>120.44624691463099</v>
      </c>
      <c r="E3214">
        <v>8.3687854862522695</v>
      </c>
      <c r="F3214">
        <v>347.88037185456199</v>
      </c>
      <c r="G3214">
        <v>380.96716581065601</v>
      </c>
      <c r="H3214">
        <v>12.530826997198</v>
      </c>
      <c r="I3214">
        <v>65.194053212065896</v>
      </c>
      <c r="J3214">
        <v>4.0237759016250001</v>
      </c>
      <c r="O3214" t="str">
        <f t="shared" si="452"/>
        <v>Drinkable</v>
      </c>
      <c r="P3214" t="str" cm="1">
        <f t="array" ref="P3214">_xlfn.IFS(C3213&lt;=60,"Soft",
C3213&lt;120,"Moderately Soft",
C3213&lt;=170,"Desirable",
C3213&lt;=240,"Moderately Hard",
C3213&gt;240,"Hard")</f>
        <v>Moderately Hard</v>
      </c>
      <c r="Q3214" t="str" cm="1">
        <f t="array" ref="Q3214">_xlfn.IFS(D3213&lt;50,"Non-Beneficial",
D3213&lt;=150,"Excellent",
D3213&lt;=250,"Good",
D3213&lt;=350,"Average",
D3213&lt;=500,"Poor",
D3213&lt;=800,"Very Poor",
D3213&gt;800,"Unacceptable")</f>
        <v>Average</v>
      </c>
      <c r="R3214" t="str">
        <f t="shared" si="451"/>
        <v>Needs Boiling</v>
      </c>
      <c r="S3214" t="str">
        <f t="shared" si="453"/>
        <v>Safe</v>
      </c>
      <c r="T3214" t="str">
        <f t="shared" si="454"/>
        <v>Unacceptable</v>
      </c>
      <c r="U3214" t="str">
        <f t="shared" si="455"/>
        <v>Acceptable</v>
      </c>
      <c r="V3214" t="str">
        <f t="shared" si="456"/>
        <v>Safe</v>
      </c>
      <c r="W3214" t="str">
        <f t="shared" si="457"/>
        <v>Acceptable</v>
      </c>
      <c r="AA3214" t="str">
        <f t="shared" si="458"/>
        <v>Not-Potable</v>
      </c>
      <c r="AB3214" t="str">
        <f t="shared" si="459"/>
        <v>Potable</v>
      </c>
      <c r="AC3214" t="s">
        <v>35</v>
      </c>
    </row>
    <row r="3215" spans="2:29" x14ac:dyDescent="0.3">
      <c r="B3215">
        <f>$AG$27</f>
        <v>7.080794504276815</v>
      </c>
      <c r="C3215">
        <v>257.23543269585502</v>
      </c>
      <c r="D3215">
        <v>281.490526850474</v>
      </c>
      <c r="E3215">
        <v>5.9945560233044501</v>
      </c>
      <c r="F3215">
        <v>336.06244571646499</v>
      </c>
      <c r="G3215">
        <v>551.850090233694</v>
      </c>
      <c r="H3215">
        <v>14.2528983695495</v>
      </c>
      <c r="I3215">
        <v>68.403833097329297</v>
      </c>
      <c r="J3215">
        <v>2.6740400123446202</v>
      </c>
      <c r="O3215" t="str">
        <f t="shared" si="452"/>
        <v>Acidic</v>
      </c>
      <c r="P3215" t="str" cm="1">
        <f t="array" ref="P3215">_xlfn.IFS(C3214&lt;=60,"Soft",
C3214&lt;120,"Moderately Soft",
C3214&lt;=170,"Desirable",
C3214&lt;=240,"Moderately Hard",
C3214&gt;240,"Hard")</f>
        <v>Moderately Hard</v>
      </c>
      <c r="Q3215" t="str" cm="1">
        <f t="array" ref="Q3215">_xlfn.IFS(D3214&lt;50,"Non-Beneficial",
D3214&lt;=150,"Excellent",
D3214&lt;=250,"Good",
D3214&lt;=350,"Average",
D3214&lt;=500,"Poor",
D3214&lt;=800,"Very Poor",
D3214&gt;800,"Unacceptable")</f>
        <v>Excellent</v>
      </c>
      <c r="R3215" t="str">
        <f t="shared" si="451"/>
        <v>Unacceptable</v>
      </c>
      <c r="S3215" t="str">
        <f t="shared" si="453"/>
        <v>Safe</v>
      </c>
      <c r="T3215" t="str">
        <f t="shared" si="454"/>
        <v>Acceptable</v>
      </c>
      <c r="U3215" t="str">
        <f t="shared" si="455"/>
        <v>Acceptable</v>
      </c>
      <c r="V3215" t="str">
        <f t="shared" si="456"/>
        <v>Safe</v>
      </c>
      <c r="W3215" t="str">
        <f t="shared" si="457"/>
        <v>Acceptable</v>
      </c>
      <c r="AA3215" t="str">
        <f t="shared" si="458"/>
        <v>Not-Potable</v>
      </c>
      <c r="AB3215" t="str">
        <f t="shared" si="459"/>
        <v>Not-Potable</v>
      </c>
      <c r="AC3215" t="s">
        <v>35</v>
      </c>
    </row>
    <row r="3216" spans="2:29" x14ac:dyDescent="0.3">
      <c r="B3216">
        <v>5.5002765751548797</v>
      </c>
      <c r="C3216">
        <v>263.683159723465</v>
      </c>
      <c r="D3216">
        <v>199.11224899838501</v>
      </c>
      <c r="E3216">
        <v>4.7553121786564203</v>
      </c>
      <c r="F3216">
        <v>366.942743254449</v>
      </c>
      <c r="G3216">
        <v>435.86569603369298</v>
      </c>
      <c r="H3216">
        <v>12.761184481099599</v>
      </c>
      <c r="I3216">
        <v>51.439893880283101</v>
      </c>
      <c r="J3216">
        <v>5.1475359114390997</v>
      </c>
      <c r="O3216" t="str">
        <f t="shared" si="452"/>
        <v>Neutral</v>
      </c>
      <c r="P3216" t="str" cm="1">
        <f t="array" ref="P3216">_xlfn.IFS(C3215&lt;=60,"Soft",
C3215&lt;120,"Moderately Soft",
C3215&lt;=170,"Desirable",
C3215&lt;=240,"Moderately Hard",
C3215&gt;240,"Hard")</f>
        <v>Hard</v>
      </c>
      <c r="Q3216" t="str" cm="1">
        <f t="array" ref="Q3216">_xlfn.IFS(D3215&lt;50,"Non-Beneficial",
D3215&lt;=150,"Excellent",
D3215&lt;=250,"Good",
D3215&lt;=350,"Average",
D3215&lt;=500,"Poor",
D3215&lt;=800,"Very Poor",
D3215&gt;800,"Unacceptable")</f>
        <v>Average</v>
      </c>
      <c r="R3216" t="str">
        <f t="shared" si="451"/>
        <v>Needs Boiling</v>
      </c>
      <c r="S3216" t="str">
        <f t="shared" si="453"/>
        <v>Safe</v>
      </c>
      <c r="T3216" t="str">
        <f t="shared" si="454"/>
        <v>Unacceptable</v>
      </c>
      <c r="U3216" t="str">
        <f t="shared" si="455"/>
        <v>Acceptable</v>
      </c>
      <c r="V3216" t="str">
        <f t="shared" si="456"/>
        <v>Safe</v>
      </c>
      <c r="W3216" t="str">
        <f t="shared" si="457"/>
        <v>Acceptable</v>
      </c>
      <c r="AA3216" t="str">
        <f t="shared" si="458"/>
        <v>Not-Potable</v>
      </c>
      <c r="AB3216" t="str">
        <f t="shared" si="459"/>
        <v>Not-Potable</v>
      </c>
      <c r="AC3216" t="s">
        <v>35</v>
      </c>
    </row>
    <row r="3217" spans="2:29" x14ac:dyDescent="0.3">
      <c r="B3217">
        <v>5.6086231524583496</v>
      </c>
      <c r="C3217">
        <v>271.88221902082802</v>
      </c>
      <c r="D3217">
        <v>436.80222520886099</v>
      </c>
      <c r="E3217">
        <v>4.1573352993730603</v>
      </c>
      <c r="F3217">
        <v>366.86653313121201</v>
      </c>
      <c r="G3217">
        <v>450.89605258556099</v>
      </c>
      <c r="H3217">
        <v>16.442753140535299</v>
      </c>
      <c r="I3217">
        <v>61.249761879925401</v>
      </c>
      <c r="J3217">
        <v>3.7775082665636601</v>
      </c>
      <c r="O3217" t="str">
        <f t="shared" si="452"/>
        <v>Acidic</v>
      </c>
      <c r="P3217" t="str" cm="1">
        <f t="array" ref="P3217">_xlfn.IFS(C3216&lt;=60,"Soft",
C3216&lt;120,"Moderately Soft",
C3216&lt;=170,"Desirable",
C3216&lt;=240,"Moderately Hard",
C3216&gt;240,"Hard")</f>
        <v>Hard</v>
      </c>
      <c r="Q3217" t="str" cm="1">
        <f t="array" ref="Q3217">_xlfn.IFS(D3216&lt;50,"Non-Beneficial",
D3216&lt;=150,"Excellent",
D3216&lt;=250,"Good",
D3216&lt;=350,"Average",
D3216&lt;=500,"Poor",
D3216&lt;=800,"Very Poor",
D3216&gt;800,"Unacceptable")</f>
        <v>Good</v>
      </c>
      <c r="R3217" t="str">
        <f t="shared" si="451"/>
        <v>Acceptable</v>
      </c>
      <c r="S3217" t="str">
        <f t="shared" si="453"/>
        <v>Safe</v>
      </c>
      <c r="T3217" t="str">
        <f t="shared" si="454"/>
        <v>Acceptable</v>
      </c>
      <c r="U3217" t="str">
        <f t="shared" si="455"/>
        <v>Acceptable</v>
      </c>
      <c r="V3217" t="str">
        <f t="shared" si="456"/>
        <v>Safe</v>
      </c>
      <c r="W3217" t="str">
        <f t="shared" si="457"/>
        <v>Unacceptable</v>
      </c>
      <c r="AA3217" t="str">
        <f t="shared" si="458"/>
        <v>Not-Potable</v>
      </c>
      <c r="AB3217" t="str">
        <f t="shared" si="459"/>
        <v>Not-Potable</v>
      </c>
      <c r="AC3217" t="s">
        <v>35</v>
      </c>
    </row>
    <row r="3218" spans="2:29" x14ac:dyDescent="0.3">
      <c r="B3218">
        <v>5.6092353589411497</v>
      </c>
      <c r="C3218">
        <v>216.122673358599</v>
      </c>
      <c r="D3218">
        <v>148.25934501735301</v>
      </c>
      <c r="E3218">
        <v>7.0017881013583896</v>
      </c>
      <c r="F3218">
        <v>355.21167848806601</v>
      </c>
      <c r="G3218">
        <v>330.092674208689</v>
      </c>
      <c r="H3218">
        <v>9.7795177096825796</v>
      </c>
      <c r="I3218">
        <v>41.249976853328498</v>
      </c>
      <c r="J3218">
        <v>3.2246755179341799</v>
      </c>
      <c r="O3218" t="str">
        <f t="shared" si="452"/>
        <v>Acidic</v>
      </c>
      <c r="P3218" t="str" cm="1">
        <f t="array" ref="P3218">_xlfn.IFS(C3217&lt;=60,"Soft",
C3217&lt;120,"Moderately Soft",
C3217&lt;=170,"Desirable",
C3217&lt;=240,"Moderately Hard",
C3217&gt;240,"Hard")</f>
        <v>Hard</v>
      </c>
      <c r="Q3218" t="str" cm="1">
        <f t="array" ref="Q3218">_xlfn.IFS(D3217&lt;50,"Non-Beneficial",
D3217&lt;=150,"Excellent",
D3217&lt;=250,"Good",
D3217&lt;=350,"Average",
D3217&lt;=500,"Poor",
D3217&lt;=800,"Very Poor",
D3217&gt;800,"Unacceptable")</f>
        <v>Poor</v>
      </c>
      <c r="R3218" t="str">
        <f t="shared" si="451"/>
        <v>Acceptable</v>
      </c>
      <c r="S3218" t="str">
        <f t="shared" si="453"/>
        <v>Safe</v>
      </c>
      <c r="T3218" t="str">
        <f t="shared" si="454"/>
        <v>Acceptable</v>
      </c>
      <c r="U3218" t="str">
        <f t="shared" si="455"/>
        <v>Acceptable</v>
      </c>
      <c r="V3218" t="str">
        <f t="shared" si="456"/>
        <v>Safe</v>
      </c>
      <c r="W3218" t="str">
        <f t="shared" si="457"/>
        <v>Acceptable</v>
      </c>
      <c r="AA3218" t="str">
        <f t="shared" si="458"/>
        <v>Not-Potable</v>
      </c>
      <c r="AB3218" t="str">
        <f t="shared" si="459"/>
        <v>Not-Potable</v>
      </c>
      <c r="AC3218" t="s">
        <v>35</v>
      </c>
    </row>
    <row r="3219" spans="2:29" x14ac:dyDescent="0.3">
      <c r="B3219">
        <f>$AG$27</f>
        <v>7.080794504276815</v>
      </c>
      <c r="C3219">
        <v>98.367914895660306</v>
      </c>
      <c r="D3219">
        <v>284.15575832140502</v>
      </c>
      <c r="E3219">
        <v>10.5589499984679</v>
      </c>
      <c r="F3219">
        <v>296.84320779247798</v>
      </c>
      <c r="G3219">
        <v>505.24026927891401</v>
      </c>
      <c r="H3219">
        <v>12.882614472289299</v>
      </c>
      <c r="I3219">
        <v>85.329955340512896</v>
      </c>
      <c r="J3219">
        <v>4.1190873003289701</v>
      </c>
      <c r="O3219" t="str">
        <f t="shared" si="452"/>
        <v>Acidic</v>
      </c>
      <c r="P3219" t="str" cm="1">
        <f t="array" ref="P3219">_xlfn.IFS(C3218&lt;=60,"Soft",
C3218&lt;120,"Moderately Soft",
C3218&lt;=170,"Desirable",
C3218&lt;=240,"Moderately Hard",
C3218&gt;240,"Hard")</f>
        <v>Moderately Hard</v>
      </c>
      <c r="Q3219" t="str" cm="1">
        <f t="array" ref="Q3219">_xlfn.IFS(D3218&lt;50,"Non-Beneficial",
D3218&lt;=150,"Excellent",
D3218&lt;=250,"Good",
D3218&lt;=350,"Average",
D3218&lt;=500,"Poor",
D3218&lt;=800,"Very Poor",
D3218&gt;800,"Unacceptable")</f>
        <v>Excellent</v>
      </c>
      <c r="R3219" t="str">
        <f t="shared" si="451"/>
        <v>Unacceptable</v>
      </c>
      <c r="S3219" t="str">
        <f t="shared" si="453"/>
        <v>Safe</v>
      </c>
      <c r="T3219" t="str">
        <f t="shared" si="454"/>
        <v>Acceptable</v>
      </c>
      <c r="U3219" t="str">
        <f t="shared" si="455"/>
        <v>Acceptable</v>
      </c>
      <c r="V3219" t="str">
        <f t="shared" si="456"/>
        <v>Safe</v>
      </c>
      <c r="W3219" t="str">
        <f t="shared" si="457"/>
        <v>Acceptable</v>
      </c>
      <c r="AA3219" t="str">
        <f t="shared" si="458"/>
        <v>Not-Potable</v>
      </c>
      <c r="AB3219" t="str">
        <f t="shared" si="459"/>
        <v>Not-Potable</v>
      </c>
      <c r="AC3219" t="s">
        <v>35</v>
      </c>
    </row>
    <row r="3220" spans="2:29" x14ac:dyDescent="0.3">
      <c r="B3220">
        <v>5.85982210356027</v>
      </c>
      <c r="C3220">
        <v>287.97554020213602</v>
      </c>
      <c r="D3220">
        <v>36.407343198145696</v>
      </c>
      <c r="E3220">
        <v>4.0726262629147296</v>
      </c>
      <c r="F3220">
        <v>391.69738484950199</v>
      </c>
      <c r="G3220">
        <v>447.121861309618</v>
      </c>
      <c r="H3220">
        <v>6.3631748295788304</v>
      </c>
      <c r="I3220">
        <v>49.155290511294801</v>
      </c>
      <c r="J3220">
        <v>3.4266340746155701</v>
      </c>
      <c r="O3220" t="str">
        <f t="shared" si="452"/>
        <v>Neutral</v>
      </c>
      <c r="P3220" t="str" cm="1">
        <f t="array" ref="P3220">_xlfn.IFS(C3219&lt;=60,"Soft",
C3219&lt;120,"Moderately Soft",
C3219&lt;=170,"Desirable",
C3219&lt;=240,"Moderately Hard",
C3219&gt;240,"Hard")</f>
        <v>Moderately Soft</v>
      </c>
      <c r="Q3220" t="str" cm="1">
        <f t="array" ref="Q3220">_xlfn.IFS(D3219&lt;50,"Non-Beneficial",
D3219&lt;=150,"Excellent",
D3219&lt;=250,"Good",
D3219&lt;=350,"Average",
D3219&lt;=500,"Poor",
D3219&lt;=800,"Very Poor",
D3219&gt;800,"Unacceptable")</f>
        <v>Average</v>
      </c>
      <c r="R3220" t="str">
        <f t="shared" si="451"/>
        <v>Unacceptable</v>
      </c>
      <c r="S3220" t="str">
        <f t="shared" si="453"/>
        <v>Safe</v>
      </c>
      <c r="T3220" t="str">
        <f t="shared" si="454"/>
        <v>Unacceptable</v>
      </c>
      <c r="U3220" t="str">
        <f t="shared" si="455"/>
        <v>Acceptable</v>
      </c>
      <c r="V3220" t="str">
        <f t="shared" si="456"/>
        <v>Unsafe</v>
      </c>
      <c r="W3220" t="str">
        <f t="shared" si="457"/>
        <v>Acceptable</v>
      </c>
      <c r="AA3220" t="str">
        <f t="shared" si="458"/>
        <v>Not-Potable</v>
      </c>
      <c r="AB3220" t="str">
        <f t="shared" si="459"/>
        <v>Not-Potable</v>
      </c>
      <c r="AC3220" t="s">
        <v>35</v>
      </c>
    </row>
    <row r="3221" spans="2:29" x14ac:dyDescent="0.3">
      <c r="B3221">
        <v>6.4177160468743102</v>
      </c>
      <c r="C3221">
        <v>209.70242522523199</v>
      </c>
      <c r="D3221">
        <v>319.74481631319901</v>
      </c>
      <c r="E3221">
        <v>7.2634252592223403</v>
      </c>
      <c r="F3221">
        <v>321.38212404024398</v>
      </c>
      <c r="G3221">
        <v>289.45011830901399</v>
      </c>
      <c r="H3221">
        <v>11.369071070552399</v>
      </c>
      <c r="I3221">
        <f>$AI$27</f>
        <v>66.396292946768</v>
      </c>
      <c r="J3221">
        <v>4.2103270614286004</v>
      </c>
      <c r="O3221" t="str">
        <f t="shared" si="452"/>
        <v>Acidic</v>
      </c>
      <c r="P3221" t="str" cm="1">
        <f t="array" ref="P3221">_xlfn.IFS(C3220&lt;=60,"Soft",
C3220&lt;120,"Moderately Soft",
C3220&lt;=170,"Desirable",
C3220&lt;=240,"Moderately Hard",
C3220&gt;240,"Hard")</f>
        <v>Hard</v>
      </c>
      <c r="Q3221" t="str" cm="1">
        <f t="array" ref="Q3221">_xlfn.IFS(D3220&lt;50,"Non-Beneficial",
D3220&lt;=150,"Excellent",
D3220&lt;=250,"Good",
D3220&lt;=350,"Average",
D3220&lt;=500,"Poor",
D3220&lt;=800,"Very Poor",
D3220&gt;800,"Unacceptable")</f>
        <v>Non-Beneficial</v>
      </c>
      <c r="R3221" t="str">
        <f t="shared" si="451"/>
        <v>Acceptable</v>
      </c>
      <c r="S3221" t="str">
        <f t="shared" si="453"/>
        <v>Safe</v>
      </c>
      <c r="T3221" t="str">
        <f t="shared" si="454"/>
        <v>Acceptable</v>
      </c>
      <c r="U3221" t="str">
        <f t="shared" si="455"/>
        <v>Acceptable</v>
      </c>
      <c r="V3221" t="str">
        <f t="shared" si="456"/>
        <v>Safe</v>
      </c>
      <c r="W3221" t="str">
        <f t="shared" si="457"/>
        <v>Acceptable</v>
      </c>
      <c r="AA3221" t="str">
        <f t="shared" si="458"/>
        <v>Not-Potable</v>
      </c>
      <c r="AB3221" t="str">
        <f t="shared" si="459"/>
        <v>Not-Potable</v>
      </c>
      <c r="AC3221" t="s">
        <v>35</v>
      </c>
    </row>
    <row r="3222" spans="2:29" x14ac:dyDescent="0.3">
      <c r="B3222">
        <v>6.1705261394169302</v>
      </c>
      <c r="C3222">
        <v>193.335517352278</v>
      </c>
      <c r="D3222">
        <v>162.06219671450199</v>
      </c>
      <c r="E3222">
        <v>7.1239664993376701</v>
      </c>
      <c r="F3222">
        <f>$AH$27</f>
        <v>333.77577661081307</v>
      </c>
      <c r="G3222">
        <v>528.09609071884904</v>
      </c>
      <c r="H3222">
        <v>20.532277484776898</v>
      </c>
      <c r="I3222">
        <v>75.067706234953505</v>
      </c>
      <c r="J3222">
        <v>3.6522074963114299</v>
      </c>
      <c r="O3222" t="str">
        <f t="shared" si="452"/>
        <v>Acidic</v>
      </c>
      <c r="P3222" t="str" cm="1">
        <f t="array" ref="P3222">_xlfn.IFS(C3221&lt;=60,"Soft",
C3221&lt;120,"Moderately Soft",
C3221&lt;=170,"Desirable",
C3221&lt;=240,"Moderately Hard",
C3221&gt;240,"Hard")</f>
        <v>Moderately Hard</v>
      </c>
      <c r="Q3222" t="str" cm="1">
        <f t="array" ref="Q3222">_xlfn.IFS(D3221&lt;50,"Non-Beneficial",
D3221&lt;=150,"Excellent",
D3221&lt;=250,"Good",
D3221&lt;=350,"Average",
D3221&lt;=500,"Poor",
D3221&lt;=800,"Very Poor",
D3221&gt;800,"Unacceptable")</f>
        <v>Average</v>
      </c>
      <c r="R3222" t="str">
        <f t="shared" si="451"/>
        <v>Unacceptable</v>
      </c>
      <c r="S3222" t="str">
        <f t="shared" si="453"/>
        <v>Safe</v>
      </c>
      <c r="T3222" t="str">
        <f t="shared" si="454"/>
        <v>Acceptable</v>
      </c>
      <c r="U3222" t="str">
        <f t="shared" si="455"/>
        <v>Acceptable</v>
      </c>
      <c r="V3222" t="str">
        <f t="shared" si="456"/>
        <v>Safe</v>
      </c>
      <c r="W3222" t="str">
        <f t="shared" si="457"/>
        <v>Acceptable</v>
      </c>
      <c r="AA3222" t="str">
        <f t="shared" si="458"/>
        <v>Not-Potable</v>
      </c>
      <c r="AB3222" t="str">
        <f t="shared" si="459"/>
        <v>Not-Potable</v>
      </c>
      <c r="AC3222" t="s">
        <v>35</v>
      </c>
    </row>
    <row r="3223" spans="2:29" x14ac:dyDescent="0.3">
      <c r="B3223">
        <v>4.0340634114377698</v>
      </c>
      <c r="C3223">
        <v>303.702626726473</v>
      </c>
      <c r="D3223">
        <v>332.190745454325</v>
      </c>
      <c r="E3223">
        <v>4.4255593043675496</v>
      </c>
      <c r="F3223">
        <f>$AH$27</f>
        <v>333.77577661081307</v>
      </c>
      <c r="G3223">
        <v>494.32090708411101</v>
      </c>
      <c r="H3223">
        <v>13.4152304627771</v>
      </c>
      <c r="I3223">
        <v>72.012641986025301</v>
      </c>
      <c r="J3223">
        <v>5.0247423065599701</v>
      </c>
      <c r="O3223" t="str">
        <f t="shared" si="452"/>
        <v>Acidic</v>
      </c>
      <c r="P3223" t="str" cm="1">
        <f t="array" ref="P3223">_xlfn.IFS(C3222&lt;=60,"Soft",
C3222&lt;120,"Moderately Soft",
C3222&lt;=170,"Desirable",
C3222&lt;=240,"Moderately Hard",
C3222&gt;240,"Hard")</f>
        <v>Moderately Hard</v>
      </c>
      <c r="Q3223" t="str" cm="1">
        <f t="array" ref="Q3223">_xlfn.IFS(D3222&lt;50,"Non-Beneficial",
D3222&lt;=150,"Excellent",
D3222&lt;=250,"Good",
D3222&lt;=350,"Average",
D3222&lt;=500,"Poor",
D3222&lt;=800,"Very Poor",
D3222&gt;800,"Unacceptable")</f>
        <v>Good</v>
      </c>
      <c r="R3223" t="str">
        <f t="shared" si="451"/>
        <v>Unacceptable</v>
      </c>
      <c r="S3223" t="str">
        <f t="shared" si="453"/>
        <v>Safe</v>
      </c>
      <c r="T3223" t="str">
        <f t="shared" si="454"/>
        <v>Unacceptable</v>
      </c>
      <c r="U3223" t="str">
        <f t="shared" si="455"/>
        <v>Unacceptable</v>
      </c>
      <c r="V3223" t="str">
        <f t="shared" si="456"/>
        <v>Safe</v>
      </c>
      <c r="W3223" t="str">
        <f t="shared" si="457"/>
        <v>Acceptable</v>
      </c>
      <c r="AA3223" t="str">
        <f t="shared" si="458"/>
        <v>Not-Potable</v>
      </c>
      <c r="AB3223" t="str">
        <f t="shared" si="459"/>
        <v>Not-Potable</v>
      </c>
      <c r="AC3223" t="s">
        <v>35</v>
      </c>
    </row>
    <row r="3224" spans="2:29" x14ac:dyDescent="0.3">
      <c r="B3224">
        <v>4.9794688114833203</v>
      </c>
      <c r="C3224">
        <v>240.813474586837</v>
      </c>
      <c r="D3224">
        <v>241.67842881816398</v>
      </c>
      <c r="E3224">
        <v>5.5938304203016003</v>
      </c>
      <c r="F3224">
        <f>$AH$27</f>
        <v>333.77577661081307</v>
      </c>
      <c r="G3224">
        <v>398.028960937813</v>
      </c>
      <c r="H3224">
        <v>6.0912265884803602</v>
      </c>
      <c r="I3224">
        <v>62.419529289106798</v>
      </c>
      <c r="J3224">
        <v>3.4390216508979599</v>
      </c>
      <c r="O3224" t="str">
        <f t="shared" si="452"/>
        <v>Acidic</v>
      </c>
      <c r="P3224" t="str" cm="1">
        <f t="array" ref="P3224">_xlfn.IFS(C3223&lt;=60,"Soft",
C3223&lt;120,"Moderately Soft",
C3223&lt;=170,"Desirable",
C3223&lt;=240,"Moderately Hard",
C3223&gt;240,"Hard")</f>
        <v>Hard</v>
      </c>
      <c r="Q3224" t="str" cm="1">
        <f t="array" ref="Q3224">_xlfn.IFS(D3223&lt;50,"Non-Beneficial",
D3223&lt;=150,"Excellent",
D3223&lt;=250,"Good",
D3223&lt;=350,"Average",
D3223&lt;=500,"Poor",
D3223&lt;=800,"Very Poor",
D3223&gt;800,"Unacceptable")</f>
        <v>Average</v>
      </c>
      <c r="R3224" t="str">
        <f t="shared" si="451"/>
        <v>Acceptable</v>
      </c>
      <c r="S3224" t="str">
        <f t="shared" si="453"/>
        <v>Safe</v>
      </c>
      <c r="T3224" t="str">
        <f t="shared" si="454"/>
        <v>Acceptable</v>
      </c>
      <c r="U3224" t="str">
        <f t="shared" si="455"/>
        <v>Acceptable</v>
      </c>
      <c r="V3224" t="str">
        <f t="shared" si="456"/>
        <v>Safe</v>
      </c>
      <c r="W3224" t="str">
        <f t="shared" si="457"/>
        <v>Unacceptable</v>
      </c>
      <c r="AA3224" t="str">
        <f t="shared" si="458"/>
        <v>Not-Potable</v>
      </c>
      <c r="AB3224" t="str">
        <f t="shared" si="459"/>
        <v>Not-Potable</v>
      </c>
      <c r="AC3224" t="s">
        <v>35</v>
      </c>
    </row>
    <row r="3225" spans="2:29" x14ac:dyDescent="0.3">
      <c r="B3225">
        <v>8.0974537707317609</v>
      </c>
      <c r="C3225">
        <v>218.992436141892</v>
      </c>
      <c r="D3225">
        <v>181.12284446510702</v>
      </c>
      <c r="E3225">
        <v>6.1969473939342796</v>
      </c>
      <c r="F3225">
        <f>$AH$27</f>
        <v>333.77577661081307</v>
      </c>
      <c r="G3225">
        <v>376.569803373333</v>
      </c>
      <c r="H3225">
        <v>17.7462635237124</v>
      </c>
      <c r="I3225">
        <v>59.909940872345601</v>
      </c>
      <c r="J3225">
        <v>4.2790824038059299</v>
      </c>
      <c r="O3225" t="str">
        <f t="shared" si="452"/>
        <v>Acidic</v>
      </c>
      <c r="P3225" t="str" cm="1">
        <f t="array" ref="P3225">_xlfn.IFS(C3224&lt;=60,"Soft",
C3224&lt;120,"Moderately Soft",
C3224&lt;=170,"Desirable",
C3224&lt;=240,"Moderately Hard",
C3224&gt;240,"Hard")</f>
        <v>Hard</v>
      </c>
      <c r="Q3225" t="str" cm="1">
        <f t="array" ref="Q3225">_xlfn.IFS(D3224&lt;50,"Non-Beneficial",
D3224&lt;=150,"Excellent",
D3224&lt;=250,"Good",
D3224&lt;=350,"Average",
D3224&lt;=500,"Poor",
D3224&lt;=800,"Very Poor",
D3224&gt;800,"Unacceptable")</f>
        <v>Good</v>
      </c>
      <c r="R3225" t="str">
        <f t="shared" si="451"/>
        <v>Needs Boiling</v>
      </c>
      <c r="S3225" t="str">
        <f t="shared" si="453"/>
        <v>Safe</v>
      </c>
      <c r="T3225" t="str">
        <f t="shared" si="454"/>
        <v>Acceptable</v>
      </c>
      <c r="U3225" t="str">
        <f t="shared" si="455"/>
        <v>Acceptable</v>
      </c>
      <c r="V3225" t="str">
        <f t="shared" si="456"/>
        <v>Safe</v>
      </c>
      <c r="W3225" t="str">
        <f t="shared" si="457"/>
        <v>Acceptable</v>
      </c>
      <c r="AA3225" t="str">
        <f t="shared" si="458"/>
        <v>Not-Potable</v>
      </c>
      <c r="AB3225" t="str">
        <f t="shared" si="459"/>
        <v>Not-Potable</v>
      </c>
      <c r="AC3225" t="s">
        <v>35</v>
      </c>
    </row>
    <row r="3226" spans="2:29" x14ac:dyDescent="0.3">
      <c r="B3226">
        <f>$AG$27</f>
        <v>7.080794504276815</v>
      </c>
      <c r="C3226">
        <v>198.218699853385</v>
      </c>
      <c r="D3226">
        <v>310.81735264310799</v>
      </c>
      <c r="E3226">
        <v>7.4191064042486401</v>
      </c>
      <c r="F3226">
        <f>$AH$27</f>
        <v>333.77577661081307</v>
      </c>
      <c r="G3226">
        <v>517.925945678625</v>
      </c>
      <c r="H3226">
        <v>11.7114193115187</v>
      </c>
      <c r="I3226">
        <v>85.428784970351202</v>
      </c>
      <c r="J3226">
        <v>3.3455433554790699</v>
      </c>
      <c r="O3226" t="str">
        <f t="shared" si="452"/>
        <v>Alkaline</v>
      </c>
      <c r="P3226" t="str" cm="1">
        <f t="array" ref="P3226">_xlfn.IFS(C3225&lt;=60,"Soft",
C3225&lt;120,"Moderately Soft",
C3225&lt;=170,"Desirable",
C3225&lt;=240,"Moderately Hard",
C3225&gt;240,"Hard")</f>
        <v>Moderately Hard</v>
      </c>
      <c r="Q3226" t="str" cm="1">
        <f t="array" ref="Q3226">_xlfn.IFS(D3225&lt;50,"Non-Beneficial",
D3225&lt;=150,"Excellent",
D3225&lt;=250,"Good",
D3225&lt;=350,"Average",
D3225&lt;=500,"Poor",
D3225&lt;=800,"Very Poor",
D3225&gt;800,"Unacceptable")</f>
        <v>Good</v>
      </c>
      <c r="R3226" t="str">
        <f t="shared" si="451"/>
        <v>Needs Boiling</v>
      </c>
      <c r="S3226" t="str">
        <f t="shared" si="453"/>
        <v>Safe</v>
      </c>
      <c r="T3226" t="str">
        <f t="shared" si="454"/>
        <v>Acceptable</v>
      </c>
      <c r="U3226" t="str">
        <f t="shared" si="455"/>
        <v>Acceptable</v>
      </c>
      <c r="V3226" t="str">
        <f t="shared" si="456"/>
        <v>Safe</v>
      </c>
      <c r="W3226" t="str">
        <f t="shared" si="457"/>
        <v>Acceptable</v>
      </c>
      <c r="AA3226" t="str">
        <f t="shared" si="458"/>
        <v>Not-Potable</v>
      </c>
      <c r="AB3226" t="str">
        <f t="shared" si="459"/>
        <v>Potable</v>
      </c>
      <c r="AC3226" t="s">
        <v>35</v>
      </c>
    </row>
    <row r="3227" spans="2:29" x14ac:dyDescent="0.3">
      <c r="B3227">
        <v>8.4687410629075899</v>
      </c>
      <c r="C3227">
        <v>132.45648354840699</v>
      </c>
      <c r="D3227">
        <v>210.38442612673398</v>
      </c>
      <c r="E3227">
        <v>8.0013778248743694</v>
      </c>
      <c r="F3227">
        <v>345.000734669194</v>
      </c>
      <c r="G3227">
        <v>360.57558643814701</v>
      </c>
      <c r="H3227">
        <v>10.742960445080801</v>
      </c>
      <c r="I3227">
        <v>64.508934072803996</v>
      </c>
      <c r="J3227">
        <v>2.87699563056715</v>
      </c>
      <c r="O3227" t="str">
        <f t="shared" si="452"/>
        <v>Neutral</v>
      </c>
      <c r="P3227" t="str" cm="1">
        <f t="array" ref="P3227">_xlfn.IFS(C3226&lt;=60,"Soft",
C3226&lt;120,"Moderately Soft",
C3226&lt;=170,"Desirable",
C3226&lt;=240,"Moderately Hard",
C3226&gt;240,"Hard")</f>
        <v>Moderately Hard</v>
      </c>
      <c r="Q3227" t="str" cm="1">
        <f t="array" ref="Q3227">_xlfn.IFS(D3226&lt;50,"Non-Beneficial",
D3226&lt;=150,"Excellent",
D3226&lt;=250,"Good",
D3226&lt;=350,"Average",
D3226&lt;=500,"Poor",
D3226&lt;=800,"Very Poor",
D3226&gt;800,"Unacceptable")</f>
        <v>Average</v>
      </c>
      <c r="R3227" t="str">
        <f t="shared" si="451"/>
        <v>Unacceptable</v>
      </c>
      <c r="S3227" t="str">
        <f t="shared" si="453"/>
        <v>Safe</v>
      </c>
      <c r="T3227" t="str">
        <f t="shared" si="454"/>
        <v>Unacceptable</v>
      </c>
      <c r="U3227" t="str">
        <f t="shared" si="455"/>
        <v>Acceptable</v>
      </c>
      <c r="V3227" t="str">
        <f t="shared" si="456"/>
        <v>Unsafe</v>
      </c>
      <c r="W3227" t="str">
        <f t="shared" si="457"/>
        <v>Acceptable</v>
      </c>
      <c r="AA3227" t="str">
        <f t="shared" si="458"/>
        <v>Not-Potable</v>
      </c>
      <c r="AB3227" t="str">
        <f t="shared" si="459"/>
        <v>Not-Potable</v>
      </c>
      <c r="AC3227" t="s">
        <v>35</v>
      </c>
    </row>
    <row r="3228" spans="2:29" x14ac:dyDescent="0.3">
      <c r="B3228">
        <v>7.8708534123719502</v>
      </c>
      <c r="C3228">
        <v>210.62782461717899</v>
      </c>
      <c r="D3228">
        <v>517.31820553241096</v>
      </c>
      <c r="E3228">
        <v>6.19096336736634</v>
      </c>
      <c r="F3228">
        <f>$AH$27</f>
        <v>333.77577661081307</v>
      </c>
      <c r="G3228">
        <v>533.29126222434604</v>
      </c>
      <c r="H3228">
        <v>15.0298990966317</v>
      </c>
      <c r="I3228">
        <v>84.335058074149103</v>
      </c>
      <c r="J3228">
        <v>4.2216139514764199</v>
      </c>
      <c r="O3228" t="str">
        <f t="shared" si="452"/>
        <v>Alkaline</v>
      </c>
      <c r="P3228" t="str" cm="1">
        <f t="array" ref="P3228">_xlfn.IFS(C3227&lt;=60,"Soft",
C3227&lt;120,"Moderately Soft",
C3227&lt;=170,"Desirable",
C3227&lt;=240,"Moderately Hard",
C3227&gt;240,"Hard")</f>
        <v>Desirable</v>
      </c>
      <c r="Q3228" t="str" cm="1">
        <f t="array" ref="Q3228">_xlfn.IFS(D3227&lt;50,"Non-Beneficial",
D3227&lt;=150,"Excellent",
D3227&lt;=250,"Good",
D3227&lt;=350,"Average",
D3227&lt;=500,"Poor",
D3227&lt;=800,"Very Poor",
D3227&gt;800,"Unacceptable")</f>
        <v>Good</v>
      </c>
      <c r="R3228" t="str">
        <f t="shared" si="451"/>
        <v>Unacceptable</v>
      </c>
      <c r="S3228" t="str">
        <f t="shared" si="453"/>
        <v>Safe</v>
      </c>
      <c r="T3228" t="str">
        <f t="shared" si="454"/>
        <v>Acceptable</v>
      </c>
      <c r="U3228" t="str">
        <f t="shared" si="455"/>
        <v>Acceptable</v>
      </c>
      <c r="V3228" t="str">
        <f t="shared" si="456"/>
        <v>Safe</v>
      </c>
      <c r="W3228" t="str">
        <f t="shared" si="457"/>
        <v>Acceptable</v>
      </c>
      <c r="AA3228" t="str">
        <f t="shared" si="458"/>
        <v>Not-Potable</v>
      </c>
      <c r="AB3228" t="str">
        <f t="shared" si="459"/>
        <v>Not-Potable</v>
      </c>
      <c r="AC3228" t="s">
        <v>35</v>
      </c>
    </row>
    <row r="3229" spans="2:29" x14ac:dyDescent="0.3">
      <c r="B3229">
        <v>7.6795950963001198</v>
      </c>
      <c r="C3229">
        <v>200.07292840413001</v>
      </c>
      <c r="D3229">
        <v>320.00843911386096</v>
      </c>
      <c r="E3229">
        <v>7.6337252496752903</v>
      </c>
      <c r="F3229">
        <v>290.740337313552</v>
      </c>
      <c r="G3229">
        <v>583.60839781302502</v>
      </c>
      <c r="H3229">
        <v>16.844509003917</v>
      </c>
      <c r="I3229">
        <v>39.367056448118497</v>
      </c>
      <c r="J3229">
        <v>3.29752523433705</v>
      </c>
      <c r="O3229" t="str">
        <f t="shared" si="452"/>
        <v>Neutral</v>
      </c>
      <c r="P3229" t="str" cm="1">
        <f t="array" ref="P3229">_xlfn.IFS(C3228&lt;=60,"Soft",
C3228&lt;120,"Moderately Soft",
C3228&lt;=170,"Desirable",
C3228&lt;=240,"Moderately Hard",
C3228&gt;240,"Hard")</f>
        <v>Moderately Hard</v>
      </c>
      <c r="Q3229" t="str" cm="1">
        <f t="array" ref="Q3229">_xlfn.IFS(D3228&lt;50,"Non-Beneficial",
D3228&lt;=150,"Excellent",
D3228&lt;=250,"Good",
D3228&lt;=350,"Average",
D3228&lt;=500,"Poor",
D3228&lt;=800,"Very Poor",
D3228&gt;800,"Unacceptable")</f>
        <v>Very Poor</v>
      </c>
      <c r="R3229" t="str">
        <f t="shared" si="451"/>
        <v>Needs Boiling</v>
      </c>
      <c r="S3229" t="str">
        <f t="shared" si="453"/>
        <v>Safe</v>
      </c>
      <c r="T3229" t="str">
        <f t="shared" si="454"/>
        <v>Unacceptable</v>
      </c>
      <c r="U3229" t="str">
        <f t="shared" si="455"/>
        <v>Acceptable</v>
      </c>
      <c r="V3229" t="str">
        <f t="shared" si="456"/>
        <v>Unsafe</v>
      </c>
      <c r="W3229" t="str">
        <f t="shared" si="457"/>
        <v>Acceptable</v>
      </c>
      <c r="AA3229" t="str">
        <f t="shared" si="458"/>
        <v>Not-Potable</v>
      </c>
      <c r="AB3229" t="str">
        <f t="shared" si="459"/>
        <v>Not-Potable</v>
      </c>
      <c r="AC3229" t="s">
        <v>35</v>
      </c>
    </row>
    <row r="3230" spans="2:29" x14ac:dyDescent="0.3">
      <c r="B3230">
        <v>7.2265927114282302</v>
      </c>
      <c r="C3230">
        <v>207.83222909914701</v>
      </c>
      <c r="D3230">
        <v>220.974132226796</v>
      </c>
      <c r="E3230">
        <v>5.8627172735769797</v>
      </c>
      <c r="F3230">
        <v>354.70838202091699</v>
      </c>
      <c r="G3230">
        <v>353.654046055621</v>
      </c>
      <c r="H3230">
        <v>10.4010563096229</v>
      </c>
      <c r="I3230">
        <v>66.864140327046997</v>
      </c>
      <c r="J3230">
        <v>4.3371168985317397</v>
      </c>
      <c r="O3230" t="str">
        <f t="shared" si="452"/>
        <v>Neutral</v>
      </c>
      <c r="P3230" t="str" cm="1">
        <f t="array" ref="P3230">_xlfn.IFS(C3229&lt;=60,"Soft",
C3229&lt;120,"Moderately Soft",
C3229&lt;=170,"Desirable",
C3229&lt;=240,"Moderately Hard",
C3229&gt;240,"Hard")</f>
        <v>Moderately Hard</v>
      </c>
      <c r="Q3230" t="str" cm="1">
        <f t="array" ref="Q3230">_xlfn.IFS(D3229&lt;50,"Non-Beneficial",
D3229&lt;=150,"Excellent",
D3229&lt;=250,"Good",
D3229&lt;=350,"Average",
D3229&lt;=500,"Poor",
D3229&lt;=800,"Very Poor",
D3229&gt;800,"Unacceptable")</f>
        <v>Average</v>
      </c>
      <c r="R3230" t="str">
        <f t="shared" si="451"/>
        <v>Unacceptable</v>
      </c>
      <c r="S3230" t="str">
        <f t="shared" si="453"/>
        <v>Safe</v>
      </c>
      <c r="T3230" t="str">
        <f t="shared" si="454"/>
        <v>Unacceptable</v>
      </c>
      <c r="U3230" t="str">
        <f t="shared" si="455"/>
        <v>Acceptable</v>
      </c>
      <c r="V3230" t="str">
        <f t="shared" si="456"/>
        <v>Safe</v>
      </c>
      <c r="W3230" t="str">
        <f t="shared" si="457"/>
        <v>Acceptable</v>
      </c>
      <c r="AA3230" t="str">
        <f t="shared" si="458"/>
        <v>Not-Potable</v>
      </c>
      <c r="AB3230" t="str">
        <f t="shared" si="459"/>
        <v>Not-Potable</v>
      </c>
      <c r="AC3230" t="s">
        <v>35</v>
      </c>
    </row>
    <row r="3231" spans="2:29" x14ac:dyDescent="0.3">
      <c r="B3231">
        <f>$AG$27</f>
        <v>7.080794504276815</v>
      </c>
      <c r="C3231">
        <v>203.20465896932001</v>
      </c>
      <c r="D3231">
        <v>106.43186770521001</v>
      </c>
      <c r="E3231">
        <v>6.8289363701155601</v>
      </c>
      <c r="F3231">
        <f>$AH$27</f>
        <v>333.77577661081307</v>
      </c>
      <c r="G3231">
        <v>384.59771123641798</v>
      </c>
      <c r="H3231">
        <v>16.011328389346598</v>
      </c>
      <c r="I3231">
        <v>72.911573077124203</v>
      </c>
      <c r="J3231">
        <v>3.0659103715095299</v>
      </c>
      <c r="O3231" t="str">
        <f t="shared" si="452"/>
        <v>Neutral</v>
      </c>
      <c r="P3231" t="str" cm="1">
        <f t="array" ref="P3231">_xlfn.IFS(C3230&lt;=60,"Soft",
C3230&lt;120,"Moderately Soft",
C3230&lt;=170,"Desirable",
C3230&lt;=240,"Moderately Hard",
C3230&gt;240,"Hard")</f>
        <v>Moderately Hard</v>
      </c>
      <c r="Q3231" t="str" cm="1">
        <f t="array" ref="Q3231">_xlfn.IFS(D3230&lt;50,"Non-Beneficial",
D3230&lt;=150,"Excellent",
D3230&lt;=250,"Good",
D3230&lt;=350,"Average",
D3230&lt;=500,"Poor",
D3230&lt;=800,"Very Poor",
D3230&gt;800,"Unacceptable")</f>
        <v>Good</v>
      </c>
      <c r="R3231" t="str">
        <f t="shared" si="451"/>
        <v>Needs Boiling</v>
      </c>
      <c r="S3231" t="str">
        <f t="shared" si="453"/>
        <v>Safe</v>
      </c>
      <c r="T3231" t="str">
        <f t="shared" si="454"/>
        <v>Acceptable</v>
      </c>
      <c r="U3231" t="str">
        <f t="shared" si="455"/>
        <v>Acceptable</v>
      </c>
      <c r="V3231" t="str">
        <f t="shared" si="456"/>
        <v>Safe</v>
      </c>
      <c r="W3231" t="str">
        <f t="shared" si="457"/>
        <v>Acceptable</v>
      </c>
      <c r="AA3231" t="str">
        <f t="shared" si="458"/>
        <v>Potable</v>
      </c>
      <c r="AB3231" t="str">
        <f t="shared" si="459"/>
        <v>Potable</v>
      </c>
      <c r="AC3231" t="s">
        <v>35</v>
      </c>
    </row>
    <row r="3232" spans="2:29" x14ac:dyDescent="0.3">
      <c r="B3232">
        <v>8.6591130268302798</v>
      </c>
      <c r="C3232">
        <v>114.807578384856</v>
      </c>
      <c r="D3232">
        <v>235.146366474133</v>
      </c>
      <c r="E3232">
        <v>8.7353153434672102</v>
      </c>
      <c r="F3232">
        <v>333.02720473912501</v>
      </c>
      <c r="G3232">
        <v>318.64067926297099</v>
      </c>
      <c r="H3232">
        <v>16.559076271475099</v>
      </c>
      <c r="I3232">
        <v>52.866373117128198</v>
      </c>
      <c r="J3232">
        <v>2.8957742797571502</v>
      </c>
      <c r="O3232" t="str">
        <f t="shared" si="452"/>
        <v>Neutral</v>
      </c>
      <c r="P3232" t="str" cm="1">
        <f t="array" ref="P3232">_xlfn.IFS(C3231&lt;=60,"Soft",
C3231&lt;120,"Moderately Soft",
C3231&lt;=170,"Desirable",
C3231&lt;=240,"Moderately Hard",
C3231&gt;240,"Hard")</f>
        <v>Moderately Hard</v>
      </c>
      <c r="Q3232" t="str" cm="1">
        <f t="array" ref="Q3232">_xlfn.IFS(D3231&lt;50,"Non-Beneficial",
D3231&lt;=150,"Excellent",
D3231&lt;=250,"Good",
D3231&lt;=350,"Average",
D3231&lt;=500,"Poor",
D3231&lt;=800,"Very Poor",
D3231&gt;800,"Unacceptable")</f>
        <v>Excellent</v>
      </c>
      <c r="R3232" t="str">
        <f t="shared" si="451"/>
        <v>Needs Boiling</v>
      </c>
      <c r="S3232" t="str">
        <f t="shared" si="453"/>
        <v>Safe</v>
      </c>
      <c r="T3232" t="str">
        <f t="shared" si="454"/>
        <v>Acceptable</v>
      </c>
      <c r="U3232" t="str">
        <f t="shared" si="455"/>
        <v>Acceptable</v>
      </c>
      <c r="V3232" t="str">
        <f t="shared" si="456"/>
        <v>Safe</v>
      </c>
      <c r="W3232" t="str">
        <f t="shared" si="457"/>
        <v>Acceptable</v>
      </c>
      <c r="AA3232" t="str">
        <f t="shared" si="458"/>
        <v>Potable</v>
      </c>
      <c r="AB3232" t="str">
        <f t="shared" si="459"/>
        <v>Potable</v>
      </c>
      <c r="AC3232" t="s">
        <v>35</v>
      </c>
    </row>
    <row r="3233" spans="2:29" x14ac:dyDescent="0.3">
      <c r="B3233">
        <f>$AG$27</f>
        <v>7.080794504276815</v>
      </c>
      <c r="C3233">
        <v>225.75410943088201</v>
      </c>
      <c r="D3233">
        <v>281.94452646493903</v>
      </c>
      <c r="E3233">
        <v>5.8928299943147104</v>
      </c>
      <c r="F3233">
        <v>366.20158342765598</v>
      </c>
      <c r="G3233">
        <v>418.27290097063701</v>
      </c>
      <c r="H3233">
        <v>17.3068317090326</v>
      </c>
      <c r="I3233">
        <v>103.912547613228</v>
      </c>
      <c r="J3233">
        <v>3.8558949871464701</v>
      </c>
      <c r="O3233" t="str">
        <f t="shared" si="452"/>
        <v>Alkaline</v>
      </c>
      <c r="P3233" t="str" cm="1">
        <f t="array" ref="P3233">_xlfn.IFS(C3232&lt;=60,"Soft",
C3232&lt;120,"Moderately Soft",
C3232&lt;=170,"Desirable",
C3232&lt;=240,"Moderately Hard",
C3232&gt;240,"Hard")</f>
        <v>Moderately Soft</v>
      </c>
      <c r="Q3233" t="str" cm="1">
        <f t="array" ref="Q3233">_xlfn.IFS(D3232&lt;50,"Non-Beneficial",
D3232&lt;=150,"Excellent",
D3232&lt;=250,"Good",
D3232&lt;=350,"Average",
D3232&lt;=500,"Poor",
D3232&lt;=800,"Very Poor",
D3232&gt;800,"Unacceptable")</f>
        <v>Good</v>
      </c>
      <c r="R3233" t="str">
        <f t="shared" si="451"/>
        <v>Unacceptable</v>
      </c>
      <c r="S3233" t="str">
        <f t="shared" si="453"/>
        <v>Safe</v>
      </c>
      <c r="T3233" t="str">
        <f t="shared" si="454"/>
        <v>Acceptable</v>
      </c>
      <c r="U3233" t="str">
        <f t="shared" si="455"/>
        <v>Acceptable</v>
      </c>
      <c r="V3233" t="str">
        <f t="shared" si="456"/>
        <v>Safe</v>
      </c>
      <c r="W3233" t="str">
        <f t="shared" si="457"/>
        <v>Acceptable</v>
      </c>
      <c r="AA3233" t="str">
        <f t="shared" si="458"/>
        <v>Not-Potable</v>
      </c>
      <c r="AB3233" t="str">
        <f t="shared" si="459"/>
        <v>Not-Potable</v>
      </c>
      <c r="AC3233" t="s">
        <v>35</v>
      </c>
    </row>
    <row r="3234" spans="2:29" x14ac:dyDescent="0.3">
      <c r="B3234">
        <v>6.3601958191610501</v>
      </c>
      <c r="C3234">
        <v>198.91144907669701</v>
      </c>
      <c r="D3234">
        <v>137.421394866182</v>
      </c>
      <c r="E3234">
        <v>7.4414865159767398</v>
      </c>
      <c r="F3234">
        <v>338.40957635257899</v>
      </c>
      <c r="G3234">
        <v>423.62564856437302</v>
      </c>
      <c r="H3234">
        <v>11.9158999224396</v>
      </c>
      <c r="I3234">
        <v>57.713149357035398</v>
      </c>
      <c r="J3234">
        <v>2.71324837864013</v>
      </c>
      <c r="O3234" t="str">
        <f t="shared" si="452"/>
        <v>Neutral</v>
      </c>
      <c r="P3234" t="str" cm="1">
        <f t="array" ref="P3234">_xlfn.IFS(C3233&lt;=60,"Soft",
C3233&lt;120,"Moderately Soft",
C3233&lt;=170,"Desirable",
C3233&lt;=240,"Moderately Hard",
C3233&gt;240,"Hard")</f>
        <v>Moderately Hard</v>
      </c>
      <c r="Q3234" t="str" cm="1">
        <f t="array" ref="Q3234">_xlfn.IFS(D3233&lt;50,"Non-Beneficial",
D3233&lt;=150,"Excellent",
D3233&lt;=250,"Good",
D3233&lt;=350,"Average",
D3233&lt;=500,"Poor",
D3233&lt;=800,"Very Poor",
D3233&gt;800,"Unacceptable")</f>
        <v>Average</v>
      </c>
      <c r="R3234" t="str">
        <f t="shared" si="451"/>
        <v>Needs Boiling</v>
      </c>
      <c r="S3234" t="str">
        <f t="shared" si="453"/>
        <v>Safe</v>
      </c>
      <c r="T3234" t="str">
        <f t="shared" si="454"/>
        <v>Acceptable</v>
      </c>
      <c r="U3234" t="str">
        <f t="shared" si="455"/>
        <v>Acceptable</v>
      </c>
      <c r="V3234" t="str">
        <f t="shared" si="456"/>
        <v>Unsafe</v>
      </c>
      <c r="W3234" t="str">
        <f t="shared" si="457"/>
        <v>Acceptable</v>
      </c>
      <c r="AA3234" t="str">
        <f t="shared" si="458"/>
        <v>Not-Potable</v>
      </c>
      <c r="AB3234" t="str">
        <f t="shared" si="459"/>
        <v>Potable</v>
      </c>
      <c r="AC3234" t="s">
        <v>35</v>
      </c>
    </row>
    <row r="3235" spans="2:29" x14ac:dyDescent="0.3">
      <c r="B3235">
        <v>10.4856036472057</v>
      </c>
      <c r="C3235">
        <v>136.577381155794</v>
      </c>
      <c r="D3235">
        <v>328.72380565779901</v>
      </c>
      <c r="E3235">
        <v>8.3994352994690296</v>
      </c>
      <c r="F3235">
        <v>276.92183480609299</v>
      </c>
      <c r="G3235">
        <v>416.18854590710703</v>
      </c>
      <c r="H3235">
        <v>18.884624647945198</v>
      </c>
      <c r="I3235">
        <v>60.078412782809501</v>
      </c>
      <c r="J3235">
        <v>4.6692398583060797</v>
      </c>
      <c r="O3235" t="str">
        <f t="shared" si="452"/>
        <v>Acidic</v>
      </c>
      <c r="P3235" t="str" cm="1">
        <f t="array" ref="P3235">_xlfn.IFS(C3234&lt;=60,"Soft",
C3234&lt;120,"Moderately Soft",
C3234&lt;=170,"Desirable",
C3234&lt;=240,"Moderately Hard",
C3234&gt;240,"Hard")</f>
        <v>Moderately Hard</v>
      </c>
      <c r="Q3235" t="str" cm="1">
        <f t="array" ref="Q3235">_xlfn.IFS(D3234&lt;50,"Non-Beneficial",
D3234&lt;=150,"Excellent",
D3234&lt;=250,"Good",
D3234&lt;=350,"Average",
D3234&lt;=500,"Poor",
D3234&lt;=800,"Very Poor",
D3234&gt;800,"Unacceptable")</f>
        <v>Excellent</v>
      </c>
      <c r="R3235" t="str">
        <f t="shared" si="451"/>
        <v>Unacceptable</v>
      </c>
      <c r="S3235" t="str">
        <f t="shared" si="453"/>
        <v>Safe</v>
      </c>
      <c r="T3235" t="str">
        <f t="shared" si="454"/>
        <v>Acceptable</v>
      </c>
      <c r="U3235" t="str">
        <f t="shared" si="455"/>
        <v>Acceptable</v>
      </c>
      <c r="V3235" t="str">
        <f t="shared" si="456"/>
        <v>Safe</v>
      </c>
      <c r="W3235" t="str">
        <f t="shared" si="457"/>
        <v>Acceptable</v>
      </c>
      <c r="AA3235" t="str">
        <f t="shared" si="458"/>
        <v>Not-Potable</v>
      </c>
      <c r="AB3235" t="str">
        <f t="shared" si="459"/>
        <v>Not-Potable</v>
      </c>
      <c r="AC3235" t="s">
        <v>35</v>
      </c>
    </row>
    <row r="3236" spans="2:29" x14ac:dyDescent="0.3">
      <c r="B3236">
        <v>6.6034165233033804</v>
      </c>
      <c r="C3236">
        <v>190.837307961959</v>
      </c>
      <c r="D3236">
        <v>194.687900953899</v>
      </c>
      <c r="E3236">
        <v>6.3756319879461696</v>
      </c>
      <c r="F3236">
        <v>380.73190107021497</v>
      </c>
      <c r="G3236">
        <v>456.31546041862202</v>
      </c>
      <c r="H3236">
        <v>5.9345883214238597</v>
      </c>
      <c r="I3236">
        <v>83.559326483670404</v>
      </c>
      <c r="J3236">
        <v>4.2708166039158399</v>
      </c>
      <c r="O3236" t="str">
        <f t="shared" si="452"/>
        <v>Alkaline</v>
      </c>
      <c r="P3236" t="str" cm="1">
        <f t="array" ref="P3236">_xlfn.IFS(C3235&lt;=60,"Soft",
C3235&lt;120,"Moderately Soft",
C3235&lt;=170,"Desirable",
C3235&lt;=240,"Moderately Hard",
C3235&gt;240,"Hard")</f>
        <v>Desirable</v>
      </c>
      <c r="Q3236" t="str" cm="1">
        <f t="array" ref="Q3236">_xlfn.IFS(D3235&lt;50,"Non-Beneficial",
D3235&lt;=150,"Excellent",
D3235&lt;=250,"Good",
D3235&lt;=350,"Average",
D3235&lt;=500,"Poor",
D3235&lt;=800,"Very Poor",
D3235&gt;800,"Unacceptable")</f>
        <v>Average</v>
      </c>
      <c r="R3236" t="str">
        <f t="shared" si="451"/>
        <v>Unacceptable</v>
      </c>
      <c r="S3236" t="str">
        <f t="shared" si="453"/>
        <v>Safe</v>
      </c>
      <c r="T3236" t="str">
        <f t="shared" si="454"/>
        <v>Acceptable</v>
      </c>
      <c r="U3236" t="str">
        <f t="shared" si="455"/>
        <v>Acceptable</v>
      </c>
      <c r="V3236" t="str">
        <f t="shared" si="456"/>
        <v>Safe</v>
      </c>
      <c r="W3236" t="str">
        <f t="shared" si="457"/>
        <v>Acceptable</v>
      </c>
      <c r="AA3236" t="str">
        <f t="shared" si="458"/>
        <v>Not-Potable</v>
      </c>
      <c r="AB3236" t="str">
        <f t="shared" si="459"/>
        <v>Not-Potable</v>
      </c>
      <c r="AC3236" t="s">
        <v>35</v>
      </c>
    </row>
    <row r="3237" spans="2:29" x14ac:dyDescent="0.3">
      <c r="B3237">
        <v>5.7133229209590599</v>
      </c>
      <c r="C3237">
        <v>196.245705672919</v>
      </c>
      <c r="D3237">
        <v>113.56580481155501</v>
      </c>
      <c r="E3237">
        <v>8.0278194375262792</v>
      </c>
      <c r="F3237">
        <v>347.58758333116998</v>
      </c>
      <c r="G3237">
        <v>300.12512540116398</v>
      </c>
      <c r="H3237">
        <v>18.4300839488428</v>
      </c>
      <c r="I3237">
        <v>44.860351484357899</v>
      </c>
      <c r="J3237">
        <v>4.5711278661124402</v>
      </c>
      <c r="O3237" t="str">
        <f t="shared" si="452"/>
        <v>Drinkable</v>
      </c>
      <c r="P3237" t="str" cm="1">
        <f t="array" ref="P3237">_xlfn.IFS(C3236&lt;=60,"Soft",
C3236&lt;120,"Moderately Soft",
C3236&lt;=170,"Desirable",
C3236&lt;=240,"Moderately Hard",
C3236&gt;240,"Hard")</f>
        <v>Moderately Hard</v>
      </c>
      <c r="Q3237" t="str" cm="1">
        <f t="array" ref="Q3237">_xlfn.IFS(D3236&lt;50,"Non-Beneficial",
D3236&lt;=150,"Excellent",
D3236&lt;=250,"Good",
D3236&lt;=350,"Average",
D3236&lt;=500,"Poor",
D3236&lt;=800,"Very Poor",
D3236&gt;800,"Unacceptable")</f>
        <v>Good</v>
      </c>
      <c r="R3237" t="str">
        <f t="shared" si="451"/>
        <v>Needs Boiling</v>
      </c>
      <c r="S3237" t="str">
        <f t="shared" si="453"/>
        <v>Safe</v>
      </c>
      <c r="T3237" t="str">
        <f t="shared" si="454"/>
        <v>Acceptable</v>
      </c>
      <c r="U3237" t="str">
        <f t="shared" si="455"/>
        <v>Acceptable</v>
      </c>
      <c r="V3237" t="str">
        <f t="shared" si="456"/>
        <v>Unsafe</v>
      </c>
      <c r="W3237" t="str">
        <f t="shared" si="457"/>
        <v>Acceptable</v>
      </c>
      <c r="AA3237" t="str">
        <f t="shared" si="458"/>
        <v>Not-Potable</v>
      </c>
      <c r="AB3237" t="str">
        <f t="shared" si="459"/>
        <v>Potable</v>
      </c>
      <c r="AC3237" t="s">
        <v>35</v>
      </c>
    </row>
    <row r="3238" spans="2:29" x14ac:dyDescent="0.3">
      <c r="B3238">
        <v>4.7674724547564402</v>
      </c>
      <c r="C3238">
        <v>256.44991715219902</v>
      </c>
      <c r="D3238">
        <v>480.07868134322803</v>
      </c>
      <c r="E3238">
        <v>5.7731798533629499</v>
      </c>
      <c r="F3238">
        <f>$AH$27</f>
        <v>333.77577661081307</v>
      </c>
      <c r="G3238">
        <v>590.429550437584</v>
      </c>
      <c r="H3238">
        <v>16.5415609816434</v>
      </c>
      <c r="I3238">
        <v>44.9385857539027</v>
      </c>
      <c r="J3238">
        <v>3.8933778076897898</v>
      </c>
      <c r="O3238" t="str">
        <f t="shared" si="452"/>
        <v>Acidic</v>
      </c>
      <c r="P3238" t="str" cm="1">
        <f t="array" ref="P3238">_xlfn.IFS(C3237&lt;=60,"Soft",
C3237&lt;120,"Moderately Soft",
C3237&lt;=170,"Desirable",
C3237&lt;=240,"Moderately Hard",
C3237&gt;240,"Hard")</f>
        <v>Moderately Hard</v>
      </c>
      <c r="Q3238" t="str" cm="1">
        <f t="array" ref="Q3238">_xlfn.IFS(D3237&lt;50,"Non-Beneficial",
D3237&lt;=150,"Excellent",
D3237&lt;=250,"Good",
D3237&lt;=350,"Average",
D3237&lt;=500,"Poor",
D3237&lt;=800,"Very Poor",
D3237&gt;800,"Unacceptable")</f>
        <v>Excellent</v>
      </c>
      <c r="R3238" t="str">
        <f t="shared" si="451"/>
        <v>Unacceptable</v>
      </c>
      <c r="S3238" t="str">
        <f t="shared" si="453"/>
        <v>Safe</v>
      </c>
      <c r="T3238" t="str">
        <f t="shared" si="454"/>
        <v>Acceptable</v>
      </c>
      <c r="U3238" t="str">
        <f t="shared" si="455"/>
        <v>Acceptable</v>
      </c>
      <c r="V3238" t="str">
        <f t="shared" si="456"/>
        <v>Safe</v>
      </c>
      <c r="W3238" t="str">
        <f t="shared" si="457"/>
        <v>Acceptable</v>
      </c>
      <c r="AA3238" t="str">
        <f t="shared" si="458"/>
        <v>Not-Potable</v>
      </c>
      <c r="AB3238" t="str">
        <f t="shared" si="459"/>
        <v>Not-Potable</v>
      </c>
      <c r="AC3238" t="s">
        <v>35</v>
      </c>
    </row>
    <row r="3239" spans="2:29" x14ac:dyDescent="0.3">
      <c r="B3239">
        <v>9.6098343645088509</v>
      </c>
      <c r="C3239">
        <v>227.366949219513</v>
      </c>
      <c r="D3239">
        <v>226.90045870943101</v>
      </c>
      <c r="E3239">
        <v>5.38543992959052</v>
      </c>
      <c r="F3239">
        <v>314.31748108981998</v>
      </c>
      <c r="G3239">
        <v>394.73156352152802</v>
      </c>
      <c r="H3239">
        <v>16.9883563098278</v>
      </c>
      <c r="I3239">
        <v>75.339694277611599</v>
      </c>
      <c r="J3239">
        <v>4.3083575892855297</v>
      </c>
      <c r="O3239" t="str">
        <f t="shared" si="452"/>
        <v>Acidic</v>
      </c>
      <c r="P3239" t="str" cm="1">
        <f t="array" ref="P3239">_xlfn.IFS(C3238&lt;=60,"Soft",
C3238&lt;120,"Moderately Soft",
C3238&lt;=170,"Desirable",
C3238&lt;=240,"Moderately Hard",
C3238&gt;240,"Hard")</f>
        <v>Hard</v>
      </c>
      <c r="Q3239" t="str" cm="1">
        <f t="array" ref="Q3239">_xlfn.IFS(D3238&lt;50,"Non-Beneficial",
D3238&lt;=150,"Excellent",
D3238&lt;=250,"Good",
D3238&lt;=350,"Average",
D3238&lt;=500,"Poor",
D3238&lt;=800,"Very Poor",
D3238&gt;800,"Unacceptable")</f>
        <v>Poor</v>
      </c>
      <c r="R3239" t="str">
        <f t="shared" si="451"/>
        <v>Needs Boiling</v>
      </c>
      <c r="S3239" t="str">
        <f t="shared" si="453"/>
        <v>Safe</v>
      </c>
      <c r="T3239" t="str">
        <f t="shared" si="454"/>
        <v>Unacceptable</v>
      </c>
      <c r="U3239" t="str">
        <f t="shared" si="455"/>
        <v>Acceptable</v>
      </c>
      <c r="V3239" t="str">
        <f t="shared" si="456"/>
        <v>Safe</v>
      </c>
      <c r="W3239" t="str">
        <f t="shared" si="457"/>
        <v>Acceptable</v>
      </c>
      <c r="AA3239" t="str">
        <f t="shared" si="458"/>
        <v>Not-Potable</v>
      </c>
      <c r="AB3239" t="str">
        <f t="shared" si="459"/>
        <v>Not-Potable</v>
      </c>
      <c r="AC3239" t="s">
        <v>35</v>
      </c>
    </row>
    <row r="3240" spans="2:29" x14ac:dyDescent="0.3">
      <c r="B3240">
        <v>9.1864533770632999</v>
      </c>
      <c r="C3240">
        <v>169.11980512402801</v>
      </c>
      <c r="D3240">
        <v>270.55696260884201</v>
      </c>
      <c r="E3240">
        <v>7.4424796841667504</v>
      </c>
      <c r="F3240">
        <f>$AH$27</f>
        <v>333.77577661081307</v>
      </c>
      <c r="G3240">
        <v>498.63532233400298</v>
      </c>
      <c r="H3240">
        <v>10.247444234540099</v>
      </c>
      <c r="I3240">
        <v>50.401160288997097</v>
      </c>
      <c r="J3240">
        <v>3.4538614564722598</v>
      </c>
      <c r="O3240" t="str">
        <f t="shared" si="452"/>
        <v>Alkaline</v>
      </c>
      <c r="P3240" t="str" cm="1">
        <f t="array" ref="P3240">_xlfn.IFS(C3239&lt;=60,"Soft",
C3239&lt;120,"Moderately Soft",
C3239&lt;=170,"Desirable",
C3239&lt;=240,"Moderately Hard",
C3239&gt;240,"Hard")</f>
        <v>Moderately Hard</v>
      </c>
      <c r="Q3240" t="str" cm="1">
        <f t="array" ref="Q3240">_xlfn.IFS(D3239&lt;50,"Non-Beneficial",
D3239&lt;=150,"Excellent",
D3239&lt;=250,"Good",
D3239&lt;=350,"Average",
D3239&lt;=500,"Poor",
D3239&lt;=800,"Very Poor",
D3239&gt;800,"Unacceptable")</f>
        <v>Good</v>
      </c>
      <c r="R3240" t="str">
        <f t="shared" si="451"/>
        <v>Needs Boiling</v>
      </c>
      <c r="S3240" t="str">
        <f t="shared" si="453"/>
        <v>Safe</v>
      </c>
      <c r="T3240" t="str">
        <f t="shared" si="454"/>
        <v>Acceptable</v>
      </c>
      <c r="U3240" t="str">
        <f t="shared" si="455"/>
        <v>Acceptable</v>
      </c>
      <c r="V3240" t="str">
        <f t="shared" si="456"/>
        <v>Safe</v>
      </c>
      <c r="W3240" t="str">
        <f t="shared" si="457"/>
        <v>Acceptable</v>
      </c>
      <c r="AA3240" t="str">
        <f t="shared" si="458"/>
        <v>Not-Potable</v>
      </c>
      <c r="AB3240" t="str">
        <f t="shared" si="459"/>
        <v>Potable</v>
      </c>
      <c r="AC3240" t="s">
        <v>35</v>
      </c>
    </row>
    <row r="3241" spans="2:29" x14ac:dyDescent="0.3">
      <c r="B3241">
        <v>9.9606898575331702</v>
      </c>
      <c r="C3241">
        <v>169.925248450071</v>
      </c>
      <c r="D3241">
        <v>158.35122817712801</v>
      </c>
      <c r="E3241">
        <v>7.1439066559087703</v>
      </c>
      <c r="F3241">
        <v>301.777252634756</v>
      </c>
      <c r="G3241">
        <v>388.89715877728702</v>
      </c>
      <c r="H3241">
        <v>13.563992252894099</v>
      </c>
      <c r="I3241">
        <v>71.593865755157097</v>
      </c>
      <c r="J3241">
        <v>3.4345384628517901</v>
      </c>
      <c r="O3241" t="str">
        <f t="shared" si="452"/>
        <v>Alkaline</v>
      </c>
      <c r="P3241" t="str" cm="1">
        <f t="array" ref="P3241">_xlfn.IFS(C3240&lt;=60,"Soft",
C3240&lt;120,"Moderately Soft",
C3240&lt;=170,"Desirable",
C3240&lt;=240,"Moderately Hard",
C3240&gt;240,"Hard")</f>
        <v>Desirable</v>
      </c>
      <c r="Q3241" t="str" cm="1">
        <f t="array" ref="Q3241">_xlfn.IFS(D3240&lt;50,"Non-Beneficial",
D3240&lt;=150,"Excellent",
D3240&lt;=250,"Good",
D3240&lt;=350,"Average",
D3240&lt;=500,"Poor",
D3240&lt;=800,"Very Poor",
D3240&gt;800,"Unacceptable")</f>
        <v>Average</v>
      </c>
      <c r="R3241" t="str">
        <f t="shared" si="451"/>
        <v>Unacceptable</v>
      </c>
      <c r="S3241" t="str">
        <f t="shared" si="453"/>
        <v>Safe</v>
      </c>
      <c r="T3241" t="str">
        <f t="shared" si="454"/>
        <v>Acceptable</v>
      </c>
      <c r="U3241" t="str">
        <f t="shared" si="455"/>
        <v>Acceptable</v>
      </c>
      <c r="V3241" t="str">
        <f t="shared" si="456"/>
        <v>Safe</v>
      </c>
      <c r="W3241" t="str">
        <f t="shared" si="457"/>
        <v>Acceptable</v>
      </c>
      <c r="AA3241" t="str">
        <f t="shared" si="458"/>
        <v>Not-Potable</v>
      </c>
      <c r="AB3241" t="str">
        <f t="shared" si="459"/>
        <v>Not-Potable</v>
      </c>
      <c r="AC3241" t="s">
        <v>35</v>
      </c>
    </row>
    <row r="3242" spans="2:29" x14ac:dyDescent="0.3">
      <c r="B3242">
        <v>6.1023067939086699</v>
      </c>
      <c r="C3242">
        <v>205.99903803832501</v>
      </c>
      <c r="D3242">
        <v>234.06859160145501</v>
      </c>
      <c r="E3242">
        <v>8.0618635493674908</v>
      </c>
      <c r="F3242">
        <f>$AH$27</f>
        <v>333.77577661081307</v>
      </c>
      <c r="G3242">
        <v>380.305004711283</v>
      </c>
      <c r="H3242">
        <v>15.4923969627528</v>
      </c>
      <c r="I3242">
        <v>69.110815371711595</v>
      </c>
      <c r="J3242">
        <v>4.2807664777466403</v>
      </c>
      <c r="O3242" t="str">
        <f t="shared" si="452"/>
        <v>Alkaline</v>
      </c>
      <c r="P3242" t="str" cm="1">
        <f t="array" ref="P3242">_xlfn.IFS(C3241&lt;=60,"Soft",
C3241&lt;120,"Moderately Soft",
C3241&lt;=170,"Desirable",
C3241&lt;=240,"Moderately Hard",
C3241&gt;240,"Hard")</f>
        <v>Desirable</v>
      </c>
      <c r="Q3242" t="str" cm="1">
        <f t="array" ref="Q3242">_xlfn.IFS(D3241&lt;50,"Non-Beneficial",
D3241&lt;=150,"Excellent",
D3241&lt;=250,"Good",
D3241&lt;=350,"Average",
D3241&lt;=500,"Poor",
D3241&lt;=800,"Very Poor",
D3241&gt;800,"Unacceptable")</f>
        <v>Good</v>
      </c>
      <c r="R3242" t="str">
        <f t="shared" si="451"/>
        <v>Unacceptable</v>
      </c>
      <c r="S3242" t="str">
        <f t="shared" si="453"/>
        <v>Safe</v>
      </c>
      <c r="T3242" t="str">
        <f t="shared" si="454"/>
        <v>Acceptable</v>
      </c>
      <c r="U3242" t="str">
        <f t="shared" si="455"/>
        <v>Acceptable</v>
      </c>
      <c r="V3242" t="str">
        <f t="shared" si="456"/>
        <v>Safe</v>
      </c>
      <c r="W3242" t="str">
        <f t="shared" si="457"/>
        <v>Acceptable</v>
      </c>
      <c r="AA3242" t="str">
        <f t="shared" si="458"/>
        <v>Not-Potable</v>
      </c>
      <c r="AB3242" t="str">
        <f t="shared" si="459"/>
        <v>Not-Potable</v>
      </c>
      <c r="AC3242" t="s">
        <v>35</v>
      </c>
    </row>
    <row r="3243" spans="2:29" x14ac:dyDescent="0.3">
      <c r="B3243">
        <v>6.7926550981668203</v>
      </c>
      <c r="C3243">
        <v>241.72445271011401</v>
      </c>
      <c r="D3243">
        <v>90.943133004161496</v>
      </c>
      <c r="E3243">
        <v>6.4358091980820697</v>
      </c>
      <c r="F3243">
        <v>338.521176296558</v>
      </c>
      <c r="G3243">
        <v>361.10753650906298</v>
      </c>
      <c r="H3243">
        <v>14.5024642548233</v>
      </c>
      <c r="I3243">
        <v>45.428096504423202</v>
      </c>
      <c r="J3243">
        <v>1.9177543925715299</v>
      </c>
      <c r="O3243" t="str">
        <f t="shared" si="452"/>
        <v>Acidic</v>
      </c>
      <c r="P3243" t="str" cm="1">
        <f t="array" ref="P3243">_xlfn.IFS(C3242&lt;=60,"Soft",
C3242&lt;120,"Moderately Soft",
C3242&lt;=170,"Desirable",
C3242&lt;=240,"Moderately Hard",
C3242&gt;240,"Hard")</f>
        <v>Moderately Hard</v>
      </c>
      <c r="Q3243" t="str" cm="1">
        <f t="array" ref="Q3243">_xlfn.IFS(D3242&lt;50,"Non-Beneficial",
D3242&lt;=150,"Excellent",
D3242&lt;=250,"Good",
D3242&lt;=350,"Average",
D3242&lt;=500,"Poor",
D3242&lt;=800,"Very Poor",
D3242&gt;800,"Unacceptable")</f>
        <v>Good</v>
      </c>
      <c r="R3243" t="str">
        <f t="shared" si="451"/>
        <v>Unacceptable</v>
      </c>
      <c r="S3243" t="str">
        <f t="shared" si="453"/>
        <v>Safe</v>
      </c>
      <c r="T3243" t="str">
        <f t="shared" si="454"/>
        <v>Acceptable</v>
      </c>
      <c r="U3243" t="str">
        <f t="shared" si="455"/>
        <v>Acceptable</v>
      </c>
      <c r="V3243" t="str">
        <f t="shared" si="456"/>
        <v>Safe</v>
      </c>
      <c r="W3243" t="str">
        <f t="shared" si="457"/>
        <v>Acceptable</v>
      </c>
      <c r="AA3243" t="str">
        <f t="shared" si="458"/>
        <v>Not-Potable</v>
      </c>
      <c r="AB3243" t="str">
        <f t="shared" si="459"/>
        <v>Not-Potable</v>
      </c>
      <c r="AC3243" t="s">
        <v>35</v>
      </c>
    </row>
    <row r="3244" spans="2:29" x14ac:dyDescent="0.3">
      <c r="B3244">
        <v>5.9105397377275297</v>
      </c>
      <c r="C3244">
        <v>241.140746255408</v>
      </c>
      <c r="D3244">
        <v>257.21833866165298</v>
      </c>
      <c r="E3244">
        <v>4.80675901959762</v>
      </c>
      <c r="F3244">
        <v>385.88746827004599</v>
      </c>
      <c r="G3244">
        <v>462.61252998225302</v>
      </c>
      <c r="H3244">
        <v>14.3168214473797</v>
      </c>
      <c r="I3244">
        <v>60.5903585563143</v>
      </c>
      <c r="J3244">
        <v>4.0075081478143497</v>
      </c>
      <c r="O3244" t="str">
        <f t="shared" si="452"/>
        <v>Drinkable</v>
      </c>
      <c r="P3244" t="str" cm="1">
        <f t="array" ref="P3244">_xlfn.IFS(C3243&lt;=60,"Soft",
C3243&lt;120,"Moderately Soft",
C3243&lt;=170,"Desirable",
C3243&lt;=240,"Moderately Hard",
C3243&gt;240,"Hard")</f>
        <v>Hard</v>
      </c>
      <c r="Q3244" t="str" cm="1">
        <f t="array" ref="Q3244">_xlfn.IFS(D3243&lt;50,"Non-Beneficial",
D3243&lt;=150,"Excellent",
D3243&lt;=250,"Good",
D3243&lt;=350,"Average",
D3243&lt;=500,"Poor",
D3243&lt;=800,"Very Poor",
D3243&gt;800,"Unacceptable")</f>
        <v>Excellent</v>
      </c>
      <c r="R3244" t="str">
        <f t="shared" si="451"/>
        <v>Needs Boiling</v>
      </c>
      <c r="S3244" t="str">
        <f t="shared" si="453"/>
        <v>Safe</v>
      </c>
      <c r="T3244" t="str">
        <f t="shared" si="454"/>
        <v>Acceptable</v>
      </c>
      <c r="U3244" t="str">
        <f t="shared" si="455"/>
        <v>Acceptable</v>
      </c>
      <c r="V3244" t="str">
        <f t="shared" si="456"/>
        <v>Safe</v>
      </c>
      <c r="W3244" t="str">
        <f t="shared" si="457"/>
        <v>Acceptable</v>
      </c>
      <c r="AA3244" t="str">
        <f t="shared" si="458"/>
        <v>Not-Potable</v>
      </c>
      <c r="AB3244" t="str">
        <f t="shared" si="459"/>
        <v>Potable</v>
      </c>
      <c r="AC3244" t="s">
        <v>35</v>
      </c>
    </row>
    <row r="3245" spans="2:29" x14ac:dyDescent="0.3">
      <c r="B3245">
        <v>6.1258103254298497</v>
      </c>
      <c r="C3245">
        <v>241.443534585669</v>
      </c>
      <c r="D3245">
        <v>88.108958100765904</v>
      </c>
      <c r="E3245">
        <v>5.7403211729314103</v>
      </c>
      <c r="F3245">
        <v>369.02271504593602</v>
      </c>
      <c r="G3245">
        <v>367.96794323588898</v>
      </c>
      <c r="H3245">
        <v>16.8165068475402</v>
      </c>
      <c r="I3245">
        <v>47.661727169450202</v>
      </c>
      <c r="J3245">
        <v>4.9530576907486603</v>
      </c>
      <c r="O3245" t="str">
        <f t="shared" si="452"/>
        <v>Acidic</v>
      </c>
      <c r="P3245" t="str" cm="1">
        <f t="array" ref="P3245">_xlfn.IFS(C3244&lt;=60,"Soft",
C3244&lt;120,"Moderately Soft",
C3244&lt;=170,"Desirable",
C3244&lt;=240,"Moderately Hard",
C3244&gt;240,"Hard")</f>
        <v>Hard</v>
      </c>
      <c r="Q3245" t="str" cm="1">
        <f t="array" ref="Q3245">_xlfn.IFS(D3244&lt;50,"Non-Beneficial",
D3244&lt;=150,"Excellent",
D3244&lt;=250,"Good",
D3244&lt;=350,"Average",
D3244&lt;=500,"Poor",
D3244&lt;=800,"Very Poor",
D3244&gt;800,"Unacceptable")</f>
        <v>Average</v>
      </c>
      <c r="R3245" t="str">
        <f t="shared" si="451"/>
        <v>Acceptable</v>
      </c>
      <c r="S3245" t="str">
        <f t="shared" si="453"/>
        <v>Safe</v>
      </c>
      <c r="T3245" t="str">
        <f t="shared" si="454"/>
        <v>Acceptable</v>
      </c>
      <c r="U3245" t="str">
        <f t="shared" si="455"/>
        <v>Acceptable</v>
      </c>
      <c r="V3245" t="str">
        <f t="shared" si="456"/>
        <v>Safe</v>
      </c>
      <c r="W3245" t="str">
        <f t="shared" si="457"/>
        <v>Acceptable</v>
      </c>
      <c r="AA3245" t="str">
        <f t="shared" si="458"/>
        <v>Not-Potable</v>
      </c>
      <c r="AB3245" t="str">
        <f t="shared" si="459"/>
        <v>Not-Potable</v>
      </c>
      <c r="AC3245" t="s">
        <v>35</v>
      </c>
    </row>
    <row r="3246" spans="2:29" x14ac:dyDescent="0.3">
      <c r="B3246">
        <v>5.8361045250944903</v>
      </c>
      <c r="C3246">
        <v>277.06571277680598</v>
      </c>
      <c r="D3246">
        <v>177.11487773748701</v>
      </c>
      <c r="E3246">
        <v>3.4581916819703098</v>
      </c>
      <c r="F3246">
        <v>400.16759862891399</v>
      </c>
      <c r="G3246">
        <v>456.73286197733</v>
      </c>
      <c r="H3246">
        <v>17.5522941135964</v>
      </c>
      <c r="I3246">
        <v>72.059865793875801</v>
      </c>
      <c r="J3246">
        <v>3.7389908292912</v>
      </c>
      <c r="O3246" t="str">
        <f t="shared" si="452"/>
        <v>Acidic</v>
      </c>
      <c r="P3246" t="str" cm="1">
        <f t="array" ref="P3246">_xlfn.IFS(C3245&lt;=60,"Soft",
C3245&lt;120,"Moderately Soft",
C3245&lt;=170,"Desirable",
C3245&lt;=240,"Moderately Hard",
C3245&gt;240,"Hard")</f>
        <v>Hard</v>
      </c>
      <c r="Q3246" t="str" cm="1">
        <f t="array" ref="Q3246">_xlfn.IFS(D3245&lt;50,"Non-Beneficial",
D3245&lt;=150,"Excellent",
D3245&lt;=250,"Good",
D3245&lt;=350,"Average",
D3245&lt;=500,"Poor",
D3245&lt;=800,"Very Poor",
D3245&gt;800,"Unacceptable")</f>
        <v>Excellent</v>
      </c>
      <c r="R3246" t="str">
        <f t="shared" si="451"/>
        <v>Needs Boiling</v>
      </c>
      <c r="S3246" t="str">
        <f t="shared" si="453"/>
        <v>Safe</v>
      </c>
      <c r="T3246" t="str">
        <f t="shared" si="454"/>
        <v>Acceptable</v>
      </c>
      <c r="U3246" t="str">
        <f t="shared" si="455"/>
        <v>Acceptable</v>
      </c>
      <c r="V3246" t="str">
        <f t="shared" si="456"/>
        <v>Safe</v>
      </c>
      <c r="W3246" t="str">
        <f t="shared" si="457"/>
        <v>Acceptable</v>
      </c>
      <c r="AA3246" t="str">
        <f t="shared" si="458"/>
        <v>Not-Potable</v>
      </c>
      <c r="AB3246" t="str">
        <f t="shared" si="459"/>
        <v>Not-Potable</v>
      </c>
      <c r="AC3246" t="s">
        <v>35</v>
      </c>
    </row>
    <row r="3247" spans="2:29" x14ac:dyDescent="0.3">
      <c r="B3247">
        <f>$AG$27</f>
        <v>7.080794504276815</v>
      </c>
      <c r="C3247">
        <v>188.53660845841799</v>
      </c>
      <c r="D3247">
        <v>247.11414927377999</v>
      </c>
      <c r="E3247">
        <v>7.1295202684691201</v>
      </c>
      <c r="F3247">
        <f>$AH$27</f>
        <v>333.77577661081307</v>
      </c>
      <c r="G3247">
        <v>555.54853393518999</v>
      </c>
      <c r="H3247">
        <v>16.9592689011278</v>
      </c>
      <c r="I3247">
        <v>56.03870185281</v>
      </c>
      <c r="J3247">
        <v>4.3316909034515003</v>
      </c>
      <c r="O3247" t="str">
        <f t="shared" si="452"/>
        <v>Acidic</v>
      </c>
      <c r="P3247" t="str" cm="1">
        <f t="array" ref="P3247">_xlfn.IFS(C3246&lt;=60,"Soft",
C3246&lt;120,"Moderately Soft",
C3246&lt;=170,"Desirable",
C3246&lt;=240,"Moderately Hard",
C3246&gt;240,"Hard")</f>
        <v>Hard</v>
      </c>
      <c r="Q3247" t="str" cm="1">
        <f t="array" ref="Q3247">_xlfn.IFS(D3246&lt;50,"Non-Beneficial",
D3246&lt;=150,"Excellent",
D3246&lt;=250,"Good",
D3246&lt;=350,"Average",
D3246&lt;=500,"Poor",
D3246&lt;=800,"Very Poor",
D3246&gt;800,"Unacceptable")</f>
        <v>Good</v>
      </c>
      <c r="R3247" t="str">
        <f t="shared" si="451"/>
        <v>Acceptable</v>
      </c>
      <c r="S3247" t="str">
        <f t="shared" si="453"/>
        <v>Unsafe</v>
      </c>
      <c r="T3247" t="str">
        <f t="shared" si="454"/>
        <v>Acceptable</v>
      </c>
      <c r="U3247" t="str">
        <f t="shared" si="455"/>
        <v>Acceptable</v>
      </c>
      <c r="V3247" t="str">
        <f t="shared" si="456"/>
        <v>Safe</v>
      </c>
      <c r="W3247" t="str">
        <f t="shared" si="457"/>
        <v>Acceptable</v>
      </c>
      <c r="AA3247" t="str">
        <f t="shared" si="458"/>
        <v>Not-Potable</v>
      </c>
      <c r="AB3247" t="str">
        <f t="shared" si="459"/>
        <v>Not-Potable</v>
      </c>
      <c r="AC3247" t="s">
        <v>35</v>
      </c>
    </row>
    <row r="3248" spans="2:29" x14ac:dyDescent="0.3">
      <c r="B3248">
        <v>10.6673639341578</v>
      </c>
      <c r="C3248">
        <v>173.38194536496599</v>
      </c>
      <c r="D3248">
        <v>289.12202201016697</v>
      </c>
      <c r="E3248">
        <v>7.07129449336023</v>
      </c>
      <c r="F3248">
        <v>276.63439102605503</v>
      </c>
      <c r="G3248">
        <v>286.06339440843101</v>
      </c>
      <c r="H3248">
        <v>17.685650942924799</v>
      </c>
      <c r="I3248">
        <v>55.147363656627697</v>
      </c>
      <c r="J3248">
        <v>4.1355689094836201</v>
      </c>
      <c r="O3248" t="str">
        <f t="shared" si="452"/>
        <v>Neutral</v>
      </c>
      <c r="P3248" t="str" cm="1">
        <f t="array" ref="P3248">_xlfn.IFS(C3247&lt;=60,"Soft",
C3247&lt;120,"Moderately Soft",
C3247&lt;=170,"Desirable",
C3247&lt;=240,"Moderately Hard",
C3247&gt;240,"Hard")</f>
        <v>Moderately Hard</v>
      </c>
      <c r="Q3248" t="str" cm="1">
        <f t="array" ref="Q3248">_xlfn.IFS(D3247&lt;50,"Non-Beneficial",
D3247&lt;=150,"Excellent",
D3247&lt;=250,"Good",
D3247&lt;=350,"Average",
D3247&lt;=500,"Poor",
D3247&lt;=800,"Very Poor",
D3247&gt;800,"Unacceptable")</f>
        <v>Good</v>
      </c>
      <c r="R3248" t="str">
        <f t="shared" si="451"/>
        <v>Unacceptable</v>
      </c>
      <c r="S3248" t="str">
        <f t="shared" si="453"/>
        <v>Safe</v>
      </c>
      <c r="T3248" t="str">
        <f t="shared" si="454"/>
        <v>Unacceptable</v>
      </c>
      <c r="U3248" t="str">
        <f t="shared" si="455"/>
        <v>Acceptable</v>
      </c>
      <c r="V3248" t="str">
        <f t="shared" si="456"/>
        <v>Safe</v>
      </c>
      <c r="W3248" t="str">
        <f t="shared" si="457"/>
        <v>Acceptable</v>
      </c>
      <c r="AA3248" t="str">
        <f t="shared" si="458"/>
        <v>Not-Potable</v>
      </c>
      <c r="AB3248" t="str">
        <f t="shared" si="459"/>
        <v>Not-Potable</v>
      </c>
      <c r="AC3248" t="s">
        <v>35</v>
      </c>
    </row>
    <row r="3249" spans="2:29" x14ac:dyDescent="0.3">
      <c r="B3249">
        <v>8.6283010740666608</v>
      </c>
      <c r="C3249">
        <v>185.92672305816501</v>
      </c>
      <c r="D3249">
        <v>315.48006463695901</v>
      </c>
      <c r="E3249">
        <v>7.0794622974344898</v>
      </c>
      <c r="F3249">
        <f>$AH$27</f>
        <v>333.77577661081307</v>
      </c>
      <c r="G3249">
        <v>342.35569745032802</v>
      </c>
      <c r="H3249">
        <v>18.248367893304501</v>
      </c>
      <c r="I3249">
        <v>62.188687054721797</v>
      </c>
      <c r="J3249">
        <v>5.10085785413614</v>
      </c>
      <c r="O3249" t="str">
        <f t="shared" si="452"/>
        <v>Alkaline</v>
      </c>
      <c r="P3249" t="str" cm="1">
        <f t="array" ref="P3249">_xlfn.IFS(C3248&lt;=60,"Soft",
C3248&lt;120,"Moderately Soft",
C3248&lt;=170,"Desirable",
C3248&lt;=240,"Moderately Hard",
C3248&gt;240,"Hard")</f>
        <v>Moderately Hard</v>
      </c>
      <c r="Q3249" t="str" cm="1">
        <f t="array" ref="Q3249">_xlfn.IFS(D3248&lt;50,"Non-Beneficial",
D3248&lt;=150,"Excellent",
D3248&lt;=250,"Good",
D3248&lt;=350,"Average",
D3248&lt;=500,"Poor",
D3248&lt;=800,"Very Poor",
D3248&gt;800,"Unacceptable")</f>
        <v>Average</v>
      </c>
      <c r="R3249" t="str">
        <f t="shared" si="451"/>
        <v>Unacceptable</v>
      </c>
      <c r="S3249" t="str">
        <f t="shared" si="453"/>
        <v>Safe</v>
      </c>
      <c r="T3249" t="str">
        <f t="shared" si="454"/>
        <v>Acceptable</v>
      </c>
      <c r="U3249" t="str">
        <f t="shared" si="455"/>
        <v>Acceptable</v>
      </c>
      <c r="V3249" t="str">
        <f t="shared" si="456"/>
        <v>Safe</v>
      </c>
      <c r="W3249" t="str">
        <f t="shared" si="457"/>
        <v>Acceptable</v>
      </c>
      <c r="AA3249" t="str">
        <f t="shared" si="458"/>
        <v>Not-Potable</v>
      </c>
      <c r="AB3249" t="str">
        <f t="shared" si="459"/>
        <v>Not-Potable</v>
      </c>
      <c r="AC3249" t="s">
        <v>35</v>
      </c>
    </row>
    <row r="3250" spans="2:29" x14ac:dyDescent="0.3">
      <c r="B3250">
        <v>6.2601112899358</v>
      </c>
      <c r="C3250">
        <v>211.594112479302</v>
      </c>
      <c r="D3250">
        <v>185.776239689802</v>
      </c>
      <c r="E3250">
        <v>7.1548906939810202</v>
      </c>
      <c r="F3250">
        <v>340.79257395146601</v>
      </c>
      <c r="G3250">
        <v>357.098395487142</v>
      </c>
      <c r="H3250">
        <v>7.9922099713519899</v>
      </c>
      <c r="I3250">
        <v>82.365378259158604</v>
      </c>
      <c r="J3250">
        <v>5.4036148918304701</v>
      </c>
      <c r="O3250" t="str">
        <f t="shared" si="452"/>
        <v>Alkaline</v>
      </c>
      <c r="P3250" t="str" cm="1">
        <f t="array" ref="P3250">_xlfn.IFS(C3249&lt;=60,"Soft",
C3249&lt;120,"Moderately Soft",
C3249&lt;=170,"Desirable",
C3249&lt;=240,"Moderately Hard",
C3249&gt;240,"Hard")</f>
        <v>Moderately Hard</v>
      </c>
      <c r="Q3250" t="str" cm="1">
        <f t="array" ref="Q3250">_xlfn.IFS(D3249&lt;50,"Non-Beneficial",
D3249&lt;=150,"Excellent",
D3249&lt;=250,"Good",
D3249&lt;=350,"Average",
D3249&lt;=500,"Poor",
D3249&lt;=800,"Very Poor",
D3249&gt;800,"Unacceptable")</f>
        <v>Average</v>
      </c>
      <c r="R3250" t="str">
        <f t="shared" si="451"/>
        <v>Unacceptable</v>
      </c>
      <c r="S3250" t="str">
        <f t="shared" si="453"/>
        <v>Safe</v>
      </c>
      <c r="T3250" t="str">
        <f t="shared" si="454"/>
        <v>Acceptable</v>
      </c>
      <c r="U3250" t="str">
        <f t="shared" si="455"/>
        <v>Acceptable</v>
      </c>
      <c r="V3250" t="str">
        <f t="shared" si="456"/>
        <v>Safe</v>
      </c>
      <c r="W3250" t="str">
        <f t="shared" si="457"/>
        <v>Unacceptable</v>
      </c>
      <c r="AA3250" t="str">
        <f t="shared" si="458"/>
        <v>Not-Potable</v>
      </c>
      <c r="AB3250" t="str">
        <f t="shared" si="459"/>
        <v>Not-Potable</v>
      </c>
      <c r="AC3250" t="s">
        <v>35</v>
      </c>
    </row>
    <row r="3251" spans="2:29" x14ac:dyDescent="0.3">
      <c r="B3251">
        <v>10.8081569388427</v>
      </c>
      <c r="C3251">
        <v>198.59675077781901</v>
      </c>
      <c r="D3251">
        <v>296.14348790080999</v>
      </c>
      <c r="E3251">
        <v>5.78241774603931</v>
      </c>
      <c r="F3251">
        <v>304.62206120445302</v>
      </c>
      <c r="G3251">
        <v>383.26941036068399</v>
      </c>
      <c r="H3251">
        <v>14.9028203379521</v>
      </c>
      <c r="I3251">
        <v>47.896406489715197</v>
      </c>
      <c r="J3251">
        <v>4.36254222666002</v>
      </c>
      <c r="O3251" t="str">
        <f t="shared" si="452"/>
        <v>Acidic</v>
      </c>
      <c r="P3251" t="str" cm="1">
        <f t="array" ref="P3251">_xlfn.IFS(C3250&lt;=60,"Soft",
C3250&lt;120,"Moderately Soft",
C3250&lt;=170,"Desirable",
C3250&lt;=240,"Moderately Hard",
C3250&gt;240,"Hard")</f>
        <v>Moderately Hard</v>
      </c>
      <c r="Q3251" t="str" cm="1">
        <f t="array" ref="Q3251">_xlfn.IFS(D3250&lt;50,"Non-Beneficial",
D3250&lt;=150,"Excellent",
D3250&lt;=250,"Good",
D3250&lt;=350,"Average",
D3250&lt;=500,"Poor",
D3250&lt;=800,"Very Poor",
D3250&gt;800,"Unacceptable")</f>
        <v>Good</v>
      </c>
      <c r="R3251" t="str">
        <f t="shared" si="451"/>
        <v>Unacceptable</v>
      </c>
      <c r="S3251" t="str">
        <f t="shared" si="453"/>
        <v>Safe</v>
      </c>
      <c r="T3251" t="str">
        <f t="shared" si="454"/>
        <v>Acceptable</v>
      </c>
      <c r="U3251" t="str">
        <f t="shared" si="455"/>
        <v>Acceptable</v>
      </c>
      <c r="V3251" t="str">
        <f t="shared" si="456"/>
        <v>Unsafe</v>
      </c>
      <c r="W3251" t="str">
        <f t="shared" si="457"/>
        <v>Unacceptable</v>
      </c>
      <c r="AA3251" t="str">
        <f t="shared" si="458"/>
        <v>Not-Potable</v>
      </c>
      <c r="AB3251" t="str">
        <f t="shared" si="459"/>
        <v>Not-Potable</v>
      </c>
      <c r="AC3251" t="s">
        <v>35</v>
      </c>
    </row>
    <row r="3252" spans="2:29" x14ac:dyDescent="0.3">
      <c r="B3252">
        <v>7.3719141559067403</v>
      </c>
      <c r="C3252">
        <v>148.19369756144999</v>
      </c>
      <c r="D3252">
        <v>420.59380417177499</v>
      </c>
      <c r="E3252">
        <v>7.9667104385750198</v>
      </c>
      <c r="F3252">
        <v>324.546262055505</v>
      </c>
      <c r="G3252">
        <v>544.84843182535997</v>
      </c>
      <c r="H3252">
        <v>17.166503848542</v>
      </c>
      <c r="I3252">
        <v>62.677756321840803</v>
      </c>
      <c r="J3252">
        <v>4.3389573258796901</v>
      </c>
      <c r="O3252" t="str">
        <f t="shared" si="452"/>
        <v>Alkaline</v>
      </c>
      <c r="P3252" t="str" cm="1">
        <f t="array" ref="P3252">_xlfn.IFS(C3251&lt;=60,"Soft",
C3251&lt;120,"Moderately Soft",
C3251&lt;=170,"Desirable",
C3251&lt;=240,"Moderately Hard",
C3251&gt;240,"Hard")</f>
        <v>Moderately Hard</v>
      </c>
      <c r="Q3252" t="str" cm="1">
        <f t="array" ref="Q3252">_xlfn.IFS(D3251&lt;50,"Non-Beneficial",
D3251&lt;=150,"Excellent",
D3251&lt;=250,"Good",
D3251&lt;=350,"Average",
D3251&lt;=500,"Poor",
D3251&lt;=800,"Very Poor",
D3251&gt;800,"Unacceptable")</f>
        <v>Average</v>
      </c>
      <c r="R3252" t="str">
        <f t="shared" si="451"/>
        <v>Needs Boiling</v>
      </c>
      <c r="S3252" t="str">
        <f t="shared" si="453"/>
        <v>Safe</v>
      </c>
      <c r="T3252" t="str">
        <f t="shared" si="454"/>
        <v>Acceptable</v>
      </c>
      <c r="U3252" t="str">
        <f t="shared" si="455"/>
        <v>Acceptable</v>
      </c>
      <c r="V3252" t="str">
        <f t="shared" si="456"/>
        <v>Safe</v>
      </c>
      <c r="W3252" t="str">
        <f t="shared" si="457"/>
        <v>Acceptable</v>
      </c>
      <c r="AA3252" t="str">
        <f t="shared" si="458"/>
        <v>Not-Potable</v>
      </c>
      <c r="AB3252" t="str">
        <f t="shared" si="459"/>
        <v>Potable</v>
      </c>
      <c r="AC3252" t="s">
        <v>35</v>
      </c>
    </row>
    <row r="3253" spans="2:29" x14ac:dyDescent="0.3">
      <c r="B3253">
        <v>4.8255914581546202</v>
      </c>
      <c r="C3253">
        <v>234.78390381561201</v>
      </c>
      <c r="D3253">
        <v>111.423926320551</v>
      </c>
      <c r="E3253">
        <v>6.4427692921509898</v>
      </c>
      <c r="F3253">
        <v>370.41683102859503</v>
      </c>
      <c r="G3253">
        <v>370.18894805413601</v>
      </c>
      <c r="H3253">
        <v>13.0463545770815</v>
      </c>
      <c r="I3253">
        <v>46.315992189045502</v>
      </c>
      <c r="J3253">
        <v>3.4630971535736301</v>
      </c>
      <c r="O3253" t="str">
        <f t="shared" si="452"/>
        <v>Neutral</v>
      </c>
      <c r="P3253" t="str" cm="1">
        <f t="array" ref="P3253">_xlfn.IFS(C3252&lt;=60,"Soft",
C3252&lt;120,"Moderately Soft",
C3252&lt;=170,"Desirable",
C3252&lt;=240,"Moderately Hard",
C3252&gt;240,"Hard")</f>
        <v>Desirable</v>
      </c>
      <c r="Q3253" t="str" cm="1">
        <f t="array" ref="Q3253">_xlfn.IFS(D3252&lt;50,"Non-Beneficial",
D3252&lt;=150,"Excellent",
D3252&lt;=250,"Good",
D3252&lt;=350,"Average",
D3252&lt;=500,"Poor",
D3252&lt;=800,"Very Poor",
D3252&gt;800,"Unacceptable")</f>
        <v>Poor</v>
      </c>
      <c r="R3253" t="str">
        <f t="shared" si="451"/>
        <v>Unacceptable</v>
      </c>
      <c r="S3253" t="str">
        <f t="shared" si="453"/>
        <v>Safe</v>
      </c>
      <c r="T3253" t="str">
        <f t="shared" si="454"/>
        <v>Unacceptable</v>
      </c>
      <c r="U3253" t="str">
        <f t="shared" si="455"/>
        <v>Acceptable</v>
      </c>
      <c r="V3253" t="str">
        <f t="shared" si="456"/>
        <v>Safe</v>
      </c>
      <c r="W3253" t="str">
        <f t="shared" si="457"/>
        <v>Acceptable</v>
      </c>
      <c r="AA3253" t="str">
        <f t="shared" si="458"/>
        <v>Not-Potable</v>
      </c>
      <c r="AB3253" t="str">
        <f t="shared" si="459"/>
        <v>Not-Potable</v>
      </c>
      <c r="AC3253" t="s">
        <v>35</v>
      </c>
    </row>
    <row r="3254" spans="2:29" x14ac:dyDescent="0.3">
      <c r="B3254">
        <v>4.8688271354053096</v>
      </c>
      <c r="C3254">
        <v>258.67895883782398</v>
      </c>
      <c r="D3254">
        <v>134.00385532064499</v>
      </c>
      <c r="E3254">
        <v>4.8809103387274</v>
      </c>
      <c r="F3254">
        <f>$AH$27</f>
        <v>333.77577661081307</v>
      </c>
      <c r="G3254">
        <v>328.76452943351399</v>
      </c>
      <c r="H3254">
        <v>17.352080412554301</v>
      </c>
      <c r="I3254">
        <v>55.968216701382502</v>
      </c>
      <c r="J3254">
        <v>3.2556001735668598</v>
      </c>
      <c r="O3254" t="str">
        <f t="shared" si="452"/>
        <v>Acidic</v>
      </c>
      <c r="P3254" t="str" cm="1">
        <f t="array" ref="P3254">_xlfn.IFS(C3253&lt;=60,"Soft",
C3253&lt;120,"Moderately Soft",
C3253&lt;=170,"Desirable",
C3253&lt;=240,"Moderately Hard",
C3253&gt;240,"Hard")</f>
        <v>Moderately Hard</v>
      </c>
      <c r="Q3254" t="str" cm="1">
        <f t="array" ref="Q3254">_xlfn.IFS(D3253&lt;50,"Non-Beneficial",
D3253&lt;=150,"Excellent",
D3253&lt;=250,"Good",
D3253&lt;=350,"Average",
D3253&lt;=500,"Poor",
D3253&lt;=800,"Very Poor",
D3253&gt;800,"Unacceptable")</f>
        <v>Excellent</v>
      </c>
      <c r="R3254" t="str">
        <f t="shared" si="451"/>
        <v>Needs Boiling</v>
      </c>
      <c r="S3254" t="str">
        <f t="shared" si="453"/>
        <v>Safe</v>
      </c>
      <c r="T3254" t="str">
        <f t="shared" si="454"/>
        <v>Acceptable</v>
      </c>
      <c r="U3254" t="str">
        <f t="shared" si="455"/>
        <v>Acceptable</v>
      </c>
      <c r="V3254" t="str">
        <f t="shared" si="456"/>
        <v>Safe</v>
      </c>
      <c r="W3254" t="str">
        <f t="shared" si="457"/>
        <v>Acceptable</v>
      </c>
      <c r="AA3254" t="str">
        <f t="shared" si="458"/>
        <v>Not-Potable</v>
      </c>
      <c r="AB3254" t="str">
        <f t="shared" si="459"/>
        <v>Potable</v>
      </c>
      <c r="AC3254" t="s">
        <v>35</v>
      </c>
    </row>
    <row r="3255" spans="2:29" x14ac:dyDescent="0.3">
      <c r="B3255">
        <v>7.3954508468862503</v>
      </c>
      <c r="C3255">
        <v>190.477891696097</v>
      </c>
      <c r="D3255">
        <v>225.615083113986</v>
      </c>
      <c r="E3255">
        <v>8.3101949977630394</v>
      </c>
      <c r="F3255">
        <v>294.03039494556901</v>
      </c>
      <c r="G3255">
        <v>413.91029295943798</v>
      </c>
      <c r="H3255">
        <v>13.301373637328901</v>
      </c>
      <c r="I3255">
        <v>63.410178136523399</v>
      </c>
      <c r="J3255">
        <v>4.9902356333779698</v>
      </c>
      <c r="O3255" t="str">
        <f t="shared" si="452"/>
        <v>Acidic</v>
      </c>
      <c r="P3255" t="str" cm="1">
        <f t="array" ref="P3255">_xlfn.IFS(C3254&lt;=60,"Soft",
C3254&lt;120,"Moderately Soft",
C3254&lt;=170,"Desirable",
C3254&lt;=240,"Moderately Hard",
C3254&gt;240,"Hard")</f>
        <v>Hard</v>
      </c>
      <c r="Q3255" t="str" cm="1">
        <f t="array" ref="Q3255">_xlfn.IFS(D3254&lt;50,"Non-Beneficial",
D3254&lt;=150,"Excellent",
D3254&lt;=250,"Good",
D3254&lt;=350,"Average",
D3254&lt;=500,"Poor",
D3254&lt;=800,"Very Poor",
D3254&gt;800,"Unacceptable")</f>
        <v>Excellent</v>
      </c>
      <c r="R3255" t="str">
        <f t="shared" si="451"/>
        <v>Acceptable</v>
      </c>
      <c r="S3255" t="str">
        <f t="shared" si="453"/>
        <v>Safe</v>
      </c>
      <c r="T3255" t="str">
        <f t="shared" si="454"/>
        <v>Acceptable</v>
      </c>
      <c r="U3255" t="str">
        <f t="shared" si="455"/>
        <v>Acceptable</v>
      </c>
      <c r="V3255" t="str">
        <f t="shared" si="456"/>
        <v>Safe</v>
      </c>
      <c r="W3255" t="str">
        <f t="shared" si="457"/>
        <v>Acceptable</v>
      </c>
      <c r="AA3255" t="str">
        <f t="shared" si="458"/>
        <v>Not-Potable</v>
      </c>
      <c r="AB3255" t="str">
        <f t="shared" si="459"/>
        <v>Not-Potable</v>
      </c>
      <c r="AC3255" t="s">
        <v>35</v>
      </c>
    </row>
    <row r="3256" spans="2:29" x14ac:dyDescent="0.3">
      <c r="B3256">
        <v>8.8621127096332799</v>
      </c>
      <c r="C3256">
        <v>131.635176547594</v>
      </c>
      <c r="D3256">
        <v>174.33601852796801</v>
      </c>
      <c r="E3256">
        <v>7.6395728869496899</v>
      </c>
      <c r="F3256">
        <v>340.133165330167</v>
      </c>
      <c r="G3256">
        <v>399.46284357341102</v>
      </c>
      <c r="H3256">
        <v>16.712206324208001</v>
      </c>
      <c r="I3256">
        <v>53.594103522317099</v>
      </c>
      <c r="J3256">
        <v>4.95508179266014</v>
      </c>
      <c r="O3256" t="str">
        <f t="shared" si="452"/>
        <v>Neutral</v>
      </c>
      <c r="P3256" t="str" cm="1">
        <f t="array" ref="P3256">_xlfn.IFS(C3255&lt;=60,"Soft",
C3255&lt;120,"Moderately Soft",
C3255&lt;=170,"Desirable",
C3255&lt;=240,"Moderately Hard",
C3255&gt;240,"Hard")</f>
        <v>Moderately Hard</v>
      </c>
      <c r="Q3256" t="str" cm="1">
        <f t="array" ref="Q3256">_xlfn.IFS(D3255&lt;50,"Non-Beneficial",
D3255&lt;=150,"Excellent",
D3255&lt;=250,"Good",
D3255&lt;=350,"Average",
D3255&lt;=500,"Poor",
D3255&lt;=800,"Very Poor",
D3255&gt;800,"Unacceptable")</f>
        <v>Good</v>
      </c>
      <c r="R3256" t="str">
        <f t="shared" si="451"/>
        <v>Unacceptable</v>
      </c>
      <c r="S3256" t="str">
        <f t="shared" si="453"/>
        <v>Safe</v>
      </c>
      <c r="T3256" t="str">
        <f t="shared" si="454"/>
        <v>Acceptable</v>
      </c>
      <c r="U3256" t="str">
        <f t="shared" si="455"/>
        <v>Acceptable</v>
      </c>
      <c r="V3256" t="str">
        <f t="shared" si="456"/>
        <v>Safe</v>
      </c>
      <c r="W3256" t="str">
        <f t="shared" si="457"/>
        <v>Acceptable</v>
      </c>
      <c r="AA3256" t="str">
        <f t="shared" si="458"/>
        <v>Not-Potable</v>
      </c>
      <c r="AB3256" t="str">
        <f t="shared" si="459"/>
        <v>Potable</v>
      </c>
      <c r="AC3256" t="s">
        <v>35</v>
      </c>
    </row>
    <row r="3257" spans="2:29" x14ac:dyDescent="0.3">
      <c r="B3257">
        <v>6.0089736099995301</v>
      </c>
      <c r="C3257">
        <v>225.08023382786899</v>
      </c>
      <c r="D3257">
        <v>51.000941726993197</v>
      </c>
      <c r="E3257">
        <v>7.45223618975675</v>
      </c>
      <c r="F3257">
        <v>336.11899995503398</v>
      </c>
      <c r="G3257">
        <v>325.13449216678998</v>
      </c>
      <c r="H3257">
        <v>11.0799515485892</v>
      </c>
      <c r="I3257">
        <v>36.341011834916202</v>
      </c>
      <c r="J3257">
        <v>4.0123403833527904</v>
      </c>
      <c r="O3257" t="str">
        <f t="shared" si="452"/>
        <v>Alkaline</v>
      </c>
      <c r="P3257" t="str" cm="1">
        <f t="array" ref="P3257">_xlfn.IFS(C3256&lt;=60,"Soft",
C3256&lt;120,"Moderately Soft",
C3256&lt;=170,"Desirable",
C3256&lt;=240,"Moderately Hard",
C3256&gt;240,"Hard")</f>
        <v>Desirable</v>
      </c>
      <c r="Q3257" t="str" cm="1">
        <f t="array" ref="Q3257">_xlfn.IFS(D3256&lt;50,"Non-Beneficial",
D3256&lt;=150,"Excellent",
D3256&lt;=250,"Good",
D3256&lt;=350,"Average",
D3256&lt;=500,"Poor",
D3256&lt;=800,"Very Poor",
D3256&gt;800,"Unacceptable")</f>
        <v>Good</v>
      </c>
      <c r="R3257" t="str">
        <f t="shared" si="451"/>
        <v>Unacceptable</v>
      </c>
      <c r="S3257" t="str">
        <f t="shared" si="453"/>
        <v>Safe</v>
      </c>
      <c r="T3257" t="str">
        <f t="shared" si="454"/>
        <v>Acceptable</v>
      </c>
      <c r="U3257" t="str">
        <f t="shared" si="455"/>
        <v>Acceptable</v>
      </c>
      <c r="V3257" t="str">
        <f t="shared" si="456"/>
        <v>Safe</v>
      </c>
      <c r="W3257" t="str">
        <f t="shared" si="457"/>
        <v>Acceptable</v>
      </c>
      <c r="AA3257" t="str">
        <f t="shared" si="458"/>
        <v>Not-Potable</v>
      </c>
      <c r="AB3257" t="str">
        <f t="shared" si="459"/>
        <v>Not-Potable</v>
      </c>
      <c r="AC3257" t="s">
        <v>35</v>
      </c>
    </row>
    <row r="3258" spans="2:29" x14ac:dyDescent="0.3">
      <c r="B3258">
        <v>7.60722391123549</v>
      </c>
      <c r="C3258">
        <v>160.56525304772001</v>
      </c>
      <c r="D3258">
        <v>391.84846719643099</v>
      </c>
      <c r="E3258">
        <v>7.8264110490998897</v>
      </c>
      <c r="F3258">
        <v>312.05606645941998</v>
      </c>
      <c r="G3258">
        <v>503.15807853477799</v>
      </c>
      <c r="H3258">
        <v>13.3669944901728</v>
      </c>
      <c r="I3258">
        <v>62.022307891818997</v>
      </c>
      <c r="J3258">
        <v>3.5250271306094501</v>
      </c>
      <c r="O3258" t="str">
        <f t="shared" si="452"/>
        <v>Acidic</v>
      </c>
      <c r="P3258" t="str" cm="1">
        <f t="array" ref="P3258">_xlfn.IFS(C3257&lt;=60,"Soft",
C3257&lt;120,"Moderately Soft",
C3257&lt;=170,"Desirable",
C3257&lt;=240,"Moderately Hard",
C3257&gt;240,"Hard")</f>
        <v>Moderately Hard</v>
      </c>
      <c r="Q3258" t="str" cm="1">
        <f t="array" ref="Q3258">_xlfn.IFS(D3257&lt;50,"Non-Beneficial",
D3257&lt;=150,"Excellent",
D3257&lt;=250,"Good",
D3257&lt;=350,"Average",
D3257&lt;=500,"Poor",
D3257&lt;=800,"Very Poor",
D3257&gt;800,"Unacceptable")</f>
        <v>Excellent</v>
      </c>
      <c r="R3258" t="str">
        <f t="shared" si="451"/>
        <v>Unacceptable</v>
      </c>
      <c r="S3258" t="str">
        <f t="shared" si="453"/>
        <v>Safe</v>
      </c>
      <c r="T3258" t="str">
        <f t="shared" si="454"/>
        <v>Acceptable</v>
      </c>
      <c r="U3258" t="str">
        <f t="shared" si="455"/>
        <v>Acceptable</v>
      </c>
      <c r="V3258" t="str">
        <f t="shared" si="456"/>
        <v>Safe</v>
      </c>
      <c r="W3258" t="str">
        <f t="shared" si="457"/>
        <v>Acceptable</v>
      </c>
      <c r="AA3258" t="str">
        <f t="shared" si="458"/>
        <v>Not-Potable</v>
      </c>
      <c r="AB3258" t="str">
        <f t="shared" si="459"/>
        <v>Not-Potable</v>
      </c>
      <c r="AC3258" t="s">
        <v>35</v>
      </c>
    </row>
    <row r="3259" spans="2:29" x14ac:dyDescent="0.3">
      <c r="B3259">
        <v>6.6833676967207998</v>
      </c>
      <c r="C3259">
        <v>272.11169845272298</v>
      </c>
      <c r="D3259">
        <v>189.89316768242702</v>
      </c>
      <c r="E3259">
        <v>5.3362019935642699</v>
      </c>
      <c r="F3259">
        <v>336.55510014378302</v>
      </c>
      <c r="G3259">
        <v>307.72500903710397</v>
      </c>
      <c r="H3259">
        <v>20.178716181851399</v>
      </c>
      <c r="I3259">
        <v>75.402260283618702</v>
      </c>
      <c r="J3259">
        <v>5.2080611341648799</v>
      </c>
      <c r="O3259" t="str">
        <f t="shared" si="452"/>
        <v>Neutral</v>
      </c>
      <c r="P3259" t="str" cm="1">
        <f t="array" ref="P3259">_xlfn.IFS(C3258&lt;=60,"Soft",
C3258&lt;120,"Moderately Soft",
C3258&lt;=170,"Desirable",
C3258&lt;=240,"Moderately Hard",
C3258&gt;240,"Hard")</f>
        <v>Desirable</v>
      </c>
      <c r="Q3259" t="str" cm="1">
        <f t="array" ref="Q3259">_xlfn.IFS(D3258&lt;50,"Non-Beneficial",
D3258&lt;=150,"Excellent",
D3258&lt;=250,"Good",
D3258&lt;=350,"Average",
D3258&lt;=500,"Poor",
D3258&lt;=800,"Very Poor",
D3258&gt;800,"Unacceptable")</f>
        <v>Poor</v>
      </c>
      <c r="R3259" t="str">
        <f t="shared" si="451"/>
        <v>Unacceptable</v>
      </c>
      <c r="S3259" t="str">
        <f t="shared" si="453"/>
        <v>Safe</v>
      </c>
      <c r="T3259" t="str">
        <f t="shared" si="454"/>
        <v>Unacceptable</v>
      </c>
      <c r="U3259" t="str">
        <f t="shared" si="455"/>
        <v>Acceptable</v>
      </c>
      <c r="V3259" t="str">
        <f t="shared" si="456"/>
        <v>Safe</v>
      </c>
      <c r="W3259" t="str">
        <f t="shared" si="457"/>
        <v>Acceptable</v>
      </c>
      <c r="AA3259" t="str">
        <f t="shared" si="458"/>
        <v>Not-Potable</v>
      </c>
      <c r="AB3259" t="str">
        <f t="shared" si="459"/>
        <v>Not-Potable</v>
      </c>
      <c r="AC3259" t="s">
        <v>35</v>
      </c>
    </row>
    <row r="3260" spans="2:29" x14ac:dyDescent="0.3">
      <c r="B3260">
        <v>6.6384114492334003</v>
      </c>
      <c r="C3260">
        <v>180.826667436929</v>
      </c>
      <c r="D3260">
        <v>97.725048141796591</v>
      </c>
      <c r="E3260">
        <v>8.2959830924168791</v>
      </c>
      <c r="F3260">
        <f>$AH$27</f>
        <v>333.77577661081307</v>
      </c>
      <c r="G3260">
        <v>401.11114339978502</v>
      </c>
      <c r="H3260">
        <v>12.6015173314394</v>
      </c>
      <c r="I3260">
        <v>61.051889247919497</v>
      </c>
      <c r="J3260">
        <v>5.16405662030368</v>
      </c>
      <c r="O3260" t="str">
        <f t="shared" si="452"/>
        <v>Drinkable</v>
      </c>
      <c r="P3260" t="str" cm="1">
        <f t="array" ref="P3260">_xlfn.IFS(C3259&lt;=60,"Soft",
C3259&lt;120,"Moderately Soft",
C3259&lt;=170,"Desirable",
C3259&lt;=240,"Moderately Hard",
C3259&gt;240,"Hard")</f>
        <v>Hard</v>
      </c>
      <c r="Q3260" t="str" cm="1">
        <f t="array" ref="Q3260">_xlfn.IFS(D3259&lt;50,"Non-Beneficial",
D3259&lt;=150,"Excellent",
D3259&lt;=250,"Good",
D3259&lt;=350,"Average",
D3259&lt;=500,"Poor",
D3259&lt;=800,"Very Poor",
D3259&gt;800,"Unacceptable")</f>
        <v>Good</v>
      </c>
      <c r="R3260" t="str">
        <f t="shared" si="451"/>
        <v>Needs Boiling</v>
      </c>
      <c r="S3260" t="str">
        <f t="shared" si="453"/>
        <v>Safe</v>
      </c>
      <c r="T3260" t="str">
        <f t="shared" si="454"/>
        <v>Acceptable</v>
      </c>
      <c r="U3260" t="str">
        <f t="shared" si="455"/>
        <v>Unacceptable</v>
      </c>
      <c r="V3260" t="str">
        <f t="shared" si="456"/>
        <v>Safe</v>
      </c>
      <c r="W3260" t="str">
        <f t="shared" si="457"/>
        <v>Unacceptable</v>
      </c>
      <c r="AA3260" t="str">
        <f t="shared" si="458"/>
        <v>Not-Potable</v>
      </c>
      <c r="AB3260" t="str">
        <f t="shared" si="459"/>
        <v>Not-Potable</v>
      </c>
      <c r="AC3260" t="s">
        <v>35</v>
      </c>
    </row>
    <row r="3261" spans="2:29" x14ac:dyDescent="0.3">
      <c r="B3261">
        <v>9.2713554467677692</v>
      </c>
      <c r="C3261">
        <v>181.25961724022201</v>
      </c>
      <c r="D3261">
        <v>165.40979048004101</v>
      </c>
      <c r="E3261">
        <v>7.0224991785142201</v>
      </c>
      <c r="F3261">
        <v>309.23886511461501</v>
      </c>
      <c r="G3261">
        <v>487.69278784471499</v>
      </c>
      <c r="H3261">
        <v>13.228440998934699</v>
      </c>
      <c r="I3261">
        <f>$AI$27</f>
        <v>66.396292946768</v>
      </c>
      <c r="J3261">
        <v>4.3339528975309296</v>
      </c>
      <c r="O3261" t="str">
        <f t="shared" si="452"/>
        <v>Drinkable</v>
      </c>
      <c r="P3261" t="str" cm="1">
        <f t="array" ref="P3261">_xlfn.IFS(C3260&lt;=60,"Soft",
C3260&lt;120,"Moderately Soft",
C3260&lt;=170,"Desirable",
C3260&lt;=240,"Moderately Hard",
C3260&gt;240,"Hard")</f>
        <v>Moderately Hard</v>
      </c>
      <c r="Q3261" t="str" cm="1">
        <f t="array" ref="Q3261">_xlfn.IFS(D3260&lt;50,"Non-Beneficial",
D3260&lt;=150,"Excellent",
D3260&lt;=250,"Good",
D3260&lt;=350,"Average",
D3260&lt;=500,"Poor",
D3260&lt;=800,"Very Poor",
D3260&gt;800,"Unacceptable")</f>
        <v>Excellent</v>
      </c>
      <c r="R3261" t="str">
        <f t="shared" si="451"/>
        <v>Unacceptable</v>
      </c>
      <c r="S3261" t="str">
        <f t="shared" si="453"/>
        <v>Safe</v>
      </c>
      <c r="T3261" t="str">
        <f t="shared" si="454"/>
        <v>Acceptable</v>
      </c>
      <c r="U3261" t="str">
        <f t="shared" si="455"/>
        <v>Acceptable</v>
      </c>
      <c r="V3261" t="str">
        <f t="shared" si="456"/>
        <v>Safe</v>
      </c>
      <c r="W3261" t="str">
        <f t="shared" si="457"/>
        <v>Unacceptable</v>
      </c>
      <c r="AA3261" t="str">
        <f t="shared" si="458"/>
        <v>Not-Potable</v>
      </c>
      <c r="AB3261" t="str">
        <f t="shared" si="459"/>
        <v>Not-Potable</v>
      </c>
      <c r="AC3261" t="s">
        <v>35</v>
      </c>
    </row>
    <row r="3262" spans="2:29" x14ac:dyDescent="0.3">
      <c r="B3262">
        <f>$AG$27</f>
        <v>7.080794504276815</v>
      </c>
      <c r="C3262">
        <v>134.73685568990101</v>
      </c>
      <c r="D3262">
        <v>90.00025591189231</v>
      </c>
      <c r="E3262">
        <v>9.0262927229750201</v>
      </c>
      <c r="F3262">
        <f>$AH$27</f>
        <v>333.77577661081307</v>
      </c>
      <c r="G3262">
        <v>428.213986992993</v>
      </c>
      <c r="H3262">
        <v>8.6686721820234407</v>
      </c>
      <c r="I3262">
        <v>74.773392406571205</v>
      </c>
      <c r="J3262">
        <v>3.6995580484850401</v>
      </c>
      <c r="O3262" t="str">
        <f t="shared" si="452"/>
        <v>Alkaline</v>
      </c>
      <c r="P3262" t="str" cm="1">
        <f t="array" ref="P3262">_xlfn.IFS(C3261&lt;=60,"Soft",
C3261&lt;120,"Moderately Soft",
C3261&lt;=170,"Desirable",
C3261&lt;=240,"Moderately Hard",
C3261&gt;240,"Hard")</f>
        <v>Moderately Hard</v>
      </c>
      <c r="Q3262" t="str" cm="1">
        <f t="array" ref="Q3262">_xlfn.IFS(D3261&lt;50,"Non-Beneficial",
D3261&lt;=150,"Excellent",
D3261&lt;=250,"Good",
D3261&lt;=350,"Average",
D3261&lt;=500,"Poor",
D3261&lt;=800,"Very Poor",
D3261&gt;800,"Unacceptable")</f>
        <v>Good</v>
      </c>
      <c r="R3262" t="str">
        <f t="shared" si="451"/>
        <v>Unacceptable</v>
      </c>
      <c r="S3262" t="str">
        <f t="shared" si="453"/>
        <v>Safe</v>
      </c>
      <c r="T3262" t="str">
        <f t="shared" si="454"/>
        <v>Acceptable</v>
      </c>
      <c r="U3262" t="str">
        <f t="shared" si="455"/>
        <v>Acceptable</v>
      </c>
      <c r="V3262" t="str">
        <f t="shared" si="456"/>
        <v>Safe</v>
      </c>
      <c r="W3262" t="str">
        <f t="shared" si="457"/>
        <v>Acceptable</v>
      </c>
      <c r="AA3262" t="str">
        <f t="shared" si="458"/>
        <v>Not-Potable</v>
      </c>
      <c r="AB3262" t="str">
        <f t="shared" si="459"/>
        <v>Not-Potable</v>
      </c>
      <c r="AC3262" t="s">
        <v>35</v>
      </c>
    </row>
    <row r="3263" spans="2:29" x14ac:dyDescent="0.3">
      <c r="B3263">
        <v>3.6299220648807098</v>
      </c>
      <c r="C3263">
        <v>244.18739150014099</v>
      </c>
      <c r="D3263">
        <v>248.56633209372202</v>
      </c>
      <c r="E3263">
        <v>6.6180710662198701</v>
      </c>
      <c r="F3263">
        <v>366.96787330342198</v>
      </c>
      <c r="G3263">
        <v>442.076336615998</v>
      </c>
      <c r="H3263">
        <v>13.302880139674</v>
      </c>
      <c r="I3263">
        <v>59.4892935071274</v>
      </c>
      <c r="J3263">
        <v>4.7548263932198402</v>
      </c>
      <c r="O3263" t="str">
        <f t="shared" si="452"/>
        <v>Neutral</v>
      </c>
      <c r="P3263" t="str" cm="1">
        <f t="array" ref="P3263">_xlfn.IFS(C3262&lt;=60,"Soft",
C3262&lt;120,"Moderately Soft",
C3262&lt;=170,"Desirable",
C3262&lt;=240,"Moderately Hard",
C3262&gt;240,"Hard")</f>
        <v>Desirable</v>
      </c>
      <c r="Q3263" t="str" cm="1">
        <f t="array" ref="Q3263">_xlfn.IFS(D3262&lt;50,"Non-Beneficial",
D3262&lt;=150,"Excellent",
D3262&lt;=250,"Good",
D3262&lt;=350,"Average",
D3262&lt;=500,"Poor",
D3262&lt;=800,"Very Poor",
D3262&gt;800,"Unacceptable")</f>
        <v>Excellent</v>
      </c>
      <c r="R3263" t="str">
        <f t="shared" si="451"/>
        <v>Unacceptable</v>
      </c>
      <c r="S3263" t="str">
        <f t="shared" si="453"/>
        <v>Safe</v>
      </c>
      <c r="T3263" t="str">
        <f t="shared" si="454"/>
        <v>Acceptable</v>
      </c>
      <c r="U3263" t="str">
        <f t="shared" si="455"/>
        <v>Acceptable</v>
      </c>
      <c r="V3263" t="str">
        <f t="shared" si="456"/>
        <v>Safe</v>
      </c>
      <c r="W3263" t="str">
        <f t="shared" si="457"/>
        <v>Acceptable</v>
      </c>
      <c r="AA3263" t="str">
        <f t="shared" si="458"/>
        <v>Not-Potable</v>
      </c>
      <c r="AB3263" t="str">
        <f t="shared" si="459"/>
        <v>Potable</v>
      </c>
      <c r="AC3263" t="s">
        <v>35</v>
      </c>
    </row>
    <row r="3264" spans="2:29" x14ac:dyDescent="0.3">
      <c r="B3264">
        <v>8.3781080228903697</v>
      </c>
      <c r="C3264">
        <v>198.51121267769699</v>
      </c>
      <c r="D3264">
        <v>284.74202580362601</v>
      </c>
      <c r="E3264">
        <v>6.4770567542507003</v>
      </c>
      <c r="F3264">
        <v>319.47718727518298</v>
      </c>
      <c r="G3264">
        <v>499.86699387859801</v>
      </c>
      <c r="H3264">
        <v>15.389083407099401</v>
      </c>
      <c r="I3264">
        <v>35.221200414087299</v>
      </c>
      <c r="J3264">
        <v>4.5246929697770497</v>
      </c>
      <c r="O3264" t="str">
        <f t="shared" si="452"/>
        <v>Acidic</v>
      </c>
      <c r="P3264" t="str" cm="1">
        <f t="array" ref="P3264">_xlfn.IFS(C3263&lt;=60,"Soft",
C3263&lt;120,"Moderately Soft",
C3263&lt;=170,"Desirable",
C3263&lt;=240,"Moderately Hard",
C3263&gt;240,"Hard")</f>
        <v>Hard</v>
      </c>
      <c r="Q3264" t="str" cm="1">
        <f t="array" ref="Q3264">_xlfn.IFS(D3263&lt;50,"Non-Beneficial",
D3263&lt;=150,"Excellent",
D3263&lt;=250,"Good",
D3263&lt;=350,"Average",
D3263&lt;=500,"Poor",
D3263&lt;=800,"Very Poor",
D3263&gt;800,"Unacceptable")</f>
        <v>Good</v>
      </c>
      <c r="R3264" t="str">
        <f t="shared" si="451"/>
        <v>Needs Boiling</v>
      </c>
      <c r="S3264" t="str">
        <f t="shared" si="453"/>
        <v>Safe</v>
      </c>
      <c r="T3264" t="str">
        <f t="shared" si="454"/>
        <v>Acceptable</v>
      </c>
      <c r="U3264" t="str">
        <f t="shared" si="455"/>
        <v>Acceptable</v>
      </c>
      <c r="V3264" t="str">
        <f t="shared" si="456"/>
        <v>Safe</v>
      </c>
      <c r="W3264" t="str">
        <f t="shared" si="457"/>
        <v>Acceptable</v>
      </c>
      <c r="AA3264" t="str">
        <f t="shared" si="458"/>
        <v>Not-Potable</v>
      </c>
      <c r="AB3264" t="str">
        <f t="shared" si="459"/>
        <v>Not-Potable</v>
      </c>
      <c r="AC3264" t="s">
        <v>35</v>
      </c>
    </row>
    <row r="3265" spans="2:29" x14ac:dyDescent="0.3">
      <c r="B3265">
        <v>6.9236360144236002</v>
      </c>
      <c r="C3265">
        <v>260.59315434818802</v>
      </c>
      <c r="D3265">
        <v>247.92525622664002</v>
      </c>
      <c r="E3265">
        <v>5.5011640433813698</v>
      </c>
      <c r="F3265">
        <v>332.23217745927701</v>
      </c>
      <c r="G3265">
        <v>607.77356727420204</v>
      </c>
      <c r="H3265">
        <v>15.483026737237999</v>
      </c>
      <c r="I3265">
        <v>51.535867081372899</v>
      </c>
      <c r="J3265">
        <v>4.0133388007039104</v>
      </c>
      <c r="O3265" t="str">
        <f t="shared" si="452"/>
        <v>Alkaline</v>
      </c>
      <c r="P3265" t="str" cm="1">
        <f t="array" ref="P3265">_xlfn.IFS(C3264&lt;=60,"Soft",
C3264&lt;120,"Moderately Soft",
C3264&lt;=170,"Desirable",
C3264&lt;=240,"Moderately Hard",
C3264&gt;240,"Hard")</f>
        <v>Moderately Hard</v>
      </c>
      <c r="Q3265" t="str" cm="1">
        <f t="array" ref="Q3265">_xlfn.IFS(D3264&lt;50,"Non-Beneficial",
D3264&lt;=150,"Excellent",
D3264&lt;=250,"Good",
D3264&lt;=350,"Average",
D3264&lt;=500,"Poor",
D3264&lt;=800,"Very Poor",
D3264&gt;800,"Unacceptable")</f>
        <v>Average</v>
      </c>
      <c r="R3265" t="str">
        <f t="shared" si="451"/>
        <v>Needs Boiling</v>
      </c>
      <c r="S3265" t="str">
        <f t="shared" si="453"/>
        <v>Safe</v>
      </c>
      <c r="T3265" t="str">
        <f t="shared" si="454"/>
        <v>Acceptable</v>
      </c>
      <c r="U3265" t="str">
        <f t="shared" si="455"/>
        <v>Acceptable</v>
      </c>
      <c r="V3265" t="str">
        <f t="shared" si="456"/>
        <v>Safe</v>
      </c>
      <c r="W3265" t="str">
        <f t="shared" si="457"/>
        <v>Acceptable</v>
      </c>
      <c r="AA3265" t="str">
        <f t="shared" si="458"/>
        <v>Not-Potable</v>
      </c>
      <c r="AB3265" t="str">
        <f t="shared" si="459"/>
        <v>Potable</v>
      </c>
      <c r="AC3265" t="s">
        <v>35</v>
      </c>
    </row>
    <row r="3266" spans="2:29" x14ac:dyDescent="0.3">
      <c r="B3266">
        <v>5.8931034075262296</v>
      </c>
      <c r="C3266">
        <v>239.269481464877</v>
      </c>
      <c r="D3266">
        <v>205.26666155563501</v>
      </c>
      <c r="E3266">
        <v>6.3495608678905198</v>
      </c>
      <c r="F3266">
        <v>341.25636203379599</v>
      </c>
      <c r="G3266">
        <v>403.61755996197502</v>
      </c>
      <c r="H3266">
        <v>18.963706756360601</v>
      </c>
      <c r="I3266">
        <v>63.846319317342697</v>
      </c>
      <c r="J3266">
        <v>4.3907016037980204</v>
      </c>
      <c r="O3266" t="str">
        <f t="shared" si="452"/>
        <v>Neutral</v>
      </c>
      <c r="P3266" t="str" cm="1">
        <f t="array" ref="P3266">_xlfn.IFS(C3265&lt;=60,"Soft",
C3265&lt;120,"Moderately Soft",
C3265&lt;=170,"Desirable",
C3265&lt;=240,"Moderately Hard",
C3265&gt;240,"Hard")</f>
        <v>Hard</v>
      </c>
      <c r="Q3266" t="str" cm="1">
        <f t="array" ref="Q3266">_xlfn.IFS(D3265&lt;50,"Non-Beneficial",
D3265&lt;=150,"Excellent",
D3265&lt;=250,"Good",
D3265&lt;=350,"Average",
D3265&lt;=500,"Poor",
D3265&lt;=800,"Very Poor",
D3265&gt;800,"Unacceptable")</f>
        <v>Good</v>
      </c>
      <c r="R3266" t="str">
        <f t="shared" si="451"/>
        <v>Needs Boiling</v>
      </c>
      <c r="S3266" t="str">
        <f t="shared" si="453"/>
        <v>Safe</v>
      </c>
      <c r="T3266" t="str">
        <f t="shared" si="454"/>
        <v>Unacceptable</v>
      </c>
      <c r="U3266" t="str">
        <f t="shared" si="455"/>
        <v>Acceptable</v>
      </c>
      <c r="V3266" t="str">
        <f t="shared" si="456"/>
        <v>Safe</v>
      </c>
      <c r="W3266" t="str">
        <f t="shared" si="457"/>
        <v>Acceptable</v>
      </c>
      <c r="AA3266" t="str">
        <f t="shared" si="458"/>
        <v>Not-Potable</v>
      </c>
      <c r="AB3266" t="str">
        <f t="shared" si="459"/>
        <v>Not-Potable</v>
      </c>
      <c r="AC3266" t="s">
        <v>35</v>
      </c>
    </row>
    <row r="3267" spans="2:29" x14ac:dyDescent="0.3">
      <c r="B3267">
        <v>8.1973533693848601</v>
      </c>
      <c r="C3267">
        <v>203.10509143464</v>
      </c>
      <c r="D3267">
        <v>277.01794054691101</v>
      </c>
      <c r="E3267">
        <v>6.47291428558764</v>
      </c>
      <c r="F3267">
        <v>328.88683761881799</v>
      </c>
      <c r="G3267">
        <v>444.61272362232501</v>
      </c>
      <c r="H3267">
        <v>14.250875081519601</v>
      </c>
      <c r="I3267">
        <v>62.906205183052997</v>
      </c>
      <c r="J3267">
        <v>3.3618333238544502</v>
      </c>
      <c r="O3267" t="str">
        <f t="shared" si="452"/>
        <v>Acidic</v>
      </c>
      <c r="P3267" t="str" cm="1">
        <f t="array" ref="P3267">_xlfn.IFS(C3266&lt;=60,"Soft",
C3266&lt;120,"Moderately Soft",
C3266&lt;=170,"Desirable",
C3266&lt;=240,"Moderately Hard",
C3266&gt;240,"Hard")</f>
        <v>Moderately Hard</v>
      </c>
      <c r="Q3267" t="str" cm="1">
        <f t="array" ref="Q3267">_xlfn.IFS(D3266&lt;50,"Non-Beneficial",
D3266&lt;=150,"Excellent",
D3266&lt;=250,"Good",
D3266&lt;=350,"Average",
D3266&lt;=500,"Poor",
D3266&lt;=800,"Very Poor",
D3266&gt;800,"Unacceptable")</f>
        <v>Good</v>
      </c>
      <c r="R3267" t="str">
        <f t="shared" ref="R3267:R3278" si="460">IF(E3266&lt;=5,"Acceptable",
IF(E3266&lt;=7,"Needs Boiling","Unacceptable"))</f>
        <v>Needs Boiling</v>
      </c>
      <c r="S3267" t="str">
        <f t="shared" si="453"/>
        <v>Safe</v>
      </c>
      <c r="T3267" t="str">
        <f t="shared" si="454"/>
        <v>Acceptable</v>
      </c>
      <c r="U3267" t="str">
        <f t="shared" si="455"/>
        <v>Acceptable</v>
      </c>
      <c r="V3267" t="str">
        <f t="shared" si="456"/>
        <v>Safe</v>
      </c>
      <c r="W3267" t="str">
        <f t="shared" si="457"/>
        <v>Acceptable</v>
      </c>
      <c r="AA3267" t="str">
        <f t="shared" si="458"/>
        <v>Not-Potable</v>
      </c>
      <c r="AB3267" t="str">
        <f t="shared" si="459"/>
        <v>Potable</v>
      </c>
      <c r="AC3267" t="s">
        <v>35</v>
      </c>
    </row>
    <row r="3268" spans="2:29" x14ac:dyDescent="0.3">
      <c r="B3268">
        <v>8.3729102847671406</v>
      </c>
      <c r="C3268">
        <v>169.08705216090601</v>
      </c>
      <c r="D3268">
        <v>146.22745494434102</v>
      </c>
      <c r="E3268">
        <v>7.5479840183938398</v>
      </c>
      <c r="F3268">
        <f>$AH$27</f>
        <v>333.77577661081307</v>
      </c>
      <c r="G3268">
        <v>464.525552357322</v>
      </c>
      <c r="H3268">
        <v>11.083026574437801</v>
      </c>
      <c r="I3268">
        <v>38.435150778704497</v>
      </c>
      <c r="J3268">
        <v>4.9063582413635398</v>
      </c>
      <c r="O3268" t="str">
        <f t="shared" ref="O3268:O3278" si="461">IF(B3267&lt;3,"Highly Acidic",
IF(AND(B3267&lt;6.52,B3267&gt;=3),"Acidic",
IF(AND(B3267&gt;=6.52,B3267&lt;=6.83),"Drinkable",
IF(AND(B3267&gt;6.83,B3267&lt;8),"Neutral",
IF(AND(B3267&gt;=8,B3267&lt;11),"Alkaline","Highly Alkaline")
))))</f>
        <v>Alkaline</v>
      </c>
      <c r="P3268" t="str" cm="1">
        <f t="array" ref="P3268">_xlfn.IFS(C3267&lt;=60,"Soft",
C3267&lt;120,"Moderately Soft",
C3267&lt;=170,"Desirable",
C3267&lt;=240,"Moderately Hard",
C3267&gt;240,"Hard")</f>
        <v>Moderately Hard</v>
      </c>
      <c r="Q3268" t="str" cm="1">
        <f t="array" ref="Q3268">_xlfn.IFS(D3267&lt;50,"Non-Beneficial",
D3267&lt;=150,"Excellent",
D3267&lt;=250,"Good",
D3267&lt;=350,"Average",
D3267&lt;=500,"Poor",
D3267&lt;=800,"Very Poor",
D3267&gt;800,"Unacceptable")</f>
        <v>Average</v>
      </c>
      <c r="R3268" t="str">
        <f t="shared" si="460"/>
        <v>Needs Boiling</v>
      </c>
      <c r="S3268" t="str">
        <f t="shared" ref="S3268:S3277" si="462">IF(F3267&lt;=400,"Safe","Unsafe")</f>
        <v>Safe</v>
      </c>
      <c r="T3268" t="str">
        <f t="shared" ref="T3268:T3277" si="463">IF(G3267&lt;=500,"Acceptable","Unacceptable")</f>
        <v>Acceptable</v>
      </c>
      <c r="U3268" t="str">
        <f t="shared" ref="U3268:U3277" si="464">IF(H3267&lt;20,"Acceptable","Unacceptable")</f>
        <v>Acceptable</v>
      </c>
      <c r="V3268" t="str">
        <f t="shared" ref="V3268:V3277" si="465">IF(I3267&lt;=80,"Safe","Unsafe")</f>
        <v>Safe</v>
      </c>
      <c r="W3268" t="str">
        <f t="shared" ref="W3268:W3277" si="466">IF(J3267&lt;5,"Acceptable","Unacceptable")</f>
        <v>Acceptable</v>
      </c>
      <c r="AA3268" t="str">
        <f t="shared" ref="AA3268:AA3278" si="467">IF(
       AND(OR(O3268 = "Drinkable",O3268 = "Neutral"),
                OR(P3268 = "Desirable",P3268 = "Moderately Hard"),
                OR(Q3268 = "Excellent",Q3268 = "Good",Q3268 = "Average"),
                OR(R3268 = "Acceptable",R3268 = "Needs Boiling"),
                S3268 = "Safe",
                T3268 = "Acceptable",
                U3268 = "Acceptable",
                V3268 = "Safe",
                W3268 = "Acceptable"
               ),
     "Potable",
    "Not-Potable"
   )</f>
        <v>Not-Potable</v>
      </c>
      <c r="AB3268" t="str">
        <f t="shared" ref="AB3268:AB3278" si="468">IF(
        SUM(
                   IF(OR(O3268 = "Neutral",O3268 = "Drinkable"),1,0),
                   IF(OR(P3268 = "Desirable",P3268 = "Moderately Hard"),1,0),
                   IF(OR(Q3268 = "Good",Q3268 = "Average",Q3268 ="Excellent"),1,0),
                   IF(OR(R3268 = "Acceptable",R3268 = "Needs Boiling"),1,0),
                   IF(S3268 = "Safe",1,0),
                   IF(T3268 = "Acceptable",1,0),
                   IF(U3268 = "Acceptable",1,0),
                   IF(V3268 = "Safe",1,0),
                   IF(W3268 = "Acceptable",1,0)
               )&gt;7,
      "Potable",
      "Not-Potable"
  )</f>
        <v>Potable</v>
      </c>
      <c r="AC3268" t="s">
        <v>35</v>
      </c>
    </row>
    <row r="3269" spans="2:29" x14ac:dyDescent="0.3">
      <c r="B3269">
        <v>8.9899000905570805</v>
      </c>
      <c r="C3269">
        <v>215.04735789310999</v>
      </c>
      <c r="D3269">
        <v>159.21412017954199</v>
      </c>
      <c r="E3269">
        <v>6.29731152709713</v>
      </c>
      <c r="F3269">
        <v>312.93102150370697</v>
      </c>
      <c r="G3269">
        <v>390.41023063320398</v>
      </c>
      <c r="H3269">
        <v>9.8991153902053295</v>
      </c>
      <c r="I3269">
        <v>55.069303926430401</v>
      </c>
      <c r="J3269">
        <v>4.6138428480131397</v>
      </c>
      <c r="O3269" t="str">
        <f t="shared" si="461"/>
        <v>Alkaline</v>
      </c>
      <c r="P3269" t="str" cm="1">
        <f t="array" ref="P3269">_xlfn.IFS(C3268&lt;=60,"Soft",
C3268&lt;120,"Moderately Soft",
C3268&lt;=170,"Desirable",
C3268&lt;=240,"Moderately Hard",
C3268&gt;240,"Hard")</f>
        <v>Desirable</v>
      </c>
      <c r="Q3269" t="str" cm="1">
        <f t="array" ref="Q3269">_xlfn.IFS(D3268&lt;50,"Non-Beneficial",
D3268&lt;=150,"Excellent",
D3268&lt;=250,"Good",
D3268&lt;=350,"Average",
D3268&lt;=500,"Poor",
D3268&lt;=800,"Very Poor",
D3268&gt;800,"Unacceptable")</f>
        <v>Excellent</v>
      </c>
      <c r="R3269" t="str">
        <f t="shared" si="460"/>
        <v>Unacceptable</v>
      </c>
      <c r="S3269" t="str">
        <f t="shared" si="462"/>
        <v>Safe</v>
      </c>
      <c r="T3269" t="str">
        <f t="shared" si="463"/>
        <v>Acceptable</v>
      </c>
      <c r="U3269" t="str">
        <f t="shared" si="464"/>
        <v>Acceptable</v>
      </c>
      <c r="V3269" t="str">
        <f t="shared" si="465"/>
        <v>Safe</v>
      </c>
      <c r="W3269" t="str">
        <f t="shared" si="466"/>
        <v>Acceptable</v>
      </c>
      <c r="AA3269" t="str">
        <f t="shared" si="467"/>
        <v>Not-Potable</v>
      </c>
      <c r="AB3269" t="str">
        <f t="shared" si="468"/>
        <v>Not-Potable</v>
      </c>
      <c r="AC3269" t="s">
        <v>35</v>
      </c>
    </row>
    <row r="3270" spans="2:29" x14ac:dyDescent="0.3">
      <c r="B3270">
        <v>6.7025465531038204</v>
      </c>
      <c r="C3270">
        <v>207.32108565039201</v>
      </c>
      <c r="D3270">
        <v>172.469203474842</v>
      </c>
      <c r="E3270">
        <v>7.7081169977554396</v>
      </c>
      <c r="F3270">
        <v>304.51023012856098</v>
      </c>
      <c r="G3270">
        <v>329.26600176073202</v>
      </c>
      <c r="H3270">
        <v>16.2173029479404</v>
      </c>
      <c r="I3270">
        <v>28.8786013418758</v>
      </c>
      <c r="J3270">
        <v>3.4429830351681701</v>
      </c>
      <c r="O3270" t="str">
        <f t="shared" si="461"/>
        <v>Alkaline</v>
      </c>
      <c r="P3270" t="str" cm="1">
        <f t="array" ref="P3270">_xlfn.IFS(C3269&lt;=60,"Soft",
C3269&lt;120,"Moderately Soft",
C3269&lt;=170,"Desirable",
C3269&lt;=240,"Moderately Hard",
C3269&gt;240,"Hard")</f>
        <v>Moderately Hard</v>
      </c>
      <c r="Q3270" t="str" cm="1">
        <f t="array" ref="Q3270">_xlfn.IFS(D3269&lt;50,"Non-Beneficial",
D3269&lt;=150,"Excellent",
D3269&lt;=250,"Good",
D3269&lt;=350,"Average",
D3269&lt;=500,"Poor",
D3269&lt;=800,"Very Poor",
D3269&gt;800,"Unacceptable")</f>
        <v>Good</v>
      </c>
      <c r="R3270" t="str">
        <f t="shared" si="460"/>
        <v>Needs Boiling</v>
      </c>
      <c r="S3270" t="str">
        <f t="shared" si="462"/>
        <v>Safe</v>
      </c>
      <c r="T3270" t="str">
        <f t="shared" si="463"/>
        <v>Acceptable</v>
      </c>
      <c r="U3270" t="str">
        <f t="shared" si="464"/>
        <v>Acceptable</v>
      </c>
      <c r="V3270" t="str">
        <f t="shared" si="465"/>
        <v>Safe</v>
      </c>
      <c r="W3270" t="str">
        <f t="shared" si="466"/>
        <v>Acceptable</v>
      </c>
      <c r="AA3270" t="str">
        <f t="shared" si="467"/>
        <v>Not-Potable</v>
      </c>
      <c r="AB3270" t="str">
        <f t="shared" si="468"/>
        <v>Potable</v>
      </c>
      <c r="AC3270" t="s">
        <v>35</v>
      </c>
    </row>
    <row r="3271" spans="2:29" x14ac:dyDescent="0.3">
      <c r="B3271">
        <v>11.4910109083914</v>
      </c>
      <c r="C3271">
        <v>94.812545217833502</v>
      </c>
      <c r="D3271">
        <v>371.88826021934</v>
      </c>
      <c r="E3271">
        <v>9.2631661609445199</v>
      </c>
      <c r="F3271">
        <v>258.93060041152103</v>
      </c>
      <c r="G3271">
        <v>439.89361791681898</v>
      </c>
      <c r="H3271">
        <v>16.1727554449695</v>
      </c>
      <c r="I3271">
        <v>41.558500717666902</v>
      </c>
      <c r="J3271">
        <v>4.3692643144378804</v>
      </c>
      <c r="O3271" t="str">
        <f t="shared" si="461"/>
        <v>Drinkable</v>
      </c>
      <c r="P3271" t="str" cm="1">
        <f t="array" ref="P3271">_xlfn.IFS(C3270&lt;=60,"Soft",
C3270&lt;120,"Moderately Soft",
C3270&lt;=170,"Desirable",
C3270&lt;=240,"Moderately Hard",
C3270&gt;240,"Hard")</f>
        <v>Moderately Hard</v>
      </c>
      <c r="Q3271" t="str" cm="1">
        <f t="array" ref="Q3271">_xlfn.IFS(D3270&lt;50,"Non-Beneficial",
D3270&lt;=150,"Excellent",
D3270&lt;=250,"Good",
D3270&lt;=350,"Average",
D3270&lt;=500,"Poor",
D3270&lt;=800,"Very Poor",
D3270&gt;800,"Unacceptable")</f>
        <v>Good</v>
      </c>
      <c r="R3271" t="str">
        <f t="shared" si="460"/>
        <v>Unacceptable</v>
      </c>
      <c r="S3271" t="str">
        <f t="shared" si="462"/>
        <v>Safe</v>
      </c>
      <c r="T3271" t="str">
        <f t="shared" si="463"/>
        <v>Acceptable</v>
      </c>
      <c r="U3271" t="str">
        <f t="shared" si="464"/>
        <v>Acceptable</v>
      </c>
      <c r="V3271" t="str">
        <f t="shared" si="465"/>
        <v>Safe</v>
      </c>
      <c r="W3271" t="str">
        <f t="shared" si="466"/>
        <v>Acceptable</v>
      </c>
      <c r="AA3271" t="str">
        <f t="shared" si="467"/>
        <v>Not-Potable</v>
      </c>
      <c r="AB3271" t="str">
        <f t="shared" si="468"/>
        <v>Potable</v>
      </c>
      <c r="AC3271" t="s">
        <v>35</v>
      </c>
    </row>
    <row r="3272" spans="2:29" x14ac:dyDescent="0.3">
      <c r="B3272">
        <v>6.0696157570576901</v>
      </c>
      <c r="C3272">
        <v>186.65903974703801</v>
      </c>
      <c r="D3272">
        <v>261.38780190663897</v>
      </c>
      <c r="E3272">
        <v>7.7475474812942799</v>
      </c>
      <c r="F3272">
        <v>345.70025733716398</v>
      </c>
      <c r="G3272">
        <v>415.88695451631401</v>
      </c>
      <c r="H3272">
        <v>12.0676195653436</v>
      </c>
      <c r="I3272">
        <v>60.419921084974</v>
      </c>
      <c r="J3272">
        <v>3.66971170364199</v>
      </c>
      <c r="O3272" t="str">
        <f t="shared" si="461"/>
        <v>Highly Alkaline</v>
      </c>
      <c r="P3272" t="str" cm="1">
        <f t="array" ref="P3272">_xlfn.IFS(C3271&lt;=60,"Soft",
C3271&lt;120,"Moderately Soft",
C3271&lt;=170,"Desirable",
C3271&lt;=240,"Moderately Hard",
C3271&gt;240,"Hard")</f>
        <v>Moderately Soft</v>
      </c>
      <c r="Q3272" t="str" cm="1">
        <f t="array" ref="Q3272">_xlfn.IFS(D3271&lt;50,"Non-Beneficial",
D3271&lt;=150,"Excellent",
D3271&lt;=250,"Good",
D3271&lt;=350,"Average",
D3271&lt;=500,"Poor",
D3271&lt;=800,"Very Poor",
D3271&gt;800,"Unacceptable")</f>
        <v>Poor</v>
      </c>
      <c r="R3272" t="str">
        <f t="shared" si="460"/>
        <v>Unacceptable</v>
      </c>
      <c r="S3272" t="str">
        <f t="shared" si="462"/>
        <v>Safe</v>
      </c>
      <c r="T3272" t="str">
        <f t="shared" si="463"/>
        <v>Acceptable</v>
      </c>
      <c r="U3272" t="str">
        <f t="shared" si="464"/>
        <v>Acceptable</v>
      </c>
      <c r="V3272" t="str">
        <f t="shared" si="465"/>
        <v>Safe</v>
      </c>
      <c r="W3272" t="str">
        <f t="shared" si="466"/>
        <v>Acceptable</v>
      </c>
      <c r="AA3272" t="str">
        <f t="shared" si="467"/>
        <v>Not-Potable</v>
      </c>
      <c r="AB3272" t="str">
        <f t="shared" si="468"/>
        <v>Not-Potable</v>
      </c>
      <c r="AC3272" t="s">
        <v>35</v>
      </c>
    </row>
    <row r="3273" spans="2:29" x14ac:dyDescent="0.3">
      <c r="B3273">
        <v>4.66810168740591</v>
      </c>
      <c r="C3273">
        <v>193.681735475078</v>
      </c>
      <c r="D3273">
        <v>475.80991603335298</v>
      </c>
      <c r="E3273">
        <v>7.1666389354825304</v>
      </c>
      <c r="F3273">
        <v>359.94857436695997</v>
      </c>
      <c r="G3273">
        <v>526.42417092235905</v>
      </c>
      <c r="H3273">
        <v>13.894418518194501</v>
      </c>
      <c r="I3273">
        <v>66.687694785396999</v>
      </c>
      <c r="J3273">
        <v>4.4358209095097996</v>
      </c>
      <c r="O3273" t="str">
        <f t="shared" si="461"/>
        <v>Acidic</v>
      </c>
      <c r="P3273" t="str" cm="1">
        <f t="array" ref="P3273">_xlfn.IFS(C3272&lt;=60,"Soft",
C3272&lt;120,"Moderately Soft",
C3272&lt;=170,"Desirable",
C3272&lt;=240,"Moderately Hard",
C3272&gt;240,"Hard")</f>
        <v>Moderately Hard</v>
      </c>
      <c r="Q3273" t="str" cm="1">
        <f t="array" ref="Q3273">_xlfn.IFS(D3272&lt;50,"Non-Beneficial",
D3272&lt;=150,"Excellent",
D3272&lt;=250,"Good",
D3272&lt;=350,"Average",
D3272&lt;=500,"Poor",
D3272&lt;=800,"Very Poor",
D3272&gt;800,"Unacceptable")</f>
        <v>Average</v>
      </c>
      <c r="R3273" t="str">
        <f t="shared" si="460"/>
        <v>Unacceptable</v>
      </c>
      <c r="S3273" t="str">
        <f t="shared" si="462"/>
        <v>Safe</v>
      </c>
      <c r="T3273" t="str">
        <f t="shared" si="463"/>
        <v>Acceptable</v>
      </c>
      <c r="U3273" t="str">
        <f t="shared" si="464"/>
        <v>Acceptable</v>
      </c>
      <c r="V3273" t="str">
        <f t="shared" si="465"/>
        <v>Safe</v>
      </c>
      <c r="W3273" t="str">
        <f t="shared" si="466"/>
        <v>Acceptable</v>
      </c>
      <c r="AA3273" t="str">
        <f t="shared" si="467"/>
        <v>Not-Potable</v>
      </c>
      <c r="AB3273" t="str">
        <f t="shared" si="468"/>
        <v>Not-Potable</v>
      </c>
      <c r="AC3273" t="s">
        <v>35</v>
      </c>
    </row>
    <row r="3274" spans="2:29" x14ac:dyDescent="0.3">
      <c r="B3274">
        <v>7.8088560175574102</v>
      </c>
      <c r="C3274">
        <v>193.55321164822601</v>
      </c>
      <c r="D3274">
        <v>173.29802160103299</v>
      </c>
      <c r="E3274">
        <v>8.0613619878495602</v>
      </c>
      <c r="F3274">
        <f>$AH$27</f>
        <v>333.77577661081307</v>
      </c>
      <c r="G3274">
        <v>392.449579565384</v>
      </c>
      <c r="H3274">
        <v>19.903225183459501</v>
      </c>
      <c r="I3274">
        <f>$AI$27</f>
        <v>66.396292946768</v>
      </c>
      <c r="J3274">
        <v>2.7982428424180501</v>
      </c>
      <c r="O3274" t="str">
        <f t="shared" si="461"/>
        <v>Acidic</v>
      </c>
      <c r="P3274" t="str" cm="1">
        <f t="array" ref="P3274">_xlfn.IFS(C3273&lt;=60,"Soft",
C3273&lt;120,"Moderately Soft",
C3273&lt;=170,"Desirable",
C3273&lt;=240,"Moderately Hard",
C3273&gt;240,"Hard")</f>
        <v>Moderately Hard</v>
      </c>
      <c r="Q3274" t="str" cm="1">
        <f t="array" ref="Q3274">_xlfn.IFS(D3273&lt;50,"Non-Beneficial",
D3273&lt;=150,"Excellent",
D3273&lt;=250,"Good",
D3273&lt;=350,"Average",
D3273&lt;=500,"Poor",
D3273&lt;=800,"Very Poor",
D3273&gt;800,"Unacceptable")</f>
        <v>Poor</v>
      </c>
      <c r="R3274" t="str">
        <f t="shared" si="460"/>
        <v>Unacceptable</v>
      </c>
      <c r="S3274" t="str">
        <f t="shared" si="462"/>
        <v>Safe</v>
      </c>
      <c r="T3274" t="str">
        <f t="shared" si="463"/>
        <v>Unacceptable</v>
      </c>
      <c r="U3274" t="str">
        <f t="shared" si="464"/>
        <v>Acceptable</v>
      </c>
      <c r="V3274" t="str">
        <f t="shared" si="465"/>
        <v>Safe</v>
      </c>
      <c r="W3274" t="str">
        <f t="shared" si="466"/>
        <v>Acceptable</v>
      </c>
      <c r="AA3274" t="str">
        <f t="shared" si="467"/>
        <v>Not-Potable</v>
      </c>
      <c r="AB3274" t="str">
        <f t="shared" si="468"/>
        <v>Not-Potable</v>
      </c>
      <c r="AC3274" t="s">
        <v>35</v>
      </c>
    </row>
    <row r="3275" spans="2:29" x14ac:dyDescent="0.3">
      <c r="B3275">
        <v>9.4195103164132092</v>
      </c>
      <c r="C3275">
        <v>175.762646296295</v>
      </c>
      <c r="D3275">
        <v>331.55578218312201</v>
      </c>
      <c r="E3275">
        <v>7.3502332332144098</v>
      </c>
      <c r="F3275">
        <f>$AH$27</f>
        <v>333.77577661081307</v>
      </c>
      <c r="G3275">
        <v>432.04478304536701</v>
      </c>
      <c r="H3275">
        <v>11.039069688154299</v>
      </c>
      <c r="I3275">
        <v>69.845400292051394</v>
      </c>
      <c r="J3275">
        <v>3.2988754986465501</v>
      </c>
      <c r="O3275" t="str">
        <f t="shared" si="461"/>
        <v>Neutral</v>
      </c>
      <c r="P3275" t="str" cm="1">
        <f t="array" ref="P3275">_xlfn.IFS(C3274&lt;=60,"Soft",
C3274&lt;120,"Moderately Soft",
C3274&lt;=170,"Desirable",
C3274&lt;=240,"Moderately Hard",
C3274&gt;240,"Hard")</f>
        <v>Moderately Hard</v>
      </c>
      <c r="Q3275" t="str" cm="1">
        <f t="array" ref="Q3275">_xlfn.IFS(D3274&lt;50,"Non-Beneficial",
D3274&lt;=150,"Excellent",
D3274&lt;=250,"Good",
D3274&lt;=350,"Average",
D3274&lt;=500,"Poor",
D3274&lt;=800,"Very Poor",
D3274&gt;800,"Unacceptable")</f>
        <v>Good</v>
      </c>
      <c r="R3275" t="str">
        <f t="shared" si="460"/>
        <v>Unacceptable</v>
      </c>
      <c r="S3275" t="str">
        <f t="shared" si="462"/>
        <v>Safe</v>
      </c>
      <c r="T3275" t="str">
        <f t="shared" si="463"/>
        <v>Acceptable</v>
      </c>
      <c r="U3275" t="str">
        <f t="shared" si="464"/>
        <v>Acceptable</v>
      </c>
      <c r="V3275" t="str">
        <f t="shared" si="465"/>
        <v>Safe</v>
      </c>
      <c r="W3275" t="str">
        <f t="shared" si="466"/>
        <v>Acceptable</v>
      </c>
      <c r="AA3275" t="str">
        <f t="shared" si="467"/>
        <v>Not-Potable</v>
      </c>
      <c r="AB3275" t="str">
        <f t="shared" si="468"/>
        <v>Potable</v>
      </c>
      <c r="AC3275" t="s">
        <v>35</v>
      </c>
    </row>
    <row r="3276" spans="2:29" x14ac:dyDescent="0.3">
      <c r="B3276">
        <v>5.1267629233515297</v>
      </c>
      <c r="C3276">
        <v>230.603757508461</v>
      </c>
      <c r="D3276">
        <v>119.83869376336301</v>
      </c>
      <c r="E3276">
        <v>6.3033565342491</v>
      </c>
      <c r="F3276">
        <f>$AH$27</f>
        <v>333.77577661081307</v>
      </c>
      <c r="G3276">
        <v>402.88311312178098</v>
      </c>
      <c r="H3276">
        <v>11.168946221056499</v>
      </c>
      <c r="I3276">
        <v>77.488213102754699</v>
      </c>
      <c r="J3276">
        <v>4.7086584675266501</v>
      </c>
      <c r="O3276" t="str">
        <f t="shared" si="461"/>
        <v>Alkaline</v>
      </c>
      <c r="P3276" t="str" cm="1">
        <f t="array" ref="P3276">_xlfn.IFS(C3275&lt;=60,"Soft",
C3275&lt;120,"Moderately Soft",
C3275&lt;=170,"Desirable",
C3275&lt;=240,"Moderately Hard",
C3275&gt;240,"Hard")</f>
        <v>Moderately Hard</v>
      </c>
      <c r="Q3276" t="str" cm="1">
        <f t="array" ref="Q3276">_xlfn.IFS(D3275&lt;50,"Non-Beneficial",
D3275&lt;=150,"Excellent",
D3275&lt;=250,"Good",
D3275&lt;=350,"Average",
D3275&lt;=500,"Poor",
D3275&lt;=800,"Very Poor",
D3275&gt;800,"Unacceptable")</f>
        <v>Average</v>
      </c>
      <c r="R3276" t="str">
        <f t="shared" si="460"/>
        <v>Unacceptable</v>
      </c>
      <c r="S3276" t="str">
        <f t="shared" si="462"/>
        <v>Safe</v>
      </c>
      <c r="T3276" t="str">
        <f t="shared" si="463"/>
        <v>Acceptable</v>
      </c>
      <c r="U3276" t="str">
        <f t="shared" si="464"/>
        <v>Acceptable</v>
      </c>
      <c r="V3276" t="str">
        <f t="shared" si="465"/>
        <v>Safe</v>
      </c>
      <c r="W3276" t="str">
        <f t="shared" si="466"/>
        <v>Acceptable</v>
      </c>
      <c r="AA3276" t="str">
        <f t="shared" si="467"/>
        <v>Not-Potable</v>
      </c>
      <c r="AB3276" t="str">
        <f t="shared" si="468"/>
        <v>Not-Potable</v>
      </c>
      <c r="AC3276" t="s">
        <v>35</v>
      </c>
    </row>
    <row r="3277" spans="2:29" x14ac:dyDescent="0.3">
      <c r="B3277">
        <v>7.8746713577912804</v>
      </c>
      <c r="C3277">
        <v>195.10229858610899</v>
      </c>
      <c r="D3277">
        <v>174.04177061050598</v>
      </c>
      <c r="E3277">
        <v>7.5093058569278996</v>
      </c>
      <c r="F3277">
        <f>$AH$27</f>
        <v>333.77577661081307</v>
      </c>
      <c r="G3277">
        <v>327.45976046107199</v>
      </c>
      <c r="H3277">
        <v>16.140367626166299</v>
      </c>
      <c r="I3277">
        <v>78.698446325494999</v>
      </c>
      <c r="J3277">
        <v>2.30914905663492</v>
      </c>
      <c r="O3277" t="str">
        <f t="shared" si="461"/>
        <v>Acidic</v>
      </c>
      <c r="P3277" t="str" cm="1">
        <f t="array" ref="P3277">_xlfn.IFS(C3276&lt;=60,"Soft",
C3276&lt;120,"Moderately Soft",
C3276&lt;=170,"Desirable",
C3276&lt;=240,"Moderately Hard",
C3276&gt;240,"Hard")</f>
        <v>Moderately Hard</v>
      </c>
      <c r="Q3277" t="str" cm="1">
        <f t="array" ref="Q3277">_xlfn.IFS(D3276&lt;50,"Non-Beneficial",
D3276&lt;=150,"Excellent",
D3276&lt;=250,"Good",
D3276&lt;=350,"Average",
D3276&lt;=500,"Poor",
D3276&lt;=800,"Very Poor",
D3276&gt;800,"Unacceptable")</f>
        <v>Excellent</v>
      </c>
      <c r="R3277" t="str">
        <f t="shared" si="460"/>
        <v>Needs Boiling</v>
      </c>
      <c r="S3277" t="str">
        <f t="shared" si="462"/>
        <v>Safe</v>
      </c>
      <c r="T3277" t="str">
        <f t="shared" si="463"/>
        <v>Acceptable</v>
      </c>
      <c r="U3277" t="str">
        <f t="shared" si="464"/>
        <v>Acceptable</v>
      </c>
      <c r="V3277" t="str">
        <f t="shared" si="465"/>
        <v>Safe</v>
      </c>
      <c r="W3277" t="str">
        <f t="shared" si="466"/>
        <v>Acceptable</v>
      </c>
      <c r="AA3277" t="str">
        <f t="shared" si="467"/>
        <v>Not-Potable</v>
      </c>
      <c r="AB3277" t="str">
        <f t="shared" si="468"/>
        <v>Potable</v>
      </c>
      <c r="AC3277" t="s">
        <v>35</v>
      </c>
    </row>
    <row r="3278" spans="2:29" x14ac:dyDescent="0.3">
      <c r="O3278" t="str">
        <f t="shared" si="461"/>
        <v>Neutral</v>
      </c>
      <c r="P3278" t="str" cm="1">
        <f t="array" ref="P3278">_xlfn.IFS(C3277&lt;=60,"Soft",
C3277&lt;120,"Moderately Soft",
C3277&lt;=170,"Desirable",
C3277&lt;=240,"Moderately Hard",
C3277&gt;240,"Hard")</f>
        <v>Moderately Hard</v>
      </c>
      <c r="Q3278" t="str" cm="1">
        <f t="array" ref="Q3278">_xlfn.IFS(D3277&lt;50,"Non-Beneficial",
D3277&lt;=150,"Excellent",
D3277&lt;=250,"Good",
D3277&lt;=350,"Average",
D3277&lt;=500,"Poor",
D3277&lt;=800,"Very Poor",
D3277&gt;800,"Unacceptable")</f>
        <v>Good</v>
      </c>
      <c r="R3278" t="str">
        <f t="shared" si="460"/>
        <v>Unacceptable</v>
      </c>
      <c r="S3278" t="str">
        <f>IF(F3277&lt;=400,"Safe","Unsafe")</f>
        <v>Safe</v>
      </c>
      <c r="T3278" t="str">
        <f>IF(G3277&lt;=500,"Acceptable","Unacceptable")</f>
        <v>Acceptable</v>
      </c>
      <c r="U3278" t="str">
        <f>IF(H3277&lt;20,"Acceptable","Unacceptable")</f>
        <v>Acceptable</v>
      </c>
      <c r="V3278" t="str">
        <f>IF(I3277&lt;=80,"Safe","Unsafe")</f>
        <v>Safe</v>
      </c>
      <c r="W3278" t="str">
        <f>IF(J3277&lt;5,"Acceptable","Unacceptable")</f>
        <v>Acceptable</v>
      </c>
      <c r="AA3278" t="str">
        <f t="shared" si="467"/>
        <v>Not-Potable</v>
      </c>
      <c r="AB3278" t="str">
        <f t="shared" si="468"/>
        <v>Potable</v>
      </c>
      <c r="AC3278" t="s">
        <v>35</v>
      </c>
    </row>
  </sheetData>
  <mergeCells count="11">
    <mergeCell ref="O1:W1"/>
    <mergeCell ref="AF14:AO14"/>
    <mergeCell ref="AG24:AI24"/>
    <mergeCell ref="AL17:AM17"/>
    <mergeCell ref="AJ17:AK17"/>
    <mergeCell ref="AH17:AI17"/>
    <mergeCell ref="AF17:AG17"/>
    <mergeCell ref="AL15:AO15"/>
    <mergeCell ref="AF15:AK15"/>
    <mergeCell ref="AG19:AI19"/>
    <mergeCell ref="AA1:AC1"/>
  </mergeCells>
  <conditionalFormatting sqref="AF11:AO12">
    <cfRule type="colorScale" priority="1">
      <colorScale>
        <cfvo type="min"/>
        <cfvo type="percentile" val="50"/>
        <cfvo type="max"/>
        <color rgb="FF63BE7B"/>
        <color rgb="FFFFEB84"/>
        <color rgb="FFF8696B"/>
      </colorScale>
    </cfRule>
  </conditionalFormatting>
  <pageMargins left="0.7" right="0.7" top="0.75" bottom="0.75" header="0.3" footer="0.3"/>
  <pageSetup scale="20" fitToWidth="0" fitToHeight="0" orientation="portrait" horizontalDpi="300" verticalDpi="300"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C61BB-9A75-4AF8-96D0-53EDA72F0465}">
  <sheetPr>
    <tabColor rgb="FFFFC000"/>
  </sheetPr>
  <dimension ref="A1:G3277"/>
  <sheetViews>
    <sheetView workbookViewId="0">
      <selection activeCell="D1" sqref="D1"/>
    </sheetView>
  </sheetViews>
  <sheetFormatPr defaultRowHeight="14.4" x14ac:dyDescent="0.3"/>
  <cols>
    <col min="1" max="1" width="22.5546875" bestFit="1" customWidth="1"/>
    <col min="2" max="2" width="15.5546875" bestFit="1" customWidth="1"/>
    <col min="3" max="3" width="5" bestFit="1" customWidth="1"/>
    <col min="4" max="4" width="15.33203125" bestFit="1" customWidth="1"/>
    <col min="5" max="5" width="14.77734375" bestFit="1" customWidth="1"/>
    <col min="6" max="6" width="12.5546875" bestFit="1" customWidth="1"/>
    <col min="7" max="7" width="10.77734375" bestFit="1" customWidth="1"/>
    <col min="10" max="10" width="15.21875" customWidth="1"/>
    <col min="12" max="12" width="12.5546875" bestFit="1" customWidth="1"/>
    <col min="13" max="13" width="19.33203125" bestFit="1" customWidth="1"/>
    <col min="14" max="14" width="11.77734375" customWidth="1"/>
  </cols>
  <sheetData>
    <row r="1" spans="1:7" x14ac:dyDescent="0.3">
      <c r="A1" s="13" t="s">
        <v>50</v>
      </c>
      <c r="D1" t="s">
        <v>56</v>
      </c>
      <c r="F1" s="14" t="s">
        <v>36</v>
      </c>
    </row>
    <row r="2" spans="1:7" ht="15" thickBot="1" x14ac:dyDescent="0.35">
      <c r="A2">
        <f ca="1">OFFSET('Water Data'!A2,,MATCH(Histogram!$G$2,DataTable[#Headers],0))</f>
        <v>7.080794504276815</v>
      </c>
      <c r="D2" s="22" t="s">
        <v>10</v>
      </c>
      <c r="F2" s="15" t="s">
        <v>10</v>
      </c>
      <c r="G2" s="57" t="str">
        <f>F2</f>
        <v>pH</v>
      </c>
    </row>
    <row r="3" spans="1:7" ht="15" thickBot="1" x14ac:dyDescent="0.35">
      <c r="A3">
        <f ca="1">OFFSET('Water Data'!A3,,MATCH(Histogram!$G$2,DataTable[#Headers],0))</f>
        <v>3.7160800753869898</v>
      </c>
      <c r="D3" s="22" t="s">
        <v>1</v>
      </c>
      <c r="F3" s="15" t="s">
        <v>37</v>
      </c>
    </row>
    <row r="4" spans="1:7" ht="15" thickBot="1" x14ac:dyDescent="0.35">
      <c r="A4">
        <f ca="1">OFFSET('Water Data'!A4,,MATCH(Histogram!$G$2,DataTable[#Headers],0))</f>
        <v>8.0991241892983901</v>
      </c>
      <c r="D4" s="22" t="s">
        <v>2</v>
      </c>
    </row>
    <row r="5" spans="1:7" ht="15" thickBot="1" x14ac:dyDescent="0.35">
      <c r="A5">
        <f ca="1">OFFSET('Water Data'!A5,,MATCH(Histogram!$G$2,DataTable[#Headers],0))</f>
        <v>8.3167658842146697</v>
      </c>
      <c r="D5" s="22" t="s">
        <v>3</v>
      </c>
    </row>
    <row r="6" spans="1:7" ht="15" thickBot="1" x14ac:dyDescent="0.35">
      <c r="A6">
        <f ca="1">OFFSET('Water Data'!A6,,MATCH(Histogram!$G$2,DataTable[#Headers],0))</f>
        <v>9.0922234562909594</v>
      </c>
      <c r="D6" s="22" t="s">
        <v>4</v>
      </c>
    </row>
    <row r="7" spans="1:7" ht="15" thickBot="1" x14ac:dyDescent="0.35">
      <c r="A7">
        <f ca="1">OFFSET('Water Data'!A7,,MATCH(Histogram!$G$2,DataTable[#Headers],0))</f>
        <v>5.5840866384560801</v>
      </c>
      <c r="D7" s="22" t="s">
        <v>5</v>
      </c>
    </row>
    <row r="8" spans="1:7" ht="15" thickBot="1" x14ac:dyDescent="0.35">
      <c r="A8">
        <f ca="1">OFFSET('Water Data'!A8,,MATCH(Histogram!$G$2,DataTable[#Headers],0))</f>
        <v>10.2238621645287</v>
      </c>
      <c r="D8" s="22" t="s">
        <v>16</v>
      </c>
    </row>
    <row r="9" spans="1:7" ht="15" thickBot="1" x14ac:dyDescent="0.35">
      <c r="A9">
        <f ca="1">OFFSET('Water Data'!A9,,MATCH(Histogram!$G$2,DataTable[#Headers],0))</f>
        <v>8.6358487185007302</v>
      </c>
      <c r="D9" s="22" t="s">
        <v>7</v>
      </c>
    </row>
    <row r="10" spans="1:7" x14ac:dyDescent="0.3">
      <c r="A10">
        <f ca="1">OFFSET('Water Data'!A10,,MATCH(Histogram!$G$2,DataTable[#Headers],0))</f>
        <v>7.080794504276815</v>
      </c>
      <c r="D10" s="23" t="s">
        <v>8</v>
      </c>
    </row>
    <row r="11" spans="1:7" x14ac:dyDescent="0.3">
      <c r="A11">
        <f ca="1">OFFSET('Water Data'!A11,,MATCH(Histogram!$G$2,DataTable[#Headers],0))</f>
        <v>11.180284470721499</v>
      </c>
    </row>
    <row r="12" spans="1:7" x14ac:dyDescent="0.3">
      <c r="A12">
        <f ca="1">OFFSET('Water Data'!A12,,MATCH(Histogram!$G$2,DataTable[#Headers],0))</f>
        <v>7.3606401058382502</v>
      </c>
    </row>
    <row r="13" spans="1:7" x14ac:dyDescent="0.3">
      <c r="A13">
        <f ca="1">OFFSET('Water Data'!A13,,MATCH(Histogram!$G$2,DataTable[#Headers],0))</f>
        <v>7.9745216489238597</v>
      </c>
    </row>
    <row r="14" spans="1:7" x14ac:dyDescent="0.3">
      <c r="A14">
        <f ca="1">OFFSET('Water Data'!A14,,MATCH(Histogram!$G$2,DataTable[#Headers],0))</f>
        <v>7.1198243842645503</v>
      </c>
    </row>
    <row r="15" spans="1:7" x14ac:dyDescent="0.3">
      <c r="A15">
        <f ca="1">OFFSET('Water Data'!A15,,MATCH(Histogram!$G$2,DataTable[#Headers],0))</f>
        <v>7.080794504276815</v>
      </c>
    </row>
    <row r="16" spans="1:7" x14ac:dyDescent="0.3">
      <c r="A16">
        <f ca="1">OFFSET('Water Data'!A16,,MATCH(Histogram!$G$2,DataTable[#Headers],0))</f>
        <v>7.4962322079733603</v>
      </c>
    </row>
    <row r="17" spans="1:1" x14ac:dyDescent="0.3">
      <c r="A17">
        <f ca="1">OFFSET('Water Data'!A17,,MATCH(Histogram!$G$2,DataTable[#Headers],0))</f>
        <v>6.3472717605393099</v>
      </c>
    </row>
    <row r="18" spans="1:1" x14ac:dyDescent="0.3">
      <c r="A18">
        <f ca="1">OFFSET('Water Data'!A18,,MATCH(Histogram!$G$2,DataTable[#Headers],0))</f>
        <v>7.0517858000168401</v>
      </c>
    </row>
    <row r="19" spans="1:1" x14ac:dyDescent="0.3">
      <c r="A19">
        <f ca="1">OFFSET('Water Data'!A19,,MATCH(Histogram!$G$2,DataTable[#Headers],0))</f>
        <v>9.1815600071515302</v>
      </c>
    </row>
    <row r="20" spans="1:1" x14ac:dyDescent="0.3">
      <c r="A20">
        <f ca="1">OFFSET('Water Data'!A20,,MATCH(Histogram!$G$2,DataTable[#Headers],0))</f>
        <v>8.9754643475339595</v>
      </c>
    </row>
    <row r="21" spans="1:1" x14ac:dyDescent="0.3">
      <c r="A21">
        <f ca="1">OFFSET('Water Data'!A21,,MATCH(Histogram!$G$2,DataTable[#Headers],0))</f>
        <v>7.3710503024295297</v>
      </c>
    </row>
    <row r="22" spans="1:1" x14ac:dyDescent="0.3">
      <c r="A22">
        <f ca="1">OFFSET('Water Data'!A22,,MATCH(Histogram!$G$2,DataTable[#Headers],0))</f>
        <v>7.080794504276815</v>
      </c>
    </row>
    <row r="23" spans="1:1" x14ac:dyDescent="0.3">
      <c r="A23">
        <f ca="1">OFFSET('Water Data'!A23,,MATCH(Histogram!$G$2,DataTable[#Headers],0))</f>
        <v>6.6602120261181001</v>
      </c>
    </row>
    <row r="24" spans="1:1" x14ac:dyDescent="0.3">
      <c r="A24">
        <f ca="1">OFFSET('Water Data'!A24,,MATCH(Histogram!$G$2,DataTable[#Headers],0))</f>
        <v>7.080794504276815</v>
      </c>
    </row>
    <row r="25" spans="1:1" x14ac:dyDescent="0.3">
      <c r="A25">
        <f ca="1">OFFSET('Water Data'!A25,,MATCH(Histogram!$G$2,DataTable[#Headers],0))</f>
        <v>3.90247568591509</v>
      </c>
    </row>
    <row r="26" spans="1:1" x14ac:dyDescent="0.3">
      <c r="A26" s="16">
        <f ca="1">OFFSET('Water Data'!A26,,MATCH(Histogram!$G$2,DataTable[#Headers],0))</f>
        <v>5.4003017807294604</v>
      </c>
    </row>
    <row r="27" spans="1:1" x14ac:dyDescent="0.3">
      <c r="A27">
        <f ca="1">OFFSET('Water Data'!A27,,MATCH(Histogram!$G$2,DataTable[#Headers],0))</f>
        <v>6.51441509325167</v>
      </c>
    </row>
    <row r="28" spans="1:1" x14ac:dyDescent="0.3">
      <c r="A28">
        <f ca="1">OFFSET('Water Data'!A28,,MATCH(Histogram!$G$2,DataTable[#Headers],0))</f>
        <v>3.44506186438521</v>
      </c>
    </row>
    <row r="29" spans="1:1" x14ac:dyDescent="0.3">
      <c r="A29">
        <f ca="1">OFFSET('Water Data'!A29,,MATCH(Histogram!$G$2,DataTable[#Headers],0))</f>
        <v>7.080794504276815</v>
      </c>
    </row>
    <row r="30" spans="1:1" x14ac:dyDescent="0.3">
      <c r="A30">
        <f ca="1">OFFSET('Water Data'!A30,,MATCH(Histogram!$G$2,DataTable[#Headers],0))</f>
        <v>7.080794504276815</v>
      </c>
    </row>
    <row r="31" spans="1:1" x14ac:dyDescent="0.3">
      <c r="A31">
        <f ca="1">OFFSET('Water Data'!A31,,MATCH(Histogram!$G$2,DataTable[#Headers],0))</f>
        <v>7.080794504276815</v>
      </c>
    </row>
    <row r="32" spans="1:1" x14ac:dyDescent="0.3">
      <c r="A32">
        <f ca="1">OFFSET('Water Data'!A32,,MATCH(Histogram!$G$2,DataTable[#Headers],0))</f>
        <v>7.1814485808291701</v>
      </c>
    </row>
    <row r="33" spans="1:1" x14ac:dyDescent="0.3">
      <c r="A33">
        <f ca="1">OFFSET('Water Data'!A33,,MATCH(Histogram!$G$2,DataTable[#Headers],0))</f>
        <v>9.82548990813439</v>
      </c>
    </row>
    <row r="34" spans="1:1" x14ac:dyDescent="0.3">
      <c r="A34">
        <f ca="1">OFFSET('Water Data'!A34,,MATCH(Histogram!$G$2,DataTable[#Headers],0))</f>
        <v>10.4332909828043</v>
      </c>
    </row>
    <row r="35" spans="1:1" x14ac:dyDescent="0.3">
      <c r="A35">
        <f ca="1">OFFSET('Water Data'!A35,,MATCH(Histogram!$G$2,DataTable[#Headers],0))</f>
        <v>7.4141481963362397</v>
      </c>
    </row>
    <row r="36" spans="1:1" x14ac:dyDescent="0.3">
      <c r="A36">
        <f ca="1">OFFSET('Water Data'!A36,,MATCH(Histogram!$G$2,DataTable[#Headers],0))</f>
        <v>7.080794504276815</v>
      </c>
    </row>
    <row r="37" spans="1:1" x14ac:dyDescent="0.3">
      <c r="A37">
        <f ca="1">OFFSET('Water Data'!A37,,MATCH(Histogram!$G$2,DataTable[#Headers],0))</f>
        <v>5.1158170637712104</v>
      </c>
    </row>
    <row r="38" spans="1:1" x14ac:dyDescent="0.3">
      <c r="A38">
        <f ca="1">OFFSET('Water Data'!A38,,MATCH(Histogram!$G$2,DataTable[#Headers],0))</f>
        <v>3.6416297774733799</v>
      </c>
    </row>
    <row r="39" spans="1:1" x14ac:dyDescent="0.3">
      <c r="A39">
        <f ca="1">OFFSET('Water Data'!A39,,MATCH(Histogram!$G$2,DataTable[#Headers],0))</f>
        <v>5.6180644059091396</v>
      </c>
    </row>
    <row r="40" spans="1:1" x14ac:dyDescent="0.3">
      <c r="A40">
        <f ca="1">OFFSET('Water Data'!A40,,MATCH(Histogram!$G$2,DataTable[#Headers],0))</f>
        <v>7.080794504276815</v>
      </c>
    </row>
    <row r="41" spans="1:1" x14ac:dyDescent="0.3">
      <c r="A41">
        <f ca="1">OFFSET('Water Data'!A41,,MATCH(Histogram!$G$2,DataTable[#Headers],0))</f>
        <v>9.2671875307635396</v>
      </c>
    </row>
    <row r="42" spans="1:1" x14ac:dyDescent="0.3">
      <c r="A42">
        <f ca="1">OFFSET('Water Data'!A42,,MATCH(Histogram!$G$2,DataTable[#Headers],0))</f>
        <v>7.080794504276815</v>
      </c>
    </row>
    <row r="43" spans="1:1" x14ac:dyDescent="0.3">
      <c r="A43">
        <f ca="1">OFFSET('Water Data'!A43,,MATCH(Histogram!$G$2,DataTable[#Headers],0))</f>
        <v>5.3319404790185301</v>
      </c>
    </row>
    <row r="44" spans="1:1" x14ac:dyDescent="0.3">
      <c r="A44">
        <f ca="1">OFFSET('Water Data'!A44,,MATCH(Histogram!$G$2,DataTable[#Headers],0))</f>
        <v>7.1457715452188202</v>
      </c>
    </row>
    <row r="45" spans="1:1" x14ac:dyDescent="0.3">
      <c r="A45">
        <f ca="1">OFFSET('Water Data'!A45,,MATCH(Histogram!$G$2,DataTable[#Headers],0))</f>
        <v>9.9206910587681492</v>
      </c>
    </row>
    <row r="46" spans="1:1" x14ac:dyDescent="0.3">
      <c r="A46">
        <f ca="1">OFFSET('Water Data'!A46,,MATCH(Histogram!$G$2,DataTable[#Headers],0))</f>
        <v>4.7584394246714696</v>
      </c>
    </row>
    <row r="47" spans="1:1" x14ac:dyDescent="0.3">
      <c r="A47">
        <f ca="1">OFFSET('Water Data'!A47,,MATCH(Histogram!$G$2,DataTable[#Headers],0))</f>
        <v>5.7029259768247202</v>
      </c>
    </row>
    <row r="48" spans="1:1" x14ac:dyDescent="0.3">
      <c r="A48">
        <f ca="1">OFFSET('Water Data'!A48,,MATCH(Histogram!$G$2,DataTable[#Headers],0))</f>
        <v>6.9538642255110501</v>
      </c>
    </row>
    <row r="49" spans="1:1" x14ac:dyDescent="0.3">
      <c r="A49">
        <f ca="1">OFFSET('Water Data'!A49,,MATCH(Histogram!$G$2,DataTable[#Headers],0))</f>
        <v>10.682966425805899</v>
      </c>
    </row>
    <row r="50" spans="1:1" x14ac:dyDescent="0.3">
      <c r="A50">
        <f ca="1">OFFSET('Water Data'!A50,,MATCH(Histogram!$G$2,DataTable[#Headers],0))</f>
        <v>7.080794504276815</v>
      </c>
    </row>
    <row r="51" spans="1:1" x14ac:dyDescent="0.3">
      <c r="A51">
        <f ca="1">OFFSET('Water Data'!A51,,MATCH(Histogram!$G$2,DataTable[#Headers],0))</f>
        <v>8.7572573974409895</v>
      </c>
    </row>
    <row r="52" spans="1:1" x14ac:dyDescent="0.3">
      <c r="A52">
        <f ca="1">OFFSET('Water Data'!A52,,MATCH(Histogram!$G$2,DataTable[#Headers],0))</f>
        <v>7.080794504276815</v>
      </c>
    </row>
    <row r="53" spans="1:1" x14ac:dyDescent="0.3">
      <c r="A53">
        <f ca="1">OFFSET('Water Data'!A53,,MATCH(Histogram!$G$2,DataTable[#Headers],0))</f>
        <v>7.8096318980194104</v>
      </c>
    </row>
    <row r="54" spans="1:1" x14ac:dyDescent="0.3">
      <c r="A54">
        <f ca="1">OFFSET('Water Data'!A54,,MATCH(Histogram!$G$2,DataTable[#Headers],0))</f>
        <v>6.6524880908556998</v>
      </c>
    </row>
    <row r="55" spans="1:1" x14ac:dyDescent="0.3">
      <c r="A55">
        <f ca="1">OFFSET('Water Data'!A55,,MATCH(Histogram!$G$2,DataTable[#Headers],0))</f>
        <v>9.1471970553369193</v>
      </c>
    </row>
    <row r="56" spans="1:1" x14ac:dyDescent="0.3">
      <c r="A56">
        <f ca="1">OFFSET('Water Data'!A56,,MATCH(Histogram!$G$2,DataTable[#Headers],0))</f>
        <v>10.5607446362181</v>
      </c>
    </row>
    <row r="57" spans="1:1" x14ac:dyDescent="0.3">
      <c r="A57">
        <f ca="1">OFFSET('Water Data'!A57,,MATCH(Histogram!$G$2,DataTable[#Headers],0))</f>
        <v>7.4842548377274598</v>
      </c>
    </row>
    <row r="58" spans="1:1" x14ac:dyDescent="0.3">
      <c r="A58">
        <f ca="1">OFFSET('Water Data'!A58,,MATCH(Histogram!$G$2,DataTable[#Headers],0))</f>
        <v>8.5208065729703009</v>
      </c>
    </row>
    <row r="59" spans="1:1" x14ac:dyDescent="0.3">
      <c r="A59">
        <f ca="1">OFFSET('Water Data'!A59,,MATCH(Histogram!$G$2,DataTable[#Headers],0))</f>
        <v>4.9994138107969102</v>
      </c>
    </row>
    <row r="60" spans="1:1" x14ac:dyDescent="0.3">
      <c r="A60">
        <f ca="1">OFFSET('Water Data'!A60,,MATCH(Histogram!$G$2,DataTable[#Headers],0))</f>
        <v>7.080794504276815</v>
      </c>
    </row>
    <row r="61" spans="1:1" x14ac:dyDescent="0.3">
      <c r="A61">
        <f ca="1">OFFSET('Water Data'!A61,,MATCH(Histogram!$G$2,DataTable[#Headers],0))</f>
        <v>7.080794504276815</v>
      </c>
    </row>
    <row r="62" spans="1:1" x14ac:dyDescent="0.3">
      <c r="A62">
        <f ca="1">OFFSET('Water Data'!A62,,MATCH(Histogram!$G$2,DataTable[#Headers],0))</f>
        <v>3.90607835495616</v>
      </c>
    </row>
    <row r="63" spans="1:1" x14ac:dyDescent="0.3">
      <c r="A63">
        <f ca="1">OFFSET('Water Data'!A63,,MATCH(Histogram!$G$2,DataTable[#Headers],0))</f>
        <v>6.3913536238321802</v>
      </c>
    </row>
    <row r="64" spans="1:1" x14ac:dyDescent="0.3">
      <c r="A64">
        <f ca="1">OFFSET('Water Data'!A64,,MATCH(Histogram!$G$2,DataTable[#Headers],0))</f>
        <v>7.080794504276815</v>
      </c>
    </row>
    <row r="65" spans="1:1" x14ac:dyDescent="0.3">
      <c r="A65">
        <f ca="1">OFFSET('Water Data'!A65,,MATCH(Histogram!$G$2,DataTable[#Headers],0))</f>
        <v>8.6920920127080397</v>
      </c>
    </row>
    <row r="66" spans="1:1" x14ac:dyDescent="0.3">
      <c r="A66">
        <f ca="1">OFFSET('Water Data'!A66,,MATCH(Histogram!$G$2,DataTable[#Headers],0))</f>
        <v>8.0857598008822098</v>
      </c>
    </row>
    <row r="67" spans="1:1" x14ac:dyDescent="0.3">
      <c r="A67">
        <f ca="1">OFFSET('Water Data'!A67,,MATCH(Histogram!$G$2,DataTable[#Headers],0))</f>
        <v>6.2039777022783396</v>
      </c>
    </row>
    <row r="68" spans="1:1" x14ac:dyDescent="0.3">
      <c r="A68">
        <f ca="1">OFFSET('Water Data'!A68,,MATCH(Histogram!$G$2,DataTable[#Headers],0))</f>
        <v>5.0581088685651299</v>
      </c>
    </row>
    <row r="69" spans="1:1" x14ac:dyDescent="0.3">
      <c r="A69">
        <f ca="1">OFFSET('Water Data'!A69,,MATCH(Histogram!$G$2,DataTable[#Headers],0))</f>
        <v>7.080794504276815</v>
      </c>
    </row>
    <row r="70" spans="1:1" x14ac:dyDescent="0.3">
      <c r="A70">
        <f ca="1">OFFSET('Water Data'!A70,,MATCH(Histogram!$G$2,DataTable[#Headers],0))</f>
        <v>7.080794504276815</v>
      </c>
    </row>
    <row r="71" spans="1:1" x14ac:dyDescent="0.3">
      <c r="A71">
        <f ca="1">OFFSET('Water Data'!A71,,MATCH(Histogram!$G$2,DataTable[#Headers],0))</f>
        <v>7.2615505220707099</v>
      </c>
    </row>
    <row r="72" spans="1:1" x14ac:dyDescent="0.3">
      <c r="A72">
        <f ca="1">OFFSET('Water Data'!A72,,MATCH(Histogram!$G$2,DataTable[#Headers],0))</f>
        <v>7.1604672308087398</v>
      </c>
    </row>
    <row r="73" spans="1:1" x14ac:dyDescent="0.3">
      <c r="A73">
        <f ca="1">OFFSET('Water Data'!A73,,MATCH(Histogram!$G$2,DataTable[#Headers],0))</f>
        <v>5.7047647762130103</v>
      </c>
    </row>
    <row r="74" spans="1:1" x14ac:dyDescent="0.3">
      <c r="A74">
        <f ca="1">OFFSET('Water Data'!A74,,MATCH(Histogram!$G$2,DataTable[#Headers],0))</f>
        <v>6.2172731351603403</v>
      </c>
    </row>
    <row r="75" spans="1:1" x14ac:dyDescent="0.3">
      <c r="A75">
        <f ca="1">OFFSET('Water Data'!A75,,MATCH(Histogram!$G$2,DataTable[#Headers],0))</f>
        <v>8.6799349699641795</v>
      </c>
    </row>
    <row r="76" spans="1:1" x14ac:dyDescent="0.3">
      <c r="A76">
        <f ca="1">OFFSET('Water Data'!A76,,MATCH(Histogram!$G$2,DataTable[#Headers],0))</f>
        <v>7.080794504276815</v>
      </c>
    </row>
    <row r="77" spans="1:1" x14ac:dyDescent="0.3">
      <c r="A77">
        <f ca="1">OFFSET('Water Data'!A77,,MATCH(Histogram!$G$2,DataTable[#Headers],0))</f>
        <v>6.8973221411001902</v>
      </c>
    </row>
    <row r="78" spans="1:1" x14ac:dyDescent="0.3">
      <c r="A78">
        <f ca="1">OFFSET('Water Data'!A78,,MATCH(Histogram!$G$2,DataTable[#Headers],0))</f>
        <v>3.5145455287452698</v>
      </c>
    </row>
    <row r="79" spans="1:1" x14ac:dyDescent="0.3">
      <c r="A79">
        <f ca="1">OFFSET('Water Data'!A79,,MATCH(Histogram!$G$2,DataTable[#Headers],0))</f>
        <v>3.7225004859337201</v>
      </c>
    </row>
    <row r="80" spans="1:1" x14ac:dyDescent="0.3">
      <c r="A80">
        <f ca="1">OFFSET('Water Data'!A80,,MATCH(Histogram!$G$2,DataTable[#Headers],0))</f>
        <v>6.4550047974967102</v>
      </c>
    </row>
    <row r="81" spans="1:1" x14ac:dyDescent="0.3">
      <c r="A81">
        <f ca="1">OFFSET('Water Data'!A81,,MATCH(Histogram!$G$2,DataTable[#Headers],0))</f>
        <v>7.31680475388091</v>
      </c>
    </row>
    <row r="82" spans="1:1" x14ac:dyDescent="0.3">
      <c r="A82">
        <f ca="1">OFFSET('Water Data'!A82,,MATCH(Histogram!$G$2,DataTable[#Headers],0))</f>
        <v>1.84453836649884</v>
      </c>
    </row>
    <row r="83" spans="1:1" x14ac:dyDescent="0.3">
      <c r="A83">
        <f ca="1">OFFSET('Water Data'!A83,,MATCH(Histogram!$G$2,DataTable[#Headers],0))</f>
        <v>5.5191256564376001</v>
      </c>
    </row>
    <row r="84" spans="1:1" x14ac:dyDescent="0.3">
      <c r="A84">
        <f ca="1">OFFSET('Water Data'!A84,,MATCH(Histogram!$G$2,DataTable[#Headers],0))</f>
        <v>7.4089854669246096</v>
      </c>
    </row>
    <row r="85" spans="1:1" x14ac:dyDescent="0.3">
      <c r="A85">
        <f ca="1">OFFSET('Water Data'!A85,,MATCH(Histogram!$G$2,DataTable[#Headers],0))</f>
        <v>5.97676961808759</v>
      </c>
    </row>
    <row r="86" spans="1:1" x14ac:dyDescent="0.3">
      <c r="A86">
        <f ca="1">OFFSET('Water Data'!A86,,MATCH(Histogram!$G$2,DataTable[#Headers],0))</f>
        <v>6.3953591316710598</v>
      </c>
    </row>
    <row r="87" spans="1:1" x14ac:dyDescent="0.3">
      <c r="A87">
        <f ca="1">OFFSET('Water Data'!A87,,MATCH(Histogram!$G$2,DataTable[#Headers],0))</f>
        <v>6.2096422597084802</v>
      </c>
    </row>
    <row r="88" spans="1:1" x14ac:dyDescent="0.3">
      <c r="A88">
        <f ca="1">OFFSET('Water Data'!A88,,MATCH(Histogram!$G$2,DataTable[#Headers],0))</f>
        <v>6.7628325218917302</v>
      </c>
    </row>
    <row r="89" spans="1:1" x14ac:dyDescent="0.3">
      <c r="A89">
        <f ca="1">OFFSET('Water Data'!A89,,MATCH(Histogram!$G$2,DataTable[#Headers],0))</f>
        <v>9.9187170638541708</v>
      </c>
    </row>
    <row r="90" spans="1:1" x14ac:dyDescent="0.3">
      <c r="A90">
        <f ca="1">OFFSET('Water Data'!A90,,MATCH(Histogram!$G$2,DataTable[#Headers],0))</f>
        <v>10.155440170221899</v>
      </c>
    </row>
    <row r="91" spans="1:1" x14ac:dyDescent="0.3">
      <c r="A91">
        <f ca="1">OFFSET('Water Data'!A91,,MATCH(Histogram!$G$2,DataTable[#Headers],0))</f>
        <v>8.7217267106205796</v>
      </c>
    </row>
    <row r="92" spans="1:1" x14ac:dyDescent="0.3">
      <c r="A92">
        <f ca="1">OFFSET('Water Data'!A92,,MATCH(Histogram!$G$2,DataTable[#Headers],0))</f>
        <v>7.080794504276815</v>
      </c>
    </row>
    <row r="93" spans="1:1" x14ac:dyDescent="0.3">
      <c r="A93">
        <f ca="1">OFFSET('Water Data'!A93,,MATCH(Histogram!$G$2,DataTable[#Headers],0))</f>
        <v>7.080794504276815</v>
      </c>
    </row>
    <row r="94" spans="1:1" x14ac:dyDescent="0.3">
      <c r="A94">
        <f ca="1">OFFSET('Water Data'!A94,,MATCH(Histogram!$G$2,DataTable[#Headers],0))</f>
        <v>6.0996467054683796</v>
      </c>
    </row>
    <row r="95" spans="1:1" x14ac:dyDescent="0.3">
      <c r="A95">
        <f ca="1">OFFSET('Water Data'!A95,,MATCH(Histogram!$G$2,DataTable[#Headers],0))</f>
        <v>9.0267877195116295</v>
      </c>
    </row>
    <row r="96" spans="1:1" x14ac:dyDescent="0.3">
      <c r="A96">
        <f ca="1">OFFSET('Water Data'!A96,,MATCH(Histogram!$G$2,DataTable[#Headers],0))</f>
        <v>6.9533716033895399</v>
      </c>
    </row>
    <row r="97" spans="1:1" x14ac:dyDescent="0.3">
      <c r="A97">
        <f ca="1">OFFSET('Water Data'!A97,,MATCH(Histogram!$G$2,DataTable[#Headers],0))</f>
        <v>6.14087755694786</v>
      </c>
    </row>
    <row r="98" spans="1:1" x14ac:dyDescent="0.3">
      <c r="A98">
        <f ca="1">OFFSET('Water Data'!A98,,MATCH(Histogram!$G$2,DataTable[#Headers],0))</f>
        <v>7.0778740065304504</v>
      </c>
    </row>
    <row r="99" spans="1:1" x14ac:dyDescent="0.3">
      <c r="A99">
        <f ca="1">OFFSET('Water Data'!A99,,MATCH(Histogram!$G$2,DataTable[#Headers],0))</f>
        <v>5.4883143090125097</v>
      </c>
    </row>
    <row r="100" spans="1:1" x14ac:dyDescent="0.3">
      <c r="A100">
        <f ca="1">OFFSET('Water Data'!A100,,MATCH(Histogram!$G$2,DataTable[#Headers],0))</f>
        <v>7.2055591745887204</v>
      </c>
    </row>
    <row r="101" spans="1:1" x14ac:dyDescent="0.3">
      <c r="A101">
        <f ca="1">OFFSET('Water Data'!A101,,MATCH(Histogram!$G$2,DataTable[#Headers],0))</f>
        <v>9.1778698658924291</v>
      </c>
    </row>
    <row r="102" spans="1:1" x14ac:dyDescent="0.3">
      <c r="A102">
        <f ca="1">OFFSET('Water Data'!A102,,MATCH(Histogram!$G$2,DataTable[#Headers],0))</f>
        <v>4.2707161947337298</v>
      </c>
    </row>
    <row r="103" spans="1:1" x14ac:dyDescent="0.3">
      <c r="A103">
        <f ca="1">OFFSET('Water Data'!A103,,MATCH(Histogram!$G$2,DataTable[#Headers],0))</f>
        <v>7.3488445115506096</v>
      </c>
    </row>
    <row r="104" spans="1:1" x14ac:dyDescent="0.3">
      <c r="A104">
        <f ca="1">OFFSET('Water Data'!A104,,MATCH(Histogram!$G$2,DataTable[#Headers],0))</f>
        <v>8.5261698697777799</v>
      </c>
    </row>
    <row r="105" spans="1:1" x14ac:dyDescent="0.3">
      <c r="A105">
        <f ca="1">OFFSET('Water Data'!A105,,MATCH(Histogram!$G$2,DataTable[#Headers],0))</f>
        <v>7.080794504276815</v>
      </c>
    </row>
    <row r="106" spans="1:1" x14ac:dyDescent="0.3">
      <c r="A106">
        <f ca="1">OFFSET('Water Data'!A106,,MATCH(Histogram!$G$2,DataTable[#Headers],0))</f>
        <v>2.6120359148172598</v>
      </c>
    </row>
    <row r="107" spans="1:1" x14ac:dyDescent="0.3">
      <c r="A107">
        <f ca="1">OFFSET('Water Data'!A107,,MATCH(Histogram!$G$2,DataTable[#Headers],0))</f>
        <v>8.4905715620277302</v>
      </c>
    </row>
    <row r="108" spans="1:1" x14ac:dyDescent="0.3">
      <c r="A108">
        <f ca="1">OFFSET('Water Data'!A108,,MATCH(Histogram!$G$2,DataTable[#Headers],0))</f>
        <v>7.080794504276815</v>
      </c>
    </row>
    <row r="109" spans="1:1" x14ac:dyDescent="0.3">
      <c r="A109">
        <f ca="1">OFFSET('Water Data'!A109,,MATCH(Histogram!$G$2,DataTable[#Headers],0))</f>
        <v>8.8584015312004603</v>
      </c>
    </row>
    <row r="110" spans="1:1" x14ac:dyDescent="0.3">
      <c r="A110">
        <f ca="1">OFFSET('Water Data'!A110,,MATCH(Histogram!$G$2,DataTable[#Headers],0))</f>
        <v>6.09815652147278</v>
      </c>
    </row>
    <row r="111" spans="1:1" x14ac:dyDescent="0.3">
      <c r="A111">
        <f ca="1">OFFSET('Water Data'!A111,,MATCH(Histogram!$G$2,DataTable[#Headers],0))</f>
        <v>8.4199706821289908</v>
      </c>
    </row>
    <row r="112" spans="1:1" x14ac:dyDescent="0.3">
      <c r="A112">
        <f ca="1">OFFSET('Water Data'!A112,,MATCH(Histogram!$G$2,DataTable[#Headers],0))</f>
        <v>9.2861550214323696</v>
      </c>
    </row>
    <row r="113" spans="1:1" x14ac:dyDescent="0.3">
      <c r="A113">
        <f ca="1">OFFSET('Water Data'!A113,,MATCH(Histogram!$G$2,DataTable[#Headers],0))</f>
        <v>7.8758951354817803</v>
      </c>
    </row>
    <row r="114" spans="1:1" x14ac:dyDescent="0.3">
      <c r="A114">
        <f ca="1">OFFSET('Water Data'!A114,,MATCH(Histogram!$G$2,DataTable[#Headers],0))</f>
        <v>7.7253329080747504</v>
      </c>
    </row>
    <row r="115" spans="1:1" x14ac:dyDescent="0.3">
      <c r="A115">
        <f ca="1">OFFSET('Water Data'!A115,,MATCH(Histogram!$G$2,DataTable[#Headers],0))</f>
        <v>3.3880906105238902</v>
      </c>
    </row>
    <row r="116" spans="1:1" x14ac:dyDescent="0.3">
      <c r="A116">
        <f ca="1">OFFSET('Water Data'!A116,,MATCH(Histogram!$G$2,DataTable[#Headers],0))</f>
        <v>6.7453067150809503</v>
      </c>
    </row>
    <row r="117" spans="1:1" x14ac:dyDescent="0.3">
      <c r="A117">
        <f ca="1">OFFSET('Water Data'!A117,,MATCH(Histogram!$G$2,DataTable[#Headers],0))</f>
        <v>7.080794504276815</v>
      </c>
    </row>
    <row r="118" spans="1:1" x14ac:dyDescent="0.3">
      <c r="A118">
        <f ca="1">OFFSET('Water Data'!A118,,MATCH(Histogram!$G$2,DataTable[#Headers],0))</f>
        <v>7.1838257233931797</v>
      </c>
    </row>
    <row r="119" spans="1:1" x14ac:dyDescent="0.3">
      <c r="A119">
        <f ca="1">OFFSET('Water Data'!A119,,MATCH(Histogram!$G$2,DataTable[#Headers],0))</f>
        <v>10.111976704648599</v>
      </c>
    </row>
    <row r="120" spans="1:1" x14ac:dyDescent="0.3">
      <c r="A120">
        <f ca="1">OFFSET('Water Data'!A120,,MATCH(Histogram!$G$2,DataTable[#Headers],0))</f>
        <v>7.3974132985434098</v>
      </c>
    </row>
    <row r="121" spans="1:1" x14ac:dyDescent="0.3">
      <c r="A121">
        <f ca="1">OFFSET('Water Data'!A121,,MATCH(Histogram!$G$2,DataTable[#Headers],0))</f>
        <v>7.8128043883103002</v>
      </c>
    </row>
    <row r="122" spans="1:1" x14ac:dyDescent="0.3">
      <c r="A122">
        <f ca="1">OFFSET('Water Data'!A122,,MATCH(Histogram!$G$2,DataTable[#Headers],0))</f>
        <v>6.8774569325767096</v>
      </c>
    </row>
    <row r="123" spans="1:1" x14ac:dyDescent="0.3">
      <c r="A123">
        <f ca="1">OFFSET('Water Data'!A123,,MATCH(Histogram!$G$2,DataTable[#Headers],0))</f>
        <v>7.080794504276815</v>
      </c>
    </row>
    <row r="124" spans="1:1" x14ac:dyDescent="0.3">
      <c r="A124">
        <f ca="1">OFFSET('Water Data'!A124,,MATCH(Histogram!$G$2,DataTable[#Headers],0))</f>
        <v>7.080794504276815</v>
      </c>
    </row>
    <row r="125" spans="1:1" x14ac:dyDescent="0.3">
      <c r="A125">
        <f ca="1">OFFSET('Water Data'!A125,,MATCH(Histogram!$G$2,DataTable[#Headers],0))</f>
        <v>7.5210516786721699</v>
      </c>
    </row>
    <row r="126" spans="1:1" x14ac:dyDescent="0.3">
      <c r="A126">
        <f ca="1">OFFSET('Water Data'!A126,,MATCH(Histogram!$G$2,DataTable[#Headers],0))</f>
        <v>8.5508754692893305</v>
      </c>
    </row>
    <row r="127" spans="1:1" x14ac:dyDescent="0.3">
      <c r="A127">
        <f ca="1">OFFSET('Water Data'!A127,,MATCH(Histogram!$G$2,DataTable[#Headers],0))</f>
        <v>10.3084776568137</v>
      </c>
    </row>
    <row r="128" spans="1:1" x14ac:dyDescent="0.3">
      <c r="A128">
        <f ca="1">OFFSET('Water Data'!A128,,MATCH(Histogram!$G$2,DataTable[#Headers],0))</f>
        <v>7.080794504276815</v>
      </c>
    </row>
    <row r="129" spans="1:1" x14ac:dyDescent="0.3">
      <c r="A129">
        <f ca="1">OFFSET('Water Data'!A129,,MATCH(Histogram!$G$2,DataTable[#Headers],0))</f>
        <v>7.3710850732095601</v>
      </c>
    </row>
    <row r="130" spans="1:1" x14ac:dyDescent="0.3">
      <c r="A130">
        <f ca="1">OFFSET('Water Data'!A130,,MATCH(Histogram!$G$2,DataTable[#Headers],0))</f>
        <v>11.1806946644619</v>
      </c>
    </row>
    <row r="131" spans="1:1" x14ac:dyDescent="0.3">
      <c r="A131">
        <f ca="1">OFFSET('Water Data'!A131,,MATCH(Histogram!$G$2,DataTable[#Headers],0))</f>
        <v>6.5064877665024596</v>
      </c>
    </row>
    <row r="132" spans="1:1" x14ac:dyDescent="0.3">
      <c r="A132">
        <f ca="1">OFFSET('Water Data'!A132,,MATCH(Histogram!$G$2,DataTable[#Headers],0))</f>
        <v>6.6439357746622996</v>
      </c>
    </row>
    <row r="133" spans="1:1" x14ac:dyDescent="0.3">
      <c r="A133">
        <f ca="1">OFFSET('Water Data'!A133,,MATCH(Histogram!$G$2,DataTable[#Headers],0))</f>
        <v>5.0337739897516602</v>
      </c>
    </row>
    <row r="134" spans="1:1" x14ac:dyDescent="0.3">
      <c r="A134">
        <f ca="1">OFFSET('Water Data'!A134,,MATCH(Histogram!$G$2,DataTable[#Headers],0))</f>
        <v>6.9126075619898399</v>
      </c>
    </row>
    <row r="135" spans="1:1" x14ac:dyDescent="0.3">
      <c r="A135">
        <f ca="1">OFFSET('Water Data'!A135,,MATCH(Histogram!$G$2,DataTable[#Headers],0))</f>
        <v>7.9776359908804899</v>
      </c>
    </row>
    <row r="136" spans="1:1" x14ac:dyDescent="0.3">
      <c r="A136">
        <f ca="1">OFFSET('Water Data'!A136,,MATCH(Histogram!$G$2,DataTable[#Headers],0))</f>
        <v>6.0783358365092699</v>
      </c>
    </row>
    <row r="137" spans="1:1" x14ac:dyDescent="0.3">
      <c r="A137">
        <f ca="1">OFFSET('Water Data'!A137,,MATCH(Histogram!$G$2,DataTable[#Headers],0))</f>
        <v>6.2424144841038398</v>
      </c>
    </row>
    <row r="138" spans="1:1" x14ac:dyDescent="0.3">
      <c r="A138">
        <f ca="1">OFFSET('Water Data'!A138,,MATCH(Histogram!$G$2,DataTable[#Headers],0))</f>
        <v>6.0633547898910702</v>
      </c>
    </row>
    <row r="139" spans="1:1" x14ac:dyDescent="0.3">
      <c r="A139">
        <f ca="1">OFFSET('Water Data'!A139,,MATCH(Histogram!$G$2,DataTable[#Headers],0))</f>
        <v>8.1295855139667204</v>
      </c>
    </row>
    <row r="140" spans="1:1" x14ac:dyDescent="0.3">
      <c r="A140">
        <f ca="1">OFFSET('Water Data'!A140,,MATCH(Histogram!$G$2,DataTable[#Headers],0))</f>
        <v>9.5624059437895195</v>
      </c>
    </row>
    <row r="141" spans="1:1" x14ac:dyDescent="0.3">
      <c r="A141">
        <f ca="1">OFFSET('Water Data'!A141,,MATCH(Histogram!$G$2,DataTable[#Headers],0))</f>
        <v>8.1677926323082506</v>
      </c>
    </row>
    <row r="142" spans="1:1" x14ac:dyDescent="0.3">
      <c r="A142">
        <f ca="1">OFFSET('Water Data'!A142,,MATCH(Histogram!$G$2,DataTable[#Headers],0))</f>
        <v>8.5944161352064707</v>
      </c>
    </row>
    <row r="143" spans="1:1" x14ac:dyDescent="0.3">
      <c r="A143">
        <f ca="1">OFFSET('Water Data'!A143,,MATCH(Histogram!$G$2,DataTable[#Headers],0))</f>
        <v>7.080794504276815</v>
      </c>
    </row>
    <row r="144" spans="1:1" x14ac:dyDescent="0.3">
      <c r="A144">
        <f ca="1">OFFSET('Water Data'!A144,,MATCH(Histogram!$G$2,DataTable[#Headers],0))</f>
        <v>6.8254679006303904</v>
      </c>
    </row>
    <row r="145" spans="1:1" x14ac:dyDescent="0.3">
      <c r="A145">
        <f ca="1">OFFSET('Water Data'!A145,,MATCH(Histogram!$G$2,DataTable[#Headers],0))</f>
        <v>7.8611777009985602</v>
      </c>
    </row>
    <row r="146" spans="1:1" x14ac:dyDescent="0.3">
      <c r="A146">
        <f ca="1">OFFSET('Water Data'!A146,,MATCH(Histogram!$G$2,DataTable[#Headers],0))</f>
        <v>4.9657735596449601</v>
      </c>
    </row>
    <row r="147" spans="1:1" x14ac:dyDescent="0.3">
      <c r="A147">
        <f ca="1">OFFSET('Water Data'!A147,,MATCH(Histogram!$G$2,DataTable[#Headers],0))</f>
        <v>6.20743296761471</v>
      </c>
    </row>
    <row r="148" spans="1:1" x14ac:dyDescent="0.3">
      <c r="A148">
        <f ca="1">OFFSET('Water Data'!A148,,MATCH(Histogram!$G$2,DataTable[#Headers],0))</f>
        <v>7.080794504276815</v>
      </c>
    </row>
    <row r="149" spans="1:1" x14ac:dyDescent="0.3">
      <c r="A149">
        <f ca="1">OFFSET('Water Data'!A149,,MATCH(Histogram!$G$2,DataTable[#Headers],0))</f>
        <v>9.7692510060868401</v>
      </c>
    </row>
    <row r="150" spans="1:1" x14ac:dyDescent="0.3">
      <c r="A150">
        <f ca="1">OFFSET('Water Data'!A150,,MATCH(Histogram!$G$2,DataTable[#Headers],0))</f>
        <v>9.6306654799033407</v>
      </c>
    </row>
    <row r="151" spans="1:1" x14ac:dyDescent="0.3">
      <c r="A151">
        <f ca="1">OFFSET('Water Data'!A151,,MATCH(Histogram!$G$2,DataTable[#Headers],0))</f>
        <v>5.1874716054363699</v>
      </c>
    </row>
    <row r="152" spans="1:1" x14ac:dyDescent="0.3">
      <c r="A152">
        <f ca="1">OFFSET('Water Data'!A152,,MATCH(Histogram!$G$2,DataTable[#Headers],0))</f>
        <v>7.6335700876775503</v>
      </c>
    </row>
    <row r="153" spans="1:1" x14ac:dyDescent="0.3">
      <c r="A153">
        <f ca="1">OFFSET('Water Data'!A153,,MATCH(Histogram!$G$2,DataTable[#Headers],0))</f>
        <v>5.7711990498136796</v>
      </c>
    </row>
    <row r="154" spans="1:1" x14ac:dyDescent="0.3">
      <c r="A154">
        <f ca="1">OFFSET('Water Data'!A154,,MATCH(Histogram!$G$2,DataTable[#Headers],0))</f>
        <v>6.5799693294015498</v>
      </c>
    </row>
    <row r="155" spans="1:1" x14ac:dyDescent="0.3">
      <c r="A155">
        <f ca="1">OFFSET('Water Data'!A155,,MATCH(Histogram!$G$2,DataTable[#Headers],0))</f>
        <v>4.8011543680758599</v>
      </c>
    </row>
    <row r="156" spans="1:1" x14ac:dyDescent="0.3">
      <c r="A156">
        <f ca="1">OFFSET('Water Data'!A156,,MATCH(Histogram!$G$2,DataTable[#Headers],0))</f>
        <v>7.9488157181515602</v>
      </c>
    </row>
    <row r="157" spans="1:1" x14ac:dyDescent="0.3">
      <c r="A157">
        <f ca="1">OFFSET('Water Data'!A157,,MATCH(Histogram!$G$2,DataTable[#Headers],0))</f>
        <v>6.90699217181165</v>
      </c>
    </row>
    <row r="158" spans="1:1" x14ac:dyDescent="0.3">
      <c r="A158">
        <f ca="1">OFFSET('Water Data'!A158,,MATCH(Histogram!$G$2,DataTable[#Headers],0))</f>
        <v>7.080794504276815</v>
      </c>
    </row>
    <row r="159" spans="1:1" x14ac:dyDescent="0.3">
      <c r="A159">
        <f ca="1">OFFSET('Water Data'!A159,,MATCH(Histogram!$G$2,DataTable[#Headers],0))</f>
        <v>7.080794504276815</v>
      </c>
    </row>
    <row r="160" spans="1:1" x14ac:dyDescent="0.3">
      <c r="A160">
        <f ca="1">OFFSET('Water Data'!A160,,MATCH(Histogram!$G$2,DataTable[#Headers],0))</f>
        <v>8.4613308740017903</v>
      </c>
    </row>
    <row r="161" spans="1:1" x14ac:dyDescent="0.3">
      <c r="A161">
        <f ca="1">OFFSET('Water Data'!A161,,MATCH(Histogram!$G$2,DataTable[#Headers],0))</f>
        <v>7.7261348079024996</v>
      </c>
    </row>
    <row r="162" spans="1:1" x14ac:dyDescent="0.3">
      <c r="A162">
        <f ca="1">OFFSET('Water Data'!A162,,MATCH(Histogram!$G$2,DataTable[#Headers],0))</f>
        <v>7.080794504276815</v>
      </c>
    </row>
    <row r="163" spans="1:1" x14ac:dyDescent="0.3">
      <c r="A163">
        <f ca="1">OFFSET('Water Data'!A163,,MATCH(Histogram!$G$2,DataTable[#Headers],0))</f>
        <v>8.9270781483017405</v>
      </c>
    </row>
    <row r="164" spans="1:1" x14ac:dyDescent="0.3">
      <c r="A164">
        <f ca="1">OFFSET('Water Data'!A164,,MATCH(Histogram!$G$2,DataTable[#Headers],0))</f>
        <v>6.2080155397190202</v>
      </c>
    </row>
    <row r="165" spans="1:1" x14ac:dyDescent="0.3">
      <c r="A165">
        <f ca="1">OFFSET('Water Data'!A165,,MATCH(Histogram!$G$2,DataTable[#Headers],0))</f>
        <v>6.1284256352959101</v>
      </c>
    </row>
    <row r="166" spans="1:1" x14ac:dyDescent="0.3">
      <c r="A166">
        <f ca="1">OFFSET('Water Data'!A166,,MATCH(Histogram!$G$2,DataTable[#Headers],0))</f>
        <v>7.080794504276815</v>
      </c>
    </row>
    <row r="167" spans="1:1" x14ac:dyDescent="0.3">
      <c r="A167">
        <f ca="1">OFFSET('Water Data'!A167,,MATCH(Histogram!$G$2,DataTable[#Headers],0))</f>
        <v>7.3080488482755701</v>
      </c>
    </row>
    <row r="168" spans="1:1" x14ac:dyDescent="0.3">
      <c r="A168">
        <f ca="1">OFFSET('Water Data'!A168,,MATCH(Histogram!$G$2,DataTable[#Headers],0))</f>
        <v>7.080794504276815</v>
      </c>
    </row>
    <row r="169" spans="1:1" x14ac:dyDescent="0.3">
      <c r="A169">
        <f ca="1">OFFSET('Water Data'!A169,,MATCH(Histogram!$G$2,DataTable[#Headers],0))</f>
        <v>8.6408864089094806</v>
      </c>
    </row>
    <row r="170" spans="1:1" x14ac:dyDescent="0.3">
      <c r="A170">
        <f ca="1">OFFSET('Water Data'!A170,,MATCH(Histogram!$G$2,DataTable[#Headers],0))</f>
        <v>7.080794504276815</v>
      </c>
    </row>
    <row r="171" spans="1:1" x14ac:dyDescent="0.3">
      <c r="A171">
        <f ca="1">OFFSET('Water Data'!A171,,MATCH(Histogram!$G$2,DataTable[#Headers],0))</f>
        <v>8.1532100752721508</v>
      </c>
    </row>
    <row r="172" spans="1:1" x14ac:dyDescent="0.3">
      <c r="A172">
        <f ca="1">OFFSET('Water Data'!A172,,MATCH(Histogram!$G$2,DataTable[#Headers],0))</f>
        <v>8.2937201103888594</v>
      </c>
    </row>
    <row r="173" spans="1:1" x14ac:dyDescent="0.3">
      <c r="A173">
        <f ca="1">OFFSET('Water Data'!A173,,MATCH(Histogram!$G$2,DataTable[#Headers],0))</f>
        <v>7.080794504276815</v>
      </c>
    </row>
    <row r="174" spans="1:1" x14ac:dyDescent="0.3">
      <c r="A174">
        <f ca="1">OFFSET('Water Data'!A174,,MATCH(Histogram!$G$2,DataTable[#Headers],0))</f>
        <v>7.080794504276815</v>
      </c>
    </row>
    <row r="175" spans="1:1" x14ac:dyDescent="0.3">
      <c r="A175">
        <f ca="1">OFFSET('Water Data'!A175,,MATCH(Histogram!$G$2,DataTable[#Headers],0))</f>
        <v>9.4899728783258492</v>
      </c>
    </row>
    <row r="176" spans="1:1" x14ac:dyDescent="0.3">
      <c r="A176">
        <f ca="1">OFFSET('Water Data'!A176,,MATCH(Histogram!$G$2,DataTable[#Headers],0))</f>
        <v>7.8309763433816197</v>
      </c>
    </row>
    <row r="177" spans="1:1" x14ac:dyDescent="0.3">
      <c r="A177">
        <f ca="1">OFFSET('Water Data'!A177,,MATCH(Histogram!$G$2,DataTable[#Headers],0))</f>
        <v>4.4302812115465402</v>
      </c>
    </row>
    <row r="178" spans="1:1" x14ac:dyDescent="0.3">
      <c r="A178">
        <f ca="1">OFFSET('Water Data'!A178,,MATCH(Histogram!$G$2,DataTable[#Headers],0))</f>
        <v>7.2407396388877601</v>
      </c>
    </row>
    <row r="179" spans="1:1" x14ac:dyDescent="0.3">
      <c r="A179">
        <f ca="1">OFFSET('Water Data'!A179,,MATCH(Histogram!$G$2,DataTable[#Headers],0))</f>
        <v>7.080794504276815</v>
      </c>
    </row>
    <row r="180" spans="1:1" x14ac:dyDescent="0.3">
      <c r="A180">
        <f ca="1">OFFSET('Water Data'!A180,,MATCH(Histogram!$G$2,DataTable[#Headers],0))</f>
        <v>6.8673013217991299</v>
      </c>
    </row>
    <row r="181" spans="1:1" x14ac:dyDescent="0.3">
      <c r="A181">
        <f ca="1">OFFSET('Water Data'!A181,,MATCH(Histogram!$G$2,DataTable[#Headers],0))</f>
        <v>6.1296370148137402</v>
      </c>
    </row>
    <row r="182" spans="1:1" x14ac:dyDescent="0.3">
      <c r="A182">
        <f ca="1">OFFSET('Water Data'!A182,,MATCH(Histogram!$G$2,DataTable[#Headers],0))</f>
        <v>7.9170494431778797</v>
      </c>
    </row>
    <row r="183" spans="1:1" x14ac:dyDescent="0.3">
      <c r="A183">
        <f ca="1">OFFSET('Water Data'!A183,,MATCH(Histogram!$G$2,DataTable[#Headers],0))</f>
        <v>6.5116180752418096</v>
      </c>
    </row>
    <row r="184" spans="1:1" x14ac:dyDescent="0.3">
      <c r="A184">
        <f ca="1">OFFSET('Water Data'!A184,,MATCH(Histogram!$G$2,DataTable[#Headers],0))</f>
        <v>5.3238155843083899</v>
      </c>
    </row>
    <row r="185" spans="1:1" x14ac:dyDescent="0.3">
      <c r="A185">
        <f ca="1">OFFSET('Water Data'!A185,,MATCH(Histogram!$G$2,DataTable[#Headers],0))</f>
        <v>6.7695728686567902</v>
      </c>
    </row>
    <row r="186" spans="1:1" x14ac:dyDescent="0.3">
      <c r="A186">
        <f ca="1">OFFSET('Water Data'!A186,,MATCH(Histogram!$G$2,DataTable[#Headers],0))</f>
        <v>5.8779740404404697</v>
      </c>
    </row>
    <row r="187" spans="1:1" x14ac:dyDescent="0.3">
      <c r="A187">
        <f ca="1">OFFSET('Water Data'!A187,,MATCH(Histogram!$G$2,DataTable[#Headers],0))</f>
        <v>9.5340217161641903</v>
      </c>
    </row>
    <row r="188" spans="1:1" x14ac:dyDescent="0.3">
      <c r="A188">
        <f ca="1">OFFSET('Water Data'!A188,,MATCH(Histogram!$G$2,DataTable[#Headers],0))</f>
        <v>6.34002762804759</v>
      </c>
    </row>
    <row r="189" spans="1:1" x14ac:dyDescent="0.3">
      <c r="A189">
        <f ca="1">OFFSET('Water Data'!A189,,MATCH(Histogram!$G$2,DataTable[#Headers],0))</f>
        <v>8.6615924299591196</v>
      </c>
    </row>
    <row r="190" spans="1:1" x14ac:dyDescent="0.3">
      <c r="A190">
        <f ca="1">OFFSET('Water Data'!A190,,MATCH(Histogram!$G$2,DataTable[#Headers],0))</f>
        <v>5.6535061347932301</v>
      </c>
    </row>
    <row r="191" spans="1:1" x14ac:dyDescent="0.3">
      <c r="A191">
        <f ca="1">OFFSET('Water Data'!A191,,MATCH(Histogram!$G$2,DataTable[#Headers],0))</f>
        <v>6.6260121840753001</v>
      </c>
    </row>
    <row r="192" spans="1:1" x14ac:dyDescent="0.3">
      <c r="A192">
        <f ca="1">OFFSET('Water Data'!A192,,MATCH(Histogram!$G$2,DataTable[#Headers],0))</f>
        <v>7.7938335729935497</v>
      </c>
    </row>
    <row r="193" spans="1:1" x14ac:dyDescent="0.3">
      <c r="A193">
        <f ca="1">OFFSET('Water Data'!A193,,MATCH(Histogram!$G$2,DataTable[#Headers],0))</f>
        <v>7.59312765027759</v>
      </c>
    </row>
    <row r="194" spans="1:1" x14ac:dyDescent="0.3">
      <c r="A194">
        <f ca="1">OFFSET('Water Data'!A194,,MATCH(Histogram!$G$2,DataTable[#Headers],0))</f>
        <v>7.3627365019497804</v>
      </c>
    </row>
    <row r="195" spans="1:1" x14ac:dyDescent="0.3">
      <c r="A195">
        <f ca="1">OFFSET('Water Data'!A195,,MATCH(Histogram!$G$2,DataTable[#Headers],0))</f>
        <v>9.3203054452950092</v>
      </c>
    </row>
    <row r="196" spans="1:1" x14ac:dyDescent="0.3">
      <c r="A196">
        <f ca="1">OFFSET('Water Data'!A196,,MATCH(Histogram!$G$2,DataTable[#Headers],0))</f>
        <v>3.7197916443719201</v>
      </c>
    </row>
    <row r="197" spans="1:1" x14ac:dyDescent="0.3">
      <c r="A197">
        <f ca="1">OFFSET('Water Data'!A197,,MATCH(Histogram!$G$2,DataTable[#Headers],0))</f>
        <v>6.6556050258189599</v>
      </c>
    </row>
    <row r="198" spans="1:1" x14ac:dyDescent="0.3">
      <c r="A198">
        <f ca="1">OFFSET('Water Data'!A198,,MATCH(Histogram!$G$2,DataTable[#Headers],0))</f>
        <v>9.8688778806624704</v>
      </c>
    </row>
    <row r="199" spans="1:1" x14ac:dyDescent="0.3">
      <c r="A199">
        <f ca="1">OFFSET('Water Data'!A199,,MATCH(Histogram!$G$2,DataTable[#Headers],0))</f>
        <v>5.5906144358662502</v>
      </c>
    </row>
    <row r="200" spans="1:1" x14ac:dyDescent="0.3">
      <c r="A200">
        <f ca="1">OFFSET('Water Data'!A200,,MATCH(Histogram!$G$2,DataTable[#Headers],0))</f>
        <v>5.5544365111568101</v>
      </c>
    </row>
    <row r="201" spans="1:1" x14ac:dyDescent="0.3">
      <c r="A201">
        <f ca="1">OFFSET('Water Data'!A201,,MATCH(Histogram!$G$2,DataTable[#Headers],0))</f>
        <v>4.1265287151002203</v>
      </c>
    </row>
    <row r="202" spans="1:1" x14ac:dyDescent="0.3">
      <c r="A202">
        <f ca="1">OFFSET('Water Data'!A202,,MATCH(Histogram!$G$2,DataTable[#Headers],0))</f>
        <v>5.9700356569429198</v>
      </c>
    </row>
    <row r="203" spans="1:1" x14ac:dyDescent="0.3">
      <c r="A203">
        <f ca="1">OFFSET('Water Data'!A203,,MATCH(Histogram!$G$2,DataTable[#Headers],0))</f>
        <v>7.080794504276815</v>
      </c>
    </row>
    <row r="204" spans="1:1" x14ac:dyDescent="0.3">
      <c r="A204">
        <f ca="1">OFFSET('Water Data'!A204,,MATCH(Histogram!$G$2,DataTable[#Headers],0))</f>
        <v>8.3691543536999493</v>
      </c>
    </row>
    <row r="205" spans="1:1" x14ac:dyDescent="0.3">
      <c r="A205">
        <f ca="1">OFFSET('Water Data'!A205,,MATCH(Histogram!$G$2,DataTable[#Headers],0))</f>
        <v>6.2842482422544199</v>
      </c>
    </row>
    <row r="206" spans="1:1" x14ac:dyDescent="0.3">
      <c r="A206">
        <f ca="1">OFFSET('Water Data'!A206,,MATCH(Histogram!$G$2,DataTable[#Headers],0))</f>
        <v>11.267828384714001</v>
      </c>
    </row>
    <row r="207" spans="1:1" x14ac:dyDescent="0.3">
      <c r="A207">
        <f ca="1">OFFSET('Water Data'!A207,,MATCH(Histogram!$G$2,DataTable[#Headers],0))</f>
        <v>9.29801800809601</v>
      </c>
    </row>
    <row r="208" spans="1:1" x14ac:dyDescent="0.3">
      <c r="A208">
        <f ca="1">OFFSET('Water Data'!A208,,MATCH(Histogram!$G$2,DataTable[#Headers],0))</f>
        <v>7.8954692459424498</v>
      </c>
    </row>
    <row r="209" spans="1:1" x14ac:dyDescent="0.3">
      <c r="A209">
        <f ca="1">OFFSET('Water Data'!A209,,MATCH(Histogram!$G$2,DataTable[#Headers],0))</f>
        <v>7.9474857857257399</v>
      </c>
    </row>
    <row r="210" spans="1:1" x14ac:dyDescent="0.3">
      <c r="A210">
        <f ca="1">OFFSET('Water Data'!A210,,MATCH(Histogram!$G$2,DataTable[#Headers],0))</f>
        <v>10.026159156427401</v>
      </c>
    </row>
    <row r="211" spans="1:1" x14ac:dyDescent="0.3">
      <c r="A211">
        <f ca="1">OFFSET('Water Data'!A211,,MATCH(Histogram!$G$2,DataTable[#Headers],0))</f>
        <v>6.4881932396152102</v>
      </c>
    </row>
    <row r="212" spans="1:1" x14ac:dyDescent="0.3">
      <c r="A212">
        <f ca="1">OFFSET('Water Data'!A212,,MATCH(Histogram!$G$2,DataTable[#Headers],0))</f>
        <v>5.8697367553375202</v>
      </c>
    </row>
    <row r="213" spans="1:1" x14ac:dyDescent="0.3">
      <c r="A213">
        <f ca="1">OFFSET('Water Data'!A213,,MATCH(Histogram!$G$2,DataTable[#Headers],0))</f>
        <v>7.080794504276815</v>
      </c>
    </row>
    <row r="214" spans="1:1" x14ac:dyDescent="0.3">
      <c r="A214">
        <f ca="1">OFFSET('Water Data'!A214,,MATCH(Histogram!$G$2,DataTable[#Headers],0))</f>
        <v>5.3041426602159003</v>
      </c>
    </row>
    <row r="215" spans="1:1" x14ac:dyDescent="0.3">
      <c r="A215">
        <f ca="1">OFFSET('Water Data'!A215,,MATCH(Histogram!$G$2,DataTable[#Headers],0))</f>
        <v>7.5336148229929201</v>
      </c>
    </row>
    <row r="216" spans="1:1" x14ac:dyDescent="0.3">
      <c r="A216">
        <f ca="1">OFFSET('Water Data'!A216,,MATCH(Histogram!$G$2,DataTable[#Headers],0))</f>
        <v>4.0776077245659703</v>
      </c>
    </row>
    <row r="217" spans="1:1" x14ac:dyDescent="0.3">
      <c r="A217">
        <f ca="1">OFFSET('Water Data'!A217,,MATCH(Histogram!$G$2,DataTable[#Headers],0))</f>
        <v>7.080794504276815</v>
      </c>
    </row>
    <row r="218" spans="1:1" x14ac:dyDescent="0.3">
      <c r="A218">
        <f ca="1">OFFSET('Water Data'!A218,,MATCH(Histogram!$G$2,DataTable[#Headers],0))</f>
        <v>7.0861684008432997</v>
      </c>
    </row>
    <row r="219" spans="1:1" x14ac:dyDescent="0.3">
      <c r="A219">
        <f ca="1">OFFSET('Water Data'!A219,,MATCH(Histogram!$G$2,DataTable[#Headers],0))</f>
        <v>6.2710121710645597</v>
      </c>
    </row>
    <row r="220" spans="1:1" x14ac:dyDescent="0.3">
      <c r="A220">
        <f ca="1">OFFSET('Water Data'!A220,,MATCH(Histogram!$G$2,DataTable[#Headers],0))</f>
        <v>7.9577683439961504</v>
      </c>
    </row>
    <row r="221" spans="1:1" x14ac:dyDescent="0.3">
      <c r="A221">
        <f ca="1">OFFSET('Water Data'!A221,,MATCH(Histogram!$G$2,DataTable[#Headers],0))</f>
        <v>8.8756422784544409</v>
      </c>
    </row>
    <row r="222" spans="1:1" x14ac:dyDescent="0.3">
      <c r="A222">
        <f ca="1">OFFSET('Water Data'!A222,,MATCH(Histogram!$G$2,DataTable[#Headers],0))</f>
        <v>7.080794504276815</v>
      </c>
    </row>
    <row r="223" spans="1:1" x14ac:dyDescent="0.3">
      <c r="A223">
        <f ca="1">OFFSET('Water Data'!A223,,MATCH(Histogram!$G$2,DataTable[#Headers],0))</f>
        <v>6.6137091176418403</v>
      </c>
    </row>
    <row r="224" spans="1:1" x14ac:dyDescent="0.3">
      <c r="A224">
        <f ca="1">OFFSET('Water Data'!A224,,MATCH(Histogram!$G$2,DataTable[#Headers],0))</f>
        <v>7.7357050217516496</v>
      </c>
    </row>
    <row r="225" spans="1:1" x14ac:dyDescent="0.3">
      <c r="A225">
        <f ca="1">OFFSET('Water Data'!A225,,MATCH(Histogram!$G$2,DataTable[#Headers],0))</f>
        <v>9.9250413284290993</v>
      </c>
    </row>
    <row r="226" spans="1:1" x14ac:dyDescent="0.3">
      <c r="A226">
        <f ca="1">OFFSET('Water Data'!A226,,MATCH(Histogram!$G$2,DataTable[#Headers],0))</f>
        <v>9.0025831096511109</v>
      </c>
    </row>
    <row r="227" spans="1:1" x14ac:dyDescent="0.3">
      <c r="A227">
        <f ca="1">OFFSET('Water Data'!A227,,MATCH(Histogram!$G$2,DataTable[#Headers],0))</f>
        <v>5.0957664649358803</v>
      </c>
    </row>
    <row r="228" spans="1:1" x14ac:dyDescent="0.3">
      <c r="A228">
        <f ca="1">OFFSET('Water Data'!A228,,MATCH(Histogram!$G$2,DataTable[#Headers],0))</f>
        <v>8.5946771083626707</v>
      </c>
    </row>
    <row r="229" spans="1:1" x14ac:dyDescent="0.3">
      <c r="A229">
        <f ca="1">OFFSET('Water Data'!A229,,MATCH(Histogram!$G$2,DataTable[#Headers],0))</f>
        <v>7.0837790605073696</v>
      </c>
    </row>
    <row r="230" spans="1:1" x14ac:dyDescent="0.3">
      <c r="A230">
        <f ca="1">OFFSET('Water Data'!A230,,MATCH(Histogram!$G$2,DataTable[#Headers],0))</f>
        <v>7.6828724980725198</v>
      </c>
    </row>
    <row r="231" spans="1:1" x14ac:dyDescent="0.3">
      <c r="A231">
        <f ca="1">OFFSET('Water Data'!A231,,MATCH(Histogram!$G$2,DataTable[#Headers],0))</f>
        <v>7.080794504276815</v>
      </c>
    </row>
    <row r="232" spans="1:1" x14ac:dyDescent="0.3">
      <c r="A232">
        <f ca="1">OFFSET('Water Data'!A232,,MATCH(Histogram!$G$2,DataTable[#Headers],0))</f>
        <v>6.4197724735125101</v>
      </c>
    </row>
    <row r="233" spans="1:1" x14ac:dyDescent="0.3">
      <c r="A233">
        <f ca="1">OFFSET('Water Data'!A233,,MATCH(Histogram!$G$2,DataTable[#Headers],0))</f>
        <v>4.4432388991431004</v>
      </c>
    </row>
    <row r="234" spans="1:1" x14ac:dyDescent="0.3">
      <c r="A234">
        <f ca="1">OFFSET('Water Data'!A234,,MATCH(Histogram!$G$2,DataTable[#Headers],0))</f>
        <v>6.97866426237381</v>
      </c>
    </row>
    <row r="235" spans="1:1" x14ac:dyDescent="0.3">
      <c r="A235">
        <f ca="1">OFFSET('Water Data'!A235,,MATCH(Histogram!$G$2,DataTable[#Headers],0))</f>
        <v>6.6236135657451198</v>
      </c>
    </row>
    <row r="236" spans="1:1" x14ac:dyDescent="0.3">
      <c r="A236">
        <f ca="1">OFFSET('Water Data'!A236,,MATCH(Histogram!$G$2,DataTable[#Headers],0))</f>
        <v>3.66471056171939</v>
      </c>
    </row>
    <row r="237" spans="1:1" x14ac:dyDescent="0.3">
      <c r="A237">
        <f ca="1">OFFSET('Water Data'!A237,,MATCH(Histogram!$G$2,DataTable[#Headers],0))</f>
        <v>4.8141356208896697</v>
      </c>
    </row>
    <row r="238" spans="1:1" x14ac:dyDescent="0.3">
      <c r="A238">
        <f ca="1">OFFSET('Water Data'!A238,,MATCH(Histogram!$G$2,DataTable[#Headers],0))</f>
        <v>5.7796737051752096</v>
      </c>
    </row>
    <row r="239" spans="1:1" x14ac:dyDescent="0.3">
      <c r="A239">
        <f ca="1">OFFSET('Water Data'!A239,,MATCH(Histogram!$G$2,DataTable[#Headers],0))</f>
        <v>6.9378187833790097</v>
      </c>
    </row>
    <row r="240" spans="1:1" x14ac:dyDescent="0.3">
      <c r="A240">
        <f ca="1">OFFSET('Water Data'!A240,,MATCH(Histogram!$G$2,DataTable[#Headers],0))</f>
        <v>7.4367826093455296</v>
      </c>
    </row>
    <row r="241" spans="1:1" x14ac:dyDescent="0.3">
      <c r="A241">
        <f ca="1">OFFSET('Water Data'!A241,,MATCH(Histogram!$G$2,DataTable[#Headers],0))</f>
        <v>4.7233125732505199</v>
      </c>
    </row>
    <row r="242" spans="1:1" x14ac:dyDescent="0.3">
      <c r="A242">
        <f ca="1">OFFSET('Water Data'!A242,,MATCH(Histogram!$G$2,DataTable[#Headers],0))</f>
        <v>9.3806580507883197</v>
      </c>
    </row>
    <row r="243" spans="1:1" x14ac:dyDescent="0.3">
      <c r="A243">
        <f ca="1">OFFSET('Water Data'!A243,,MATCH(Histogram!$G$2,DataTable[#Headers],0))</f>
        <v>7.8101449331968302</v>
      </c>
    </row>
    <row r="244" spans="1:1" x14ac:dyDescent="0.3">
      <c r="A244">
        <f ca="1">OFFSET('Water Data'!A244,,MATCH(Histogram!$G$2,DataTable[#Headers],0))</f>
        <v>9.4366371642514402</v>
      </c>
    </row>
    <row r="245" spans="1:1" x14ac:dyDescent="0.3">
      <c r="A245">
        <f ca="1">OFFSET('Water Data'!A245,,MATCH(Histogram!$G$2,DataTable[#Headers],0))</f>
        <v>9.4063257528982795</v>
      </c>
    </row>
    <row r="246" spans="1:1" x14ac:dyDescent="0.3">
      <c r="A246">
        <f ca="1">OFFSET('Water Data'!A246,,MATCH(Histogram!$G$2,DataTable[#Headers],0))</f>
        <v>6.3212593152229903</v>
      </c>
    </row>
    <row r="247" spans="1:1" x14ac:dyDescent="0.3">
      <c r="A247">
        <f ca="1">OFFSET('Water Data'!A247,,MATCH(Histogram!$G$2,DataTable[#Headers],0))</f>
        <v>7.080794504276815</v>
      </c>
    </row>
    <row r="248" spans="1:1" x14ac:dyDescent="0.3">
      <c r="A248">
        <f ca="1">OFFSET('Water Data'!A248,,MATCH(Histogram!$G$2,DataTable[#Headers],0))</f>
        <v>4.7053564957746996</v>
      </c>
    </row>
    <row r="249" spans="1:1" x14ac:dyDescent="0.3">
      <c r="A249">
        <f ca="1">OFFSET('Water Data'!A249,,MATCH(Histogram!$G$2,DataTable[#Headers],0))</f>
        <v>8.8964189883017895</v>
      </c>
    </row>
    <row r="250" spans="1:1" x14ac:dyDescent="0.3">
      <c r="A250">
        <f ca="1">OFFSET('Water Data'!A250,,MATCH(Histogram!$G$2,DataTable[#Headers],0))</f>
        <v>6.5818782015489603</v>
      </c>
    </row>
    <row r="251" spans="1:1" x14ac:dyDescent="0.3">
      <c r="A251">
        <f ca="1">OFFSET('Water Data'!A251,,MATCH(Histogram!$G$2,DataTable[#Headers],0))</f>
        <v>6.7551459015516198</v>
      </c>
    </row>
    <row r="252" spans="1:1" x14ac:dyDescent="0.3">
      <c r="A252">
        <f ca="1">OFFSET('Water Data'!A252,,MATCH(Histogram!$G$2,DataTable[#Headers],0))</f>
        <v>9.4451298378686506</v>
      </c>
    </row>
    <row r="253" spans="1:1" x14ac:dyDescent="0.3">
      <c r="A253">
        <f ca="1">OFFSET('Water Data'!A253,,MATCH(Histogram!$G$2,DataTable[#Headers],0))</f>
        <v>9.0248450374174993</v>
      </c>
    </row>
    <row r="254" spans="1:1" x14ac:dyDescent="0.3">
      <c r="A254">
        <f ca="1">OFFSET('Water Data'!A254,,MATCH(Histogram!$G$2,DataTable[#Headers],0))</f>
        <v>7.080794504276815</v>
      </c>
    </row>
    <row r="255" spans="1:1" x14ac:dyDescent="0.3">
      <c r="A255">
        <f ca="1">OFFSET('Water Data'!A255,,MATCH(Histogram!$G$2,DataTable[#Headers],0))</f>
        <v>6.8001190903158699</v>
      </c>
    </row>
    <row r="256" spans="1:1" x14ac:dyDescent="0.3">
      <c r="A256">
        <f ca="1">OFFSET('Water Data'!A256,,MATCH(Histogram!$G$2,DataTable[#Headers],0))</f>
        <v>7.1741351628079899</v>
      </c>
    </row>
    <row r="257" spans="1:1" x14ac:dyDescent="0.3">
      <c r="A257">
        <f ca="1">OFFSET('Water Data'!A257,,MATCH(Histogram!$G$2,DataTable[#Headers],0))</f>
        <v>7.6579912369982504</v>
      </c>
    </row>
    <row r="258" spans="1:1" x14ac:dyDescent="0.3">
      <c r="A258">
        <f ca="1">OFFSET('Water Data'!A258,,MATCH(Histogram!$G$2,DataTable[#Headers],0))</f>
        <v>8.3229866724022905</v>
      </c>
    </row>
    <row r="259" spans="1:1" x14ac:dyDescent="0.3">
      <c r="A259">
        <f ca="1">OFFSET('Water Data'!A259,,MATCH(Histogram!$G$2,DataTable[#Headers],0))</f>
        <v>5.9342790930943403</v>
      </c>
    </row>
    <row r="260" spans="1:1" x14ac:dyDescent="0.3">
      <c r="A260">
        <f ca="1">OFFSET('Water Data'!A260,,MATCH(Histogram!$G$2,DataTable[#Headers],0))</f>
        <v>9.8027207823257108</v>
      </c>
    </row>
    <row r="261" spans="1:1" x14ac:dyDescent="0.3">
      <c r="A261">
        <f ca="1">OFFSET('Water Data'!A261,,MATCH(Histogram!$G$2,DataTable[#Headers],0))</f>
        <v>6.1019552307489002</v>
      </c>
    </row>
    <row r="262" spans="1:1" x14ac:dyDescent="0.3">
      <c r="A262">
        <f ca="1">OFFSET('Water Data'!A262,,MATCH(Histogram!$G$2,DataTable[#Headers],0))</f>
        <v>4.9977706012836798</v>
      </c>
    </row>
    <row r="263" spans="1:1" x14ac:dyDescent="0.3">
      <c r="A263">
        <f ca="1">OFFSET('Water Data'!A263,,MATCH(Histogram!$G$2,DataTable[#Headers],0))</f>
        <v>4.8157667907170696</v>
      </c>
    </row>
    <row r="264" spans="1:1" x14ac:dyDescent="0.3">
      <c r="A264">
        <f ca="1">OFFSET('Water Data'!A264,,MATCH(Histogram!$G$2,DataTable[#Headers],0))</f>
        <v>6.5480205581308297</v>
      </c>
    </row>
    <row r="265" spans="1:1" x14ac:dyDescent="0.3">
      <c r="A265">
        <f ca="1">OFFSET('Water Data'!A265,,MATCH(Histogram!$G$2,DataTable[#Headers],0))</f>
        <v>13.175401724233</v>
      </c>
    </row>
    <row r="266" spans="1:1" x14ac:dyDescent="0.3">
      <c r="A266">
        <f ca="1">OFFSET('Water Data'!A266,,MATCH(Histogram!$G$2,DataTable[#Headers],0))</f>
        <v>6.6180109055846597</v>
      </c>
    </row>
    <row r="267" spans="1:1" x14ac:dyDescent="0.3">
      <c r="A267">
        <f ca="1">OFFSET('Water Data'!A267,,MATCH(Histogram!$G$2,DataTable[#Headers],0))</f>
        <v>7.7880547326052003</v>
      </c>
    </row>
    <row r="268" spans="1:1" x14ac:dyDescent="0.3">
      <c r="A268">
        <f ca="1">OFFSET('Water Data'!A268,,MATCH(Histogram!$G$2,DataTable[#Headers],0))</f>
        <v>5.1918343271406204</v>
      </c>
    </row>
    <row r="269" spans="1:1" x14ac:dyDescent="0.3">
      <c r="A269">
        <f ca="1">OFFSET('Water Data'!A269,,MATCH(Histogram!$G$2,DataTable[#Headers],0))</f>
        <v>5.6263395281259498</v>
      </c>
    </row>
    <row r="270" spans="1:1" x14ac:dyDescent="0.3">
      <c r="A270">
        <f ca="1">OFFSET('Water Data'!A270,,MATCH(Histogram!$G$2,DataTable[#Headers],0))</f>
        <v>6.8696389414590904</v>
      </c>
    </row>
    <row r="271" spans="1:1" x14ac:dyDescent="0.3">
      <c r="A271">
        <f ca="1">OFFSET('Water Data'!A271,,MATCH(Histogram!$G$2,DataTable[#Headers],0))</f>
        <v>9.0586284240726798</v>
      </c>
    </row>
    <row r="272" spans="1:1" x14ac:dyDescent="0.3">
      <c r="A272">
        <f ca="1">OFFSET('Water Data'!A272,,MATCH(Histogram!$G$2,DataTable[#Headers],0))</f>
        <v>7.29188832527326</v>
      </c>
    </row>
    <row r="273" spans="1:1" x14ac:dyDescent="0.3">
      <c r="A273">
        <f ca="1">OFFSET('Water Data'!A273,,MATCH(Histogram!$G$2,DataTable[#Headers],0))</f>
        <v>7.27590877368399</v>
      </c>
    </row>
    <row r="274" spans="1:1" x14ac:dyDescent="0.3">
      <c r="A274">
        <f ca="1">OFFSET('Water Data'!A274,,MATCH(Histogram!$G$2,DataTable[#Headers],0))</f>
        <v>6.5127371239801199</v>
      </c>
    </row>
    <row r="275" spans="1:1" x14ac:dyDescent="0.3">
      <c r="A275">
        <f ca="1">OFFSET('Water Data'!A275,,MATCH(Histogram!$G$2,DataTable[#Headers],0))</f>
        <v>7.2078867813439</v>
      </c>
    </row>
    <row r="276" spans="1:1" x14ac:dyDescent="0.3">
      <c r="A276">
        <f ca="1">OFFSET('Water Data'!A276,,MATCH(Histogram!$G$2,DataTable[#Headers],0))</f>
        <v>7.080794504276815</v>
      </c>
    </row>
    <row r="277" spans="1:1" x14ac:dyDescent="0.3">
      <c r="A277">
        <f ca="1">OFFSET('Water Data'!A277,,MATCH(Histogram!$G$2,DataTable[#Headers],0))</f>
        <v>5.3249418556116499</v>
      </c>
    </row>
    <row r="278" spans="1:1" x14ac:dyDescent="0.3">
      <c r="A278">
        <f ca="1">OFFSET('Water Data'!A278,,MATCH(Histogram!$G$2,DataTable[#Headers],0))</f>
        <v>7.0823006491748002</v>
      </c>
    </row>
    <row r="279" spans="1:1" x14ac:dyDescent="0.3">
      <c r="A279">
        <f ca="1">OFFSET('Water Data'!A279,,MATCH(Histogram!$G$2,DataTable[#Headers],0))</f>
        <v>5.3341835796027999</v>
      </c>
    </row>
    <row r="280" spans="1:1" x14ac:dyDescent="0.3">
      <c r="A280">
        <f ca="1">OFFSET('Water Data'!A280,,MATCH(Histogram!$G$2,DataTable[#Headers],0))</f>
        <v>10.761897799889301</v>
      </c>
    </row>
    <row r="281" spans="1:1" x14ac:dyDescent="0.3">
      <c r="A281">
        <f ca="1">OFFSET('Water Data'!A281,,MATCH(Histogram!$G$2,DataTable[#Headers],0))</f>
        <v>6.2868069484369702</v>
      </c>
    </row>
    <row r="282" spans="1:1" x14ac:dyDescent="0.3">
      <c r="A282">
        <f ca="1">OFFSET('Water Data'!A282,,MATCH(Histogram!$G$2,DataTable[#Headers],0))</f>
        <v>9.79455869937693</v>
      </c>
    </row>
    <row r="283" spans="1:1" x14ac:dyDescent="0.3">
      <c r="A283">
        <f ca="1">OFFSET('Water Data'!A283,,MATCH(Histogram!$G$2,DataTable[#Headers],0))</f>
        <v>8.2104435651437093</v>
      </c>
    </row>
    <row r="284" spans="1:1" x14ac:dyDescent="0.3">
      <c r="A284">
        <f ca="1">OFFSET('Water Data'!A284,,MATCH(Histogram!$G$2,DataTable[#Headers],0))</f>
        <v>6.9417194379777003</v>
      </c>
    </row>
    <row r="285" spans="1:1" x14ac:dyDescent="0.3">
      <c r="A285">
        <f ca="1">OFFSET('Water Data'!A285,,MATCH(Histogram!$G$2,DataTable[#Headers],0))</f>
        <v>10.3561188272083</v>
      </c>
    </row>
    <row r="286" spans="1:1" x14ac:dyDescent="0.3">
      <c r="A286">
        <f ca="1">OFFSET('Water Data'!A286,,MATCH(Histogram!$G$2,DataTable[#Headers],0))</f>
        <v>7.95898429188418</v>
      </c>
    </row>
    <row r="287" spans="1:1" x14ac:dyDescent="0.3">
      <c r="A287">
        <f ca="1">OFFSET('Water Data'!A287,,MATCH(Histogram!$G$2,DataTable[#Headers],0))</f>
        <v>3.8826310813137899</v>
      </c>
    </row>
    <row r="288" spans="1:1" x14ac:dyDescent="0.3">
      <c r="A288">
        <f ca="1">OFFSET('Water Data'!A288,,MATCH(Histogram!$G$2,DataTable[#Headers],0))</f>
        <v>5.6717738330956102</v>
      </c>
    </row>
    <row r="289" spans="1:1" x14ac:dyDescent="0.3">
      <c r="A289">
        <f ca="1">OFFSET('Water Data'!A289,,MATCH(Histogram!$G$2,DataTable[#Headers],0))</f>
        <v>10.003300539211899</v>
      </c>
    </row>
    <row r="290" spans="1:1" x14ac:dyDescent="0.3">
      <c r="A290">
        <f ca="1">OFFSET('Water Data'!A290,,MATCH(Histogram!$G$2,DataTable[#Headers],0))</f>
        <v>6.5528474743749703</v>
      </c>
    </row>
    <row r="291" spans="1:1" x14ac:dyDescent="0.3">
      <c r="A291">
        <f ca="1">OFFSET('Water Data'!A291,,MATCH(Histogram!$G$2,DataTable[#Headers],0))</f>
        <v>7.6285527231438497</v>
      </c>
    </row>
    <row r="292" spans="1:1" x14ac:dyDescent="0.3">
      <c r="A292">
        <f ca="1">OFFSET('Water Data'!A292,,MATCH(Histogram!$G$2,DataTable[#Headers],0))</f>
        <v>4.79084054024307</v>
      </c>
    </row>
    <row r="293" spans="1:1" x14ac:dyDescent="0.3">
      <c r="A293">
        <f ca="1">OFFSET('Water Data'!A293,,MATCH(Histogram!$G$2,DataTable[#Headers],0))</f>
        <v>7.71095993884484</v>
      </c>
    </row>
    <row r="294" spans="1:1" x14ac:dyDescent="0.3">
      <c r="A294">
        <f ca="1">OFFSET('Water Data'!A294,,MATCH(Histogram!$G$2,DataTable[#Headers],0))</f>
        <v>8.2912990059681402</v>
      </c>
    </row>
    <row r="295" spans="1:1" x14ac:dyDescent="0.3">
      <c r="A295">
        <f ca="1">OFFSET('Water Data'!A295,,MATCH(Histogram!$G$2,DataTable[#Headers],0))</f>
        <v>6.19317010120505</v>
      </c>
    </row>
    <row r="296" spans="1:1" x14ac:dyDescent="0.3">
      <c r="A296">
        <f ca="1">OFFSET('Water Data'!A296,,MATCH(Histogram!$G$2,DataTable[#Headers],0))</f>
        <v>9.0326605791446806</v>
      </c>
    </row>
    <row r="297" spans="1:1" x14ac:dyDescent="0.3">
      <c r="A297">
        <f ca="1">OFFSET('Water Data'!A297,,MATCH(Histogram!$G$2,DataTable[#Headers],0))</f>
        <v>6.1394937408956904</v>
      </c>
    </row>
    <row r="298" spans="1:1" x14ac:dyDescent="0.3">
      <c r="A298">
        <f ca="1">OFFSET('Water Data'!A298,,MATCH(Histogram!$G$2,DataTable[#Headers],0))</f>
        <v>7.1294247304629801</v>
      </c>
    </row>
    <row r="299" spans="1:1" x14ac:dyDescent="0.3">
      <c r="A299">
        <f ca="1">OFFSET('Water Data'!A299,,MATCH(Histogram!$G$2,DataTable[#Headers],0))</f>
        <v>7.080794504276815</v>
      </c>
    </row>
    <row r="300" spans="1:1" x14ac:dyDescent="0.3">
      <c r="A300">
        <f ca="1">OFFSET('Water Data'!A300,,MATCH(Histogram!$G$2,DataTable[#Headers],0))</f>
        <v>5.4185037630255204</v>
      </c>
    </row>
    <row r="301" spans="1:1" x14ac:dyDescent="0.3">
      <c r="A301">
        <f ca="1">OFFSET('Water Data'!A301,,MATCH(Histogram!$G$2,DataTable[#Headers],0))</f>
        <v>8.0754945078990996</v>
      </c>
    </row>
    <row r="302" spans="1:1" x14ac:dyDescent="0.3">
      <c r="A302">
        <f ca="1">OFFSET('Water Data'!A302,,MATCH(Histogram!$G$2,DataTable[#Headers],0))</f>
        <v>7.080794504276815</v>
      </c>
    </row>
    <row r="303" spans="1:1" x14ac:dyDescent="0.3">
      <c r="A303">
        <f ca="1">OFFSET('Water Data'!A303,,MATCH(Histogram!$G$2,DataTable[#Headers],0))</f>
        <v>10.0496737184564</v>
      </c>
    </row>
    <row r="304" spans="1:1" x14ac:dyDescent="0.3">
      <c r="A304">
        <f ca="1">OFFSET('Water Data'!A304,,MATCH(Histogram!$G$2,DataTable[#Headers],0))</f>
        <v>5.6676506466431897</v>
      </c>
    </row>
    <row r="305" spans="1:1" x14ac:dyDescent="0.3">
      <c r="A305">
        <f ca="1">OFFSET('Water Data'!A305,,MATCH(Histogram!$G$2,DataTable[#Headers],0))</f>
        <v>7.080794504276815</v>
      </c>
    </row>
    <row r="306" spans="1:1" x14ac:dyDescent="0.3">
      <c r="A306">
        <f ca="1">OFFSET('Water Data'!A306,,MATCH(Histogram!$G$2,DataTable[#Headers],0))</f>
        <v>8.9239806077387094</v>
      </c>
    </row>
    <row r="307" spans="1:1" x14ac:dyDescent="0.3">
      <c r="A307">
        <f ca="1">OFFSET('Water Data'!A307,,MATCH(Histogram!$G$2,DataTable[#Headers],0))</f>
        <v>6.4288663131883901</v>
      </c>
    </row>
    <row r="308" spans="1:1" x14ac:dyDescent="0.3">
      <c r="A308">
        <f ca="1">OFFSET('Water Data'!A308,,MATCH(Histogram!$G$2,DataTable[#Headers],0))</f>
        <v>6.9606035016885004</v>
      </c>
    </row>
    <row r="309" spans="1:1" x14ac:dyDescent="0.3">
      <c r="A309">
        <f ca="1">OFFSET('Water Data'!A309,,MATCH(Histogram!$G$2,DataTable[#Headers],0))</f>
        <v>5.8736758458289904</v>
      </c>
    </row>
    <row r="310" spans="1:1" x14ac:dyDescent="0.3">
      <c r="A310">
        <f ca="1">OFFSET('Water Data'!A310,,MATCH(Histogram!$G$2,DataTable[#Headers],0))</f>
        <v>6.7954690098422601</v>
      </c>
    </row>
    <row r="311" spans="1:1" x14ac:dyDescent="0.3">
      <c r="A311">
        <f ca="1">OFFSET('Water Data'!A311,,MATCH(Histogram!$G$2,DataTable[#Headers],0))</f>
        <v>10.041027974912501</v>
      </c>
    </row>
    <row r="312" spans="1:1" x14ac:dyDescent="0.3">
      <c r="A312">
        <f ca="1">OFFSET('Water Data'!A312,,MATCH(Histogram!$G$2,DataTable[#Headers],0))</f>
        <v>7.080794504276815</v>
      </c>
    </row>
    <row r="313" spans="1:1" x14ac:dyDescent="0.3">
      <c r="A313">
        <f ca="1">OFFSET('Water Data'!A313,,MATCH(Histogram!$G$2,DataTable[#Headers],0))</f>
        <v>7.2960377339011702</v>
      </c>
    </row>
    <row r="314" spans="1:1" x14ac:dyDescent="0.3">
      <c r="A314">
        <f ca="1">OFFSET('Water Data'!A314,,MATCH(Histogram!$G$2,DataTable[#Headers],0))</f>
        <v>7.080794504276815</v>
      </c>
    </row>
    <row r="315" spans="1:1" x14ac:dyDescent="0.3">
      <c r="A315">
        <f ca="1">OFFSET('Water Data'!A315,,MATCH(Histogram!$G$2,DataTable[#Headers],0))</f>
        <v>5.8626412328458599</v>
      </c>
    </row>
    <row r="316" spans="1:1" x14ac:dyDescent="0.3">
      <c r="A316">
        <f ca="1">OFFSET('Water Data'!A316,,MATCH(Histogram!$G$2,DataTable[#Headers],0))</f>
        <v>7.2921418051592202</v>
      </c>
    </row>
    <row r="317" spans="1:1" x14ac:dyDescent="0.3">
      <c r="A317">
        <f ca="1">OFFSET('Water Data'!A317,,MATCH(Histogram!$G$2,DataTable[#Headers],0))</f>
        <v>8.0628056430244701</v>
      </c>
    </row>
    <row r="318" spans="1:1" x14ac:dyDescent="0.3">
      <c r="A318">
        <f ca="1">OFFSET('Water Data'!A318,,MATCH(Histogram!$G$2,DataTable[#Headers],0))</f>
        <v>7.8219709401560102</v>
      </c>
    </row>
    <row r="319" spans="1:1" x14ac:dyDescent="0.3">
      <c r="A319">
        <f ca="1">OFFSET('Water Data'!A319,,MATCH(Histogram!$G$2,DataTable[#Headers],0))</f>
        <v>11.301793996392201</v>
      </c>
    </row>
    <row r="320" spans="1:1" x14ac:dyDescent="0.3">
      <c r="A320">
        <f ca="1">OFFSET('Water Data'!A320,,MATCH(Histogram!$G$2,DataTable[#Headers],0))</f>
        <v>6.5937643132894399</v>
      </c>
    </row>
    <row r="321" spans="1:1" x14ac:dyDescent="0.3">
      <c r="A321">
        <f ca="1">OFFSET('Water Data'!A321,,MATCH(Histogram!$G$2,DataTable[#Headers],0))</f>
        <v>9.1610886128848303</v>
      </c>
    </row>
    <row r="322" spans="1:1" x14ac:dyDescent="0.3">
      <c r="A322">
        <f ca="1">OFFSET('Water Data'!A322,,MATCH(Histogram!$G$2,DataTable[#Headers],0))</f>
        <v>7.080794504276815</v>
      </c>
    </row>
    <row r="323" spans="1:1" x14ac:dyDescent="0.3">
      <c r="A323">
        <f ca="1">OFFSET('Water Data'!A323,,MATCH(Histogram!$G$2,DataTable[#Headers],0))</f>
        <v>4.6429530522379601</v>
      </c>
    </row>
    <row r="324" spans="1:1" x14ac:dyDescent="0.3">
      <c r="A324">
        <f ca="1">OFFSET('Water Data'!A324,,MATCH(Histogram!$G$2,DataTable[#Headers],0))</f>
        <v>7.79845367620121</v>
      </c>
    </row>
    <row r="325" spans="1:1" x14ac:dyDescent="0.3">
      <c r="A325">
        <f ca="1">OFFSET('Water Data'!A325,,MATCH(Histogram!$G$2,DataTable[#Headers],0))</f>
        <v>5.5643424906303496</v>
      </c>
    </row>
    <row r="326" spans="1:1" x14ac:dyDescent="0.3">
      <c r="A326">
        <f ca="1">OFFSET('Water Data'!A326,,MATCH(Histogram!$G$2,DataTable[#Headers],0))</f>
        <v>7.8865912273286796</v>
      </c>
    </row>
    <row r="327" spans="1:1" x14ac:dyDescent="0.3">
      <c r="A327">
        <f ca="1">OFFSET('Water Data'!A327,,MATCH(Histogram!$G$2,DataTable[#Headers],0))</f>
        <v>7.4431890142926704</v>
      </c>
    </row>
    <row r="328" spans="1:1" x14ac:dyDescent="0.3">
      <c r="A328">
        <f ca="1">OFFSET('Water Data'!A328,,MATCH(Histogram!$G$2,DataTable[#Headers],0))</f>
        <v>3.6571231325667299</v>
      </c>
    </row>
    <row r="329" spans="1:1" x14ac:dyDescent="0.3">
      <c r="A329">
        <f ca="1">OFFSET('Water Data'!A329,,MATCH(Histogram!$G$2,DataTable[#Headers],0))</f>
        <v>9.5971918568781707</v>
      </c>
    </row>
    <row r="330" spans="1:1" x14ac:dyDescent="0.3">
      <c r="A330">
        <f ca="1">OFFSET('Water Data'!A330,,MATCH(Histogram!$G$2,DataTable[#Headers],0))</f>
        <v>6.9642259425787296</v>
      </c>
    </row>
    <row r="331" spans="1:1" x14ac:dyDescent="0.3">
      <c r="A331">
        <f ca="1">OFFSET('Water Data'!A331,,MATCH(Histogram!$G$2,DataTable[#Headers],0))</f>
        <v>7.6729095229438</v>
      </c>
    </row>
    <row r="332" spans="1:1" x14ac:dyDescent="0.3">
      <c r="A332">
        <f ca="1">OFFSET('Water Data'!A332,,MATCH(Histogram!$G$2,DataTable[#Headers],0))</f>
        <v>6.7370040722130504</v>
      </c>
    </row>
    <row r="333" spans="1:1" x14ac:dyDescent="0.3">
      <c r="A333">
        <f ca="1">OFFSET('Water Data'!A333,,MATCH(Histogram!$G$2,DataTable[#Headers],0))</f>
        <v>7.080794504276815</v>
      </c>
    </row>
    <row r="334" spans="1:1" x14ac:dyDescent="0.3">
      <c r="A334">
        <f ca="1">OFFSET('Water Data'!A334,,MATCH(Histogram!$G$2,DataTable[#Headers],0))</f>
        <v>5.3824890394716398</v>
      </c>
    </row>
    <row r="335" spans="1:1" x14ac:dyDescent="0.3">
      <c r="A335">
        <f ca="1">OFFSET('Water Data'!A335,,MATCH(Histogram!$G$2,DataTable[#Headers],0))</f>
        <v>7.0229521134292998</v>
      </c>
    </row>
    <row r="336" spans="1:1" x14ac:dyDescent="0.3">
      <c r="A336">
        <f ca="1">OFFSET('Water Data'!A336,,MATCH(Histogram!$G$2,DataTable[#Headers],0))</f>
        <v>7.080794504276815</v>
      </c>
    </row>
    <row r="337" spans="1:1" x14ac:dyDescent="0.3">
      <c r="A337">
        <f ca="1">OFFSET('Water Data'!A337,,MATCH(Histogram!$G$2,DataTable[#Headers],0))</f>
        <v>10.026223807942101</v>
      </c>
    </row>
    <row r="338" spans="1:1" x14ac:dyDescent="0.3">
      <c r="A338">
        <f ca="1">OFFSET('Water Data'!A338,,MATCH(Histogram!$G$2,DataTable[#Headers],0))</f>
        <v>5.5838329984766597</v>
      </c>
    </row>
    <row r="339" spans="1:1" x14ac:dyDescent="0.3">
      <c r="A339">
        <f ca="1">OFFSET('Water Data'!A339,,MATCH(Histogram!$G$2,DataTable[#Headers],0))</f>
        <v>7.9529291155722399</v>
      </c>
    </row>
    <row r="340" spans="1:1" x14ac:dyDescent="0.3">
      <c r="A340">
        <f ca="1">OFFSET('Water Data'!A340,,MATCH(Histogram!$G$2,DataTable[#Headers],0))</f>
        <v>5.5001866409041797</v>
      </c>
    </row>
    <row r="341" spans="1:1" x14ac:dyDescent="0.3">
      <c r="A341">
        <f ca="1">OFFSET('Water Data'!A341,,MATCH(Histogram!$G$2,DataTable[#Headers],0))</f>
        <v>7.5437004660569098</v>
      </c>
    </row>
    <row r="342" spans="1:1" x14ac:dyDescent="0.3">
      <c r="A342">
        <f ca="1">OFFSET('Water Data'!A342,,MATCH(Histogram!$G$2,DataTable[#Headers],0))</f>
        <v>6.8483315590494396</v>
      </c>
    </row>
    <row r="343" spans="1:1" x14ac:dyDescent="0.3">
      <c r="A343">
        <f ca="1">OFFSET('Water Data'!A343,,MATCH(Histogram!$G$2,DataTable[#Headers],0))</f>
        <v>7.080794504276815</v>
      </c>
    </row>
    <row r="344" spans="1:1" x14ac:dyDescent="0.3">
      <c r="A344">
        <f ca="1">OFFSET('Water Data'!A344,,MATCH(Histogram!$G$2,DataTable[#Headers],0))</f>
        <v>5.9102517293372001</v>
      </c>
    </row>
    <row r="345" spans="1:1" x14ac:dyDescent="0.3">
      <c r="A345">
        <f ca="1">OFFSET('Water Data'!A345,,MATCH(Histogram!$G$2,DataTable[#Headers],0))</f>
        <v>8.7168203337723806</v>
      </c>
    </row>
    <row r="346" spans="1:1" x14ac:dyDescent="0.3">
      <c r="A346">
        <f ca="1">OFFSET('Water Data'!A346,,MATCH(Histogram!$G$2,DataTable[#Headers],0))</f>
        <v>6.0168891356533898</v>
      </c>
    </row>
    <row r="347" spans="1:1" x14ac:dyDescent="0.3">
      <c r="A347">
        <f ca="1">OFFSET('Water Data'!A347,,MATCH(Histogram!$G$2,DataTable[#Headers],0))</f>
        <v>9.5678227262804398</v>
      </c>
    </row>
    <row r="348" spans="1:1" x14ac:dyDescent="0.3">
      <c r="A348">
        <f ca="1">OFFSET('Water Data'!A348,,MATCH(Histogram!$G$2,DataTable[#Headers],0))</f>
        <v>4.2962470237280703</v>
      </c>
    </row>
    <row r="349" spans="1:1" x14ac:dyDescent="0.3">
      <c r="A349">
        <f ca="1">OFFSET('Water Data'!A349,,MATCH(Histogram!$G$2,DataTable[#Headers],0))</f>
        <v>3.5515791769671501</v>
      </c>
    </row>
    <row r="350" spans="1:1" x14ac:dyDescent="0.3">
      <c r="A350">
        <f ca="1">OFFSET('Water Data'!A350,,MATCH(Histogram!$G$2,DataTable[#Headers],0))</f>
        <v>8.5296693476335701</v>
      </c>
    </row>
    <row r="351" spans="1:1" x14ac:dyDescent="0.3">
      <c r="A351">
        <f ca="1">OFFSET('Water Data'!A351,,MATCH(Histogram!$G$2,DataTable[#Headers],0))</f>
        <v>8.0653390361042092</v>
      </c>
    </row>
    <row r="352" spans="1:1" x14ac:dyDescent="0.3">
      <c r="A352">
        <f ca="1">OFFSET('Water Data'!A352,,MATCH(Histogram!$G$2,DataTable[#Headers],0))</f>
        <v>9.1584451632619999</v>
      </c>
    </row>
    <row r="353" spans="1:1" x14ac:dyDescent="0.3">
      <c r="A353">
        <f ca="1">OFFSET('Water Data'!A353,,MATCH(Histogram!$G$2,DataTable[#Headers],0))</f>
        <v>8.8485862829290394</v>
      </c>
    </row>
    <row r="354" spans="1:1" x14ac:dyDescent="0.3">
      <c r="A354">
        <f ca="1">OFFSET('Water Data'!A354,,MATCH(Histogram!$G$2,DataTable[#Headers],0))</f>
        <v>9.4954563819417803</v>
      </c>
    </row>
    <row r="355" spans="1:1" x14ac:dyDescent="0.3">
      <c r="A355">
        <f ca="1">OFFSET('Water Data'!A355,,MATCH(Histogram!$G$2,DataTable[#Headers],0))</f>
        <v>8.0528939164594693</v>
      </c>
    </row>
    <row r="356" spans="1:1" x14ac:dyDescent="0.3">
      <c r="A356">
        <f ca="1">OFFSET('Water Data'!A356,,MATCH(Histogram!$G$2,DataTable[#Headers],0))</f>
        <v>2.7985490988627699</v>
      </c>
    </row>
    <row r="357" spans="1:1" x14ac:dyDescent="0.3">
      <c r="A357">
        <f ca="1">OFFSET('Water Data'!A357,,MATCH(Histogram!$G$2,DataTable[#Headers],0))</f>
        <v>6.4258738662756896</v>
      </c>
    </row>
    <row r="358" spans="1:1" x14ac:dyDescent="0.3">
      <c r="A358">
        <f ca="1">OFFSET('Water Data'!A358,,MATCH(Histogram!$G$2,DataTable[#Headers],0))</f>
        <v>7.7572696656682796</v>
      </c>
    </row>
    <row r="359" spans="1:1" x14ac:dyDescent="0.3">
      <c r="A359">
        <f ca="1">OFFSET('Water Data'!A359,,MATCH(Histogram!$G$2,DataTable[#Headers],0))</f>
        <v>7.7486547064925402</v>
      </c>
    </row>
    <row r="360" spans="1:1" x14ac:dyDescent="0.3">
      <c r="A360">
        <f ca="1">OFFSET('Water Data'!A360,,MATCH(Histogram!$G$2,DataTable[#Headers],0))</f>
        <v>5.11739030262423</v>
      </c>
    </row>
    <row r="361" spans="1:1" x14ac:dyDescent="0.3">
      <c r="A361">
        <f ca="1">OFFSET('Water Data'!A361,,MATCH(Histogram!$G$2,DataTable[#Headers],0))</f>
        <v>7.4815353620944398</v>
      </c>
    </row>
    <row r="362" spans="1:1" x14ac:dyDescent="0.3">
      <c r="A362">
        <f ca="1">OFFSET('Water Data'!A362,,MATCH(Histogram!$G$2,DataTable[#Headers],0))</f>
        <v>5.3742225847088596</v>
      </c>
    </row>
    <row r="363" spans="1:1" x14ac:dyDescent="0.3">
      <c r="A363">
        <f ca="1">OFFSET('Water Data'!A363,,MATCH(Histogram!$G$2,DataTable[#Headers],0))</f>
        <v>7.06364697562225</v>
      </c>
    </row>
    <row r="364" spans="1:1" x14ac:dyDescent="0.3">
      <c r="A364">
        <f ca="1">OFFSET('Water Data'!A364,,MATCH(Histogram!$G$2,DataTable[#Headers],0))</f>
        <v>6.8764510428826497</v>
      </c>
    </row>
    <row r="365" spans="1:1" x14ac:dyDescent="0.3">
      <c r="A365">
        <f ca="1">OFFSET('Water Data'!A365,,MATCH(Histogram!$G$2,DataTable[#Headers],0))</f>
        <v>4.81243365216746</v>
      </c>
    </row>
    <row r="366" spans="1:1" x14ac:dyDescent="0.3">
      <c r="A366">
        <f ca="1">OFFSET('Water Data'!A366,,MATCH(Histogram!$G$2,DataTable[#Headers],0))</f>
        <v>4.9935307341400499</v>
      </c>
    </row>
    <row r="367" spans="1:1" x14ac:dyDescent="0.3">
      <c r="A367">
        <f ca="1">OFFSET('Water Data'!A367,,MATCH(Histogram!$G$2,DataTable[#Headers],0))</f>
        <v>4.7888610624981496</v>
      </c>
    </row>
    <row r="368" spans="1:1" x14ac:dyDescent="0.3">
      <c r="A368">
        <f ca="1">OFFSET('Water Data'!A368,,MATCH(Histogram!$G$2,DataTable[#Headers],0))</f>
        <v>4.0372877393507798</v>
      </c>
    </row>
    <row r="369" spans="1:1" x14ac:dyDescent="0.3">
      <c r="A369">
        <f ca="1">OFFSET('Water Data'!A369,,MATCH(Histogram!$G$2,DataTable[#Headers],0))</f>
        <v>6.5058725093635799</v>
      </c>
    </row>
    <row r="370" spans="1:1" x14ac:dyDescent="0.3">
      <c r="A370">
        <f ca="1">OFFSET('Water Data'!A370,,MATCH(Histogram!$G$2,DataTable[#Headers],0))</f>
        <v>6.77977396685122</v>
      </c>
    </row>
    <row r="371" spans="1:1" x14ac:dyDescent="0.3">
      <c r="A371">
        <f ca="1">OFFSET('Water Data'!A371,,MATCH(Histogram!$G$2,DataTable[#Headers],0))</f>
        <v>6.9525116735960202</v>
      </c>
    </row>
    <row r="372" spans="1:1" x14ac:dyDescent="0.3">
      <c r="A372">
        <f ca="1">OFFSET('Water Data'!A372,,MATCH(Histogram!$G$2,DataTable[#Headers],0))</f>
        <v>5.6284069194306898</v>
      </c>
    </row>
    <row r="373" spans="1:1" x14ac:dyDescent="0.3">
      <c r="A373">
        <f ca="1">OFFSET('Water Data'!A373,,MATCH(Histogram!$G$2,DataTable[#Headers],0))</f>
        <v>5.9660004887903497</v>
      </c>
    </row>
    <row r="374" spans="1:1" x14ac:dyDescent="0.3">
      <c r="A374">
        <f ca="1">OFFSET('Water Data'!A374,,MATCH(Histogram!$G$2,DataTable[#Headers],0))</f>
        <v>6.3194315449597296</v>
      </c>
    </row>
    <row r="375" spans="1:1" x14ac:dyDescent="0.3">
      <c r="A375">
        <f ca="1">OFFSET('Water Data'!A375,,MATCH(Histogram!$G$2,DataTable[#Headers],0))</f>
        <v>8.0272478699500596</v>
      </c>
    </row>
    <row r="376" spans="1:1" x14ac:dyDescent="0.3">
      <c r="A376">
        <f ca="1">OFFSET('Water Data'!A376,,MATCH(Histogram!$G$2,DataTable[#Headers],0))</f>
        <v>8.8826844522924002</v>
      </c>
    </row>
    <row r="377" spans="1:1" x14ac:dyDescent="0.3">
      <c r="A377">
        <f ca="1">OFFSET('Water Data'!A377,,MATCH(Histogram!$G$2,DataTable[#Headers],0))</f>
        <v>5.99128347536689</v>
      </c>
    </row>
    <row r="378" spans="1:1" x14ac:dyDescent="0.3">
      <c r="A378">
        <f ca="1">OFFSET('Water Data'!A378,,MATCH(Histogram!$G$2,DataTable[#Headers],0))</f>
        <v>10.272444272154299</v>
      </c>
    </row>
    <row r="379" spans="1:1" x14ac:dyDescent="0.3">
      <c r="A379">
        <f ca="1">OFFSET('Water Data'!A379,,MATCH(Histogram!$G$2,DataTable[#Headers],0))</f>
        <v>7.080794504276815</v>
      </c>
    </row>
    <row r="380" spans="1:1" x14ac:dyDescent="0.3">
      <c r="A380">
        <f ca="1">OFFSET('Water Data'!A380,,MATCH(Histogram!$G$2,DataTable[#Headers],0))</f>
        <v>6.1051401350435501</v>
      </c>
    </row>
    <row r="381" spans="1:1" x14ac:dyDescent="0.3">
      <c r="A381">
        <f ca="1">OFFSET('Water Data'!A381,,MATCH(Histogram!$G$2,DataTable[#Headers],0))</f>
        <v>9.4433588841461198</v>
      </c>
    </row>
    <row r="382" spans="1:1" x14ac:dyDescent="0.3">
      <c r="A382">
        <f ca="1">OFFSET('Water Data'!A382,,MATCH(Histogram!$G$2,DataTable[#Headers],0))</f>
        <v>6.8874143711295304</v>
      </c>
    </row>
    <row r="383" spans="1:1" x14ac:dyDescent="0.3">
      <c r="A383">
        <f ca="1">OFFSET('Water Data'!A383,,MATCH(Histogram!$G$2,DataTable[#Headers],0))</f>
        <v>6.51290083326617</v>
      </c>
    </row>
    <row r="384" spans="1:1" x14ac:dyDescent="0.3">
      <c r="A384">
        <f ca="1">OFFSET('Water Data'!A384,,MATCH(Histogram!$G$2,DataTable[#Headers],0))</f>
        <v>5.77271809485182</v>
      </c>
    </row>
    <row r="385" spans="1:1" x14ac:dyDescent="0.3">
      <c r="A385">
        <f ca="1">OFFSET('Water Data'!A385,,MATCH(Histogram!$G$2,DataTable[#Headers],0))</f>
        <v>4.9125572620094404</v>
      </c>
    </row>
    <row r="386" spans="1:1" x14ac:dyDescent="0.3">
      <c r="A386">
        <f ca="1">OFFSET('Water Data'!A386,,MATCH(Histogram!$G$2,DataTable[#Headers],0))</f>
        <v>9.7395619489699108</v>
      </c>
    </row>
    <row r="387" spans="1:1" x14ac:dyDescent="0.3">
      <c r="A387">
        <f ca="1">OFFSET('Water Data'!A387,,MATCH(Histogram!$G$2,DataTable[#Headers],0))</f>
        <v>5.5419790193089202</v>
      </c>
    </row>
    <row r="388" spans="1:1" x14ac:dyDescent="0.3">
      <c r="A388">
        <f ca="1">OFFSET('Water Data'!A388,,MATCH(Histogram!$G$2,DataTable[#Headers],0))</f>
        <v>7.080794504276815</v>
      </c>
    </row>
    <row r="389" spans="1:1" x14ac:dyDescent="0.3">
      <c r="A389">
        <f ca="1">OFFSET('Water Data'!A389,,MATCH(Histogram!$G$2,DataTable[#Headers],0))</f>
        <v>7.080794504276815</v>
      </c>
    </row>
    <row r="390" spans="1:1" x14ac:dyDescent="0.3">
      <c r="A390">
        <f ca="1">OFFSET('Water Data'!A390,,MATCH(Histogram!$G$2,DataTable[#Headers],0))</f>
        <v>6.4489310334090701</v>
      </c>
    </row>
    <row r="391" spans="1:1" x14ac:dyDescent="0.3">
      <c r="A391">
        <f ca="1">OFFSET('Water Data'!A391,,MATCH(Histogram!$G$2,DataTable[#Headers],0))</f>
        <v>5.4779122945460497</v>
      </c>
    </row>
    <row r="392" spans="1:1" x14ac:dyDescent="0.3">
      <c r="A392">
        <f ca="1">OFFSET('Water Data'!A392,,MATCH(Histogram!$G$2,DataTable[#Headers],0))</f>
        <v>8.5447086616730399</v>
      </c>
    </row>
    <row r="393" spans="1:1" x14ac:dyDescent="0.3">
      <c r="A393">
        <f ca="1">OFFSET('Water Data'!A393,,MATCH(Histogram!$G$2,DataTable[#Headers],0))</f>
        <v>7.3785970162586603</v>
      </c>
    </row>
    <row r="394" spans="1:1" x14ac:dyDescent="0.3">
      <c r="A394">
        <f ca="1">OFFSET('Water Data'!A394,,MATCH(Histogram!$G$2,DataTable[#Headers],0))</f>
        <v>6.66400305000335</v>
      </c>
    </row>
    <row r="395" spans="1:1" x14ac:dyDescent="0.3">
      <c r="A395">
        <f ca="1">OFFSET('Water Data'!A395,,MATCH(Histogram!$G$2,DataTable[#Headers],0))</f>
        <v>6.7755828124050801</v>
      </c>
    </row>
    <row r="396" spans="1:1" x14ac:dyDescent="0.3">
      <c r="A396">
        <f ca="1">OFFSET('Water Data'!A396,,MATCH(Histogram!$G$2,DataTable[#Headers],0))</f>
        <v>8.7363712109152107</v>
      </c>
    </row>
    <row r="397" spans="1:1" x14ac:dyDescent="0.3">
      <c r="A397">
        <f ca="1">OFFSET('Water Data'!A397,,MATCH(Histogram!$G$2,DataTable[#Headers],0))</f>
        <v>7.1469762961265397</v>
      </c>
    </row>
    <row r="398" spans="1:1" x14ac:dyDescent="0.3">
      <c r="A398">
        <f ca="1">OFFSET('Water Data'!A398,,MATCH(Histogram!$G$2,DataTable[#Headers],0))</f>
        <v>7.080794504276815</v>
      </c>
    </row>
    <row r="399" spans="1:1" x14ac:dyDescent="0.3">
      <c r="A399">
        <f ca="1">OFFSET('Water Data'!A399,,MATCH(Histogram!$G$2,DataTable[#Headers],0))</f>
        <v>5.0403316923958901</v>
      </c>
    </row>
    <row r="400" spans="1:1" x14ac:dyDescent="0.3">
      <c r="A400">
        <f ca="1">OFFSET('Water Data'!A400,,MATCH(Histogram!$G$2,DataTable[#Headers],0))</f>
        <v>7.080794504276815</v>
      </c>
    </row>
    <row r="401" spans="1:1" x14ac:dyDescent="0.3">
      <c r="A401">
        <f ca="1">OFFSET('Water Data'!A401,,MATCH(Histogram!$G$2,DataTable[#Headers],0))</f>
        <v>7.7454991281790502</v>
      </c>
    </row>
    <row r="402" spans="1:1" x14ac:dyDescent="0.3">
      <c r="A402">
        <f ca="1">OFFSET('Water Data'!A402,,MATCH(Histogram!$G$2,DataTable[#Headers],0))</f>
        <v>6.2596516027400497</v>
      </c>
    </row>
    <row r="403" spans="1:1" x14ac:dyDescent="0.3">
      <c r="A403">
        <f ca="1">OFFSET('Water Data'!A403,,MATCH(Histogram!$G$2,DataTable[#Headers],0))</f>
        <v>8.5963911795527093</v>
      </c>
    </row>
    <row r="404" spans="1:1" x14ac:dyDescent="0.3">
      <c r="A404">
        <f ca="1">OFFSET('Water Data'!A404,,MATCH(Histogram!$G$2,DataTable[#Headers],0))</f>
        <v>5.7673495968656603</v>
      </c>
    </row>
    <row r="405" spans="1:1" x14ac:dyDescent="0.3">
      <c r="A405">
        <f ca="1">OFFSET('Water Data'!A405,,MATCH(Histogram!$G$2,DataTable[#Headers],0))</f>
        <v>7.0889406421502201</v>
      </c>
    </row>
    <row r="406" spans="1:1" x14ac:dyDescent="0.3">
      <c r="A406">
        <f ca="1">OFFSET('Water Data'!A406,,MATCH(Histogram!$G$2,DataTable[#Headers],0))</f>
        <v>8.0291816127543392</v>
      </c>
    </row>
    <row r="407" spans="1:1" x14ac:dyDescent="0.3">
      <c r="A407">
        <f ca="1">OFFSET('Water Data'!A407,,MATCH(Histogram!$G$2,DataTable[#Headers],0))</f>
        <v>7.080794504276815</v>
      </c>
    </row>
    <row r="408" spans="1:1" x14ac:dyDescent="0.3">
      <c r="A408">
        <f ca="1">OFFSET('Water Data'!A408,,MATCH(Histogram!$G$2,DataTable[#Headers],0))</f>
        <v>4.7257855649307698</v>
      </c>
    </row>
    <row r="409" spans="1:1" x14ac:dyDescent="0.3">
      <c r="A409">
        <f ca="1">OFFSET('Water Data'!A409,,MATCH(Histogram!$G$2,DataTable[#Headers],0))</f>
        <v>8.1957653598955904</v>
      </c>
    </row>
    <row r="410" spans="1:1" x14ac:dyDescent="0.3">
      <c r="A410">
        <f ca="1">OFFSET('Water Data'!A410,,MATCH(Histogram!$G$2,DataTable[#Headers],0))</f>
        <v>6.4437536684450496</v>
      </c>
    </row>
    <row r="411" spans="1:1" x14ac:dyDescent="0.3">
      <c r="A411">
        <f ca="1">OFFSET('Water Data'!A411,,MATCH(Histogram!$G$2,DataTable[#Headers],0))</f>
        <v>7.0390943210898298</v>
      </c>
    </row>
    <row r="412" spans="1:1" x14ac:dyDescent="0.3">
      <c r="A412">
        <f ca="1">OFFSET('Water Data'!A412,,MATCH(Histogram!$G$2,DataTable[#Headers],0))</f>
        <v>7.080794504276815</v>
      </c>
    </row>
    <row r="413" spans="1:1" x14ac:dyDescent="0.3">
      <c r="A413">
        <f ca="1">OFFSET('Water Data'!A413,,MATCH(Histogram!$G$2,DataTable[#Headers],0))</f>
        <v>7.080794504276815</v>
      </c>
    </row>
    <row r="414" spans="1:1" x14ac:dyDescent="0.3">
      <c r="A414">
        <f ca="1">OFFSET('Water Data'!A414,,MATCH(Histogram!$G$2,DataTable[#Headers],0))</f>
        <v>6.9452240923448096</v>
      </c>
    </row>
    <row r="415" spans="1:1" x14ac:dyDescent="0.3">
      <c r="A415">
        <f ca="1">OFFSET('Water Data'!A415,,MATCH(Histogram!$G$2,DataTable[#Headers],0))</f>
        <v>5.7421104074371101</v>
      </c>
    </row>
    <row r="416" spans="1:1" x14ac:dyDescent="0.3">
      <c r="A416">
        <f ca="1">OFFSET('Water Data'!A416,,MATCH(Histogram!$G$2,DataTable[#Headers],0))</f>
        <v>5.5966278497364597</v>
      </c>
    </row>
    <row r="417" spans="1:1" x14ac:dyDescent="0.3">
      <c r="A417">
        <f ca="1">OFFSET('Water Data'!A417,,MATCH(Histogram!$G$2,DataTable[#Headers],0))</f>
        <v>7.3503789866846896</v>
      </c>
    </row>
    <row r="418" spans="1:1" x14ac:dyDescent="0.3">
      <c r="A418">
        <f ca="1">OFFSET('Water Data'!A418,,MATCH(Histogram!$G$2,DataTable[#Headers],0))</f>
        <v>6.2627988674538697</v>
      </c>
    </row>
    <row r="419" spans="1:1" x14ac:dyDescent="0.3">
      <c r="A419">
        <f ca="1">OFFSET('Water Data'!A419,,MATCH(Histogram!$G$2,DataTable[#Headers],0))</f>
        <v>9.9270237232245204</v>
      </c>
    </row>
    <row r="420" spans="1:1" x14ac:dyDescent="0.3">
      <c r="A420">
        <f ca="1">OFFSET('Water Data'!A420,,MATCH(Histogram!$G$2,DataTable[#Headers],0))</f>
        <v>5.3814075190929698</v>
      </c>
    </row>
    <row r="421" spans="1:1" x14ac:dyDescent="0.3">
      <c r="A421">
        <f ca="1">OFFSET('Water Data'!A421,,MATCH(Histogram!$G$2,DataTable[#Headers],0))</f>
        <v>4.9613527283846004</v>
      </c>
    </row>
    <row r="422" spans="1:1" x14ac:dyDescent="0.3">
      <c r="A422">
        <f ca="1">OFFSET('Water Data'!A422,,MATCH(Histogram!$G$2,DataTable[#Headers],0))</f>
        <v>6.4570975247378897</v>
      </c>
    </row>
    <row r="423" spans="1:1" x14ac:dyDescent="0.3">
      <c r="A423">
        <f ca="1">OFFSET('Water Data'!A423,,MATCH(Histogram!$G$2,DataTable[#Headers],0))</f>
        <v>6.5393695103734197</v>
      </c>
    </row>
    <row r="424" spans="1:1" x14ac:dyDescent="0.3">
      <c r="A424">
        <f ca="1">OFFSET('Water Data'!A424,,MATCH(Histogram!$G$2,DataTable[#Headers],0))</f>
        <v>6.2524100046497297</v>
      </c>
    </row>
    <row r="425" spans="1:1" x14ac:dyDescent="0.3">
      <c r="A425">
        <f ca="1">OFFSET('Water Data'!A425,,MATCH(Histogram!$G$2,DataTable[#Headers],0))</f>
        <v>7.9673448231111097</v>
      </c>
    </row>
    <row r="426" spans="1:1" x14ac:dyDescent="0.3">
      <c r="A426">
        <f ca="1">OFFSET('Water Data'!A426,,MATCH(Histogram!$G$2,DataTable[#Headers],0))</f>
        <v>7.080794504276815</v>
      </c>
    </row>
    <row r="427" spans="1:1" x14ac:dyDescent="0.3">
      <c r="A427">
        <f ca="1">OFFSET('Water Data'!A427,,MATCH(Histogram!$G$2,DataTable[#Headers],0))</f>
        <v>7.6095211901247399</v>
      </c>
    </row>
    <row r="428" spans="1:1" x14ac:dyDescent="0.3">
      <c r="A428">
        <f ca="1">OFFSET('Water Data'!A428,,MATCH(Histogram!$G$2,DataTable[#Headers],0))</f>
        <v>6.8878639438948603</v>
      </c>
    </row>
    <row r="429" spans="1:1" x14ac:dyDescent="0.3">
      <c r="A429">
        <f ca="1">OFFSET('Water Data'!A429,,MATCH(Histogram!$G$2,DataTable[#Headers],0))</f>
        <v>9.8790712575708</v>
      </c>
    </row>
    <row r="430" spans="1:1" x14ac:dyDescent="0.3">
      <c r="A430">
        <f ca="1">OFFSET('Water Data'!A430,,MATCH(Histogram!$G$2,DataTable[#Headers],0))</f>
        <v>7.6387617704500901</v>
      </c>
    </row>
    <row r="431" spans="1:1" x14ac:dyDescent="0.3">
      <c r="A431">
        <f ca="1">OFFSET('Water Data'!A431,,MATCH(Histogram!$G$2,DataTable[#Headers],0))</f>
        <v>6.9618916860039199</v>
      </c>
    </row>
    <row r="432" spans="1:1" x14ac:dyDescent="0.3">
      <c r="A432">
        <f ca="1">OFFSET('Water Data'!A432,,MATCH(Histogram!$G$2,DataTable[#Headers],0))</f>
        <v>8.0606096236308105</v>
      </c>
    </row>
    <row r="433" spans="1:1" x14ac:dyDescent="0.3">
      <c r="A433">
        <f ca="1">OFFSET('Water Data'!A433,,MATCH(Histogram!$G$2,DataTable[#Headers],0))</f>
        <v>7.2402717911029901</v>
      </c>
    </row>
    <row r="434" spans="1:1" x14ac:dyDescent="0.3">
      <c r="A434">
        <f ca="1">OFFSET('Water Data'!A434,,MATCH(Histogram!$G$2,DataTable[#Headers],0))</f>
        <v>7.4867797085282497</v>
      </c>
    </row>
    <row r="435" spans="1:1" x14ac:dyDescent="0.3">
      <c r="A435">
        <f ca="1">OFFSET('Water Data'!A435,,MATCH(Histogram!$G$2,DataTable[#Headers],0))</f>
        <v>8.4104606428662496</v>
      </c>
    </row>
    <row r="436" spans="1:1" x14ac:dyDescent="0.3">
      <c r="A436">
        <f ca="1">OFFSET('Water Data'!A436,,MATCH(Histogram!$G$2,DataTable[#Headers],0))</f>
        <v>6.1439214541436904</v>
      </c>
    </row>
    <row r="437" spans="1:1" x14ac:dyDescent="0.3">
      <c r="A437">
        <f ca="1">OFFSET('Water Data'!A437,,MATCH(Histogram!$G$2,DataTable[#Headers],0))</f>
        <v>6.0961798898848096</v>
      </c>
    </row>
    <row r="438" spans="1:1" x14ac:dyDescent="0.3">
      <c r="A438">
        <f ca="1">OFFSET('Water Data'!A438,,MATCH(Histogram!$G$2,DataTable[#Headers],0))</f>
        <v>6.3848240094579003</v>
      </c>
    </row>
    <row r="439" spans="1:1" x14ac:dyDescent="0.3">
      <c r="A439">
        <f ca="1">OFFSET('Water Data'!A439,,MATCH(Histogram!$G$2,DataTable[#Headers],0))</f>
        <v>9.4626660169985293</v>
      </c>
    </row>
    <row r="440" spans="1:1" x14ac:dyDescent="0.3">
      <c r="A440">
        <f ca="1">OFFSET('Water Data'!A440,,MATCH(Histogram!$G$2,DataTable[#Headers],0))</f>
        <v>7.8681470864636598</v>
      </c>
    </row>
    <row r="441" spans="1:1" x14ac:dyDescent="0.3">
      <c r="A441">
        <f ca="1">OFFSET('Water Data'!A441,,MATCH(Histogram!$G$2,DataTable[#Headers],0))</f>
        <v>5.8731571370667801</v>
      </c>
    </row>
    <row r="442" spans="1:1" x14ac:dyDescent="0.3">
      <c r="A442">
        <f ca="1">OFFSET('Water Data'!A442,,MATCH(Histogram!$G$2,DataTable[#Headers],0))</f>
        <v>7.080794504276815</v>
      </c>
    </row>
    <row r="443" spans="1:1" x14ac:dyDescent="0.3">
      <c r="A443">
        <f ca="1">OFFSET('Water Data'!A443,,MATCH(Histogram!$G$2,DataTable[#Headers],0))</f>
        <v>6.5293044481003699</v>
      </c>
    </row>
    <row r="444" spans="1:1" x14ac:dyDescent="0.3">
      <c r="A444">
        <f ca="1">OFFSET('Water Data'!A444,,MATCH(Histogram!$G$2,DataTable[#Headers],0))</f>
        <v>5.1522037218769601</v>
      </c>
    </row>
    <row r="445" spans="1:1" x14ac:dyDescent="0.3">
      <c r="A445">
        <f ca="1">OFFSET('Water Data'!A445,,MATCH(Histogram!$G$2,DataTable[#Headers],0))</f>
        <v>7.8586627788448196</v>
      </c>
    </row>
    <row r="446" spans="1:1" x14ac:dyDescent="0.3">
      <c r="A446">
        <f ca="1">OFFSET('Water Data'!A446,,MATCH(Histogram!$G$2,DataTable[#Headers],0))</f>
        <v>7.7044102523138402</v>
      </c>
    </row>
    <row r="447" spans="1:1" x14ac:dyDescent="0.3">
      <c r="A447">
        <f ca="1">OFFSET('Water Data'!A447,,MATCH(Histogram!$G$2,DataTable[#Headers],0))</f>
        <v>6.7280043856533798</v>
      </c>
    </row>
    <row r="448" spans="1:1" x14ac:dyDescent="0.3">
      <c r="A448">
        <f ca="1">OFFSET('Water Data'!A448,,MATCH(Histogram!$G$2,DataTable[#Headers],0))</f>
        <v>10.4645024772603</v>
      </c>
    </row>
    <row r="449" spans="1:1" x14ac:dyDescent="0.3">
      <c r="A449">
        <f ca="1">OFFSET('Water Data'!A449,,MATCH(Histogram!$G$2,DataTable[#Headers],0))</f>
        <v>9.1127862503147803</v>
      </c>
    </row>
    <row r="450" spans="1:1" x14ac:dyDescent="0.3">
      <c r="A450">
        <f ca="1">OFFSET('Water Data'!A450,,MATCH(Histogram!$G$2,DataTable[#Headers],0))</f>
        <v>8.0798083581532705</v>
      </c>
    </row>
    <row r="451" spans="1:1" x14ac:dyDescent="0.3">
      <c r="A451">
        <f ca="1">OFFSET('Water Data'!A451,,MATCH(Histogram!$G$2,DataTable[#Headers],0))</f>
        <v>7.0786594193779599</v>
      </c>
    </row>
    <row r="452" spans="1:1" x14ac:dyDescent="0.3">
      <c r="A452">
        <f ca="1">OFFSET('Water Data'!A452,,MATCH(Histogram!$G$2,DataTable[#Headers],0))</f>
        <v>7.080794504276815</v>
      </c>
    </row>
    <row r="453" spans="1:1" x14ac:dyDescent="0.3">
      <c r="A453">
        <f ca="1">OFFSET('Water Data'!A453,,MATCH(Histogram!$G$2,DataTable[#Headers],0))</f>
        <v>8.0438892990988595</v>
      </c>
    </row>
    <row r="454" spans="1:1" x14ac:dyDescent="0.3">
      <c r="A454">
        <f ca="1">OFFSET('Water Data'!A454,,MATCH(Histogram!$G$2,DataTable[#Headers],0))</f>
        <v>7.0402449784305503</v>
      </c>
    </row>
    <row r="455" spans="1:1" x14ac:dyDescent="0.3">
      <c r="A455">
        <f ca="1">OFFSET('Water Data'!A455,,MATCH(Histogram!$G$2,DataTable[#Headers],0))</f>
        <v>5.4839741088013403</v>
      </c>
    </row>
    <row r="456" spans="1:1" x14ac:dyDescent="0.3">
      <c r="A456">
        <f ca="1">OFFSET('Water Data'!A456,,MATCH(Histogram!$G$2,DataTable[#Headers],0))</f>
        <v>8.5344068795699499</v>
      </c>
    </row>
    <row r="457" spans="1:1" x14ac:dyDescent="0.3">
      <c r="A457">
        <f ca="1">OFFSET('Water Data'!A457,,MATCH(Histogram!$G$2,DataTable[#Headers],0))</f>
        <v>7.2665945347472798</v>
      </c>
    </row>
    <row r="458" spans="1:1" x14ac:dyDescent="0.3">
      <c r="A458">
        <f ca="1">OFFSET('Water Data'!A458,,MATCH(Histogram!$G$2,DataTable[#Headers],0))</f>
        <v>6.2566511479269096</v>
      </c>
    </row>
    <row r="459" spans="1:1" x14ac:dyDescent="0.3">
      <c r="A459">
        <f ca="1">OFFSET('Water Data'!A459,,MATCH(Histogram!$G$2,DataTable[#Headers],0))</f>
        <v>7.24035100574247</v>
      </c>
    </row>
    <row r="460" spans="1:1" x14ac:dyDescent="0.3">
      <c r="A460">
        <f ca="1">OFFSET('Water Data'!A460,,MATCH(Histogram!$G$2,DataTable[#Headers],0))</f>
        <v>8.6921153220472096</v>
      </c>
    </row>
    <row r="461" spans="1:1" x14ac:dyDescent="0.3">
      <c r="A461">
        <f ca="1">OFFSET('Water Data'!A461,,MATCH(Histogram!$G$2,DataTable[#Headers],0))</f>
        <v>8.6395409779986991</v>
      </c>
    </row>
    <row r="462" spans="1:1" x14ac:dyDescent="0.3">
      <c r="A462">
        <f ca="1">OFFSET('Water Data'!A462,,MATCH(Histogram!$G$2,DataTable[#Headers],0))</f>
        <v>7.1798641485340999</v>
      </c>
    </row>
    <row r="463" spans="1:1" x14ac:dyDescent="0.3">
      <c r="A463">
        <f ca="1">OFFSET('Water Data'!A463,,MATCH(Histogram!$G$2,DataTable[#Headers],0))</f>
        <v>7.1639992225743798</v>
      </c>
    </row>
    <row r="464" spans="1:1" x14ac:dyDescent="0.3">
      <c r="A464">
        <f ca="1">OFFSET('Water Data'!A464,,MATCH(Histogram!$G$2,DataTable[#Headers],0))</f>
        <v>8.9261131430927794</v>
      </c>
    </row>
    <row r="465" spans="1:1" x14ac:dyDescent="0.3">
      <c r="A465">
        <f ca="1">OFFSET('Water Data'!A465,,MATCH(Histogram!$G$2,DataTable[#Headers],0))</f>
        <v>6.3531103018294601</v>
      </c>
    </row>
    <row r="466" spans="1:1" x14ac:dyDescent="0.3">
      <c r="A466">
        <f ca="1">OFFSET('Water Data'!A466,,MATCH(Histogram!$G$2,DataTable[#Headers],0))</f>
        <v>6.68155356754274</v>
      </c>
    </row>
    <row r="467" spans="1:1" x14ac:dyDescent="0.3">
      <c r="A467">
        <f ca="1">OFFSET('Water Data'!A467,,MATCH(Histogram!$G$2,DataTable[#Headers],0))</f>
        <v>5.4453259806691099</v>
      </c>
    </row>
    <row r="468" spans="1:1" x14ac:dyDescent="0.3">
      <c r="A468">
        <f ca="1">OFFSET('Water Data'!A468,,MATCH(Histogram!$G$2,DataTable[#Headers],0))</f>
        <v>7.53988189284384</v>
      </c>
    </row>
    <row r="469" spans="1:1" x14ac:dyDescent="0.3">
      <c r="A469">
        <f ca="1">OFFSET('Water Data'!A469,,MATCH(Histogram!$G$2,DataTable[#Headers],0))</f>
        <v>7.080794504276815</v>
      </c>
    </row>
    <row r="470" spans="1:1" x14ac:dyDescent="0.3">
      <c r="A470">
        <f ca="1">OFFSET('Water Data'!A470,,MATCH(Histogram!$G$2,DataTable[#Headers],0))</f>
        <v>4.3704765802587904</v>
      </c>
    </row>
    <row r="471" spans="1:1" x14ac:dyDescent="0.3">
      <c r="A471">
        <f ca="1">OFFSET('Water Data'!A471,,MATCH(Histogram!$G$2,DataTable[#Headers],0))</f>
        <v>10.3164003845531</v>
      </c>
    </row>
    <row r="472" spans="1:1" x14ac:dyDescent="0.3">
      <c r="A472">
        <f ca="1">OFFSET('Water Data'!A472,,MATCH(Histogram!$G$2,DataTable[#Headers],0))</f>
        <v>6.5995938189538004</v>
      </c>
    </row>
    <row r="473" spans="1:1" x14ac:dyDescent="0.3">
      <c r="A473">
        <f ca="1">OFFSET('Water Data'!A473,,MATCH(Histogram!$G$2,DataTable[#Headers],0))</f>
        <v>4.1975835894150304</v>
      </c>
    </row>
    <row r="474" spans="1:1" x14ac:dyDescent="0.3">
      <c r="A474">
        <f ca="1">OFFSET('Water Data'!A474,,MATCH(Histogram!$G$2,DataTable[#Headers],0))</f>
        <v>7.9207945643732298</v>
      </c>
    </row>
    <row r="475" spans="1:1" x14ac:dyDescent="0.3">
      <c r="A475">
        <f ca="1">OFFSET('Water Data'!A475,,MATCH(Histogram!$G$2,DataTable[#Headers],0))</f>
        <v>6.3307327654463998</v>
      </c>
    </row>
    <row r="476" spans="1:1" x14ac:dyDescent="0.3">
      <c r="A476">
        <f ca="1">OFFSET('Water Data'!A476,,MATCH(Histogram!$G$2,DataTable[#Headers],0))</f>
        <v>7.080794504276815</v>
      </c>
    </row>
    <row r="477" spans="1:1" x14ac:dyDescent="0.3">
      <c r="A477">
        <f ca="1">OFFSET('Water Data'!A477,,MATCH(Histogram!$G$2,DataTable[#Headers],0))</f>
        <v>7.76414261000218</v>
      </c>
    </row>
    <row r="478" spans="1:1" x14ac:dyDescent="0.3">
      <c r="A478">
        <f ca="1">OFFSET('Water Data'!A478,,MATCH(Histogram!$G$2,DataTable[#Headers],0))</f>
        <v>8.23714263389701</v>
      </c>
    </row>
    <row r="479" spans="1:1" x14ac:dyDescent="0.3">
      <c r="A479">
        <f ca="1">OFFSET('Water Data'!A479,,MATCH(Histogram!$G$2,DataTable[#Headers],0))</f>
        <v>5.6792341150880796</v>
      </c>
    </row>
    <row r="480" spans="1:1" x14ac:dyDescent="0.3">
      <c r="A480">
        <f ca="1">OFFSET('Water Data'!A480,,MATCH(Histogram!$G$2,DataTable[#Headers],0))</f>
        <v>7.4175703683004999</v>
      </c>
    </row>
    <row r="481" spans="1:1" x14ac:dyDescent="0.3">
      <c r="A481">
        <f ca="1">OFFSET('Water Data'!A481,,MATCH(Histogram!$G$2,DataTable[#Headers],0))</f>
        <v>4.7759834385065201</v>
      </c>
    </row>
    <row r="482" spans="1:1" x14ac:dyDescent="0.3">
      <c r="A482">
        <f ca="1">OFFSET('Water Data'!A482,,MATCH(Histogram!$G$2,DataTable[#Headers],0))</f>
        <v>7.8650949704307997</v>
      </c>
    </row>
    <row r="483" spans="1:1" x14ac:dyDescent="0.3">
      <c r="A483">
        <f ca="1">OFFSET('Water Data'!A483,,MATCH(Histogram!$G$2,DataTable[#Headers],0))</f>
        <v>5.9034657150915901</v>
      </c>
    </row>
    <row r="484" spans="1:1" x14ac:dyDescent="0.3">
      <c r="A484">
        <f ca="1">OFFSET('Water Data'!A484,,MATCH(Histogram!$G$2,DataTable[#Headers],0))</f>
        <v>7.7057110063139698</v>
      </c>
    </row>
    <row r="485" spans="1:1" x14ac:dyDescent="0.3">
      <c r="A485">
        <f ca="1">OFFSET('Water Data'!A485,,MATCH(Histogram!$G$2,DataTable[#Headers],0))</f>
        <v>7.8151217778281499</v>
      </c>
    </row>
    <row r="486" spans="1:1" x14ac:dyDescent="0.3">
      <c r="A486">
        <f ca="1">OFFSET('Water Data'!A486,,MATCH(Histogram!$G$2,DataTable[#Headers],0))</f>
        <v>6.13974303173437</v>
      </c>
    </row>
    <row r="487" spans="1:1" x14ac:dyDescent="0.3">
      <c r="A487">
        <f ca="1">OFFSET('Water Data'!A487,,MATCH(Histogram!$G$2,DataTable[#Headers],0))</f>
        <v>5.0414050278910301</v>
      </c>
    </row>
    <row r="488" spans="1:1" x14ac:dyDescent="0.3">
      <c r="A488">
        <f ca="1">OFFSET('Water Data'!A488,,MATCH(Histogram!$G$2,DataTable[#Headers],0))</f>
        <v>8.6751926916791806</v>
      </c>
    </row>
    <row r="489" spans="1:1" x14ac:dyDescent="0.3">
      <c r="A489">
        <f ca="1">OFFSET('Water Data'!A489,,MATCH(Histogram!$G$2,DataTable[#Headers],0))</f>
        <v>7.6893580036123703</v>
      </c>
    </row>
    <row r="490" spans="1:1" x14ac:dyDescent="0.3">
      <c r="A490">
        <f ca="1">OFFSET('Water Data'!A490,,MATCH(Histogram!$G$2,DataTable[#Headers],0))</f>
        <v>8.5701291206628198</v>
      </c>
    </row>
    <row r="491" spans="1:1" x14ac:dyDescent="0.3">
      <c r="A491">
        <f ca="1">OFFSET('Water Data'!A491,,MATCH(Histogram!$G$2,DataTable[#Headers],0))</f>
        <v>5.6717623259348002</v>
      </c>
    </row>
    <row r="492" spans="1:1" x14ac:dyDescent="0.3">
      <c r="A492">
        <f ca="1">OFFSET('Water Data'!A492,,MATCH(Histogram!$G$2,DataTable[#Headers],0))</f>
        <v>6.6248064278043799</v>
      </c>
    </row>
    <row r="493" spans="1:1" x14ac:dyDescent="0.3">
      <c r="A493">
        <f ca="1">OFFSET('Water Data'!A493,,MATCH(Histogram!$G$2,DataTable[#Headers],0))</f>
        <v>6.5410076990138402</v>
      </c>
    </row>
    <row r="494" spans="1:1" x14ac:dyDescent="0.3">
      <c r="A494">
        <f ca="1">OFFSET('Water Data'!A494,,MATCH(Histogram!$G$2,DataTable[#Headers],0))</f>
        <v>7.080794504276815</v>
      </c>
    </row>
    <row r="495" spans="1:1" x14ac:dyDescent="0.3">
      <c r="A495">
        <f ca="1">OFFSET('Water Data'!A495,,MATCH(Histogram!$G$2,DataTable[#Headers],0))</f>
        <v>9.2411975633632295</v>
      </c>
    </row>
    <row r="496" spans="1:1" x14ac:dyDescent="0.3">
      <c r="A496">
        <f ca="1">OFFSET('Water Data'!A496,,MATCH(Histogram!$G$2,DataTable[#Headers],0))</f>
        <v>7.080794504276815</v>
      </c>
    </row>
    <row r="497" spans="1:1" x14ac:dyDescent="0.3">
      <c r="A497">
        <f ca="1">OFFSET('Water Data'!A497,,MATCH(Histogram!$G$2,DataTable[#Headers],0))</f>
        <v>6.3408090222258702</v>
      </c>
    </row>
    <row r="498" spans="1:1" x14ac:dyDescent="0.3">
      <c r="A498">
        <f ca="1">OFFSET('Water Data'!A498,,MATCH(Histogram!$G$2,DataTable[#Headers],0))</f>
        <v>5.9803572267639096</v>
      </c>
    </row>
    <row r="499" spans="1:1" x14ac:dyDescent="0.3">
      <c r="A499">
        <f ca="1">OFFSET('Water Data'!A499,,MATCH(Histogram!$G$2,DataTable[#Headers],0))</f>
        <v>7.6059788302525</v>
      </c>
    </row>
    <row r="500" spans="1:1" x14ac:dyDescent="0.3">
      <c r="A500">
        <f ca="1">OFFSET('Water Data'!A500,,MATCH(Histogram!$G$2,DataTable[#Headers],0))</f>
        <v>6.4275124428414898</v>
      </c>
    </row>
    <row r="501" spans="1:1" x14ac:dyDescent="0.3">
      <c r="A501">
        <f ca="1">OFFSET('Water Data'!A501,,MATCH(Histogram!$G$2,DataTable[#Headers],0))</f>
        <v>7.080794504276815</v>
      </c>
    </row>
    <row r="502" spans="1:1" x14ac:dyDescent="0.3">
      <c r="A502">
        <f ca="1">OFFSET('Water Data'!A502,,MATCH(Histogram!$G$2,DataTable[#Headers],0))</f>
        <v>6.1090733115096603</v>
      </c>
    </row>
    <row r="503" spans="1:1" x14ac:dyDescent="0.3">
      <c r="A503">
        <f ca="1">OFFSET('Water Data'!A503,,MATCH(Histogram!$G$2,DataTable[#Headers],0))</f>
        <v>5.8429330809156204</v>
      </c>
    </row>
    <row r="504" spans="1:1" x14ac:dyDescent="0.3">
      <c r="A504">
        <f ca="1">OFFSET('Water Data'!A504,,MATCH(Histogram!$G$2,DataTable[#Headers],0))</f>
        <v>5.3675464904405796</v>
      </c>
    </row>
    <row r="505" spans="1:1" x14ac:dyDescent="0.3">
      <c r="A505">
        <f ca="1">OFFSET('Water Data'!A505,,MATCH(Histogram!$G$2,DataTable[#Headers],0))</f>
        <v>5.3458871467538103</v>
      </c>
    </row>
    <row r="506" spans="1:1" x14ac:dyDescent="0.3">
      <c r="A506">
        <f ca="1">OFFSET('Water Data'!A506,,MATCH(Histogram!$G$2,DataTable[#Headers],0))</f>
        <v>5.3863073521016203</v>
      </c>
    </row>
    <row r="507" spans="1:1" x14ac:dyDescent="0.3">
      <c r="A507">
        <f ca="1">OFFSET('Water Data'!A507,,MATCH(Histogram!$G$2,DataTable[#Headers],0))</f>
        <v>9.9194784255570294</v>
      </c>
    </row>
    <row r="508" spans="1:1" x14ac:dyDescent="0.3">
      <c r="A508">
        <f ca="1">OFFSET('Water Data'!A508,,MATCH(Histogram!$G$2,DataTable[#Headers],0))</f>
        <v>7.080794504276815</v>
      </c>
    </row>
    <row r="509" spans="1:1" x14ac:dyDescent="0.3">
      <c r="A509">
        <f ca="1">OFFSET('Water Data'!A509,,MATCH(Histogram!$G$2,DataTable[#Headers],0))</f>
        <v>7.1214584346333103</v>
      </c>
    </row>
    <row r="510" spans="1:1" x14ac:dyDescent="0.3">
      <c r="A510">
        <f ca="1">OFFSET('Water Data'!A510,,MATCH(Histogram!$G$2,DataTable[#Headers],0))</f>
        <v>9.4182961217901493</v>
      </c>
    </row>
    <row r="511" spans="1:1" x14ac:dyDescent="0.3">
      <c r="A511">
        <f ca="1">OFFSET('Water Data'!A511,,MATCH(Histogram!$G$2,DataTable[#Headers],0))</f>
        <v>7.4571647584143097</v>
      </c>
    </row>
    <row r="512" spans="1:1" x14ac:dyDescent="0.3">
      <c r="A512">
        <f ca="1">OFFSET('Water Data'!A512,,MATCH(Histogram!$G$2,DataTable[#Headers],0))</f>
        <v>5.2722275601977104</v>
      </c>
    </row>
    <row r="513" spans="1:1" x14ac:dyDescent="0.3">
      <c r="A513">
        <f ca="1">OFFSET('Water Data'!A513,,MATCH(Histogram!$G$2,DataTable[#Headers],0))</f>
        <v>7.2919570395975999</v>
      </c>
    </row>
    <row r="514" spans="1:1" x14ac:dyDescent="0.3">
      <c r="A514">
        <f ca="1">OFFSET('Water Data'!A514,,MATCH(Histogram!$G$2,DataTable[#Headers],0))</f>
        <v>7.8038332206977001</v>
      </c>
    </row>
    <row r="515" spans="1:1" x14ac:dyDescent="0.3">
      <c r="A515">
        <f ca="1">OFFSET('Water Data'!A515,,MATCH(Histogram!$G$2,DataTable[#Headers],0))</f>
        <v>6.8443509110567398</v>
      </c>
    </row>
    <row r="516" spans="1:1" x14ac:dyDescent="0.3">
      <c r="A516">
        <f ca="1">OFFSET('Water Data'!A516,,MATCH(Histogram!$G$2,DataTable[#Headers],0))</f>
        <v>5.60874523181357</v>
      </c>
    </row>
    <row r="517" spans="1:1" x14ac:dyDescent="0.3">
      <c r="A517">
        <f ca="1">OFFSET('Water Data'!A517,,MATCH(Histogram!$G$2,DataTable[#Headers],0))</f>
        <v>5.7011546449116102</v>
      </c>
    </row>
    <row r="518" spans="1:1" x14ac:dyDescent="0.3">
      <c r="A518">
        <f ca="1">OFFSET('Water Data'!A518,,MATCH(Histogram!$G$2,DataTable[#Headers],0))</f>
        <v>5.4127624975958302</v>
      </c>
    </row>
    <row r="519" spans="1:1" x14ac:dyDescent="0.3">
      <c r="A519">
        <f ca="1">OFFSET('Water Data'!A519,,MATCH(Histogram!$G$2,DataTable[#Headers],0))</f>
        <v>7.080794504276815</v>
      </c>
    </row>
    <row r="520" spans="1:1" x14ac:dyDescent="0.3">
      <c r="A520">
        <f ca="1">OFFSET('Water Data'!A520,,MATCH(Histogram!$G$2,DataTable[#Headers],0))</f>
        <v>5.0181323842682302</v>
      </c>
    </row>
    <row r="521" spans="1:1" x14ac:dyDescent="0.3">
      <c r="A521">
        <f ca="1">OFFSET('Water Data'!A521,,MATCH(Histogram!$G$2,DataTable[#Headers],0))</f>
        <v>4.5522384105427198</v>
      </c>
    </row>
    <row r="522" spans="1:1" x14ac:dyDescent="0.3">
      <c r="A522">
        <f ca="1">OFFSET('Water Data'!A522,,MATCH(Histogram!$G$2,DataTable[#Headers],0))</f>
        <v>7.080794504276815</v>
      </c>
    </row>
    <row r="523" spans="1:1" x14ac:dyDescent="0.3">
      <c r="A523">
        <f ca="1">OFFSET('Water Data'!A523,,MATCH(Histogram!$G$2,DataTable[#Headers],0))</f>
        <v>7.02530594168935</v>
      </c>
    </row>
    <row r="524" spans="1:1" x14ac:dyDescent="0.3">
      <c r="A524">
        <f ca="1">OFFSET('Water Data'!A524,,MATCH(Histogram!$G$2,DataTable[#Headers],0))</f>
        <v>5.77062096910565</v>
      </c>
    </row>
    <row r="525" spans="1:1" x14ac:dyDescent="0.3">
      <c r="A525">
        <f ca="1">OFFSET('Water Data'!A525,,MATCH(Histogram!$G$2,DataTable[#Headers],0))</f>
        <v>8.4378759830216197</v>
      </c>
    </row>
    <row r="526" spans="1:1" x14ac:dyDescent="0.3">
      <c r="A526">
        <f ca="1">OFFSET('Water Data'!A526,,MATCH(Histogram!$G$2,DataTable[#Headers],0))</f>
        <v>5.9070782686667203</v>
      </c>
    </row>
    <row r="527" spans="1:1" x14ac:dyDescent="0.3">
      <c r="A527">
        <f ca="1">OFFSET('Water Data'!A527,,MATCH(Histogram!$G$2,DataTable[#Headers],0))</f>
        <v>6.8983413301771597</v>
      </c>
    </row>
    <row r="528" spans="1:1" x14ac:dyDescent="0.3">
      <c r="A528">
        <f ca="1">OFFSET('Water Data'!A528,,MATCH(Histogram!$G$2,DataTable[#Headers],0))</f>
        <v>10.2527343684777</v>
      </c>
    </row>
    <row r="529" spans="1:1" x14ac:dyDescent="0.3">
      <c r="A529">
        <f ca="1">OFFSET('Water Data'!A529,,MATCH(Histogram!$G$2,DataTable[#Headers],0))</f>
        <v>8.2064999378091894</v>
      </c>
    </row>
    <row r="530" spans="1:1" x14ac:dyDescent="0.3">
      <c r="A530">
        <f ca="1">OFFSET('Water Data'!A530,,MATCH(Histogram!$G$2,DataTable[#Headers],0))</f>
        <v>7.2861673880398099</v>
      </c>
    </row>
    <row r="531" spans="1:1" x14ac:dyDescent="0.3">
      <c r="A531">
        <f ca="1">OFFSET('Water Data'!A531,,MATCH(Histogram!$G$2,DataTable[#Headers],0))</f>
        <v>8.8092964317759606</v>
      </c>
    </row>
    <row r="532" spans="1:1" x14ac:dyDescent="0.3">
      <c r="A532">
        <f ca="1">OFFSET('Water Data'!A532,,MATCH(Histogram!$G$2,DataTable[#Headers],0))</f>
        <v>6.6415006872809697</v>
      </c>
    </row>
    <row r="533" spans="1:1" x14ac:dyDescent="0.3">
      <c r="A533">
        <f ca="1">OFFSET('Water Data'!A533,,MATCH(Histogram!$G$2,DataTable[#Headers],0))</f>
        <v>6.1451483605741499</v>
      </c>
    </row>
    <row r="534" spans="1:1" x14ac:dyDescent="0.3">
      <c r="A534">
        <f ca="1">OFFSET('Water Data'!A534,,MATCH(Histogram!$G$2,DataTable[#Headers],0))</f>
        <v>5.9064417645820502</v>
      </c>
    </row>
    <row r="535" spans="1:1" x14ac:dyDescent="0.3">
      <c r="A535">
        <f ca="1">OFFSET('Water Data'!A535,,MATCH(Histogram!$G$2,DataTable[#Headers],0))</f>
        <v>5.3898459304911599</v>
      </c>
    </row>
    <row r="536" spans="1:1" x14ac:dyDescent="0.3">
      <c r="A536">
        <f ca="1">OFFSET('Water Data'!A536,,MATCH(Histogram!$G$2,DataTable[#Headers],0))</f>
        <v>5.00656297926378</v>
      </c>
    </row>
    <row r="537" spans="1:1" x14ac:dyDescent="0.3">
      <c r="A537">
        <f ca="1">OFFSET('Water Data'!A537,,MATCH(Histogram!$G$2,DataTable[#Headers],0))</f>
        <v>6.5036382004515598</v>
      </c>
    </row>
    <row r="538" spans="1:1" x14ac:dyDescent="0.3">
      <c r="A538">
        <f ca="1">OFFSET('Water Data'!A538,,MATCH(Histogram!$G$2,DataTable[#Headers],0))</f>
        <v>9.6068588961218992</v>
      </c>
    </row>
    <row r="539" spans="1:1" x14ac:dyDescent="0.3">
      <c r="A539">
        <f ca="1">OFFSET('Water Data'!A539,,MATCH(Histogram!$G$2,DataTable[#Headers],0))</f>
        <v>8.7422298818279707</v>
      </c>
    </row>
    <row r="540" spans="1:1" x14ac:dyDescent="0.3">
      <c r="A540">
        <f ca="1">OFFSET('Water Data'!A540,,MATCH(Histogram!$G$2,DataTable[#Headers],0))</f>
        <v>8.39439741175722</v>
      </c>
    </row>
    <row r="541" spans="1:1" x14ac:dyDescent="0.3">
      <c r="A541">
        <f ca="1">OFFSET('Water Data'!A541,,MATCH(Histogram!$G$2,DataTable[#Headers],0))</f>
        <v>7.080794504276815</v>
      </c>
    </row>
    <row r="542" spans="1:1" x14ac:dyDescent="0.3">
      <c r="A542">
        <f ca="1">OFFSET('Water Data'!A542,,MATCH(Histogram!$G$2,DataTable[#Headers],0))</f>
        <v>3.8412050380451599</v>
      </c>
    </row>
    <row r="543" spans="1:1" x14ac:dyDescent="0.3">
      <c r="A543">
        <f ca="1">OFFSET('Water Data'!A543,,MATCH(Histogram!$G$2,DataTable[#Headers],0))</f>
        <v>4.3013734671273403</v>
      </c>
    </row>
    <row r="544" spans="1:1" x14ac:dyDescent="0.3">
      <c r="A544">
        <f ca="1">OFFSET('Water Data'!A544,,MATCH(Histogram!$G$2,DataTable[#Headers],0))</f>
        <v>9.8958892129505305</v>
      </c>
    </row>
    <row r="545" spans="1:1" x14ac:dyDescent="0.3">
      <c r="A545">
        <f ca="1">OFFSET('Water Data'!A545,,MATCH(Histogram!$G$2,DataTable[#Headers],0))</f>
        <v>4.3194406725876799</v>
      </c>
    </row>
    <row r="546" spans="1:1" x14ac:dyDescent="0.3">
      <c r="A546">
        <f ca="1">OFFSET('Water Data'!A546,,MATCH(Histogram!$G$2,DataTable[#Headers],0))</f>
        <v>8.31377360432176</v>
      </c>
    </row>
    <row r="547" spans="1:1" x14ac:dyDescent="0.3">
      <c r="A547">
        <f ca="1">OFFSET('Water Data'!A547,,MATCH(Histogram!$G$2,DataTable[#Headers],0))</f>
        <v>7.080794504276815</v>
      </c>
    </row>
    <row r="548" spans="1:1" x14ac:dyDescent="0.3">
      <c r="A548">
        <f ca="1">OFFSET('Water Data'!A548,,MATCH(Histogram!$G$2,DataTable[#Headers],0))</f>
        <v>3.4103596707392398</v>
      </c>
    </row>
    <row r="549" spans="1:1" x14ac:dyDescent="0.3">
      <c r="A549">
        <f ca="1">OFFSET('Water Data'!A549,,MATCH(Histogram!$G$2,DataTable[#Headers],0))</f>
        <v>7.5109433421274403</v>
      </c>
    </row>
    <row r="550" spans="1:1" x14ac:dyDescent="0.3">
      <c r="A550">
        <f ca="1">OFFSET('Water Data'!A550,,MATCH(Histogram!$G$2,DataTable[#Headers],0))</f>
        <v>6.9782908676135902</v>
      </c>
    </row>
    <row r="551" spans="1:1" x14ac:dyDescent="0.3">
      <c r="A551">
        <f ca="1">OFFSET('Water Data'!A551,,MATCH(Histogram!$G$2,DataTable[#Headers],0))</f>
        <v>7.080794504276815</v>
      </c>
    </row>
    <row r="552" spans="1:1" x14ac:dyDescent="0.3">
      <c r="A552">
        <f ca="1">OFFSET('Water Data'!A552,,MATCH(Histogram!$G$2,DataTable[#Headers],0))</f>
        <v>7.4607272201980699</v>
      </c>
    </row>
    <row r="553" spans="1:1" x14ac:dyDescent="0.3">
      <c r="A553">
        <f ca="1">OFFSET('Water Data'!A553,,MATCH(Histogram!$G$2,DataTable[#Headers],0))</f>
        <v>7.080794504276815</v>
      </c>
    </row>
    <row r="554" spans="1:1" x14ac:dyDescent="0.3">
      <c r="A554">
        <f ca="1">OFFSET('Water Data'!A554,,MATCH(Histogram!$G$2,DataTable[#Headers],0))</f>
        <v>7.2201655534465399</v>
      </c>
    </row>
    <row r="555" spans="1:1" x14ac:dyDescent="0.3">
      <c r="A555">
        <f ca="1">OFFSET('Water Data'!A555,,MATCH(Histogram!$G$2,DataTable[#Headers],0))</f>
        <v>8.7908511889480501</v>
      </c>
    </row>
    <row r="556" spans="1:1" x14ac:dyDescent="0.3">
      <c r="A556">
        <f ca="1">OFFSET('Water Data'!A556,,MATCH(Histogram!$G$2,DataTable[#Headers],0))</f>
        <v>7.080794504276815</v>
      </c>
    </row>
    <row r="557" spans="1:1" x14ac:dyDescent="0.3">
      <c r="A557">
        <f ca="1">OFFSET('Water Data'!A557,,MATCH(Histogram!$G$2,DataTable[#Headers],0))</f>
        <v>7.080794504276815</v>
      </c>
    </row>
    <row r="558" spans="1:1" x14ac:dyDescent="0.3">
      <c r="A558">
        <f ca="1">OFFSET('Water Data'!A558,,MATCH(Histogram!$G$2,DataTable[#Headers],0))</f>
        <v>9.0491660542978405</v>
      </c>
    </row>
    <row r="559" spans="1:1" x14ac:dyDescent="0.3">
      <c r="A559">
        <f ca="1">OFFSET('Water Data'!A559,,MATCH(Histogram!$G$2,DataTable[#Headers],0))</f>
        <v>9.5151406152444196</v>
      </c>
    </row>
    <row r="560" spans="1:1" x14ac:dyDescent="0.3">
      <c r="A560">
        <f ca="1">OFFSET('Water Data'!A560,,MATCH(Histogram!$G$2,DataTable[#Headers],0))</f>
        <v>6.1452429396754003</v>
      </c>
    </row>
    <row r="561" spans="1:1" x14ac:dyDescent="0.3">
      <c r="A561">
        <f ca="1">OFFSET('Water Data'!A561,,MATCH(Histogram!$G$2,DataTable[#Headers],0))</f>
        <v>7.4942120469660702</v>
      </c>
    </row>
    <row r="562" spans="1:1" x14ac:dyDescent="0.3">
      <c r="A562">
        <f ca="1">OFFSET('Water Data'!A562,,MATCH(Histogram!$G$2,DataTable[#Headers],0))</f>
        <v>7.0918858169666601</v>
      </c>
    </row>
    <row r="563" spans="1:1" x14ac:dyDescent="0.3">
      <c r="A563">
        <f ca="1">OFFSET('Water Data'!A563,,MATCH(Histogram!$G$2,DataTable[#Headers],0))</f>
        <v>6.6245725276527896</v>
      </c>
    </row>
    <row r="564" spans="1:1" x14ac:dyDescent="0.3">
      <c r="A564">
        <f ca="1">OFFSET('Water Data'!A564,,MATCH(Histogram!$G$2,DataTable[#Headers],0))</f>
        <v>6.0321889028999198</v>
      </c>
    </row>
    <row r="565" spans="1:1" x14ac:dyDescent="0.3">
      <c r="A565">
        <f ca="1">OFFSET('Water Data'!A565,,MATCH(Histogram!$G$2,DataTable[#Headers],0))</f>
        <v>6.3440954250018597</v>
      </c>
    </row>
    <row r="566" spans="1:1" x14ac:dyDescent="0.3">
      <c r="A566">
        <f ca="1">OFFSET('Water Data'!A566,,MATCH(Histogram!$G$2,DataTable[#Headers],0))</f>
        <v>7.080794504276815</v>
      </c>
    </row>
    <row r="567" spans="1:1" x14ac:dyDescent="0.3">
      <c r="A567">
        <f ca="1">OFFSET('Water Data'!A567,,MATCH(Histogram!$G$2,DataTable[#Headers],0))</f>
        <v>7.4591448594856997</v>
      </c>
    </row>
    <row r="568" spans="1:1" x14ac:dyDescent="0.3">
      <c r="A568">
        <f ca="1">OFFSET('Water Data'!A568,,MATCH(Histogram!$G$2,DataTable[#Headers],0))</f>
        <v>6.3616668025878997</v>
      </c>
    </row>
    <row r="569" spans="1:1" x14ac:dyDescent="0.3">
      <c r="A569">
        <f ca="1">OFFSET('Water Data'!A569,,MATCH(Histogram!$G$2,DataTable[#Headers],0))</f>
        <v>9.0115887536002592</v>
      </c>
    </row>
    <row r="570" spans="1:1" x14ac:dyDescent="0.3">
      <c r="A570">
        <f ca="1">OFFSET('Water Data'!A570,,MATCH(Histogram!$G$2,DataTable[#Headers],0))</f>
        <v>7.4662131324522498</v>
      </c>
    </row>
    <row r="571" spans="1:1" x14ac:dyDescent="0.3">
      <c r="A571">
        <f ca="1">OFFSET('Water Data'!A571,,MATCH(Histogram!$G$2,DataTable[#Headers],0))</f>
        <v>5.7398163326022003</v>
      </c>
    </row>
    <row r="572" spans="1:1" x14ac:dyDescent="0.3">
      <c r="A572">
        <f ca="1">OFFSET('Water Data'!A572,,MATCH(Histogram!$G$2,DataTable[#Headers],0))</f>
        <v>7.7851066730598104</v>
      </c>
    </row>
    <row r="573" spans="1:1" x14ac:dyDescent="0.3">
      <c r="A573">
        <f ca="1">OFFSET('Water Data'!A573,,MATCH(Histogram!$G$2,DataTable[#Headers],0))</f>
        <v>7.1385867813316199</v>
      </c>
    </row>
    <row r="574" spans="1:1" x14ac:dyDescent="0.3">
      <c r="A574">
        <f ca="1">OFFSET('Water Data'!A574,,MATCH(Histogram!$G$2,DataTable[#Headers],0))</f>
        <v>8.8051777452649205</v>
      </c>
    </row>
    <row r="575" spans="1:1" x14ac:dyDescent="0.3">
      <c r="A575">
        <f ca="1">OFFSET('Water Data'!A575,,MATCH(Histogram!$G$2,DataTable[#Headers],0))</f>
        <v>8.0030314850909203</v>
      </c>
    </row>
    <row r="576" spans="1:1" x14ac:dyDescent="0.3">
      <c r="A576">
        <f ca="1">OFFSET('Water Data'!A576,,MATCH(Histogram!$G$2,DataTable[#Headers],0))</f>
        <v>7.1573378640262302</v>
      </c>
    </row>
    <row r="577" spans="1:1" x14ac:dyDescent="0.3">
      <c r="A577">
        <f ca="1">OFFSET('Water Data'!A577,,MATCH(Histogram!$G$2,DataTable[#Headers],0))</f>
        <v>6.4273651444755098</v>
      </c>
    </row>
    <row r="578" spans="1:1" x14ac:dyDescent="0.3">
      <c r="A578">
        <f ca="1">OFFSET('Water Data'!A578,,MATCH(Histogram!$G$2,DataTable[#Headers],0))</f>
        <v>6.12467227096983</v>
      </c>
    </row>
    <row r="579" spans="1:1" x14ac:dyDescent="0.3">
      <c r="A579">
        <f ca="1">OFFSET('Water Data'!A579,,MATCH(Histogram!$G$2,DataTable[#Headers],0))</f>
        <v>8.4579010369103091</v>
      </c>
    </row>
    <row r="580" spans="1:1" x14ac:dyDescent="0.3">
      <c r="A580">
        <f ca="1">OFFSET('Water Data'!A580,,MATCH(Histogram!$G$2,DataTable[#Headers],0))</f>
        <v>5.7721973935687796</v>
      </c>
    </row>
    <row r="581" spans="1:1" x14ac:dyDescent="0.3">
      <c r="A581">
        <f ca="1">OFFSET('Water Data'!A581,,MATCH(Histogram!$G$2,DataTable[#Headers],0))</f>
        <v>7.080794504276815</v>
      </c>
    </row>
    <row r="582" spans="1:1" x14ac:dyDescent="0.3">
      <c r="A582">
        <f ca="1">OFFSET('Water Data'!A582,,MATCH(Histogram!$G$2,DataTable[#Headers],0))</f>
        <v>6.76079052306899</v>
      </c>
    </row>
    <row r="583" spans="1:1" x14ac:dyDescent="0.3">
      <c r="A583">
        <f ca="1">OFFSET('Water Data'!A583,,MATCH(Histogram!$G$2,DataTable[#Headers],0))</f>
        <v>7.8950456621463196</v>
      </c>
    </row>
    <row r="584" spans="1:1" x14ac:dyDescent="0.3">
      <c r="A584">
        <f ca="1">OFFSET('Water Data'!A584,,MATCH(Histogram!$G$2,DataTable[#Headers],0))</f>
        <v>8.5767399284048391</v>
      </c>
    </row>
    <row r="585" spans="1:1" x14ac:dyDescent="0.3">
      <c r="A585">
        <f ca="1">OFFSET('Water Data'!A585,,MATCH(Histogram!$G$2,DataTable[#Headers],0))</f>
        <v>5.5967298175757998</v>
      </c>
    </row>
    <row r="586" spans="1:1" x14ac:dyDescent="0.3">
      <c r="A586">
        <f ca="1">OFFSET('Water Data'!A586,,MATCH(Histogram!$G$2,DataTable[#Headers],0))</f>
        <v>8.1456323742549603</v>
      </c>
    </row>
    <row r="587" spans="1:1" x14ac:dyDescent="0.3">
      <c r="A587">
        <f ca="1">OFFSET('Water Data'!A587,,MATCH(Histogram!$G$2,DataTable[#Headers],0))</f>
        <v>6.6654950682768996</v>
      </c>
    </row>
    <row r="588" spans="1:1" x14ac:dyDescent="0.3">
      <c r="A588">
        <f ca="1">OFFSET('Water Data'!A588,,MATCH(Histogram!$G$2,DataTable[#Headers],0))</f>
        <v>6.4990679978223298</v>
      </c>
    </row>
    <row r="589" spans="1:1" x14ac:dyDescent="0.3">
      <c r="A589">
        <f ca="1">OFFSET('Water Data'!A589,,MATCH(Histogram!$G$2,DataTable[#Headers],0))</f>
        <v>9.7358893878110404</v>
      </c>
    </row>
    <row r="590" spans="1:1" x14ac:dyDescent="0.3">
      <c r="A590">
        <f ca="1">OFFSET('Water Data'!A590,,MATCH(Histogram!$G$2,DataTable[#Headers],0))</f>
        <v>9.2682818946417793</v>
      </c>
    </row>
    <row r="591" spans="1:1" x14ac:dyDescent="0.3">
      <c r="A591">
        <f ca="1">OFFSET('Water Data'!A591,,MATCH(Histogram!$G$2,DataTable[#Headers],0))</f>
        <v>7.080794504276815</v>
      </c>
    </row>
    <row r="592" spans="1:1" x14ac:dyDescent="0.3">
      <c r="A592">
        <f ca="1">OFFSET('Water Data'!A592,,MATCH(Histogram!$G$2,DataTable[#Headers],0))</f>
        <v>10.0596420985127</v>
      </c>
    </row>
    <row r="593" spans="1:1" x14ac:dyDescent="0.3">
      <c r="A593">
        <f ca="1">OFFSET('Water Data'!A593,,MATCH(Histogram!$G$2,DataTable[#Headers],0))</f>
        <v>6.4758853986095497</v>
      </c>
    </row>
    <row r="594" spans="1:1" x14ac:dyDescent="0.3">
      <c r="A594">
        <f ca="1">OFFSET('Water Data'!A594,,MATCH(Histogram!$G$2,DataTable[#Headers],0))</f>
        <v>6.0961283475006098</v>
      </c>
    </row>
    <row r="595" spans="1:1" x14ac:dyDescent="0.3">
      <c r="A595">
        <f ca="1">OFFSET('Water Data'!A595,,MATCH(Histogram!$G$2,DataTable[#Headers],0))</f>
        <v>6.2978456340027602</v>
      </c>
    </row>
    <row r="596" spans="1:1" x14ac:dyDescent="0.3">
      <c r="A596">
        <f ca="1">OFFSET('Water Data'!A596,,MATCH(Histogram!$G$2,DataTable[#Headers],0))</f>
        <v>5.2840966874291597</v>
      </c>
    </row>
    <row r="597" spans="1:1" x14ac:dyDescent="0.3">
      <c r="A597">
        <f ca="1">OFFSET('Water Data'!A597,,MATCH(Histogram!$G$2,DataTable[#Headers],0))</f>
        <v>8.2699447097323304</v>
      </c>
    </row>
    <row r="598" spans="1:1" x14ac:dyDescent="0.3">
      <c r="A598">
        <f ca="1">OFFSET('Water Data'!A598,,MATCH(Histogram!$G$2,DataTable[#Headers],0))</f>
        <v>6.0395677903077898</v>
      </c>
    </row>
    <row r="599" spans="1:1" x14ac:dyDescent="0.3">
      <c r="A599">
        <f ca="1">OFFSET('Water Data'!A599,,MATCH(Histogram!$G$2,DataTable[#Headers],0))</f>
        <v>6.24327900422215</v>
      </c>
    </row>
    <row r="600" spans="1:1" x14ac:dyDescent="0.3">
      <c r="A600">
        <f ca="1">OFFSET('Water Data'!A600,,MATCH(Histogram!$G$2,DataTable[#Headers],0))</f>
        <v>8.2140997644519498</v>
      </c>
    </row>
    <row r="601" spans="1:1" x14ac:dyDescent="0.3">
      <c r="A601">
        <f ca="1">OFFSET('Water Data'!A601,,MATCH(Histogram!$G$2,DataTable[#Headers],0))</f>
        <v>7.080794504276815</v>
      </c>
    </row>
    <row r="602" spans="1:1" x14ac:dyDescent="0.3">
      <c r="A602">
        <f ca="1">OFFSET('Water Data'!A602,,MATCH(Histogram!$G$2,DataTable[#Headers],0))</f>
        <v>7.080794504276815</v>
      </c>
    </row>
    <row r="603" spans="1:1" x14ac:dyDescent="0.3">
      <c r="A603">
        <f ca="1">OFFSET('Water Data'!A603,,MATCH(Histogram!$G$2,DataTable[#Headers],0))</f>
        <v>7.080794504276815</v>
      </c>
    </row>
    <row r="604" spans="1:1" x14ac:dyDescent="0.3">
      <c r="A604">
        <f ca="1">OFFSET('Water Data'!A604,,MATCH(Histogram!$G$2,DataTable[#Headers],0))</f>
        <v>9.8360305471264091</v>
      </c>
    </row>
    <row r="605" spans="1:1" x14ac:dyDescent="0.3">
      <c r="A605">
        <f ca="1">OFFSET('Water Data'!A605,,MATCH(Histogram!$G$2,DataTable[#Headers],0))</f>
        <v>8.7197643315431801</v>
      </c>
    </row>
    <row r="606" spans="1:1" x14ac:dyDescent="0.3">
      <c r="A606">
        <f ca="1">OFFSET('Water Data'!A606,,MATCH(Histogram!$G$2,DataTable[#Headers],0))</f>
        <v>7.00960169429269</v>
      </c>
    </row>
    <row r="607" spans="1:1" x14ac:dyDescent="0.3">
      <c r="A607">
        <f ca="1">OFFSET('Water Data'!A607,,MATCH(Histogram!$G$2,DataTable[#Headers],0))</f>
        <v>6.4926388461538496</v>
      </c>
    </row>
    <row r="608" spans="1:1" x14ac:dyDescent="0.3">
      <c r="A608">
        <f ca="1">OFFSET('Water Data'!A608,,MATCH(Histogram!$G$2,DataTable[#Headers],0))</f>
        <v>7.8145243207535504</v>
      </c>
    </row>
    <row r="609" spans="1:1" x14ac:dyDescent="0.3">
      <c r="A609">
        <f ca="1">OFFSET('Water Data'!A609,,MATCH(Histogram!$G$2,DataTable[#Headers],0))</f>
        <v>9.6525629350219209</v>
      </c>
    </row>
    <row r="610" spans="1:1" x14ac:dyDescent="0.3">
      <c r="A610">
        <f ca="1">OFFSET('Water Data'!A610,,MATCH(Histogram!$G$2,DataTable[#Headers],0))</f>
        <v>8.0075412195542501</v>
      </c>
    </row>
    <row r="611" spans="1:1" x14ac:dyDescent="0.3">
      <c r="A611">
        <f ca="1">OFFSET('Water Data'!A611,,MATCH(Histogram!$G$2,DataTable[#Headers],0))</f>
        <v>7.080794504276815</v>
      </c>
    </row>
    <row r="612" spans="1:1" x14ac:dyDescent="0.3">
      <c r="A612">
        <f ca="1">OFFSET('Water Data'!A612,,MATCH(Histogram!$G$2,DataTable[#Headers],0))</f>
        <v>7.080794504276815</v>
      </c>
    </row>
    <row r="613" spans="1:1" x14ac:dyDescent="0.3">
      <c r="A613">
        <f ca="1">OFFSET('Water Data'!A613,,MATCH(Histogram!$G$2,DataTable[#Headers],0))</f>
        <v>7.3868376964275999</v>
      </c>
    </row>
    <row r="614" spans="1:1" x14ac:dyDescent="0.3">
      <c r="A614">
        <f ca="1">OFFSET('Water Data'!A614,,MATCH(Histogram!$G$2,DataTable[#Headers],0))</f>
        <v>5.4975803214518004</v>
      </c>
    </row>
    <row r="615" spans="1:1" x14ac:dyDescent="0.3">
      <c r="A615">
        <f ca="1">OFFSET('Water Data'!A615,,MATCH(Histogram!$G$2,DataTable[#Headers],0))</f>
        <v>6.0578281137195296</v>
      </c>
    </row>
    <row r="616" spans="1:1" x14ac:dyDescent="0.3">
      <c r="A616">
        <f ca="1">OFFSET('Water Data'!A616,,MATCH(Histogram!$G$2,DataTable[#Headers],0))</f>
        <v>7.080794504276815</v>
      </c>
    </row>
    <row r="617" spans="1:1" x14ac:dyDescent="0.3">
      <c r="A617">
        <f ca="1">OFFSET('Water Data'!A617,,MATCH(Histogram!$G$2,DataTable[#Headers],0))</f>
        <v>6.2689533366349499</v>
      </c>
    </row>
    <row r="618" spans="1:1" x14ac:dyDescent="0.3">
      <c r="A618">
        <f ca="1">OFFSET('Water Data'!A618,,MATCH(Histogram!$G$2,DataTable[#Headers],0))</f>
        <v>7.080794504276815</v>
      </c>
    </row>
    <row r="619" spans="1:1" x14ac:dyDescent="0.3">
      <c r="A619">
        <f ca="1">OFFSET('Water Data'!A619,,MATCH(Histogram!$G$2,DataTable[#Headers],0))</f>
        <v>6.2849848224523797</v>
      </c>
    </row>
    <row r="620" spans="1:1" x14ac:dyDescent="0.3">
      <c r="A620">
        <f ca="1">OFFSET('Water Data'!A620,,MATCH(Histogram!$G$2,DataTable[#Headers],0))</f>
        <v>9.0430956317015205</v>
      </c>
    </row>
    <row r="621" spans="1:1" x14ac:dyDescent="0.3">
      <c r="A621">
        <f ca="1">OFFSET('Water Data'!A621,,MATCH(Histogram!$G$2,DataTable[#Headers],0))</f>
        <v>8.5230620787564302</v>
      </c>
    </row>
    <row r="622" spans="1:1" x14ac:dyDescent="0.3">
      <c r="A622">
        <f ca="1">OFFSET('Water Data'!A622,,MATCH(Histogram!$G$2,DataTable[#Headers],0))</f>
        <v>7.080794504276815</v>
      </c>
    </row>
    <row r="623" spans="1:1" x14ac:dyDescent="0.3">
      <c r="A623">
        <f ca="1">OFFSET('Water Data'!A623,,MATCH(Histogram!$G$2,DataTable[#Headers],0))</f>
        <v>7.080794504276815</v>
      </c>
    </row>
    <row r="624" spans="1:1" x14ac:dyDescent="0.3">
      <c r="A624">
        <f ca="1">OFFSET('Water Data'!A624,,MATCH(Histogram!$G$2,DataTable[#Headers],0))</f>
        <v>4.0290527099378597</v>
      </c>
    </row>
    <row r="625" spans="1:1" x14ac:dyDescent="0.3">
      <c r="A625">
        <f ca="1">OFFSET('Water Data'!A625,,MATCH(Histogram!$G$2,DataTable[#Headers],0))</f>
        <v>6.4127070417540502</v>
      </c>
    </row>
    <row r="626" spans="1:1" x14ac:dyDescent="0.3">
      <c r="A626">
        <f ca="1">OFFSET('Water Data'!A626,,MATCH(Histogram!$G$2,DataTable[#Headers],0))</f>
        <v>6.2762949899815803</v>
      </c>
    </row>
    <row r="627" spans="1:1" x14ac:dyDescent="0.3">
      <c r="A627">
        <f ca="1">OFFSET('Water Data'!A627,,MATCH(Histogram!$G$2,DataTable[#Headers],0))</f>
        <v>7.6488779277035297</v>
      </c>
    </row>
    <row r="628" spans="1:1" x14ac:dyDescent="0.3">
      <c r="A628">
        <f ca="1">OFFSET('Water Data'!A628,,MATCH(Histogram!$G$2,DataTable[#Headers],0))</f>
        <v>5.5481818491157702</v>
      </c>
    </row>
    <row r="629" spans="1:1" x14ac:dyDescent="0.3">
      <c r="A629">
        <f ca="1">OFFSET('Water Data'!A629,,MATCH(Histogram!$G$2,DataTable[#Headers],0))</f>
        <v>7.080794504276815</v>
      </c>
    </row>
    <row r="630" spans="1:1" x14ac:dyDescent="0.3">
      <c r="A630">
        <f ca="1">OFFSET('Water Data'!A630,,MATCH(Histogram!$G$2,DataTable[#Headers],0))</f>
        <v>7.4686170188765697</v>
      </c>
    </row>
    <row r="631" spans="1:1" x14ac:dyDescent="0.3">
      <c r="A631">
        <f ca="1">OFFSET('Water Data'!A631,,MATCH(Histogram!$G$2,DataTable[#Headers],0))</f>
        <v>7.080794504276815</v>
      </c>
    </row>
    <row r="632" spans="1:1" x14ac:dyDescent="0.3">
      <c r="A632">
        <f ca="1">OFFSET('Water Data'!A632,,MATCH(Histogram!$G$2,DataTable[#Headers],0))</f>
        <v>7.9181504708531296</v>
      </c>
    </row>
    <row r="633" spans="1:1" x14ac:dyDescent="0.3">
      <c r="A633">
        <f ca="1">OFFSET('Water Data'!A633,,MATCH(Histogram!$G$2,DataTable[#Headers],0))</f>
        <v>7.080794504276815</v>
      </c>
    </row>
    <row r="634" spans="1:1" x14ac:dyDescent="0.3">
      <c r="A634">
        <f ca="1">OFFSET('Water Data'!A634,,MATCH(Histogram!$G$2,DataTable[#Headers],0))</f>
        <v>7.080794504276815</v>
      </c>
    </row>
    <row r="635" spans="1:1" x14ac:dyDescent="0.3">
      <c r="A635">
        <f ca="1">OFFSET('Water Data'!A635,,MATCH(Histogram!$G$2,DataTable[#Headers],0))</f>
        <v>5.4332421165126297</v>
      </c>
    </row>
    <row r="636" spans="1:1" x14ac:dyDescent="0.3">
      <c r="A636">
        <f ca="1">OFFSET('Water Data'!A636,,MATCH(Histogram!$G$2,DataTable[#Headers],0))</f>
        <v>8.3395116100347497</v>
      </c>
    </row>
    <row r="637" spans="1:1" x14ac:dyDescent="0.3">
      <c r="A637">
        <f ca="1">OFFSET('Water Data'!A637,,MATCH(Histogram!$G$2,DataTable[#Headers],0))</f>
        <v>6.7157190879797897</v>
      </c>
    </row>
    <row r="638" spans="1:1" x14ac:dyDescent="0.3">
      <c r="A638">
        <f ca="1">OFFSET('Water Data'!A638,,MATCH(Histogram!$G$2,DataTable[#Headers],0))</f>
        <v>6.0980120899463204</v>
      </c>
    </row>
    <row r="639" spans="1:1" x14ac:dyDescent="0.3">
      <c r="A639">
        <f ca="1">OFFSET('Water Data'!A639,,MATCH(Histogram!$G$2,DataTable[#Headers],0))</f>
        <v>6.5768453230811401</v>
      </c>
    </row>
    <row r="640" spans="1:1" x14ac:dyDescent="0.3">
      <c r="A640">
        <f ca="1">OFFSET('Water Data'!A640,,MATCH(Histogram!$G$2,DataTable[#Headers],0))</f>
        <v>4.6810987602356704</v>
      </c>
    </row>
    <row r="641" spans="1:1" x14ac:dyDescent="0.3">
      <c r="A641">
        <f ca="1">OFFSET('Water Data'!A641,,MATCH(Histogram!$G$2,DataTable[#Headers],0))</f>
        <v>8.1512153104236607</v>
      </c>
    </row>
    <row r="642" spans="1:1" x14ac:dyDescent="0.3">
      <c r="A642">
        <f ca="1">OFFSET('Water Data'!A642,,MATCH(Histogram!$G$2,DataTable[#Headers],0))</f>
        <v>7.080794504276815</v>
      </c>
    </row>
    <row r="643" spans="1:1" x14ac:dyDescent="0.3">
      <c r="A643">
        <f ca="1">OFFSET('Water Data'!A643,,MATCH(Histogram!$G$2,DataTable[#Headers],0))</f>
        <v>7.080794504276815</v>
      </c>
    </row>
    <row r="644" spans="1:1" x14ac:dyDescent="0.3">
      <c r="A644">
        <f ca="1">OFFSET('Water Data'!A644,,MATCH(Histogram!$G$2,DataTable[#Headers],0))</f>
        <v>5.6696895663494304</v>
      </c>
    </row>
    <row r="645" spans="1:1" x14ac:dyDescent="0.3">
      <c r="A645">
        <f ca="1">OFFSET('Water Data'!A645,,MATCH(Histogram!$G$2,DataTable[#Headers],0))</f>
        <v>6.62494359986957</v>
      </c>
    </row>
    <row r="646" spans="1:1" x14ac:dyDescent="0.3">
      <c r="A646">
        <f ca="1">OFFSET('Water Data'!A646,,MATCH(Histogram!$G$2,DataTable[#Headers],0))</f>
        <v>8.2736435843359004</v>
      </c>
    </row>
    <row r="647" spans="1:1" x14ac:dyDescent="0.3">
      <c r="A647">
        <f ca="1">OFFSET('Water Data'!A647,,MATCH(Histogram!$G$2,DataTable[#Headers],0))</f>
        <v>7.080794504276815</v>
      </c>
    </row>
    <row r="648" spans="1:1" x14ac:dyDescent="0.3">
      <c r="A648">
        <f ca="1">OFFSET('Water Data'!A648,,MATCH(Histogram!$G$2,DataTable[#Headers],0))</f>
        <v>7.080794504276815</v>
      </c>
    </row>
    <row r="649" spans="1:1" x14ac:dyDescent="0.3">
      <c r="A649">
        <f ca="1">OFFSET('Water Data'!A649,,MATCH(Histogram!$G$2,DataTable[#Headers],0))</f>
        <v>10.5096686293071</v>
      </c>
    </row>
    <row r="650" spans="1:1" x14ac:dyDescent="0.3">
      <c r="A650">
        <f ca="1">OFFSET('Water Data'!A650,,MATCH(Histogram!$G$2,DataTable[#Headers],0))</f>
        <v>5.1714340940560799</v>
      </c>
    </row>
    <row r="651" spans="1:1" x14ac:dyDescent="0.3">
      <c r="A651">
        <f ca="1">OFFSET('Water Data'!A651,,MATCH(Histogram!$G$2,DataTable[#Headers],0))</f>
        <v>6.9641982997675997</v>
      </c>
    </row>
    <row r="652" spans="1:1" x14ac:dyDescent="0.3">
      <c r="A652">
        <f ca="1">OFFSET('Water Data'!A652,,MATCH(Histogram!$G$2,DataTable[#Headers],0))</f>
        <v>6.5487965205969898</v>
      </c>
    </row>
    <row r="653" spans="1:1" x14ac:dyDescent="0.3">
      <c r="A653">
        <f ca="1">OFFSET('Water Data'!A653,,MATCH(Histogram!$G$2,DataTable[#Headers],0))</f>
        <v>6.5554392643843196</v>
      </c>
    </row>
    <row r="654" spans="1:1" x14ac:dyDescent="0.3">
      <c r="A654">
        <f ca="1">OFFSET('Water Data'!A654,,MATCH(Histogram!$G$2,DataTable[#Headers],0))</f>
        <v>9.0425828660499601</v>
      </c>
    </row>
    <row r="655" spans="1:1" x14ac:dyDescent="0.3">
      <c r="A655">
        <f ca="1">OFFSET('Water Data'!A655,,MATCH(Histogram!$G$2,DataTable[#Headers],0))</f>
        <v>5.9705789077906903</v>
      </c>
    </row>
    <row r="656" spans="1:1" x14ac:dyDescent="0.3">
      <c r="A656">
        <f ca="1">OFFSET('Water Data'!A656,,MATCH(Histogram!$G$2,DataTable[#Headers],0))</f>
        <v>6.2738057815512702</v>
      </c>
    </row>
    <row r="657" spans="1:1" x14ac:dyDescent="0.3">
      <c r="A657">
        <f ca="1">OFFSET('Water Data'!A657,,MATCH(Histogram!$G$2,DataTable[#Headers],0))</f>
        <v>6.6040079886385703</v>
      </c>
    </row>
    <row r="658" spans="1:1" x14ac:dyDescent="0.3">
      <c r="A658">
        <f ca="1">OFFSET('Water Data'!A658,,MATCH(Histogram!$G$2,DataTable[#Headers],0))</f>
        <v>7.14394199014904</v>
      </c>
    </row>
    <row r="659" spans="1:1" x14ac:dyDescent="0.3">
      <c r="A659">
        <f ca="1">OFFSET('Water Data'!A659,,MATCH(Histogram!$G$2,DataTable[#Headers],0))</f>
        <v>8.1164465703464792</v>
      </c>
    </row>
    <row r="660" spans="1:1" x14ac:dyDescent="0.3">
      <c r="A660">
        <f ca="1">OFFSET('Water Data'!A660,,MATCH(Histogram!$G$2,DataTable[#Headers],0))</f>
        <v>7.6651877804308999</v>
      </c>
    </row>
    <row r="661" spans="1:1" x14ac:dyDescent="0.3">
      <c r="A661">
        <f ca="1">OFFSET('Water Data'!A661,,MATCH(Histogram!$G$2,DataTable[#Headers],0))</f>
        <v>5.5553529727921802</v>
      </c>
    </row>
    <row r="662" spans="1:1" x14ac:dyDescent="0.3">
      <c r="A662">
        <f ca="1">OFFSET('Water Data'!A662,,MATCH(Histogram!$G$2,DataTable[#Headers],0))</f>
        <v>7.5439313045082201</v>
      </c>
    </row>
    <row r="663" spans="1:1" x14ac:dyDescent="0.3">
      <c r="A663">
        <f ca="1">OFFSET('Water Data'!A663,,MATCH(Histogram!$G$2,DataTable[#Headers],0))</f>
        <v>7.080794504276815</v>
      </c>
    </row>
    <row r="664" spans="1:1" x14ac:dyDescent="0.3">
      <c r="A664">
        <f ca="1">OFFSET('Water Data'!A664,,MATCH(Histogram!$G$2,DataTable[#Headers],0))</f>
        <v>7.3401708843321503</v>
      </c>
    </row>
    <row r="665" spans="1:1" x14ac:dyDescent="0.3">
      <c r="A665">
        <f ca="1">OFFSET('Water Data'!A665,,MATCH(Histogram!$G$2,DataTable[#Headers],0))</f>
        <v>10.0151890624676</v>
      </c>
    </row>
    <row r="666" spans="1:1" x14ac:dyDescent="0.3">
      <c r="A666">
        <f ca="1">OFFSET('Water Data'!A666,,MATCH(Histogram!$G$2,DataTable[#Headers],0))</f>
        <v>7.080794504276815</v>
      </c>
    </row>
    <row r="667" spans="1:1" x14ac:dyDescent="0.3">
      <c r="A667">
        <f ca="1">OFFSET('Water Data'!A667,,MATCH(Histogram!$G$2,DataTable[#Headers],0))</f>
        <v>7.8464633408237701</v>
      </c>
    </row>
    <row r="668" spans="1:1" x14ac:dyDescent="0.3">
      <c r="A668">
        <f ca="1">OFFSET('Water Data'!A668,,MATCH(Histogram!$G$2,DataTable[#Headers],0))</f>
        <v>7.080794504276815</v>
      </c>
    </row>
    <row r="669" spans="1:1" x14ac:dyDescent="0.3">
      <c r="A669">
        <f ca="1">OFFSET('Water Data'!A669,,MATCH(Histogram!$G$2,DataTable[#Headers],0))</f>
        <v>6.3341627755632697</v>
      </c>
    </row>
    <row r="670" spans="1:1" x14ac:dyDescent="0.3">
      <c r="A670">
        <f ca="1">OFFSET('Water Data'!A670,,MATCH(Histogram!$G$2,DataTable[#Headers],0))</f>
        <v>9.6160957034480496</v>
      </c>
    </row>
    <row r="671" spans="1:1" x14ac:dyDescent="0.3">
      <c r="A671">
        <f ca="1">OFFSET('Water Data'!A671,,MATCH(Histogram!$G$2,DataTable[#Headers],0))</f>
        <v>7.080794504276815</v>
      </c>
    </row>
    <row r="672" spans="1:1" x14ac:dyDescent="0.3">
      <c r="A672">
        <f ca="1">OFFSET('Water Data'!A672,,MATCH(Histogram!$G$2,DataTable[#Headers],0))</f>
        <v>8.8929984792151107</v>
      </c>
    </row>
    <row r="673" spans="1:1" x14ac:dyDescent="0.3">
      <c r="A673">
        <f ca="1">OFFSET('Water Data'!A673,,MATCH(Histogram!$G$2,DataTable[#Headers],0))</f>
        <v>7.080794504276815</v>
      </c>
    </row>
    <row r="674" spans="1:1" x14ac:dyDescent="0.3">
      <c r="A674">
        <f ca="1">OFFSET('Water Data'!A674,,MATCH(Histogram!$G$2,DataTable[#Headers],0))</f>
        <v>8.1414298997663099</v>
      </c>
    </row>
    <row r="675" spans="1:1" x14ac:dyDescent="0.3">
      <c r="A675">
        <f ca="1">OFFSET('Water Data'!A675,,MATCH(Histogram!$G$2,DataTable[#Headers],0))</f>
        <v>8.1657149327590002</v>
      </c>
    </row>
    <row r="676" spans="1:1" x14ac:dyDescent="0.3">
      <c r="A676">
        <f ca="1">OFFSET('Water Data'!A676,,MATCH(Histogram!$G$2,DataTable[#Headers],0))</f>
        <v>4.93195844523449</v>
      </c>
    </row>
    <row r="677" spans="1:1" x14ac:dyDescent="0.3">
      <c r="A677">
        <f ca="1">OFFSET('Water Data'!A677,,MATCH(Histogram!$G$2,DataTable[#Headers],0))</f>
        <v>8.9778218831093</v>
      </c>
    </row>
    <row r="678" spans="1:1" x14ac:dyDescent="0.3">
      <c r="A678">
        <f ca="1">OFFSET('Water Data'!A678,,MATCH(Histogram!$G$2,DataTable[#Headers],0))</f>
        <v>7.3726117958249597</v>
      </c>
    </row>
    <row r="679" spans="1:1" x14ac:dyDescent="0.3">
      <c r="A679">
        <f ca="1">OFFSET('Water Data'!A679,,MATCH(Histogram!$G$2,DataTable[#Headers],0))</f>
        <v>9.1073303834617594</v>
      </c>
    </row>
    <row r="680" spans="1:1" x14ac:dyDescent="0.3">
      <c r="A680">
        <f ca="1">OFFSET('Water Data'!A680,,MATCH(Histogram!$G$2,DataTable[#Headers],0))</f>
        <v>4.1682484613674999</v>
      </c>
    </row>
    <row r="681" spans="1:1" x14ac:dyDescent="0.3">
      <c r="A681">
        <f ca="1">OFFSET('Water Data'!A681,,MATCH(Histogram!$G$2,DataTable[#Headers],0))</f>
        <v>7.8069090233498404</v>
      </c>
    </row>
    <row r="682" spans="1:1" x14ac:dyDescent="0.3">
      <c r="A682">
        <f ca="1">OFFSET('Water Data'!A682,,MATCH(Histogram!$G$2,DataTable[#Headers],0))</f>
        <v>6.7046354257784699</v>
      </c>
    </row>
    <row r="683" spans="1:1" x14ac:dyDescent="0.3">
      <c r="A683">
        <f ca="1">OFFSET('Water Data'!A683,,MATCH(Histogram!$G$2,DataTable[#Headers],0))</f>
        <v>3.6231658482586502</v>
      </c>
    </row>
    <row r="684" spans="1:1" x14ac:dyDescent="0.3">
      <c r="A684">
        <f ca="1">OFFSET('Water Data'!A684,,MATCH(Histogram!$G$2,DataTable[#Headers],0))</f>
        <v>7.9668568239825799</v>
      </c>
    </row>
    <row r="685" spans="1:1" x14ac:dyDescent="0.3">
      <c r="A685">
        <f ca="1">OFFSET('Water Data'!A685,,MATCH(Histogram!$G$2,DataTable[#Headers],0))</f>
        <v>4.5956077558097697</v>
      </c>
    </row>
    <row r="686" spans="1:1" x14ac:dyDescent="0.3">
      <c r="A686">
        <f ca="1">OFFSET('Water Data'!A686,,MATCH(Histogram!$G$2,DataTable[#Headers],0))</f>
        <v>7.080794504276815</v>
      </c>
    </row>
    <row r="687" spans="1:1" x14ac:dyDescent="0.3">
      <c r="A687">
        <f ca="1">OFFSET('Water Data'!A687,,MATCH(Histogram!$G$2,DataTable[#Headers],0))</f>
        <v>3.99449760595349</v>
      </c>
    </row>
    <row r="688" spans="1:1" x14ac:dyDescent="0.3">
      <c r="A688">
        <f ca="1">OFFSET('Water Data'!A688,,MATCH(Histogram!$G$2,DataTable[#Headers],0))</f>
        <v>8.9079871175612499</v>
      </c>
    </row>
    <row r="689" spans="1:1" x14ac:dyDescent="0.3">
      <c r="A689">
        <f ca="1">OFFSET('Water Data'!A689,,MATCH(Histogram!$G$2,DataTable[#Headers],0))</f>
        <v>5.8987263248059696</v>
      </c>
    </row>
    <row r="690" spans="1:1" x14ac:dyDescent="0.3">
      <c r="A690">
        <f ca="1">OFFSET('Water Data'!A690,,MATCH(Histogram!$G$2,DataTable[#Headers],0))</f>
        <v>9.5146266221028792</v>
      </c>
    </row>
    <row r="691" spans="1:1" x14ac:dyDescent="0.3">
      <c r="A691">
        <f ca="1">OFFSET('Water Data'!A691,,MATCH(Histogram!$G$2,DataTable[#Headers],0))</f>
        <v>8.8424636558971894</v>
      </c>
    </row>
    <row r="692" spans="1:1" x14ac:dyDescent="0.3">
      <c r="A692">
        <f ca="1">OFFSET('Water Data'!A692,,MATCH(Histogram!$G$2,DataTable[#Headers],0))</f>
        <v>7.7210784936174504</v>
      </c>
    </row>
    <row r="693" spans="1:1" x14ac:dyDescent="0.3">
      <c r="A693">
        <f ca="1">OFFSET('Water Data'!A693,,MATCH(Histogram!$G$2,DataTable[#Headers],0))</f>
        <v>9.0894210984220898</v>
      </c>
    </row>
    <row r="694" spans="1:1" x14ac:dyDescent="0.3">
      <c r="A694">
        <f ca="1">OFFSET('Water Data'!A694,,MATCH(Histogram!$G$2,DataTable[#Headers],0))</f>
        <v>1.75703711549078</v>
      </c>
    </row>
    <row r="695" spans="1:1" x14ac:dyDescent="0.3">
      <c r="A695">
        <f ca="1">OFFSET('Water Data'!A695,,MATCH(Histogram!$G$2,DataTable[#Headers],0))</f>
        <v>7.7251920994936096</v>
      </c>
    </row>
    <row r="696" spans="1:1" x14ac:dyDescent="0.3">
      <c r="A696">
        <f ca="1">OFFSET('Water Data'!A696,,MATCH(Histogram!$G$2,DataTable[#Headers],0))</f>
        <v>6.7291914894228801</v>
      </c>
    </row>
    <row r="697" spans="1:1" x14ac:dyDescent="0.3">
      <c r="A697">
        <f ca="1">OFFSET('Water Data'!A697,,MATCH(Histogram!$G$2,DataTable[#Headers],0))</f>
        <v>5.0854293528334997</v>
      </c>
    </row>
    <row r="698" spans="1:1" x14ac:dyDescent="0.3">
      <c r="A698">
        <f ca="1">OFFSET('Water Data'!A698,,MATCH(Histogram!$G$2,DataTable[#Headers],0))</f>
        <v>9.5452705212490105</v>
      </c>
    </row>
    <row r="699" spans="1:1" x14ac:dyDescent="0.3">
      <c r="A699">
        <f ca="1">OFFSET('Water Data'!A699,,MATCH(Histogram!$G$2,DataTable[#Headers],0))</f>
        <v>7.080794504276815</v>
      </c>
    </row>
    <row r="700" spans="1:1" x14ac:dyDescent="0.3">
      <c r="A700">
        <f ca="1">OFFSET('Water Data'!A700,,MATCH(Histogram!$G$2,DataTable[#Headers],0))</f>
        <v>6.24626405379483</v>
      </c>
    </row>
    <row r="701" spans="1:1" x14ac:dyDescent="0.3">
      <c r="A701">
        <f ca="1">OFFSET('Water Data'!A701,,MATCH(Histogram!$G$2,DataTable[#Headers],0))</f>
        <v>7.3764491048464</v>
      </c>
    </row>
    <row r="702" spans="1:1" x14ac:dyDescent="0.3">
      <c r="A702">
        <f ca="1">OFFSET('Water Data'!A702,,MATCH(Histogram!$G$2,DataTable[#Headers],0))</f>
        <v>7.8024260841215796</v>
      </c>
    </row>
    <row r="703" spans="1:1" x14ac:dyDescent="0.3">
      <c r="A703">
        <f ca="1">OFFSET('Water Data'!A703,,MATCH(Histogram!$G$2,DataTable[#Headers],0))</f>
        <v>8.5967672123447798</v>
      </c>
    </row>
    <row r="704" spans="1:1" x14ac:dyDescent="0.3">
      <c r="A704">
        <f ca="1">OFFSET('Water Data'!A704,,MATCH(Histogram!$G$2,DataTable[#Headers],0))</f>
        <v>6.4364444960902301</v>
      </c>
    </row>
    <row r="705" spans="1:1" x14ac:dyDescent="0.3">
      <c r="A705">
        <f ca="1">OFFSET('Water Data'!A705,,MATCH(Histogram!$G$2,DataTable[#Headers],0))</f>
        <v>7.3334777260267199</v>
      </c>
    </row>
    <row r="706" spans="1:1" x14ac:dyDescent="0.3">
      <c r="A706">
        <f ca="1">OFFSET('Water Data'!A706,,MATCH(Histogram!$G$2,DataTable[#Headers],0))</f>
        <v>6.1447590376621504</v>
      </c>
    </row>
    <row r="707" spans="1:1" x14ac:dyDescent="0.3">
      <c r="A707">
        <f ca="1">OFFSET('Water Data'!A707,,MATCH(Histogram!$G$2,DataTable[#Headers],0))</f>
        <v>4.72599772059825</v>
      </c>
    </row>
    <row r="708" spans="1:1" x14ac:dyDescent="0.3">
      <c r="A708">
        <f ca="1">OFFSET('Water Data'!A708,,MATCH(Histogram!$G$2,DataTable[#Headers],0))</f>
        <v>5.3933459144232598</v>
      </c>
    </row>
    <row r="709" spans="1:1" x14ac:dyDescent="0.3">
      <c r="A709">
        <f ca="1">OFFSET('Water Data'!A709,,MATCH(Histogram!$G$2,DataTable[#Headers],0))</f>
        <v>5.6248199964023904</v>
      </c>
    </row>
    <row r="710" spans="1:1" x14ac:dyDescent="0.3">
      <c r="A710">
        <f ca="1">OFFSET('Water Data'!A710,,MATCH(Histogram!$G$2,DataTable[#Headers],0))</f>
        <v>5.7688680310922296</v>
      </c>
    </row>
    <row r="711" spans="1:1" x14ac:dyDescent="0.3">
      <c r="A711">
        <f ca="1">OFFSET('Water Data'!A711,,MATCH(Histogram!$G$2,DataTable[#Headers],0))</f>
        <v>7.080794504276815</v>
      </c>
    </row>
    <row r="712" spans="1:1" x14ac:dyDescent="0.3">
      <c r="A712">
        <f ca="1">OFFSET('Water Data'!A712,,MATCH(Histogram!$G$2,DataTable[#Headers],0))</f>
        <v>5.2513538154758201</v>
      </c>
    </row>
    <row r="713" spans="1:1" x14ac:dyDescent="0.3">
      <c r="A713">
        <f ca="1">OFFSET('Water Data'!A713,,MATCH(Histogram!$G$2,DataTable[#Headers],0))</f>
        <v>7.6887859160913701</v>
      </c>
    </row>
    <row r="714" spans="1:1" x14ac:dyDescent="0.3">
      <c r="A714">
        <f ca="1">OFFSET('Water Data'!A714,,MATCH(Histogram!$G$2,DataTable[#Headers],0))</f>
        <v>3.6810762705488198</v>
      </c>
    </row>
    <row r="715" spans="1:1" x14ac:dyDescent="0.3">
      <c r="A715">
        <f ca="1">OFFSET('Water Data'!A715,,MATCH(Histogram!$G$2,DataTable[#Headers],0))</f>
        <v>4.89769170650258</v>
      </c>
    </row>
    <row r="716" spans="1:1" x14ac:dyDescent="0.3">
      <c r="A716">
        <f ca="1">OFFSET('Water Data'!A716,,MATCH(Histogram!$G$2,DataTable[#Headers],0))</f>
        <v>5.8427546011896903</v>
      </c>
    </row>
    <row r="717" spans="1:1" x14ac:dyDescent="0.3">
      <c r="A717">
        <f ca="1">OFFSET('Water Data'!A717,,MATCH(Histogram!$G$2,DataTable[#Headers],0))</f>
        <v>7.080794504276815</v>
      </c>
    </row>
    <row r="718" spans="1:1" x14ac:dyDescent="0.3">
      <c r="A718">
        <f ca="1">OFFSET('Water Data'!A718,,MATCH(Histogram!$G$2,DataTable[#Headers],0))</f>
        <v>5.0383167831432498</v>
      </c>
    </row>
    <row r="719" spans="1:1" x14ac:dyDescent="0.3">
      <c r="A719">
        <f ca="1">OFFSET('Water Data'!A719,,MATCH(Histogram!$G$2,DataTable[#Headers],0))</f>
        <v>9.9612477090498608</v>
      </c>
    </row>
    <row r="720" spans="1:1" x14ac:dyDescent="0.3">
      <c r="A720">
        <f ca="1">OFFSET('Water Data'!A720,,MATCH(Histogram!$G$2,DataTable[#Headers],0))</f>
        <v>7.4175026366890702</v>
      </c>
    </row>
    <row r="721" spans="1:1" x14ac:dyDescent="0.3">
      <c r="A721">
        <f ca="1">OFFSET('Water Data'!A721,,MATCH(Histogram!$G$2,DataTable[#Headers],0))</f>
        <v>7.080794504276815</v>
      </c>
    </row>
    <row r="722" spans="1:1" x14ac:dyDescent="0.3">
      <c r="A722">
        <f ca="1">OFFSET('Water Data'!A722,,MATCH(Histogram!$G$2,DataTable[#Headers],0))</f>
        <v>5.0999320050346499</v>
      </c>
    </row>
    <row r="723" spans="1:1" x14ac:dyDescent="0.3">
      <c r="A723">
        <f ca="1">OFFSET('Water Data'!A723,,MATCH(Histogram!$G$2,DataTable[#Headers],0))</f>
        <v>3.63316282886252</v>
      </c>
    </row>
    <row r="724" spans="1:1" x14ac:dyDescent="0.3">
      <c r="A724">
        <f ca="1">OFFSET('Water Data'!A724,,MATCH(Histogram!$G$2,DataTable[#Headers],0))</f>
        <v>8.8604508539271993</v>
      </c>
    </row>
    <row r="725" spans="1:1" x14ac:dyDescent="0.3">
      <c r="A725">
        <f ca="1">OFFSET('Water Data'!A725,,MATCH(Histogram!$G$2,DataTable[#Headers],0))</f>
        <v>10.1379322882611</v>
      </c>
    </row>
    <row r="726" spans="1:1" x14ac:dyDescent="0.3">
      <c r="A726">
        <f ca="1">OFFSET('Water Data'!A726,,MATCH(Histogram!$G$2,DataTable[#Headers],0))</f>
        <v>9.9008148400382492</v>
      </c>
    </row>
    <row r="727" spans="1:1" x14ac:dyDescent="0.3">
      <c r="A727">
        <f ca="1">OFFSET('Water Data'!A727,,MATCH(Histogram!$G$2,DataTable[#Headers],0))</f>
        <v>10.2684305011633</v>
      </c>
    </row>
    <row r="728" spans="1:1" x14ac:dyDescent="0.3">
      <c r="A728">
        <f ca="1">OFFSET('Water Data'!A728,,MATCH(Histogram!$G$2,DataTable[#Headers],0))</f>
        <v>0.22749905020219799</v>
      </c>
    </row>
    <row r="729" spans="1:1" x14ac:dyDescent="0.3">
      <c r="A729">
        <f ca="1">OFFSET('Water Data'!A729,,MATCH(Histogram!$G$2,DataTable[#Headers],0))</f>
        <v>6.0172609236891299</v>
      </c>
    </row>
    <row r="730" spans="1:1" x14ac:dyDescent="0.3">
      <c r="A730">
        <f ca="1">OFFSET('Water Data'!A730,,MATCH(Histogram!$G$2,DataTable[#Headers],0))</f>
        <v>7.1108451380332198</v>
      </c>
    </row>
    <row r="731" spans="1:1" x14ac:dyDescent="0.3">
      <c r="A731">
        <f ca="1">OFFSET('Water Data'!A731,,MATCH(Histogram!$G$2,DataTable[#Headers],0))</f>
        <v>6.3502904720553204</v>
      </c>
    </row>
    <row r="732" spans="1:1" x14ac:dyDescent="0.3">
      <c r="A732">
        <f ca="1">OFFSET('Water Data'!A732,,MATCH(Histogram!$G$2,DataTable[#Headers],0))</f>
        <v>8.1293417202371803</v>
      </c>
    </row>
    <row r="733" spans="1:1" x14ac:dyDescent="0.3">
      <c r="A733">
        <f ca="1">OFFSET('Water Data'!A733,,MATCH(Histogram!$G$2,DataTable[#Headers],0))</f>
        <v>10.252816232929399</v>
      </c>
    </row>
    <row r="734" spans="1:1" x14ac:dyDescent="0.3">
      <c r="A734">
        <f ca="1">OFFSET('Water Data'!A734,,MATCH(Histogram!$G$2,DataTable[#Headers],0))</f>
        <v>5.4623559347061503</v>
      </c>
    </row>
    <row r="735" spans="1:1" x14ac:dyDescent="0.3">
      <c r="A735">
        <f ca="1">OFFSET('Water Data'!A735,,MATCH(Histogram!$G$2,DataTable[#Headers],0))</f>
        <v>9.2394403610603995</v>
      </c>
    </row>
    <row r="736" spans="1:1" x14ac:dyDescent="0.3">
      <c r="A736">
        <f ca="1">OFFSET('Water Data'!A736,,MATCH(Histogram!$G$2,DataTable[#Headers],0))</f>
        <v>7.0713141922178604</v>
      </c>
    </row>
    <row r="737" spans="1:1" x14ac:dyDescent="0.3">
      <c r="A737">
        <f ca="1">OFFSET('Water Data'!A737,,MATCH(Histogram!$G$2,DataTable[#Headers],0))</f>
        <v>7.1158952656720897</v>
      </c>
    </row>
    <row r="738" spans="1:1" x14ac:dyDescent="0.3">
      <c r="A738">
        <f ca="1">OFFSET('Water Data'!A738,,MATCH(Histogram!$G$2,DataTable[#Headers],0))</f>
        <v>8.2389965968890699</v>
      </c>
    </row>
    <row r="739" spans="1:1" x14ac:dyDescent="0.3">
      <c r="A739">
        <f ca="1">OFFSET('Water Data'!A739,,MATCH(Histogram!$G$2,DataTable[#Headers],0))</f>
        <v>6.4462520315632004</v>
      </c>
    </row>
    <row r="740" spans="1:1" x14ac:dyDescent="0.3">
      <c r="A740">
        <f ca="1">OFFSET('Water Data'!A740,,MATCH(Histogram!$G$2,DataTable[#Headers],0))</f>
        <v>6.1617794994620398</v>
      </c>
    </row>
    <row r="741" spans="1:1" x14ac:dyDescent="0.3">
      <c r="A741">
        <f ca="1">OFFSET('Water Data'!A741,,MATCH(Histogram!$G$2,DataTable[#Headers],0))</f>
        <v>6.7721565377294501</v>
      </c>
    </row>
    <row r="742" spans="1:1" x14ac:dyDescent="0.3">
      <c r="A742">
        <f ca="1">OFFSET('Water Data'!A742,,MATCH(Histogram!$G$2,DataTable[#Headers],0))</f>
        <v>7.06184551971681</v>
      </c>
    </row>
    <row r="743" spans="1:1" x14ac:dyDescent="0.3">
      <c r="A743">
        <f ca="1">OFFSET('Water Data'!A743,,MATCH(Histogram!$G$2,DataTable[#Headers],0))</f>
        <v>4.6382502585541303</v>
      </c>
    </row>
    <row r="744" spans="1:1" x14ac:dyDescent="0.3">
      <c r="A744">
        <f ca="1">OFFSET('Water Data'!A744,,MATCH(Histogram!$G$2,DataTable[#Headers],0))</f>
        <v>7.6789668886831999</v>
      </c>
    </row>
    <row r="745" spans="1:1" x14ac:dyDescent="0.3">
      <c r="A745">
        <f ca="1">OFFSET('Water Data'!A745,,MATCH(Histogram!$G$2,DataTable[#Headers],0))</f>
        <v>8.1377130631072792</v>
      </c>
    </row>
    <row r="746" spans="1:1" x14ac:dyDescent="0.3">
      <c r="A746">
        <f ca="1">OFFSET('Water Data'!A746,,MATCH(Histogram!$G$2,DataTable[#Headers],0))</f>
        <v>7.4813977719166296</v>
      </c>
    </row>
    <row r="747" spans="1:1" x14ac:dyDescent="0.3">
      <c r="A747">
        <f ca="1">OFFSET('Water Data'!A747,,MATCH(Histogram!$G$2,DataTable[#Headers],0))</f>
        <v>8.0821480764538798</v>
      </c>
    </row>
    <row r="748" spans="1:1" x14ac:dyDescent="0.3">
      <c r="A748">
        <f ca="1">OFFSET('Water Data'!A748,,MATCH(Histogram!$G$2,DataTable[#Headers],0))</f>
        <v>7.080794504276815</v>
      </c>
    </row>
    <row r="749" spans="1:1" x14ac:dyDescent="0.3">
      <c r="A749">
        <f ca="1">OFFSET('Water Data'!A749,,MATCH(Histogram!$G$2,DataTable[#Headers],0))</f>
        <v>7.7021830991871303</v>
      </c>
    </row>
    <row r="750" spans="1:1" x14ac:dyDescent="0.3">
      <c r="A750">
        <f ca="1">OFFSET('Water Data'!A750,,MATCH(Histogram!$G$2,DataTable[#Headers],0))</f>
        <v>6.7507611860201102</v>
      </c>
    </row>
    <row r="751" spans="1:1" x14ac:dyDescent="0.3">
      <c r="A751">
        <f ca="1">OFFSET('Water Data'!A751,,MATCH(Histogram!$G$2,DataTable[#Headers],0))</f>
        <v>7.080794504276815</v>
      </c>
    </row>
    <row r="752" spans="1:1" x14ac:dyDescent="0.3">
      <c r="A752">
        <f ca="1">OFFSET('Water Data'!A752,,MATCH(Histogram!$G$2,DataTable[#Headers],0))</f>
        <v>6.3239420725695803</v>
      </c>
    </row>
    <row r="753" spans="1:1" x14ac:dyDescent="0.3">
      <c r="A753">
        <f ca="1">OFFSET('Water Data'!A753,,MATCH(Histogram!$G$2,DataTable[#Headers],0))</f>
        <v>5.4038836922267004</v>
      </c>
    </row>
    <row r="754" spans="1:1" x14ac:dyDescent="0.3">
      <c r="A754">
        <f ca="1">OFFSET('Water Data'!A754,,MATCH(Histogram!$G$2,DataTable[#Headers],0))</f>
        <v>5.6998734884045099</v>
      </c>
    </row>
    <row r="755" spans="1:1" x14ac:dyDescent="0.3">
      <c r="A755">
        <f ca="1">OFFSET('Water Data'!A755,,MATCH(Histogram!$G$2,DataTable[#Headers],0))</f>
        <v>7.6942645819715398</v>
      </c>
    </row>
    <row r="756" spans="1:1" x14ac:dyDescent="0.3">
      <c r="A756">
        <f ca="1">OFFSET('Water Data'!A756,,MATCH(Histogram!$G$2,DataTable[#Headers],0))</f>
        <v>8.5814286937060391</v>
      </c>
    </row>
    <row r="757" spans="1:1" x14ac:dyDescent="0.3">
      <c r="A757">
        <f ca="1">OFFSET('Water Data'!A757,,MATCH(Histogram!$G$2,DataTable[#Headers],0))</f>
        <v>9.8889414013115697</v>
      </c>
    </row>
    <row r="758" spans="1:1" x14ac:dyDescent="0.3">
      <c r="A758">
        <f ca="1">OFFSET('Water Data'!A758,,MATCH(Histogram!$G$2,DataTable[#Headers],0))</f>
        <v>3.4264503676355602</v>
      </c>
    </row>
    <row r="759" spans="1:1" x14ac:dyDescent="0.3">
      <c r="A759">
        <f ca="1">OFFSET('Water Data'!A759,,MATCH(Histogram!$G$2,DataTable[#Headers],0))</f>
        <v>8.3704404893386197</v>
      </c>
    </row>
    <row r="760" spans="1:1" x14ac:dyDescent="0.3">
      <c r="A760">
        <f ca="1">OFFSET('Water Data'!A760,,MATCH(Histogram!$G$2,DataTable[#Headers],0))</f>
        <v>7.080794504276815</v>
      </c>
    </row>
    <row r="761" spans="1:1" x14ac:dyDescent="0.3">
      <c r="A761">
        <f ca="1">OFFSET('Water Data'!A761,,MATCH(Histogram!$G$2,DataTable[#Headers],0))</f>
        <v>8.3905005718954992</v>
      </c>
    </row>
    <row r="762" spans="1:1" x14ac:dyDescent="0.3">
      <c r="A762">
        <f ca="1">OFFSET('Water Data'!A762,,MATCH(Histogram!$G$2,DataTable[#Headers],0))</f>
        <v>7.58194467965673</v>
      </c>
    </row>
    <row r="763" spans="1:1" x14ac:dyDescent="0.3">
      <c r="A763">
        <f ca="1">OFFSET('Water Data'!A763,,MATCH(Histogram!$G$2,DataTable[#Headers],0))</f>
        <v>9.85005468740043</v>
      </c>
    </row>
    <row r="764" spans="1:1" x14ac:dyDescent="0.3">
      <c r="A764">
        <f ca="1">OFFSET('Water Data'!A764,,MATCH(Histogram!$G$2,DataTable[#Headers],0))</f>
        <v>5.2256838068990499</v>
      </c>
    </row>
    <row r="765" spans="1:1" x14ac:dyDescent="0.3">
      <c r="A765">
        <f ca="1">OFFSET('Water Data'!A765,,MATCH(Histogram!$G$2,DataTable[#Headers],0))</f>
        <v>9.66365319639762</v>
      </c>
    </row>
    <row r="766" spans="1:1" x14ac:dyDescent="0.3">
      <c r="A766">
        <f ca="1">OFFSET('Water Data'!A766,,MATCH(Histogram!$G$2,DataTable[#Headers],0))</f>
        <v>7.080794504276815</v>
      </c>
    </row>
    <row r="767" spans="1:1" x14ac:dyDescent="0.3">
      <c r="A767">
        <f ca="1">OFFSET('Water Data'!A767,,MATCH(Histogram!$G$2,DataTable[#Headers],0))</f>
        <v>7.9356073251130699</v>
      </c>
    </row>
    <row r="768" spans="1:1" x14ac:dyDescent="0.3">
      <c r="A768">
        <f ca="1">OFFSET('Water Data'!A768,,MATCH(Histogram!$G$2,DataTable[#Headers],0))</f>
        <v>8.92814208020976</v>
      </c>
    </row>
    <row r="769" spans="1:1" x14ac:dyDescent="0.3">
      <c r="A769">
        <f ca="1">OFFSET('Water Data'!A769,,MATCH(Histogram!$G$2,DataTable[#Headers],0))</f>
        <v>6.9203428985128701</v>
      </c>
    </row>
    <row r="770" spans="1:1" x14ac:dyDescent="0.3">
      <c r="A770">
        <f ca="1">OFFSET('Water Data'!A770,,MATCH(Histogram!$G$2,DataTable[#Headers],0))</f>
        <v>10.5380984427724</v>
      </c>
    </row>
    <row r="771" spans="1:1" x14ac:dyDescent="0.3">
      <c r="A771">
        <f ca="1">OFFSET('Water Data'!A771,,MATCH(Histogram!$G$2,DataTable[#Headers],0))</f>
        <v>5.72930291193782</v>
      </c>
    </row>
    <row r="772" spans="1:1" x14ac:dyDescent="0.3">
      <c r="A772">
        <f ca="1">OFFSET('Water Data'!A772,,MATCH(Histogram!$G$2,DataTable[#Headers],0))</f>
        <v>5.3356888089335301</v>
      </c>
    </row>
    <row r="773" spans="1:1" x14ac:dyDescent="0.3">
      <c r="A773">
        <f ca="1">OFFSET('Water Data'!A773,,MATCH(Histogram!$G$2,DataTable[#Headers],0))</f>
        <v>7.080794504276815</v>
      </c>
    </row>
    <row r="774" spans="1:1" x14ac:dyDescent="0.3">
      <c r="A774">
        <f ca="1">OFFSET('Water Data'!A774,,MATCH(Histogram!$G$2,DataTable[#Headers],0))</f>
        <v>6.7698348808135798</v>
      </c>
    </row>
    <row r="775" spans="1:1" x14ac:dyDescent="0.3">
      <c r="A775">
        <f ca="1">OFFSET('Water Data'!A775,,MATCH(Histogram!$G$2,DataTable[#Headers],0))</f>
        <v>6.8483296013224599</v>
      </c>
    </row>
    <row r="776" spans="1:1" x14ac:dyDescent="0.3">
      <c r="A776">
        <f ca="1">OFFSET('Water Data'!A776,,MATCH(Histogram!$G$2,DataTable[#Headers],0))</f>
        <v>7.080794504276815</v>
      </c>
    </row>
    <row r="777" spans="1:1" x14ac:dyDescent="0.3">
      <c r="A777">
        <f ca="1">OFFSET('Water Data'!A777,,MATCH(Histogram!$G$2,DataTable[#Headers],0))</f>
        <v>7.080794504276815</v>
      </c>
    </row>
    <row r="778" spans="1:1" x14ac:dyDescent="0.3">
      <c r="A778">
        <f ca="1">OFFSET('Water Data'!A778,,MATCH(Histogram!$G$2,DataTable[#Headers],0))</f>
        <v>7.080794504276815</v>
      </c>
    </row>
    <row r="779" spans="1:1" x14ac:dyDescent="0.3">
      <c r="A779">
        <f ca="1">OFFSET('Water Data'!A779,,MATCH(Histogram!$G$2,DataTable[#Headers],0))</f>
        <v>8.58920234365414</v>
      </c>
    </row>
    <row r="780" spans="1:1" x14ac:dyDescent="0.3">
      <c r="A780">
        <f ca="1">OFFSET('Water Data'!A780,,MATCH(Histogram!$G$2,DataTable[#Headers],0))</f>
        <v>8.4736493228467396</v>
      </c>
    </row>
    <row r="781" spans="1:1" x14ac:dyDescent="0.3">
      <c r="A781">
        <f ca="1">OFFSET('Water Data'!A781,,MATCH(Histogram!$G$2,DataTable[#Headers],0))</f>
        <v>7.5913460935401398</v>
      </c>
    </row>
    <row r="782" spans="1:1" x14ac:dyDescent="0.3">
      <c r="A782">
        <f ca="1">OFFSET('Water Data'!A782,,MATCH(Histogram!$G$2,DataTable[#Headers],0))</f>
        <v>8.13776788309249</v>
      </c>
    </row>
    <row r="783" spans="1:1" x14ac:dyDescent="0.3">
      <c r="A783">
        <f ca="1">OFFSET('Water Data'!A783,,MATCH(Histogram!$G$2,DataTable[#Headers],0))</f>
        <v>5.3525659797147496</v>
      </c>
    </row>
    <row r="784" spans="1:1" x14ac:dyDescent="0.3">
      <c r="A784">
        <f ca="1">OFFSET('Water Data'!A784,,MATCH(Histogram!$G$2,DataTable[#Headers],0))</f>
        <v>7.9980902539413101</v>
      </c>
    </row>
    <row r="785" spans="1:1" x14ac:dyDescent="0.3">
      <c r="A785">
        <f ca="1">OFFSET('Water Data'!A785,,MATCH(Histogram!$G$2,DataTable[#Headers],0))</f>
        <v>11.898078029740301</v>
      </c>
    </row>
    <row r="786" spans="1:1" x14ac:dyDescent="0.3">
      <c r="A786">
        <f ca="1">OFFSET('Water Data'!A786,,MATCH(Histogram!$G$2,DataTable[#Headers],0))</f>
        <v>7.4425364753277199</v>
      </c>
    </row>
    <row r="787" spans="1:1" x14ac:dyDescent="0.3">
      <c r="A787">
        <f ca="1">OFFSET('Water Data'!A787,,MATCH(Histogram!$G$2,DataTable[#Headers],0))</f>
        <v>5.1408005276963298</v>
      </c>
    </row>
    <row r="788" spans="1:1" x14ac:dyDescent="0.3">
      <c r="A788">
        <f ca="1">OFFSET('Water Data'!A788,,MATCH(Histogram!$G$2,DataTable[#Headers],0))</f>
        <v>7.080794504276815</v>
      </c>
    </row>
    <row r="789" spans="1:1" x14ac:dyDescent="0.3">
      <c r="A789">
        <f ca="1">OFFSET('Water Data'!A789,,MATCH(Histogram!$G$2,DataTable[#Headers],0))</f>
        <v>6.9479155338739798</v>
      </c>
    </row>
    <row r="790" spans="1:1" x14ac:dyDescent="0.3">
      <c r="A790">
        <f ca="1">OFFSET('Water Data'!A790,,MATCH(Histogram!$G$2,DataTable[#Headers],0))</f>
        <v>9.6221059870248098</v>
      </c>
    </row>
    <row r="791" spans="1:1" x14ac:dyDescent="0.3">
      <c r="A791">
        <f ca="1">OFFSET('Water Data'!A791,,MATCH(Histogram!$G$2,DataTable[#Headers],0))</f>
        <v>5.3612116660984599</v>
      </c>
    </row>
    <row r="792" spans="1:1" x14ac:dyDescent="0.3">
      <c r="A792">
        <f ca="1">OFFSET('Water Data'!A792,,MATCH(Histogram!$G$2,DataTable[#Headers],0))</f>
        <v>4.9095189830251096</v>
      </c>
    </row>
    <row r="793" spans="1:1" x14ac:dyDescent="0.3">
      <c r="A793">
        <f ca="1">OFFSET('Water Data'!A793,,MATCH(Histogram!$G$2,DataTable[#Headers],0))</f>
        <v>6.3764084344865504</v>
      </c>
    </row>
    <row r="794" spans="1:1" x14ac:dyDescent="0.3">
      <c r="A794">
        <f ca="1">OFFSET('Water Data'!A794,,MATCH(Histogram!$G$2,DataTable[#Headers],0))</f>
        <v>3.9401254598978102</v>
      </c>
    </row>
    <row r="795" spans="1:1" x14ac:dyDescent="0.3">
      <c r="A795">
        <f ca="1">OFFSET('Water Data'!A795,,MATCH(Histogram!$G$2,DataTable[#Headers],0))</f>
        <v>6.9168259732214503</v>
      </c>
    </row>
    <row r="796" spans="1:1" x14ac:dyDescent="0.3">
      <c r="A796">
        <f ca="1">OFFSET('Water Data'!A796,,MATCH(Histogram!$G$2,DataTable[#Headers],0))</f>
        <v>9.1465575558940007</v>
      </c>
    </row>
    <row r="797" spans="1:1" x14ac:dyDescent="0.3">
      <c r="A797">
        <f ca="1">OFFSET('Water Data'!A797,,MATCH(Histogram!$G$2,DataTable[#Headers],0))</f>
        <v>10.268414718941299</v>
      </c>
    </row>
    <row r="798" spans="1:1" x14ac:dyDescent="0.3">
      <c r="A798">
        <f ca="1">OFFSET('Water Data'!A798,,MATCH(Histogram!$G$2,DataTable[#Headers],0))</f>
        <v>8.7876679405864593</v>
      </c>
    </row>
    <row r="799" spans="1:1" x14ac:dyDescent="0.3">
      <c r="A799">
        <f ca="1">OFFSET('Water Data'!A799,,MATCH(Histogram!$G$2,DataTable[#Headers],0))</f>
        <v>7.3687685302948198</v>
      </c>
    </row>
    <row r="800" spans="1:1" x14ac:dyDescent="0.3">
      <c r="A800">
        <f ca="1">OFFSET('Water Data'!A800,,MATCH(Histogram!$G$2,DataTable[#Headers],0))</f>
        <v>9.3527197529605601</v>
      </c>
    </row>
    <row r="801" spans="1:1" x14ac:dyDescent="0.3">
      <c r="A801">
        <f ca="1">OFFSET('Water Data'!A801,,MATCH(Histogram!$G$2,DataTable[#Headers],0))</f>
        <v>9.3931484415490605</v>
      </c>
    </row>
    <row r="802" spans="1:1" x14ac:dyDescent="0.3">
      <c r="A802">
        <f ca="1">OFFSET('Water Data'!A802,,MATCH(Histogram!$G$2,DataTable[#Headers],0))</f>
        <v>7.2965728754660804</v>
      </c>
    </row>
    <row r="803" spans="1:1" x14ac:dyDescent="0.3">
      <c r="A803">
        <f ca="1">OFFSET('Water Data'!A803,,MATCH(Histogram!$G$2,DataTable[#Headers],0))</f>
        <v>8.9008646966019906</v>
      </c>
    </row>
    <row r="804" spans="1:1" x14ac:dyDescent="0.3">
      <c r="A804">
        <f ca="1">OFFSET('Water Data'!A804,,MATCH(Histogram!$G$2,DataTable[#Headers],0))</f>
        <v>8.1072443128184908</v>
      </c>
    </row>
    <row r="805" spans="1:1" x14ac:dyDescent="0.3">
      <c r="A805">
        <f ca="1">OFFSET('Water Data'!A805,,MATCH(Histogram!$G$2,DataTable[#Headers],0))</f>
        <v>7.8043688739437203</v>
      </c>
    </row>
    <row r="806" spans="1:1" x14ac:dyDescent="0.3">
      <c r="A806">
        <f ca="1">OFFSET('Water Data'!A806,,MATCH(Histogram!$G$2,DataTable[#Headers],0))</f>
        <v>4.6661481309147996</v>
      </c>
    </row>
    <row r="807" spans="1:1" x14ac:dyDescent="0.3">
      <c r="A807">
        <f ca="1">OFFSET('Water Data'!A807,,MATCH(Histogram!$G$2,DataTable[#Headers],0))</f>
        <v>10.905076410065501</v>
      </c>
    </row>
    <row r="808" spans="1:1" x14ac:dyDescent="0.3">
      <c r="A808">
        <f ca="1">OFFSET('Water Data'!A808,,MATCH(Histogram!$G$2,DataTable[#Headers],0))</f>
        <v>4.7395487670029803</v>
      </c>
    </row>
    <row r="809" spans="1:1" x14ac:dyDescent="0.3">
      <c r="A809">
        <f ca="1">OFFSET('Water Data'!A809,,MATCH(Histogram!$G$2,DataTable[#Headers],0))</f>
        <v>9.8692319349890507</v>
      </c>
    </row>
    <row r="810" spans="1:1" x14ac:dyDescent="0.3">
      <c r="A810">
        <f ca="1">OFFSET('Water Data'!A810,,MATCH(Histogram!$G$2,DataTable[#Headers],0))</f>
        <v>7.080794504276815</v>
      </c>
    </row>
    <row r="811" spans="1:1" x14ac:dyDescent="0.3">
      <c r="A811">
        <f ca="1">OFFSET('Water Data'!A811,,MATCH(Histogram!$G$2,DataTable[#Headers],0))</f>
        <v>5.82754121154277</v>
      </c>
    </row>
    <row r="812" spans="1:1" x14ac:dyDescent="0.3">
      <c r="A812">
        <f ca="1">OFFSET('Water Data'!A812,,MATCH(Histogram!$G$2,DataTable[#Headers],0))</f>
        <v>0.989912212879138</v>
      </c>
    </row>
    <row r="813" spans="1:1" x14ac:dyDescent="0.3">
      <c r="A813">
        <f ca="1">OFFSET('Water Data'!A813,,MATCH(Histogram!$G$2,DataTable[#Headers],0))</f>
        <v>7.080794504276815</v>
      </c>
    </row>
    <row r="814" spans="1:1" x14ac:dyDescent="0.3">
      <c r="A814">
        <f ca="1">OFFSET('Water Data'!A814,,MATCH(Histogram!$G$2,DataTable[#Headers],0))</f>
        <v>9.4858328734028508</v>
      </c>
    </row>
    <row r="815" spans="1:1" x14ac:dyDescent="0.3">
      <c r="A815">
        <f ca="1">OFFSET('Water Data'!A815,,MATCH(Histogram!$G$2,DataTable[#Headers],0))</f>
        <v>6.43572271694911</v>
      </c>
    </row>
    <row r="816" spans="1:1" x14ac:dyDescent="0.3">
      <c r="A816">
        <f ca="1">OFFSET('Water Data'!A816,,MATCH(Histogram!$G$2,DataTable[#Headers],0))</f>
        <v>6.3654972410521804</v>
      </c>
    </row>
    <row r="817" spans="1:1" x14ac:dyDescent="0.3">
      <c r="A817">
        <f ca="1">OFFSET('Water Data'!A817,,MATCH(Histogram!$G$2,DataTable[#Headers],0))</f>
        <v>7.080794504276815</v>
      </c>
    </row>
    <row r="818" spans="1:1" x14ac:dyDescent="0.3">
      <c r="A818">
        <f ca="1">OFFSET('Water Data'!A818,,MATCH(Histogram!$G$2,DataTable[#Headers],0))</f>
        <v>5.45221492616741</v>
      </c>
    </row>
    <row r="819" spans="1:1" x14ac:dyDescent="0.3">
      <c r="A819">
        <f ca="1">OFFSET('Water Data'!A819,,MATCH(Histogram!$G$2,DataTable[#Headers],0))</f>
        <v>7.080794504276815</v>
      </c>
    </row>
    <row r="820" spans="1:1" x14ac:dyDescent="0.3">
      <c r="A820">
        <f ca="1">OFFSET('Water Data'!A820,,MATCH(Histogram!$G$2,DataTable[#Headers],0))</f>
        <v>5.4334662389735602</v>
      </c>
    </row>
    <row r="821" spans="1:1" x14ac:dyDescent="0.3">
      <c r="A821">
        <f ca="1">OFFSET('Water Data'!A821,,MATCH(Histogram!$G$2,DataTable[#Headers],0))</f>
        <v>7.3747754136566703</v>
      </c>
    </row>
    <row r="822" spans="1:1" x14ac:dyDescent="0.3">
      <c r="A822">
        <f ca="1">OFFSET('Water Data'!A822,,MATCH(Histogram!$G$2,DataTable[#Headers],0))</f>
        <v>7.080794504276815</v>
      </c>
    </row>
    <row r="823" spans="1:1" x14ac:dyDescent="0.3">
      <c r="A823">
        <f ca="1">OFFSET('Water Data'!A823,,MATCH(Histogram!$G$2,DataTable[#Headers],0))</f>
        <v>5.2269418842729003</v>
      </c>
    </row>
    <row r="824" spans="1:1" x14ac:dyDescent="0.3">
      <c r="A824">
        <f ca="1">OFFSET('Water Data'!A824,,MATCH(Histogram!$G$2,DataTable[#Headers],0))</f>
        <v>4.5942091643543899</v>
      </c>
    </row>
    <row r="825" spans="1:1" x14ac:dyDescent="0.3">
      <c r="A825">
        <f ca="1">OFFSET('Water Data'!A825,,MATCH(Histogram!$G$2,DataTable[#Headers],0))</f>
        <v>6.7841330237508597</v>
      </c>
    </row>
    <row r="826" spans="1:1" x14ac:dyDescent="0.3">
      <c r="A826">
        <f ca="1">OFFSET('Water Data'!A826,,MATCH(Histogram!$G$2,DataTable[#Headers],0))</f>
        <v>6.4002561642295097</v>
      </c>
    </row>
    <row r="827" spans="1:1" x14ac:dyDescent="0.3">
      <c r="A827">
        <f ca="1">OFFSET('Water Data'!A827,,MATCH(Histogram!$G$2,DataTable[#Headers],0))</f>
        <v>6.83941589797905</v>
      </c>
    </row>
    <row r="828" spans="1:1" x14ac:dyDescent="0.3">
      <c r="A828">
        <f ca="1">OFFSET('Water Data'!A828,,MATCH(Histogram!$G$2,DataTable[#Headers],0))</f>
        <v>6.9018634487360604</v>
      </c>
    </row>
    <row r="829" spans="1:1" x14ac:dyDescent="0.3">
      <c r="A829">
        <f ca="1">OFFSET('Water Data'!A829,,MATCH(Histogram!$G$2,DataTable[#Headers],0))</f>
        <v>7.080794504276815</v>
      </c>
    </row>
    <row r="830" spans="1:1" x14ac:dyDescent="0.3">
      <c r="A830">
        <f ca="1">OFFSET('Water Data'!A830,,MATCH(Histogram!$G$2,DataTable[#Headers],0))</f>
        <v>7.8888435740595204</v>
      </c>
    </row>
    <row r="831" spans="1:1" x14ac:dyDescent="0.3">
      <c r="A831">
        <f ca="1">OFFSET('Water Data'!A831,,MATCH(Histogram!$G$2,DataTable[#Headers],0))</f>
        <v>5.52763348250771</v>
      </c>
    </row>
    <row r="832" spans="1:1" x14ac:dyDescent="0.3">
      <c r="A832">
        <f ca="1">OFFSET('Water Data'!A832,,MATCH(Histogram!$G$2,DataTable[#Headers],0))</f>
        <v>6.4924031219562499</v>
      </c>
    </row>
    <row r="833" spans="1:1" x14ac:dyDescent="0.3">
      <c r="A833">
        <f ca="1">OFFSET('Water Data'!A833,,MATCH(Histogram!$G$2,DataTable[#Headers],0))</f>
        <v>6.6846997367489696</v>
      </c>
    </row>
    <row r="834" spans="1:1" x14ac:dyDescent="0.3">
      <c r="A834">
        <f ca="1">OFFSET('Water Data'!A834,,MATCH(Histogram!$G$2,DataTable[#Headers],0))</f>
        <v>7.080794504276815</v>
      </c>
    </row>
    <row r="835" spans="1:1" x14ac:dyDescent="0.3">
      <c r="A835">
        <f ca="1">OFFSET('Water Data'!A835,,MATCH(Histogram!$G$2,DataTable[#Headers],0))</f>
        <v>6.2236777749990901</v>
      </c>
    </row>
    <row r="836" spans="1:1" x14ac:dyDescent="0.3">
      <c r="A836">
        <f ca="1">OFFSET('Water Data'!A836,,MATCH(Histogram!$G$2,DataTable[#Headers],0))</f>
        <v>4.7586483467686396</v>
      </c>
    </row>
    <row r="837" spans="1:1" x14ac:dyDescent="0.3">
      <c r="A837">
        <f ca="1">OFFSET('Water Data'!A837,,MATCH(Histogram!$G$2,DataTable[#Headers],0))</f>
        <v>7.4408250310613102</v>
      </c>
    </row>
    <row r="838" spans="1:1" x14ac:dyDescent="0.3">
      <c r="A838">
        <f ca="1">OFFSET('Water Data'!A838,,MATCH(Histogram!$G$2,DataTable[#Headers],0))</f>
        <v>8.0548857440731592</v>
      </c>
    </row>
    <row r="839" spans="1:1" x14ac:dyDescent="0.3">
      <c r="A839">
        <f ca="1">OFFSET('Water Data'!A839,,MATCH(Histogram!$G$2,DataTable[#Headers],0))</f>
        <v>7.0618309721818804</v>
      </c>
    </row>
    <row r="840" spans="1:1" x14ac:dyDescent="0.3">
      <c r="A840">
        <f ca="1">OFFSET('Water Data'!A840,,MATCH(Histogram!$G$2,DataTable[#Headers],0))</f>
        <v>7.080794504276815</v>
      </c>
    </row>
    <row r="841" spans="1:1" x14ac:dyDescent="0.3">
      <c r="A841">
        <f ca="1">OFFSET('Water Data'!A841,,MATCH(Histogram!$G$2,DataTable[#Headers],0))</f>
        <v>7.6116098171814297</v>
      </c>
    </row>
    <row r="842" spans="1:1" x14ac:dyDescent="0.3">
      <c r="A842">
        <f ca="1">OFFSET('Water Data'!A842,,MATCH(Histogram!$G$2,DataTable[#Headers],0))</f>
        <v>4.6914383151202097</v>
      </c>
    </row>
    <row r="843" spans="1:1" x14ac:dyDescent="0.3">
      <c r="A843">
        <f ca="1">OFFSET('Water Data'!A843,,MATCH(Histogram!$G$2,DataTable[#Headers],0))</f>
        <v>8.0641701372365606</v>
      </c>
    </row>
    <row r="844" spans="1:1" x14ac:dyDescent="0.3">
      <c r="A844">
        <f ca="1">OFFSET('Water Data'!A844,,MATCH(Histogram!$G$2,DataTable[#Headers],0))</f>
        <v>4.2929668581496498</v>
      </c>
    </row>
    <row r="845" spans="1:1" x14ac:dyDescent="0.3">
      <c r="A845">
        <f ca="1">OFFSET('Water Data'!A845,,MATCH(Histogram!$G$2,DataTable[#Headers],0))</f>
        <v>7.8657569540923404</v>
      </c>
    </row>
    <row r="846" spans="1:1" x14ac:dyDescent="0.3">
      <c r="A846">
        <f ca="1">OFFSET('Water Data'!A846,,MATCH(Histogram!$G$2,DataTable[#Headers],0))</f>
        <v>9.0856371016938802</v>
      </c>
    </row>
    <row r="847" spans="1:1" x14ac:dyDescent="0.3">
      <c r="A847">
        <f ca="1">OFFSET('Water Data'!A847,,MATCH(Histogram!$G$2,DataTable[#Headers],0))</f>
        <v>6.5924425077852904</v>
      </c>
    </row>
    <row r="848" spans="1:1" x14ac:dyDescent="0.3">
      <c r="A848">
        <f ca="1">OFFSET('Water Data'!A848,,MATCH(Histogram!$G$2,DataTable[#Headers],0))</f>
        <v>7.0328187262222297</v>
      </c>
    </row>
    <row r="849" spans="1:1" x14ac:dyDescent="0.3">
      <c r="A849">
        <f ca="1">OFFSET('Water Data'!A849,,MATCH(Histogram!$G$2,DataTable[#Headers],0))</f>
        <v>8.9903172337046495</v>
      </c>
    </row>
    <row r="850" spans="1:1" x14ac:dyDescent="0.3">
      <c r="A850">
        <f ca="1">OFFSET('Water Data'!A850,,MATCH(Histogram!$G$2,DataTable[#Headers],0))</f>
        <v>8.5612189244577994</v>
      </c>
    </row>
    <row r="851" spans="1:1" x14ac:dyDescent="0.3">
      <c r="A851">
        <f ca="1">OFFSET('Water Data'!A851,,MATCH(Histogram!$G$2,DataTable[#Headers],0))</f>
        <v>6.73915769202205</v>
      </c>
    </row>
    <row r="852" spans="1:1" x14ac:dyDescent="0.3">
      <c r="A852">
        <f ca="1">OFFSET('Water Data'!A852,,MATCH(Histogram!$G$2,DataTable[#Headers],0))</f>
        <v>7.080794504276815</v>
      </c>
    </row>
    <row r="853" spans="1:1" x14ac:dyDescent="0.3">
      <c r="A853">
        <f ca="1">OFFSET('Water Data'!A853,,MATCH(Histogram!$G$2,DataTable[#Headers],0))</f>
        <v>6.4926271573653702</v>
      </c>
    </row>
    <row r="854" spans="1:1" x14ac:dyDescent="0.3">
      <c r="A854">
        <f ca="1">OFFSET('Water Data'!A854,,MATCH(Histogram!$G$2,DataTable[#Headers],0))</f>
        <v>6.7531283528604797</v>
      </c>
    </row>
    <row r="855" spans="1:1" x14ac:dyDescent="0.3">
      <c r="A855">
        <f ca="1">OFFSET('Water Data'!A855,,MATCH(Histogram!$G$2,DataTable[#Headers],0))</f>
        <v>5.0393736087027197</v>
      </c>
    </row>
    <row r="856" spans="1:1" x14ac:dyDescent="0.3">
      <c r="A856">
        <f ca="1">OFFSET('Water Data'!A856,,MATCH(Histogram!$G$2,DataTable[#Headers],0))</f>
        <v>8.2963440555892696</v>
      </c>
    </row>
    <row r="857" spans="1:1" x14ac:dyDescent="0.3">
      <c r="A857">
        <f ca="1">OFFSET('Water Data'!A857,,MATCH(Histogram!$G$2,DataTable[#Headers],0))</f>
        <v>5.4555993516430501</v>
      </c>
    </row>
    <row r="858" spans="1:1" x14ac:dyDescent="0.3">
      <c r="A858">
        <f ca="1">OFFSET('Water Data'!A858,,MATCH(Histogram!$G$2,DataTable[#Headers],0))</f>
        <v>7.9181833208614902</v>
      </c>
    </row>
    <row r="859" spans="1:1" x14ac:dyDescent="0.3">
      <c r="A859">
        <f ca="1">OFFSET('Water Data'!A859,,MATCH(Histogram!$G$2,DataTable[#Headers],0))</f>
        <v>5.0180458703839204</v>
      </c>
    </row>
    <row r="860" spans="1:1" x14ac:dyDescent="0.3">
      <c r="A860">
        <f ca="1">OFFSET('Water Data'!A860,,MATCH(Histogram!$G$2,DataTable[#Headers],0))</f>
        <v>6.49543528521599</v>
      </c>
    </row>
    <row r="861" spans="1:1" x14ac:dyDescent="0.3">
      <c r="A861">
        <f ca="1">OFFSET('Water Data'!A861,,MATCH(Histogram!$G$2,DataTable[#Headers],0))</f>
        <v>7.080794504276815</v>
      </c>
    </row>
    <row r="862" spans="1:1" x14ac:dyDescent="0.3">
      <c r="A862">
        <f ca="1">OFFSET('Water Data'!A862,,MATCH(Histogram!$G$2,DataTable[#Headers],0))</f>
        <v>8.78316762390563</v>
      </c>
    </row>
    <row r="863" spans="1:1" x14ac:dyDescent="0.3">
      <c r="A863">
        <f ca="1">OFFSET('Water Data'!A863,,MATCH(Histogram!$G$2,DataTable[#Headers],0))</f>
        <v>7.080794504276815</v>
      </c>
    </row>
    <row r="864" spans="1:1" x14ac:dyDescent="0.3">
      <c r="A864">
        <f ca="1">OFFSET('Water Data'!A864,,MATCH(Histogram!$G$2,DataTable[#Headers],0))</f>
        <v>8.1596667041849393</v>
      </c>
    </row>
    <row r="865" spans="1:1" x14ac:dyDescent="0.3">
      <c r="A865">
        <f ca="1">OFFSET('Water Data'!A865,,MATCH(Histogram!$G$2,DataTable[#Headers],0))</f>
        <v>7.6853968433158402</v>
      </c>
    </row>
    <row r="866" spans="1:1" x14ac:dyDescent="0.3">
      <c r="A866">
        <f ca="1">OFFSET('Water Data'!A866,,MATCH(Histogram!$G$2,DataTable[#Headers],0))</f>
        <v>7.7620207445167502</v>
      </c>
    </row>
    <row r="867" spans="1:1" x14ac:dyDescent="0.3">
      <c r="A867">
        <f ca="1">OFFSET('Water Data'!A867,,MATCH(Histogram!$G$2,DataTable[#Headers],0))</f>
        <v>7.2079310974309703</v>
      </c>
    </row>
    <row r="868" spans="1:1" x14ac:dyDescent="0.3">
      <c r="A868">
        <f ca="1">OFFSET('Water Data'!A868,,MATCH(Histogram!$G$2,DataTable[#Headers],0))</f>
        <v>6.9870415002899096</v>
      </c>
    </row>
    <row r="869" spans="1:1" x14ac:dyDescent="0.3">
      <c r="A869">
        <f ca="1">OFFSET('Water Data'!A869,,MATCH(Histogram!$G$2,DataTable[#Headers],0))</f>
        <v>4.6921965634929697</v>
      </c>
    </row>
    <row r="870" spans="1:1" x14ac:dyDescent="0.3">
      <c r="A870">
        <f ca="1">OFFSET('Water Data'!A870,,MATCH(Histogram!$G$2,DataTable[#Headers],0))</f>
        <v>7.080794504276815</v>
      </c>
    </row>
    <row r="871" spans="1:1" x14ac:dyDescent="0.3">
      <c r="A871">
        <f ca="1">OFFSET('Water Data'!A871,,MATCH(Histogram!$G$2,DataTable[#Headers],0))</f>
        <v>4.0594314680291701</v>
      </c>
    </row>
    <row r="872" spans="1:1" x14ac:dyDescent="0.3">
      <c r="A872">
        <f ca="1">OFFSET('Water Data'!A872,,MATCH(Histogram!$G$2,DataTable[#Headers],0))</f>
        <v>8.3899456587712908</v>
      </c>
    </row>
    <row r="873" spans="1:1" x14ac:dyDescent="0.3">
      <c r="A873">
        <f ca="1">OFFSET('Water Data'!A873,,MATCH(Histogram!$G$2,DataTable[#Headers],0))</f>
        <v>10.695532491586199</v>
      </c>
    </row>
    <row r="874" spans="1:1" x14ac:dyDescent="0.3">
      <c r="A874">
        <f ca="1">OFFSET('Water Data'!A874,,MATCH(Histogram!$G$2,DataTable[#Headers],0))</f>
        <v>6.7916969068947504</v>
      </c>
    </row>
    <row r="875" spans="1:1" x14ac:dyDescent="0.3">
      <c r="A875">
        <f ca="1">OFFSET('Water Data'!A875,,MATCH(Histogram!$G$2,DataTable[#Headers],0))</f>
        <v>9.9539521115561094</v>
      </c>
    </row>
    <row r="876" spans="1:1" x14ac:dyDescent="0.3">
      <c r="A876">
        <f ca="1">OFFSET('Water Data'!A876,,MATCH(Histogram!$G$2,DataTable[#Headers],0))</f>
        <v>7.080794504276815</v>
      </c>
    </row>
    <row r="877" spans="1:1" x14ac:dyDescent="0.3">
      <c r="A877">
        <f ca="1">OFFSET('Water Data'!A877,,MATCH(Histogram!$G$2,DataTable[#Headers],0))</f>
        <v>4.4897837961991698</v>
      </c>
    </row>
    <row r="878" spans="1:1" x14ac:dyDescent="0.3">
      <c r="A878">
        <f ca="1">OFFSET('Water Data'!A878,,MATCH(Histogram!$G$2,DataTable[#Headers],0))</f>
        <v>8.0208691028714707</v>
      </c>
    </row>
    <row r="879" spans="1:1" x14ac:dyDescent="0.3">
      <c r="A879">
        <f ca="1">OFFSET('Water Data'!A879,,MATCH(Histogram!$G$2,DataTable[#Headers],0))</f>
        <v>5.0900353321672904</v>
      </c>
    </row>
    <row r="880" spans="1:1" x14ac:dyDescent="0.3">
      <c r="A880">
        <f ca="1">OFFSET('Water Data'!A880,,MATCH(Histogram!$G$2,DataTable[#Headers],0))</f>
        <v>6.4668747089298604</v>
      </c>
    </row>
    <row r="881" spans="1:1" x14ac:dyDescent="0.3">
      <c r="A881">
        <f ca="1">OFFSET('Water Data'!A881,,MATCH(Histogram!$G$2,DataTable[#Headers],0))</f>
        <v>6.70249621624402</v>
      </c>
    </row>
    <row r="882" spans="1:1" x14ac:dyDescent="0.3">
      <c r="A882">
        <f ca="1">OFFSET('Water Data'!A882,,MATCH(Histogram!$G$2,DataTable[#Headers],0))</f>
        <v>5.7662041335616196</v>
      </c>
    </row>
    <row r="883" spans="1:1" x14ac:dyDescent="0.3">
      <c r="A883">
        <f ca="1">OFFSET('Water Data'!A883,,MATCH(Histogram!$G$2,DataTable[#Headers],0))</f>
        <v>6.5710992165074797</v>
      </c>
    </row>
    <row r="884" spans="1:1" x14ac:dyDescent="0.3">
      <c r="A884">
        <f ca="1">OFFSET('Water Data'!A884,,MATCH(Histogram!$G$2,DataTable[#Headers],0))</f>
        <v>8.5092200489215895</v>
      </c>
    </row>
    <row r="885" spans="1:1" x14ac:dyDescent="0.3">
      <c r="A885">
        <f ca="1">OFFSET('Water Data'!A885,,MATCH(Histogram!$G$2,DataTable[#Headers],0))</f>
        <v>5.9539818781347797</v>
      </c>
    </row>
    <row r="886" spans="1:1" x14ac:dyDescent="0.3">
      <c r="A886">
        <f ca="1">OFFSET('Water Data'!A886,,MATCH(Histogram!$G$2,DataTable[#Headers],0))</f>
        <v>5.4031964917049597</v>
      </c>
    </row>
    <row r="887" spans="1:1" x14ac:dyDescent="0.3">
      <c r="A887">
        <f ca="1">OFFSET('Water Data'!A887,,MATCH(Histogram!$G$2,DataTable[#Headers],0))</f>
        <v>5.5969299513157997</v>
      </c>
    </row>
    <row r="888" spans="1:1" x14ac:dyDescent="0.3">
      <c r="A888">
        <f ca="1">OFFSET('Water Data'!A888,,MATCH(Histogram!$G$2,DataTable[#Headers],0))</f>
        <v>10.6329096060715</v>
      </c>
    </row>
    <row r="889" spans="1:1" x14ac:dyDescent="0.3">
      <c r="A889">
        <f ca="1">OFFSET('Water Data'!A889,,MATCH(Histogram!$G$2,DataTable[#Headers],0))</f>
        <v>4.9168192288167401</v>
      </c>
    </row>
    <row r="890" spans="1:1" x14ac:dyDescent="0.3">
      <c r="A890">
        <f ca="1">OFFSET('Water Data'!A890,,MATCH(Histogram!$G$2,DataTable[#Headers],0))</f>
        <v>7.1830959315085403</v>
      </c>
    </row>
    <row r="891" spans="1:1" x14ac:dyDescent="0.3">
      <c r="A891">
        <f ca="1">OFFSET('Water Data'!A891,,MATCH(Histogram!$G$2,DataTable[#Headers],0))</f>
        <v>5.9234414145714798</v>
      </c>
    </row>
    <row r="892" spans="1:1" x14ac:dyDescent="0.3">
      <c r="A892">
        <f ca="1">OFFSET('Water Data'!A892,,MATCH(Histogram!$G$2,DataTable[#Headers],0))</f>
        <v>7.3770365037690198</v>
      </c>
    </row>
    <row r="893" spans="1:1" x14ac:dyDescent="0.3">
      <c r="A893">
        <f ca="1">OFFSET('Water Data'!A893,,MATCH(Histogram!$G$2,DataTable[#Headers],0))</f>
        <v>7.8334958810647297</v>
      </c>
    </row>
    <row r="894" spans="1:1" x14ac:dyDescent="0.3">
      <c r="A894">
        <f ca="1">OFFSET('Water Data'!A894,,MATCH(Histogram!$G$2,DataTable[#Headers],0))</f>
        <v>4.7457643714811502</v>
      </c>
    </row>
    <row r="895" spans="1:1" x14ac:dyDescent="0.3">
      <c r="A895">
        <f ca="1">OFFSET('Water Data'!A895,,MATCH(Histogram!$G$2,DataTable[#Headers],0))</f>
        <v>9.0558257846775003</v>
      </c>
    </row>
    <row r="896" spans="1:1" x14ac:dyDescent="0.3">
      <c r="A896">
        <f ca="1">OFFSET('Water Data'!A896,,MATCH(Histogram!$G$2,DataTable[#Headers],0))</f>
        <v>5.4921559829578301</v>
      </c>
    </row>
    <row r="897" spans="1:1" x14ac:dyDescent="0.3">
      <c r="A897">
        <f ca="1">OFFSET('Water Data'!A897,,MATCH(Histogram!$G$2,DataTable[#Headers],0))</f>
        <v>4.48751747901093</v>
      </c>
    </row>
    <row r="898" spans="1:1" x14ac:dyDescent="0.3">
      <c r="A898">
        <f ca="1">OFFSET('Water Data'!A898,,MATCH(Histogram!$G$2,DataTable[#Headers],0))</f>
        <v>7.0271856592718702</v>
      </c>
    </row>
    <row r="899" spans="1:1" x14ac:dyDescent="0.3">
      <c r="A899">
        <f ca="1">OFFSET('Water Data'!A899,,MATCH(Histogram!$G$2,DataTable[#Headers],0))</f>
        <v>10.2006445084421</v>
      </c>
    </row>
    <row r="900" spans="1:1" x14ac:dyDescent="0.3">
      <c r="A900">
        <f ca="1">OFFSET('Water Data'!A900,,MATCH(Histogram!$G$2,DataTable[#Headers],0))</f>
        <v>6.78427932930036</v>
      </c>
    </row>
    <row r="901" spans="1:1" x14ac:dyDescent="0.3">
      <c r="A901">
        <f ca="1">OFFSET('Water Data'!A901,,MATCH(Histogram!$G$2,DataTable[#Headers],0))</f>
        <v>8.0804152439823902</v>
      </c>
    </row>
    <row r="902" spans="1:1" x14ac:dyDescent="0.3">
      <c r="A902">
        <f ca="1">OFFSET('Water Data'!A902,,MATCH(Histogram!$G$2,DataTable[#Headers],0))</f>
        <v>7.080794504276815</v>
      </c>
    </row>
    <row r="903" spans="1:1" x14ac:dyDescent="0.3">
      <c r="A903">
        <f ca="1">OFFSET('Water Data'!A903,,MATCH(Histogram!$G$2,DataTable[#Headers],0))</f>
        <v>7.34497586904636</v>
      </c>
    </row>
    <row r="904" spans="1:1" x14ac:dyDescent="0.3">
      <c r="A904">
        <f ca="1">OFFSET('Water Data'!A904,,MATCH(Histogram!$G$2,DataTable[#Headers],0))</f>
        <v>5.9237399546900402</v>
      </c>
    </row>
    <row r="905" spans="1:1" x14ac:dyDescent="0.3">
      <c r="A905">
        <f ca="1">OFFSET('Water Data'!A905,,MATCH(Histogram!$G$2,DataTable[#Headers],0))</f>
        <v>8.2853952749080104</v>
      </c>
    </row>
    <row r="906" spans="1:1" x14ac:dyDescent="0.3">
      <c r="A906">
        <f ca="1">OFFSET('Water Data'!A906,,MATCH(Histogram!$G$2,DataTable[#Headers],0))</f>
        <v>5.9495187640611498</v>
      </c>
    </row>
    <row r="907" spans="1:1" x14ac:dyDescent="0.3">
      <c r="A907">
        <f ca="1">OFFSET('Water Data'!A907,,MATCH(Histogram!$G$2,DataTable[#Headers],0))</f>
        <v>7.080794504276815</v>
      </c>
    </row>
    <row r="908" spans="1:1" x14ac:dyDescent="0.3">
      <c r="A908">
        <f ca="1">OFFSET('Water Data'!A908,,MATCH(Histogram!$G$2,DataTable[#Headers],0))</f>
        <v>7.080794504276815</v>
      </c>
    </row>
    <row r="909" spans="1:1" x14ac:dyDescent="0.3">
      <c r="A909">
        <f ca="1">OFFSET('Water Data'!A909,,MATCH(Histogram!$G$2,DataTable[#Headers],0))</f>
        <v>5.2965788038102302</v>
      </c>
    </row>
    <row r="910" spans="1:1" x14ac:dyDescent="0.3">
      <c r="A910">
        <f ca="1">OFFSET('Water Data'!A910,,MATCH(Histogram!$G$2,DataTable[#Headers],0))</f>
        <v>10.2820679748947</v>
      </c>
    </row>
    <row r="911" spans="1:1" x14ac:dyDescent="0.3">
      <c r="A911">
        <f ca="1">OFFSET('Water Data'!A911,,MATCH(Histogram!$G$2,DataTable[#Headers],0))</f>
        <v>7.0168361132545796</v>
      </c>
    </row>
    <row r="912" spans="1:1" x14ac:dyDescent="0.3">
      <c r="A912">
        <f ca="1">OFFSET('Water Data'!A912,,MATCH(Histogram!$G$2,DataTable[#Headers],0))</f>
        <v>6.8716072450149603</v>
      </c>
    </row>
    <row r="913" spans="1:1" x14ac:dyDescent="0.3">
      <c r="A913">
        <f ca="1">OFFSET('Water Data'!A913,,MATCH(Histogram!$G$2,DataTable[#Headers],0))</f>
        <v>7.080794504276815</v>
      </c>
    </row>
    <row r="914" spans="1:1" x14ac:dyDescent="0.3">
      <c r="A914">
        <f ca="1">OFFSET('Water Data'!A914,,MATCH(Histogram!$G$2,DataTable[#Headers],0))</f>
        <v>8.2740690586978598</v>
      </c>
    </row>
    <row r="915" spans="1:1" x14ac:dyDescent="0.3">
      <c r="A915">
        <f ca="1">OFFSET('Water Data'!A915,,MATCH(Histogram!$G$2,DataTable[#Headers],0))</f>
        <v>8.2388789894452703</v>
      </c>
    </row>
    <row r="916" spans="1:1" x14ac:dyDescent="0.3">
      <c r="A916">
        <f ca="1">OFFSET('Water Data'!A916,,MATCH(Histogram!$G$2,DataTable[#Headers],0))</f>
        <v>5.7911543734533701</v>
      </c>
    </row>
    <row r="917" spans="1:1" x14ac:dyDescent="0.3">
      <c r="A917">
        <f ca="1">OFFSET('Water Data'!A917,,MATCH(Histogram!$G$2,DataTable[#Headers],0))</f>
        <v>6.1533689567288601</v>
      </c>
    </row>
    <row r="918" spans="1:1" x14ac:dyDescent="0.3">
      <c r="A918">
        <f ca="1">OFFSET('Water Data'!A918,,MATCH(Histogram!$G$2,DataTable[#Headers],0))</f>
        <v>7.3030519063283101</v>
      </c>
    </row>
    <row r="919" spans="1:1" x14ac:dyDescent="0.3">
      <c r="A919">
        <f ca="1">OFFSET('Water Data'!A919,,MATCH(Histogram!$G$2,DataTable[#Headers],0))</f>
        <v>7.5926723000754803</v>
      </c>
    </row>
    <row r="920" spans="1:1" x14ac:dyDescent="0.3">
      <c r="A920">
        <f ca="1">OFFSET('Water Data'!A920,,MATCH(Histogram!$G$2,DataTable[#Headers],0))</f>
        <v>6.7841161148075102</v>
      </c>
    </row>
    <row r="921" spans="1:1" x14ac:dyDescent="0.3">
      <c r="A921">
        <f ca="1">OFFSET('Water Data'!A921,,MATCH(Histogram!$G$2,DataTable[#Headers],0))</f>
        <v>5.60685613057771</v>
      </c>
    </row>
    <row r="922" spans="1:1" x14ac:dyDescent="0.3">
      <c r="A922">
        <f ca="1">OFFSET('Water Data'!A922,,MATCH(Histogram!$G$2,DataTable[#Headers],0))</f>
        <v>7.080794504276815</v>
      </c>
    </row>
    <row r="923" spans="1:1" x14ac:dyDescent="0.3">
      <c r="A923">
        <f ca="1">OFFSET('Water Data'!A923,,MATCH(Histogram!$G$2,DataTable[#Headers],0))</f>
        <v>4.9220454662486901</v>
      </c>
    </row>
    <row r="924" spans="1:1" x14ac:dyDescent="0.3">
      <c r="A924">
        <f ca="1">OFFSET('Water Data'!A924,,MATCH(Histogram!$G$2,DataTable[#Headers],0))</f>
        <v>5.7007849472915897</v>
      </c>
    </row>
    <row r="925" spans="1:1" x14ac:dyDescent="0.3">
      <c r="A925">
        <f ca="1">OFFSET('Water Data'!A925,,MATCH(Histogram!$G$2,DataTable[#Headers],0))</f>
        <v>7.080794504276815</v>
      </c>
    </row>
    <row r="926" spans="1:1" x14ac:dyDescent="0.3">
      <c r="A926">
        <f ca="1">OFFSET('Water Data'!A926,,MATCH(Histogram!$G$2,DataTable[#Headers],0))</f>
        <v>10.678056255643201</v>
      </c>
    </row>
    <row r="927" spans="1:1" x14ac:dyDescent="0.3">
      <c r="A927">
        <f ca="1">OFFSET('Water Data'!A927,,MATCH(Histogram!$G$2,DataTable[#Headers],0))</f>
        <v>7.6021214747799801</v>
      </c>
    </row>
    <row r="928" spans="1:1" x14ac:dyDescent="0.3">
      <c r="A928">
        <f ca="1">OFFSET('Water Data'!A928,,MATCH(Histogram!$G$2,DataTable[#Headers],0))</f>
        <v>8.8462819569107101</v>
      </c>
    </row>
    <row r="929" spans="1:1" x14ac:dyDescent="0.3">
      <c r="A929">
        <f ca="1">OFFSET('Water Data'!A929,,MATCH(Histogram!$G$2,DataTable[#Headers],0))</f>
        <v>6.7516985863011696</v>
      </c>
    </row>
    <row r="930" spans="1:1" x14ac:dyDescent="0.3">
      <c r="A930">
        <f ca="1">OFFSET('Water Data'!A930,,MATCH(Histogram!$G$2,DataTable[#Headers],0))</f>
        <v>7.080794504276815</v>
      </c>
    </row>
    <row r="931" spans="1:1" x14ac:dyDescent="0.3">
      <c r="A931">
        <f ca="1">OFFSET('Water Data'!A931,,MATCH(Histogram!$G$2,DataTable[#Headers],0))</f>
        <v>7.080794504276815</v>
      </c>
    </row>
    <row r="932" spans="1:1" x14ac:dyDescent="0.3">
      <c r="A932">
        <f ca="1">OFFSET('Water Data'!A932,,MATCH(Histogram!$G$2,DataTable[#Headers],0))</f>
        <v>5.0882131973245404</v>
      </c>
    </row>
    <row r="933" spans="1:1" x14ac:dyDescent="0.3">
      <c r="A933">
        <f ca="1">OFFSET('Water Data'!A933,,MATCH(Histogram!$G$2,DataTable[#Headers],0))</f>
        <v>6.9549072165208399</v>
      </c>
    </row>
    <row r="934" spans="1:1" x14ac:dyDescent="0.3">
      <c r="A934">
        <f ca="1">OFFSET('Water Data'!A934,,MATCH(Histogram!$G$2,DataTable[#Headers],0))</f>
        <v>8.9838117941616495</v>
      </c>
    </row>
    <row r="935" spans="1:1" x14ac:dyDescent="0.3">
      <c r="A935">
        <f ca="1">OFFSET('Water Data'!A935,,MATCH(Histogram!$G$2,DataTable[#Headers],0))</f>
        <v>9.5196599844703105</v>
      </c>
    </row>
    <row r="936" spans="1:1" x14ac:dyDescent="0.3">
      <c r="A936">
        <f ca="1">OFFSET('Water Data'!A936,,MATCH(Histogram!$G$2,DataTable[#Headers],0))</f>
        <v>4.7003927238409302</v>
      </c>
    </row>
    <row r="937" spans="1:1" x14ac:dyDescent="0.3">
      <c r="A937">
        <f ca="1">OFFSET('Water Data'!A937,,MATCH(Histogram!$G$2,DataTable[#Headers],0))</f>
        <v>10.386132934434601</v>
      </c>
    </row>
    <row r="938" spans="1:1" x14ac:dyDescent="0.3">
      <c r="A938">
        <f ca="1">OFFSET('Water Data'!A938,,MATCH(Histogram!$G$2,DataTable[#Headers],0))</f>
        <v>5.7465291944553396</v>
      </c>
    </row>
    <row r="939" spans="1:1" x14ac:dyDescent="0.3">
      <c r="A939">
        <f ca="1">OFFSET('Water Data'!A939,,MATCH(Histogram!$G$2,DataTable[#Headers],0))</f>
        <v>7.080794504276815</v>
      </c>
    </row>
    <row r="940" spans="1:1" x14ac:dyDescent="0.3">
      <c r="A940">
        <f ca="1">OFFSET('Water Data'!A940,,MATCH(Histogram!$G$2,DataTable[#Headers],0))</f>
        <v>7.080794504276815</v>
      </c>
    </row>
    <row r="941" spans="1:1" x14ac:dyDescent="0.3">
      <c r="A941">
        <f ca="1">OFFSET('Water Data'!A941,,MATCH(Histogram!$G$2,DataTable[#Headers],0))</f>
        <v>10.8112895003972</v>
      </c>
    </row>
    <row r="942" spans="1:1" x14ac:dyDescent="0.3">
      <c r="A942">
        <f ca="1">OFFSET('Water Data'!A942,,MATCH(Histogram!$G$2,DataTable[#Headers],0))</f>
        <v>8.9668359725678002</v>
      </c>
    </row>
    <row r="943" spans="1:1" x14ac:dyDescent="0.3">
      <c r="A943">
        <f ca="1">OFFSET('Water Data'!A943,,MATCH(Histogram!$G$2,DataTable[#Headers],0))</f>
        <v>7.080794504276815</v>
      </c>
    </row>
    <row r="944" spans="1:1" x14ac:dyDescent="0.3">
      <c r="A944">
        <f ca="1">OFFSET('Water Data'!A944,,MATCH(Histogram!$G$2,DataTable[#Headers],0))</f>
        <v>6.8488054525404598</v>
      </c>
    </row>
    <row r="945" spans="1:1" x14ac:dyDescent="0.3">
      <c r="A945">
        <f ca="1">OFFSET('Water Data'!A945,,MATCH(Histogram!$G$2,DataTable[#Headers],0))</f>
        <v>8.8617015565039505</v>
      </c>
    </row>
    <row r="946" spans="1:1" x14ac:dyDescent="0.3">
      <c r="A946">
        <f ca="1">OFFSET('Water Data'!A946,,MATCH(Histogram!$G$2,DataTable[#Headers],0))</f>
        <v>4.2529850008762899</v>
      </c>
    </row>
    <row r="947" spans="1:1" x14ac:dyDescent="0.3">
      <c r="A947">
        <f ca="1">OFFSET('Water Data'!A947,,MATCH(Histogram!$G$2,DataTable[#Headers],0))</f>
        <v>6.7298299038901099</v>
      </c>
    </row>
    <row r="948" spans="1:1" x14ac:dyDescent="0.3">
      <c r="A948">
        <f ca="1">OFFSET('Water Data'!A948,,MATCH(Histogram!$G$2,DataTable[#Headers],0))</f>
        <v>5.92454048243739</v>
      </c>
    </row>
    <row r="949" spans="1:1" x14ac:dyDescent="0.3">
      <c r="A949">
        <f ca="1">OFFSET('Water Data'!A949,,MATCH(Histogram!$G$2,DataTable[#Headers],0))</f>
        <v>6.7838884675415301</v>
      </c>
    </row>
    <row r="950" spans="1:1" x14ac:dyDescent="0.3">
      <c r="A950">
        <f ca="1">OFFSET('Water Data'!A950,,MATCH(Histogram!$G$2,DataTable[#Headers],0))</f>
        <v>7.3908966786548902</v>
      </c>
    </row>
    <row r="951" spans="1:1" x14ac:dyDescent="0.3">
      <c r="A951">
        <f ca="1">OFFSET('Water Data'!A951,,MATCH(Histogram!$G$2,DataTable[#Headers],0))</f>
        <v>6.4701519591528198</v>
      </c>
    </row>
    <row r="952" spans="1:1" x14ac:dyDescent="0.3">
      <c r="A952">
        <f ca="1">OFFSET('Water Data'!A952,,MATCH(Histogram!$G$2,DataTable[#Headers],0))</f>
        <v>6.9303914696693898</v>
      </c>
    </row>
    <row r="953" spans="1:1" x14ac:dyDescent="0.3">
      <c r="A953">
        <f ca="1">OFFSET('Water Data'!A953,,MATCH(Histogram!$G$2,DataTable[#Headers],0))</f>
        <v>9.3024411879105795</v>
      </c>
    </row>
    <row r="954" spans="1:1" x14ac:dyDescent="0.3">
      <c r="A954">
        <f ca="1">OFFSET('Water Data'!A954,,MATCH(Histogram!$G$2,DataTable[#Headers],0))</f>
        <v>7.42199764425186</v>
      </c>
    </row>
    <row r="955" spans="1:1" x14ac:dyDescent="0.3">
      <c r="A955">
        <f ca="1">OFFSET('Water Data'!A955,,MATCH(Histogram!$G$2,DataTable[#Headers],0))</f>
        <v>6.5830648558279599</v>
      </c>
    </row>
    <row r="956" spans="1:1" x14ac:dyDescent="0.3">
      <c r="A956">
        <f ca="1">OFFSET('Water Data'!A956,,MATCH(Histogram!$G$2,DataTable[#Headers],0))</f>
        <v>6.2044293540695499</v>
      </c>
    </row>
    <row r="957" spans="1:1" x14ac:dyDescent="0.3">
      <c r="A957">
        <f ca="1">OFFSET('Water Data'!A957,,MATCH(Histogram!$G$2,DataTable[#Headers],0))</f>
        <v>9.0666280537640294</v>
      </c>
    </row>
    <row r="958" spans="1:1" x14ac:dyDescent="0.3">
      <c r="A958">
        <f ca="1">OFFSET('Water Data'!A958,,MATCH(Histogram!$G$2,DataTable[#Headers],0))</f>
        <v>4.7131167010544397</v>
      </c>
    </row>
    <row r="959" spans="1:1" x14ac:dyDescent="0.3">
      <c r="A959">
        <f ca="1">OFFSET('Water Data'!A959,,MATCH(Histogram!$G$2,DataTable[#Headers],0))</f>
        <v>10.581385987628201</v>
      </c>
    </row>
    <row r="960" spans="1:1" x14ac:dyDescent="0.3">
      <c r="A960">
        <f ca="1">OFFSET('Water Data'!A960,,MATCH(Histogram!$G$2,DataTable[#Headers],0))</f>
        <v>7.5742612367877697</v>
      </c>
    </row>
    <row r="961" spans="1:1" x14ac:dyDescent="0.3">
      <c r="A961">
        <f ca="1">OFFSET('Water Data'!A961,,MATCH(Histogram!$G$2,DataTable[#Headers],0))</f>
        <v>6.1387851519511898</v>
      </c>
    </row>
    <row r="962" spans="1:1" x14ac:dyDescent="0.3">
      <c r="A962">
        <f ca="1">OFFSET('Water Data'!A962,,MATCH(Histogram!$G$2,DataTable[#Headers],0))</f>
        <v>5.2763235440246801</v>
      </c>
    </row>
    <row r="963" spans="1:1" x14ac:dyDescent="0.3">
      <c r="A963">
        <f ca="1">OFFSET('Water Data'!A963,,MATCH(Histogram!$G$2,DataTable[#Headers],0))</f>
        <v>6.7768790878056597</v>
      </c>
    </row>
    <row r="964" spans="1:1" x14ac:dyDescent="0.3">
      <c r="A964">
        <f ca="1">OFFSET('Water Data'!A964,,MATCH(Histogram!$G$2,DataTable[#Headers],0))</f>
        <v>7.2394159210992397</v>
      </c>
    </row>
    <row r="965" spans="1:1" x14ac:dyDescent="0.3">
      <c r="A965">
        <f ca="1">OFFSET('Water Data'!A965,,MATCH(Histogram!$G$2,DataTable[#Headers],0))</f>
        <v>6.5522791230209503</v>
      </c>
    </row>
    <row r="966" spans="1:1" x14ac:dyDescent="0.3">
      <c r="A966">
        <f ca="1">OFFSET('Water Data'!A966,,MATCH(Histogram!$G$2,DataTable[#Headers],0))</f>
        <v>8.4087662311024403</v>
      </c>
    </row>
    <row r="967" spans="1:1" x14ac:dyDescent="0.3">
      <c r="A967">
        <f ca="1">OFFSET('Water Data'!A967,,MATCH(Histogram!$G$2,DataTable[#Headers],0))</f>
        <v>7.9863987055045698</v>
      </c>
    </row>
    <row r="968" spans="1:1" x14ac:dyDescent="0.3">
      <c r="A968">
        <f ca="1">OFFSET('Water Data'!A968,,MATCH(Histogram!$G$2,DataTable[#Headers],0))</f>
        <v>7.3669152841286296</v>
      </c>
    </row>
    <row r="969" spans="1:1" x14ac:dyDescent="0.3">
      <c r="A969">
        <f ca="1">OFFSET('Water Data'!A969,,MATCH(Histogram!$G$2,DataTable[#Headers],0))</f>
        <v>6.0627384190155098</v>
      </c>
    </row>
    <row r="970" spans="1:1" x14ac:dyDescent="0.3">
      <c r="A970">
        <f ca="1">OFFSET('Water Data'!A970,,MATCH(Histogram!$G$2,DataTable[#Headers],0))</f>
        <v>7.8564711004613699</v>
      </c>
    </row>
    <row r="971" spans="1:1" x14ac:dyDescent="0.3">
      <c r="A971">
        <f ca="1">OFFSET('Water Data'!A971,,MATCH(Histogram!$G$2,DataTable[#Headers],0))</f>
        <v>5.1583964095064898</v>
      </c>
    </row>
    <row r="972" spans="1:1" x14ac:dyDescent="0.3">
      <c r="A972">
        <f ca="1">OFFSET('Water Data'!A972,,MATCH(Histogram!$G$2,DataTable[#Headers],0))</f>
        <v>7.080794504276815</v>
      </c>
    </row>
    <row r="973" spans="1:1" x14ac:dyDescent="0.3">
      <c r="A973">
        <f ca="1">OFFSET('Water Data'!A973,,MATCH(Histogram!$G$2,DataTable[#Headers],0))</f>
        <v>6.3990805100459296</v>
      </c>
    </row>
    <row r="974" spans="1:1" x14ac:dyDescent="0.3">
      <c r="A974">
        <f ca="1">OFFSET('Water Data'!A974,,MATCH(Histogram!$G$2,DataTable[#Headers],0))</f>
        <v>7.3942555561325598</v>
      </c>
    </row>
    <row r="975" spans="1:1" x14ac:dyDescent="0.3">
      <c r="A975">
        <f ca="1">OFFSET('Water Data'!A975,,MATCH(Histogram!$G$2,DataTable[#Headers],0))</f>
        <v>4.4438508564980701</v>
      </c>
    </row>
    <row r="976" spans="1:1" x14ac:dyDescent="0.3">
      <c r="A976">
        <f ca="1">OFFSET('Water Data'!A976,,MATCH(Histogram!$G$2,DataTable[#Headers],0))</f>
        <v>8.2471482713092907</v>
      </c>
    </row>
    <row r="977" spans="1:1" x14ac:dyDescent="0.3">
      <c r="A977">
        <f ca="1">OFFSET('Water Data'!A977,,MATCH(Histogram!$G$2,DataTable[#Headers],0))</f>
        <v>4.9021589886066703</v>
      </c>
    </row>
    <row r="978" spans="1:1" x14ac:dyDescent="0.3">
      <c r="A978">
        <f ca="1">OFFSET('Water Data'!A978,,MATCH(Histogram!$G$2,DataTable[#Headers],0))</f>
        <v>6.86313624993993</v>
      </c>
    </row>
    <row r="979" spans="1:1" x14ac:dyDescent="0.3">
      <c r="A979">
        <f ca="1">OFFSET('Water Data'!A979,,MATCH(Histogram!$G$2,DataTable[#Headers],0))</f>
        <v>6.6695323796655401</v>
      </c>
    </row>
    <row r="980" spans="1:1" x14ac:dyDescent="0.3">
      <c r="A980">
        <f ca="1">OFFSET('Water Data'!A980,,MATCH(Histogram!$G$2,DataTable[#Headers],0))</f>
        <v>7.5956699836912698</v>
      </c>
    </row>
    <row r="981" spans="1:1" x14ac:dyDescent="0.3">
      <c r="A981">
        <f ca="1">OFFSET('Water Data'!A981,,MATCH(Histogram!$G$2,DataTable[#Headers],0))</f>
        <v>8.1630763825582697</v>
      </c>
    </row>
    <row r="982" spans="1:1" x14ac:dyDescent="0.3">
      <c r="A982">
        <f ca="1">OFFSET('Water Data'!A982,,MATCH(Histogram!$G$2,DataTable[#Headers],0))</f>
        <v>8.8702782599279306</v>
      </c>
    </row>
    <row r="983" spans="1:1" x14ac:dyDescent="0.3">
      <c r="A983">
        <f ca="1">OFFSET('Water Data'!A983,,MATCH(Histogram!$G$2,DataTable[#Headers],0))</f>
        <v>8.7696760216767302</v>
      </c>
    </row>
    <row r="984" spans="1:1" x14ac:dyDescent="0.3">
      <c r="A984">
        <f ca="1">OFFSET('Water Data'!A984,,MATCH(Histogram!$G$2,DataTable[#Headers],0))</f>
        <v>4.7373912568026499</v>
      </c>
    </row>
    <row r="985" spans="1:1" x14ac:dyDescent="0.3">
      <c r="A985">
        <f ca="1">OFFSET('Water Data'!A985,,MATCH(Histogram!$G$2,DataTable[#Headers],0))</f>
        <v>7.7908748623214299</v>
      </c>
    </row>
    <row r="986" spans="1:1" x14ac:dyDescent="0.3">
      <c r="A986">
        <f ca="1">OFFSET('Water Data'!A986,,MATCH(Histogram!$G$2,DataTable[#Headers],0))</f>
        <v>7.080794504276815</v>
      </c>
    </row>
    <row r="987" spans="1:1" x14ac:dyDescent="0.3">
      <c r="A987">
        <f ca="1">OFFSET('Water Data'!A987,,MATCH(Histogram!$G$2,DataTable[#Headers],0))</f>
        <v>6.0873061000000801</v>
      </c>
    </row>
    <row r="988" spans="1:1" x14ac:dyDescent="0.3">
      <c r="A988">
        <f ca="1">OFFSET('Water Data'!A988,,MATCH(Histogram!$G$2,DataTable[#Headers],0))</f>
        <v>7.6512942259201999</v>
      </c>
    </row>
    <row r="989" spans="1:1" x14ac:dyDescent="0.3">
      <c r="A989">
        <f ca="1">OFFSET('Water Data'!A989,,MATCH(Histogram!$G$2,DataTable[#Headers],0))</f>
        <v>4.7714906689489398</v>
      </c>
    </row>
    <row r="990" spans="1:1" x14ac:dyDescent="0.3">
      <c r="A990">
        <f ca="1">OFFSET('Water Data'!A990,,MATCH(Histogram!$G$2,DataTable[#Headers],0))</f>
        <v>7.080794504276815</v>
      </c>
    </row>
    <row r="991" spans="1:1" x14ac:dyDescent="0.3">
      <c r="A991">
        <f ca="1">OFFSET('Water Data'!A991,,MATCH(Histogram!$G$2,DataTable[#Headers],0))</f>
        <v>5.39205760659185</v>
      </c>
    </row>
    <row r="992" spans="1:1" x14ac:dyDescent="0.3">
      <c r="A992">
        <f ca="1">OFFSET('Water Data'!A992,,MATCH(Histogram!$G$2,DataTable[#Headers],0))</f>
        <v>5.4772830494763296</v>
      </c>
    </row>
    <row r="993" spans="1:1" x14ac:dyDescent="0.3">
      <c r="A993">
        <f ca="1">OFFSET('Water Data'!A993,,MATCH(Histogram!$G$2,DataTable[#Headers],0))</f>
        <v>6.3641556740658096</v>
      </c>
    </row>
    <row r="994" spans="1:1" x14ac:dyDescent="0.3">
      <c r="A994">
        <f ca="1">OFFSET('Water Data'!A994,,MATCH(Histogram!$G$2,DataTable[#Headers],0))</f>
        <v>7.080794504276815</v>
      </c>
    </row>
    <row r="995" spans="1:1" x14ac:dyDescent="0.3">
      <c r="A995">
        <f ca="1">OFFSET('Water Data'!A995,,MATCH(Histogram!$G$2,DataTable[#Headers],0))</f>
        <v>8.3479494825018801</v>
      </c>
    </row>
    <row r="996" spans="1:1" x14ac:dyDescent="0.3">
      <c r="A996">
        <f ca="1">OFFSET('Water Data'!A996,,MATCH(Histogram!$G$2,DataTable[#Headers],0))</f>
        <v>6.6159816516664902</v>
      </c>
    </row>
    <row r="997" spans="1:1" x14ac:dyDescent="0.3">
      <c r="A997">
        <f ca="1">OFFSET('Water Data'!A997,,MATCH(Histogram!$G$2,DataTable[#Headers],0))</f>
        <v>8.3123795030923393</v>
      </c>
    </row>
    <row r="998" spans="1:1" x14ac:dyDescent="0.3">
      <c r="A998">
        <f ca="1">OFFSET('Water Data'!A998,,MATCH(Histogram!$G$2,DataTable[#Headers],0))</f>
        <v>6.8362249386776002</v>
      </c>
    </row>
    <row r="999" spans="1:1" x14ac:dyDescent="0.3">
      <c r="A999">
        <f ca="1">OFFSET('Water Data'!A999,,MATCH(Histogram!$G$2,DataTable[#Headers],0))</f>
        <v>6.3854708976894798</v>
      </c>
    </row>
    <row r="1000" spans="1:1" x14ac:dyDescent="0.3">
      <c r="A1000">
        <f ca="1">OFFSET('Water Data'!A1000,,MATCH(Histogram!$G$2,DataTable[#Headers],0))</f>
        <v>6.4900371749288999</v>
      </c>
    </row>
    <row r="1001" spans="1:1" x14ac:dyDescent="0.3">
      <c r="A1001">
        <f ca="1">OFFSET('Water Data'!A1001,,MATCH(Histogram!$G$2,DataTable[#Headers],0))</f>
        <v>7.080794504276815</v>
      </c>
    </row>
    <row r="1002" spans="1:1" x14ac:dyDescent="0.3">
      <c r="A1002">
        <f ca="1">OFFSET('Water Data'!A1002,,MATCH(Histogram!$G$2,DataTable[#Headers],0))</f>
        <v>6.6488491860913799</v>
      </c>
    </row>
    <row r="1003" spans="1:1" x14ac:dyDescent="0.3">
      <c r="A1003">
        <f ca="1">OFFSET('Water Data'!A1003,,MATCH(Histogram!$G$2,DataTable[#Headers],0))</f>
        <v>7.080794504276815</v>
      </c>
    </row>
    <row r="1004" spans="1:1" x14ac:dyDescent="0.3">
      <c r="A1004">
        <f ca="1">OFFSET('Water Data'!A1004,,MATCH(Histogram!$G$2,DataTable[#Headers],0))</f>
        <v>9.3235838582845005</v>
      </c>
    </row>
    <row r="1005" spans="1:1" x14ac:dyDescent="0.3">
      <c r="A1005">
        <f ca="1">OFFSET('Water Data'!A1005,,MATCH(Histogram!$G$2,DataTable[#Headers],0))</f>
        <v>4.5819687278808701</v>
      </c>
    </row>
    <row r="1006" spans="1:1" x14ac:dyDescent="0.3">
      <c r="A1006">
        <f ca="1">OFFSET('Water Data'!A1006,,MATCH(Histogram!$G$2,DataTable[#Headers],0))</f>
        <v>7.8848419932045699</v>
      </c>
    </row>
    <row r="1007" spans="1:1" x14ac:dyDescent="0.3">
      <c r="A1007">
        <f ca="1">OFFSET('Water Data'!A1007,,MATCH(Histogram!$G$2,DataTable[#Headers],0))</f>
        <v>6.1688385392812704</v>
      </c>
    </row>
    <row r="1008" spans="1:1" x14ac:dyDescent="0.3">
      <c r="A1008">
        <f ca="1">OFFSET('Water Data'!A1008,,MATCH(Histogram!$G$2,DataTable[#Headers],0))</f>
        <v>7.2308453065531699</v>
      </c>
    </row>
    <row r="1009" spans="1:1" x14ac:dyDescent="0.3">
      <c r="A1009">
        <f ca="1">OFFSET('Water Data'!A1009,,MATCH(Histogram!$G$2,DataTable[#Headers],0))</f>
        <v>7.080794504276815</v>
      </c>
    </row>
    <row r="1010" spans="1:1" x14ac:dyDescent="0.3">
      <c r="A1010">
        <f ca="1">OFFSET('Water Data'!A1010,,MATCH(Histogram!$G$2,DataTable[#Headers],0))</f>
        <v>8.6931043263093208</v>
      </c>
    </row>
    <row r="1011" spans="1:1" x14ac:dyDescent="0.3">
      <c r="A1011">
        <f ca="1">OFFSET('Water Data'!A1011,,MATCH(Histogram!$G$2,DataTable[#Headers],0))</f>
        <v>7.080794504276815</v>
      </c>
    </row>
    <row r="1012" spans="1:1" x14ac:dyDescent="0.3">
      <c r="A1012">
        <f ca="1">OFFSET('Water Data'!A1012,,MATCH(Histogram!$G$2,DataTable[#Headers],0))</f>
        <v>4.7974601816599698</v>
      </c>
    </row>
    <row r="1013" spans="1:1" x14ac:dyDescent="0.3">
      <c r="A1013">
        <f ca="1">OFFSET('Water Data'!A1013,,MATCH(Histogram!$G$2,DataTable[#Headers],0))</f>
        <v>9.3191763930775693</v>
      </c>
    </row>
    <row r="1014" spans="1:1" x14ac:dyDescent="0.3">
      <c r="A1014">
        <f ca="1">OFFSET('Water Data'!A1014,,MATCH(Histogram!$G$2,DataTable[#Headers],0))</f>
        <v>7.5816875774494497</v>
      </c>
    </row>
    <row r="1015" spans="1:1" x14ac:dyDescent="0.3">
      <c r="A1015">
        <f ca="1">OFFSET('Water Data'!A1015,,MATCH(Histogram!$G$2,DataTable[#Headers],0))</f>
        <v>5.3482136585970599</v>
      </c>
    </row>
    <row r="1016" spans="1:1" x14ac:dyDescent="0.3">
      <c r="A1016">
        <f ca="1">OFFSET('Water Data'!A1016,,MATCH(Histogram!$G$2,DataTable[#Headers],0))</f>
        <v>5.4878763626101899</v>
      </c>
    </row>
    <row r="1017" spans="1:1" x14ac:dyDescent="0.3">
      <c r="A1017">
        <f ca="1">OFFSET('Water Data'!A1017,,MATCH(Histogram!$G$2,DataTable[#Headers],0))</f>
        <v>7.080794504276815</v>
      </c>
    </row>
    <row r="1018" spans="1:1" x14ac:dyDescent="0.3">
      <c r="A1018">
        <f ca="1">OFFSET('Water Data'!A1018,,MATCH(Histogram!$G$2,DataTable[#Headers],0))</f>
        <v>8.3159590714509708</v>
      </c>
    </row>
    <row r="1019" spans="1:1" x14ac:dyDescent="0.3">
      <c r="A1019">
        <f ca="1">OFFSET('Water Data'!A1019,,MATCH(Histogram!$G$2,DataTable[#Headers],0))</f>
        <v>8.55107774771961</v>
      </c>
    </row>
    <row r="1020" spans="1:1" x14ac:dyDescent="0.3">
      <c r="A1020">
        <f ca="1">OFFSET('Water Data'!A1020,,MATCH(Histogram!$G$2,DataTable[#Headers],0))</f>
        <v>6.0131609664611103</v>
      </c>
    </row>
    <row r="1021" spans="1:1" x14ac:dyDescent="0.3">
      <c r="A1021">
        <f ca="1">OFFSET('Water Data'!A1021,,MATCH(Histogram!$G$2,DataTable[#Headers],0))</f>
        <v>5.7440675374326799</v>
      </c>
    </row>
    <row r="1022" spans="1:1" x14ac:dyDescent="0.3">
      <c r="A1022">
        <f ca="1">OFFSET('Water Data'!A1022,,MATCH(Histogram!$G$2,DataTable[#Headers],0))</f>
        <v>5.2189896514819303</v>
      </c>
    </row>
    <row r="1023" spans="1:1" x14ac:dyDescent="0.3">
      <c r="A1023">
        <f ca="1">OFFSET('Water Data'!A1023,,MATCH(Histogram!$G$2,DataTable[#Headers],0))</f>
        <v>7.080794504276815</v>
      </c>
    </row>
    <row r="1024" spans="1:1" x14ac:dyDescent="0.3">
      <c r="A1024">
        <f ca="1">OFFSET('Water Data'!A1024,,MATCH(Histogram!$G$2,DataTable[#Headers],0))</f>
        <v>7.4587076827919896</v>
      </c>
    </row>
    <row r="1025" spans="1:1" x14ac:dyDescent="0.3">
      <c r="A1025">
        <f ca="1">OFFSET('Water Data'!A1025,,MATCH(Histogram!$G$2,DataTable[#Headers],0))</f>
        <v>11.027879862695199</v>
      </c>
    </row>
    <row r="1026" spans="1:1" x14ac:dyDescent="0.3">
      <c r="A1026">
        <f ca="1">OFFSET('Water Data'!A1026,,MATCH(Histogram!$G$2,DataTable[#Headers],0))</f>
        <v>6.7295801901085603</v>
      </c>
    </row>
    <row r="1027" spans="1:1" x14ac:dyDescent="0.3">
      <c r="A1027">
        <f ca="1">OFFSET('Water Data'!A1027,,MATCH(Histogram!$G$2,DataTable[#Headers],0))</f>
        <v>4.1502142997453504</v>
      </c>
    </row>
    <row r="1028" spans="1:1" x14ac:dyDescent="0.3">
      <c r="A1028">
        <f ca="1">OFFSET('Water Data'!A1028,,MATCH(Histogram!$G$2,DataTable[#Headers],0))</f>
        <v>7.1593983109532502</v>
      </c>
    </row>
    <row r="1029" spans="1:1" x14ac:dyDescent="0.3">
      <c r="A1029">
        <f ca="1">OFFSET('Water Data'!A1029,,MATCH(Histogram!$G$2,DataTable[#Headers],0))</f>
        <v>7.080794504276815</v>
      </c>
    </row>
    <row r="1030" spans="1:1" x14ac:dyDescent="0.3">
      <c r="A1030">
        <f ca="1">OFFSET('Water Data'!A1030,,MATCH(Histogram!$G$2,DataTable[#Headers],0))</f>
        <v>6.2096974367753504</v>
      </c>
    </row>
    <row r="1031" spans="1:1" x14ac:dyDescent="0.3">
      <c r="A1031">
        <f ca="1">OFFSET('Water Data'!A1031,,MATCH(Histogram!$G$2,DataTable[#Headers],0))</f>
        <v>7.080794504276815</v>
      </c>
    </row>
    <row r="1032" spans="1:1" x14ac:dyDescent="0.3">
      <c r="A1032">
        <f ca="1">OFFSET('Water Data'!A1032,,MATCH(Histogram!$G$2,DataTable[#Headers],0))</f>
        <v>9.6085335938819103</v>
      </c>
    </row>
    <row r="1033" spans="1:1" x14ac:dyDescent="0.3">
      <c r="A1033">
        <f ca="1">OFFSET('Water Data'!A1033,,MATCH(Histogram!$G$2,DataTable[#Headers],0))</f>
        <v>5.3758959789268896</v>
      </c>
    </row>
    <row r="1034" spans="1:1" x14ac:dyDescent="0.3">
      <c r="A1034">
        <f ca="1">OFFSET('Water Data'!A1034,,MATCH(Histogram!$G$2,DataTable[#Headers],0))</f>
        <v>8.6971221596300392</v>
      </c>
    </row>
    <row r="1035" spans="1:1" x14ac:dyDescent="0.3">
      <c r="A1035">
        <f ca="1">OFFSET('Water Data'!A1035,,MATCH(Histogram!$G$2,DataTable[#Headers],0))</f>
        <v>7.7489285484864299</v>
      </c>
    </row>
    <row r="1036" spans="1:1" x14ac:dyDescent="0.3">
      <c r="A1036">
        <f ca="1">OFFSET('Water Data'!A1036,,MATCH(Histogram!$G$2,DataTable[#Headers],0))</f>
        <v>7.1179177460681</v>
      </c>
    </row>
    <row r="1037" spans="1:1" x14ac:dyDescent="0.3">
      <c r="A1037">
        <f ca="1">OFFSET('Water Data'!A1037,,MATCH(Histogram!$G$2,DataTable[#Headers],0))</f>
        <v>8.3100290200488498</v>
      </c>
    </row>
    <row r="1038" spans="1:1" x14ac:dyDescent="0.3">
      <c r="A1038">
        <f ca="1">OFFSET('Water Data'!A1038,,MATCH(Histogram!$G$2,DataTable[#Headers],0))</f>
        <v>5.5242965308964997</v>
      </c>
    </row>
    <row r="1039" spans="1:1" x14ac:dyDescent="0.3">
      <c r="A1039">
        <f ca="1">OFFSET('Water Data'!A1039,,MATCH(Histogram!$G$2,DataTable[#Headers],0))</f>
        <v>10.201425755101001</v>
      </c>
    </row>
    <row r="1040" spans="1:1" x14ac:dyDescent="0.3">
      <c r="A1040">
        <f ca="1">OFFSET('Water Data'!A1040,,MATCH(Histogram!$G$2,DataTable[#Headers],0))</f>
        <v>5.3681257542274503</v>
      </c>
    </row>
    <row r="1041" spans="1:1" x14ac:dyDescent="0.3">
      <c r="A1041">
        <f ca="1">OFFSET('Water Data'!A1041,,MATCH(Histogram!$G$2,DataTable[#Headers],0))</f>
        <v>8.9378024078552798</v>
      </c>
    </row>
    <row r="1042" spans="1:1" x14ac:dyDescent="0.3">
      <c r="A1042">
        <f ca="1">OFFSET('Water Data'!A1042,,MATCH(Histogram!$G$2,DataTable[#Headers],0))</f>
        <v>8.1242078263616797</v>
      </c>
    </row>
    <row r="1043" spans="1:1" x14ac:dyDescent="0.3">
      <c r="A1043">
        <f ca="1">OFFSET('Water Data'!A1043,,MATCH(Histogram!$G$2,DataTable[#Headers],0))</f>
        <v>7.1849731188040797</v>
      </c>
    </row>
    <row r="1044" spans="1:1" x14ac:dyDescent="0.3">
      <c r="A1044">
        <f ca="1">OFFSET('Water Data'!A1044,,MATCH(Histogram!$G$2,DataTable[#Headers],0))</f>
        <v>5.4994892864916602</v>
      </c>
    </row>
    <row r="1045" spans="1:1" x14ac:dyDescent="0.3">
      <c r="A1045">
        <f ca="1">OFFSET('Water Data'!A1045,,MATCH(Histogram!$G$2,DataTable[#Headers],0))</f>
        <v>7.080794504276815</v>
      </c>
    </row>
    <row r="1046" spans="1:1" x14ac:dyDescent="0.3">
      <c r="A1046">
        <f ca="1">OFFSET('Water Data'!A1046,,MATCH(Histogram!$G$2,DataTable[#Headers],0))</f>
        <v>5.3197690729349398</v>
      </c>
    </row>
    <row r="1047" spans="1:1" x14ac:dyDescent="0.3">
      <c r="A1047">
        <f ca="1">OFFSET('Water Data'!A1047,,MATCH(Histogram!$G$2,DataTable[#Headers],0))</f>
        <v>6.3691116313368799</v>
      </c>
    </row>
    <row r="1048" spans="1:1" x14ac:dyDescent="0.3">
      <c r="A1048">
        <f ca="1">OFFSET('Water Data'!A1048,,MATCH(Histogram!$G$2,DataTable[#Headers],0))</f>
        <v>6.7334938422808399</v>
      </c>
    </row>
    <row r="1049" spans="1:1" x14ac:dyDescent="0.3">
      <c r="A1049">
        <f ca="1">OFFSET('Water Data'!A1049,,MATCH(Histogram!$G$2,DataTable[#Headers],0))</f>
        <v>6.8830154024420498</v>
      </c>
    </row>
    <row r="1050" spans="1:1" x14ac:dyDescent="0.3">
      <c r="A1050">
        <f ca="1">OFFSET('Water Data'!A1050,,MATCH(Histogram!$G$2,DataTable[#Headers],0))</f>
        <v>8.0135164286107692</v>
      </c>
    </row>
    <row r="1051" spans="1:1" x14ac:dyDescent="0.3">
      <c r="A1051">
        <f ca="1">OFFSET('Water Data'!A1051,,MATCH(Histogram!$G$2,DataTable[#Headers],0))</f>
        <v>8.2720550912598707</v>
      </c>
    </row>
    <row r="1052" spans="1:1" x14ac:dyDescent="0.3">
      <c r="A1052">
        <f ca="1">OFFSET('Water Data'!A1052,,MATCH(Histogram!$G$2,DataTable[#Headers],0))</f>
        <v>8.7469859764719597</v>
      </c>
    </row>
    <row r="1053" spans="1:1" x14ac:dyDescent="0.3">
      <c r="A1053">
        <f ca="1">OFFSET('Water Data'!A1053,,MATCH(Histogram!$G$2,DataTable[#Headers],0))</f>
        <v>8.1548408554742196</v>
      </c>
    </row>
    <row r="1054" spans="1:1" x14ac:dyDescent="0.3">
      <c r="A1054">
        <f ca="1">OFFSET('Water Data'!A1054,,MATCH(Histogram!$G$2,DataTable[#Headers],0))</f>
        <v>9.0457205453346106</v>
      </c>
    </row>
    <row r="1055" spans="1:1" x14ac:dyDescent="0.3">
      <c r="A1055">
        <f ca="1">OFFSET('Water Data'!A1055,,MATCH(Histogram!$G$2,DataTable[#Headers],0))</f>
        <v>8.9224095589679706</v>
      </c>
    </row>
    <row r="1056" spans="1:1" x14ac:dyDescent="0.3">
      <c r="A1056">
        <f ca="1">OFFSET('Water Data'!A1056,,MATCH(Histogram!$G$2,DataTable[#Headers],0))</f>
        <v>5.9613015721885798</v>
      </c>
    </row>
    <row r="1057" spans="1:1" x14ac:dyDescent="0.3">
      <c r="A1057">
        <f ca="1">OFFSET('Water Data'!A1057,,MATCH(Histogram!$G$2,DataTable[#Headers],0))</f>
        <v>7.080794504276815</v>
      </c>
    </row>
    <row r="1058" spans="1:1" x14ac:dyDescent="0.3">
      <c r="A1058">
        <f ca="1">OFFSET('Water Data'!A1058,,MATCH(Histogram!$G$2,DataTable[#Headers],0))</f>
        <v>8.1844100064522909</v>
      </c>
    </row>
    <row r="1059" spans="1:1" x14ac:dyDescent="0.3">
      <c r="A1059">
        <f ca="1">OFFSET('Water Data'!A1059,,MATCH(Histogram!$G$2,DataTable[#Headers],0))</f>
        <v>7.6364540914718297</v>
      </c>
    </row>
    <row r="1060" spans="1:1" x14ac:dyDescent="0.3">
      <c r="A1060">
        <f ca="1">OFFSET('Water Data'!A1060,,MATCH(Histogram!$G$2,DataTable[#Headers],0))</f>
        <v>7.77538559327696</v>
      </c>
    </row>
    <row r="1061" spans="1:1" x14ac:dyDescent="0.3">
      <c r="A1061">
        <f ca="1">OFFSET('Water Data'!A1061,,MATCH(Histogram!$G$2,DataTable[#Headers],0))</f>
        <v>7.6171488708296904</v>
      </c>
    </row>
    <row r="1062" spans="1:1" x14ac:dyDescent="0.3">
      <c r="A1062">
        <f ca="1">OFFSET('Water Data'!A1062,,MATCH(Histogram!$G$2,DataTable[#Headers],0))</f>
        <v>6.6649345844026602</v>
      </c>
    </row>
    <row r="1063" spans="1:1" x14ac:dyDescent="0.3">
      <c r="A1063">
        <f ca="1">OFFSET('Water Data'!A1063,,MATCH(Histogram!$G$2,DataTable[#Headers],0))</f>
        <v>7.080794504276815</v>
      </c>
    </row>
    <row r="1064" spans="1:1" x14ac:dyDescent="0.3">
      <c r="A1064">
        <f ca="1">OFFSET('Water Data'!A1064,,MATCH(Histogram!$G$2,DataTable[#Headers],0))</f>
        <v>8.8153579526585197</v>
      </c>
    </row>
    <row r="1065" spans="1:1" x14ac:dyDescent="0.3">
      <c r="A1065">
        <f ca="1">OFFSET('Water Data'!A1065,,MATCH(Histogram!$G$2,DataTable[#Headers],0))</f>
        <v>7.7656355619771897</v>
      </c>
    </row>
    <row r="1066" spans="1:1" x14ac:dyDescent="0.3">
      <c r="A1066">
        <f ca="1">OFFSET('Water Data'!A1066,,MATCH(Histogram!$G$2,DataTable[#Headers],0))</f>
        <v>6.2251520129691098</v>
      </c>
    </row>
    <row r="1067" spans="1:1" x14ac:dyDescent="0.3">
      <c r="A1067">
        <f ca="1">OFFSET('Water Data'!A1067,,MATCH(Histogram!$G$2,DataTable[#Headers],0))</f>
        <v>7.080794504276815</v>
      </c>
    </row>
    <row r="1068" spans="1:1" x14ac:dyDescent="0.3">
      <c r="A1068">
        <f ca="1">OFFSET('Water Data'!A1068,,MATCH(Histogram!$G$2,DataTable[#Headers],0))</f>
        <v>8.5670438200383305</v>
      </c>
    </row>
    <row r="1069" spans="1:1" x14ac:dyDescent="0.3">
      <c r="A1069">
        <f ca="1">OFFSET('Water Data'!A1069,,MATCH(Histogram!$G$2,DataTable[#Headers],0))</f>
        <v>6.9941946752507898</v>
      </c>
    </row>
    <row r="1070" spans="1:1" x14ac:dyDescent="0.3">
      <c r="A1070">
        <f ca="1">OFFSET('Water Data'!A1070,,MATCH(Histogram!$G$2,DataTable[#Headers],0))</f>
        <v>3.3445885334830199</v>
      </c>
    </row>
    <row r="1071" spans="1:1" x14ac:dyDescent="0.3">
      <c r="A1071">
        <f ca="1">OFFSET('Water Data'!A1071,,MATCH(Histogram!$G$2,DataTable[#Headers],0))</f>
        <v>7.080794504276815</v>
      </c>
    </row>
    <row r="1072" spans="1:1" x14ac:dyDescent="0.3">
      <c r="A1072">
        <f ca="1">OFFSET('Water Data'!A1072,,MATCH(Histogram!$G$2,DataTable[#Headers],0))</f>
        <v>7.080794504276815</v>
      </c>
    </row>
    <row r="1073" spans="1:1" x14ac:dyDescent="0.3">
      <c r="A1073">
        <f ca="1">OFFSET('Water Data'!A1073,,MATCH(Histogram!$G$2,DataTable[#Headers],0))</f>
        <v>7.77446846884681</v>
      </c>
    </row>
    <row r="1074" spans="1:1" x14ac:dyDescent="0.3">
      <c r="A1074">
        <f ca="1">OFFSET('Water Data'!A1074,,MATCH(Histogram!$G$2,DataTable[#Headers],0))</f>
        <v>7.080794504276815</v>
      </c>
    </row>
    <row r="1075" spans="1:1" x14ac:dyDescent="0.3">
      <c r="A1075">
        <f ca="1">OFFSET('Water Data'!A1075,,MATCH(Histogram!$G$2,DataTable[#Headers],0))</f>
        <v>7.2034388489879797</v>
      </c>
    </row>
    <row r="1076" spans="1:1" x14ac:dyDescent="0.3">
      <c r="A1076">
        <f ca="1">OFFSET('Water Data'!A1076,,MATCH(Histogram!$G$2,DataTable[#Headers],0))</f>
        <v>6.1504876009024398</v>
      </c>
    </row>
    <row r="1077" spans="1:1" x14ac:dyDescent="0.3">
      <c r="A1077">
        <f ca="1">OFFSET('Water Data'!A1077,,MATCH(Histogram!$G$2,DataTable[#Headers],0))</f>
        <v>7.080794504276815</v>
      </c>
    </row>
    <row r="1078" spans="1:1" x14ac:dyDescent="0.3">
      <c r="A1078">
        <f ca="1">OFFSET('Water Data'!A1078,,MATCH(Histogram!$G$2,DataTable[#Headers],0))</f>
        <v>6.7675236582735003</v>
      </c>
    </row>
    <row r="1079" spans="1:1" x14ac:dyDescent="0.3">
      <c r="A1079">
        <f ca="1">OFFSET('Water Data'!A1079,,MATCH(Histogram!$G$2,DataTable[#Headers],0))</f>
        <v>8.0374303269215002</v>
      </c>
    </row>
    <row r="1080" spans="1:1" x14ac:dyDescent="0.3">
      <c r="A1080">
        <f ca="1">OFFSET('Water Data'!A1080,,MATCH(Histogram!$G$2,DataTable[#Headers],0))</f>
        <v>8.1771749737979693</v>
      </c>
    </row>
    <row r="1081" spans="1:1" x14ac:dyDescent="0.3">
      <c r="A1081">
        <f ca="1">OFFSET('Water Data'!A1081,,MATCH(Histogram!$G$2,DataTable[#Headers],0))</f>
        <v>6.7447990748899</v>
      </c>
    </row>
    <row r="1082" spans="1:1" x14ac:dyDescent="0.3">
      <c r="A1082">
        <f ca="1">OFFSET('Water Data'!A1082,,MATCH(Histogram!$G$2,DataTable[#Headers],0))</f>
        <v>7.6037754464959297</v>
      </c>
    </row>
    <row r="1083" spans="1:1" x14ac:dyDescent="0.3">
      <c r="A1083">
        <f ca="1">OFFSET('Water Data'!A1083,,MATCH(Histogram!$G$2,DataTable[#Headers],0))</f>
        <v>8.5461455551598693</v>
      </c>
    </row>
    <row r="1084" spans="1:1" x14ac:dyDescent="0.3">
      <c r="A1084">
        <f ca="1">OFFSET('Water Data'!A1084,,MATCH(Histogram!$G$2,DataTable[#Headers],0))</f>
        <v>5.43251208523776</v>
      </c>
    </row>
    <row r="1085" spans="1:1" x14ac:dyDescent="0.3">
      <c r="A1085">
        <f ca="1">OFFSET('Water Data'!A1085,,MATCH(Histogram!$G$2,DataTable[#Headers],0))</f>
        <v>7.7140893599548797</v>
      </c>
    </row>
    <row r="1086" spans="1:1" x14ac:dyDescent="0.3">
      <c r="A1086">
        <f ca="1">OFFSET('Water Data'!A1086,,MATCH(Histogram!$G$2,DataTable[#Headers],0))</f>
        <v>8.1545315110652705</v>
      </c>
    </row>
    <row r="1087" spans="1:1" x14ac:dyDescent="0.3">
      <c r="A1087">
        <f ca="1">OFFSET('Water Data'!A1087,,MATCH(Histogram!$G$2,DataTable[#Headers],0))</f>
        <v>7.080794504276815</v>
      </c>
    </row>
    <row r="1088" spans="1:1" x14ac:dyDescent="0.3">
      <c r="A1088">
        <f ca="1">OFFSET('Water Data'!A1088,,MATCH(Histogram!$G$2,DataTable[#Headers],0))</f>
        <v>7.8458799292367498</v>
      </c>
    </row>
    <row r="1089" spans="1:1" x14ac:dyDescent="0.3">
      <c r="A1089">
        <f ca="1">OFFSET('Water Data'!A1089,,MATCH(Histogram!$G$2,DataTable[#Headers],0))</f>
        <v>7.1564244945983102</v>
      </c>
    </row>
    <row r="1090" spans="1:1" x14ac:dyDescent="0.3">
      <c r="A1090">
        <f ca="1">OFFSET('Water Data'!A1090,,MATCH(Histogram!$G$2,DataTable[#Headers],0))</f>
        <v>5.6946942380274104</v>
      </c>
    </row>
    <row r="1091" spans="1:1" x14ac:dyDescent="0.3">
      <c r="A1091">
        <f ca="1">OFFSET('Water Data'!A1091,,MATCH(Histogram!$G$2,DataTable[#Headers],0))</f>
        <v>6.7076855563827804</v>
      </c>
    </row>
    <row r="1092" spans="1:1" x14ac:dyDescent="0.3">
      <c r="A1092">
        <f ca="1">OFFSET('Water Data'!A1092,,MATCH(Histogram!$G$2,DataTable[#Headers],0))</f>
        <v>4.77522195583692</v>
      </c>
    </row>
    <row r="1093" spans="1:1" x14ac:dyDescent="0.3">
      <c r="A1093">
        <f ca="1">OFFSET('Water Data'!A1093,,MATCH(Histogram!$G$2,DataTable[#Headers],0))</f>
        <v>7.080794504276815</v>
      </c>
    </row>
    <row r="1094" spans="1:1" x14ac:dyDescent="0.3">
      <c r="A1094">
        <f ca="1">OFFSET('Water Data'!A1094,,MATCH(Histogram!$G$2,DataTable[#Headers],0))</f>
        <v>7.080794504276815</v>
      </c>
    </row>
    <row r="1095" spans="1:1" x14ac:dyDescent="0.3">
      <c r="A1095">
        <f ca="1">OFFSET('Water Data'!A1095,,MATCH(Histogram!$G$2,DataTable[#Headers],0))</f>
        <v>8.5017114390230297</v>
      </c>
    </row>
    <row r="1096" spans="1:1" x14ac:dyDescent="0.3">
      <c r="A1096">
        <f ca="1">OFFSET('Water Data'!A1096,,MATCH(Histogram!$G$2,DataTable[#Headers],0))</f>
        <v>7.7412450586367401</v>
      </c>
    </row>
    <row r="1097" spans="1:1" x14ac:dyDescent="0.3">
      <c r="A1097">
        <f ca="1">OFFSET('Water Data'!A1097,,MATCH(Histogram!$G$2,DataTable[#Headers],0))</f>
        <v>4.1874908148117402</v>
      </c>
    </row>
    <row r="1098" spans="1:1" x14ac:dyDescent="0.3">
      <c r="A1098">
        <f ca="1">OFFSET('Water Data'!A1098,,MATCH(Histogram!$G$2,DataTable[#Headers],0))</f>
        <v>7.080794504276815</v>
      </c>
    </row>
    <row r="1099" spans="1:1" x14ac:dyDescent="0.3">
      <c r="A1099">
        <f ca="1">OFFSET('Water Data'!A1099,,MATCH(Histogram!$G$2,DataTable[#Headers],0))</f>
        <v>7.8080122115602704</v>
      </c>
    </row>
    <row r="1100" spans="1:1" x14ac:dyDescent="0.3">
      <c r="A1100">
        <f ca="1">OFFSET('Water Data'!A1100,,MATCH(Histogram!$G$2,DataTable[#Headers],0))</f>
        <v>5.8959489831871901</v>
      </c>
    </row>
    <row r="1101" spans="1:1" x14ac:dyDescent="0.3">
      <c r="A1101">
        <f ca="1">OFFSET('Water Data'!A1101,,MATCH(Histogram!$G$2,DataTable[#Headers],0))</f>
        <v>7.2696522528053604</v>
      </c>
    </row>
    <row r="1102" spans="1:1" x14ac:dyDescent="0.3">
      <c r="A1102">
        <f ca="1">OFFSET('Water Data'!A1102,,MATCH(Histogram!$G$2,DataTable[#Headers],0))</f>
        <v>7.080794504276815</v>
      </c>
    </row>
    <row r="1103" spans="1:1" x14ac:dyDescent="0.3">
      <c r="A1103">
        <f ca="1">OFFSET('Water Data'!A1103,,MATCH(Histogram!$G$2,DataTable[#Headers],0))</f>
        <v>9.4896009664999408</v>
      </c>
    </row>
    <row r="1104" spans="1:1" x14ac:dyDescent="0.3">
      <c r="A1104">
        <f ca="1">OFFSET('Water Data'!A1104,,MATCH(Histogram!$G$2,DataTable[#Headers],0))</f>
        <v>7.4579798269281596</v>
      </c>
    </row>
    <row r="1105" spans="1:1" x14ac:dyDescent="0.3">
      <c r="A1105">
        <f ca="1">OFFSET('Water Data'!A1105,,MATCH(Histogram!$G$2,DataTable[#Headers],0))</f>
        <v>7.9923203642363996</v>
      </c>
    </row>
    <row r="1106" spans="1:1" x14ac:dyDescent="0.3">
      <c r="A1106">
        <f ca="1">OFFSET('Water Data'!A1106,,MATCH(Histogram!$G$2,DataTable[#Headers],0))</f>
        <v>7.7463431153562796</v>
      </c>
    </row>
    <row r="1107" spans="1:1" x14ac:dyDescent="0.3">
      <c r="A1107">
        <f ca="1">OFFSET('Water Data'!A1107,,MATCH(Histogram!$G$2,DataTable[#Headers],0))</f>
        <v>8.2757956297011592</v>
      </c>
    </row>
    <row r="1108" spans="1:1" x14ac:dyDescent="0.3">
      <c r="A1108">
        <f ca="1">OFFSET('Water Data'!A1108,,MATCH(Histogram!$G$2,DataTable[#Headers],0))</f>
        <v>6.8799594521494498</v>
      </c>
    </row>
    <row r="1109" spans="1:1" x14ac:dyDescent="0.3">
      <c r="A1109">
        <f ca="1">OFFSET('Water Data'!A1109,,MATCH(Histogram!$G$2,DataTable[#Headers],0))</f>
        <v>6.79937551836188</v>
      </c>
    </row>
    <row r="1110" spans="1:1" x14ac:dyDescent="0.3">
      <c r="A1110">
        <f ca="1">OFFSET('Water Data'!A1110,,MATCH(Histogram!$G$2,DataTable[#Headers],0))</f>
        <v>8.1677676629728406</v>
      </c>
    </row>
    <row r="1111" spans="1:1" x14ac:dyDescent="0.3">
      <c r="A1111">
        <f ca="1">OFFSET('Water Data'!A1111,,MATCH(Histogram!$G$2,DataTable[#Headers],0))</f>
        <v>7.080794504276815</v>
      </c>
    </row>
    <row r="1112" spans="1:1" x14ac:dyDescent="0.3">
      <c r="A1112">
        <f ca="1">OFFSET('Water Data'!A1112,,MATCH(Histogram!$G$2,DataTable[#Headers],0))</f>
        <v>4.7364046074517496</v>
      </c>
    </row>
    <row r="1113" spans="1:1" x14ac:dyDescent="0.3">
      <c r="A1113">
        <f ca="1">OFFSET('Water Data'!A1113,,MATCH(Histogram!$G$2,DataTable[#Headers],0))</f>
        <v>5.9539238897410396</v>
      </c>
    </row>
    <row r="1114" spans="1:1" x14ac:dyDescent="0.3">
      <c r="A1114">
        <f ca="1">OFFSET('Water Data'!A1114,,MATCH(Histogram!$G$2,DataTable[#Headers],0))</f>
        <v>6.5789981622734004</v>
      </c>
    </row>
    <row r="1115" spans="1:1" x14ac:dyDescent="0.3">
      <c r="A1115">
        <f ca="1">OFFSET('Water Data'!A1115,,MATCH(Histogram!$G$2,DataTable[#Headers],0))</f>
        <v>8.7754857336841905</v>
      </c>
    </row>
    <row r="1116" spans="1:1" x14ac:dyDescent="0.3">
      <c r="A1116">
        <f ca="1">OFFSET('Water Data'!A1116,,MATCH(Histogram!$G$2,DataTable[#Headers],0))</f>
        <v>6.8503020324159598</v>
      </c>
    </row>
    <row r="1117" spans="1:1" x14ac:dyDescent="0.3">
      <c r="A1117">
        <f ca="1">OFFSET('Water Data'!A1117,,MATCH(Histogram!$G$2,DataTable[#Headers],0))</f>
        <v>8.7571105123476194</v>
      </c>
    </row>
    <row r="1118" spans="1:1" x14ac:dyDescent="0.3">
      <c r="A1118">
        <f ca="1">OFFSET('Water Data'!A1118,,MATCH(Histogram!$G$2,DataTable[#Headers],0))</f>
        <v>7.080794504276815</v>
      </c>
    </row>
    <row r="1119" spans="1:1" x14ac:dyDescent="0.3">
      <c r="A1119">
        <f ca="1">OFFSET('Water Data'!A1119,,MATCH(Histogram!$G$2,DataTable[#Headers],0))</f>
        <v>7.080794504276815</v>
      </c>
    </row>
    <row r="1120" spans="1:1" x14ac:dyDescent="0.3">
      <c r="A1120">
        <f ca="1">OFFSET('Water Data'!A1120,,MATCH(Histogram!$G$2,DataTable[#Headers],0))</f>
        <v>8.0732789522437294</v>
      </c>
    </row>
    <row r="1121" spans="1:1" x14ac:dyDescent="0.3">
      <c r="A1121">
        <f ca="1">OFFSET('Water Data'!A1121,,MATCH(Histogram!$G$2,DataTable[#Headers],0))</f>
        <v>5.0782741752214697</v>
      </c>
    </row>
    <row r="1122" spans="1:1" x14ac:dyDescent="0.3">
      <c r="A1122">
        <f ca="1">OFFSET('Water Data'!A1122,,MATCH(Histogram!$G$2,DataTable[#Headers],0))</f>
        <v>7.4449140149510296</v>
      </c>
    </row>
    <row r="1123" spans="1:1" x14ac:dyDescent="0.3">
      <c r="A1123">
        <f ca="1">OFFSET('Water Data'!A1123,,MATCH(Histogram!$G$2,DataTable[#Headers],0))</f>
        <v>9.4340058746540993</v>
      </c>
    </row>
    <row r="1124" spans="1:1" x14ac:dyDescent="0.3">
      <c r="A1124">
        <f ca="1">OFFSET('Water Data'!A1124,,MATCH(Histogram!$G$2,DataTable[#Headers],0))</f>
        <v>5.9059069542035703</v>
      </c>
    </row>
    <row r="1125" spans="1:1" x14ac:dyDescent="0.3">
      <c r="A1125">
        <f ca="1">OFFSET('Water Data'!A1125,,MATCH(Histogram!$G$2,DataTable[#Headers],0))</f>
        <v>5.8034969757641504</v>
      </c>
    </row>
    <row r="1126" spans="1:1" x14ac:dyDescent="0.3">
      <c r="A1126">
        <f ca="1">OFFSET('Water Data'!A1126,,MATCH(Histogram!$G$2,DataTable[#Headers],0))</f>
        <v>7.61715192193207</v>
      </c>
    </row>
    <row r="1127" spans="1:1" x14ac:dyDescent="0.3">
      <c r="A1127">
        <f ca="1">OFFSET('Water Data'!A1127,,MATCH(Histogram!$G$2,DataTable[#Headers],0))</f>
        <v>9.0084643344995499</v>
      </c>
    </row>
    <row r="1128" spans="1:1" x14ac:dyDescent="0.3">
      <c r="A1128">
        <f ca="1">OFFSET('Water Data'!A1128,,MATCH(Histogram!$G$2,DataTable[#Headers],0))</f>
        <v>5.4224457679088101</v>
      </c>
    </row>
    <row r="1129" spans="1:1" x14ac:dyDescent="0.3">
      <c r="A1129">
        <f ca="1">OFFSET('Water Data'!A1129,,MATCH(Histogram!$G$2,DataTable[#Headers],0))</f>
        <v>9.7781818127414404</v>
      </c>
    </row>
    <row r="1130" spans="1:1" x14ac:dyDescent="0.3">
      <c r="A1130">
        <f ca="1">OFFSET('Water Data'!A1130,,MATCH(Histogram!$G$2,DataTable[#Headers],0))</f>
        <v>5.20493876289071</v>
      </c>
    </row>
    <row r="1131" spans="1:1" x14ac:dyDescent="0.3">
      <c r="A1131">
        <f ca="1">OFFSET('Water Data'!A1131,,MATCH(Histogram!$G$2,DataTable[#Headers],0))</f>
        <v>4.8725608783710301</v>
      </c>
    </row>
    <row r="1132" spans="1:1" x14ac:dyDescent="0.3">
      <c r="A1132">
        <f ca="1">OFFSET('Water Data'!A1132,,MATCH(Histogram!$G$2,DataTable[#Headers],0))</f>
        <v>7.7939148043547597</v>
      </c>
    </row>
    <row r="1133" spans="1:1" x14ac:dyDescent="0.3">
      <c r="A1133">
        <f ca="1">OFFSET('Water Data'!A1133,,MATCH(Histogram!$G$2,DataTable[#Headers],0))</f>
        <v>7.080794504276815</v>
      </c>
    </row>
    <row r="1134" spans="1:1" x14ac:dyDescent="0.3">
      <c r="A1134">
        <f ca="1">OFFSET('Water Data'!A1134,,MATCH(Histogram!$G$2,DataTable[#Headers],0))</f>
        <v>7.0581826082351196</v>
      </c>
    </row>
    <row r="1135" spans="1:1" x14ac:dyDescent="0.3">
      <c r="A1135">
        <f ca="1">OFFSET('Water Data'!A1135,,MATCH(Histogram!$G$2,DataTable[#Headers],0))</f>
        <v>7.8903542735348999</v>
      </c>
    </row>
    <row r="1136" spans="1:1" x14ac:dyDescent="0.3">
      <c r="A1136">
        <f ca="1">OFFSET('Water Data'!A1136,,MATCH(Histogram!$G$2,DataTable[#Headers],0))</f>
        <v>7.5357001905712098</v>
      </c>
    </row>
    <row r="1137" spans="1:1" x14ac:dyDescent="0.3">
      <c r="A1137">
        <f ca="1">OFFSET('Water Data'!A1137,,MATCH(Histogram!$G$2,DataTable[#Headers],0))</f>
        <v>7.2025344155798399</v>
      </c>
    </row>
    <row r="1138" spans="1:1" x14ac:dyDescent="0.3">
      <c r="A1138">
        <f ca="1">OFFSET('Water Data'!A1138,,MATCH(Histogram!$G$2,DataTable[#Headers],0))</f>
        <v>7.080794504276815</v>
      </c>
    </row>
    <row r="1139" spans="1:1" x14ac:dyDescent="0.3">
      <c r="A1139">
        <f ca="1">OFFSET('Water Data'!A1139,,MATCH(Histogram!$G$2,DataTable[#Headers],0))</f>
        <v>8.7221437768411807</v>
      </c>
    </row>
    <row r="1140" spans="1:1" x14ac:dyDescent="0.3">
      <c r="A1140">
        <f ca="1">OFFSET('Water Data'!A1140,,MATCH(Histogram!$G$2,DataTable[#Headers],0))</f>
        <v>8.3526351755800192</v>
      </c>
    </row>
    <row r="1141" spans="1:1" x14ac:dyDescent="0.3">
      <c r="A1141">
        <f ca="1">OFFSET('Water Data'!A1141,,MATCH(Histogram!$G$2,DataTable[#Headers],0))</f>
        <v>6.2843857911113696</v>
      </c>
    </row>
    <row r="1142" spans="1:1" x14ac:dyDescent="0.3">
      <c r="A1142">
        <f ca="1">OFFSET('Water Data'!A1142,,MATCH(Histogram!$G$2,DataTable[#Headers],0))</f>
        <v>7.080794504276815</v>
      </c>
    </row>
    <row r="1143" spans="1:1" x14ac:dyDescent="0.3">
      <c r="A1143">
        <f ca="1">OFFSET('Water Data'!A1143,,MATCH(Histogram!$G$2,DataTable[#Headers],0))</f>
        <v>9.3056604803186094</v>
      </c>
    </row>
    <row r="1144" spans="1:1" x14ac:dyDescent="0.3">
      <c r="A1144">
        <f ca="1">OFFSET('Water Data'!A1144,,MATCH(Histogram!$G$2,DataTable[#Headers],0))</f>
        <v>4.9231788561996899</v>
      </c>
    </row>
    <row r="1145" spans="1:1" x14ac:dyDescent="0.3">
      <c r="A1145">
        <f ca="1">OFFSET('Water Data'!A1145,,MATCH(Histogram!$G$2,DataTable[#Headers],0))</f>
        <v>6.14301847979368</v>
      </c>
    </row>
    <row r="1146" spans="1:1" x14ac:dyDescent="0.3">
      <c r="A1146">
        <f ca="1">OFFSET('Water Data'!A1146,,MATCH(Histogram!$G$2,DataTable[#Headers],0))</f>
        <v>5.7445041570487501</v>
      </c>
    </row>
    <row r="1147" spans="1:1" x14ac:dyDescent="0.3">
      <c r="A1147">
        <f ca="1">OFFSET('Water Data'!A1147,,MATCH(Histogram!$G$2,DataTable[#Headers],0))</f>
        <v>6.6166491748749499</v>
      </c>
    </row>
    <row r="1148" spans="1:1" x14ac:dyDescent="0.3">
      <c r="A1148">
        <f ca="1">OFFSET('Water Data'!A1148,,MATCH(Histogram!$G$2,DataTable[#Headers],0))</f>
        <v>7.6234999202792304</v>
      </c>
    </row>
    <row r="1149" spans="1:1" x14ac:dyDescent="0.3">
      <c r="A1149">
        <f ca="1">OFFSET('Water Data'!A1149,,MATCH(Histogram!$G$2,DataTable[#Headers],0))</f>
        <v>7.8601064215051197</v>
      </c>
    </row>
    <row r="1150" spans="1:1" x14ac:dyDescent="0.3">
      <c r="A1150">
        <f ca="1">OFFSET('Water Data'!A1150,,MATCH(Histogram!$G$2,DataTable[#Headers],0))</f>
        <v>7.3931101525846197</v>
      </c>
    </row>
    <row r="1151" spans="1:1" x14ac:dyDescent="0.3">
      <c r="A1151">
        <f ca="1">OFFSET('Water Data'!A1151,,MATCH(Histogram!$G$2,DataTable[#Headers],0))</f>
        <v>7.080794504276815</v>
      </c>
    </row>
    <row r="1152" spans="1:1" x14ac:dyDescent="0.3">
      <c r="A1152">
        <f ca="1">OFFSET('Water Data'!A1152,,MATCH(Histogram!$G$2,DataTable[#Headers],0))</f>
        <v>5.5795170927079898</v>
      </c>
    </row>
    <row r="1153" spans="1:1" x14ac:dyDescent="0.3">
      <c r="A1153">
        <f ca="1">OFFSET('Water Data'!A1153,,MATCH(Histogram!$G$2,DataTable[#Headers],0))</f>
        <v>4.3035746074827701</v>
      </c>
    </row>
    <row r="1154" spans="1:1" x14ac:dyDescent="0.3">
      <c r="A1154">
        <f ca="1">OFFSET('Water Data'!A1154,,MATCH(Histogram!$G$2,DataTable[#Headers],0))</f>
        <v>7.3107156957443697</v>
      </c>
    </row>
    <row r="1155" spans="1:1" x14ac:dyDescent="0.3">
      <c r="A1155">
        <f ca="1">OFFSET('Water Data'!A1155,,MATCH(Histogram!$G$2,DataTable[#Headers],0))</f>
        <v>6.4177024761034698</v>
      </c>
    </row>
    <row r="1156" spans="1:1" x14ac:dyDescent="0.3">
      <c r="A1156">
        <f ca="1">OFFSET('Water Data'!A1156,,MATCH(Histogram!$G$2,DataTable[#Headers],0))</f>
        <v>7.080794504276815</v>
      </c>
    </row>
    <row r="1157" spans="1:1" x14ac:dyDescent="0.3">
      <c r="A1157">
        <f ca="1">OFFSET('Water Data'!A1157,,MATCH(Histogram!$G$2,DataTable[#Headers],0))</f>
        <v>10.774318090075001</v>
      </c>
    </row>
    <row r="1158" spans="1:1" x14ac:dyDescent="0.3">
      <c r="A1158">
        <f ca="1">OFFSET('Water Data'!A1158,,MATCH(Histogram!$G$2,DataTable[#Headers],0))</f>
        <v>5.0364539760087501</v>
      </c>
    </row>
    <row r="1159" spans="1:1" x14ac:dyDescent="0.3">
      <c r="A1159">
        <f ca="1">OFFSET('Water Data'!A1159,,MATCH(Histogram!$G$2,DataTable[#Headers],0))</f>
        <v>7.080794504276815</v>
      </c>
    </row>
    <row r="1160" spans="1:1" x14ac:dyDescent="0.3">
      <c r="A1160">
        <f ca="1">OFFSET('Water Data'!A1160,,MATCH(Histogram!$G$2,DataTable[#Headers],0))</f>
        <v>10.415044013649</v>
      </c>
    </row>
    <row r="1161" spans="1:1" x14ac:dyDescent="0.3">
      <c r="A1161">
        <f ca="1">OFFSET('Water Data'!A1161,,MATCH(Histogram!$G$2,DataTable[#Headers],0))</f>
        <v>8.4186066500413297</v>
      </c>
    </row>
    <row r="1162" spans="1:1" x14ac:dyDescent="0.3">
      <c r="A1162">
        <f ca="1">OFFSET('Water Data'!A1162,,MATCH(Histogram!$G$2,DataTable[#Headers],0))</f>
        <v>7.8086411364955204</v>
      </c>
    </row>
    <row r="1163" spans="1:1" x14ac:dyDescent="0.3">
      <c r="A1163">
        <f ca="1">OFFSET('Water Data'!A1163,,MATCH(Histogram!$G$2,DataTable[#Headers],0))</f>
        <v>7.5579636297904997</v>
      </c>
    </row>
    <row r="1164" spans="1:1" x14ac:dyDescent="0.3">
      <c r="A1164">
        <f ca="1">OFFSET('Water Data'!A1164,,MATCH(Histogram!$G$2,DataTable[#Headers],0))</f>
        <v>11.2445071427</v>
      </c>
    </row>
    <row r="1165" spans="1:1" x14ac:dyDescent="0.3">
      <c r="A1165">
        <f ca="1">OFFSET('Water Data'!A1165,,MATCH(Histogram!$G$2,DataTable[#Headers],0))</f>
        <v>5.7288237793038004</v>
      </c>
    </row>
    <row r="1166" spans="1:1" x14ac:dyDescent="0.3">
      <c r="A1166">
        <f ca="1">OFFSET('Water Data'!A1166,,MATCH(Histogram!$G$2,DataTable[#Headers],0))</f>
        <v>10.4868084160256</v>
      </c>
    </row>
    <row r="1167" spans="1:1" x14ac:dyDescent="0.3">
      <c r="A1167">
        <f ca="1">OFFSET('Water Data'!A1167,,MATCH(Histogram!$G$2,DataTable[#Headers],0))</f>
        <v>3.7921257317803998</v>
      </c>
    </row>
    <row r="1168" spans="1:1" x14ac:dyDescent="0.3">
      <c r="A1168">
        <f ca="1">OFFSET('Water Data'!A1168,,MATCH(Histogram!$G$2,DataTable[#Headers],0))</f>
        <v>5.7162513541562099</v>
      </c>
    </row>
    <row r="1169" spans="1:1" x14ac:dyDescent="0.3">
      <c r="A1169">
        <f ca="1">OFFSET('Water Data'!A1169,,MATCH(Histogram!$G$2,DataTable[#Headers],0))</f>
        <v>7.080794504276815</v>
      </c>
    </row>
    <row r="1170" spans="1:1" x14ac:dyDescent="0.3">
      <c r="A1170">
        <f ca="1">OFFSET('Water Data'!A1170,,MATCH(Histogram!$G$2,DataTable[#Headers],0))</f>
        <v>5.4736033982479801</v>
      </c>
    </row>
    <row r="1171" spans="1:1" x14ac:dyDescent="0.3">
      <c r="A1171">
        <f ca="1">OFFSET('Water Data'!A1171,,MATCH(Histogram!$G$2,DataTable[#Headers],0))</f>
        <v>7.080794504276815</v>
      </c>
    </row>
    <row r="1172" spans="1:1" x14ac:dyDescent="0.3">
      <c r="A1172">
        <f ca="1">OFFSET('Water Data'!A1172,,MATCH(Histogram!$G$2,DataTable[#Headers],0))</f>
        <v>6.7709268840408399</v>
      </c>
    </row>
    <row r="1173" spans="1:1" x14ac:dyDescent="0.3">
      <c r="A1173">
        <f ca="1">OFFSET('Water Data'!A1173,,MATCH(Histogram!$G$2,DataTable[#Headers],0))</f>
        <v>6.0433600837118204</v>
      </c>
    </row>
    <row r="1174" spans="1:1" x14ac:dyDescent="0.3">
      <c r="A1174">
        <f ca="1">OFFSET('Water Data'!A1174,,MATCH(Histogram!$G$2,DataTable[#Headers],0))</f>
        <v>7.080794504276815</v>
      </c>
    </row>
    <row r="1175" spans="1:1" x14ac:dyDescent="0.3">
      <c r="A1175">
        <f ca="1">OFFSET('Water Data'!A1175,,MATCH(Histogram!$G$2,DataTable[#Headers],0))</f>
        <v>6.3204278229527802</v>
      </c>
    </row>
    <row r="1176" spans="1:1" x14ac:dyDescent="0.3">
      <c r="A1176">
        <f ca="1">OFFSET('Water Data'!A1176,,MATCH(Histogram!$G$2,DataTable[#Headers],0))</f>
        <v>9.1854175022077893</v>
      </c>
    </row>
    <row r="1177" spans="1:1" x14ac:dyDescent="0.3">
      <c r="A1177">
        <f ca="1">OFFSET('Water Data'!A1177,,MATCH(Histogram!$G$2,DataTable[#Headers],0))</f>
        <v>8.6847786715253097</v>
      </c>
    </row>
    <row r="1178" spans="1:1" x14ac:dyDescent="0.3">
      <c r="A1178">
        <f ca="1">OFFSET('Water Data'!A1178,,MATCH(Histogram!$G$2,DataTable[#Headers],0))</f>
        <v>7.9617214631655697</v>
      </c>
    </row>
    <row r="1179" spans="1:1" x14ac:dyDescent="0.3">
      <c r="A1179">
        <f ca="1">OFFSET('Water Data'!A1179,,MATCH(Histogram!$G$2,DataTable[#Headers],0))</f>
        <v>5.4841512535049501</v>
      </c>
    </row>
    <row r="1180" spans="1:1" x14ac:dyDescent="0.3">
      <c r="A1180">
        <f ca="1">OFFSET('Water Data'!A1180,,MATCH(Histogram!$G$2,DataTable[#Headers],0))</f>
        <v>7.1869311223481098</v>
      </c>
    </row>
    <row r="1181" spans="1:1" x14ac:dyDescent="0.3">
      <c r="A1181">
        <f ca="1">OFFSET('Water Data'!A1181,,MATCH(Histogram!$G$2,DataTable[#Headers],0))</f>
        <v>5.4708024844001404</v>
      </c>
    </row>
    <row r="1182" spans="1:1" x14ac:dyDescent="0.3">
      <c r="A1182">
        <f ca="1">OFFSET('Water Data'!A1182,,MATCH(Histogram!$G$2,DataTable[#Headers],0))</f>
        <v>7.080794504276815</v>
      </c>
    </row>
    <row r="1183" spans="1:1" x14ac:dyDescent="0.3">
      <c r="A1183">
        <f ca="1">OFFSET('Water Data'!A1183,,MATCH(Histogram!$G$2,DataTable[#Headers],0))</f>
        <v>9.7927277685554497</v>
      </c>
    </row>
    <row r="1184" spans="1:1" x14ac:dyDescent="0.3">
      <c r="A1184">
        <f ca="1">OFFSET('Water Data'!A1184,,MATCH(Histogram!$G$2,DataTable[#Headers],0))</f>
        <v>3.6371706253557998</v>
      </c>
    </row>
    <row r="1185" spans="1:1" x14ac:dyDescent="0.3">
      <c r="A1185">
        <f ca="1">OFFSET('Water Data'!A1185,,MATCH(Histogram!$G$2,DataTable[#Headers],0))</f>
        <v>7.0647890814280503</v>
      </c>
    </row>
    <row r="1186" spans="1:1" x14ac:dyDescent="0.3">
      <c r="A1186">
        <f ca="1">OFFSET('Water Data'!A1186,,MATCH(Histogram!$G$2,DataTable[#Headers],0))</f>
        <v>6.6320315685881797</v>
      </c>
    </row>
    <row r="1187" spans="1:1" x14ac:dyDescent="0.3">
      <c r="A1187">
        <f ca="1">OFFSET('Water Data'!A1187,,MATCH(Histogram!$G$2,DataTable[#Headers],0))</f>
        <v>5.9139566878534202</v>
      </c>
    </row>
    <row r="1188" spans="1:1" x14ac:dyDescent="0.3">
      <c r="A1188">
        <f ca="1">OFFSET('Water Data'!A1188,,MATCH(Histogram!$G$2,DataTable[#Headers],0))</f>
        <v>9.4847032540032892</v>
      </c>
    </row>
    <row r="1189" spans="1:1" x14ac:dyDescent="0.3">
      <c r="A1189">
        <f ca="1">OFFSET('Water Data'!A1189,,MATCH(Histogram!$G$2,DataTable[#Headers],0))</f>
        <v>8.4474044884381296</v>
      </c>
    </row>
    <row r="1190" spans="1:1" x14ac:dyDescent="0.3">
      <c r="A1190">
        <f ca="1">OFFSET('Water Data'!A1190,,MATCH(Histogram!$G$2,DataTable[#Headers],0))</f>
        <v>7.7274211406587403</v>
      </c>
    </row>
    <row r="1191" spans="1:1" x14ac:dyDescent="0.3">
      <c r="A1191">
        <f ca="1">OFFSET('Water Data'!A1191,,MATCH(Histogram!$G$2,DataTable[#Headers],0))</f>
        <v>6.8593237255290198</v>
      </c>
    </row>
    <row r="1192" spans="1:1" x14ac:dyDescent="0.3">
      <c r="A1192">
        <f ca="1">OFFSET('Water Data'!A1192,,MATCH(Histogram!$G$2,DataTable[#Headers],0))</f>
        <v>5.84678669749667</v>
      </c>
    </row>
    <row r="1193" spans="1:1" x14ac:dyDescent="0.3">
      <c r="A1193">
        <f ca="1">OFFSET('Water Data'!A1193,,MATCH(Histogram!$G$2,DataTable[#Headers],0))</f>
        <v>6.3000017665889096</v>
      </c>
    </row>
    <row r="1194" spans="1:1" x14ac:dyDescent="0.3">
      <c r="A1194">
        <f ca="1">OFFSET('Water Data'!A1194,,MATCH(Histogram!$G$2,DataTable[#Headers],0))</f>
        <v>6.6464699224892803</v>
      </c>
    </row>
    <row r="1195" spans="1:1" x14ac:dyDescent="0.3">
      <c r="A1195">
        <f ca="1">OFFSET('Water Data'!A1195,,MATCH(Histogram!$G$2,DataTable[#Headers],0))</f>
        <v>7.3134467555759599</v>
      </c>
    </row>
    <row r="1196" spans="1:1" x14ac:dyDescent="0.3">
      <c r="A1196">
        <f ca="1">OFFSET('Water Data'!A1196,,MATCH(Histogram!$G$2,DataTable[#Headers],0))</f>
        <v>6.5726563888573502</v>
      </c>
    </row>
    <row r="1197" spans="1:1" x14ac:dyDescent="0.3">
      <c r="A1197">
        <f ca="1">OFFSET('Water Data'!A1197,,MATCH(Histogram!$G$2,DataTable[#Headers],0))</f>
        <v>6.0024146119419699</v>
      </c>
    </row>
    <row r="1198" spans="1:1" x14ac:dyDescent="0.3">
      <c r="A1198">
        <f ca="1">OFFSET('Water Data'!A1198,,MATCH(Histogram!$G$2,DataTable[#Headers],0))</f>
        <v>7.080794504276815</v>
      </c>
    </row>
    <row r="1199" spans="1:1" x14ac:dyDescent="0.3">
      <c r="A1199">
        <f ca="1">OFFSET('Water Data'!A1199,,MATCH(Histogram!$G$2,DataTable[#Headers],0))</f>
        <v>5.9360571099681803</v>
      </c>
    </row>
    <row r="1200" spans="1:1" x14ac:dyDescent="0.3">
      <c r="A1200">
        <f ca="1">OFFSET('Water Data'!A1200,,MATCH(Histogram!$G$2,DataTable[#Headers],0))</f>
        <v>7.59108984831661</v>
      </c>
    </row>
    <row r="1201" spans="1:1" x14ac:dyDescent="0.3">
      <c r="A1201">
        <f ca="1">OFFSET('Water Data'!A1201,,MATCH(Histogram!$G$2,DataTable[#Headers],0))</f>
        <v>6.8757461523921499</v>
      </c>
    </row>
    <row r="1202" spans="1:1" x14ac:dyDescent="0.3">
      <c r="A1202">
        <f ca="1">OFFSET('Water Data'!A1202,,MATCH(Histogram!$G$2,DataTable[#Headers],0))</f>
        <v>8.0162791033608691</v>
      </c>
    </row>
    <row r="1203" spans="1:1" x14ac:dyDescent="0.3">
      <c r="A1203">
        <f ca="1">OFFSET('Water Data'!A1203,,MATCH(Histogram!$G$2,DataTable[#Headers],0))</f>
        <v>8.7835966320261907</v>
      </c>
    </row>
    <row r="1204" spans="1:1" x14ac:dyDescent="0.3">
      <c r="A1204">
        <f ca="1">OFFSET('Water Data'!A1204,,MATCH(Histogram!$G$2,DataTable[#Headers],0))</f>
        <v>6.9116982413580104</v>
      </c>
    </row>
    <row r="1205" spans="1:1" x14ac:dyDescent="0.3">
      <c r="A1205">
        <f ca="1">OFFSET('Water Data'!A1205,,MATCH(Histogram!$G$2,DataTable[#Headers],0))</f>
        <v>8.7192402068357495</v>
      </c>
    </row>
    <row r="1206" spans="1:1" x14ac:dyDescent="0.3">
      <c r="A1206">
        <f ca="1">OFFSET('Water Data'!A1206,,MATCH(Histogram!$G$2,DataTable[#Headers],0))</f>
        <v>5.9745832484802603</v>
      </c>
    </row>
    <row r="1207" spans="1:1" x14ac:dyDescent="0.3">
      <c r="A1207">
        <f ca="1">OFFSET('Water Data'!A1207,,MATCH(Histogram!$G$2,DataTable[#Headers],0))</f>
        <v>4.4293787345323397</v>
      </c>
    </row>
    <row r="1208" spans="1:1" x14ac:dyDescent="0.3">
      <c r="A1208">
        <f ca="1">OFFSET('Water Data'!A1208,,MATCH(Histogram!$G$2,DataTable[#Headers],0))</f>
        <v>7.080794504276815</v>
      </c>
    </row>
    <row r="1209" spans="1:1" x14ac:dyDescent="0.3">
      <c r="A1209">
        <f ca="1">OFFSET('Water Data'!A1209,,MATCH(Histogram!$G$2,DataTable[#Headers],0))</f>
        <v>7.080794504276815</v>
      </c>
    </row>
    <row r="1210" spans="1:1" x14ac:dyDescent="0.3">
      <c r="A1210">
        <f ca="1">OFFSET('Water Data'!A1210,,MATCH(Histogram!$G$2,DataTable[#Headers],0))</f>
        <v>8.2151235069094604</v>
      </c>
    </row>
    <row r="1211" spans="1:1" x14ac:dyDescent="0.3">
      <c r="A1211">
        <f ca="1">OFFSET('Water Data'!A1211,,MATCH(Histogram!$G$2,DataTable[#Headers],0))</f>
        <v>7.8287401047523701</v>
      </c>
    </row>
    <row r="1212" spans="1:1" x14ac:dyDescent="0.3">
      <c r="A1212">
        <f ca="1">OFFSET('Water Data'!A1212,,MATCH(Histogram!$G$2,DataTable[#Headers],0))</f>
        <v>7.9499647945132104</v>
      </c>
    </row>
    <row r="1213" spans="1:1" x14ac:dyDescent="0.3">
      <c r="A1213">
        <f ca="1">OFFSET('Water Data'!A1213,,MATCH(Histogram!$G$2,DataTable[#Headers],0))</f>
        <v>6.1143320514396198</v>
      </c>
    </row>
    <row r="1214" spans="1:1" x14ac:dyDescent="0.3">
      <c r="A1214">
        <f ca="1">OFFSET('Water Data'!A1214,,MATCH(Histogram!$G$2,DataTable[#Headers],0))</f>
        <v>7.080794504276815</v>
      </c>
    </row>
    <row r="1215" spans="1:1" x14ac:dyDescent="0.3">
      <c r="A1215">
        <f ca="1">OFFSET('Water Data'!A1215,,MATCH(Histogram!$G$2,DataTable[#Headers],0))</f>
        <v>7.1394282725909504</v>
      </c>
    </row>
    <row r="1216" spans="1:1" x14ac:dyDescent="0.3">
      <c r="A1216">
        <f ca="1">OFFSET('Water Data'!A1216,,MATCH(Histogram!$G$2,DataTable[#Headers],0))</f>
        <v>7.080794504276815</v>
      </c>
    </row>
    <row r="1217" spans="1:1" x14ac:dyDescent="0.3">
      <c r="A1217">
        <f ca="1">OFFSET('Water Data'!A1217,,MATCH(Histogram!$G$2,DataTable[#Headers],0))</f>
        <v>7.9685258698749202</v>
      </c>
    </row>
    <row r="1218" spans="1:1" x14ac:dyDescent="0.3">
      <c r="A1218">
        <f ca="1">OFFSET('Water Data'!A1218,,MATCH(Histogram!$G$2,DataTable[#Headers],0))</f>
        <v>6.6358943081875603</v>
      </c>
    </row>
    <row r="1219" spans="1:1" x14ac:dyDescent="0.3">
      <c r="A1219">
        <f ca="1">OFFSET('Water Data'!A1219,,MATCH(Histogram!$G$2,DataTable[#Headers],0))</f>
        <v>6.3945480229143001</v>
      </c>
    </row>
    <row r="1220" spans="1:1" x14ac:dyDescent="0.3">
      <c r="A1220">
        <f ca="1">OFFSET('Water Data'!A1220,,MATCH(Histogram!$G$2,DataTable[#Headers],0))</f>
        <v>6.2809782067551598</v>
      </c>
    </row>
    <row r="1221" spans="1:1" x14ac:dyDescent="0.3">
      <c r="A1221">
        <f ca="1">OFFSET('Water Data'!A1221,,MATCH(Histogram!$G$2,DataTable[#Headers],0))</f>
        <v>7.9920269772934001</v>
      </c>
    </row>
    <row r="1222" spans="1:1" x14ac:dyDescent="0.3">
      <c r="A1222">
        <f ca="1">OFFSET('Water Data'!A1222,,MATCH(Histogram!$G$2,DataTable[#Headers],0))</f>
        <v>5.0687955020736801</v>
      </c>
    </row>
    <row r="1223" spans="1:1" x14ac:dyDescent="0.3">
      <c r="A1223">
        <f ca="1">OFFSET('Water Data'!A1223,,MATCH(Histogram!$G$2,DataTable[#Headers],0))</f>
        <v>7.080794504276815</v>
      </c>
    </row>
    <row r="1224" spans="1:1" x14ac:dyDescent="0.3">
      <c r="A1224">
        <f ca="1">OFFSET('Water Data'!A1224,,MATCH(Histogram!$G$2,DataTable[#Headers],0))</f>
        <v>8.15124896195465</v>
      </c>
    </row>
    <row r="1225" spans="1:1" x14ac:dyDescent="0.3">
      <c r="A1225">
        <f ca="1">OFFSET('Water Data'!A1225,,MATCH(Histogram!$G$2,DataTable[#Headers],0))</f>
        <v>7.5829416767339799</v>
      </c>
    </row>
    <row r="1226" spans="1:1" x14ac:dyDescent="0.3">
      <c r="A1226">
        <f ca="1">OFFSET('Water Data'!A1226,,MATCH(Histogram!$G$2,DataTable[#Headers],0))</f>
        <v>5.3441168703896897</v>
      </c>
    </row>
    <row r="1227" spans="1:1" x14ac:dyDescent="0.3">
      <c r="A1227">
        <f ca="1">OFFSET('Water Data'!A1227,,MATCH(Histogram!$G$2,DataTable[#Headers],0))</f>
        <v>7.8719614027508298</v>
      </c>
    </row>
    <row r="1228" spans="1:1" x14ac:dyDescent="0.3">
      <c r="A1228">
        <f ca="1">OFFSET('Water Data'!A1228,,MATCH(Histogram!$G$2,DataTable[#Headers],0))</f>
        <v>5.3270235340963303</v>
      </c>
    </row>
    <row r="1229" spans="1:1" x14ac:dyDescent="0.3">
      <c r="A1229">
        <f ca="1">OFFSET('Water Data'!A1229,,MATCH(Histogram!$G$2,DataTable[#Headers],0))</f>
        <v>10.550273273136201</v>
      </c>
    </row>
    <row r="1230" spans="1:1" x14ac:dyDescent="0.3">
      <c r="A1230">
        <f ca="1">OFFSET('Water Data'!A1230,,MATCH(Histogram!$G$2,DataTable[#Headers],0))</f>
        <v>7.080794504276815</v>
      </c>
    </row>
    <row r="1231" spans="1:1" x14ac:dyDescent="0.3">
      <c r="A1231">
        <f ca="1">OFFSET('Water Data'!A1231,,MATCH(Histogram!$G$2,DataTable[#Headers],0))</f>
        <v>7.4710266701711996</v>
      </c>
    </row>
    <row r="1232" spans="1:1" x14ac:dyDescent="0.3">
      <c r="A1232">
        <f ca="1">OFFSET('Water Data'!A1232,,MATCH(Histogram!$G$2,DataTable[#Headers],0))</f>
        <v>7.9438824771547596</v>
      </c>
    </row>
    <row r="1233" spans="1:1" x14ac:dyDescent="0.3">
      <c r="A1233">
        <f ca="1">OFFSET('Water Data'!A1233,,MATCH(Histogram!$G$2,DataTable[#Headers],0))</f>
        <v>2.6908312404088099</v>
      </c>
    </row>
    <row r="1234" spans="1:1" x14ac:dyDescent="0.3">
      <c r="A1234">
        <f ca="1">OFFSET('Water Data'!A1234,,MATCH(Histogram!$G$2,DataTable[#Headers],0))</f>
        <v>9.1356942598913093</v>
      </c>
    </row>
    <row r="1235" spans="1:1" x14ac:dyDescent="0.3">
      <c r="A1235">
        <f ca="1">OFFSET('Water Data'!A1235,,MATCH(Histogram!$G$2,DataTable[#Headers],0))</f>
        <v>5.2140091940446602</v>
      </c>
    </row>
    <row r="1236" spans="1:1" x14ac:dyDescent="0.3">
      <c r="A1236">
        <f ca="1">OFFSET('Water Data'!A1236,,MATCH(Histogram!$G$2,DataTable[#Headers],0))</f>
        <v>8.64953494696306</v>
      </c>
    </row>
    <row r="1237" spans="1:1" x14ac:dyDescent="0.3">
      <c r="A1237">
        <f ca="1">OFFSET('Water Data'!A1237,,MATCH(Histogram!$G$2,DataTable[#Headers],0))</f>
        <v>7.7566789502524403</v>
      </c>
    </row>
    <row r="1238" spans="1:1" x14ac:dyDescent="0.3">
      <c r="A1238">
        <f ca="1">OFFSET('Water Data'!A1238,,MATCH(Histogram!$G$2,DataTable[#Headers],0))</f>
        <v>7.1042952035253002</v>
      </c>
    </row>
    <row r="1239" spans="1:1" x14ac:dyDescent="0.3">
      <c r="A1239">
        <f ca="1">OFFSET('Water Data'!A1239,,MATCH(Histogram!$G$2,DataTable[#Headers],0))</f>
        <v>5.3633626453697696</v>
      </c>
    </row>
    <row r="1240" spans="1:1" x14ac:dyDescent="0.3">
      <c r="A1240">
        <f ca="1">OFFSET('Water Data'!A1240,,MATCH(Histogram!$G$2,DataTable[#Headers],0))</f>
        <v>6.5824997472016502</v>
      </c>
    </row>
    <row r="1241" spans="1:1" x14ac:dyDescent="0.3">
      <c r="A1241">
        <f ca="1">OFFSET('Water Data'!A1241,,MATCH(Histogram!$G$2,DataTable[#Headers],0))</f>
        <v>6.8104665165711804</v>
      </c>
    </row>
    <row r="1242" spans="1:1" x14ac:dyDescent="0.3">
      <c r="A1242">
        <f ca="1">OFFSET('Water Data'!A1242,,MATCH(Histogram!$G$2,DataTable[#Headers],0))</f>
        <v>7.080794504276815</v>
      </c>
    </row>
    <row r="1243" spans="1:1" x14ac:dyDescent="0.3">
      <c r="A1243">
        <f ca="1">OFFSET('Water Data'!A1243,,MATCH(Histogram!$G$2,DataTable[#Headers],0))</f>
        <v>5.5741165945124402</v>
      </c>
    </row>
    <row r="1244" spans="1:1" x14ac:dyDescent="0.3">
      <c r="A1244">
        <f ca="1">OFFSET('Water Data'!A1244,,MATCH(Histogram!$G$2,DataTable[#Headers],0))</f>
        <v>8.5552834226070296</v>
      </c>
    </row>
    <row r="1245" spans="1:1" x14ac:dyDescent="0.3">
      <c r="A1245">
        <f ca="1">OFFSET('Water Data'!A1245,,MATCH(Histogram!$G$2,DataTable[#Headers],0))</f>
        <v>4.4834027609353804</v>
      </c>
    </row>
    <row r="1246" spans="1:1" x14ac:dyDescent="0.3">
      <c r="A1246">
        <f ca="1">OFFSET('Water Data'!A1246,,MATCH(Histogram!$G$2,DataTable[#Headers],0))</f>
        <v>3.7830436384114399</v>
      </c>
    </row>
    <row r="1247" spans="1:1" x14ac:dyDescent="0.3">
      <c r="A1247">
        <f ca="1">OFFSET('Water Data'!A1247,,MATCH(Histogram!$G$2,DataTable[#Headers],0))</f>
        <v>7.1383743168543603</v>
      </c>
    </row>
    <row r="1248" spans="1:1" x14ac:dyDescent="0.3">
      <c r="A1248">
        <f ca="1">OFFSET('Water Data'!A1248,,MATCH(Histogram!$G$2,DataTable[#Headers],0))</f>
        <v>7.080794504276815</v>
      </c>
    </row>
    <row r="1249" spans="1:1" x14ac:dyDescent="0.3">
      <c r="A1249">
        <f ca="1">OFFSET('Water Data'!A1249,,MATCH(Histogram!$G$2,DataTable[#Headers],0))</f>
        <v>7.9123610281138204</v>
      </c>
    </row>
    <row r="1250" spans="1:1" x14ac:dyDescent="0.3">
      <c r="A1250">
        <f ca="1">OFFSET('Water Data'!A1250,,MATCH(Histogram!$G$2,DataTable[#Headers],0))</f>
        <v>7.080794504276815</v>
      </c>
    </row>
    <row r="1251" spans="1:1" x14ac:dyDescent="0.3">
      <c r="A1251">
        <f ca="1">OFFSET('Water Data'!A1251,,MATCH(Histogram!$G$2,DataTable[#Headers],0))</f>
        <v>9.1283577576904804</v>
      </c>
    </row>
    <row r="1252" spans="1:1" x14ac:dyDescent="0.3">
      <c r="A1252">
        <f ca="1">OFFSET('Water Data'!A1252,,MATCH(Histogram!$G$2,DataTable[#Headers],0))</f>
        <v>5.2719713777297503</v>
      </c>
    </row>
    <row r="1253" spans="1:1" x14ac:dyDescent="0.3">
      <c r="A1253">
        <f ca="1">OFFSET('Water Data'!A1253,,MATCH(Histogram!$G$2,DataTable[#Headers],0))</f>
        <v>6.4650935290669196</v>
      </c>
    </row>
    <row r="1254" spans="1:1" x14ac:dyDescent="0.3">
      <c r="A1254">
        <f ca="1">OFFSET('Water Data'!A1254,,MATCH(Histogram!$G$2,DataTable[#Headers],0))</f>
        <v>8.24518659646861</v>
      </c>
    </row>
    <row r="1255" spans="1:1" x14ac:dyDescent="0.3">
      <c r="A1255">
        <f ca="1">OFFSET('Water Data'!A1255,,MATCH(Histogram!$G$2,DataTable[#Headers],0))</f>
        <v>7.080794504276815</v>
      </c>
    </row>
    <row r="1256" spans="1:1" x14ac:dyDescent="0.3">
      <c r="A1256">
        <f ca="1">OFFSET('Water Data'!A1256,,MATCH(Histogram!$G$2,DataTable[#Headers],0))</f>
        <v>6.7047918921837004</v>
      </c>
    </row>
    <row r="1257" spans="1:1" x14ac:dyDescent="0.3">
      <c r="A1257">
        <f ca="1">OFFSET('Water Data'!A1257,,MATCH(Histogram!$G$2,DataTable[#Headers],0))</f>
        <v>6.4302547859565404</v>
      </c>
    </row>
    <row r="1258" spans="1:1" x14ac:dyDescent="0.3">
      <c r="A1258">
        <f ca="1">OFFSET('Water Data'!A1258,,MATCH(Histogram!$G$2,DataTable[#Headers],0))</f>
        <v>7.4827912763506896</v>
      </c>
    </row>
    <row r="1259" spans="1:1" x14ac:dyDescent="0.3">
      <c r="A1259">
        <f ca="1">OFFSET('Water Data'!A1259,,MATCH(Histogram!$G$2,DataTable[#Headers],0))</f>
        <v>5.5044523206609002</v>
      </c>
    </row>
    <row r="1260" spans="1:1" x14ac:dyDescent="0.3">
      <c r="A1260">
        <f ca="1">OFFSET('Water Data'!A1260,,MATCH(Histogram!$G$2,DataTable[#Headers],0))</f>
        <v>7.5219206364111102</v>
      </c>
    </row>
    <row r="1261" spans="1:1" x14ac:dyDescent="0.3">
      <c r="A1261">
        <f ca="1">OFFSET('Water Data'!A1261,,MATCH(Histogram!$G$2,DataTable[#Headers],0))</f>
        <v>7.080794504276815</v>
      </c>
    </row>
    <row r="1262" spans="1:1" x14ac:dyDescent="0.3">
      <c r="A1262">
        <f ca="1">OFFSET('Water Data'!A1262,,MATCH(Histogram!$G$2,DataTable[#Headers],0))</f>
        <v>8.5225677327180804</v>
      </c>
    </row>
    <row r="1263" spans="1:1" x14ac:dyDescent="0.3">
      <c r="A1263">
        <f ca="1">OFFSET('Water Data'!A1263,,MATCH(Histogram!$G$2,DataTable[#Headers],0))</f>
        <v>5.6944755463374497</v>
      </c>
    </row>
    <row r="1264" spans="1:1" x14ac:dyDescent="0.3">
      <c r="A1264">
        <f ca="1">OFFSET('Water Data'!A1264,,MATCH(Histogram!$G$2,DataTable[#Headers],0))</f>
        <v>6.9345035900608796</v>
      </c>
    </row>
    <row r="1265" spans="1:1" x14ac:dyDescent="0.3">
      <c r="A1265">
        <f ca="1">OFFSET('Water Data'!A1265,,MATCH(Histogram!$G$2,DataTable[#Headers],0))</f>
        <v>6.1151800391146098</v>
      </c>
    </row>
    <row r="1266" spans="1:1" x14ac:dyDescent="0.3">
      <c r="A1266">
        <f ca="1">OFFSET('Water Data'!A1266,,MATCH(Histogram!$G$2,DataTable[#Headers],0))</f>
        <v>8.5756730218279902</v>
      </c>
    </row>
    <row r="1267" spans="1:1" x14ac:dyDescent="0.3">
      <c r="A1267">
        <f ca="1">OFFSET('Water Data'!A1267,,MATCH(Histogram!$G$2,DataTable[#Headers],0))</f>
        <v>5.6891429876636401</v>
      </c>
    </row>
    <row r="1268" spans="1:1" x14ac:dyDescent="0.3">
      <c r="A1268">
        <f ca="1">OFFSET('Water Data'!A1268,,MATCH(Histogram!$G$2,DataTable[#Headers],0))</f>
        <v>7.080794504276815</v>
      </c>
    </row>
    <row r="1269" spans="1:1" x14ac:dyDescent="0.3">
      <c r="A1269">
        <f ca="1">OFFSET('Water Data'!A1269,,MATCH(Histogram!$G$2,DataTable[#Headers],0))</f>
        <v>7.2261271998088903</v>
      </c>
    </row>
    <row r="1270" spans="1:1" x14ac:dyDescent="0.3">
      <c r="A1270">
        <f ca="1">OFFSET('Water Data'!A1270,,MATCH(Histogram!$G$2,DataTable[#Headers],0))</f>
        <v>7.1977959915433001</v>
      </c>
    </row>
    <row r="1271" spans="1:1" x14ac:dyDescent="0.3">
      <c r="A1271">
        <f ca="1">OFFSET('Water Data'!A1271,,MATCH(Histogram!$G$2,DataTable[#Headers],0))</f>
        <v>3.8468143277678202</v>
      </c>
    </row>
    <row r="1272" spans="1:1" x14ac:dyDescent="0.3">
      <c r="A1272">
        <f ca="1">OFFSET('Water Data'!A1272,,MATCH(Histogram!$G$2,DataTable[#Headers],0))</f>
        <v>5.8963393459118301</v>
      </c>
    </row>
    <row r="1273" spans="1:1" x14ac:dyDescent="0.3">
      <c r="A1273">
        <f ca="1">OFFSET('Water Data'!A1273,,MATCH(Histogram!$G$2,DataTable[#Headers],0))</f>
        <v>7.080794504276815</v>
      </c>
    </row>
    <row r="1274" spans="1:1" x14ac:dyDescent="0.3">
      <c r="A1274">
        <f ca="1">OFFSET('Water Data'!A1274,,MATCH(Histogram!$G$2,DataTable[#Headers],0))</f>
        <v>8.3263498544104397</v>
      </c>
    </row>
    <row r="1275" spans="1:1" x14ac:dyDescent="0.3">
      <c r="A1275">
        <f ca="1">OFFSET('Water Data'!A1275,,MATCH(Histogram!$G$2,DataTable[#Headers],0))</f>
        <v>6.8915616547736596</v>
      </c>
    </row>
    <row r="1276" spans="1:1" x14ac:dyDescent="0.3">
      <c r="A1276">
        <f ca="1">OFFSET('Water Data'!A1276,,MATCH(Histogram!$G$2,DataTable[#Headers],0))</f>
        <v>5.5481249469332301</v>
      </c>
    </row>
    <row r="1277" spans="1:1" x14ac:dyDescent="0.3">
      <c r="A1277">
        <f ca="1">OFFSET('Water Data'!A1277,,MATCH(Histogram!$G$2,DataTable[#Headers],0))</f>
        <v>7.080794504276815</v>
      </c>
    </row>
    <row r="1278" spans="1:1" x14ac:dyDescent="0.3">
      <c r="A1278">
        <f ca="1">OFFSET('Water Data'!A1278,,MATCH(Histogram!$G$2,DataTable[#Headers],0))</f>
        <v>5.3866379619568097</v>
      </c>
    </row>
    <row r="1279" spans="1:1" x14ac:dyDescent="0.3">
      <c r="A1279">
        <f ca="1">OFFSET('Water Data'!A1279,,MATCH(Histogram!$G$2,DataTable[#Headers],0))</f>
        <v>7.26253465163306</v>
      </c>
    </row>
    <row r="1280" spans="1:1" x14ac:dyDescent="0.3">
      <c r="A1280">
        <f ca="1">OFFSET('Water Data'!A1280,,MATCH(Histogram!$G$2,DataTable[#Headers],0))</f>
        <v>6.2570857911396596</v>
      </c>
    </row>
    <row r="1281" spans="1:1" x14ac:dyDescent="0.3">
      <c r="A1281">
        <f ca="1">OFFSET('Water Data'!A1281,,MATCH(Histogram!$G$2,DataTable[#Headers],0))</f>
        <v>7.0255043349930002</v>
      </c>
    </row>
    <row r="1282" spans="1:1" x14ac:dyDescent="0.3">
      <c r="A1282">
        <f ca="1">OFFSET('Water Data'!A1282,,MATCH(Histogram!$G$2,DataTable[#Headers],0))</f>
        <v>6.5848393332047399</v>
      </c>
    </row>
    <row r="1283" spans="1:1" x14ac:dyDescent="0.3">
      <c r="A1283">
        <f ca="1">OFFSET('Water Data'!A1283,,MATCH(Histogram!$G$2,DataTable[#Headers],0))</f>
        <v>6.5656335471250298</v>
      </c>
    </row>
    <row r="1284" spans="1:1" x14ac:dyDescent="0.3">
      <c r="A1284">
        <f ca="1">OFFSET('Water Data'!A1284,,MATCH(Histogram!$G$2,DataTable[#Headers],0))</f>
        <v>6.6221029364808404</v>
      </c>
    </row>
    <row r="1285" spans="1:1" x14ac:dyDescent="0.3">
      <c r="A1285">
        <f ca="1">OFFSET('Water Data'!A1285,,MATCH(Histogram!$G$2,DataTable[#Headers],0))</f>
        <v>7.2173927805689697</v>
      </c>
    </row>
    <row r="1286" spans="1:1" x14ac:dyDescent="0.3">
      <c r="A1286">
        <f ca="1">OFFSET('Water Data'!A1286,,MATCH(Histogram!$G$2,DataTable[#Headers],0))</f>
        <v>5.2539074294873398</v>
      </c>
    </row>
    <row r="1287" spans="1:1" x14ac:dyDescent="0.3">
      <c r="A1287">
        <f ca="1">OFFSET('Water Data'!A1287,,MATCH(Histogram!$G$2,DataTable[#Headers],0))</f>
        <v>8.1313752335690008</v>
      </c>
    </row>
    <row r="1288" spans="1:1" x14ac:dyDescent="0.3">
      <c r="A1288">
        <f ca="1">OFFSET('Water Data'!A1288,,MATCH(Histogram!$G$2,DataTable[#Headers],0))</f>
        <v>6.6197754602282899</v>
      </c>
    </row>
    <row r="1289" spans="1:1" x14ac:dyDescent="0.3">
      <c r="A1289">
        <f ca="1">OFFSET('Water Data'!A1289,,MATCH(Histogram!$G$2,DataTable[#Headers],0))</f>
        <v>7.080794504276815</v>
      </c>
    </row>
    <row r="1290" spans="1:1" x14ac:dyDescent="0.3">
      <c r="A1290">
        <f ca="1">OFFSET('Water Data'!A1290,,MATCH(Histogram!$G$2,DataTable[#Headers],0))</f>
        <v>6.2172553069490197</v>
      </c>
    </row>
    <row r="1291" spans="1:1" x14ac:dyDescent="0.3">
      <c r="A1291">
        <f ca="1">OFFSET('Water Data'!A1291,,MATCH(Histogram!$G$2,DataTable[#Headers],0))</f>
        <v>5.0199847667892099</v>
      </c>
    </row>
    <row r="1292" spans="1:1" x14ac:dyDescent="0.3">
      <c r="A1292">
        <f ca="1">OFFSET('Water Data'!A1292,,MATCH(Histogram!$G$2,DataTable[#Headers],0))</f>
        <v>6.9073796149717799</v>
      </c>
    </row>
    <row r="1293" spans="1:1" x14ac:dyDescent="0.3">
      <c r="A1293">
        <f ca="1">OFFSET('Water Data'!A1293,,MATCH(Histogram!$G$2,DataTable[#Headers],0))</f>
        <v>6.3131147318719201</v>
      </c>
    </row>
    <row r="1294" spans="1:1" x14ac:dyDescent="0.3">
      <c r="A1294">
        <f ca="1">OFFSET('Water Data'!A1294,,MATCH(Histogram!$G$2,DataTable[#Headers],0))</f>
        <v>7.080794504276815</v>
      </c>
    </row>
    <row r="1295" spans="1:1" x14ac:dyDescent="0.3">
      <c r="A1295">
        <f ca="1">OFFSET('Water Data'!A1295,,MATCH(Histogram!$G$2,DataTable[#Headers],0))</f>
        <v>7.2939292501312396</v>
      </c>
    </row>
    <row r="1296" spans="1:1" x14ac:dyDescent="0.3">
      <c r="A1296">
        <f ca="1">OFFSET('Water Data'!A1296,,MATCH(Histogram!$G$2,DataTable[#Headers],0))</f>
        <v>6.6303638203049902</v>
      </c>
    </row>
    <row r="1297" spans="1:1" x14ac:dyDescent="0.3">
      <c r="A1297">
        <f ca="1">OFFSET('Water Data'!A1297,,MATCH(Histogram!$G$2,DataTable[#Headers],0))</f>
        <v>8.0157803951527402</v>
      </c>
    </row>
    <row r="1298" spans="1:1" x14ac:dyDescent="0.3">
      <c r="A1298">
        <f ca="1">OFFSET('Water Data'!A1298,,MATCH(Histogram!$G$2,DataTable[#Headers],0))</f>
        <v>4.2498903794038396</v>
      </c>
    </row>
    <row r="1299" spans="1:1" x14ac:dyDescent="0.3">
      <c r="A1299">
        <f ca="1">OFFSET('Water Data'!A1299,,MATCH(Histogram!$G$2,DataTable[#Headers],0))</f>
        <v>4.26526963973199</v>
      </c>
    </row>
    <row r="1300" spans="1:1" x14ac:dyDescent="0.3">
      <c r="A1300">
        <f ca="1">OFFSET('Water Data'!A1300,,MATCH(Histogram!$G$2,DataTable[#Headers],0))</f>
        <v>9.2668405950871406</v>
      </c>
    </row>
    <row r="1301" spans="1:1" x14ac:dyDescent="0.3">
      <c r="A1301">
        <f ca="1">OFFSET('Water Data'!A1301,,MATCH(Histogram!$G$2,DataTable[#Headers],0))</f>
        <v>9.6194566256594598</v>
      </c>
    </row>
    <row r="1302" spans="1:1" x14ac:dyDescent="0.3">
      <c r="A1302">
        <f ca="1">OFFSET('Water Data'!A1302,,MATCH(Histogram!$G$2,DataTable[#Headers],0))</f>
        <v>7.0868773255657604</v>
      </c>
    </row>
    <row r="1303" spans="1:1" x14ac:dyDescent="0.3">
      <c r="A1303">
        <f ca="1">OFFSET('Water Data'!A1303,,MATCH(Histogram!$G$2,DataTable[#Headers],0))</f>
        <v>3.4338740591450798</v>
      </c>
    </row>
    <row r="1304" spans="1:1" x14ac:dyDescent="0.3">
      <c r="A1304">
        <f ca="1">OFFSET('Water Data'!A1304,,MATCH(Histogram!$G$2,DataTable[#Headers],0))</f>
        <v>8.4367590287889698</v>
      </c>
    </row>
    <row r="1305" spans="1:1" x14ac:dyDescent="0.3">
      <c r="A1305">
        <f ca="1">OFFSET('Water Data'!A1305,,MATCH(Histogram!$G$2,DataTable[#Headers],0))</f>
        <v>12.246928068519701</v>
      </c>
    </row>
    <row r="1306" spans="1:1" x14ac:dyDescent="0.3">
      <c r="A1306">
        <f ca="1">OFFSET('Water Data'!A1306,,MATCH(Histogram!$G$2,DataTable[#Headers],0))</f>
        <v>7.3430319397731703</v>
      </c>
    </row>
    <row r="1307" spans="1:1" x14ac:dyDescent="0.3">
      <c r="A1307">
        <f ca="1">OFFSET('Water Data'!A1307,,MATCH(Histogram!$G$2,DataTable[#Headers],0))</f>
        <v>4.6164389344492296</v>
      </c>
    </row>
    <row r="1308" spans="1:1" x14ac:dyDescent="0.3">
      <c r="A1308">
        <f ca="1">OFFSET('Water Data'!A1308,,MATCH(Histogram!$G$2,DataTable[#Headers],0))</f>
        <v>8.3074629690065507</v>
      </c>
    </row>
    <row r="1309" spans="1:1" x14ac:dyDescent="0.3">
      <c r="A1309">
        <f ca="1">OFFSET('Water Data'!A1309,,MATCH(Histogram!$G$2,DataTable[#Headers],0))</f>
        <v>4.9096405544372796</v>
      </c>
    </row>
    <row r="1310" spans="1:1" x14ac:dyDescent="0.3">
      <c r="A1310">
        <f ca="1">OFFSET('Water Data'!A1310,,MATCH(Histogram!$G$2,DataTable[#Headers],0))</f>
        <v>7.7091063598640401</v>
      </c>
    </row>
    <row r="1311" spans="1:1" x14ac:dyDescent="0.3">
      <c r="A1311">
        <f ca="1">OFFSET('Water Data'!A1311,,MATCH(Histogram!$G$2,DataTable[#Headers],0))</f>
        <v>7.080794504276815</v>
      </c>
    </row>
    <row r="1312" spans="1:1" x14ac:dyDescent="0.3">
      <c r="A1312">
        <f ca="1">OFFSET('Water Data'!A1312,,MATCH(Histogram!$G$2,DataTable[#Headers],0))</f>
        <v>7.8182748393015</v>
      </c>
    </row>
    <row r="1313" spans="1:1" x14ac:dyDescent="0.3">
      <c r="A1313">
        <f ca="1">OFFSET('Water Data'!A1313,,MATCH(Histogram!$G$2,DataTable[#Headers],0))</f>
        <v>8.2074589126568203</v>
      </c>
    </row>
    <row r="1314" spans="1:1" x14ac:dyDescent="0.3">
      <c r="A1314">
        <f ca="1">OFFSET('Water Data'!A1314,,MATCH(Histogram!$G$2,DataTable[#Headers],0))</f>
        <v>6.9585341374810001</v>
      </c>
    </row>
    <row r="1315" spans="1:1" x14ac:dyDescent="0.3">
      <c r="A1315">
        <f ca="1">OFFSET('Water Data'!A1315,,MATCH(Histogram!$G$2,DataTable[#Headers],0))</f>
        <v>7.080794504276815</v>
      </c>
    </row>
    <row r="1316" spans="1:1" x14ac:dyDescent="0.3">
      <c r="A1316">
        <f ca="1">OFFSET('Water Data'!A1316,,MATCH(Histogram!$G$2,DataTable[#Headers],0))</f>
        <v>4.3494399993517101</v>
      </c>
    </row>
    <row r="1317" spans="1:1" x14ac:dyDescent="0.3">
      <c r="A1317">
        <f ca="1">OFFSET('Water Data'!A1317,,MATCH(Histogram!$G$2,DataTable[#Headers],0))</f>
        <v>6.6299850357875103</v>
      </c>
    </row>
    <row r="1318" spans="1:1" x14ac:dyDescent="0.3">
      <c r="A1318">
        <f ca="1">OFFSET('Water Data'!A1318,,MATCH(Histogram!$G$2,DataTable[#Headers],0))</f>
        <v>8.9696973895963392</v>
      </c>
    </row>
    <row r="1319" spans="1:1" x14ac:dyDescent="0.3">
      <c r="A1319">
        <f ca="1">OFFSET('Water Data'!A1319,,MATCH(Histogram!$G$2,DataTable[#Headers],0))</f>
        <v>6.7710502897320302</v>
      </c>
    </row>
    <row r="1320" spans="1:1" x14ac:dyDescent="0.3">
      <c r="A1320">
        <f ca="1">OFFSET('Water Data'!A1320,,MATCH(Histogram!$G$2,DataTable[#Headers],0))</f>
        <v>6.7246393420269301</v>
      </c>
    </row>
    <row r="1321" spans="1:1" x14ac:dyDescent="0.3">
      <c r="A1321">
        <f ca="1">OFFSET('Water Data'!A1321,,MATCH(Histogram!$G$2,DataTable[#Headers],0))</f>
        <v>7.080794504276815</v>
      </c>
    </row>
    <row r="1322" spans="1:1" x14ac:dyDescent="0.3">
      <c r="A1322">
        <f ca="1">OFFSET('Water Data'!A1322,,MATCH(Histogram!$G$2,DataTable[#Headers],0))</f>
        <v>6.9672707638743301</v>
      </c>
    </row>
    <row r="1323" spans="1:1" x14ac:dyDescent="0.3">
      <c r="A1323">
        <f ca="1">OFFSET('Water Data'!A1323,,MATCH(Histogram!$G$2,DataTable[#Headers],0))</f>
        <v>7.080794504276815</v>
      </c>
    </row>
    <row r="1324" spans="1:1" x14ac:dyDescent="0.3">
      <c r="A1324">
        <f ca="1">OFFSET('Water Data'!A1324,,MATCH(Histogram!$G$2,DataTable[#Headers],0))</f>
        <v>7.0531167393032401</v>
      </c>
    </row>
    <row r="1325" spans="1:1" x14ac:dyDescent="0.3">
      <c r="A1325">
        <f ca="1">OFFSET('Water Data'!A1325,,MATCH(Histogram!$G$2,DataTable[#Headers],0))</f>
        <v>7.7551542265348097</v>
      </c>
    </row>
    <row r="1326" spans="1:1" x14ac:dyDescent="0.3">
      <c r="A1326">
        <f ca="1">OFFSET('Water Data'!A1326,,MATCH(Histogram!$G$2,DataTable[#Headers],0))</f>
        <v>8.5800085592948605</v>
      </c>
    </row>
    <row r="1327" spans="1:1" x14ac:dyDescent="0.3">
      <c r="A1327">
        <f ca="1">OFFSET('Water Data'!A1327,,MATCH(Histogram!$G$2,DataTable[#Headers],0))</f>
        <v>6.9017102025571804</v>
      </c>
    </row>
    <row r="1328" spans="1:1" x14ac:dyDescent="0.3">
      <c r="A1328">
        <f ca="1">OFFSET('Water Data'!A1328,,MATCH(Histogram!$G$2,DataTable[#Headers],0))</f>
        <v>7.8142502469652699</v>
      </c>
    </row>
    <row r="1329" spans="1:1" x14ac:dyDescent="0.3">
      <c r="A1329">
        <f ca="1">OFFSET('Water Data'!A1329,,MATCH(Histogram!$G$2,DataTable[#Headers],0))</f>
        <v>5.9189535464381304</v>
      </c>
    </row>
    <row r="1330" spans="1:1" x14ac:dyDescent="0.3">
      <c r="A1330">
        <f ca="1">OFFSET('Water Data'!A1330,,MATCH(Histogram!$G$2,DataTable[#Headers],0))</f>
        <v>7.02129530579393</v>
      </c>
    </row>
    <row r="1331" spans="1:1" x14ac:dyDescent="0.3">
      <c r="A1331">
        <f ca="1">OFFSET('Water Data'!A1331,,MATCH(Histogram!$G$2,DataTable[#Headers],0))</f>
        <v>7.080794504276815</v>
      </c>
    </row>
    <row r="1332" spans="1:1" x14ac:dyDescent="0.3">
      <c r="A1332">
        <f ca="1">OFFSET('Water Data'!A1332,,MATCH(Histogram!$G$2,DataTable[#Headers],0))</f>
        <v>8.1327369650656696</v>
      </c>
    </row>
    <row r="1333" spans="1:1" x14ac:dyDescent="0.3">
      <c r="A1333">
        <f ca="1">OFFSET('Water Data'!A1333,,MATCH(Histogram!$G$2,DataTable[#Headers],0))</f>
        <v>6.0570680412535296</v>
      </c>
    </row>
    <row r="1334" spans="1:1" x14ac:dyDescent="0.3">
      <c r="A1334">
        <f ca="1">OFFSET('Water Data'!A1334,,MATCH(Histogram!$G$2,DataTable[#Headers],0))</f>
        <v>5.3430751029664796</v>
      </c>
    </row>
    <row r="1335" spans="1:1" x14ac:dyDescent="0.3">
      <c r="A1335">
        <f ca="1">OFFSET('Water Data'!A1335,,MATCH(Histogram!$G$2,DataTable[#Headers],0))</f>
        <v>7.080794504276815</v>
      </c>
    </row>
    <row r="1336" spans="1:1" x14ac:dyDescent="0.3">
      <c r="A1336">
        <f ca="1">OFFSET('Water Data'!A1336,,MATCH(Histogram!$G$2,DataTable[#Headers],0))</f>
        <v>5.7425330628820097</v>
      </c>
    </row>
    <row r="1337" spans="1:1" x14ac:dyDescent="0.3">
      <c r="A1337">
        <f ca="1">OFFSET('Water Data'!A1337,,MATCH(Histogram!$G$2,DataTable[#Headers],0))</f>
        <v>6.58481311144432</v>
      </c>
    </row>
    <row r="1338" spans="1:1" x14ac:dyDescent="0.3">
      <c r="A1338">
        <f ca="1">OFFSET('Water Data'!A1338,,MATCH(Histogram!$G$2,DataTable[#Headers],0))</f>
        <v>8.0704771268861002</v>
      </c>
    </row>
    <row r="1339" spans="1:1" x14ac:dyDescent="0.3">
      <c r="A1339">
        <f ca="1">OFFSET('Water Data'!A1339,,MATCH(Histogram!$G$2,DataTable[#Headers],0))</f>
        <v>6.6528243477267699</v>
      </c>
    </row>
    <row r="1340" spans="1:1" x14ac:dyDescent="0.3">
      <c r="A1340">
        <f ca="1">OFFSET('Water Data'!A1340,,MATCH(Histogram!$G$2,DataTable[#Headers],0))</f>
        <v>5.5060615043131298</v>
      </c>
    </row>
    <row r="1341" spans="1:1" x14ac:dyDescent="0.3">
      <c r="A1341">
        <f ca="1">OFFSET('Water Data'!A1341,,MATCH(Histogram!$G$2,DataTable[#Headers],0))</f>
        <v>7.080794504276815</v>
      </c>
    </row>
    <row r="1342" spans="1:1" x14ac:dyDescent="0.3">
      <c r="A1342">
        <f ca="1">OFFSET('Water Data'!A1342,,MATCH(Histogram!$G$2,DataTable[#Headers],0))</f>
        <v>6.4417664864001001</v>
      </c>
    </row>
    <row r="1343" spans="1:1" x14ac:dyDescent="0.3">
      <c r="A1343">
        <f ca="1">OFFSET('Water Data'!A1343,,MATCH(Histogram!$G$2,DataTable[#Headers],0))</f>
        <v>7.080794504276815</v>
      </c>
    </row>
    <row r="1344" spans="1:1" x14ac:dyDescent="0.3">
      <c r="A1344">
        <f ca="1">OFFSET('Water Data'!A1344,,MATCH(Histogram!$G$2,DataTable[#Headers],0))</f>
        <v>8.2487030544108197</v>
      </c>
    </row>
    <row r="1345" spans="1:1" x14ac:dyDescent="0.3">
      <c r="A1345">
        <f ca="1">OFFSET('Water Data'!A1345,,MATCH(Histogram!$G$2,DataTable[#Headers],0))</f>
        <v>2.5692435620279102</v>
      </c>
    </row>
    <row r="1346" spans="1:1" x14ac:dyDescent="0.3">
      <c r="A1346">
        <f ca="1">OFFSET('Water Data'!A1346,,MATCH(Histogram!$G$2,DataTable[#Headers],0))</f>
        <v>5.6648457584300704</v>
      </c>
    </row>
    <row r="1347" spans="1:1" x14ac:dyDescent="0.3">
      <c r="A1347">
        <f ca="1">OFFSET('Water Data'!A1347,,MATCH(Histogram!$G$2,DataTable[#Headers],0))</f>
        <v>8.9994989392071503</v>
      </c>
    </row>
    <row r="1348" spans="1:1" x14ac:dyDescent="0.3">
      <c r="A1348">
        <f ca="1">OFFSET('Water Data'!A1348,,MATCH(Histogram!$G$2,DataTable[#Headers],0))</f>
        <v>5.5885371907338701</v>
      </c>
    </row>
    <row r="1349" spans="1:1" x14ac:dyDescent="0.3">
      <c r="A1349">
        <f ca="1">OFFSET('Water Data'!A1349,,MATCH(Histogram!$G$2,DataTable[#Headers],0))</f>
        <v>6.2656373438366799</v>
      </c>
    </row>
    <row r="1350" spans="1:1" x14ac:dyDescent="0.3">
      <c r="A1350">
        <f ca="1">OFFSET('Water Data'!A1350,,MATCH(Histogram!$G$2,DataTable[#Headers],0))</f>
        <v>6.9220418280808804</v>
      </c>
    </row>
    <row r="1351" spans="1:1" x14ac:dyDescent="0.3">
      <c r="A1351">
        <f ca="1">OFFSET('Water Data'!A1351,,MATCH(Histogram!$G$2,DataTable[#Headers],0))</f>
        <v>8.0726124029856905</v>
      </c>
    </row>
    <row r="1352" spans="1:1" x14ac:dyDescent="0.3">
      <c r="A1352">
        <f ca="1">OFFSET('Water Data'!A1352,,MATCH(Histogram!$G$2,DataTable[#Headers],0))</f>
        <v>8.8280943748954499</v>
      </c>
    </row>
    <row r="1353" spans="1:1" x14ac:dyDescent="0.3">
      <c r="A1353">
        <f ca="1">OFFSET('Water Data'!A1353,,MATCH(Histogram!$G$2,DataTable[#Headers],0))</f>
        <v>8.6474540073669797</v>
      </c>
    </row>
    <row r="1354" spans="1:1" x14ac:dyDescent="0.3">
      <c r="A1354">
        <f ca="1">OFFSET('Water Data'!A1354,,MATCH(Histogram!$G$2,DataTable[#Headers],0))</f>
        <v>7.4755369016992796</v>
      </c>
    </row>
    <row r="1355" spans="1:1" x14ac:dyDescent="0.3">
      <c r="A1355">
        <f ca="1">OFFSET('Water Data'!A1355,,MATCH(Histogram!$G$2,DataTable[#Headers],0))</f>
        <v>11.534880491117599</v>
      </c>
    </row>
    <row r="1356" spans="1:1" x14ac:dyDescent="0.3">
      <c r="A1356">
        <f ca="1">OFFSET('Water Data'!A1356,,MATCH(Histogram!$G$2,DataTable[#Headers],0))</f>
        <v>6.4530648025769803</v>
      </c>
    </row>
    <row r="1357" spans="1:1" x14ac:dyDescent="0.3">
      <c r="A1357">
        <f ca="1">OFFSET('Water Data'!A1357,,MATCH(Histogram!$G$2,DataTable[#Headers],0))</f>
        <v>8.1922101559104199</v>
      </c>
    </row>
    <row r="1358" spans="1:1" x14ac:dyDescent="0.3">
      <c r="A1358">
        <f ca="1">OFFSET('Water Data'!A1358,,MATCH(Histogram!$G$2,DataTable[#Headers],0))</f>
        <v>7.24770098178392</v>
      </c>
    </row>
    <row r="1359" spans="1:1" x14ac:dyDescent="0.3">
      <c r="A1359">
        <f ca="1">OFFSET('Water Data'!A1359,,MATCH(Histogram!$G$2,DataTable[#Headers],0))</f>
        <v>7.8931319727483897</v>
      </c>
    </row>
    <row r="1360" spans="1:1" x14ac:dyDescent="0.3">
      <c r="A1360">
        <f ca="1">OFFSET('Water Data'!A1360,,MATCH(Histogram!$G$2,DataTable[#Headers],0))</f>
        <v>6.16444953558549</v>
      </c>
    </row>
    <row r="1361" spans="1:1" x14ac:dyDescent="0.3">
      <c r="A1361">
        <f ca="1">OFFSET('Water Data'!A1361,,MATCH(Histogram!$G$2,DataTable[#Headers],0))</f>
        <v>7.9373922001148696</v>
      </c>
    </row>
    <row r="1362" spans="1:1" x14ac:dyDescent="0.3">
      <c r="A1362">
        <f ca="1">OFFSET('Water Data'!A1362,,MATCH(Histogram!$G$2,DataTable[#Headers],0))</f>
        <v>8.2811206551767196</v>
      </c>
    </row>
    <row r="1363" spans="1:1" x14ac:dyDescent="0.3">
      <c r="A1363">
        <f ca="1">OFFSET('Water Data'!A1363,,MATCH(Histogram!$G$2,DataTable[#Headers],0))</f>
        <v>4.9064915929883703</v>
      </c>
    </row>
    <row r="1364" spans="1:1" x14ac:dyDescent="0.3">
      <c r="A1364">
        <f ca="1">OFFSET('Water Data'!A1364,,MATCH(Histogram!$G$2,DataTable[#Headers],0))</f>
        <v>8.1434833763118597</v>
      </c>
    </row>
    <row r="1365" spans="1:1" x14ac:dyDescent="0.3">
      <c r="A1365">
        <f ca="1">OFFSET('Water Data'!A1365,,MATCH(Histogram!$G$2,DataTable[#Headers],0))</f>
        <v>5.1179135290146203</v>
      </c>
    </row>
    <row r="1366" spans="1:1" x14ac:dyDescent="0.3">
      <c r="A1366">
        <f ca="1">OFFSET('Water Data'!A1366,,MATCH(Histogram!$G$2,DataTable[#Headers],0))</f>
        <v>6.44907000890547</v>
      </c>
    </row>
    <row r="1367" spans="1:1" x14ac:dyDescent="0.3">
      <c r="A1367">
        <f ca="1">OFFSET('Water Data'!A1367,,MATCH(Histogram!$G$2,DataTable[#Headers],0))</f>
        <v>5.61356264701746</v>
      </c>
    </row>
    <row r="1368" spans="1:1" x14ac:dyDescent="0.3">
      <c r="A1368">
        <f ca="1">OFFSET('Water Data'!A1368,,MATCH(Histogram!$G$2,DataTable[#Headers],0))</f>
        <v>5.7542129677350804</v>
      </c>
    </row>
    <row r="1369" spans="1:1" x14ac:dyDescent="0.3">
      <c r="A1369">
        <f ca="1">OFFSET('Water Data'!A1369,,MATCH(Histogram!$G$2,DataTable[#Headers],0))</f>
        <v>6.90657499842587</v>
      </c>
    </row>
    <row r="1370" spans="1:1" x14ac:dyDescent="0.3">
      <c r="A1370">
        <f ca="1">OFFSET('Water Data'!A1370,,MATCH(Histogram!$G$2,DataTable[#Headers],0))</f>
        <v>6.3362670974013797</v>
      </c>
    </row>
    <row r="1371" spans="1:1" x14ac:dyDescent="0.3">
      <c r="A1371">
        <f ca="1">OFFSET('Water Data'!A1371,,MATCH(Histogram!$G$2,DataTable[#Headers],0))</f>
        <v>8.1212536755685001</v>
      </c>
    </row>
    <row r="1372" spans="1:1" x14ac:dyDescent="0.3">
      <c r="A1372">
        <f ca="1">OFFSET('Water Data'!A1372,,MATCH(Histogram!$G$2,DataTable[#Headers],0))</f>
        <v>7.080794504276815</v>
      </c>
    </row>
    <row r="1373" spans="1:1" x14ac:dyDescent="0.3">
      <c r="A1373">
        <f ca="1">OFFSET('Water Data'!A1373,,MATCH(Histogram!$G$2,DataTable[#Headers],0))</f>
        <v>8.9351159260231601</v>
      </c>
    </row>
    <row r="1374" spans="1:1" x14ac:dyDescent="0.3">
      <c r="A1374">
        <f ca="1">OFFSET('Water Data'!A1374,,MATCH(Histogram!$G$2,DataTable[#Headers],0))</f>
        <v>6.4527807502323897</v>
      </c>
    </row>
    <row r="1375" spans="1:1" x14ac:dyDescent="0.3">
      <c r="A1375">
        <f ca="1">OFFSET('Water Data'!A1375,,MATCH(Histogram!$G$2,DataTable[#Headers],0))</f>
        <v>8.4588146619847802</v>
      </c>
    </row>
    <row r="1376" spans="1:1" x14ac:dyDescent="0.3">
      <c r="A1376">
        <f ca="1">OFFSET('Water Data'!A1376,,MATCH(Histogram!$G$2,DataTable[#Headers],0))</f>
        <v>6.9300825482006196</v>
      </c>
    </row>
    <row r="1377" spans="1:1" x14ac:dyDescent="0.3">
      <c r="A1377">
        <f ca="1">OFFSET('Water Data'!A1377,,MATCH(Histogram!$G$2,DataTable[#Headers],0))</f>
        <v>6.2550700008176596</v>
      </c>
    </row>
    <row r="1378" spans="1:1" x14ac:dyDescent="0.3">
      <c r="A1378">
        <f ca="1">OFFSET('Water Data'!A1378,,MATCH(Histogram!$G$2,DataTable[#Headers],0))</f>
        <v>5.6698187738947796</v>
      </c>
    </row>
    <row r="1379" spans="1:1" x14ac:dyDescent="0.3">
      <c r="A1379">
        <f ca="1">OFFSET('Water Data'!A1379,,MATCH(Histogram!$G$2,DataTable[#Headers],0))</f>
        <v>7.9454074865860802</v>
      </c>
    </row>
    <row r="1380" spans="1:1" x14ac:dyDescent="0.3">
      <c r="A1380">
        <f ca="1">OFFSET('Water Data'!A1380,,MATCH(Histogram!$G$2,DataTable[#Headers],0))</f>
        <v>7.4998442319528698</v>
      </c>
    </row>
    <row r="1381" spans="1:1" x14ac:dyDescent="0.3">
      <c r="A1381">
        <f ca="1">OFFSET('Water Data'!A1381,,MATCH(Histogram!$G$2,DataTable[#Headers],0))</f>
        <v>4.6955161408056201</v>
      </c>
    </row>
    <row r="1382" spans="1:1" x14ac:dyDescent="0.3">
      <c r="A1382">
        <f ca="1">OFFSET('Water Data'!A1382,,MATCH(Histogram!$G$2,DataTable[#Headers],0))</f>
        <v>6.7106335280148999</v>
      </c>
    </row>
    <row r="1383" spans="1:1" x14ac:dyDescent="0.3">
      <c r="A1383">
        <f ca="1">OFFSET('Water Data'!A1383,,MATCH(Histogram!$G$2,DataTable[#Headers],0))</f>
        <v>9.5028567462339204</v>
      </c>
    </row>
    <row r="1384" spans="1:1" x14ac:dyDescent="0.3">
      <c r="A1384">
        <f ca="1">OFFSET('Water Data'!A1384,,MATCH(Histogram!$G$2,DataTable[#Headers],0))</f>
        <v>4.4053271469523496</v>
      </c>
    </row>
    <row r="1385" spans="1:1" x14ac:dyDescent="0.3">
      <c r="A1385">
        <f ca="1">OFFSET('Water Data'!A1385,,MATCH(Histogram!$G$2,DataTable[#Headers],0))</f>
        <v>6.8103448491293896</v>
      </c>
    </row>
    <row r="1386" spans="1:1" x14ac:dyDescent="0.3">
      <c r="A1386">
        <f ca="1">OFFSET('Water Data'!A1386,,MATCH(Histogram!$G$2,DataTable[#Headers],0))</f>
        <v>6.9831331130609602</v>
      </c>
    </row>
    <row r="1387" spans="1:1" x14ac:dyDescent="0.3">
      <c r="A1387">
        <f ca="1">OFFSET('Water Data'!A1387,,MATCH(Histogram!$G$2,DataTable[#Headers],0))</f>
        <v>6.9681313129261904</v>
      </c>
    </row>
    <row r="1388" spans="1:1" x14ac:dyDescent="0.3">
      <c r="A1388">
        <f ca="1">OFFSET('Water Data'!A1388,,MATCH(Histogram!$G$2,DataTable[#Headers],0))</f>
        <v>5.7625522497080501</v>
      </c>
    </row>
    <row r="1389" spans="1:1" x14ac:dyDescent="0.3">
      <c r="A1389">
        <f ca="1">OFFSET('Water Data'!A1389,,MATCH(Histogram!$G$2,DataTable[#Headers],0))</f>
        <v>8.3972480959713707</v>
      </c>
    </row>
    <row r="1390" spans="1:1" x14ac:dyDescent="0.3">
      <c r="A1390">
        <f ca="1">OFFSET('Water Data'!A1390,,MATCH(Histogram!$G$2,DataTable[#Headers],0))</f>
        <v>8.8283266575223998</v>
      </c>
    </row>
    <row r="1391" spans="1:1" x14ac:dyDescent="0.3">
      <c r="A1391">
        <f ca="1">OFFSET('Water Data'!A1391,,MATCH(Histogram!$G$2,DataTable[#Headers],0))</f>
        <v>9.3958422021738901</v>
      </c>
    </row>
    <row r="1392" spans="1:1" x14ac:dyDescent="0.3">
      <c r="A1392">
        <f ca="1">OFFSET('Water Data'!A1392,,MATCH(Histogram!$G$2,DataTable[#Headers],0))</f>
        <v>7.5931769334529102</v>
      </c>
    </row>
    <row r="1393" spans="1:1" x14ac:dyDescent="0.3">
      <c r="A1393">
        <f ca="1">OFFSET('Water Data'!A1393,,MATCH(Histogram!$G$2,DataTable[#Headers],0))</f>
        <v>5.1491332881902396</v>
      </c>
    </row>
    <row r="1394" spans="1:1" x14ac:dyDescent="0.3">
      <c r="A1394">
        <f ca="1">OFFSET('Water Data'!A1394,,MATCH(Histogram!$G$2,DataTable[#Headers],0))</f>
        <v>4.9167405412607996</v>
      </c>
    </row>
    <row r="1395" spans="1:1" x14ac:dyDescent="0.3">
      <c r="A1395">
        <f ca="1">OFFSET('Water Data'!A1395,,MATCH(Histogram!$G$2,DataTable[#Headers],0))</f>
        <v>7.080794504276815</v>
      </c>
    </row>
    <row r="1396" spans="1:1" x14ac:dyDescent="0.3">
      <c r="A1396">
        <f ca="1">OFFSET('Water Data'!A1396,,MATCH(Histogram!$G$2,DataTable[#Headers],0))</f>
        <v>7.3712898766050596</v>
      </c>
    </row>
    <row r="1397" spans="1:1" x14ac:dyDescent="0.3">
      <c r="A1397">
        <f ca="1">OFFSET('Water Data'!A1397,,MATCH(Histogram!$G$2,DataTable[#Headers],0))</f>
        <v>8.2787527407552002</v>
      </c>
    </row>
    <row r="1398" spans="1:1" x14ac:dyDescent="0.3">
      <c r="A1398">
        <f ca="1">OFFSET('Water Data'!A1398,,MATCH(Histogram!$G$2,DataTable[#Headers],0))</f>
        <v>10.202971547604699</v>
      </c>
    </row>
    <row r="1399" spans="1:1" x14ac:dyDescent="0.3">
      <c r="A1399">
        <f ca="1">OFFSET('Water Data'!A1399,,MATCH(Histogram!$G$2,DataTable[#Headers],0))</f>
        <v>4.5621564826721599</v>
      </c>
    </row>
    <row r="1400" spans="1:1" x14ac:dyDescent="0.3">
      <c r="A1400">
        <f ca="1">OFFSET('Water Data'!A1400,,MATCH(Histogram!$G$2,DataTable[#Headers],0))</f>
        <v>7.080794504276815</v>
      </c>
    </row>
    <row r="1401" spans="1:1" x14ac:dyDescent="0.3">
      <c r="A1401">
        <f ca="1">OFFSET('Water Data'!A1401,,MATCH(Histogram!$G$2,DataTable[#Headers],0))</f>
        <v>5.20267201281598</v>
      </c>
    </row>
    <row r="1402" spans="1:1" x14ac:dyDescent="0.3">
      <c r="A1402">
        <f ca="1">OFFSET('Water Data'!A1402,,MATCH(Histogram!$G$2,DataTable[#Headers],0))</f>
        <v>9.1497339267367206</v>
      </c>
    </row>
    <row r="1403" spans="1:1" x14ac:dyDescent="0.3">
      <c r="A1403">
        <f ca="1">OFFSET('Water Data'!A1403,,MATCH(Histogram!$G$2,DataTable[#Headers],0))</f>
        <v>7.6155569793061204</v>
      </c>
    </row>
    <row r="1404" spans="1:1" x14ac:dyDescent="0.3">
      <c r="A1404">
        <f ca="1">OFFSET('Water Data'!A1404,,MATCH(Histogram!$G$2,DataTable[#Headers],0))</f>
        <v>7.8130676249463402</v>
      </c>
    </row>
    <row r="1405" spans="1:1" x14ac:dyDescent="0.3">
      <c r="A1405">
        <f ca="1">OFFSET('Water Data'!A1405,,MATCH(Histogram!$G$2,DataTable[#Headers],0))</f>
        <v>7.7210326879678304</v>
      </c>
    </row>
    <row r="1406" spans="1:1" x14ac:dyDescent="0.3">
      <c r="A1406">
        <f ca="1">OFFSET('Water Data'!A1406,,MATCH(Histogram!$G$2,DataTable[#Headers],0))</f>
        <v>9.0562447073418593</v>
      </c>
    </row>
    <row r="1407" spans="1:1" x14ac:dyDescent="0.3">
      <c r="A1407">
        <f ca="1">OFFSET('Water Data'!A1407,,MATCH(Histogram!$G$2,DataTable[#Headers],0))</f>
        <v>8.0826571254914299</v>
      </c>
    </row>
    <row r="1408" spans="1:1" x14ac:dyDescent="0.3">
      <c r="A1408">
        <f ca="1">OFFSET('Water Data'!A1408,,MATCH(Histogram!$G$2,DataTable[#Headers],0))</f>
        <v>5.8486670702479602</v>
      </c>
    </row>
    <row r="1409" spans="1:1" x14ac:dyDescent="0.3">
      <c r="A1409">
        <f ca="1">OFFSET('Water Data'!A1409,,MATCH(Histogram!$G$2,DataTable[#Headers],0))</f>
        <v>8.4705459986920992</v>
      </c>
    </row>
    <row r="1410" spans="1:1" x14ac:dyDescent="0.3">
      <c r="A1410">
        <f ca="1">OFFSET('Water Data'!A1410,,MATCH(Histogram!$G$2,DataTable[#Headers],0))</f>
        <v>9.2285816298533305</v>
      </c>
    </row>
    <row r="1411" spans="1:1" x14ac:dyDescent="0.3">
      <c r="A1411">
        <f ca="1">OFFSET('Water Data'!A1411,,MATCH(Histogram!$G$2,DataTable[#Headers],0))</f>
        <v>8.17058804476153</v>
      </c>
    </row>
    <row r="1412" spans="1:1" x14ac:dyDescent="0.3">
      <c r="A1412">
        <f ca="1">OFFSET('Water Data'!A1412,,MATCH(Histogram!$G$2,DataTable[#Headers],0))</f>
        <v>6.3819771050964196</v>
      </c>
    </row>
    <row r="1413" spans="1:1" x14ac:dyDescent="0.3">
      <c r="A1413">
        <f ca="1">OFFSET('Water Data'!A1413,,MATCH(Histogram!$G$2,DataTable[#Headers],0))</f>
        <v>6.9898137702949699</v>
      </c>
    </row>
    <row r="1414" spans="1:1" x14ac:dyDescent="0.3">
      <c r="A1414">
        <f ca="1">OFFSET('Water Data'!A1414,,MATCH(Histogram!$G$2,DataTable[#Headers],0))</f>
        <v>10.378108203556501</v>
      </c>
    </row>
    <row r="1415" spans="1:1" x14ac:dyDescent="0.3">
      <c r="A1415">
        <f ca="1">OFFSET('Water Data'!A1415,,MATCH(Histogram!$G$2,DataTable[#Headers],0))</f>
        <v>7.080794504276815</v>
      </c>
    </row>
    <row r="1416" spans="1:1" x14ac:dyDescent="0.3">
      <c r="A1416">
        <f ca="1">OFFSET('Water Data'!A1416,,MATCH(Histogram!$G$2,DataTable[#Headers],0))</f>
        <v>3.59082236400599</v>
      </c>
    </row>
    <row r="1417" spans="1:1" x14ac:dyDescent="0.3">
      <c r="A1417">
        <f ca="1">OFFSET('Water Data'!A1417,,MATCH(Histogram!$G$2,DataTable[#Headers],0))</f>
        <v>7.3885185027919498</v>
      </c>
    </row>
    <row r="1418" spans="1:1" x14ac:dyDescent="0.3">
      <c r="A1418">
        <f ca="1">OFFSET('Water Data'!A1418,,MATCH(Histogram!$G$2,DataTable[#Headers],0))</f>
        <v>6.9668351678796299</v>
      </c>
    </row>
    <row r="1419" spans="1:1" x14ac:dyDescent="0.3">
      <c r="A1419">
        <f ca="1">OFFSET('Water Data'!A1419,,MATCH(Histogram!$G$2,DataTable[#Headers],0))</f>
        <v>6.7034868537845602</v>
      </c>
    </row>
    <row r="1420" spans="1:1" x14ac:dyDescent="0.3">
      <c r="A1420">
        <f ca="1">OFFSET('Water Data'!A1420,,MATCH(Histogram!$G$2,DataTable[#Headers],0))</f>
        <v>7.1396712562776097</v>
      </c>
    </row>
    <row r="1421" spans="1:1" x14ac:dyDescent="0.3">
      <c r="A1421">
        <f ca="1">OFFSET('Water Data'!A1421,,MATCH(Histogram!$G$2,DataTable[#Headers],0))</f>
        <v>6.6487930100199497</v>
      </c>
    </row>
    <row r="1422" spans="1:1" x14ac:dyDescent="0.3">
      <c r="A1422">
        <f ca="1">OFFSET('Water Data'!A1422,,MATCH(Histogram!$G$2,DataTable[#Headers],0))</f>
        <v>7.080794504276815</v>
      </c>
    </row>
    <row r="1423" spans="1:1" x14ac:dyDescent="0.3">
      <c r="A1423">
        <f ca="1">OFFSET('Water Data'!A1423,,MATCH(Histogram!$G$2,DataTable[#Headers],0))</f>
        <v>7.9407132244535097</v>
      </c>
    </row>
    <row r="1424" spans="1:1" x14ac:dyDescent="0.3">
      <c r="A1424">
        <f ca="1">OFFSET('Water Data'!A1424,,MATCH(Histogram!$G$2,DataTable[#Headers],0))</f>
        <v>8.2285638246124897</v>
      </c>
    </row>
    <row r="1425" spans="1:1" x14ac:dyDescent="0.3">
      <c r="A1425">
        <f ca="1">OFFSET('Water Data'!A1425,,MATCH(Histogram!$G$2,DataTable[#Headers],0))</f>
        <v>8.6656920828707698</v>
      </c>
    </row>
    <row r="1426" spans="1:1" x14ac:dyDescent="0.3">
      <c r="A1426">
        <f ca="1">OFFSET('Water Data'!A1426,,MATCH(Histogram!$G$2,DataTable[#Headers],0))</f>
        <v>5.0640424595749902</v>
      </c>
    </row>
    <row r="1427" spans="1:1" x14ac:dyDescent="0.3">
      <c r="A1427">
        <f ca="1">OFFSET('Water Data'!A1427,,MATCH(Histogram!$G$2,DataTable[#Headers],0))</f>
        <v>7.89432278252273</v>
      </c>
    </row>
    <row r="1428" spans="1:1" x14ac:dyDescent="0.3">
      <c r="A1428">
        <f ca="1">OFFSET('Water Data'!A1428,,MATCH(Histogram!$G$2,DataTable[#Headers],0))</f>
        <v>7.04279387747588</v>
      </c>
    </row>
    <row r="1429" spans="1:1" x14ac:dyDescent="0.3">
      <c r="A1429">
        <f ca="1">OFFSET('Water Data'!A1429,,MATCH(Histogram!$G$2,DataTable[#Headers],0))</f>
        <v>8.3050639842347298</v>
      </c>
    </row>
    <row r="1430" spans="1:1" x14ac:dyDescent="0.3">
      <c r="A1430">
        <f ca="1">OFFSET('Water Data'!A1430,,MATCH(Histogram!$G$2,DataTable[#Headers],0))</f>
        <v>8.2683075920393705</v>
      </c>
    </row>
    <row r="1431" spans="1:1" x14ac:dyDescent="0.3">
      <c r="A1431">
        <f ca="1">OFFSET('Water Data'!A1431,,MATCH(Histogram!$G$2,DataTable[#Headers],0))</f>
        <v>7.080794504276815</v>
      </c>
    </row>
    <row r="1432" spans="1:1" x14ac:dyDescent="0.3">
      <c r="A1432">
        <f ca="1">OFFSET('Water Data'!A1432,,MATCH(Histogram!$G$2,DataTable[#Headers],0))</f>
        <v>7.3975624177538704</v>
      </c>
    </row>
    <row r="1433" spans="1:1" x14ac:dyDescent="0.3">
      <c r="A1433">
        <f ca="1">OFFSET('Water Data'!A1433,,MATCH(Histogram!$G$2,DataTable[#Headers],0))</f>
        <v>6.3672985304322696</v>
      </c>
    </row>
    <row r="1434" spans="1:1" x14ac:dyDescent="0.3">
      <c r="A1434">
        <f ca="1">OFFSET('Water Data'!A1434,,MATCH(Histogram!$G$2,DataTable[#Headers],0))</f>
        <v>8.4106255651204602</v>
      </c>
    </row>
    <row r="1435" spans="1:1" x14ac:dyDescent="0.3">
      <c r="A1435">
        <f ca="1">OFFSET('Water Data'!A1435,,MATCH(Histogram!$G$2,DataTable[#Headers],0))</f>
        <v>7.09824554416147</v>
      </c>
    </row>
    <row r="1436" spans="1:1" x14ac:dyDescent="0.3">
      <c r="A1436">
        <f ca="1">OFFSET('Water Data'!A1436,,MATCH(Histogram!$G$2,DataTable[#Headers],0))</f>
        <v>7.3225020504596596</v>
      </c>
    </row>
    <row r="1437" spans="1:1" x14ac:dyDescent="0.3">
      <c r="A1437">
        <f ca="1">OFFSET('Water Data'!A1437,,MATCH(Histogram!$G$2,DataTable[#Headers],0))</f>
        <v>5.1982249712942101</v>
      </c>
    </row>
    <row r="1438" spans="1:1" x14ac:dyDescent="0.3">
      <c r="A1438">
        <f ca="1">OFFSET('Water Data'!A1438,,MATCH(Histogram!$G$2,DataTable[#Headers],0))</f>
        <v>7.080794504276815</v>
      </c>
    </row>
    <row r="1439" spans="1:1" x14ac:dyDescent="0.3">
      <c r="A1439">
        <f ca="1">OFFSET('Water Data'!A1439,,MATCH(Histogram!$G$2,DataTable[#Headers],0))</f>
        <v>7.080794504276815</v>
      </c>
    </row>
    <row r="1440" spans="1:1" x14ac:dyDescent="0.3">
      <c r="A1440">
        <f ca="1">OFFSET('Water Data'!A1440,,MATCH(Histogram!$G$2,DataTable[#Headers],0))</f>
        <v>6.28090511278796</v>
      </c>
    </row>
    <row r="1441" spans="1:1" x14ac:dyDescent="0.3">
      <c r="A1441">
        <f ca="1">OFFSET('Water Data'!A1441,,MATCH(Histogram!$G$2,DataTable[#Headers],0))</f>
        <v>6.82393013703701</v>
      </c>
    </row>
    <row r="1442" spans="1:1" x14ac:dyDescent="0.3">
      <c r="A1442">
        <f ca="1">OFFSET('Water Data'!A1442,,MATCH(Histogram!$G$2,DataTable[#Headers],0))</f>
        <v>6.6299935183569003</v>
      </c>
    </row>
    <row r="1443" spans="1:1" x14ac:dyDescent="0.3">
      <c r="A1443">
        <f ca="1">OFFSET('Water Data'!A1443,,MATCH(Histogram!$G$2,DataTable[#Headers],0))</f>
        <v>10.301571270693699</v>
      </c>
    </row>
    <row r="1444" spans="1:1" x14ac:dyDescent="0.3">
      <c r="A1444">
        <f ca="1">OFFSET('Water Data'!A1444,,MATCH(Histogram!$G$2,DataTable[#Headers],0))</f>
        <v>6.1231939353921598</v>
      </c>
    </row>
    <row r="1445" spans="1:1" x14ac:dyDescent="0.3">
      <c r="A1445">
        <f ca="1">OFFSET('Water Data'!A1445,,MATCH(Histogram!$G$2,DataTable[#Headers],0))</f>
        <v>7.080794504276815</v>
      </c>
    </row>
    <row r="1446" spans="1:1" x14ac:dyDescent="0.3">
      <c r="A1446">
        <f ca="1">OFFSET('Water Data'!A1446,,MATCH(Histogram!$G$2,DataTable[#Headers],0))</f>
        <v>6.8480334691747196</v>
      </c>
    </row>
    <row r="1447" spans="1:1" x14ac:dyDescent="0.3">
      <c r="A1447">
        <f ca="1">OFFSET('Water Data'!A1447,,MATCH(Histogram!$G$2,DataTable[#Headers],0))</f>
        <v>7.080794504276815</v>
      </c>
    </row>
    <row r="1448" spans="1:1" x14ac:dyDescent="0.3">
      <c r="A1448">
        <f ca="1">OFFSET('Water Data'!A1448,,MATCH(Histogram!$G$2,DataTable[#Headers],0))</f>
        <v>6.4115258359166498</v>
      </c>
    </row>
    <row r="1449" spans="1:1" x14ac:dyDescent="0.3">
      <c r="A1449">
        <f ca="1">OFFSET('Water Data'!A1449,,MATCH(Histogram!$G$2,DataTable[#Headers],0))</f>
        <v>5.1226484549500899</v>
      </c>
    </row>
    <row r="1450" spans="1:1" x14ac:dyDescent="0.3">
      <c r="A1450">
        <f ca="1">OFFSET('Water Data'!A1450,,MATCH(Histogram!$G$2,DataTable[#Headers],0))</f>
        <v>3.43485575997865</v>
      </c>
    </row>
    <row r="1451" spans="1:1" x14ac:dyDescent="0.3">
      <c r="A1451">
        <f ca="1">OFFSET('Water Data'!A1451,,MATCH(Histogram!$G$2,DataTable[#Headers],0))</f>
        <v>10.848130421433201</v>
      </c>
    </row>
    <row r="1452" spans="1:1" x14ac:dyDescent="0.3">
      <c r="A1452">
        <f ca="1">OFFSET('Water Data'!A1452,,MATCH(Histogram!$G$2,DataTable[#Headers],0))</f>
        <v>8.7253934121540802</v>
      </c>
    </row>
    <row r="1453" spans="1:1" x14ac:dyDescent="0.3">
      <c r="A1453">
        <f ca="1">OFFSET('Water Data'!A1453,,MATCH(Histogram!$G$2,DataTable[#Headers],0))</f>
        <v>10.3517425283788</v>
      </c>
    </row>
    <row r="1454" spans="1:1" x14ac:dyDescent="0.3">
      <c r="A1454">
        <f ca="1">OFFSET('Water Data'!A1454,,MATCH(Histogram!$G$2,DataTable[#Headers],0))</f>
        <v>8.1740281305755502</v>
      </c>
    </row>
    <row r="1455" spans="1:1" x14ac:dyDescent="0.3">
      <c r="A1455">
        <f ca="1">OFFSET('Water Data'!A1455,,MATCH(Histogram!$G$2,DataTable[#Headers],0))</f>
        <v>8.0340119166542596</v>
      </c>
    </row>
    <row r="1456" spans="1:1" x14ac:dyDescent="0.3">
      <c r="A1456">
        <f ca="1">OFFSET('Water Data'!A1456,,MATCH(Histogram!$G$2,DataTable[#Headers],0))</f>
        <v>8.20554181465398</v>
      </c>
    </row>
    <row r="1457" spans="1:1" x14ac:dyDescent="0.3">
      <c r="A1457">
        <f ca="1">OFFSET('Water Data'!A1457,,MATCH(Histogram!$G$2,DataTable[#Headers],0))</f>
        <v>7.8938184594583696</v>
      </c>
    </row>
    <row r="1458" spans="1:1" x14ac:dyDescent="0.3">
      <c r="A1458">
        <f ca="1">OFFSET('Water Data'!A1458,,MATCH(Histogram!$G$2,DataTable[#Headers],0))</f>
        <v>7.080794504276815</v>
      </c>
    </row>
    <row r="1459" spans="1:1" x14ac:dyDescent="0.3">
      <c r="A1459">
        <f ca="1">OFFSET('Water Data'!A1459,,MATCH(Histogram!$G$2,DataTable[#Headers],0))</f>
        <v>5.4881354688390198</v>
      </c>
    </row>
    <row r="1460" spans="1:1" x14ac:dyDescent="0.3">
      <c r="A1460">
        <f ca="1">OFFSET('Water Data'!A1460,,MATCH(Histogram!$G$2,DataTable[#Headers],0))</f>
        <v>8.1630740306142204</v>
      </c>
    </row>
    <row r="1461" spans="1:1" x14ac:dyDescent="0.3">
      <c r="A1461">
        <f ca="1">OFFSET('Water Data'!A1461,,MATCH(Histogram!$G$2,DataTable[#Headers],0))</f>
        <v>6.8670006912457104</v>
      </c>
    </row>
    <row r="1462" spans="1:1" x14ac:dyDescent="0.3">
      <c r="A1462">
        <f ca="1">OFFSET('Water Data'!A1462,,MATCH(Histogram!$G$2,DataTable[#Headers],0))</f>
        <v>5.8217069136202504</v>
      </c>
    </row>
    <row r="1463" spans="1:1" x14ac:dyDescent="0.3">
      <c r="A1463">
        <f ca="1">OFFSET('Water Data'!A1463,,MATCH(Histogram!$G$2,DataTable[#Headers],0))</f>
        <v>7.4518887792117496</v>
      </c>
    </row>
    <row r="1464" spans="1:1" x14ac:dyDescent="0.3">
      <c r="A1464">
        <f ca="1">OFFSET('Water Data'!A1464,,MATCH(Histogram!$G$2,DataTable[#Headers],0))</f>
        <v>6.8983150407289298</v>
      </c>
    </row>
    <row r="1465" spans="1:1" x14ac:dyDescent="0.3">
      <c r="A1465">
        <f ca="1">OFFSET('Water Data'!A1465,,MATCH(Histogram!$G$2,DataTable[#Headers],0))</f>
        <v>7.5443401140376301</v>
      </c>
    </row>
    <row r="1466" spans="1:1" x14ac:dyDescent="0.3">
      <c r="A1466">
        <f ca="1">OFFSET('Water Data'!A1466,,MATCH(Histogram!$G$2,DataTable[#Headers],0))</f>
        <v>4.1038678552308303</v>
      </c>
    </row>
    <row r="1467" spans="1:1" x14ac:dyDescent="0.3">
      <c r="A1467">
        <f ca="1">OFFSET('Water Data'!A1467,,MATCH(Histogram!$G$2,DataTable[#Headers],0))</f>
        <v>5.3299388152492702</v>
      </c>
    </row>
    <row r="1468" spans="1:1" x14ac:dyDescent="0.3">
      <c r="A1468">
        <f ca="1">OFFSET('Water Data'!A1468,,MATCH(Histogram!$G$2,DataTable[#Headers],0))</f>
        <v>6.9629935450416598</v>
      </c>
    </row>
    <row r="1469" spans="1:1" x14ac:dyDescent="0.3">
      <c r="A1469">
        <f ca="1">OFFSET('Water Data'!A1469,,MATCH(Histogram!$G$2,DataTable[#Headers],0))</f>
        <v>6.8460599417988899</v>
      </c>
    </row>
    <row r="1470" spans="1:1" x14ac:dyDescent="0.3">
      <c r="A1470">
        <f ca="1">OFFSET('Water Data'!A1470,,MATCH(Histogram!$G$2,DataTable[#Headers],0))</f>
        <v>6.2798421834965099</v>
      </c>
    </row>
    <row r="1471" spans="1:1" x14ac:dyDescent="0.3">
      <c r="A1471">
        <f ca="1">OFFSET('Water Data'!A1471,,MATCH(Histogram!$G$2,DataTable[#Headers],0))</f>
        <v>6.7398497279992897</v>
      </c>
    </row>
    <row r="1472" spans="1:1" x14ac:dyDescent="0.3">
      <c r="A1472">
        <f ca="1">OFFSET('Water Data'!A1472,,MATCH(Histogram!$G$2,DataTable[#Headers],0))</f>
        <v>5.4950354460341098</v>
      </c>
    </row>
    <row r="1473" spans="1:1" x14ac:dyDescent="0.3">
      <c r="A1473">
        <f ca="1">OFFSET('Water Data'!A1473,,MATCH(Histogram!$G$2,DataTable[#Headers],0))</f>
        <v>7.5837702990430804</v>
      </c>
    </row>
    <row r="1474" spans="1:1" x14ac:dyDescent="0.3">
      <c r="A1474">
        <f ca="1">OFFSET('Water Data'!A1474,,MATCH(Histogram!$G$2,DataTable[#Headers],0))</f>
        <v>5.8667027341373004</v>
      </c>
    </row>
    <row r="1475" spans="1:1" x14ac:dyDescent="0.3">
      <c r="A1475">
        <f ca="1">OFFSET('Water Data'!A1475,,MATCH(Histogram!$G$2,DataTable[#Headers],0))</f>
        <v>6.3949804613317003</v>
      </c>
    </row>
    <row r="1476" spans="1:1" x14ac:dyDescent="0.3">
      <c r="A1476">
        <f ca="1">OFFSET('Water Data'!A1476,,MATCH(Histogram!$G$2,DataTable[#Headers],0))</f>
        <v>5.8212616296560302</v>
      </c>
    </row>
    <row r="1477" spans="1:1" x14ac:dyDescent="0.3">
      <c r="A1477">
        <f ca="1">OFFSET('Water Data'!A1477,,MATCH(Histogram!$G$2,DataTable[#Headers],0))</f>
        <v>5.5140621851991698</v>
      </c>
    </row>
    <row r="1478" spans="1:1" x14ac:dyDescent="0.3">
      <c r="A1478">
        <f ca="1">OFFSET('Water Data'!A1478,,MATCH(Histogram!$G$2,DataTable[#Headers],0))</f>
        <v>6.7308836015771698</v>
      </c>
    </row>
    <row r="1479" spans="1:1" x14ac:dyDescent="0.3">
      <c r="A1479">
        <f ca="1">OFFSET('Water Data'!A1479,,MATCH(Histogram!$G$2,DataTable[#Headers],0))</f>
        <v>5.1980676429051904</v>
      </c>
    </row>
    <row r="1480" spans="1:1" x14ac:dyDescent="0.3">
      <c r="A1480">
        <f ca="1">OFFSET('Water Data'!A1480,,MATCH(Histogram!$G$2,DataTable[#Headers],0))</f>
        <v>7.080794504276815</v>
      </c>
    </row>
    <row r="1481" spans="1:1" x14ac:dyDescent="0.3">
      <c r="A1481">
        <f ca="1">OFFSET('Water Data'!A1481,,MATCH(Histogram!$G$2,DataTable[#Headers],0))</f>
        <v>7.3623311867060801</v>
      </c>
    </row>
    <row r="1482" spans="1:1" x14ac:dyDescent="0.3">
      <c r="A1482">
        <f ca="1">OFFSET('Water Data'!A1482,,MATCH(Histogram!$G$2,DataTable[#Headers],0))</f>
        <v>7.0661418403253</v>
      </c>
    </row>
    <row r="1483" spans="1:1" x14ac:dyDescent="0.3">
      <c r="A1483">
        <f ca="1">OFFSET('Water Data'!A1483,,MATCH(Histogram!$G$2,DataTable[#Headers],0))</f>
        <v>5.42034774695792</v>
      </c>
    </row>
    <row r="1484" spans="1:1" x14ac:dyDescent="0.3">
      <c r="A1484">
        <f ca="1">OFFSET('Water Data'!A1484,,MATCH(Histogram!$G$2,DataTable[#Headers],0))</f>
        <v>7.0153325827468596</v>
      </c>
    </row>
    <row r="1485" spans="1:1" x14ac:dyDescent="0.3">
      <c r="A1485">
        <f ca="1">OFFSET('Water Data'!A1485,,MATCH(Histogram!$G$2,DataTable[#Headers],0))</f>
        <v>7.080794504276815</v>
      </c>
    </row>
    <row r="1486" spans="1:1" x14ac:dyDescent="0.3">
      <c r="A1486">
        <f ca="1">OFFSET('Water Data'!A1486,,MATCH(Histogram!$G$2,DataTable[#Headers],0))</f>
        <v>6.0446717533290801</v>
      </c>
    </row>
    <row r="1487" spans="1:1" x14ac:dyDescent="0.3">
      <c r="A1487">
        <f ca="1">OFFSET('Water Data'!A1487,,MATCH(Histogram!$G$2,DataTable[#Headers],0))</f>
        <v>6.1986503364476704</v>
      </c>
    </row>
    <row r="1488" spans="1:1" x14ac:dyDescent="0.3">
      <c r="A1488">
        <f ca="1">OFFSET('Water Data'!A1488,,MATCH(Histogram!$G$2,DataTable[#Headers],0))</f>
        <v>7.6789450672193498</v>
      </c>
    </row>
    <row r="1489" spans="1:1" x14ac:dyDescent="0.3">
      <c r="A1489">
        <f ca="1">OFFSET('Water Data'!A1489,,MATCH(Histogram!$G$2,DataTable[#Headers],0))</f>
        <v>8.0620661231484707</v>
      </c>
    </row>
    <row r="1490" spans="1:1" x14ac:dyDescent="0.3">
      <c r="A1490">
        <f ca="1">OFFSET('Water Data'!A1490,,MATCH(Histogram!$G$2,DataTable[#Headers],0))</f>
        <v>7.2557985974933601</v>
      </c>
    </row>
    <row r="1491" spans="1:1" x14ac:dyDescent="0.3">
      <c r="A1491">
        <f ca="1">OFFSET('Water Data'!A1491,,MATCH(Histogram!$G$2,DataTable[#Headers],0))</f>
        <v>7.080794504276815</v>
      </c>
    </row>
    <row r="1492" spans="1:1" x14ac:dyDescent="0.3">
      <c r="A1492">
        <f ca="1">OFFSET('Water Data'!A1492,,MATCH(Histogram!$G$2,DataTable[#Headers],0))</f>
        <v>6.7924074685523799</v>
      </c>
    </row>
    <row r="1493" spans="1:1" x14ac:dyDescent="0.3">
      <c r="A1493">
        <f ca="1">OFFSET('Water Data'!A1493,,MATCH(Histogram!$G$2,DataTable[#Headers],0))</f>
        <v>7.3681655765318803</v>
      </c>
    </row>
    <row r="1494" spans="1:1" x14ac:dyDescent="0.3">
      <c r="A1494">
        <f ca="1">OFFSET('Water Data'!A1494,,MATCH(Histogram!$G$2,DataTable[#Headers],0))</f>
        <v>8.8377869154794304</v>
      </c>
    </row>
    <row r="1495" spans="1:1" x14ac:dyDescent="0.3">
      <c r="A1495">
        <f ca="1">OFFSET('Water Data'!A1495,,MATCH(Histogram!$G$2,DataTable[#Headers],0))</f>
        <v>7.1081407110779402</v>
      </c>
    </row>
    <row r="1496" spans="1:1" x14ac:dyDescent="0.3">
      <c r="A1496">
        <f ca="1">OFFSET('Water Data'!A1496,,MATCH(Histogram!$G$2,DataTable[#Headers],0))</f>
        <v>5.2896184372323303</v>
      </c>
    </row>
    <row r="1497" spans="1:1" x14ac:dyDescent="0.3">
      <c r="A1497">
        <f ca="1">OFFSET('Water Data'!A1497,,MATCH(Histogram!$G$2,DataTable[#Headers],0))</f>
        <v>7.1692510383199801</v>
      </c>
    </row>
    <row r="1498" spans="1:1" x14ac:dyDescent="0.3">
      <c r="A1498">
        <f ca="1">OFFSET('Water Data'!A1498,,MATCH(Histogram!$G$2,DataTable[#Headers],0))</f>
        <v>7.6950494371560598</v>
      </c>
    </row>
    <row r="1499" spans="1:1" x14ac:dyDescent="0.3">
      <c r="A1499">
        <f ca="1">OFFSET('Water Data'!A1499,,MATCH(Histogram!$G$2,DataTable[#Headers],0))</f>
        <v>8.6931499005690291</v>
      </c>
    </row>
    <row r="1500" spans="1:1" x14ac:dyDescent="0.3">
      <c r="A1500">
        <f ca="1">OFFSET('Water Data'!A1500,,MATCH(Histogram!$G$2,DataTable[#Headers],0))</f>
        <v>7.080794504276815</v>
      </c>
    </row>
    <row r="1501" spans="1:1" x14ac:dyDescent="0.3">
      <c r="A1501">
        <f ca="1">OFFSET('Water Data'!A1501,,MATCH(Histogram!$G$2,DataTable[#Headers],0))</f>
        <v>6.9997645107739803</v>
      </c>
    </row>
    <row r="1502" spans="1:1" x14ac:dyDescent="0.3">
      <c r="A1502">
        <f ca="1">OFFSET('Water Data'!A1502,,MATCH(Histogram!$G$2,DataTable[#Headers],0))</f>
        <v>6.8979227165894503</v>
      </c>
    </row>
    <row r="1503" spans="1:1" x14ac:dyDescent="0.3">
      <c r="A1503">
        <f ca="1">OFFSET('Water Data'!A1503,,MATCH(Histogram!$G$2,DataTable[#Headers],0))</f>
        <v>6.3823146042602898</v>
      </c>
    </row>
    <row r="1504" spans="1:1" x14ac:dyDescent="0.3">
      <c r="A1504">
        <f ca="1">OFFSET('Water Data'!A1504,,MATCH(Histogram!$G$2,DataTable[#Headers],0))</f>
        <v>9.91709205694149</v>
      </c>
    </row>
    <row r="1505" spans="1:1" x14ac:dyDescent="0.3">
      <c r="A1505">
        <f ca="1">OFFSET('Water Data'!A1505,,MATCH(Histogram!$G$2,DataTable[#Headers],0))</f>
        <v>5.6090253537454098</v>
      </c>
    </row>
    <row r="1506" spans="1:1" x14ac:dyDescent="0.3">
      <c r="A1506">
        <f ca="1">OFFSET('Water Data'!A1506,,MATCH(Histogram!$G$2,DataTable[#Headers],0))</f>
        <v>6.2774630933656796</v>
      </c>
    </row>
    <row r="1507" spans="1:1" x14ac:dyDescent="0.3">
      <c r="A1507">
        <f ca="1">OFFSET('Water Data'!A1507,,MATCH(Histogram!$G$2,DataTable[#Headers],0))</f>
        <v>7.080794504276815</v>
      </c>
    </row>
    <row r="1508" spans="1:1" x14ac:dyDescent="0.3">
      <c r="A1508">
        <f ca="1">OFFSET('Water Data'!A1508,,MATCH(Histogram!$G$2,DataTable[#Headers],0))</f>
        <v>7.7143126716313999</v>
      </c>
    </row>
    <row r="1509" spans="1:1" x14ac:dyDescent="0.3">
      <c r="A1509">
        <f ca="1">OFFSET('Water Data'!A1509,,MATCH(Histogram!$G$2,DataTable[#Headers],0))</f>
        <v>6.3512865493707897</v>
      </c>
    </row>
    <row r="1510" spans="1:1" x14ac:dyDescent="0.3">
      <c r="A1510">
        <f ca="1">OFFSET('Water Data'!A1510,,MATCH(Histogram!$G$2,DataTable[#Headers],0))</f>
        <v>7.9588714460464702</v>
      </c>
    </row>
    <row r="1511" spans="1:1" x14ac:dyDescent="0.3">
      <c r="A1511">
        <f ca="1">OFFSET('Water Data'!A1511,,MATCH(Histogram!$G$2,DataTable[#Headers],0))</f>
        <v>6.6181865666929101</v>
      </c>
    </row>
    <row r="1512" spans="1:1" x14ac:dyDescent="0.3">
      <c r="A1512">
        <f ca="1">OFFSET('Water Data'!A1512,,MATCH(Histogram!$G$2,DataTable[#Headers],0))</f>
        <v>6.0007233359955103</v>
      </c>
    </row>
    <row r="1513" spans="1:1" x14ac:dyDescent="0.3">
      <c r="A1513">
        <f ca="1">OFFSET('Water Data'!A1513,,MATCH(Histogram!$G$2,DataTable[#Headers],0))</f>
        <v>6.3929278401143703</v>
      </c>
    </row>
    <row r="1514" spans="1:1" x14ac:dyDescent="0.3">
      <c r="A1514">
        <f ca="1">OFFSET('Water Data'!A1514,,MATCH(Histogram!$G$2,DataTable[#Headers],0))</f>
        <v>6.9772678516389002</v>
      </c>
    </row>
    <row r="1515" spans="1:1" x14ac:dyDescent="0.3">
      <c r="A1515">
        <f ca="1">OFFSET('Water Data'!A1515,,MATCH(Histogram!$G$2,DataTable[#Headers],0))</f>
        <v>6.3534368437173301</v>
      </c>
    </row>
    <row r="1516" spans="1:1" x14ac:dyDescent="0.3">
      <c r="A1516">
        <f ca="1">OFFSET('Water Data'!A1516,,MATCH(Histogram!$G$2,DataTable[#Headers],0))</f>
        <v>6.0199399948716401</v>
      </c>
    </row>
    <row r="1517" spans="1:1" x14ac:dyDescent="0.3">
      <c r="A1517">
        <f ca="1">OFFSET('Water Data'!A1517,,MATCH(Histogram!$G$2,DataTable[#Headers],0))</f>
        <v>7.3301968767673298</v>
      </c>
    </row>
    <row r="1518" spans="1:1" x14ac:dyDescent="0.3">
      <c r="A1518">
        <f ca="1">OFFSET('Water Data'!A1518,,MATCH(Histogram!$G$2,DataTable[#Headers],0))</f>
        <v>9.2413387669599008</v>
      </c>
    </row>
    <row r="1519" spans="1:1" x14ac:dyDescent="0.3">
      <c r="A1519">
        <f ca="1">OFFSET('Water Data'!A1519,,MATCH(Histogram!$G$2,DataTable[#Headers],0))</f>
        <v>6.5931744566192902</v>
      </c>
    </row>
    <row r="1520" spans="1:1" x14ac:dyDescent="0.3">
      <c r="A1520">
        <f ca="1">OFFSET('Water Data'!A1520,,MATCH(Histogram!$G$2,DataTable[#Headers],0))</f>
        <v>6.9482654493838396</v>
      </c>
    </row>
    <row r="1521" spans="1:1" x14ac:dyDescent="0.3">
      <c r="A1521">
        <f ca="1">OFFSET('Water Data'!A1521,,MATCH(Histogram!$G$2,DataTable[#Headers],0))</f>
        <v>7.080794504276815</v>
      </c>
    </row>
    <row r="1522" spans="1:1" x14ac:dyDescent="0.3">
      <c r="A1522">
        <f ca="1">OFFSET('Water Data'!A1522,,MATCH(Histogram!$G$2,DataTable[#Headers],0))</f>
        <v>7.080794504276815</v>
      </c>
    </row>
    <row r="1523" spans="1:1" x14ac:dyDescent="0.3">
      <c r="A1523">
        <f ca="1">OFFSET('Water Data'!A1523,,MATCH(Histogram!$G$2,DataTable[#Headers],0))</f>
        <v>5.9383211787793604</v>
      </c>
    </row>
    <row r="1524" spans="1:1" x14ac:dyDescent="0.3">
      <c r="A1524">
        <f ca="1">OFFSET('Water Data'!A1524,,MATCH(Histogram!$G$2,DataTable[#Headers],0))</f>
        <v>8.2495505089513301</v>
      </c>
    </row>
    <row r="1525" spans="1:1" x14ac:dyDescent="0.3">
      <c r="A1525">
        <f ca="1">OFFSET('Water Data'!A1525,,MATCH(Histogram!$G$2,DataTable[#Headers],0))</f>
        <v>6.9038169777866196</v>
      </c>
    </row>
    <row r="1526" spans="1:1" x14ac:dyDescent="0.3">
      <c r="A1526">
        <f ca="1">OFFSET('Water Data'!A1526,,MATCH(Histogram!$G$2,DataTable[#Headers],0))</f>
        <v>7.6056748206508296</v>
      </c>
    </row>
    <row r="1527" spans="1:1" x14ac:dyDescent="0.3">
      <c r="A1527">
        <f ca="1">OFFSET('Water Data'!A1527,,MATCH(Histogram!$G$2,DataTable[#Headers],0))</f>
        <v>6.5892905009635099</v>
      </c>
    </row>
    <row r="1528" spans="1:1" x14ac:dyDescent="0.3">
      <c r="A1528">
        <f ca="1">OFFSET('Water Data'!A1528,,MATCH(Histogram!$G$2,DataTable[#Headers],0))</f>
        <v>7.5118166414119703</v>
      </c>
    </row>
    <row r="1529" spans="1:1" x14ac:dyDescent="0.3">
      <c r="A1529">
        <f ca="1">OFFSET('Water Data'!A1529,,MATCH(Histogram!$G$2,DataTable[#Headers],0))</f>
        <v>7.3014446542877298</v>
      </c>
    </row>
    <row r="1530" spans="1:1" x14ac:dyDescent="0.3">
      <c r="A1530">
        <f ca="1">OFFSET('Water Data'!A1530,,MATCH(Histogram!$G$2,DataTable[#Headers],0))</f>
        <v>6.78829158317855</v>
      </c>
    </row>
    <row r="1531" spans="1:1" x14ac:dyDescent="0.3">
      <c r="A1531">
        <f ca="1">OFFSET('Water Data'!A1531,,MATCH(Histogram!$G$2,DataTable[#Headers],0))</f>
        <v>7.080794504276815</v>
      </c>
    </row>
    <row r="1532" spans="1:1" x14ac:dyDescent="0.3">
      <c r="A1532">
        <f ca="1">OFFSET('Water Data'!A1532,,MATCH(Histogram!$G$2,DataTable[#Headers],0))</f>
        <v>7.080794504276815</v>
      </c>
    </row>
    <row r="1533" spans="1:1" x14ac:dyDescent="0.3">
      <c r="A1533">
        <f ca="1">OFFSET('Water Data'!A1533,,MATCH(Histogram!$G$2,DataTable[#Headers],0))</f>
        <v>6.6925316690598597</v>
      </c>
    </row>
    <row r="1534" spans="1:1" x14ac:dyDescent="0.3">
      <c r="A1534">
        <f ca="1">OFFSET('Water Data'!A1534,,MATCH(Histogram!$G$2,DataTable[#Headers],0))</f>
        <v>6.0281011182664397</v>
      </c>
    </row>
    <row r="1535" spans="1:1" x14ac:dyDescent="0.3">
      <c r="A1535">
        <f ca="1">OFFSET('Water Data'!A1535,,MATCH(Histogram!$G$2,DataTable[#Headers],0))</f>
        <v>6.7159405639392702</v>
      </c>
    </row>
    <row r="1536" spans="1:1" x14ac:dyDescent="0.3">
      <c r="A1536">
        <f ca="1">OFFSET('Water Data'!A1536,,MATCH(Histogram!$G$2,DataTable[#Headers],0))</f>
        <v>7.4907866757349097</v>
      </c>
    </row>
    <row r="1537" spans="1:1" x14ac:dyDescent="0.3">
      <c r="A1537">
        <f ca="1">OFFSET('Water Data'!A1537,,MATCH(Histogram!$G$2,DataTable[#Headers],0))</f>
        <v>7.080794504276815</v>
      </c>
    </row>
    <row r="1538" spans="1:1" x14ac:dyDescent="0.3">
      <c r="A1538">
        <f ca="1">OFFSET('Water Data'!A1538,,MATCH(Histogram!$G$2,DataTable[#Headers],0))</f>
        <v>6.3365886821611301</v>
      </c>
    </row>
    <row r="1539" spans="1:1" x14ac:dyDescent="0.3">
      <c r="A1539">
        <f ca="1">OFFSET('Water Data'!A1539,,MATCH(Histogram!$G$2,DataTable[#Headers],0))</f>
        <v>7.3817575574067904</v>
      </c>
    </row>
    <row r="1540" spans="1:1" x14ac:dyDescent="0.3">
      <c r="A1540">
        <f ca="1">OFFSET('Water Data'!A1540,,MATCH(Histogram!$G$2,DataTable[#Headers],0))</f>
        <v>7.2560150385339002</v>
      </c>
    </row>
    <row r="1541" spans="1:1" x14ac:dyDescent="0.3">
      <c r="A1541">
        <f ca="1">OFFSET('Water Data'!A1541,,MATCH(Histogram!$G$2,DataTable[#Headers],0))</f>
        <v>7.0258217707497597</v>
      </c>
    </row>
    <row r="1542" spans="1:1" x14ac:dyDescent="0.3">
      <c r="A1542">
        <f ca="1">OFFSET('Water Data'!A1542,,MATCH(Histogram!$G$2,DataTable[#Headers],0))</f>
        <v>7.6068804753747701</v>
      </c>
    </row>
    <row r="1543" spans="1:1" x14ac:dyDescent="0.3">
      <c r="A1543">
        <f ca="1">OFFSET('Water Data'!A1543,,MATCH(Histogram!$G$2,DataTable[#Headers],0))</f>
        <v>6.9838604389794599</v>
      </c>
    </row>
    <row r="1544" spans="1:1" x14ac:dyDescent="0.3">
      <c r="A1544">
        <f ca="1">OFFSET('Water Data'!A1544,,MATCH(Histogram!$G$2,DataTable[#Headers],0))</f>
        <v>6.3470200178986804</v>
      </c>
    </row>
    <row r="1545" spans="1:1" x14ac:dyDescent="0.3">
      <c r="A1545">
        <f ca="1">OFFSET('Water Data'!A1545,,MATCH(Histogram!$G$2,DataTable[#Headers],0))</f>
        <v>7.3228284166165203</v>
      </c>
    </row>
    <row r="1546" spans="1:1" x14ac:dyDescent="0.3">
      <c r="A1546">
        <f ca="1">OFFSET('Water Data'!A1546,,MATCH(Histogram!$G$2,DataTable[#Headers],0))</f>
        <v>6.7775063594359404</v>
      </c>
    </row>
    <row r="1547" spans="1:1" x14ac:dyDescent="0.3">
      <c r="A1547">
        <f ca="1">OFFSET('Water Data'!A1547,,MATCH(Histogram!$G$2,DataTable[#Headers],0))</f>
        <v>8.3703649646193501</v>
      </c>
    </row>
    <row r="1548" spans="1:1" x14ac:dyDescent="0.3">
      <c r="A1548">
        <f ca="1">OFFSET('Water Data'!A1548,,MATCH(Histogram!$G$2,DataTable[#Headers],0))</f>
        <v>6.6427556952627604</v>
      </c>
    </row>
    <row r="1549" spans="1:1" x14ac:dyDescent="0.3">
      <c r="A1549">
        <f ca="1">OFFSET('Water Data'!A1549,,MATCH(Histogram!$G$2,DataTable[#Headers],0))</f>
        <v>6.21758491448443</v>
      </c>
    </row>
    <row r="1550" spans="1:1" x14ac:dyDescent="0.3">
      <c r="A1550">
        <f ca="1">OFFSET('Water Data'!A1550,,MATCH(Histogram!$G$2,DataTable[#Headers],0))</f>
        <v>6.6301221558286798</v>
      </c>
    </row>
    <row r="1551" spans="1:1" x14ac:dyDescent="0.3">
      <c r="A1551">
        <f ca="1">OFFSET('Water Data'!A1551,,MATCH(Histogram!$G$2,DataTable[#Headers],0))</f>
        <v>8.0510222030269301</v>
      </c>
    </row>
    <row r="1552" spans="1:1" x14ac:dyDescent="0.3">
      <c r="A1552">
        <f ca="1">OFFSET('Water Data'!A1552,,MATCH(Histogram!$G$2,DataTable[#Headers],0))</f>
        <v>8.4160868170465406</v>
      </c>
    </row>
    <row r="1553" spans="1:1" x14ac:dyDescent="0.3">
      <c r="A1553">
        <f ca="1">OFFSET('Water Data'!A1553,,MATCH(Histogram!$G$2,DataTable[#Headers],0))</f>
        <v>7.080794504276815</v>
      </c>
    </row>
    <row r="1554" spans="1:1" x14ac:dyDescent="0.3">
      <c r="A1554">
        <f ca="1">OFFSET('Water Data'!A1554,,MATCH(Histogram!$G$2,DataTable[#Headers],0))</f>
        <v>7.9330676915139202</v>
      </c>
    </row>
    <row r="1555" spans="1:1" x14ac:dyDescent="0.3">
      <c r="A1555">
        <f ca="1">OFFSET('Water Data'!A1555,,MATCH(Histogram!$G$2,DataTable[#Headers],0))</f>
        <v>7.9176085954610196</v>
      </c>
    </row>
    <row r="1556" spans="1:1" x14ac:dyDescent="0.3">
      <c r="A1556">
        <f ca="1">OFFSET('Water Data'!A1556,,MATCH(Histogram!$G$2,DataTable[#Headers],0))</f>
        <v>8.9420459914869994</v>
      </c>
    </row>
    <row r="1557" spans="1:1" x14ac:dyDescent="0.3">
      <c r="A1557">
        <f ca="1">OFFSET('Water Data'!A1557,,MATCH(Histogram!$G$2,DataTable[#Headers],0))</f>
        <v>7.0339453585367098</v>
      </c>
    </row>
    <row r="1558" spans="1:1" x14ac:dyDescent="0.3">
      <c r="A1558">
        <f ca="1">OFFSET('Water Data'!A1558,,MATCH(Histogram!$G$2,DataTable[#Headers],0))</f>
        <v>7.080794504276815</v>
      </c>
    </row>
    <row r="1559" spans="1:1" x14ac:dyDescent="0.3">
      <c r="A1559">
        <f ca="1">OFFSET('Water Data'!A1559,,MATCH(Histogram!$G$2,DataTable[#Headers],0))</f>
        <v>7.5800488080737898</v>
      </c>
    </row>
    <row r="1560" spans="1:1" x14ac:dyDescent="0.3">
      <c r="A1560">
        <f ca="1">OFFSET('Water Data'!A1560,,MATCH(Histogram!$G$2,DataTable[#Headers],0))</f>
        <v>8.4732490641669198</v>
      </c>
    </row>
    <row r="1561" spans="1:1" x14ac:dyDescent="0.3">
      <c r="A1561">
        <f ca="1">OFFSET('Water Data'!A1561,,MATCH(Histogram!$G$2,DataTable[#Headers],0))</f>
        <v>6.8164169252957203</v>
      </c>
    </row>
    <row r="1562" spans="1:1" x14ac:dyDescent="0.3">
      <c r="A1562">
        <f ca="1">OFFSET('Water Data'!A1562,,MATCH(Histogram!$G$2,DataTable[#Headers],0))</f>
        <v>6.4600335221006198</v>
      </c>
    </row>
    <row r="1563" spans="1:1" x14ac:dyDescent="0.3">
      <c r="A1563">
        <f ca="1">OFFSET('Water Data'!A1563,,MATCH(Histogram!$G$2,DataTable[#Headers],0))</f>
        <v>6.2278267948158996</v>
      </c>
    </row>
    <row r="1564" spans="1:1" x14ac:dyDescent="0.3">
      <c r="A1564">
        <f ca="1">OFFSET('Water Data'!A1564,,MATCH(Histogram!$G$2,DataTable[#Headers],0))</f>
        <v>7.080794504276815</v>
      </c>
    </row>
    <row r="1565" spans="1:1" x14ac:dyDescent="0.3">
      <c r="A1565">
        <f ca="1">OFFSET('Water Data'!A1565,,MATCH(Histogram!$G$2,DataTable[#Headers],0))</f>
        <v>7.080794504276815</v>
      </c>
    </row>
    <row r="1566" spans="1:1" x14ac:dyDescent="0.3">
      <c r="A1566">
        <f ca="1">OFFSET('Water Data'!A1566,,MATCH(Histogram!$G$2,DataTable[#Headers],0))</f>
        <v>5.6327316466645998</v>
      </c>
    </row>
    <row r="1567" spans="1:1" x14ac:dyDescent="0.3">
      <c r="A1567">
        <f ca="1">OFFSET('Water Data'!A1567,,MATCH(Histogram!$G$2,DataTable[#Headers],0))</f>
        <v>6.1912414425744702</v>
      </c>
    </row>
    <row r="1568" spans="1:1" x14ac:dyDescent="0.3">
      <c r="A1568">
        <f ca="1">OFFSET('Water Data'!A1568,,MATCH(Histogram!$G$2,DataTable[#Headers],0))</f>
        <v>7.7010327970056096</v>
      </c>
    </row>
    <row r="1569" spans="1:1" x14ac:dyDescent="0.3">
      <c r="A1569">
        <f ca="1">OFFSET('Water Data'!A1569,,MATCH(Histogram!$G$2,DataTable[#Headers],0))</f>
        <v>7.080794504276815</v>
      </c>
    </row>
    <row r="1570" spans="1:1" x14ac:dyDescent="0.3">
      <c r="A1570">
        <f ca="1">OFFSET('Water Data'!A1570,,MATCH(Histogram!$G$2,DataTable[#Headers],0))</f>
        <v>8.8326411156223905</v>
      </c>
    </row>
    <row r="1571" spans="1:1" x14ac:dyDescent="0.3">
      <c r="A1571">
        <f ca="1">OFFSET('Water Data'!A1571,,MATCH(Histogram!$G$2,DataTable[#Headers],0))</f>
        <v>5.6460833118619398</v>
      </c>
    </row>
    <row r="1572" spans="1:1" x14ac:dyDescent="0.3">
      <c r="A1572">
        <f ca="1">OFFSET('Water Data'!A1572,,MATCH(Histogram!$G$2,DataTable[#Headers],0))</f>
        <v>7.3321039631814298</v>
      </c>
    </row>
    <row r="1573" spans="1:1" x14ac:dyDescent="0.3">
      <c r="A1573">
        <f ca="1">OFFSET('Water Data'!A1573,,MATCH(Histogram!$G$2,DataTable[#Headers],0))</f>
        <v>7.8967439222582296</v>
      </c>
    </row>
    <row r="1574" spans="1:1" x14ac:dyDescent="0.3">
      <c r="A1574">
        <f ca="1">OFFSET('Water Data'!A1574,,MATCH(Histogram!$G$2,DataTable[#Headers],0))</f>
        <v>5.6752947151901401</v>
      </c>
    </row>
    <row r="1575" spans="1:1" x14ac:dyDescent="0.3">
      <c r="A1575">
        <f ca="1">OFFSET('Water Data'!A1575,,MATCH(Histogram!$G$2,DataTable[#Headers],0))</f>
        <v>6.0106175765335799</v>
      </c>
    </row>
    <row r="1576" spans="1:1" x14ac:dyDescent="0.3">
      <c r="A1576">
        <f ca="1">OFFSET('Water Data'!A1576,,MATCH(Histogram!$G$2,DataTable[#Headers],0))</f>
        <v>7.9860184990695</v>
      </c>
    </row>
    <row r="1577" spans="1:1" x14ac:dyDescent="0.3">
      <c r="A1577">
        <f ca="1">OFFSET('Water Data'!A1577,,MATCH(Histogram!$G$2,DataTable[#Headers],0))</f>
        <v>7.080794504276815</v>
      </c>
    </row>
    <row r="1578" spans="1:1" x14ac:dyDescent="0.3">
      <c r="A1578">
        <f ca="1">OFFSET('Water Data'!A1578,,MATCH(Histogram!$G$2,DataTable[#Headers],0))</f>
        <v>7.1596139119599798</v>
      </c>
    </row>
    <row r="1579" spans="1:1" x14ac:dyDescent="0.3">
      <c r="A1579">
        <f ca="1">OFFSET('Water Data'!A1579,,MATCH(Histogram!$G$2,DataTable[#Headers],0))</f>
        <v>7.5651980731602402</v>
      </c>
    </row>
    <row r="1580" spans="1:1" x14ac:dyDescent="0.3">
      <c r="A1580">
        <f ca="1">OFFSET('Water Data'!A1580,,MATCH(Histogram!$G$2,DataTable[#Headers],0))</f>
        <v>6.8655685150278298</v>
      </c>
    </row>
    <row r="1581" spans="1:1" x14ac:dyDescent="0.3">
      <c r="A1581">
        <f ca="1">OFFSET('Water Data'!A1581,,MATCH(Histogram!$G$2,DataTable[#Headers],0))</f>
        <v>5.7366757089425997</v>
      </c>
    </row>
    <row r="1582" spans="1:1" x14ac:dyDescent="0.3">
      <c r="A1582">
        <f ca="1">OFFSET('Water Data'!A1582,,MATCH(Histogram!$G$2,DataTable[#Headers],0))</f>
        <v>6.12906962215511</v>
      </c>
    </row>
    <row r="1583" spans="1:1" x14ac:dyDescent="0.3">
      <c r="A1583">
        <f ca="1">OFFSET('Water Data'!A1583,,MATCH(Histogram!$G$2,DataTable[#Headers],0))</f>
        <v>5.9913710815426997</v>
      </c>
    </row>
    <row r="1584" spans="1:1" x14ac:dyDescent="0.3">
      <c r="A1584">
        <f ca="1">OFFSET('Water Data'!A1584,,MATCH(Histogram!$G$2,DataTable[#Headers],0))</f>
        <v>9.7233772307927904</v>
      </c>
    </row>
    <row r="1585" spans="1:1" x14ac:dyDescent="0.3">
      <c r="A1585">
        <f ca="1">OFFSET('Water Data'!A1585,,MATCH(Histogram!$G$2,DataTable[#Headers],0))</f>
        <v>7.7363128411320199</v>
      </c>
    </row>
    <row r="1586" spans="1:1" x14ac:dyDescent="0.3">
      <c r="A1586">
        <f ca="1">OFFSET('Water Data'!A1586,,MATCH(Histogram!$G$2,DataTable[#Headers],0))</f>
        <v>6.7157994789265896</v>
      </c>
    </row>
    <row r="1587" spans="1:1" x14ac:dyDescent="0.3">
      <c r="A1587">
        <f ca="1">OFFSET('Water Data'!A1587,,MATCH(Histogram!$G$2,DataTable[#Headers],0))</f>
        <v>7.9667625534360198</v>
      </c>
    </row>
    <row r="1588" spans="1:1" x14ac:dyDescent="0.3">
      <c r="A1588">
        <f ca="1">OFFSET('Water Data'!A1588,,MATCH(Histogram!$G$2,DataTable[#Headers],0))</f>
        <v>8.2425586353420908</v>
      </c>
    </row>
    <row r="1589" spans="1:1" x14ac:dyDescent="0.3">
      <c r="A1589">
        <f ca="1">OFFSET('Water Data'!A1589,,MATCH(Histogram!$G$2,DataTable[#Headers],0))</f>
        <v>6.5395461279353801</v>
      </c>
    </row>
    <row r="1590" spans="1:1" x14ac:dyDescent="0.3">
      <c r="A1590">
        <f ca="1">OFFSET('Water Data'!A1590,,MATCH(Histogram!$G$2,DataTable[#Headers],0))</f>
        <v>6.7853840602243203</v>
      </c>
    </row>
    <row r="1591" spans="1:1" x14ac:dyDescent="0.3">
      <c r="A1591">
        <f ca="1">OFFSET('Water Data'!A1591,,MATCH(Histogram!$G$2,DataTable[#Headers],0))</f>
        <v>7.0079745871553101</v>
      </c>
    </row>
    <row r="1592" spans="1:1" x14ac:dyDescent="0.3">
      <c r="A1592">
        <f ca="1">OFFSET('Water Data'!A1592,,MATCH(Histogram!$G$2,DataTable[#Headers],0))</f>
        <v>7.7403839394158398</v>
      </c>
    </row>
    <row r="1593" spans="1:1" x14ac:dyDescent="0.3">
      <c r="A1593">
        <f ca="1">OFFSET('Water Data'!A1593,,MATCH(Histogram!$G$2,DataTable[#Headers],0))</f>
        <v>7.9180870791782398</v>
      </c>
    </row>
    <row r="1594" spans="1:1" x14ac:dyDescent="0.3">
      <c r="A1594">
        <f ca="1">OFFSET('Water Data'!A1594,,MATCH(Histogram!$G$2,DataTable[#Headers],0))</f>
        <v>5.7727696978493102</v>
      </c>
    </row>
    <row r="1595" spans="1:1" x14ac:dyDescent="0.3">
      <c r="A1595">
        <f ca="1">OFFSET('Water Data'!A1595,,MATCH(Histogram!$G$2,DataTable[#Headers],0))</f>
        <v>7.5716844931810598</v>
      </c>
    </row>
    <row r="1596" spans="1:1" x14ac:dyDescent="0.3">
      <c r="A1596">
        <f ca="1">OFFSET('Water Data'!A1596,,MATCH(Histogram!$G$2,DataTable[#Headers],0))</f>
        <v>8.7335253295698596</v>
      </c>
    </row>
    <row r="1597" spans="1:1" x14ac:dyDescent="0.3">
      <c r="A1597">
        <f ca="1">OFFSET('Water Data'!A1597,,MATCH(Histogram!$G$2,DataTable[#Headers],0))</f>
        <v>6.9178583550911297</v>
      </c>
    </row>
    <row r="1598" spans="1:1" x14ac:dyDescent="0.3">
      <c r="A1598">
        <f ca="1">OFFSET('Water Data'!A1598,,MATCH(Histogram!$G$2,DataTable[#Headers],0))</f>
        <v>8.5127809088592308</v>
      </c>
    </row>
    <row r="1599" spans="1:1" x14ac:dyDescent="0.3">
      <c r="A1599">
        <f ca="1">OFFSET('Water Data'!A1599,,MATCH(Histogram!$G$2,DataTable[#Headers],0))</f>
        <v>6.5391152614962902</v>
      </c>
    </row>
    <row r="1600" spans="1:1" x14ac:dyDescent="0.3">
      <c r="A1600">
        <f ca="1">OFFSET('Water Data'!A1600,,MATCH(Histogram!$G$2,DataTable[#Headers],0))</f>
        <v>7.080794504276815</v>
      </c>
    </row>
    <row r="1601" spans="1:1" x14ac:dyDescent="0.3">
      <c r="A1601">
        <f ca="1">OFFSET('Water Data'!A1601,,MATCH(Histogram!$G$2,DataTable[#Headers],0))</f>
        <v>8.2270831300962808</v>
      </c>
    </row>
    <row r="1602" spans="1:1" x14ac:dyDescent="0.3">
      <c r="A1602">
        <f ca="1">OFFSET('Water Data'!A1602,,MATCH(Histogram!$G$2,DataTable[#Headers],0))</f>
        <v>7.2741980506025303</v>
      </c>
    </row>
    <row r="1603" spans="1:1" x14ac:dyDescent="0.3">
      <c r="A1603">
        <f ca="1">OFFSET('Water Data'!A1603,,MATCH(Histogram!$G$2,DataTable[#Headers],0))</f>
        <v>7.1189801683646197</v>
      </c>
    </row>
    <row r="1604" spans="1:1" x14ac:dyDescent="0.3">
      <c r="A1604">
        <f ca="1">OFFSET('Water Data'!A1604,,MATCH(Histogram!$G$2,DataTable[#Headers],0))</f>
        <v>7.080794504276815</v>
      </c>
    </row>
    <row r="1605" spans="1:1" x14ac:dyDescent="0.3">
      <c r="A1605">
        <f ca="1">OFFSET('Water Data'!A1605,,MATCH(Histogram!$G$2,DataTable[#Headers],0))</f>
        <v>5.9419425364013101</v>
      </c>
    </row>
    <row r="1606" spans="1:1" x14ac:dyDescent="0.3">
      <c r="A1606">
        <f ca="1">OFFSET('Water Data'!A1606,,MATCH(Histogram!$G$2,DataTable[#Headers],0))</f>
        <v>7.2789109031828003</v>
      </c>
    </row>
    <row r="1607" spans="1:1" x14ac:dyDescent="0.3">
      <c r="A1607">
        <f ca="1">OFFSET('Water Data'!A1607,,MATCH(Histogram!$G$2,DataTable[#Headers],0))</f>
        <v>7.4451890259045097</v>
      </c>
    </row>
    <row r="1608" spans="1:1" x14ac:dyDescent="0.3">
      <c r="A1608">
        <f ca="1">OFFSET('Water Data'!A1608,,MATCH(Histogram!$G$2,DataTable[#Headers],0))</f>
        <v>6.4424964364878399</v>
      </c>
    </row>
    <row r="1609" spans="1:1" x14ac:dyDescent="0.3">
      <c r="A1609">
        <f ca="1">OFFSET('Water Data'!A1609,,MATCH(Histogram!$G$2,DataTable[#Headers],0))</f>
        <v>7.080794504276815</v>
      </c>
    </row>
    <row r="1610" spans="1:1" x14ac:dyDescent="0.3">
      <c r="A1610">
        <f ca="1">OFFSET('Water Data'!A1610,,MATCH(Histogram!$G$2,DataTable[#Headers],0))</f>
        <v>6.9197261552120697</v>
      </c>
    </row>
    <row r="1611" spans="1:1" x14ac:dyDescent="0.3">
      <c r="A1611">
        <f ca="1">OFFSET('Water Data'!A1611,,MATCH(Histogram!$G$2,DataTable[#Headers],0))</f>
        <v>6.4723710496807598</v>
      </c>
    </row>
    <row r="1612" spans="1:1" x14ac:dyDescent="0.3">
      <c r="A1612">
        <f ca="1">OFFSET('Water Data'!A1612,,MATCH(Histogram!$G$2,DataTable[#Headers],0))</f>
        <v>8.2512177796810402</v>
      </c>
    </row>
    <row r="1613" spans="1:1" x14ac:dyDescent="0.3">
      <c r="A1613">
        <f ca="1">OFFSET('Water Data'!A1613,,MATCH(Histogram!$G$2,DataTable[#Headers],0))</f>
        <v>7.080794504276815</v>
      </c>
    </row>
    <row r="1614" spans="1:1" x14ac:dyDescent="0.3">
      <c r="A1614">
        <f ca="1">OFFSET('Water Data'!A1614,,MATCH(Histogram!$G$2,DataTable[#Headers],0))</f>
        <v>6.7071082058354197</v>
      </c>
    </row>
    <row r="1615" spans="1:1" x14ac:dyDescent="0.3">
      <c r="A1615">
        <f ca="1">OFFSET('Water Data'!A1615,,MATCH(Histogram!$G$2,DataTable[#Headers],0))</f>
        <v>7.2401944704152603</v>
      </c>
    </row>
    <row r="1616" spans="1:1" x14ac:dyDescent="0.3">
      <c r="A1616">
        <f ca="1">OFFSET('Water Data'!A1616,,MATCH(Histogram!$G$2,DataTable[#Headers],0))</f>
        <v>6.5284907753478798</v>
      </c>
    </row>
    <row r="1617" spans="1:1" x14ac:dyDescent="0.3">
      <c r="A1617">
        <f ca="1">OFFSET('Water Data'!A1617,,MATCH(Histogram!$G$2,DataTable[#Headers],0))</f>
        <v>7.0318391737084101</v>
      </c>
    </row>
    <row r="1618" spans="1:1" x14ac:dyDescent="0.3">
      <c r="A1618">
        <f ca="1">OFFSET('Water Data'!A1618,,MATCH(Histogram!$G$2,DataTable[#Headers],0))</f>
        <v>7.4943911014551396</v>
      </c>
    </row>
    <row r="1619" spans="1:1" x14ac:dyDescent="0.3">
      <c r="A1619">
        <f ca="1">OFFSET('Water Data'!A1619,,MATCH(Histogram!$G$2,DataTable[#Headers],0))</f>
        <v>6.9574336379318504</v>
      </c>
    </row>
    <row r="1620" spans="1:1" x14ac:dyDescent="0.3">
      <c r="A1620">
        <f ca="1">OFFSET('Water Data'!A1620,,MATCH(Histogram!$G$2,DataTable[#Headers],0))</f>
        <v>7.080794504276815</v>
      </c>
    </row>
    <row r="1621" spans="1:1" x14ac:dyDescent="0.3">
      <c r="A1621">
        <f ca="1">OFFSET('Water Data'!A1621,,MATCH(Histogram!$G$2,DataTable[#Headers],0))</f>
        <v>6.9623245949195303</v>
      </c>
    </row>
    <row r="1622" spans="1:1" x14ac:dyDescent="0.3">
      <c r="A1622">
        <f ca="1">OFFSET('Water Data'!A1622,,MATCH(Histogram!$G$2,DataTable[#Headers],0))</f>
        <v>6.5096216382111596</v>
      </c>
    </row>
    <row r="1623" spans="1:1" x14ac:dyDescent="0.3">
      <c r="A1623">
        <f ca="1">OFFSET('Water Data'!A1623,,MATCH(Histogram!$G$2,DataTable[#Headers],0))</f>
        <v>8.0692978928114005</v>
      </c>
    </row>
    <row r="1624" spans="1:1" x14ac:dyDescent="0.3">
      <c r="A1624">
        <f ca="1">OFFSET('Water Data'!A1624,,MATCH(Histogram!$G$2,DataTable[#Headers],0))</f>
        <v>7.2133753882203298</v>
      </c>
    </row>
    <row r="1625" spans="1:1" x14ac:dyDescent="0.3">
      <c r="A1625">
        <f ca="1">OFFSET('Water Data'!A1625,,MATCH(Histogram!$G$2,DataTable[#Headers],0))</f>
        <v>6.7908381992572497</v>
      </c>
    </row>
    <row r="1626" spans="1:1" x14ac:dyDescent="0.3">
      <c r="A1626">
        <f ca="1">OFFSET('Water Data'!A1626,,MATCH(Histogram!$G$2,DataTable[#Headers],0))</f>
        <v>6.9752091775573497</v>
      </c>
    </row>
    <row r="1627" spans="1:1" x14ac:dyDescent="0.3">
      <c r="A1627">
        <f ca="1">OFFSET('Water Data'!A1627,,MATCH(Histogram!$G$2,DataTable[#Headers],0))</f>
        <v>7.4222252643503897</v>
      </c>
    </row>
    <row r="1628" spans="1:1" x14ac:dyDescent="0.3">
      <c r="A1628">
        <f ca="1">OFFSET('Water Data'!A1628,,MATCH(Histogram!$G$2,DataTable[#Headers],0))</f>
        <v>6.5050658065049296</v>
      </c>
    </row>
    <row r="1629" spans="1:1" x14ac:dyDescent="0.3">
      <c r="A1629">
        <f ca="1">OFFSET('Water Data'!A1629,,MATCH(Histogram!$G$2,DataTable[#Headers],0))</f>
        <v>6.6178622571937398</v>
      </c>
    </row>
    <row r="1630" spans="1:1" x14ac:dyDescent="0.3">
      <c r="A1630">
        <f ca="1">OFFSET('Water Data'!A1630,,MATCH(Histogram!$G$2,DataTable[#Headers],0))</f>
        <v>6.7697693386222504</v>
      </c>
    </row>
    <row r="1631" spans="1:1" x14ac:dyDescent="0.3">
      <c r="A1631">
        <f ca="1">OFFSET('Water Data'!A1631,,MATCH(Histogram!$G$2,DataTable[#Headers],0))</f>
        <v>6.3417512239831701</v>
      </c>
    </row>
    <row r="1632" spans="1:1" x14ac:dyDescent="0.3">
      <c r="A1632">
        <f ca="1">OFFSET('Water Data'!A1632,,MATCH(Histogram!$G$2,DataTable[#Headers],0))</f>
        <v>7.0588660812796196</v>
      </c>
    </row>
    <row r="1633" spans="1:1" x14ac:dyDescent="0.3">
      <c r="A1633">
        <f ca="1">OFFSET('Water Data'!A1633,,MATCH(Histogram!$G$2,DataTable[#Headers],0))</f>
        <v>7.5392873950742496</v>
      </c>
    </row>
    <row r="1634" spans="1:1" x14ac:dyDescent="0.3">
      <c r="A1634">
        <f ca="1">OFFSET('Water Data'!A1634,,MATCH(Histogram!$G$2,DataTable[#Headers],0))</f>
        <v>7.080794504276815</v>
      </c>
    </row>
    <row r="1635" spans="1:1" x14ac:dyDescent="0.3">
      <c r="A1635">
        <f ca="1">OFFSET('Water Data'!A1635,,MATCH(Histogram!$G$2,DataTable[#Headers],0))</f>
        <v>7.4908076539254802</v>
      </c>
    </row>
    <row r="1636" spans="1:1" x14ac:dyDescent="0.3">
      <c r="A1636">
        <f ca="1">OFFSET('Water Data'!A1636,,MATCH(Histogram!$G$2,DataTable[#Headers],0))</f>
        <v>6.0374281937595304</v>
      </c>
    </row>
    <row r="1637" spans="1:1" x14ac:dyDescent="0.3">
      <c r="A1637">
        <f ca="1">OFFSET('Water Data'!A1637,,MATCH(Histogram!$G$2,DataTable[#Headers],0))</f>
        <v>7.080794504276815</v>
      </c>
    </row>
    <row r="1638" spans="1:1" x14ac:dyDescent="0.3">
      <c r="A1638">
        <f ca="1">OFFSET('Water Data'!A1638,,MATCH(Histogram!$G$2,DataTable[#Headers],0))</f>
        <v>6.7066951614980699</v>
      </c>
    </row>
    <row r="1639" spans="1:1" x14ac:dyDescent="0.3">
      <c r="A1639">
        <f ca="1">OFFSET('Water Data'!A1639,,MATCH(Histogram!$G$2,DataTable[#Headers],0))</f>
        <v>7.080794504276815</v>
      </c>
    </row>
    <row r="1640" spans="1:1" x14ac:dyDescent="0.3">
      <c r="A1640">
        <f ca="1">OFFSET('Water Data'!A1640,,MATCH(Histogram!$G$2,DataTable[#Headers],0))</f>
        <v>7.080794504276815</v>
      </c>
    </row>
    <row r="1641" spans="1:1" x14ac:dyDescent="0.3">
      <c r="A1641">
        <f ca="1">OFFSET('Water Data'!A1641,,MATCH(Histogram!$G$2,DataTable[#Headers],0))</f>
        <v>6.7588516972065902</v>
      </c>
    </row>
    <row r="1642" spans="1:1" x14ac:dyDescent="0.3">
      <c r="A1642">
        <f ca="1">OFFSET('Water Data'!A1642,,MATCH(Histogram!$G$2,DataTable[#Headers],0))</f>
        <v>7.4867808796065303</v>
      </c>
    </row>
    <row r="1643" spans="1:1" x14ac:dyDescent="0.3">
      <c r="A1643">
        <f ca="1">OFFSET('Water Data'!A1643,,MATCH(Histogram!$G$2,DataTable[#Headers],0))</f>
        <v>6.9041213732235498</v>
      </c>
    </row>
    <row r="1644" spans="1:1" x14ac:dyDescent="0.3">
      <c r="A1644">
        <f ca="1">OFFSET('Water Data'!A1644,,MATCH(Histogram!$G$2,DataTable[#Headers],0))</f>
        <v>7.080794504276815</v>
      </c>
    </row>
    <row r="1645" spans="1:1" x14ac:dyDescent="0.3">
      <c r="A1645">
        <f ca="1">OFFSET('Water Data'!A1645,,MATCH(Histogram!$G$2,DataTable[#Headers],0))</f>
        <v>7.3489371420594303</v>
      </c>
    </row>
    <row r="1646" spans="1:1" x14ac:dyDescent="0.3">
      <c r="A1646">
        <f ca="1">OFFSET('Water Data'!A1646,,MATCH(Histogram!$G$2,DataTable[#Headers],0))</f>
        <v>7.8460579263372603</v>
      </c>
    </row>
    <row r="1647" spans="1:1" x14ac:dyDescent="0.3">
      <c r="A1647">
        <f ca="1">OFFSET('Water Data'!A1647,,MATCH(Histogram!$G$2,DataTable[#Headers],0))</f>
        <v>7.080794504276815</v>
      </c>
    </row>
    <row r="1648" spans="1:1" x14ac:dyDescent="0.3">
      <c r="A1648">
        <f ca="1">OFFSET('Water Data'!A1648,,MATCH(Histogram!$G$2,DataTable[#Headers],0))</f>
        <v>6.1798098000471802</v>
      </c>
    </row>
    <row r="1649" spans="1:1" x14ac:dyDescent="0.3">
      <c r="A1649">
        <f ca="1">OFFSET('Water Data'!A1649,,MATCH(Histogram!$G$2,DataTable[#Headers],0))</f>
        <v>6.7556693080544097</v>
      </c>
    </row>
    <row r="1650" spans="1:1" x14ac:dyDescent="0.3">
      <c r="A1650">
        <f ca="1">OFFSET('Water Data'!A1650,,MATCH(Histogram!$G$2,DataTable[#Headers],0))</f>
        <v>7.080794504276815</v>
      </c>
    </row>
    <row r="1651" spans="1:1" x14ac:dyDescent="0.3">
      <c r="A1651">
        <f ca="1">OFFSET('Water Data'!A1651,,MATCH(Histogram!$G$2,DataTable[#Headers],0))</f>
        <v>7.2665987924236104</v>
      </c>
    </row>
    <row r="1652" spans="1:1" x14ac:dyDescent="0.3">
      <c r="A1652">
        <f ca="1">OFFSET('Water Data'!A1652,,MATCH(Histogram!$G$2,DataTable[#Headers],0))</f>
        <v>8.2181710658548202</v>
      </c>
    </row>
    <row r="1653" spans="1:1" x14ac:dyDescent="0.3">
      <c r="A1653">
        <f ca="1">OFFSET('Water Data'!A1653,,MATCH(Histogram!$G$2,DataTable[#Headers],0))</f>
        <v>6.9800619386958704</v>
      </c>
    </row>
    <row r="1654" spans="1:1" x14ac:dyDescent="0.3">
      <c r="A1654">
        <f ca="1">OFFSET('Water Data'!A1654,,MATCH(Histogram!$G$2,DataTable[#Headers],0))</f>
        <v>6.3819789964128102</v>
      </c>
    </row>
    <row r="1655" spans="1:1" x14ac:dyDescent="0.3">
      <c r="A1655">
        <f ca="1">OFFSET('Water Data'!A1655,,MATCH(Histogram!$G$2,DataTable[#Headers],0))</f>
        <v>6.6480054599967202</v>
      </c>
    </row>
    <row r="1656" spans="1:1" x14ac:dyDescent="0.3">
      <c r="A1656">
        <f ca="1">OFFSET('Water Data'!A1656,,MATCH(Histogram!$G$2,DataTable[#Headers],0))</f>
        <v>5.8999365667099397</v>
      </c>
    </row>
    <row r="1657" spans="1:1" x14ac:dyDescent="0.3">
      <c r="A1657">
        <f ca="1">OFFSET('Water Data'!A1657,,MATCH(Histogram!$G$2,DataTable[#Headers],0))</f>
        <v>7.2609043632691801</v>
      </c>
    </row>
    <row r="1658" spans="1:1" x14ac:dyDescent="0.3">
      <c r="A1658">
        <f ca="1">OFFSET('Water Data'!A1658,,MATCH(Histogram!$G$2,DataTable[#Headers],0))</f>
        <v>5.57592064811546</v>
      </c>
    </row>
    <row r="1659" spans="1:1" x14ac:dyDescent="0.3">
      <c r="A1659">
        <f ca="1">OFFSET('Water Data'!A1659,,MATCH(Histogram!$G$2,DataTable[#Headers],0))</f>
        <v>5.4674012550751696</v>
      </c>
    </row>
    <row r="1660" spans="1:1" x14ac:dyDescent="0.3">
      <c r="A1660">
        <f ca="1">OFFSET('Water Data'!A1660,,MATCH(Histogram!$G$2,DataTable[#Headers],0))</f>
        <v>6.0900160571574196</v>
      </c>
    </row>
    <row r="1661" spans="1:1" x14ac:dyDescent="0.3">
      <c r="A1661">
        <f ca="1">OFFSET('Water Data'!A1661,,MATCH(Histogram!$G$2,DataTable[#Headers],0))</f>
        <v>8.2054470526237004</v>
      </c>
    </row>
    <row r="1662" spans="1:1" x14ac:dyDescent="0.3">
      <c r="A1662">
        <f ca="1">OFFSET('Water Data'!A1662,,MATCH(Histogram!$G$2,DataTable[#Headers],0))</f>
        <v>7.6705058641852597</v>
      </c>
    </row>
    <row r="1663" spans="1:1" x14ac:dyDescent="0.3">
      <c r="A1663">
        <f ca="1">OFFSET('Water Data'!A1663,,MATCH(Histogram!$G$2,DataTable[#Headers],0))</f>
        <v>6.7910971660194797</v>
      </c>
    </row>
    <row r="1664" spans="1:1" x14ac:dyDescent="0.3">
      <c r="A1664">
        <f ca="1">OFFSET('Water Data'!A1664,,MATCH(Histogram!$G$2,DataTable[#Headers],0))</f>
        <v>6.0067694810805099</v>
      </c>
    </row>
    <row r="1665" spans="1:1" x14ac:dyDescent="0.3">
      <c r="A1665">
        <f ca="1">OFFSET('Water Data'!A1665,,MATCH(Histogram!$G$2,DataTable[#Headers],0))</f>
        <v>7.080794504276815</v>
      </c>
    </row>
    <row r="1666" spans="1:1" x14ac:dyDescent="0.3">
      <c r="A1666">
        <f ca="1">OFFSET('Water Data'!A1666,,MATCH(Histogram!$G$2,DataTable[#Headers],0))</f>
        <v>6.3363427618897497</v>
      </c>
    </row>
    <row r="1667" spans="1:1" x14ac:dyDescent="0.3">
      <c r="A1667">
        <f ca="1">OFFSET('Water Data'!A1667,,MATCH(Histogram!$G$2,DataTable[#Headers],0))</f>
        <v>7.4732353765921804</v>
      </c>
    </row>
    <row r="1668" spans="1:1" x14ac:dyDescent="0.3">
      <c r="A1668">
        <f ca="1">OFFSET('Water Data'!A1668,,MATCH(Histogram!$G$2,DataTable[#Headers],0))</f>
        <v>7.080794504276815</v>
      </c>
    </row>
    <row r="1669" spans="1:1" x14ac:dyDescent="0.3">
      <c r="A1669">
        <f ca="1">OFFSET('Water Data'!A1669,,MATCH(Histogram!$G$2,DataTable[#Headers],0))</f>
        <v>7.38010483462533</v>
      </c>
    </row>
    <row r="1670" spans="1:1" x14ac:dyDescent="0.3">
      <c r="A1670">
        <f ca="1">OFFSET('Water Data'!A1670,,MATCH(Histogram!$G$2,DataTable[#Headers],0))</f>
        <v>10.067632997838</v>
      </c>
    </row>
    <row r="1671" spans="1:1" x14ac:dyDescent="0.3">
      <c r="A1671">
        <f ca="1">OFFSET('Water Data'!A1671,,MATCH(Histogram!$G$2,DataTable[#Headers],0))</f>
        <v>5.9159442995873901</v>
      </c>
    </row>
    <row r="1672" spans="1:1" x14ac:dyDescent="0.3">
      <c r="A1672">
        <f ca="1">OFFSET('Water Data'!A1672,,MATCH(Histogram!$G$2,DataTable[#Headers],0))</f>
        <v>7.080794504276815</v>
      </c>
    </row>
    <row r="1673" spans="1:1" x14ac:dyDescent="0.3">
      <c r="A1673">
        <f ca="1">OFFSET('Water Data'!A1673,,MATCH(Histogram!$G$2,DataTable[#Headers],0))</f>
        <v>6.1248473291900201</v>
      </c>
    </row>
    <row r="1674" spans="1:1" x14ac:dyDescent="0.3">
      <c r="A1674">
        <f ca="1">OFFSET('Water Data'!A1674,,MATCH(Histogram!$G$2,DataTable[#Headers],0))</f>
        <v>7.080794504276815</v>
      </c>
    </row>
    <row r="1675" spans="1:1" x14ac:dyDescent="0.3">
      <c r="A1675">
        <f ca="1">OFFSET('Water Data'!A1675,,MATCH(Histogram!$G$2,DataTable[#Headers],0))</f>
        <v>7.8764951313509304</v>
      </c>
    </row>
    <row r="1676" spans="1:1" x14ac:dyDescent="0.3">
      <c r="A1676">
        <f ca="1">OFFSET('Water Data'!A1676,,MATCH(Histogram!$G$2,DataTable[#Headers],0))</f>
        <v>6.0210513228220703</v>
      </c>
    </row>
    <row r="1677" spans="1:1" x14ac:dyDescent="0.3">
      <c r="A1677">
        <f ca="1">OFFSET('Water Data'!A1677,,MATCH(Histogram!$G$2,DataTable[#Headers],0))</f>
        <v>7.080794504276815</v>
      </c>
    </row>
    <row r="1678" spans="1:1" x14ac:dyDescent="0.3">
      <c r="A1678">
        <f ca="1">OFFSET('Water Data'!A1678,,MATCH(Histogram!$G$2,DataTable[#Headers],0))</f>
        <v>7.080794504276815</v>
      </c>
    </row>
    <row r="1679" spans="1:1" x14ac:dyDescent="0.3">
      <c r="A1679">
        <f ca="1">OFFSET('Water Data'!A1679,,MATCH(Histogram!$G$2,DataTable[#Headers],0))</f>
        <v>6.5854502296739001</v>
      </c>
    </row>
    <row r="1680" spans="1:1" x14ac:dyDescent="0.3">
      <c r="A1680">
        <f ca="1">OFFSET('Water Data'!A1680,,MATCH(Histogram!$G$2,DataTable[#Headers],0))</f>
        <v>6.3426711834479104</v>
      </c>
    </row>
    <row r="1681" spans="1:1" x14ac:dyDescent="0.3">
      <c r="A1681">
        <f ca="1">OFFSET('Water Data'!A1681,,MATCH(Histogram!$G$2,DataTable[#Headers],0))</f>
        <v>6.6329902541703598</v>
      </c>
    </row>
    <row r="1682" spans="1:1" x14ac:dyDescent="0.3">
      <c r="A1682">
        <f ca="1">OFFSET('Water Data'!A1682,,MATCH(Histogram!$G$2,DataTable[#Headers],0))</f>
        <v>5.4007001376913903</v>
      </c>
    </row>
    <row r="1683" spans="1:1" x14ac:dyDescent="0.3">
      <c r="A1683">
        <f ca="1">OFFSET('Water Data'!A1683,,MATCH(Histogram!$G$2,DataTable[#Headers],0))</f>
        <v>7.46014781817252</v>
      </c>
    </row>
    <row r="1684" spans="1:1" x14ac:dyDescent="0.3">
      <c r="A1684">
        <f ca="1">OFFSET('Water Data'!A1684,,MATCH(Histogram!$G$2,DataTable[#Headers],0))</f>
        <v>6.7098220007419203</v>
      </c>
    </row>
    <row r="1685" spans="1:1" x14ac:dyDescent="0.3">
      <c r="A1685">
        <f ca="1">OFFSET('Water Data'!A1685,,MATCH(Histogram!$G$2,DataTable[#Headers],0))</f>
        <v>8.0548933219966603</v>
      </c>
    </row>
    <row r="1686" spans="1:1" x14ac:dyDescent="0.3">
      <c r="A1686">
        <f ca="1">OFFSET('Water Data'!A1686,,MATCH(Histogram!$G$2,DataTable[#Headers],0))</f>
        <v>5.3651924080000102</v>
      </c>
    </row>
    <row r="1687" spans="1:1" x14ac:dyDescent="0.3">
      <c r="A1687">
        <f ca="1">OFFSET('Water Data'!A1687,,MATCH(Histogram!$G$2,DataTable[#Headers],0))</f>
        <v>6.9203889884953798</v>
      </c>
    </row>
    <row r="1688" spans="1:1" x14ac:dyDescent="0.3">
      <c r="A1688">
        <f ca="1">OFFSET('Water Data'!A1688,,MATCH(Histogram!$G$2,DataTable[#Headers],0))</f>
        <v>7.0254565477089299</v>
      </c>
    </row>
    <row r="1689" spans="1:1" x14ac:dyDescent="0.3">
      <c r="A1689">
        <f ca="1">OFFSET('Water Data'!A1689,,MATCH(Histogram!$G$2,DataTable[#Headers],0))</f>
        <v>7.97424842810649</v>
      </c>
    </row>
    <row r="1690" spans="1:1" x14ac:dyDescent="0.3">
      <c r="A1690">
        <f ca="1">OFFSET('Water Data'!A1690,,MATCH(Histogram!$G$2,DataTable[#Headers],0))</f>
        <v>8.03105522026679</v>
      </c>
    </row>
    <row r="1691" spans="1:1" x14ac:dyDescent="0.3">
      <c r="A1691">
        <f ca="1">OFFSET('Water Data'!A1691,,MATCH(Histogram!$G$2,DataTable[#Headers],0))</f>
        <v>7.61405681668107</v>
      </c>
    </row>
    <row r="1692" spans="1:1" x14ac:dyDescent="0.3">
      <c r="A1692">
        <f ca="1">OFFSET('Water Data'!A1692,,MATCH(Histogram!$G$2,DataTable[#Headers],0))</f>
        <v>7.6435783619999604</v>
      </c>
    </row>
    <row r="1693" spans="1:1" x14ac:dyDescent="0.3">
      <c r="A1693">
        <f ca="1">OFFSET('Water Data'!A1693,,MATCH(Histogram!$G$2,DataTable[#Headers],0))</f>
        <v>7.7313150091024898</v>
      </c>
    </row>
    <row r="1694" spans="1:1" x14ac:dyDescent="0.3">
      <c r="A1694">
        <f ca="1">OFFSET('Water Data'!A1694,,MATCH(Histogram!$G$2,DataTable[#Headers],0))</f>
        <v>6.26840275574102</v>
      </c>
    </row>
    <row r="1695" spans="1:1" x14ac:dyDescent="0.3">
      <c r="A1695">
        <f ca="1">OFFSET('Water Data'!A1695,,MATCH(Histogram!$G$2,DataTable[#Headers],0))</f>
        <v>7.3699116423529203</v>
      </c>
    </row>
    <row r="1696" spans="1:1" x14ac:dyDescent="0.3">
      <c r="A1696">
        <f ca="1">OFFSET('Water Data'!A1696,,MATCH(Histogram!$G$2,DataTable[#Headers],0))</f>
        <v>7.080794504276815</v>
      </c>
    </row>
    <row r="1697" spans="1:1" x14ac:dyDescent="0.3">
      <c r="A1697">
        <f ca="1">OFFSET('Water Data'!A1697,,MATCH(Histogram!$G$2,DataTable[#Headers],0))</f>
        <v>6.3203752847182901</v>
      </c>
    </row>
    <row r="1698" spans="1:1" x14ac:dyDescent="0.3">
      <c r="A1698">
        <f ca="1">OFFSET('Water Data'!A1698,,MATCH(Histogram!$G$2,DataTable[#Headers],0))</f>
        <v>7.29008857213943</v>
      </c>
    </row>
    <row r="1699" spans="1:1" x14ac:dyDescent="0.3">
      <c r="A1699">
        <f ca="1">OFFSET('Water Data'!A1699,,MATCH(Histogram!$G$2,DataTable[#Headers],0))</f>
        <v>6.3565110624619896</v>
      </c>
    </row>
    <row r="1700" spans="1:1" x14ac:dyDescent="0.3">
      <c r="A1700">
        <f ca="1">OFFSET('Water Data'!A1700,,MATCH(Histogram!$G$2,DataTable[#Headers],0))</f>
        <v>7.9740650013584302</v>
      </c>
    </row>
    <row r="1701" spans="1:1" x14ac:dyDescent="0.3">
      <c r="A1701">
        <f ca="1">OFFSET('Water Data'!A1701,,MATCH(Histogram!$G$2,DataTable[#Headers],0))</f>
        <v>4.9435084435268797</v>
      </c>
    </row>
    <row r="1702" spans="1:1" x14ac:dyDescent="0.3">
      <c r="A1702">
        <f ca="1">OFFSET('Water Data'!A1702,,MATCH(Histogram!$G$2,DataTable[#Headers],0))</f>
        <v>7.7003623051360801</v>
      </c>
    </row>
    <row r="1703" spans="1:1" x14ac:dyDescent="0.3">
      <c r="A1703">
        <f ca="1">OFFSET('Water Data'!A1703,,MATCH(Histogram!$G$2,DataTable[#Headers],0))</f>
        <v>6.0546071804191497</v>
      </c>
    </row>
    <row r="1704" spans="1:1" x14ac:dyDescent="0.3">
      <c r="A1704">
        <f ca="1">OFFSET('Water Data'!A1704,,MATCH(Histogram!$G$2,DataTable[#Headers],0))</f>
        <v>4.2214206798491496</v>
      </c>
    </row>
    <row r="1705" spans="1:1" x14ac:dyDescent="0.3">
      <c r="A1705">
        <f ca="1">OFFSET('Water Data'!A1705,,MATCH(Histogram!$G$2,DataTable[#Headers],0))</f>
        <v>8.5458903464876794</v>
      </c>
    </row>
    <row r="1706" spans="1:1" x14ac:dyDescent="0.3">
      <c r="A1706">
        <f ca="1">OFFSET('Water Data'!A1706,,MATCH(Histogram!$G$2,DataTable[#Headers],0))</f>
        <v>7.75217621250522</v>
      </c>
    </row>
    <row r="1707" spans="1:1" x14ac:dyDescent="0.3">
      <c r="A1707">
        <f ca="1">OFFSET('Water Data'!A1707,,MATCH(Histogram!$G$2,DataTable[#Headers],0))</f>
        <v>5.5881297507213903</v>
      </c>
    </row>
    <row r="1708" spans="1:1" x14ac:dyDescent="0.3">
      <c r="A1708">
        <f ca="1">OFFSET('Water Data'!A1708,,MATCH(Histogram!$G$2,DataTable[#Headers],0))</f>
        <v>8.6498686250736903</v>
      </c>
    </row>
    <row r="1709" spans="1:1" x14ac:dyDescent="0.3">
      <c r="A1709">
        <f ca="1">OFFSET('Water Data'!A1709,,MATCH(Histogram!$G$2,DataTable[#Headers],0))</f>
        <v>7.8992565152940797</v>
      </c>
    </row>
    <row r="1710" spans="1:1" x14ac:dyDescent="0.3">
      <c r="A1710">
        <f ca="1">OFFSET('Water Data'!A1710,,MATCH(Histogram!$G$2,DataTable[#Headers],0))</f>
        <v>5.9522679692848497</v>
      </c>
    </row>
    <row r="1711" spans="1:1" x14ac:dyDescent="0.3">
      <c r="A1711">
        <f ca="1">OFFSET('Water Data'!A1711,,MATCH(Histogram!$G$2,DataTable[#Headers],0))</f>
        <v>8.0401875566738994</v>
      </c>
    </row>
    <row r="1712" spans="1:1" x14ac:dyDescent="0.3">
      <c r="A1712">
        <f ca="1">OFFSET('Water Data'!A1712,,MATCH(Histogram!$G$2,DataTable[#Headers],0))</f>
        <v>4.3132191507406903</v>
      </c>
    </row>
    <row r="1713" spans="1:1" x14ac:dyDescent="0.3">
      <c r="A1713">
        <f ca="1">OFFSET('Water Data'!A1713,,MATCH(Histogram!$G$2,DataTable[#Headers],0))</f>
        <v>6.7070169276166398</v>
      </c>
    </row>
    <row r="1714" spans="1:1" x14ac:dyDescent="0.3">
      <c r="A1714">
        <f ca="1">OFFSET('Water Data'!A1714,,MATCH(Histogram!$G$2,DataTable[#Headers],0))</f>
        <v>5.85356060080312</v>
      </c>
    </row>
    <row r="1715" spans="1:1" x14ac:dyDescent="0.3">
      <c r="A1715">
        <f ca="1">OFFSET('Water Data'!A1715,,MATCH(Histogram!$G$2,DataTable[#Headers],0))</f>
        <v>8.8174027743889507</v>
      </c>
    </row>
    <row r="1716" spans="1:1" x14ac:dyDescent="0.3">
      <c r="A1716">
        <f ca="1">OFFSET('Water Data'!A1716,,MATCH(Histogram!$G$2,DataTable[#Headers],0))</f>
        <v>7.080794504276815</v>
      </c>
    </row>
    <row r="1717" spans="1:1" x14ac:dyDescent="0.3">
      <c r="A1717">
        <f ca="1">OFFSET('Water Data'!A1717,,MATCH(Histogram!$G$2,DataTable[#Headers],0))</f>
        <v>7.080794504276815</v>
      </c>
    </row>
    <row r="1718" spans="1:1" x14ac:dyDescent="0.3">
      <c r="A1718">
        <f ca="1">OFFSET('Water Data'!A1718,,MATCH(Histogram!$G$2,DataTable[#Headers],0))</f>
        <v>7.4764084596689804</v>
      </c>
    </row>
    <row r="1719" spans="1:1" x14ac:dyDescent="0.3">
      <c r="A1719">
        <f ca="1">OFFSET('Water Data'!A1719,,MATCH(Histogram!$G$2,DataTable[#Headers],0))</f>
        <v>7.6914862984257599</v>
      </c>
    </row>
    <row r="1720" spans="1:1" x14ac:dyDescent="0.3">
      <c r="A1720">
        <f ca="1">OFFSET('Water Data'!A1720,,MATCH(Histogram!$G$2,DataTable[#Headers],0))</f>
        <v>7.3673718526278602</v>
      </c>
    </row>
    <row r="1721" spans="1:1" x14ac:dyDescent="0.3">
      <c r="A1721">
        <f ca="1">OFFSET('Water Data'!A1721,,MATCH(Histogram!$G$2,DataTable[#Headers],0))</f>
        <v>8.9279059259388092</v>
      </c>
    </row>
    <row r="1722" spans="1:1" x14ac:dyDescent="0.3">
      <c r="A1722">
        <f ca="1">OFFSET('Water Data'!A1722,,MATCH(Histogram!$G$2,DataTable[#Headers],0))</f>
        <v>5.6212273200900604</v>
      </c>
    </row>
    <row r="1723" spans="1:1" x14ac:dyDescent="0.3">
      <c r="A1723">
        <f ca="1">OFFSET('Water Data'!A1723,,MATCH(Histogram!$G$2,DataTable[#Headers],0))</f>
        <v>6.4506449253272899</v>
      </c>
    </row>
    <row r="1724" spans="1:1" x14ac:dyDescent="0.3">
      <c r="A1724">
        <f ca="1">OFFSET('Water Data'!A1724,,MATCH(Histogram!$G$2,DataTable[#Headers],0))</f>
        <v>7.5665171245129601</v>
      </c>
    </row>
    <row r="1725" spans="1:1" x14ac:dyDescent="0.3">
      <c r="A1725">
        <f ca="1">OFFSET('Water Data'!A1725,,MATCH(Histogram!$G$2,DataTable[#Headers],0))</f>
        <v>6.1156375458102001</v>
      </c>
    </row>
    <row r="1726" spans="1:1" x14ac:dyDescent="0.3">
      <c r="A1726">
        <f ca="1">OFFSET('Water Data'!A1726,,MATCH(Histogram!$G$2,DataTable[#Headers],0))</f>
        <v>7.5952287240491199</v>
      </c>
    </row>
    <row r="1727" spans="1:1" x14ac:dyDescent="0.3">
      <c r="A1727">
        <f ca="1">OFFSET('Water Data'!A1727,,MATCH(Histogram!$G$2,DataTable[#Headers],0))</f>
        <v>7.080794504276815</v>
      </c>
    </row>
    <row r="1728" spans="1:1" x14ac:dyDescent="0.3">
      <c r="A1728">
        <f ca="1">OFFSET('Water Data'!A1728,,MATCH(Histogram!$G$2,DataTable[#Headers],0))</f>
        <v>7.13122185859695</v>
      </c>
    </row>
    <row r="1729" spans="1:1" x14ac:dyDescent="0.3">
      <c r="A1729">
        <f ca="1">OFFSET('Water Data'!A1729,,MATCH(Histogram!$G$2,DataTable[#Headers],0))</f>
        <v>7.3997247076489199</v>
      </c>
    </row>
    <row r="1730" spans="1:1" x14ac:dyDescent="0.3">
      <c r="A1730">
        <f ca="1">OFFSET('Water Data'!A1730,,MATCH(Histogram!$G$2,DataTable[#Headers],0))</f>
        <v>7.0024799406952196</v>
      </c>
    </row>
    <row r="1731" spans="1:1" x14ac:dyDescent="0.3">
      <c r="A1731">
        <f ca="1">OFFSET('Water Data'!A1731,,MATCH(Histogram!$G$2,DataTable[#Headers],0))</f>
        <v>5.3453453710788796</v>
      </c>
    </row>
    <row r="1732" spans="1:1" x14ac:dyDescent="0.3">
      <c r="A1732">
        <f ca="1">OFFSET('Water Data'!A1732,,MATCH(Histogram!$G$2,DataTable[#Headers],0))</f>
        <v>6.1859511626337502</v>
      </c>
    </row>
    <row r="1733" spans="1:1" x14ac:dyDescent="0.3">
      <c r="A1733">
        <f ca="1">OFFSET('Water Data'!A1733,,MATCH(Histogram!$G$2,DataTable[#Headers],0))</f>
        <v>6.0700909522338096</v>
      </c>
    </row>
    <row r="1734" spans="1:1" x14ac:dyDescent="0.3">
      <c r="A1734">
        <f ca="1">OFFSET('Water Data'!A1734,,MATCH(Histogram!$G$2,DataTable[#Headers],0))</f>
        <v>7.0955693310799699</v>
      </c>
    </row>
    <row r="1735" spans="1:1" x14ac:dyDescent="0.3">
      <c r="A1735">
        <f ca="1">OFFSET('Water Data'!A1735,,MATCH(Histogram!$G$2,DataTable[#Headers],0))</f>
        <v>7.080794504276815</v>
      </c>
    </row>
    <row r="1736" spans="1:1" x14ac:dyDescent="0.3">
      <c r="A1736">
        <f ca="1">OFFSET('Water Data'!A1736,,MATCH(Histogram!$G$2,DataTable[#Headers],0))</f>
        <v>3.92855649232335</v>
      </c>
    </row>
    <row r="1737" spans="1:1" x14ac:dyDescent="0.3">
      <c r="A1737">
        <f ca="1">OFFSET('Water Data'!A1737,,MATCH(Histogram!$G$2,DataTable[#Headers],0))</f>
        <v>6.35297310539781</v>
      </c>
    </row>
    <row r="1738" spans="1:1" x14ac:dyDescent="0.3">
      <c r="A1738">
        <f ca="1">OFFSET('Water Data'!A1738,,MATCH(Histogram!$G$2,DataTable[#Headers],0))</f>
        <v>5.9991251777263903</v>
      </c>
    </row>
    <row r="1739" spans="1:1" x14ac:dyDescent="0.3">
      <c r="A1739">
        <f ca="1">OFFSET('Water Data'!A1739,,MATCH(Histogram!$G$2,DataTable[#Headers],0))</f>
        <v>8.8995883782911704</v>
      </c>
    </row>
    <row r="1740" spans="1:1" x14ac:dyDescent="0.3">
      <c r="A1740">
        <f ca="1">OFFSET('Water Data'!A1740,,MATCH(Histogram!$G$2,DataTable[#Headers],0))</f>
        <v>7.3753376198926297</v>
      </c>
    </row>
    <row r="1741" spans="1:1" x14ac:dyDescent="0.3">
      <c r="A1741">
        <f ca="1">OFFSET('Water Data'!A1741,,MATCH(Histogram!$G$2,DataTable[#Headers],0))</f>
        <v>8.97932285265221</v>
      </c>
    </row>
    <row r="1742" spans="1:1" x14ac:dyDescent="0.3">
      <c r="A1742">
        <f ca="1">OFFSET('Water Data'!A1742,,MATCH(Histogram!$G$2,DataTable[#Headers],0))</f>
        <v>8.5323774739183005</v>
      </c>
    </row>
    <row r="1743" spans="1:1" x14ac:dyDescent="0.3">
      <c r="A1743">
        <f ca="1">OFFSET('Water Data'!A1743,,MATCH(Histogram!$G$2,DataTable[#Headers],0))</f>
        <v>7.2135374810505599</v>
      </c>
    </row>
    <row r="1744" spans="1:1" x14ac:dyDescent="0.3">
      <c r="A1744">
        <f ca="1">OFFSET('Water Data'!A1744,,MATCH(Histogram!$G$2,DataTable[#Headers],0))</f>
        <v>7.080794504276815</v>
      </c>
    </row>
    <row r="1745" spans="1:1" x14ac:dyDescent="0.3">
      <c r="A1745">
        <f ca="1">OFFSET('Water Data'!A1745,,MATCH(Histogram!$G$2,DataTable[#Headers],0))</f>
        <v>8.8955744579259797</v>
      </c>
    </row>
    <row r="1746" spans="1:1" x14ac:dyDescent="0.3">
      <c r="A1746">
        <f ca="1">OFFSET('Water Data'!A1746,,MATCH(Histogram!$G$2,DataTable[#Headers],0))</f>
        <v>6.58276420367788</v>
      </c>
    </row>
    <row r="1747" spans="1:1" x14ac:dyDescent="0.3">
      <c r="A1747">
        <f ca="1">OFFSET('Water Data'!A1747,,MATCH(Histogram!$G$2,DataTable[#Headers],0))</f>
        <v>7.080794504276815</v>
      </c>
    </row>
    <row r="1748" spans="1:1" x14ac:dyDescent="0.3">
      <c r="A1748">
        <f ca="1">OFFSET('Water Data'!A1748,,MATCH(Histogram!$G$2,DataTable[#Headers],0))</f>
        <v>7.080794504276815</v>
      </c>
    </row>
    <row r="1749" spans="1:1" x14ac:dyDescent="0.3">
      <c r="A1749">
        <f ca="1">OFFSET('Water Data'!A1749,,MATCH(Histogram!$G$2,DataTable[#Headers],0))</f>
        <v>5.9865938923728903</v>
      </c>
    </row>
    <row r="1750" spans="1:1" x14ac:dyDescent="0.3">
      <c r="A1750">
        <f ca="1">OFFSET('Water Data'!A1750,,MATCH(Histogram!$G$2,DataTable[#Headers],0))</f>
        <v>6.84122106315961</v>
      </c>
    </row>
    <row r="1751" spans="1:1" x14ac:dyDescent="0.3">
      <c r="A1751">
        <f ca="1">OFFSET('Water Data'!A1751,,MATCH(Histogram!$G$2,DataTable[#Headers],0))</f>
        <v>7.080794504276815</v>
      </c>
    </row>
    <row r="1752" spans="1:1" x14ac:dyDescent="0.3">
      <c r="A1752">
        <f ca="1">OFFSET('Water Data'!A1752,,MATCH(Histogram!$G$2,DataTable[#Headers],0))</f>
        <v>7.1461172247421398</v>
      </c>
    </row>
    <row r="1753" spans="1:1" x14ac:dyDescent="0.3">
      <c r="A1753">
        <f ca="1">OFFSET('Water Data'!A1753,,MATCH(Histogram!$G$2,DataTable[#Headers],0))</f>
        <v>7.080794504276815</v>
      </c>
    </row>
    <row r="1754" spans="1:1" x14ac:dyDescent="0.3">
      <c r="A1754">
        <f ca="1">OFFSET('Water Data'!A1754,,MATCH(Histogram!$G$2,DataTable[#Headers],0))</f>
        <v>7.50757529645138</v>
      </c>
    </row>
    <row r="1755" spans="1:1" x14ac:dyDescent="0.3">
      <c r="A1755">
        <f ca="1">OFFSET('Water Data'!A1755,,MATCH(Histogram!$G$2,DataTable[#Headers],0))</f>
        <v>7.9971758227351204</v>
      </c>
    </row>
    <row r="1756" spans="1:1" x14ac:dyDescent="0.3">
      <c r="A1756">
        <f ca="1">OFFSET('Water Data'!A1756,,MATCH(Histogram!$G$2,DataTable[#Headers],0))</f>
        <v>5.1743459983462001</v>
      </c>
    </row>
    <row r="1757" spans="1:1" x14ac:dyDescent="0.3">
      <c r="A1757">
        <f ca="1">OFFSET('Water Data'!A1757,,MATCH(Histogram!$G$2,DataTable[#Headers],0))</f>
        <v>7.080794504276815</v>
      </c>
    </row>
    <row r="1758" spans="1:1" x14ac:dyDescent="0.3">
      <c r="A1758">
        <f ca="1">OFFSET('Water Data'!A1758,,MATCH(Histogram!$G$2,DataTable[#Headers],0))</f>
        <v>6.4790925670682302</v>
      </c>
    </row>
    <row r="1759" spans="1:1" x14ac:dyDescent="0.3">
      <c r="A1759">
        <f ca="1">OFFSET('Water Data'!A1759,,MATCH(Histogram!$G$2,DataTable[#Headers],0))</f>
        <v>7.8115124452223901</v>
      </c>
    </row>
    <row r="1760" spans="1:1" x14ac:dyDescent="0.3">
      <c r="A1760">
        <f ca="1">OFFSET('Water Data'!A1760,,MATCH(Histogram!$G$2,DataTable[#Headers],0))</f>
        <v>7.4372166531055202</v>
      </c>
    </row>
    <row r="1761" spans="1:1" x14ac:dyDescent="0.3">
      <c r="A1761">
        <f ca="1">OFFSET('Water Data'!A1761,,MATCH(Histogram!$G$2,DataTable[#Headers],0))</f>
        <v>7.9538781151552502</v>
      </c>
    </row>
    <row r="1762" spans="1:1" x14ac:dyDescent="0.3">
      <c r="A1762">
        <f ca="1">OFFSET('Water Data'!A1762,,MATCH(Histogram!$G$2,DataTable[#Headers],0))</f>
        <v>6.3965699310806103</v>
      </c>
    </row>
    <row r="1763" spans="1:1" x14ac:dyDescent="0.3">
      <c r="A1763">
        <f ca="1">OFFSET('Water Data'!A1763,,MATCH(Histogram!$G$2,DataTable[#Headers],0))</f>
        <v>7.080794504276815</v>
      </c>
    </row>
    <row r="1764" spans="1:1" x14ac:dyDescent="0.3">
      <c r="A1764">
        <f ca="1">OFFSET('Water Data'!A1764,,MATCH(Histogram!$G$2,DataTable[#Headers],0))</f>
        <v>8.0581359966123394</v>
      </c>
    </row>
    <row r="1765" spans="1:1" x14ac:dyDescent="0.3">
      <c r="A1765">
        <f ca="1">OFFSET('Water Data'!A1765,,MATCH(Histogram!$G$2,DataTable[#Headers],0))</f>
        <v>7.080794504276815</v>
      </c>
    </row>
    <row r="1766" spans="1:1" x14ac:dyDescent="0.3">
      <c r="A1766">
        <f ca="1">OFFSET('Water Data'!A1766,,MATCH(Histogram!$G$2,DataTable[#Headers],0))</f>
        <v>7.080794504276815</v>
      </c>
    </row>
    <row r="1767" spans="1:1" x14ac:dyDescent="0.3">
      <c r="A1767">
        <f ca="1">OFFSET('Water Data'!A1767,,MATCH(Histogram!$G$2,DataTable[#Headers],0))</f>
        <v>9.4972611628812498</v>
      </c>
    </row>
    <row r="1768" spans="1:1" x14ac:dyDescent="0.3">
      <c r="A1768">
        <f ca="1">OFFSET('Water Data'!A1768,,MATCH(Histogram!$G$2,DataTable[#Headers],0))</f>
        <v>7.9847107422420303</v>
      </c>
    </row>
    <row r="1769" spans="1:1" x14ac:dyDescent="0.3">
      <c r="A1769">
        <f ca="1">OFFSET('Water Data'!A1769,,MATCH(Histogram!$G$2,DataTable[#Headers],0))</f>
        <v>6.2611105802533897</v>
      </c>
    </row>
    <row r="1770" spans="1:1" x14ac:dyDescent="0.3">
      <c r="A1770">
        <f ca="1">OFFSET('Water Data'!A1770,,MATCH(Histogram!$G$2,DataTable[#Headers],0))</f>
        <v>6.9578027493028598</v>
      </c>
    </row>
    <row r="1771" spans="1:1" x14ac:dyDescent="0.3">
      <c r="A1771">
        <f ca="1">OFFSET('Water Data'!A1771,,MATCH(Histogram!$G$2,DataTable[#Headers],0))</f>
        <v>9.6631590150059008</v>
      </c>
    </row>
    <row r="1772" spans="1:1" x14ac:dyDescent="0.3">
      <c r="A1772">
        <f ca="1">OFFSET('Water Data'!A1772,,MATCH(Histogram!$G$2,DataTable[#Headers],0))</f>
        <v>6.7327137134213997</v>
      </c>
    </row>
    <row r="1773" spans="1:1" x14ac:dyDescent="0.3">
      <c r="A1773">
        <f ca="1">OFFSET('Water Data'!A1773,,MATCH(Histogram!$G$2,DataTable[#Headers],0))</f>
        <v>4.8860570568047299</v>
      </c>
    </row>
    <row r="1774" spans="1:1" x14ac:dyDescent="0.3">
      <c r="A1774">
        <f ca="1">OFFSET('Water Data'!A1774,,MATCH(Histogram!$G$2,DataTable[#Headers],0))</f>
        <v>9.6102203448996306</v>
      </c>
    </row>
    <row r="1775" spans="1:1" x14ac:dyDescent="0.3">
      <c r="A1775">
        <f ca="1">OFFSET('Water Data'!A1775,,MATCH(Histogram!$G$2,DataTable[#Headers],0))</f>
        <v>8.51853179524627</v>
      </c>
    </row>
    <row r="1776" spans="1:1" x14ac:dyDescent="0.3">
      <c r="A1776">
        <f ca="1">OFFSET('Water Data'!A1776,,MATCH(Histogram!$G$2,DataTable[#Headers],0))</f>
        <v>6.9507865154854596</v>
      </c>
    </row>
    <row r="1777" spans="1:1" x14ac:dyDescent="0.3">
      <c r="A1777">
        <f ca="1">OFFSET('Water Data'!A1777,,MATCH(Histogram!$G$2,DataTable[#Headers],0))</f>
        <v>6.0230227413250201</v>
      </c>
    </row>
    <row r="1778" spans="1:1" x14ac:dyDescent="0.3">
      <c r="A1778">
        <f ca="1">OFFSET('Water Data'!A1778,,MATCH(Histogram!$G$2,DataTable[#Headers],0))</f>
        <v>9.0114804074110104</v>
      </c>
    </row>
    <row r="1779" spans="1:1" x14ac:dyDescent="0.3">
      <c r="A1779">
        <f ca="1">OFFSET('Water Data'!A1779,,MATCH(Histogram!$G$2,DataTable[#Headers],0))</f>
        <v>7.9467679042061699</v>
      </c>
    </row>
    <row r="1780" spans="1:1" x14ac:dyDescent="0.3">
      <c r="A1780">
        <f ca="1">OFFSET('Water Data'!A1780,,MATCH(Histogram!$G$2,DataTable[#Headers],0))</f>
        <v>7.7096173509003902</v>
      </c>
    </row>
    <row r="1781" spans="1:1" x14ac:dyDescent="0.3">
      <c r="A1781">
        <f ca="1">OFFSET('Water Data'!A1781,,MATCH(Histogram!$G$2,DataTable[#Headers],0))</f>
        <v>6.0816153584620496</v>
      </c>
    </row>
    <row r="1782" spans="1:1" x14ac:dyDescent="0.3">
      <c r="A1782">
        <f ca="1">OFFSET('Water Data'!A1782,,MATCH(Histogram!$G$2,DataTable[#Headers],0))</f>
        <v>8.1461857940911404</v>
      </c>
    </row>
    <row r="1783" spans="1:1" x14ac:dyDescent="0.3">
      <c r="A1783">
        <f ca="1">OFFSET('Water Data'!A1783,,MATCH(Histogram!$G$2,DataTable[#Headers],0))</f>
        <v>8.1418611163824703</v>
      </c>
    </row>
    <row r="1784" spans="1:1" x14ac:dyDescent="0.3">
      <c r="A1784">
        <f ca="1">OFFSET('Water Data'!A1784,,MATCH(Histogram!$G$2,DataTable[#Headers],0))</f>
        <v>7.7033568213821004</v>
      </c>
    </row>
    <row r="1785" spans="1:1" x14ac:dyDescent="0.3">
      <c r="A1785">
        <f ca="1">OFFSET('Water Data'!A1785,,MATCH(Histogram!$G$2,DataTable[#Headers],0))</f>
        <v>7.080794504276815</v>
      </c>
    </row>
    <row r="1786" spans="1:1" x14ac:dyDescent="0.3">
      <c r="A1786">
        <f ca="1">OFFSET('Water Data'!A1786,,MATCH(Histogram!$G$2,DataTable[#Headers],0))</f>
        <v>9.2528565089853299</v>
      </c>
    </row>
    <row r="1787" spans="1:1" x14ac:dyDescent="0.3">
      <c r="A1787">
        <f ca="1">OFFSET('Water Data'!A1787,,MATCH(Histogram!$G$2,DataTable[#Headers],0))</f>
        <v>6.0476514887181398</v>
      </c>
    </row>
    <row r="1788" spans="1:1" x14ac:dyDescent="0.3">
      <c r="A1788">
        <f ca="1">OFFSET('Water Data'!A1788,,MATCH(Histogram!$G$2,DataTable[#Headers],0))</f>
        <v>6.1528578021245099</v>
      </c>
    </row>
    <row r="1789" spans="1:1" x14ac:dyDescent="0.3">
      <c r="A1789">
        <f ca="1">OFFSET('Water Data'!A1789,,MATCH(Histogram!$G$2,DataTable[#Headers],0))</f>
        <v>9.0749228744549502</v>
      </c>
    </row>
    <row r="1790" spans="1:1" x14ac:dyDescent="0.3">
      <c r="A1790">
        <f ca="1">OFFSET('Water Data'!A1790,,MATCH(Histogram!$G$2,DataTable[#Headers],0))</f>
        <v>7.4365372269816703</v>
      </c>
    </row>
    <row r="1791" spans="1:1" x14ac:dyDescent="0.3">
      <c r="A1791">
        <f ca="1">OFFSET('Water Data'!A1791,,MATCH(Histogram!$G$2,DataTable[#Headers],0))</f>
        <v>7.080794504276815</v>
      </c>
    </row>
    <row r="1792" spans="1:1" x14ac:dyDescent="0.3">
      <c r="A1792">
        <f ca="1">OFFSET('Water Data'!A1792,,MATCH(Histogram!$G$2,DataTable[#Headers],0))</f>
        <v>7.1300991962000504</v>
      </c>
    </row>
    <row r="1793" spans="1:1" x14ac:dyDescent="0.3">
      <c r="A1793">
        <f ca="1">OFFSET('Water Data'!A1793,,MATCH(Histogram!$G$2,DataTable[#Headers],0))</f>
        <v>6.7921254502183999</v>
      </c>
    </row>
    <row r="1794" spans="1:1" x14ac:dyDescent="0.3">
      <c r="A1794">
        <f ca="1">OFFSET('Water Data'!A1794,,MATCH(Histogram!$G$2,DataTable[#Headers],0))</f>
        <v>7.080794504276815</v>
      </c>
    </row>
    <row r="1795" spans="1:1" x14ac:dyDescent="0.3">
      <c r="A1795">
        <f ca="1">OFFSET('Water Data'!A1795,,MATCH(Histogram!$G$2,DataTable[#Headers],0))</f>
        <v>8.8856263440531809</v>
      </c>
    </row>
    <row r="1796" spans="1:1" x14ac:dyDescent="0.3">
      <c r="A1796">
        <f ca="1">OFFSET('Water Data'!A1796,,MATCH(Histogram!$G$2,DataTable[#Headers],0))</f>
        <v>9.4753162596953402</v>
      </c>
    </row>
    <row r="1797" spans="1:1" x14ac:dyDescent="0.3">
      <c r="A1797">
        <f ca="1">OFFSET('Water Data'!A1797,,MATCH(Histogram!$G$2,DataTable[#Headers],0))</f>
        <v>7.080794504276815</v>
      </c>
    </row>
    <row r="1798" spans="1:1" x14ac:dyDescent="0.3">
      <c r="A1798">
        <f ca="1">OFFSET('Water Data'!A1798,,MATCH(Histogram!$G$2,DataTable[#Headers],0))</f>
        <v>7.1831087344585196</v>
      </c>
    </row>
    <row r="1799" spans="1:1" x14ac:dyDescent="0.3">
      <c r="A1799">
        <f ca="1">OFFSET('Water Data'!A1799,,MATCH(Histogram!$G$2,DataTable[#Headers],0))</f>
        <v>6.1574431448430298</v>
      </c>
    </row>
    <row r="1800" spans="1:1" x14ac:dyDescent="0.3">
      <c r="A1800">
        <f ca="1">OFFSET('Water Data'!A1800,,MATCH(Histogram!$G$2,DataTable[#Headers],0))</f>
        <v>6.4678683016914897</v>
      </c>
    </row>
    <row r="1801" spans="1:1" x14ac:dyDescent="0.3">
      <c r="A1801">
        <f ca="1">OFFSET('Water Data'!A1801,,MATCH(Histogram!$G$2,DataTable[#Headers],0))</f>
        <v>7.080794504276815</v>
      </c>
    </row>
    <row r="1802" spans="1:1" x14ac:dyDescent="0.3">
      <c r="A1802">
        <f ca="1">OFFSET('Water Data'!A1802,,MATCH(Histogram!$G$2,DataTable[#Headers],0))</f>
        <v>7.48813346433041</v>
      </c>
    </row>
    <row r="1803" spans="1:1" x14ac:dyDescent="0.3">
      <c r="A1803">
        <f ca="1">OFFSET('Water Data'!A1803,,MATCH(Histogram!$G$2,DataTable[#Headers],0))</f>
        <v>7.3235451196664503</v>
      </c>
    </row>
    <row r="1804" spans="1:1" x14ac:dyDescent="0.3">
      <c r="A1804">
        <f ca="1">OFFSET('Water Data'!A1804,,MATCH(Histogram!$G$2,DataTable[#Headers],0))</f>
        <v>7.080794504276815</v>
      </c>
    </row>
    <row r="1805" spans="1:1" x14ac:dyDescent="0.3">
      <c r="A1805">
        <f ca="1">OFFSET('Water Data'!A1805,,MATCH(Histogram!$G$2,DataTable[#Headers],0))</f>
        <v>6.5307961237209904</v>
      </c>
    </row>
    <row r="1806" spans="1:1" x14ac:dyDescent="0.3">
      <c r="A1806">
        <f ca="1">OFFSET('Water Data'!A1806,,MATCH(Histogram!$G$2,DataTable[#Headers],0))</f>
        <v>6.9314704269333198</v>
      </c>
    </row>
    <row r="1807" spans="1:1" x14ac:dyDescent="0.3">
      <c r="A1807">
        <f ca="1">OFFSET('Water Data'!A1807,,MATCH(Histogram!$G$2,DataTable[#Headers],0))</f>
        <v>7.7746452429245902</v>
      </c>
    </row>
    <row r="1808" spans="1:1" x14ac:dyDescent="0.3">
      <c r="A1808">
        <f ca="1">OFFSET('Water Data'!A1808,,MATCH(Histogram!$G$2,DataTable[#Headers],0))</f>
        <v>8.1075001386164107</v>
      </c>
    </row>
    <row r="1809" spans="1:1" x14ac:dyDescent="0.3">
      <c r="A1809">
        <f ca="1">OFFSET('Water Data'!A1809,,MATCH(Histogram!$G$2,DataTable[#Headers],0))</f>
        <v>6.3068644593736698</v>
      </c>
    </row>
    <row r="1810" spans="1:1" x14ac:dyDescent="0.3">
      <c r="A1810">
        <f ca="1">OFFSET('Water Data'!A1810,,MATCH(Histogram!$G$2,DataTable[#Headers],0))</f>
        <v>7.080794504276815</v>
      </c>
    </row>
    <row r="1811" spans="1:1" x14ac:dyDescent="0.3">
      <c r="A1811">
        <f ca="1">OFFSET('Water Data'!A1811,,MATCH(Histogram!$G$2,DataTable[#Headers],0))</f>
        <v>6.6096803221946203</v>
      </c>
    </row>
    <row r="1812" spans="1:1" x14ac:dyDescent="0.3">
      <c r="A1812">
        <f ca="1">OFFSET('Water Data'!A1812,,MATCH(Histogram!$G$2,DataTable[#Headers],0))</f>
        <v>6.6322058786549603</v>
      </c>
    </row>
    <row r="1813" spans="1:1" x14ac:dyDescent="0.3">
      <c r="A1813">
        <f ca="1">OFFSET('Water Data'!A1813,,MATCH(Histogram!$G$2,DataTable[#Headers],0))</f>
        <v>7.080794504276815</v>
      </c>
    </row>
    <row r="1814" spans="1:1" x14ac:dyDescent="0.3">
      <c r="A1814">
        <f ca="1">OFFSET('Water Data'!A1814,,MATCH(Histogram!$G$2,DataTable[#Headers],0))</f>
        <v>5.7167556665301298</v>
      </c>
    </row>
    <row r="1815" spans="1:1" x14ac:dyDescent="0.3">
      <c r="A1815">
        <f ca="1">OFFSET('Water Data'!A1815,,MATCH(Histogram!$G$2,DataTable[#Headers],0))</f>
        <v>7.7404538702263102</v>
      </c>
    </row>
    <row r="1816" spans="1:1" x14ac:dyDescent="0.3">
      <c r="A1816">
        <f ca="1">OFFSET('Water Data'!A1816,,MATCH(Histogram!$G$2,DataTable[#Headers],0))</f>
        <v>6.2772773712744296</v>
      </c>
    </row>
    <row r="1817" spans="1:1" x14ac:dyDescent="0.3">
      <c r="A1817">
        <f ca="1">OFFSET('Water Data'!A1817,,MATCH(Histogram!$G$2,DataTable[#Headers],0))</f>
        <v>8.0063732984041494</v>
      </c>
    </row>
    <row r="1818" spans="1:1" x14ac:dyDescent="0.3">
      <c r="A1818">
        <f ca="1">OFFSET('Water Data'!A1818,,MATCH(Histogram!$G$2,DataTable[#Headers],0))</f>
        <v>6.5130165859605</v>
      </c>
    </row>
    <row r="1819" spans="1:1" x14ac:dyDescent="0.3">
      <c r="A1819">
        <f ca="1">OFFSET('Water Data'!A1819,,MATCH(Histogram!$G$2,DataTable[#Headers],0))</f>
        <v>6.23419767247493</v>
      </c>
    </row>
    <row r="1820" spans="1:1" x14ac:dyDescent="0.3">
      <c r="A1820">
        <f ca="1">OFFSET('Water Data'!A1820,,MATCH(Histogram!$G$2,DataTable[#Headers],0))</f>
        <v>7.2771439667715097</v>
      </c>
    </row>
    <row r="1821" spans="1:1" x14ac:dyDescent="0.3">
      <c r="A1821">
        <f ca="1">OFFSET('Water Data'!A1821,,MATCH(Histogram!$G$2,DataTable[#Headers],0))</f>
        <v>6.0445130295123404</v>
      </c>
    </row>
    <row r="1822" spans="1:1" x14ac:dyDescent="0.3">
      <c r="A1822">
        <f ca="1">OFFSET('Water Data'!A1822,,MATCH(Histogram!$G$2,DataTable[#Headers],0))</f>
        <v>6.64302653814108</v>
      </c>
    </row>
    <row r="1823" spans="1:1" x14ac:dyDescent="0.3">
      <c r="A1823">
        <f ca="1">OFFSET('Water Data'!A1823,,MATCH(Histogram!$G$2,DataTable[#Headers],0))</f>
        <v>5.1504565396302802</v>
      </c>
    </row>
    <row r="1824" spans="1:1" x14ac:dyDescent="0.3">
      <c r="A1824">
        <f ca="1">OFFSET('Water Data'!A1824,,MATCH(Histogram!$G$2,DataTable[#Headers],0))</f>
        <v>6.1105451607855903</v>
      </c>
    </row>
    <row r="1825" spans="1:1" x14ac:dyDescent="0.3">
      <c r="A1825">
        <f ca="1">OFFSET('Water Data'!A1825,,MATCH(Histogram!$G$2,DataTable[#Headers],0))</f>
        <v>7.8311177367669096</v>
      </c>
    </row>
    <row r="1826" spans="1:1" x14ac:dyDescent="0.3">
      <c r="A1826">
        <f ca="1">OFFSET('Water Data'!A1826,,MATCH(Histogram!$G$2,DataTable[#Headers],0))</f>
        <v>6.9807271636464598</v>
      </c>
    </row>
    <row r="1827" spans="1:1" x14ac:dyDescent="0.3">
      <c r="A1827">
        <f ca="1">OFFSET('Water Data'!A1827,,MATCH(Histogram!$G$2,DataTable[#Headers],0))</f>
        <v>8.5527824158732493</v>
      </c>
    </row>
    <row r="1828" spans="1:1" x14ac:dyDescent="0.3">
      <c r="A1828">
        <f ca="1">OFFSET('Water Data'!A1828,,MATCH(Histogram!$G$2,DataTable[#Headers],0))</f>
        <v>6.4493794387538603</v>
      </c>
    </row>
    <row r="1829" spans="1:1" x14ac:dyDescent="0.3">
      <c r="A1829">
        <f ca="1">OFFSET('Water Data'!A1829,,MATCH(Histogram!$G$2,DataTable[#Headers],0))</f>
        <v>7.3920840375188996</v>
      </c>
    </row>
    <row r="1830" spans="1:1" x14ac:dyDescent="0.3">
      <c r="A1830">
        <f ca="1">OFFSET('Water Data'!A1830,,MATCH(Histogram!$G$2,DataTable[#Headers],0))</f>
        <v>8.3607958272350995</v>
      </c>
    </row>
    <row r="1831" spans="1:1" x14ac:dyDescent="0.3">
      <c r="A1831">
        <f ca="1">OFFSET('Water Data'!A1831,,MATCH(Histogram!$G$2,DataTable[#Headers],0))</f>
        <v>7.6198450769536104</v>
      </c>
    </row>
    <row r="1832" spans="1:1" x14ac:dyDescent="0.3">
      <c r="A1832">
        <f ca="1">OFFSET('Water Data'!A1832,,MATCH(Histogram!$G$2,DataTable[#Headers],0))</f>
        <v>5.4045106741474802</v>
      </c>
    </row>
    <row r="1833" spans="1:1" x14ac:dyDescent="0.3">
      <c r="A1833">
        <f ca="1">OFFSET('Water Data'!A1833,,MATCH(Histogram!$G$2,DataTable[#Headers],0))</f>
        <v>7.0793035177795902</v>
      </c>
    </row>
    <row r="1834" spans="1:1" x14ac:dyDescent="0.3">
      <c r="A1834">
        <f ca="1">OFFSET('Water Data'!A1834,,MATCH(Histogram!$G$2,DataTable[#Headers],0))</f>
        <v>7.080794504276815</v>
      </c>
    </row>
    <row r="1835" spans="1:1" x14ac:dyDescent="0.3">
      <c r="A1835">
        <f ca="1">OFFSET('Water Data'!A1835,,MATCH(Histogram!$G$2,DataTable[#Headers],0))</f>
        <v>7.1617148926414904</v>
      </c>
    </row>
    <row r="1836" spans="1:1" x14ac:dyDescent="0.3">
      <c r="A1836">
        <f ca="1">OFFSET('Water Data'!A1836,,MATCH(Histogram!$G$2,DataTable[#Headers],0))</f>
        <v>6.8549468587872697</v>
      </c>
    </row>
    <row r="1837" spans="1:1" x14ac:dyDescent="0.3">
      <c r="A1837">
        <f ca="1">OFFSET('Water Data'!A1837,,MATCH(Histogram!$G$2,DataTable[#Headers],0))</f>
        <v>7.3095564074817201</v>
      </c>
    </row>
    <row r="1838" spans="1:1" x14ac:dyDescent="0.3">
      <c r="A1838">
        <f ca="1">OFFSET('Water Data'!A1838,,MATCH(Histogram!$G$2,DataTable[#Headers],0))</f>
        <v>9.3134658928999396</v>
      </c>
    </row>
    <row r="1839" spans="1:1" x14ac:dyDescent="0.3">
      <c r="A1839">
        <f ca="1">OFFSET('Water Data'!A1839,,MATCH(Histogram!$G$2,DataTable[#Headers],0))</f>
        <v>7.080794504276815</v>
      </c>
    </row>
    <row r="1840" spans="1:1" x14ac:dyDescent="0.3">
      <c r="A1840">
        <f ca="1">OFFSET('Water Data'!A1840,,MATCH(Histogram!$G$2,DataTable[#Headers],0))</f>
        <v>7.080794504276815</v>
      </c>
    </row>
    <row r="1841" spans="1:1" x14ac:dyDescent="0.3">
      <c r="A1841">
        <f ca="1">OFFSET('Water Data'!A1841,,MATCH(Histogram!$G$2,DataTable[#Headers],0))</f>
        <v>6.1879380539930899</v>
      </c>
    </row>
    <row r="1842" spans="1:1" x14ac:dyDescent="0.3">
      <c r="A1842">
        <f ca="1">OFFSET('Water Data'!A1842,,MATCH(Histogram!$G$2,DataTable[#Headers],0))</f>
        <v>7.080794504276815</v>
      </c>
    </row>
    <row r="1843" spans="1:1" x14ac:dyDescent="0.3">
      <c r="A1843">
        <f ca="1">OFFSET('Water Data'!A1843,,MATCH(Histogram!$G$2,DataTable[#Headers],0))</f>
        <v>7.9653373053048</v>
      </c>
    </row>
    <row r="1844" spans="1:1" x14ac:dyDescent="0.3">
      <c r="A1844">
        <f ca="1">OFFSET('Water Data'!A1844,,MATCH(Histogram!$G$2,DataTable[#Headers],0))</f>
        <v>9.2643909086346099</v>
      </c>
    </row>
    <row r="1845" spans="1:1" x14ac:dyDescent="0.3">
      <c r="A1845">
        <f ca="1">OFFSET('Water Data'!A1845,,MATCH(Histogram!$G$2,DataTable[#Headers],0))</f>
        <v>7.7540443539479398</v>
      </c>
    </row>
    <row r="1846" spans="1:1" x14ac:dyDescent="0.3">
      <c r="A1846">
        <f ca="1">OFFSET('Water Data'!A1846,,MATCH(Histogram!$G$2,DataTable[#Headers],0))</f>
        <v>9.3938916522319396</v>
      </c>
    </row>
    <row r="1847" spans="1:1" x14ac:dyDescent="0.3">
      <c r="A1847">
        <f ca="1">OFFSET('Water Data'!A1847,,MATCH(Histogram!$G$2,DataTable[#Headers],0))</f>
        <v>8.1760796153016297</v>
      </c>
    </row>
    <row r="1848" spans="1:1" x14ac:dyDescent="0.3">
      <c r="A1848">
        <f ca="1">OFFSET('Water Data'!A1848,,MATCH(Histogram!$G$2,DataTable[#Headers],0))</f>
        <v>8.3376962006977404</v>
      </c>
    </row>
    <row r="1849" spans="1:1" x14ac:dyDescent="0.3">
      <c r="A1849">
        <f ca="1">OFFSET('Water Data'!A1849,,MATCH(Histogram!$G$2,DataTable[#Headers],0))</f>
        <v>7.080794504276815</v>
      </c>
    </row>
    <row r="1850" spans="1:1" x14ac:dyDescent="0.3">
      <c r="A1850">
        <f ca="1">OFFSET('Water Data'!A1850,,MATCH(Histogram!$G$2,DataTable[#Headers],0))</f>
        <v>7.1910248566863402</v>
      </c>
    </row>
    <row r="1851" spans="1:1" x14ac:dyDescent="0.3">
      <c r="A1851">
        <f ca="1">OFFSET('Water Data'!A1851,,MATCH(Histogram!$G$2,DataTable[#Headers],0))</f>
        <v>8.6136985948837506</v>
      </c>
    </row>
    <row r="1852" spans="1:1" x14ac:dyDescent="0.3">
      <c r="A1852">
        <f ca="1">OFFSET('Water Data'!A1852,,MATCH(Histogram!$G$2,DataTable[#Headers],0))</f>
        <v>7.79303917140916</v>
      </c>
    </row>
    <row r="1853" spans="1:1" x14ac:dyDescent="0.3">
      <c r="A1853">
        <f ca="1">OFFSET('Water Data'!A1853,,MATCH(Histogram!$G$2,DataTable[#Headers],0))</f>
        <v>3.8788793890687998</v>
      </c>
    </row>
    <row r="1854" spans="1:1" x14ac:dyDescent="0.3">
      <c r="A1854">
        <f ca="1">OFFSET('Water Data'!A1854,,MATCH(Histogram!$G$2,DataTable[#Headers],0))</f>
        <v>7.080794504276815</v>
      </c>
    </row>
    <row r="1855" spans="1:1" x14ac:dyDescent="0.3">
      <c r="A1855">
        <f ca="1">OFFSET('Water Data'!A1855,,MATCH(Histogram!$G$2,DataTable[#Headers],0))</f>
        <v>3.97828462731673</v>
      </c>
    </row>
    <row r="1856" spans="1:1" x14ac:dyDescent="0.3">
      <c r="A1856">
        <f ca="1">OFFSET('Water Data'!A1856,,MATCH(Histogram!$G$2,DataTable[#Headers],0))</f>
        <v>5.9640653598712703</v>
      </c>
    </row>
    <row r="1857" spans="1:1" x14ac:dyDescent="0.3">
      <c r="A1857">
        <f ca="1">OFFSET('Water Data'!A1857,,MATCH(Histogram!$G$2,DataTable[#Headers],0))</f>
        <v>7.5320585798072202</v>
      </c>
    </row>
    <row r="1858" spans="1:1" x14ac:dyDescent="0.3">
      <c r="A1858">
        <f ca="1">OFFSET('Water Data'!A1858,,MATCH(Histogram!$G$2,DataTable[#Headers],0))</f>
        <v>7.2335384354832604</v>
      </c>
    </row>
    <row r="1859" spans="1:1" x14ac:dyDescent="0.3">
      <c r="A1859">
        <f ca="1">OFFSET('Water Data'!A1859,,MATCH(Histogram!$G$2,DataTable[#Headers],0))</f>
        <v>7.080794504276815</v>
      </c>
    </row>
    <row r="1860" spans="1:1" x14ac:dyDescent="0.3">
      <c r="A1860">
        <f ca="1">OFFSET('Water Data'!A1860,,MATCH(Histogram!$G$2,DataTable[#Headers],0))</f>
        <v>7.080794504276815</v>
      </c>
    </row>
    <row r="1861" spans="1:1" x14ac:dyDescent="0.3">
      <c r="A1861">
        <f ca="1">OFFSET('Water Data'!A1861,,MATCH(Histogram!$G$2,DataTable[#Headers],0))</f>
        <v>7.4807281136021704</v>
      </c>
    </row>
    <row r="1862" spans="1:1" x14ac:dyDescent="0.3">
      <c r="A1862">
        <f ca="1">OFFSET('Water Data'!A1862,,MATCH(Histogram!$G$2,DataTable[#Headers],0))</f>
        <v>4.4770917139584796</v>
      </c>
    </row>
    <row r="1863" spans="1:1" x14ac:dyDescent="0.3">
      <c r="A1863">
        <f ca="1">OFFSET('Water Data'!A1863,,MATCH(Histogram!$G$2,DataTable[#Headers],0))</f>
        <v>7.080794504276815</v>
      </c>
    </row>
    <row r="1864" spans="1:1" x14ac:dyDescent="0.3">
      <c r="A1864">
        <f ca="1">OFFSET('Water Data'!A1864,,MATCH(Histogram!$G$2,DataTable[#Headers],0))</f>
        <v>7.080794504276815</v>
      </c>
    </row>
    <row r="1865" spans="1:1" x14ac:dyDescent="0.3">
      <c r="A1865">
        <f ca="1">OFFSET('Water Data'!A1865,,MATCH(Histogram!$G$2,DataTable[#Headers],0))</f>
        <v>6.3140774697503899</v>
      </c>
    </row>
    <row r="1866" spans="1:1" x14ac:dyDescent="0.3">
      <c r="A1866">
        <f ca="1">OFFSET('Water Data'!A1866,,MATCH(Histogram!$G$2,DataTable[#Headers],0))</f>
        <v>7.080794504276815</v>
      </c>
    </row>
    <row r="1867" spans="1:1" x14ac:dyDescent="0.3">
      <c r="A1867">
        <f ca="1">OFFSET('Water Data'!A1867,,MATCH(Histogram!$G$2,DataTable[#Headers],0))</f>
        <v>8.8226103837592103</v>
      </c>
    </row>
    <row r="1868" spans="1:1" x14ac:dyDescent="0.3">
      <c r="A1868">
        <f ca="1">OFFSET('Water Data'!A1868,,MATCH(Histogram!$G$2,DataTable[#Headers],0))</f>
        <v>6.9226523706566496</v>
      </c>
    </row>
    <row r="1869" spans="1:1" x14ac:dyDescent="0.3">
      <c r="A1869">
        <f ca="1">OFFSET('Water Data'!A1869,,MATCH(Histogram!$G$2,DataTable[#Headers],0))</f>
        <v>7.080794504276815</v>
      </c>
    </row>
    <row r="1870" spans="1:1" x14ac:dyDescent="0.3">
      <c r="A1870">
        <f ca="1">OFFSET('Water Data'!A1870,,MATCH(Histogram!$G$2,DataTable[#Headers],0))</f>
        <v>6.9045368582357503</v>
      </c>
    </row>
    <row r="1871" spans="1:1" x14ac:dyDescent="0.3">
      <c r="A1871">
        <f ca="1">OFFSET('Water Data'!A1871,,MATCH(Histogram!$G$2,DataTable[#Headers],0))</f>
        <v>6.5480176424852097</v>
      </c>
    </row>
    <row r="1872" spans="1:1" x14ac:dyDescent="0.3">
      <c r="A1872">
        <f ca="1">OFFSET('Water Data'!A1872,,MATCH(Histogram!$G$2,DataTable[#Headers],0))</f>
        <v>6.5810827560754603</v>
      </c>
    </row>
    <row r="1873" spans="1:1" x14ac:dyDescent="0.3">
      <c r="A1873">
        <f ca="1">OFFSET('Water Data'!A1873,,MATCH(Histogram!$G$2,DataTable[#Headers],0))</f>
        <v>7.8646496725343704</v>
      </c>
    </row>
    <row r="1874" spans="1:1" x14ac:dyDescent="0.3">
      <c r="A1874">
        <f ca="1">OFFSET('Water Data'!A1874,,MATCH(Histogram!$G$2,DataTable[#Headers],0))</f>
        <v>6.1369071771311798</v>
      </c>
    </row>
    <row r="1875" spans="1:1" x14ac:dyDescent="0.3">
      <c r="A1875">
        <f ca="1">OFFSET('Water Data'!A1875,,MATCH(Histogram!$G$2,DataTable[#Headers],0))</f>
        <v>6.9470285396573397</v>
      </c>
    </row>
    <row r="1876" spans="1:1" x14ac:dyDescent="0.3">
      <c r="A1876">
        <f ca="1">OFFSET('Water Data'!A1876,,MATCH(Histogram!$G$2,DataTable[#Headers],0))</f>
        <v>6.2033225076896503</v>
      </c>
    </row>
    <row r="1877" spans="1:1" x14ac:dyDescent="0.3">
      <c r="A1877">
        <f ca="1">OFFSET('Water Data'!A1877,,MATCH(Histogram!$G$2,DataTable[#Headers],0))</f>
        <v>7.080794504276815</v>
      </c>
    </row>
    <row r="1878" spans="1:1" x14ac:dyDescent="0.3">
      <c r="A1878">
        <f ca="1">OFFSET('Water Data'!A1878,,MATCH(Histogram!$G$2,DataTable[#Headers],0))</f>
        <v>8.3731709252449207</v>
      </c>
    </row>
    <row r="1879" spans="1:1" x14ac:dyDescent="0.3">
      <c r="A1879">
        <f ca="1">OFFSET('Water Data'!A1879,,MATCH(Histogram!$G$2,DataTable[#Headers],0))</f>
        <v>7.080794504276815</v>
      </c>
    </row>
    <row r="1880" spans="1:1" x14ac:dyDescent="0.3">
      <c r="A1880">
        <f ca="1">OFFSET('Water Data'!A1880,,MATCH(Histogram!$G$2,DataTable[#Headers],0))</f>
        <v>5.92124706947601</v>
      </c>
    </row>
    <row r="1881" spans="1:1" x14ac:dyDescent="0.3">
      <c r="A1881">
        <f ca="1">OFFSET('Water Data'!A1881,,MATCH(Histogram!$G$2,DataTable[#Headers],0))</f>
        <v>8.8298061781506405</v>
      </c>
    </row>
    <row r="1882" spans="1:1" x14ac:dyDescent="0.3">
      <c r="A1882">
        <f ca="1">OFFSET('Water Data'!A1882,,MATCH(Histogram!$G$2,DataTable[#Headers],0))</f>
        <v>7.080794504276815</v>
      </c>
    </row>
    <row r="1883" spans="1:1" x14ac:dyDescent="0.3">
      <c r="A1883">
        <f ca="1">OFFSET('Water Data'!A1883,,MATCH(Histogram!$G$2,DataTable[#Headers],0))</f>
        <v>6.8322173875674803</v>
      </c>
    </row>
    <row r="1884" spans="1:1" x14ac:dyDescent="0.3">
      <c r="A1884">
        <f ca="1">OFFSET('Water Data'!A1884,,MATCH(Histogram!$G$2,DataTable[#Headers],0))</f>
        <v>9.2813026113481207</v>
      </c>
    </row>
    <row r="1885" spans="1:1" x14ac:dyDescent="0.3">
      <c r="A1885">
        <f ca="1">OFFSET('Water Data'!A1885,,MATCH(Histogram!$G$2,DataTable[#Headers],0))</f>
        <v>7.45625078541691</v>
      </c>
    </row>
    <row r="1886" spans="1:1" x14ac:dyDescent="0.3">
      <c r="A1886">
        <f ca="1">OFFSET('Water Data'!A1886,,MATCH(Histogram!$G$2,DataTable[#Headers],0))</f>
        <v>7.08825097643407</v>
      </c>
    </row>
    <row r="1887" spans="1:1" x14ac:dyDescent="0.3">
      <c r="A1887">
        <f ca="1">OFFSET('Water Data'!A1887,,MATCH(Histogram!$G$2,DataTable[#Headers],0))</f>
        <v>5.6486285376078502</v>
      </c>
    </row>
    <row r="1888" spans="1:1" x14ac:dyDescent="0.3">
      <c r="A1888">
        <f ca="1">OFFSET('Water Data'!A1888,,MATCH(Histogram!$G$2,DataTable[#Headers],0))</f>
        <v>4.2939612347943497</v>
      </c>
    </row>
    <row r="1889" spans="1:1" x14ac:dyDescent="0.3">
      <c r="A1889">
        <f ca="1">OFFSET('Water Data'!A1889,,MATCH(Histogram!$G$2,DataTable[#Headers],0))</f>
        <v>9.6780508539025494</v>
      </c>
    </row>
    <row r="1890" spans="1:1" x14ac:dyDescent="0.3">
      <c r="A1890">
        <f ca="1">OFFSET('Water Data'!A1890,,MATCH(Histogram!$G$2,DataTable[#Headers],0))</f>
        <v>8.6627095013892195</v>
      </c>
    </row>
    <row r="1891" spans="1:1" x14ac:dyDescent="0.3">
      <c r="A1891">
        <f ca="1">OFFSET('Water Data'!A1891,,MATCH(Histogram!$G$2,DataTable[#Headers],0))</f>
        <v>5.89739112084313</v>
      </c>
    </row>
    <row r="1892" spans="1:1" x14ac:dyDescent="0.3">
      <c r="A1892">
        <f ca="1">OFFSET('Water Data'!A1892,,MATCH(Histogram!$G$2,DataTable[#Headers],0))</f>
        <v>9.4942426480384299</v>
      </c>
    </row>
    <row r="1893" spans="1:1" x14ac:dyDescent="0.3">
      <c r="A1893">
        <f ca="1">OFFSET('Water Data'!A1893,,MATCH(Histogram!$G$2,DataTable[#Headers],0))</f>
        <v>7.080794504276815</v>
      </c>
    </row>
    <row r="1894" spans="1:1" x14ac:dyDescent="0.3">
      <c r="A1894">
        <f ca="1">OFFSET('Water Data'!A1894,,MATCH(Histogram!$G$2,DataTable[#Headers],0))</f>
        <v>7.0801930590132001</v>
      </c>
    </row>
    <row r="1895" spans="1:1" x14ac:dyDescent="0.3">
      <c r="A1895">
        <f ca="1">OFFSET('Water Data'!A1895,,MATCH(Histogram!$G$2,DataTable[#Headers],0))</f>
        <v>7.55985230976931</v>
      </c>
    </row>
    <row r="1896" spans="1:1" x14ac:dyDescent="0.3">
      <c r="A1896">
        <f ca="1">OFFSET('Water Data'!A1896,,MATCH(Histogram!$G$2,DataTable[#Headers],0))</f>
        <v>7.0403949560722801</v>
      </c>
    </row>
    <row r="1897" spans="1:1" x14ac:dyDescent="0.3">
      <c r="A1897">
        <f ca="1">OFFSET('Water Data'!A1897,,MATCH(Histogram!$G$2,DataTable[#Headers],0))</f>
        <v>8.0530436822355593</v>
      </c>
    </row>
    <row r="1898" spans="1:1" x14ac:dyDescent="0.3">
      <c r="A1898">
        <f ca="1">OFFSET('Water Data'!A1898,,MATCH(Histogram!$G$2,DataTable[#Headers],0))</f>
        <v>7.0443753187341098</v>
      </c>
    </row>
    <row r="1899" spans="1:1" x14ac:dyDescent="0.3">
      <c r="A1899">
        <f ca="1">OFFSET('Water Data'!A1899,,MATCH(Histogram!$G$2,DataTable[#Headers],0))</f>
        <v>6.3098915761801999</v>
      </c>
    </row>
    <row r="1900" spans="1:1" x14ac:dyDescent="0.3">
      <c r="A1900">
        <f ca="1">OFFSET('Water Data'!A1900,,MATCH(Histogram!$G$2,DataTable[#Headers],0))</f>
        <v>6.20357284820843</v>
      </c>
    </row>
    <row r="1901" spans="1:1" x14ac:dyDescent="0.3">
      <c r="A1901">
        <f ca="1">OFFSET('Water Data'!A1901,,MATCH(Histogram!$G$2,DataTable[#Headers],0))</f>
        <v>6.8794049572962797</v>
      </c>
    </row>
    <row r="1902" spans="1:1" x14ac:dyDescent="0.3">
      <c r="A1902">
        <f ca="1">OFFSET('Water Data'!A1902,,MATCH(Histogram!$G$2,DataTable[#Headers],0))</f>
        <v>7.7548843944371901</v>
      </c>
    </row>
    <row r="1903" spans="1:1" x14ac:dyDescent="0.3">
      <c r="A1903">
        <f ca="1">OFFSET('Water Data'!A1903,,MATCH(Histogram!$G$2,DataTable[#Headers],0))</f>
        <v>7.9166696988353102</v>
      </c>
    </row>
    <row r="1904" spans="1:1" x14ac:dyDescent="0.3">
      <c r="A1904">
        <f ca="1">OFFSET('Water Data'!A1904,,MATCH(Histogram!$G$2,DataTable[#Headers],0))</f>
        <v>6.4053924817762402</v>
      </c>
    </row>
    <row r="1905" spans="1:1" x14ac:dyDescent="0.3">
      <c r="A1905">
        <f ca="1">OFFSET('Water Data'!A1905,,MATCH(Histogram!$G$2,DataTable[#Headers],0))</f>
        <v>7.7959578005971704</v>
      </c>
    </row>
    <row r="1906" spans="1:1" x14ac:dyDescent="0.3">
      <c r="A1906">
        <f ca="1">OFFSET('Water Data'!A1906,,MATCH(Histogram!$G$2,DataTable[#Headers],0))</f>
        <v>6.9639793510478496</v>
      </c>
    </row>
    <row r="1907" spans="1:1" x14ac:dyDescent="0.3">
      <c r="A1907">
        <f ca="1">OFFSET('Water Data'!A1907,,MATCH(Histogram!$G$2,DataTable[#Headers],0))</f>
        <v>6.9678613966386598</v>
      </c>
    </row>
    <row r="1908" spans="1:1" x14ac:dyDescent="0.3">
      <c r="A1908">
        <f ca="1">OFFSET('Water Data'!A1908,,MATCH(Histogram!$G$2,DataTable[#Headers],0))</f>
        <v>6.6227913564466201</v>
      </c>
    </row>
    <row r="1909" spans="1:1" x14ac:dyDescent="0.3">
      <c r="A1909">
        <f ca="1">OFFSET('Water Data'!A1909,,MATCH(Histogram!$G$2,DataTable[#Headers],0))</f>
        <v>7.3699886207415899</v>
      </c>
    </row>
    <row r="1910" spans="1:1" x14ac:dyDescent="0.3">
      <c r="A1910">
        <f ca="1">OFFSET('Water Data'!A1910,,MATCH(Histogram!$G$2,DataTable[#Headers],0))</f>
        <v>7.080794504276815</v>
      </c>
    </row>
    <row r="1911" spans="1:1" x14ac:dyDescent="0.3">
      <c r="A1911">
        <f ca="1">OFFSET('Water Data'!A1911,,MATCH(Histogram!$G$2,DataTable[#Headers],0))</f>
        <v>6.9448683868362897</v>
      </c>
    </row>
    <row r="1912" spans="1:1" x14ac:dyDescent="0.3">
      <c r="A1912">
        <f ca="1">OFFSET('Water Data'!A1912,,MATCH(Histogram!$G$2,DataTable[#Headers],0))</f>
        <v>5.2848101149986801</v>
      </c>
    </row>
    <row r="1913" spans="1:1" x14ac:dyDescent="0.3">
      <c r="A1913">
        <f ca="1">OFFSET('Water Data'!A1913,,MATCH(Histogram!$G$2,DataTable[#Headers],0))</f>
        <v>6.8514426029488904</v>
      </c>
    </row>
    <row r="1914" spans="1:1" x14ac:dyDescent="0.3">
      <c r="A1914">
        <f ca="1">OFFSET('Water Data'!A1914,,MATCH(Histogram!$G$2,DataTable[#Headers],0))</f>
        <v>7.7601893647032796</v>
      </c>
    </row>
    <row r="1915" spans="1:1" x14ac:dyDescent="0.3">
      <c r="A1915">
        <f ca="1">OFFSET('Water Data'!A1915,,MATCH(Histogram!$G$2,DataTable[#Headers],0))</f>
        <v>7.2805603569352897</v>
      </c>
    </row>
    <row r="1916" spans="1:1" x14ac:dyDescent="0.3">
      <c r="A1916">
        <f ca="1">OFFSET('Water Data'!A1916,,MATCH(Histogram!$G$2,DataTable[#Headers],0))</f>
        <v>6.83425988988055</v>
      </c>
    </row>
    <row r="1917" spans="1:1" x14ac:dyDescent="0.3">
      <c r="A1917">
        <f ca="1">OFFSET('Water Data'!A1917,,MATCH(Histogram!$G$2,DataTable[#Headers],0))</f>
        <v>6.7289751477621298</v>
      </c>
    </row>
    <row r="1918" spans="1:1" x14ac:dyDescent="0.3">
      <c r="A1918">
        <f ca="1">OFFSET('Water Data'!A1918,,MATCH(Histogram!$G$2,DataTable[#Headers],0))</f>
        <v>8.0164183746115807</v>
      </c>
    </row>
    <row r="1919" spans="1:1" x14ac:dyDescent="0.3">
      <c r="A1919">
        <f ca="1">OFFSET('Water Data'!A1919,,MATCH(Histogram!$G$2,DataTable[#Headers],0))</f>
        <v>6.8649167394503996</v>
      </c>
    </row>
    <row r="1920" spans="1:1" x14ac:dyDescent="0.3">
      <c r="A1920">
        <f ca="1">OFFSET('Water Data'!A1920,,MATCH(Histogram!$G$2,DataTable[#Headers],0))</f>
        <v>5.8089755199068298</v>
      </c>
    </row>
    <row r="1921" spans="1:1" x14ac:dyDescent="0.3">
      <c r="A1921">
        <f ca="1">OFFSET('Water Data'!A1921,,MATCH(Histogram!$G$2,DataTable[#Headers],0))</f>
        <v>8.45879698814859</v>
      </c>
    </row>
    <row r="1922" spans="1:1" x14ac:dyDescent="0.3">
      <c r="A1922">
        <f ca="1">OFFSET('Water Data'!A1922,,MATCH(Histogram!$G$2,DataTable[#Headers],0))</f>
        <v>6.9873352789589296</v>
      </c>
    </row>
    <row r="1923" spans="1:1" x14ac:dyDescent="0.3">
      <c r="A1923">
        <f ca="1">OFFSET('Water Data'!A1923,,MATCH(Histogram!$G$2,DataTable[#Headers],0))</f>
        <v>7.2887366612670101</v>
      </c>
    </row>
    <row r="1924" spans="1:1" x14ac:dyDescent="0.3">
      <c r="A1924">
        <f ca="1">OFFSET('Water Data'!A1924,,MATCH(Histogram!$G$2,DataTable[#Headers],0))</f>
        <v>8.1163502752896406</v>
      </c>
    </row>
    <row r="1925" spans="1:1" x14ac:dyDescent="0.3">
      <c r="A1925">
        <f ca="1">OFFSET('Water Data'!A1925,,MATCH(Histogram!$G$2,DataTable[#Headers],0))</f>
        <v>7.4639159512294597</v>
      </c>
    </row>
    <row r="1926" spans="1:1" x14ac:dyDescent="0.3">
      <c r="A1926">
        <f ca="1">OFFSET('Water Data'!A1926,,MATCH(Histogram!$G$2,DataTable[#Headers],0))</f>
        <v>7.5123612161218203</v>
      </c>
    </row>
    <row r="1927" spans="1:1" x14ac:dyDescent="0.3">
      <c r="A1927">
        <f ca="1">OFFSET('Water Data'!A1927,,MATCH(Histogram!$G$2,DataTable[#Headers],0))</f>
        <v>6.4151084717080797</v>
      </c>
    </row>
    <row r="1928" spans="1:1" x14ac:dyDescent="0.3">
      <c r="A1928">
        <f ca="1">OFFSET('Water Data'!A1928,,MATCH(Histogram!$G$2,DataTable[#Headers],0))</f>
        <v>7.0599402344536202</v>
      </c>
    </row>
    <row r="1929" spans="1:1" x14ac:dyDescent="0.3">
      <c r="A1929">
        <f ca="1">OFFSET('Water Data'!A1929,,MATCH(Histogram!$G$2,DataTable[#Headers],0))</f>
        <v>7.080794504276815</v>
      </c>
    </row>
    <row r="1930" spans="1:1" x14ac:dyDescent="0.3">
      <c r="A1930">
        <f ca="1">OFFSET('Water Data'!A1930,,MATCH(Histogram!$G$2,DataTable[#Headers],0))</f>
        <v>7.4251022232220496</v>
      </c>
    </row>
    <row r="1931" spans="1:1" x14ac:dyDescent="0.3">
      <c r="A1931">
        <f ca="1">OFFSET('Water Data'!A1931,,MATCH(Histogram!$G$2,DataTable[#Headers],0))</f>
        <v>6.7426223982587903</v>
      </c>
    </row>
    <row r="1932" spans="1:1" x14ac:dyDescent="0.3">
      <c r="A1932">
        <f ca="1">OFFSET('Water Data'!A1932,,MATCH(Histogram!$G$2,DataTable[#Headers],0))</f>
        <v>7.6829234448478001</v>
      </c>
    </row>
    <row r="1933" spans="1:1" x14ac:dyDescent="0.3">
      <c r="A1933">
        <f ca="1">OFFSET('Water Data'!A1933,,MATCH(Histogram!$G$2,DataTable[#Headers],0))</f>
        <v>7.0416654174111697</v>
      </c>
    </row>
    <row r="1934" spans="1:1" x14ac:dyDescent="0.3">
      <c r="A1934">
        <f ca="1">OFFSET('Water Data'!A1934,,MATCH(Histogram!$G$2,DataTable[#Headers],0))</f>
        <v>7.18527644881891</v>
      </c>
    </row>
    <row r="1935" spans="1:1" x14ac:dyDescent="0.3">
      <c r="A1935">
        <f ca="1">OFFSET('Water Data'!A1935,,MATCH(Histogram!$G$2,DataTable[#Headers],0))</f>
        <v>6.5972923631533504</v>
      </c>
    </row>
    <row r="1936" spans="1:1" x14ac:dyDescent="0.3">
      <c r="A1936">
        <f ca="1">OFFSET('Water Data'!A1936,,MATCH(Histogram!$G$2,DataTable[#Headers],0))</f>
        <v>6.9088530833136703</v>
      </c>
    </row>
    <row r="1937" spans="1:1" x14ac:dyDescent="0.3">
      <c r="A1937">
        <f ca="1">OFFSET('Water Data'!A1937,,MATCH(Histogram!$G$2,DataTable[#Headers],0))</f>
        <v>7.080794504276815</v>
      </c>
    </row>
    <row r="1938" spans="1:1" x14ac:dyDescent="0.3">
      <c r="A1938">
        <f ca="1">OFFSET('Water Data'!A1938,,MATCH(Histogram!$G$2,DataTable[#Headers],0))</f>
        <v>7.080794504276815</v>
      </c>
    </row>
    <row r="1939" spans="1:1" x14ac:dyDescent="0.3">
      <c r="A1939">
        <f ca="1">OFFSET('Water Data'!A1939,,MATCH(Histogram!$G$2,DataTable[#Headers],0))</f>
        <v>6.2819039290788101</v>
      </c>
    </row>
    <row r="1940" spans="1:1" x14ac:dyDescent="0.3">
      <c r="A1940">
        <f ca="1">OFFSET('Water Data'!A1940,,MATCH(Histogram!$G$2,DataTable[#Headers],0))</f>
        <v>7.0367521038335399</v>
      </c>
    </row>
    <row r="1941" spans="1:1" x14ac:dyDescent="0.3">
      <c r="A1941">
        <f ca="1">OFFSET('Water Data'!A1941,,MATCH(Histogram!$G$2,DataTable[#Headers],0))</f>
        <v>7.3629128672021498</v>
      </c>
    </row>
    <row r="1942" spans="1:1" x14ac:dyDescent="0.3">
      <c r="A1942">
        <f ca="1">OFFSET('Water Data'!A1942,,MATCH(Histogram!$G$2,DataTable[#Headers],0))</f>
        <v>7.3690871386546304</v>
      </c>
    </row>
    <row r="1943" spans="1:1" x14ac:dyDescent="0.3">
      <c r="A1943">
        <f ca="1">OFFSET('Water Data'!A1943,,MATCH(Histogram!$G$2,DataTable[#Headers],0))</f>
        <v>7.7081099887295697</v>
      </c>
    </row>
    <row r="1944" spans="1:1" x14ac:dyDescent="0.3">
      <c r="A1944">
        <f ca="1">OFFSET('Water Data'!A1944,,MATCH(Histogram!$G$2,DataTable[#Headers],0))</f>
        <v>6.5041127797483202</v>
      </c>
    </row>
    <row r="1945" spans="1:1" x14ac:dyDescent="0.3">
      <c r="A1945">
        <f ca="1">OFFSET('Water Data'!A1945,,MATCH(Histogram!$G$2,DataTable[#Headers],0))</f>
        <v>8.1859234173130293</v>
      </c>
    </row>
    <row r="1946" spans="1:1" x14ac:dyDescent="0.3">
      <c r="A1946">
        <f ca="1">OFFSET('Water Data'!A1946,,MATCH(Histogram!$G$2,DataTable[#Headers],0))</f>
        <v>6.1491851735534597</v>
      </c>
    </row>
    <row r="1947" spans="1:1" x14ac:dyDescent="0.3">
      <c r="A1947">
        <f ca="1">OFFSET('Water Data'!A1947,,MATCH(Histogram!$G$2,DataTable[#Headers],0))</f>
        <v>7.0804458211218302</v>
      </c>
    </row>
    <row r="1948" spans="1:1" x14ac:dyDescent="0.3">
      <c r="A1948">
        <f ca="1">OFFSET('Water Data'!A1948,,MATCH(Histogram!$G$2,DataTable[#Headers],0))</f>
        <v>6.6284273473906499</v>
      </c>
    </row>
    <row r="1949" spans="1:1" x14ac:dyDescent="0.3">
      <c r="A1949">
        <f ca="1">OFFSET('Water Data'!A1949,,MATCH(Histogram!$G$2,DataTable[#Headers],0))</f>
        <v>4.70469846171701</v>
      </c>
    </row>
    <row r="1950" spans="1:1" x14ac:dyDescent="0.3">
      <c r="A1950">
        <f ca="1">OFFSET('Water Data'!A1950,,MATCH(Histogram!$G$2,DataTable[#Headers],0))</f>
        <v>7.9769008736775699</v>
      </c>
    </row>
    <row r="1951" spans="1:1" x14ac:dyDescent="0.3">
      <c r="A1951">
        <f ca="1">OFFSET('Water Data'!A1951,,MATCH(Histogram!$G$2,DataTable[#Headers],0))</f>
        <v>6.8096445151755196</v>
      </c>
    </row>
    <row r="1952" spans="1:1" x14ac:dyDescent="0.3">
      <c r="A1952">
        <f ca="1">OFFSET('Water Data'!A1952,,MATCH(Histogram!$G$2,DataTable[#Headers],0))</f>
        <v>7.080794504276815</v>
      </c>
    </row>
    <row r="1953" spans="1:1" x14ac:dyDescent="0.3">
      <c r="A1953">
        <f ca="1">OFFSET('Water Data'!A1953,,MATCH(Histogram!$G$2,DataTable[#Headers],0))</f>
        <v>6.9676966831620204</v>
      </c>
    </row>
    <row r="1954" spans="1:1" x14ac:dyDescent="0.3">
      <c r="A1954">
        <f ca="1">OFFSET('Water Data'!A1954,,MATCH(Histogram!$G$2,DataTable[#Headers],0))</f>
        <v>6.4445551702072601</v>
      </c>
    </row>
    <row r="1955" spans="1:1" x14ac:dyDescent="0.3">
      <c r="A1955">
        <f ca="1">OFFSET('Water Data'!A1955,,MATCH(Histogram!$G$2,DataTable[#Headers],0))</f>
        <v>6.2777424833906297</v>
      </c>
    </row>
    <row r="1956" spans="1:1" x14ac:dyDescent="0.3">
      <c r="A1956">
        <f ca="1">OFFSET('Water Data'!A1956,,MATCH(Histogram!$G$2,DataTable[#Headers],0))</f>
        <v>7.080794504276815</v>
      </c>
    </row>
    <row r="1957" spans="1:1" x14ac:dyDescent="0.3">
      <c r="A1957">
        <f ca="1">OFFSET('Water Data'!A1957,,MATCH(Histogram!$G$2,DataTable[#Headers],0))</f>
        <v>9.0143567343211295</v>
      </c>
    </row>
    <row r="1958" spans="1:1" x14ac:dyDescent="0.3">
      <c r="A1958">
        <f ca="1">OFFSET('Water Data'!A1958,,MATCH(Histogram!$G$2,DataTable[#Headers],0))</f>
        <v>7.7816637597932203</v>
      </c>
    </row>
    <row r="1959" spans="1:1" x14ac:dyDescent="0.3">
      <c r="A1959">
        <f ca="1">OFFSET('Water Data'!A1959,,MATCH(Histogram!$G$2,DataTable[#Headers],0))</f>
        <v>6.0843601161892202</v>
      </c>
    </row>
    <row r="1960" spans="1:1" x14ac:dyDescent="0.3">
      <c r="A1960">
        <f ca="1">OFFSET('Water Data'!A1960,,MATCH(Histogram!$G$2,DataTable[#Headers],0))</f>
        <v>7.1547358804048704</v>
      </c>
    </row>
    <row r="1961" spans="1:1" x14ac:dyDescent="0.3">
      <c r="A1961">
        <f ca="1">OFFSET('Water Data'!A1961,,MATCH(Histogram!$G$2,DataTable[#Headers],0))</f>
        <v>6.7488115498044801</v>
      </c>
    </row>
    <row r="1962" spans="1:1" x14ac:dyDescent="0.3">
      <c r="A1962">
        <f ca="1">OFFSET('Water Data'!A1962,,MATCH(Histogram!$G$2,DataTable[#Headers],0))</f>
        <v>8.1282700692448202</v>
      </c>
    </row>
    <row r="1963" spans="1:1" x14ac:dyDescent="0.3">
      <c r="A1963">
        <f ca="1">OFFSET('Water Data'!A1963,,MATCH(Histogram!$G$2,DataTable[#Headers],0))</f>
        <v>7.080794504276815</v>
      </c>
    </row>
    <row r="1964" spans="1:1" x14ac:dyDescent="0.3">
      <c r="A1964">
        <f ca="1">OFFSET('Water Data'!A1964,,MATCH(Histogram!$G$2,DataTable[#Headers],0))</f>
        <v>6.3356831419159096</v>
      </c>
    </row>
    <row r="1965" spans="1:1" x14ac:dyDescent="0.3">
      <c r="A1965">
        <f ca="1">OFFSET('Water Data'!A1965,,MATCH(Histogram!$G$2,DataTable[#Headers],0))</f>
        <v>5.9404758764495798</v>
      </c>
    </row>
    <row r="1966" spans="1:1" x14ac:dyDescent="0.3">
      <c r="A1966">
        <f ca="1">OFFSET('Water Data'!A1966,,MATCH(Histogram!$G$2,DataTable[#Headers],0))</f>
        <v>7.6148776392987596</v>
      </c>
    </row>
    <row r="1967" spans="1:1" x14ac:dyDescent="0.3">
      <c r="A1967">
        <f ca="1">OFFSET('Water Data'!A1967,,MATCH(Histogram!$G$2,DataTable[#Headers],0))</f>
        <v>6.71824944489624</v>
      </c>
    </row>
    <row r="1968" spans="1:1" x14ac:dyDescent="0.3">
      <c r="A1968">
        <f ca="1">OFFSET('Water Data'!A1968,,MATCH(Histogram!$G$2,DataTable[#Headers],0))</f>
        <v>6.8663565150599997</v>
      </c>
    </row>
    <row r="1969" spans="1:1" x14ac:dyDescent="0.3">
      <c r="A1969">
        <f ca="1">OFFSET('Water Data'!A1969,,MATCH(Histogram!$G$2,DataTable[#Headers],0))</f>
        <v>7.080794504276815</v>
      </c>
    </row>
    <row r="1970" spans="1:1" x14ac:dyDescent="0.3">
      <c r="A1970">
        <f ca="1">OFFSET('Water Data'!A1970,,MATCH(Histogram!$G$2,DataTable[#Headers],0))</f>
        <v>7.5538446152418004</v>
      </c>
    </row>
    <row r="1971" spans="1:1" x14ac:dyDescent="0.3">
      <c r="A1971">
        <f ca="1">OFFSET('Water Data'!A1971,,MATCH(Histogram!$G$2,DataTable[#Headers],0))</f>
        <v>7.3666719894273198</v>
      </c>
    </row>
    <row r="1972" spans="1:1" x14ac:dyDescent="0.3">
      <c r="A1972">
        <f ca="1">OFFSET('Water Data'!A1972,,MATCH(Histogram!$G$2,DataTable[#Headers],0))</f>
        <v>6.5677596132670804</v>
      </c>
    </row>
    <row r="1973" spans="1:1" x14ac:dyDescent="0.3">
      <c r="A1973">
        <f ca="1">OFFSET('Water Data'!A1973,,MATCH(Histogram!$G$2,DataTable[#Headers],0))</f>
        <v>6.3336400463267299</v>
      </c>
    </row>
    <row r="1974" spans="1:1" x14ac:dyDescent="0.3">
      <c r="A1974">
        <f ca="1">OFFSET('Water Data'!A1974,,MATCH(Histogram!$G$2,DataTable[#Headers],0))</f>
        <v>5.8924131857724298</v>
      </c>
    </row>
    <row r="1975" spans="1:1" x14ac:dyDescent="0.3">
      <c r="A1975">
        <f ca="1">OFFSET('Water Data'!A1975,,MATCH(Histogram!$G$2,DataTable[#Headers],0))</f>
        <v>7.9180391702967299</v>
      </c>
    </row>
    <row r="1976" spans="1:1" x14ac:dyDescent="0.3">
      <c r="A1976">
        <f ca="1">OFFSET('Water Data'!A1976,,MATCH(Histogram!$G$2,DataTable[#Headers],0))</f>
        <v>6.5491249983457598</v>
      </c>
    </row>
    <row r="1977" spans="1:1" x14ac:dyDescent="0.3">
      <c r="A1977">
        <f ca="1">OFFSET('Water Data'!A1977,,MATCH(Histogram!$G$2,DataTable[#Headers],0))</f>
        <v>6.8047961450173498</v>
      </c>
    </row>
    <row r="1978" spans="1:1" x14ac:dyDescent="0.3">
      <c r="A1978">
        <f ca="1">OFFSET('Water Data'!A1978,,MATCH(Histogram!$G$2,DataTable[#Headers],0))</f>
        <v>7.080794504276815</v>
      </c>
    </row>
    <row r="1979" spans="1:1" x14ac:dyDescent="0.3">
      <c r="A1979">
        <f ca="1">OFFSET('Water Data'!A1979,,MATCH(Histogram!$G$2,DataTable[#Headers],0))</f>
        <v>7.1761708700696296</v>
      </c>
    </row>
    <row r="1980" spans="1:1" x14ac:dyDescent="0.3">
      <c r="A1980">
        <f ca="1">OFFSET('Water Data'!A1980,,MATCH(Histogram!$G$2,DataTable[#Headers],0))</f>
        <v>7.08509588276406</v>
      </c>
    </row>
    <row r="1981" spans="1:1" x14ac:dyDescent="0.3">
      <c r="A1981">
        <f ca="1">OFFSET('Water Data'!A1981,,MATCH(Histogram!$G$2,DataTable[#Headers],0))</f>
        <v>7.2017023748968301</v>
      </c>
    </row>
    <row r="1982" spans="1:1" x14ac:dyDescent="0.3">
      <c r="A1982">
        <f ca="1">OFFSET('Water Data'!A1982,,MATCH(Histogram!$G$2,DataTable[#Headers],0))</f>
        <v>7.7760441126267796</v>
      </c>
    </row>
    <row r="1983" spans="1:1" x14ac:dyDescent="0.3">
      <c r="A1983">
        <f ca="1">OFFSET('Water Data'!A1983,,MATCH(Histogram!$G$2,DataTable[#Headers],0))</f>
        <v>7.080794504276815</v>
      </c>
    </row>
    <row r="1984" spans="1:1" x14ac:dyDescent="0.3">
      <c r="A1984">
        <f ca="1">OFFSET('Water Data'!A1984,,MATCH(Histogram!$G$2,DataTable[#Headers],0))</f>
        <v>7.0465485370162799</v>
      </c>
    </row>
    <row r="1985" spans="1:1" x14ac:dyDescent="0.3">
      <c r="A1985">
        <f ca="1">OFFSET('Water Data'!A1985,,MATCH(Histogram!$G$2,DataTable[#Headers],0))</f>
        <v>7.080794504276815</v>
      </c>
    </row>
    <row r="1986" spans="1:1" x14ac:dyDescent="0.3">
      <c r="A1986">
        <f ca="1">OFFSET('Water Data'!A1986,,MATCH(Histogram!$G$2,DataTable[#Headers],0))</f>
        <v>7.7328800777976996</v>
      </c>
    </row>
    <row r="1987" spans="1:1" x14ac:dyDescent="0.3">
      <c r="A1987">
        <f ca="1">OFFSET('Water Data'!A1987,,MATCH(Histogram!$G$2,DataTable[#Headers],0))</f>
        <v>6.2667999479907097</v>
      </c>
    </row>
    <row r="1988" spans="1:1" x14ac:dyDescent="0.3">
      <c r="A1988">
        <f ca="1">OFFSET('Water Data'!A1988,,MATCH(Histogram!$G$2,DataTable[#Headers],0))</f>
        <v>6.6302517089826303</v>
      </c>
    </row>
    <row r="1989" spans="1:1" x14ac:dyDescent="0.3">
      <c r="A1989">
        <f ca="1">OFFSET('Water Data'!A1989,,MATCH(Histogram!$G$2,DataTable[#Headers],0))</f>
        <v>6.7756311332671402</v>
      </c>
    </row>
    <row r="1990" spans="1:1" x14ac:dyDescent="0.3">
      <c r="A1990">
        <f ca="1">OFFSET('Water Data'!A1990,,MATCH(Histogram!$G$2,DataTable[#Headers],0))</f>
        <v>7.080794504276815</v>
      </c>
    </row>
    <row r="1991" spans="1:1" x14ac:dyDescent="0.3">
      <c r="A1991">
        <f ca="1">OFFSET('Water Data'!A1991,,MATCH(Histogram!$G$2,DataTable[#Headers],0))</f>
        <v>8.1649924261718798</v>
      </c>
    </row>
    <row r="1992" spans="1:1" x14ac:dyDescent="0.3">
      <c r="A1992">
        <f ca="1">OFFSET('Water Data'!A1992,,MATCH(Histogram!$G$2,DataTable[#Headers],0))</f>
        <v>7.7737581374530897</v>
      </c>
    </row>
    <row r="1993" spans="1:1" x14ac:dyDescent="0.3">
      <c r="A1993">
        <f ca="1">OFFSET('Water Data'!A1993,,MATCH(Histogram!$G$2,DataTable[#Headers],0))</f>
        <v>7.2951413316991296</v>
      </c>
    </row>
    <row r="1994" spans="1:1" x14ac:dyDescent="0.3">
      <c r="A1994">
        <f ca="1">OFFSET('Water Data'!A1994,,MATCH(Histogram!$G$2,DataTable[#Headers],0))</f>
        <v>7.080794504276815</v>
      </c>
    </row>
    <row r="1995" spans="1:1" x14ac:dyDescent="0.3">
      <c r="A1995">
        <f ca="1">OFFSET('Water Data'!A1995,,MATCH(Histogram!$G$2,DataTable[#Headers],0))</f>
        <v>7.6575417280811999</v>
      </c>
    </row>
    <row r="1996" spans="1:1" x14ac:dyDescent="0.3">
      <c r="A1996">
        <f ca="1">OFFSET('Water Data'!A1996,,MATCH(Histogram!$G$2,DataTable[#Headers],0))</f>
        <v>7.6647935233516504</v>
      </c>
    </row>
    <row r="1997" spans="1:1" x14ac:dyDescent="0.3">
      <c r="A1997">
        <f ca="1">OFFSET('Water Data'!A1997,,MATCH(Histogram!$G$2,DataTable[#Headers],0))</f>
        <v>7.080794504276815</v>
      </c>
    </row>
    <row r="1998" spans="1:1" x14ac:dyDescent="0.3">
      <c r="A1998">
        <f ca="1">OFFSET('Water Data'!A1998,,MATCH(Histogram!$G$2,DataTable[#Headers],0))</f>
        <v>7.8004212889089501</v>
      </c>
    </row>
    <row r="1999" spans="1:1" x14ac:dyDescent="0.3">
      <c r="A1999">
        <f ca="1">OFFSET('Water Data'!A1999,,MATCH(Histogram!$G$2,DataTable[#Headers],0))</f>
        <v>7.2640690967525599</v>
      </c>
    </row>
    <row r="2000" spans="1:1" x14ac:dyDescent="0.3">
      <c r="A2000">
        <f ca="1">OFFSET('Water Data'!A2000,,MATCH(Histogram!$G$2,DataTable[#Headers],0))</f>
        <v>7.5443056356166096</v>
      </c>
    </row>
    <row r="2001" spans="1:1" x14ac:dyDescent="0.3">
      <c r="A2001">
        <f ca="1">OFFSET('Water Data'!A2001,,MATCH(Histogram!$G$2,DataTable[#Headers],0))</f>
        <v>7.7497737841334402</v>
      </c>
    </row>
    <row r="2002" spans="1:1" x14ac:dyDescent="0.3">
      <c r="A2002">
        <f ca="1">OFFSET('Water Data'!A2002,,MATCH(Histogram!$G$2,DataTable[#Headers],0))</f>
        <v>7.4420230840233401</v>
      </c>
    </row>
    <row r="2003" spans="1:1" x14ac:dyDescent="0.3">
      <c r="A2003">
        <f ca="1">OFFSET('Water Data'!A2003,,MATCH(Histogram!$G$2,DataTable[#Headers],0))</f>
        <v>6.5592526208929796</v>
      </c>
    </row>
    <row r="2004" spans="1:1" x14ac:dyDescent="0.3">
      <c r="A2004">
        <f ca="1">OFFSET('Water Data'!A2004,,MATCH(Histogram!$G$2,DataTable[#Headers],0))</f>
        <v>7.0350367951968096</v>
      </c>
    </row>
    <row r="2005" spans="1:1" x14ac:dyDescent="0.3">
      <c r="A2005">
        <f ca="1">OFFSET('Water Data'!A2005,,MATCH(Histogram!$G$2,DataTable[#Headers],0))</f>
        <v>7.8806859427028799</v>
      </c>
    </row>
    <row r="2006" spans="1:1" x14ac:dyDescent="0.3">
      <c r="A2006">
        <f ca="1">OFFSET('Water Data'!A2006,,MATCH(Histogram!$G$2,DataTable[#Headers],0))</f>
        <v>7.49837245904612</v>
      </c>
    </row>
    <row r="2007" spans="1:1" x14ac:dyDescent="0.3">
      <c r="A2007">
        <f ca="1">OFFSET('Water Data'!A2007,,MATCH(Histogram!$G$2,DataTable[#Headers],0))</f>
        <v>7.080794504276815</v>
      </c>
    </row>
    <row r="2008" spans="1:1" x14ac:dyDescent="0.3">
      <c r="A2008">
        <f ca="1">OFFSET('Water Data'!A2008,,MATCH(Histogram!$G$2,DataTable[#Headers],0))</f>
        <v>6.53820717266355</v>
      </c>
    </row>
    <row r="2009" spans="1:1" x14ac:dyDescent="0.3">
      <c r="A2009">
        <f ca="1">OFFSET('Water Data'!A2009,,MATCH(Histogram!$G$2,DataTable[#Headers],0))</f>
        <v>6.3732880711683304</v>
      </c>
    </row>
    <row r="2010" spans="1:1" x14ac:dyDescent="0.3">
      <c r="A2010">
        <f ca="1">OFFSET('Water Data'!A2010,,MATCH(Histogram!$G$2,DataTable[#Headers],0))</f>
        <v>5.7564756894907001</v>
      </c>
    </row>
    <row r="2011" spans="1:1" x14ac:dyDescent="0.3">
      <c r="A2011">
        <f ca="1">OFFSET('Water Data'!A2011,,MATCH(Histogram!$G$2,DataTable[#Headers],0))</f>
        <v>6.9180624379439699</v>
      </c>
    </row>
    <row r="2012" spans="1:1" x14ac:dyDescent="0.3">
      <c r="A2012">
        <f ca="1">OFFSET('Water Data'!A2012,,MATCH(Histogram!$G$2,DataTable[#Headers],0))</f>
        <v>8.8135046596240905</v>
      </c>
    </row>
    <row r="2013" spans="1:1" x14ac:dyDescent="0.3">
      <c r="A2013">
        <f ca="1">OFFSET('Water Data'!A2013,,MATCH(Histogram!$G$2,DataTable[#Headers],0))</f>
        <v>7.3615998316002704</v>
      </c>
    </row>
    <row r="2014" spans="1:1" x14ac:dyDescent="0.3">
      <c r="A2014">
        <f ca="1">OFFSET('Water Data'!A2014,,MATCH(Histogram!$G$2,DataTable[#Headers],0))</f>
        <v>9.1755861525878597</v>
      </c>
    </row>
    <row r="2015" spans="1:1" x14ac:dyDescent="0.3">
      <c r="A2015">
        <f ca="1">OFFSET('Water Data'!A2015,,MATCH(Histogram!$G$2,DataTable[#Headers],0))</f>
        <v>7.080794504276815</v>
      </c>
    </row>
    <row r="2016" spans="1:1" x14ac:dyDescent="0.3">
      <c r="A2016">
        <f ca="1">OFFSET('Water Data'!A2016,,MATCH(Histogram!$G$2,DataTable[#Headers],0))</f>
        <v>6.55087719268563</v>
      </c>
    </row>
    <row r="2017" spans="1:1" x14ac:dyDescent="0.3">
      <c r="A2017">
        <f ca="1">OFFSET('Water Data'!A2017,,MATCH(Histogram!$G$2,DataTable[#Headers],0))</f>
        <v>6.5108556110746001</v>
      </c>
    </row>
    <row r="2018" spans="1:1" x14ac:dyDescent="0.3">
      <c r="A2018">
        <f ca="1">OFFSET('Water Data'!A2018,,MATCH(Histogram!$G$2,DataTable[#Headers],0))</f>
        <v>7.3470303556213397</v>
      </c>
    </row>
    <row r="2019" spans="1:1" x14ac:dyDescent="0.3">
      <c r="A2019">
        <f ca="1">OFFSET('Water Data'!A2019,,MATCH(Histogram!$G$2,DataTable[#Headers],0))</f>
        <v>8.1119531703592695</v>
      </c>
    </row>
    <row r="2020" spans="1:1" x14ac:dyDescent="0.3">
      <c r="A2020">
        <f ca="1">OFFSET('Water Data'!A2020,,MATCH(Histogram!$G$2,DataTable[#Headers],0))</f>
        <v>7.080794504276815</v>
      </c>
    </row>
    <row r="2021" spans="1:1" x14ac:dyDescent="0.3">
      <c r="A2021">
        <f ca="1">OFFSET('Water Data'!A2021,,MATCH(Histogram!$G$2,DataTable[#Headers],0))</f>
        <v>5.98501245091746</v>
      </c>
    </row>
    <row r="2022" spans="1:1" x14ac:dyDescent="0.3">
      <c r="A2022">
        <f ca="1">OFFSET('Water Data'!A2022,,MATCH(Histogram!$G$2,DataTable[#Headers],0))</f>
        <v>7.080794504276815</v>
      </c>
    </row>
    <row r="2023" spans="1:1" x14ac:dyDescent="0.3">
      <c r="A2023">
        <f ca="1">OFFSET('Water Data'!A2023,,MATCH(Histogram!$G$2,DataTable[#Headers],0))</f>
        <v>7.080794504276815</v>
      </c>
    </row>
    <row r="2024" spans="1:1" x14ac:dyDescent="0.3">
      <c r="A2024">
        <f ca="1">OFFSET('Water Data'!A2024,,MATCH(Histogram!$G$2,DataTable[#Headers],0))</f>
        <v>6.4337223527823602</v>
      </c>
    </row>
    <row r="2025" spans="1:1" x14ac:dyDescent="0.3">
      <c r="A2025">
        <f ca="1">OFFSET('Water Data'!A2025,,MATCH(Histogram!$G$2,DataTable[#Headers],0))</f>
        <v>6.7700951463472503</v>
      </c>
    </row>
    <row r="2026" spans="1:1" x14ac:dyDescent="0.3">
      <c r="A2026">
        <f ca="1">OFFSET('Water Data'!A2026,,MATCH(Histogram!$G$2,DataTable[#Headers],0))</f>
        <v>7.9279695527206302</v>
      </c>
    </row>
    <row r="2027" spans="1:1" x14ac:dyDescent="0.3">
      <c r="A2027">
        <f ca="1">OFFSET('Water Data'!A2027,,MATCH(Histogram!$G$2,DataTable[#Headers],0))</f>
        <v>7.3388261106127199</v>
      </c>
    </row>
    <row r="2028" spans="1:1" x14ac:dyDescent="0.3">
      <c r="A2028">
        <f ca="1">OFFSET('Water Data'!A2028,,MATCH(Histogram!$G$2,DataTable[#Headers],0))</f>
        <v>7.0783610741109797</v>
      </c>
    </row>
    <row r="2029" spans="1:1" x14ac:dyDescent="0.3">
      <c r="A2029">
        <f ca="1">OFFSET('Water Data'!A2029,,MATCH(Histogram!$G$2,DataTable[#Headers],0))</f>
        <v>6.7516686268080202</v>
      </c>
    </row>
    <row r="2030" spans="1:1" x14ac:dyDescent="0.3">
      <c r="A2030">
        <f ca="1">OFFSET('Water Data'!A2030,,MATCH(Histogram!$G$2,DataTable[#Headers],0))</f>
        <v>7.7441252194347703</v>
      </c>
    </row>
    <row r="2031" spans="1:1" x14ac:dyDescent="0.3">
      <c r="A2031">
        <f ca="1">OFFSET('Water Data'!A2031,,MATCH(Histogram!$G$2,DataTable[#Headers],0))</f>
        <v>7.5603920228303201</v>
      </c>
    </row>
    <row r="2032" spans="1:1" x14ac:dyDescent="0.3">
      <c r="A2032">
        <f ca="1">OFFSET('Water Data'!A2032,,MATCH(Histogram!$G$2,DataTable[#Headers],0))</f>
        <v>7.8306075905686603</v>
      </c>
    </row>
    <row r="2033" spans="1:1" x14ac:dyDescent="0.3">
      <c r="A2033">
        <f ca="1">OFFSET('Water Data'!A2033,,MATCH(Histogram!$G$2,DataTable[#Headers],0))</f>
        <v>6.74693496825686</v>
      </c>
    </row>
    <row r="2034" spans="1:1" x14ac:dyDescent="0.3">
      <c r="A2034">
        <f ca="1">OFFSET('Water Data'!A2034,,MATCH(Histogram!$G$2,DataTable[#Headers],0))</f>
        <v>6.54228178680893</v>
      </c>
    </row>
    <row r="2035" spans="1:1" x14ac:dyDescent="0.3">
      <c r="A2035">
        <f ca="1">OFFSET('Water Data'!A2035,,MATCH(Histogram!$G$2,DataTable[#Headers],0))</f>
        <v>8.5496925141079796</v>
      </c>
    </row>
    <row r="2036" spans="1:1" x14ac:dyDescent="0.3">
      <c r="A2036">
        <f ca="1">OFFSET('Water Data'!A2036,,MATCH(Histogram!$G$2,DataTable[#Headers],0))</f>
        <v>7.4998445019556597</v>
      </c>
    </row>
    <row r="2037" spans="1:1" x14ac:dyDescent="0.3">
      <c r="A2037">
        <f ca="1">OFFSET('Water Data'!A2037,,MATCH(Histogram!$G$2,DataTable[#Headers],0))</f>
        <v>5.7637728070588299</v>
      </c>
    </row>
    <row r="2038" spans="1:1" x14ac:dyDescent="0.3">
      <c r="A2038">
        <f ca="1">OFFSET('Water Data'!A2038,,MATCH(Histogram!$G$2,DataTable[#Headers],0))</f>
        <v>7.2768631252090303</v>
      </c>
    </row>
    <row r="2039" spans="1:1" x14ac:dyDescent="0.3">
      <c r="A2039">
        <f ca="1">OFFSET('Water Data'!A2039,,MATCH(Histogram!$G$2,DataTable[#Headers],0))</f>
        <v>7.4932908159283</v>
      </c>
    </row>
    <row r="2040" spans="1:1" x14ac:dyDescent="0.3">
      <c r="A2040">
        <f ca="1">OFFSET('Water Data'!A2040,,MATCH(Histogram!$G$2,DataTable[#Headers],0))</f>
        <v>6.1160239799531402</v>
      </c>
    </row>
    <row r="2041" spans="1:1" x14ac:dyDescent="0.3">
      <c r="A2041">
        <f ca="1">OFFSET('Water Data'!A2041,,MATCH(Histogram!$G$2,DataTable[#Headers],0))</f>
        <v>5.22689523223851</v>
      </c>
    </row>
    <row r="2042" spans="1:1" x14ac:dyDescent="0.3">
      <c r="A2042">
        <f ca="1">OFFSET('Water Data'!A2042,,MATCH(Histogram!$G$2,DataTable[#Headers],0))</f>
        <v>7.080794504276815</v>
      </c>
    </row>
    <row r="2043" spans="1:1" x14ac:dyDescent="0.3">
      <c r="A2043">
        <f ca="1">OFFSET('Water Data'!A2043,,MATCH(Histogram!$G$2,DataTable[#Headers],0))</f>
        <v>6.42064020641154</v>
      </c>
    </row>
    <row r="2044" spans="1:1" x14ac:dyDescent="0.3">
      <c r="A2044">
        <f ca="1">OFFSET('Water Data'!A2044,,MATCH(Histogram!$G$2,DataTable[#Headers],0))</f>
        <v>7.6690125365183199</v>
      </c>
    </row>
    <row r="2045" spans="1:1" x14ac:dyDescent="0.3">
      <c r="A2045">
        <f ca="1">OFFSET('Water Data'!A2045,,MATCH(Histogram!$G$2,DataTable[#Headers],0))</f>
        <v>7.12806225525041</v>
      </c>
    </row>
    <row r="2046" spans="1:1" x14ac:dyDescent="0.3">
      <c r="A2046">
        <f ca="1">OFFSET('Water Data'!A2046,,MATCH(Histogram!$G$2,DataTable[#Headers],0))</f>
        <v>7.080794504276815</v>
      </c>
    </row>
    <row r="2047" spans="1:1" x14ac:dyDescent="0.3">
      <c r="A2047">
        <f ca="1">OFFSET('Water Data'!A2047,,MATCH(Histogram!$G$2,DataTable[#Headers],0))</f>
        <v>6.6153501349132497</v>
      </c>
    </row>
    <row r="2048" spans="1:1" x14ac:dyDescent="0.3">
      <c r="A2048">
        <f ca="1">OFFSET('Water Data'!A2048,,MATCH(Histogram!$G$2,DataTable[#Headers],0))</f>
        <v>6.5048762223411698</v>
      </c>
    </row>
    <row r="2049" spans="1:1" x14ac:dyDescent="0.3">
      <c r="A2049">
        <f ca="1">OFFSET('Water Data'!A2049,,MATCH(Histogram!$G$2,DataTable[#Headers],0))</f>
        <v>7.4591241732177398</v>
      </c>
    </row>
    <row r="2050" spans="1:1" x14ac:dyDescent="0.3">
      <c r="A2050">
        <f ca="1">OFFSET('Water Data'!A2050,,MATCH(Histogram!$G$2,DataTable[#Headers],0))</f>
        <v>7.080794504276815</v>
      </c>
    </row>
    <row r="2051" spans="1:1" x14ac:dyDescent="0.3">
      <c r="A2051">
        <f ca="1">OFFSET('Water Data'!A2051,,MATCH(Histogram!$G$2,DataTable[#Headers],0))</f>
        <v>7.0960471010056798</v>
      </c>
    </row>
    <row r="2052" spans="1:1" x14ac:dyDescent="0.3">
      <c r="A2052">
        <f ca="1">OFFSET('Water Data'!A2052,,MATCH(Histogram!$G$2,DataTable[#Headers],0))</f>
        <v>6.9894421770484403</v>
      </c>
    </row>
    <row r="2053" spans="1:1" x14ac:dyDescent="0.3">
      <c r="A2053">
        <f ca="1">OFFSET('Water Data'!A2053,,MATCH(Histogram!$G$2,DataTable[#Headers],0))</f>
        <v>7.080794504276815</v>
      </c>
    </row>
    <row r="2054" spans="1:1" x14ac:dyDescent="0.3">
      <c r="A2054">
        <f ca="1">OFFSET('Water Data'!A2054,,MATCH(Histogram!$G$2,DataTable[#Headers],0))</f>
        <v>8.2977258777917093</v>
      </c>
    </row>
    <row r="2055" spans="1:1" x14ac:dyDescent="0.3">
      <c r="A2055">
        <f ca="1">OFFSET('Water Data'!A2055,,MATCH(Histogram!$G$2,DataTable[#Headers],0))</f>
        <v>3.8464539500942201</v>
      </c>
    </row>
    <row r="2056" spans="1:1" x14ac:dyDescent="0.3">
      <c r="A2056">
        <f ca="1">OFFSET('Water Data'!A2056,,MATCH(Histogram!$G$2,DataTable[#Headers],0))</f>
        <v>7.080794504276815</v>
      </c>
    </row>
    <row r="2057" spans="1:1" x14ac:dyDescent="0.3">
      <c r="A2057">
        <f ca="1">OFFSET('Water Data'!A2057,,MATCH(Histogram!$G$2,DataTable[#Headers],0))</f>
        <v>9.3800070920145</v>
      </c>
    </row>
    <row r="2058" spans="1:1" x14ac:dyDescent="0.3">
      <c r="A2058">
        <f ca="1">OFFSET('Water Data'!A2058,,MATCH(Histogram!$G$2,DataTable[#Headers],0))</f>
        <v>8.9983750226791006</v>
      </c>
    </row>
    <row r="2059" spans="1:1" x14ac:dyDescent="0.3">
      <c r="A2059">
        <f ca="1">OFFSET('Water Data'!A2059,,MATCH(Histogram!$G$2,DataTable[#Headers],0))</f>
        <v>5.6903874243649204</v>
      </c>
    </row>
    <row r="2060" spans="1:1" x14ac:dyDescent="0.3">
      <c r="A2060">
        <f ca="1">OFFSET('Water Data'!A2060,,MATCH(Histogram!$G$2,DataTable[#Headers],0))</f>
        <v>7.3015634493794002</v>
      </c>
    </row>
    <row r="2061" spans="1:1" x14ac:dyDescent="0.3">
      <c r="A2061">
        <f ca="1">OFFSET('Water Data'!A2061,,MATCH(Histogram!$G$2,DataTable[#Headers],0))</f>
        <v>7.0316840506457803</v>
      </c>
    </row>
    <row r="2062" spans="1:1" x14ac:dyDescent="0.3">
      <c r="A2062">
        <f ca="1">OFFSET('Water Data'!A2062,,MATCH(Histogram!$G$2,DataTable[#Headers],0))</f>
        <v>4.3486749930398396</v>
      </c>
    </row>
    <row r="2063" spans="1:1" x14ac:dyDescent="0.3">
      <c r="A2063">
        <f ca="1">OFFSET('Water Data'!A2063,,MATCH(Histogram!$G$2,DataTable[#Headers],0))</f>
        <v>5.2941953902841696</v>
      </c>
    </row>
    <row r="2064" spans="1:1" x14ac:dyDescent="0.3">
      <c r="A2064">
        <f ca="1">OFFSET('Water Data'!A2064,,MATCH(Histogram!$G$2,DataTable[#Headers],0))</f>
        <v>7.2579309948632904</v>
      </c>
    </row>
    <row r="2065" spans="1:1" x14ac:dyDescent="0.3">
      <c r="A2065">
        <f ca="1">OFFSET('Water Data'!A2065,,MATCH(Histogram!$G$2,DataTable[#Headers],0))</f>
        <v>9.2504916390780902</v>
      </c>
    </row>
    <row r="2066" spans="1:1" x14ac:dyDescent="0.3">
      <c r="A2066">
        <f ca="1">OFFSET('Water Data'!A2066,,MATCH(Histogram!$G$2,DataTable[#Headers],0))</f>
        <v>9.6804747784705594</v>
      </c>
    </row>
    <row r="2067" spans="1:1" x14ac:dyDescent="0.3">
      <c r="A2067">
        <f ca="1">OFFSET('Water Data'!A2067,,MATCH(Histogram!$G$2,DataTable[#Headers],0))</f>
        <v>7.080794504276815</v>
      </c>
    </row>
    <row r="2068" spans="1:1" x14ac:dyDescent="0.3">
      <c r="A2068">
        <f ca="1">OFFSET('Water Data'!A2068,,MATCH(Histogram!$G$2,DataTable[#Headers],0))</f>
        <v>6.7412458208811001</v>
      </c>
    </row>
    <row r="2069" spans="1:1" x14ac:dyDescent="0.3">
      <c r="A2069">
        <f ca="1">OFFSET('Water Data'!A2069,,MATCH(Histogram!$G$2,DataTable[#Headers],0))</f>
        <v>6.8117022698952701</v>
      </c>
    </row>
    <row r="2070" spans="1:1" x14ac:dyDescent="0.3">
      <c r="A2070">
        <f ca="1">OFFSET('Water Data'!A2070,,MATCH(Histogram!$G$2,DataTable[#Headers],0))</f>
        <v>6.9669429618843202</v>
      </c>
    </row>
    <row r="2071" spans="1:1" x14ac:dyDescent="0.3">
      <c r="A2071">
        <f ca="1">OFFSET('Water Data'!A2071,,MATCH(Histogram!$G$2,DataTable[#Headers],0))</f>
        <v>7.4460890591172602</v>
      </c>
    </row>
    <row r="2072" spans="1:1" x14ac:dyDescent="0.3">
      <c r="A2072">
        <f ca="1">OFFSET('Water Data'!A2072,,MATCH(Histogram!$G$2,DataTable[#Headers],0))</f>
        <v>6.2106476062546196</v>
      </c>
    </row>
    <row r="2073" spans="1:1" x14ac:dyDescent="0.3">
      <c r="A2073">
        <f ca="1">OFFSET('Water Data'!A2073,,MATCH(Histogram!$G$2,DataTable[#Headers],0))</f>
        <v>7.3415471121709199</v>
      </c>
    </row>
    <row r="2074" spans="1:1" x14ac:dyDescent="0.3">
      <c r="A2074">
        <f ca="1">OFFSET('Water Data'!A2074,,MATCH(Histogram!$G$2,DataTable[#Headers],0))</f>
        <v>7.05139642582078</v>
      </c>
    </row>
    <row r="2075" spans="1:1" x14ac:dyDescent="0.3">
      <c r="A2075">
        <f ca="1">OFFSET('Water Data'!A2075,,MATCH(Histogram!$G$2,DataTable[#Headers],0))</f>
        <v>6.6426139095783299</v>
      </c>
    </row>
    <row r="2076" spans="1:1" x14ac:dyDescent="0.3">
      <c r="A2076">
        <f ca="1">OFFSET('Water Data'!A2076,,MATCH(Histogram!$G$2,DataTable[#Headers],0))</f>
        <v>10.1462904798324</v>
      </c>
    </row>
    <row r="2077" spans="1:1" x14ac:dyDescent="0.3">
      <c r="A2077">
        <f ca="1">OFFSET('Water Data'!A2077,,MATCH(Histogram!$G$2,DataTable[#Headers],0))</f>
        <v>13.999999999999901</v>
      </c>
    </row>
    <row r="2078" spans="1:1" x14ac:dyDescent="0.3">
      <c r="A2078">
        <f ca="1">OFFSET('Water Data'!A2078,,MATCH(Histogram!$G$2,DataTable[#Headers],0))</f>
        <v>8.4695372997593594</v>
      </c>
    </row>
    <row r="2079" spans="1:1" x14ac:dyDescent="0.3">
      <c r="A2079">
        <f ca="1">OFFSET('Water Data'!A2079,,MATCH(Histogram!$G$2,DataTable[#Headers],0))</f>
        <v>6.0432120706478001</v>
      </c>
    </row>
    <row r="2080" spans="1:1" x14ac:dyDescent="0.3">
      <c r="A2080">
        <f ca="1">OFFSET('Water Data'!A2080,,MATCH(Histogram!$G$2,DataTable[#Headers],0))</f>
        <v>5.8411188395510196</v>
      </c>
    </row>
    <row r="2081" spans="1:1" x14ac:dyDescent="0.3">
      <c r="A2081">
        <f ca="1">OFFSET('Water Data'!A2081,,MATCH(Histogram!$G$2,DataTable[#Headers],0))</f>
        <v>8.1146654258547795</v>
      </c>
    </row>
    <row r="2082" spans="1:1" x14ac:dyDescent="0.3">
      <c r="A2082">
        <f ca="1">OFFSET('Water Data'!A2082,,MATCH(Histogram!$G$2,DataTable[#Headers],0))</f>
        <v>5.5851169983529996</v>
      </c>
    </row>
    <row r="2083" spans="1:1" x14ac:dyDescent="0.3">
      <c r="A2083">
        <f ca="1">OFFSET('Water Data'!A2083,,MATCH(Histogram!$G$2,DataTable[#Headers],0))</f>
        <v>5.9039935008519597</v>
      </c>
    </row>
    <row r="2084" spans="1:1" x14ac:dyDescent="0.3">
      <c r="A2084">
        <f ca="1">OFFSET('Water Data'!A2084,,MATCH(Histogram!$G$2,DataTable[#Headers],0))</f>
        <v>10.2841260841415</v>
      </c>
    </row>
    <row r="2085" spans="1:1" x14ac:dyDescent="0.3">
      <c r="A2085">
        <f ca="1">OFFSET('Water Data'!A2085,,MATCH(Histogram!$G$2,DataTable[#Headers],0))</f>
        <v>9.5782267203575699</v>
      </c>
    </row>
    <row r="2086" spans="1:1" x14ac:dyDescent="0.3">
      <c r="A2086">
        <f ca="1">OFFSET('Water Data'!A2086,,MATCH(Histogram!$G$2,DataTable[#Headers],0))</f>
        <v>7.0948308339981496</v>
      </c>
    </row>
    <row r="2087" spans="1:1" x14ac:dyDescent="0.3">
      <c r="A2087">
        <f ca="1">OFFSET('Water Data'!A2087,,MATCH(Histogram!$G$2,DataTable[#Headers],0))</f>
        <v>7.080794504276815</v>
      </c>
    </row>
    <row r="2088" spans="1:1" x14ac:dyDescent="0.3">
      <c r="A2088">
        <f ca="1">OFFSET('Water Data'!A2088,,MATCH(Histogram!$G$2,DataTable[#Headers],0))</f>
        <v>9.6872600278601801</v>
      </c>
    </row>
    <row r="2089" spans="1:1" x14ac:dyDescent="0.3">
      <c r="A2089">
        <f ca="1">OFFSET('Water Data'!A2089,,MATCH(Histogram!$G$2,DataTable[#Headers],0))</f>
        <v>6.5274405895332297</v>
      </c>
    </row>
    <row r="2090" spans="1:1" x14ac:dyDescent="0.3">
      <c r="A2090">
        <f ca="1">OFFSET('Water Data'!A2090,,MATCH(Histogram!$G$2,DataTable[#Headers],0))</f>
        <v>7.080794504276815</v>
      </c>
    </row>
    <row r="2091" spans="1:1" x14ac:dyDescent="0.3">
      <c r="A2091">
        <f ca="1">OFFSET('Water Data'!A2091,,MATCH(Histogram!$G$2,DataTable[#Headers],0))</f>
        <v>7.7447725523561397</v>
      </c>
    </row>
    <row r="2092" spans="1:1" x14ac:dyDescent="0.3">
      <c r="A2092">
        <f ca="1">OFFSET('Water Data'!A2092,,MATCH(Histogram!$G$2,DataTable[#Headers],0))</f>
        <v>8.2892242702179697</v>
      </c>
    </row>
    <row r="2093" spans="1:1" x14ac:dyDescent="0.3">
      <c r="A2093">
        <f ca="1">OFFSET('Water Data'!A2093,,MATCH(Histogram!$G$2,DataTable[#Headers],0))</f>
        <v>7.2492573325255796</v>
      </c>
    </row>
    <row r="2094" spans="1:1" x14ac:dyDescent="0.3">
      <c r="A2094">
        <f ca="1">OFFSET('Water Data'!A2094,,MATCH(Histogram!$G$2,DataTable[#Headers],0))</f>
        <v>7.74409853146829</v>
      </c>
    </row>
    <row r="2095" spans="1:1" x14ac:dyDescent="0.3">
      <c r="A2095">
        <f ca="1">OFFSET('Water Data'!A2095,,MATCH(Histogram!$G$2,DataTable[#Headers],0))</f>
        <v>7.080794504276815</v>
      </c>
    </row>
    <row r="2096" spans="1:1" x14ac:dyDescent="0.3">
      <c r="A2096">
        <f ca="1">OFFSET('Water Data'!A2096,,MATCH(Histogram!$G$2,DataTable[#Headers],0))</f>
        <v>6.8902745390260902</v>
      </c>
    </row>
    <row r="2097" spans="1:1" x14ac:dyDescent="0.3">
      <c r="A2097">
        <f ca="1">OFFSET('Water Data'!A2097,,MATCH(Histogram!$G$2,DataTable[#Headers],0))</f>
        <v>6.0473808565266296</v>
      </c>
    </row>
    <row r="2098" spans="1:1" x14ac:dyDescent="0.3">
      <c r="A2098">
        <f ca="1">OFFSET('Water Data'!A2098,,MATCH(Histogram!$G$2,DataTable[#Headers],0))</f>
        <v>11.5687679659141</v>
      </c>
    </row>
    <row r="2099" spans="1:1" x14ac:dyDescent="0.3">
      <c r="A2099">
        <f ca="1">OFFSET('Water Data'!A2099,,MATCH(Histogram!$G$2,DataTable[#Headers],0))</f>
        <v>10.1648385570182</v>
      </c>
    </row>
    <row r="2100" spans="1:1" x14ac:dyDescent="0.3">
      <c r="A2100">
        <f ca="1">OFFSET('Water Data'!A2100,,MATCH(Histogram!$G$2,DataTable[#Headers],0))</f>
        <v>8.7223112244906105</v>
      </c>
    </row>
    <row r="2101" spans="1:1" x14ac:dyDescent="0.3">
      <c r="A2101">
        <f ca="1">OFFSET('Water Data'!A2101,,MATCH(Histogram!$G$2,DataTable[#Headers],0))</f>
        <v>3.7177039349903001</v>
      </c>
    </row>
    <row r="2102" spans="1:1" x14ac:dyDescent="0.3">
      <c r="A2102">
        <f ca="1">OFFSET('Water Data'!A2102,,MATCH(Histogram!$G$2,DataTable[#Headers],0))</f>
        <v>4.8942780735976497</v>
      </c>
    </row>
    <row r="2103" spans="1:1" x14ac:dyDescent="0.3">
      <c r="A2103">
        <f ca="1">OFFSET('Water Data'!A2103,,MATCH(Histogram!$G$2,DataTable[#Headers],0))</f>
        <v>6.0711834219751601</v>
      </c>
    </row>
    <row r="2104" spans="1:1" x14ac:dyDescent="0.3">
      <c r="A2104">
        <f ca="1">OFFSET('Water Data'!A2104,,MATCH(Histogram!$G$2,DataTable[#Headers],0))</f>
        <v>9.0325634507727095</v>
      </c>
    </row>
    <row r="2105" spans="1:1" x14ac:dyDescent="0.3">
      <c r="A2105">
        <f ca="1">OFFSET('Water Data'!A2105,,MATCH(Histogram!$G$2,DataTable[#Headers],0))</f>
        <v>9.9137037967786092</v>
      </c>
    </row>
    <row r="2106" spans="1:1" x14ac:dyDescent="0.3">
      <c r="A2106">
        <f ca="1">OFFSET('Water Data'!A2106,,MATCH(Histogram!$G$2,DataTable[#Headers],0))</f>
        <v>7.080794504276815</v>
      </c>
    </row>
    <row r="2107" spans="1:1" x14ac:dyDescent="0.3">
      <c r="A2107">
        <f ca="1">OFFSET('Water Data'!A2107,,MATCH(Histogram!$G$2,DataTable[#Headers],0))</f>
        <v>4.2292245588641197</v>
      </c>
    </row>
    <row r="2108" spans="1:1" x14ac:dyDescent="0.3">
      <c r="A2108">
        <f ca="1">OFFSET('Water Data'!A2108,,MATCH(Histogram!$G$2,DataTable[#Headers],0))</f>
        <v>9.13545194360705</v>
      </c>
    </row>
    <row r="2109" spans="1:1" x14ac:dyDescent="0.3">
      <c r="A2109">
        <f ca="1">OFFSET('Water Data'!A2109,,MATCH(Histogram!$G$2,DataTable[#Headers],0))</f>
        <v>3.9065675142870502</v>
      </c>
    </row>
    <row r="2110" spans="1:1" x14ac:dyDescent="0.3">
      <c r="A2110">
        <f ca="1">OFFSET('Water Data'!A2110,,MATCH(Histogram!$G$2,DataTable[#Headers],0))</f>
        <v>7.3840488876545303</v>
      </c>
    </row>
    <row r="2111" spans="1:1" x14ac:dyDescent="0.3">
      <c r="A2111">
        <f ca="1">OFFSET('Water Data'!A2111,,MATCH(Histogram!$G$2,DataTable[#Headers],0))</f>
        <v>7.080794504276815</v>
      </c>
    </row>
    <row r="2112" spans="1:1" x14ac:dyDescent="0.3">
      <c r="A2112">
        <f ca="1">OFFSET('Water Data'!A2112,,MATCH(Histogram!$G$2,DataTable[#Headers],0))</f>
        <v>8.5242963629238204</v>
      </c>
    </row>
    <row r="2113" spans="1:1" x14ac:dyDescent="0.3">
      <c r="A2113">
        <f ca="1">OFFSET('Water Data'!A2113,,MATCH(Histogram!$G$2,DataTable[#Headers],0))</f>
        <v>5.7061308891243403</v>
      </c>
    </row>
    <row r="2114" spans="1:1" x14ac:dyDescent="0.3">
      <c r="A2114">
        <f ca="1">OFFSET('Water Data'!A2114,,MATCH(Histogram!$G$2,DataTable[#Headers],0))</f>
        <v>3.7151713598846898</v>
      </c>
    </row>
    <row r="2115" spans="1:1" x14ac:dyDescent="0.3">
      <c r="A2115">
        <f ca="1">OFFSET('Water Data'!A2115,,MATCH(Histogram!$G$2,DataTable[#Headers],0))</f>
        <v>6.5198477842401497</v>
      </c>
    </row>
    <row r="2116" spans="1:1" x14ac:dyDescent="0.3">
      <c r="A2116">
        <f ca="1">OFFSET('Water Data'!A2116,,MATCH(Histogram!$G$2,DataTable[#Headers],0))</f>
        <v>7.9106409140623102</v>
      </c>
    </row>
    <row r="2117" spans="1:1" x14ac:dyDescent="0.3">
      <c r="A2117">
        <f ca="1">OFFSET('Water Data'!A2117,,MATCH(Histogram!$G$2,DataTable[#Headers],0))</f>
        <v>6.58746461665387</v>
      </c>
    </row>
    <row r="2118" spans="1:1" x14ac:dyDescent="0.3">
      <c r="A2118">
        <f ca="1">OFFSET('Water Data'!A2118,,MATCH(Histogram!$G$2,DataTable[#Headers],0))</f>
        <v>4.3000293395741798</v>
      </c>
    </row>
    <row r="2119" spans="1:1" x14ac:dyDescent="0.3">
      <c r="A2119">
        <f ca="1">OFFSET('Water Data'!A2119,,MATCH(Histogram!$G$2,DataTable[#Headers],0))</f>
        <v>8.5759391744694007</v>
      </c>
    </row>
    <row r="2120" spans="1:1" x14ac:dyDescent="0.3">
      <c r="A2120">
        <f ca="1">OFFSET('Water Data'!A2120,,MATCH(Histogram!$G$2,DataTable[#Headers],0))</f>
        <v>8.8849345030486298</v>
      </c>
    </row>
    <row r="2121" spans="1:1" x14ac:dyDescent="0.3">
      <c r="A2121">
        <f ca="1">OFFSET('Water Data'!A2121,,MATCH(Histogram!$G$2,DataTable[#Headers],0))</f>
        <v>10.5047602000112</v>
      </c>
    </row>
    <row r="2122" spans="1:1" x14ac:dyDescent="0.3">
      <c r="A2122">
        <f ca="1">OFFSET('Water Data'!A2122,,MATCH(Histogram!$G$2,DataTable[#Headers],0))</f>
        <v>7.080794504276815</v>
      </c>
    </row>
    <row r="2123" spans="1:1" x14ac:dyDescent="0.3">
      <c r="A2123">
        <f ca="1">OFFSET('Water Data'!A2123,,MATCH(Histogram!$G$2,DataTable[#Headers],0))</f>
        <v>6.94671755835983</v>
      </c>
    </row>
    <row r="2124" spans="1:1" x14ac:dyDescent="0.3">
      <c r="A2124">
        <f ca="1">OFFSET('Water Data'!A2124,,MATCH(Histogram!$G$2,DataTable[#Headers],0))</f>
        <v>8.10709181503805</v>
      </c>
    </row>
    <row r="2125" spans="1:1" x14ac:dyDescent="0.3">
      <c r="A2125">
        <f ca="1">OFFSET('Water Data'!A2125,,MATCH(Histogram!$G$2,DataTable[#Headers],0))</f>
        <v>4.9088997242616097</v>
      </c>
    </row>
    <row r="2126" spans="1:1" x14ac:dyDescent="0.3">
      <c r="A2126">
        <f ca="1">OFFSET('Water Data'!A2126,,MATCH(Histogram!$G$2,DataTable[#Headers],0))</f>
        <v>5.0989670677210297</v>
      </c>
    </row>
    <row r="2127" spans="1:1" x14ac:dyDescent="0.3">
      <c r="A2127">
        <f ca="1">OFFSET('Water Data'!A2127,,MATCH(Histogram!$G$2,DataTable[#Headers],0))</f>
        <v>6.0930919142218603</v>
      </c>
    </row>
    <row r="2128" spans="1:1" x14ac:dyDescent="0.3">
      <c r="A2128">
        <f ca="1">OFFSET('Water Data'!A2128,,MATCH(Histogram!$G$2,DataTable[#Headers],0))</f>
        <v>10.0339334553322</v>
      </c>
    </row>
    <row r="2129" spans="1:1" x14ac:dyDescent="0.3">
      <c r="A2129">
        <f ca="1">OFFSET('Water Data'!A2129,,MATCH(Histogram!$G$2,DataTable[#Headers],0))</f>
        <v>8.9789977446475504</v>
      </c>
    </row>
    <row r="2130" spans="1:1" x14ac:dyDescent="0.3">
      <c r="A2130">
        <f ca="1">OFFSET('Water Data'!A2130,,MATCH(Histogram!$G$2,DataTable[#Headers],0))</f>
        <v>5.5147477993695304</v>
      </c>
    </row>
    <row r="2131" spans="1:1" x14ac:dyDescent="0.3">
      <c r="A2131">
        <f ca="1">OFFSET('Water Data'!A2131,,MATCH(Histogram!$G$2,DataTable[#Headers],0))</f>
        <v>7.080794504276815</v>
      </c>
    </row>
    <row r="2132" spans="1:1" x14ac:dyDescent="0.3">
      <c r="A2132">
        <f ca="1">OFFSET('Water Data'!A2132,,MATCH(Histogram!$G$2,DataTable[#Headers],0))</f>
        <v>6.7312781242199096</v>
      </c>
    </row>
    <row r="2133" spans="1:1" x14ac:dyDescent="0.3">
      <c r="A2133">
        <f ca="1">OFFSET('Water Data'!A2133,,MATCH(Histogram!$G$2,DataTable[#Headers],0))</f>
        <v>7.1919620287019903</v>
      </c>
    </row>
    <row r="2134" spans="1:1" x14ac:dyDescent="0.3">
      <c r="A2134">
        <f ca="1">OFFSET('Water Data'!A2134,,MATCH(Histogram!$G$2,DataTable[#Headers],0))</f>
        <v>7.080794504276815</v>
      </c>
    </row>
    <row r="2135" spans="1:1" x14ac:dyDescent="0.3">
      <c r="A2135">
        <f ca="1">OFFSET('Water Data'!A2135,,MATCH(Histogram!$G$2,DataTable[#Headers],0))</f>
        <v>7.12771120979302</v>
      </c>
    </row>
    <row r="2136" spans="1:1" x14ac:dyDescent="0.3">
      <c r="A2136">
        <f ca="1">OFFSET('Water Data'!A2136,,MATCH(Histogram!$G$2,DataTable[#Headers],0))</f>
        <v>5.6320409919179699</v>
      </c>
    </row>
    <row r="2137" spans="1:1" x14ac:dyDescent="0.3">
      <c r="A2137">
        <f ca="1">OFFSET('Water Data'!A2137,,MATCH(Histogram!$G$2,DataTable[#Headers],0))</f>
        <v>7.080794504276815</v>
      </c>
    </row>
    <row r="2138" spans="1:1" x14ac:dyDescent="0.3">
      <c r="A2138">
        <f ca="1">OFFSET('Water Data'!A2138,,MATCH(Histogram!$G$2,DataTable[#Headers],0))</f>
        <v>7.9550263400976498</v>
      </c>
    </row>
    <row r="2139" spans="1:1" x14ac:dyDescent="0.3">
      <c r="A2139">
        <f ca="1">OFFSET('Water Data'!A2139,,MATCH(Histogram!$G$2,DataTable[#Headers],0))</f>
        <v>7.7750495009823899</v>
      </c>
    </row>
    <row r="2140" spans="1:1" x14ac:dyDescent="0.3">
      <c r="A2140">
        <f ca="1">OFFSET('Water Data'!A2140,,MATCH(Histogram!$G$2,DataTable[#Headers],0))</f>
        <v>5.1683403281457601</v>
      </c>
    </row>
    <row r="2141" spans="1:1" x14ac:dyDescent="0.3">
      <c r="A2141">
        <f ca="1">OFFSET('Water Data'!A2141,,MATCH(Histogram!$G$2,DataTable[#Headers],0))</f>
        <v>7.6675208601668396</v>
      </c>
    </row>
    <row r="2142" spans="1:1" x14ac:dyDescent="0.3">
      <c r="A2142">
        <f ca="1">OFFSET('Water Data'!A2142,,MATCH(Histogram!$G$2,DataTable[#Headers],0))</f>
        <v>7.2723621973963697</v>
      </c>
    </row>
    <row r="2143" spans="1:1" x14ac:dyDescent="0.3">
      <c r="A2143">
        <f ca="1">OFFSET('Water Data'!A2143,,MATCH(Histogram!$G$2,DataTable[#Headers],0))</f>
        <v>3.69193269293471</v>
      </c>
    </row>
    <row r="2144" spans="1:1" x14ac:dyDescent="0.3">
      <c r="A2144">
        <f ca="1">OFFSET('Water Data'!A2144,,MATCH(Histogram!$G$2,DataTable[#Headers],0))</f>
        <v>7.080794504276815</v>
      </c>
    </row>
    <row r="2145" spans="1:1" x14ac:dyDescent="0.3">
      <c r="A2145">
        <f ca="1">OFFSET('Water Data'!A2145,,MATCH(Histogram!$G$2,DataTable[#Headers],0))</f>
        <v>7.6925235338551401</v>
      </c>
    </row>
    <row r="2146" spans="1:1" x14ac:dyDescent="0.3">
      <c r="A2146">
        <f ca="1">OFFSET('Water Data'!A2146,,MATCH(Histogram!$G$2,DataTable[#Headers],0))</f>
        <v>8.1575180826561606</v>
      </c>
    </row>
    <row r="2147" spans="1:1" x14ac:dyDescent="0.3">
      <c r="A2147">
        <f ca="1">OFFSET('Water Data'!A2147,,MATCH(Histogram!$G$2,DataTable[#Headers],0))</f>
        <v>7.1877658462347496</v>
      </c>
    </row>
    <row r="2148" spans="1:1" x14ac:dyDescent="0.3">
      <c r="A2148">
        <f ca="1">OFFSET('Water Data'!A2148,,MATCH(Histogram!$G$2,DataTable[#Headers],0))</f>
        <v>5.6895543437997098</v>
      </c>
    </row>
    <row r="2149" spans="1:1" x14ac:dyDescent="0.3">
      <c r="A2149">
        <f ca="1">OFFSET('Water Data'!A2149,,MATCH(Histogram!$G$2,DataTable[#Headers],0))</f>
        <v>8.7588245214848204</v>
      </c>
    </row>
    <row r="2150" spans="1:1" x14ac:dyDescent="0.3">
      <c r="A2150">
        <f ca="1">OFFSET('Water Data'!A2150,,MATCH(Histogram!$G$2,DataTable[#Headers],0))</f>
        <v>9.8142474685725798</v>
      </c>
    </row>
    <row r="2151" spans="1:1" x14ac:dyDescent="0.3">
      <c r="A2151">
        <f ca="1">OFFSET('Water Data'!A2151,,MATCH(Histogram!$G$2,DataTable[#Headers],0))</f>
        <v>9.9692732208897592</v>
      </c>
    </row>
    <row r="2152" spans="1:1" x14ac:dyDescent="0.3">
      <c r="A2152">
        <f ca="1">OFFSET('Water Data'!A2152,,MATCH(Histogram!$G$2,DataTable[#Headers],0))</f>
        <v>7.080794504276815</v>
      </c>
    </row>
    <row r="2153" spans="1:1" x14ac:dyDescent="0.3">
      <c r="A2153">
        <f ca="1">OFFSET('Water Data'!A2153,,MATCH(Histogram!$G$2,DataTable[#Headers],0))</f>
        <v>9.1491267102759402</v>
      </c>
    </row>
    <row r="2154" spans="1:1" x14ac:dyDescent="0.3">
      <c r="A2154">
        <f ca="1">OFFSET('Water Data'!A2154,,MATCH(Histogram!$G$2,DataTable[#Headers],0))</f>
        <v>7.080794504276815</v>
      </c>
    </row>
    <row r="2155" spans="1:1" x14ac:dyDescent="0.3">
      <c r="A2155">
        <f ca="1">OFFSET('Water Data'!A2155,,MATCH(Histogram!$G$2,DataTable[#Headers],0))</f>
        <v>5.8408115544649997</v>
      </c>
    </row>
    <row r="2156" spans="1:1" x14ac:dyDescent="0.3">
      <c r="A2156">
        <f ca="1">OFFSET('Water Data'!A2156,,MATCH(Histogram!$G$2,DataTable[#Headers],0))</f>
        <v>7.080794504276815</v>
      </c>
    </row>
    <row r="2157" spans="1:1" x14ac:dyDescent="0.3">
      <c r="A2157">
        <f ca="1">OFFSET('Water Data'!A2157,,MATCH(Histogram!$G$2,DataTable[#Headers],0))</f>
        <v>4.9816720504015999</v>
      </c>
    </row>
    <row r="2158" spans="1:1" x14ac:dyDescent="0.3">
      <c r="A2158">
        <f ca="1">OFFSET('Water Data'!A2158,,MATCH(Histogram!$G$2,DataTable[#Headers],0))</f>
        <v>5.42331849638569</v>
      </c>
    </row>
    <row r="2159" spans="1:1" x14ac:dyDescent="0.3">
      <c r="A2159">
        <f ca="1">OFFSET('Water Data'!A2159,,MATCH(Histogram!$G$2,DataTable[#Headers],0))</f>
        <v>4.8385711067231396</v>
      </c>
    </row>
    <row r="2160" spans="1:1" x14ac:dyDescent="0.3">
      <c r="A2160">
        <f ca="1">OFFSET('Water Data'!A2160,,MATCH(Histogram!$G$2,DataTable[#Headers],0))</f>
        <v>7.9040533709068503</v>
      </c>
    </row>
    <row r="2161" spans="1:1" x14ac:dyDescent="0.3">
      <c r="A2161">
        <f ca="1">OFFSET('Water Data'!A2161,,MATCH(Histogram!$G$2,DataTable[#Headers],0))</f>
        <v>6.7440642612683996</v>
      </c>
    </row>
    <row r="2162" spans="1:1" x14ac:dyDescent="0.3">
      <c r="A2162">
        <f ca="1">OFFSET('Water Data'!A2162,,MATCH(Histogram!$G$2,DataTable[#Headers],0))</f>
        <v>8.6639748197610995</v>
      </c>
    </row>
    <row r="2163" spans="1:1" x14ac:dyDescent="0.3">
      <c r="A2163">
        <f ca="1">OFFSET('Water Data'!A2163,,MATCH(Histogram!$G$2,DataTable[#Headers],0))</f>
        <v>4.1611119681697497</v>
      </c>
    </row>
    <row r="2164" spans="1:1" x14ac:dyDescent="0.3">
      <c r="A2164">
        <f ca="1">OFFSET('Water Data'!A2164,,MATCH(Histogram!$G$2,DataTable[#Headers],0))</f>
        <v>8.5159772673788705</v>
      </c>
    </row>
    <row r="2165" spans="1:1" x14ac:dyDescent="0.3">
      <c r="A2165">
        <f ca="1">OFFSET('Water Data'!A2165,,MATCH(Histogram!$G$2,DataTable[#Headers],0))</f>
        <v>9.9998074603934892</v>
      </c>
    </row>
    <row r="2166" spans="1:1" x14ac:dyDescent="0.3">
      <c r="A2166">
        <f ca="1">OFFSET('Water Data'!A2166,,MATCH(Histogram!$G$2,DataTable[#Headers],0))</f>
        <v>7.0380923055529001</v>
      </c>
    </row>
    <row r="2167" spans="1:1" x14ac:dyDescent="0.3">
      <c r="A2167">
        <f ca="1">OFFSET('Water Data'!A2167,,MATCH(Histogram!$G$2,DataTable[#Headers],0))</f>
        <v>2.8035630574371599</v>
      </c>
    </row>
    <row r="2168" spans="1:1" x14ac:dyDescent="0.3">
      <c r="A2168">
        <f ca="1">OFFSET('Water Data'!A2168,,MATCH(Histogram!$G$2,DataTable[#Headers],0))</f>
        <v>5.9725999683965902</v>
      </c>
    </row>
    <row r="2169" spans="1:1" x14ac:dyDescent="0.3">
      <c r="A2169">
        <f ca="1">OFFSET('Water Data'!A2169,,MATCH(Histogram!$G$2,DataTable[#Headers],0))</f>
        <v>8.1807553257863201</v>
      </c>
    </row>
    <row r="2170" spans="1:1" x14ac:dyDescent="0.3">
      <c r="A2170">
        <f ca="1">OFFSET('Water Data'!A2170,,MATCH(Histogram!$G$2,DataTable[#Headers],0))</f>
        <v>7.0102433755403597</v>
      </c>
    </row>
    <row r="2171" spans="1:1" x14ac:dyDescent="0.3">
      <c r="A2171">
        <f ca="1">OFFSET('Water Data'!A2171,,MATCH(Histogram!$G$2,DataTable[#Headers],0))</f>
        <v>8.1798904431044406</v>
      </c>
    </row>
    <row r="2172" spans="1:1" x14ac:dyDescent="0.3">
      <c r="A2172">
        <f ca="1">OFFSET('Water Data'!A2172,,MATCH(Histogram!$G$2,DataTable[#Headers],0))</f>
        <v>7.080794504276815</v>
      </c>
    </row>
    <row r="2173" spans="1:1" x14ac:dyDescent="0.3">
      <c r="A2173">
        <f ca="1">OFFSET('Water Data'!A2173,,MATCH(Histogram!$G$2,DataTable[#Headers],0))</f>
        <v>6.8651252753345897</v>
      </c>
    </row>
    <row r="2174" spans="1:1" x14ac:dyDescent="0.3">
      <c r="A2174">
        <f ca="1">OFFSET('Water Data'!A2174,,MATCH(Histogram!$G$2,DataTable[#Headers],0))</f>
        <v>7.9508165838149001</v>
      </c>
    </row>
    <row r="2175" spans="1:1" x14ac:dyDescent="0.3">
      <c r="A2175">
        <f ca="1">OFFSET('Water Data'!A2175,,MATCH(Histogram!$G$2,DataTable[#Headers],0))</f>
        <v>7.080794504276815</v>
      </c>
    </row>
    <row r="2176" spans="1:1" x14ac:dyDescent="0.3">
      <c r="A2176">
        <f ca="1">OFFSET('Water Data'!A2176,,MATCH(Histogram!$G$2,DataTable[#Headers],0))</f>
        <v>9.58118852272883</v>
      </c>
    </row>
    <row r="2177" spans="1:1" x14ac:dyDescent="0.3">
      <c r="A2177">
        <f ca="1">OFFSET('Water Data'!A2177,,MATCH(Histogram!$G$2,DataTable[#Headers],0))</f>
        <v>7.2747568548601604</v>
      </c>
    </row>
    <row r="2178" spans="1:1" x14ac:dyDescent="0.3">
      <c r="A2178">
        <f ca="1">OFFSET('Water Data'!A2178,,MATCH(Histogram!$G$2,DataTable[#Headers],0))</f>
        <v>7.080794504276815</v>
      </c>
    </row>
    <row r="2179" spans="1:1" x14ac:dyDescent="0.3">
      <c r="A2179">
        <f ca="1">OFFSET('Water Data'!A2179,,MATCH(Histogram!$G$2,DataTable[#Headers],0))</f>
        <v>8.0267732559396308</v>
      </c>
    </row>
    <row r="2180" spans="1:1" x14ac:dyDescent="0.3">
      <c r="A2180">
        <f ca="1">OFFSET('Water Data'!A2180,,MATCH(Histogram!$G$2,DataTable[#Headers],0))</f>
        <v>7.8795432343649798</v>
      </c>
    </row>
    <row r="2181" spans="1:1" x14ac:dyDescent="0.3">
      <c r="A2181">
        <f ca="1">OFFSET('Water Data'!A2181,,MATCH(Histogram!$G$2,DataTable[#Headers],0))</f>
        <v>6.4489710899016597</v>
      </c>
    </row>
    <row r="2182" spans="1:1" x14ac:dyDescent="0.3">
      <c r="A2182">
        <f ca="1">OFFSET('Water Data'!A2182,,MATCH(Histogram!$G$2,DataTable[#Headers],0))</f>
        <v>5.18941366922152</v>
      </c>
    </row>
    <row r="2183" spans="1:1" x14ac:dyDescent="0.3">
      <c r="A2183">
        <f ca="1">OFFSET('Water Data'!A2183,,MATCH(Histogram!$G$2,DataTable[#Headers],0))</f>
        <v>6.5380840870982304</v>
      </c>
    </row>
    <row r="2184" spans="1:1" x14ac:dyDescent="0.3">
      <c r="A2184">
        <f ca="1">OFFSET('Water Data'!A2184,,MATCH(Histogram!$G$2,DataTable[#Headers],0))</f>
        <v>5.9158067495109004</v>
      </c>
    </row>
    <row r="2185" spans="1:1" x14ac:dyDescent="0.3">
      <c r="A2185">
        <f ca="1">OFFSET('Water Data'!A2185,,MATCH(Histogram!$G$2,DataTable[#Headers],0))</f>
        <v>8.1364978687625999</v>
      </c>
    </row>
    <row r="2186" spans="1:1" x14ac:dyDescent="0.3">
      <c r="A2186">
        <f ca="1">OFFSET('Water Data'!A2186,,MATCH(Histogram!$G$2,DataTable[#Headers],0))</f>
        <v>7.080794504276815</v>
      </c>
    </row>
    <row r="2187" spans="1:1" x14ac:dyDescent="0.3">
      <c r="A2187">
        <f ca="1">OFFSET('Water Data'!A2187,,MATCH(Histogram!$G$2,DataTable[#Headers],0))</f>
        <v>6.4937641746329504</v>
      </c>
    </row>
    <row r="2188" spans="1:1" x14ac:dyDescent="0.3">
      <c r="A2188">
        <f ca="1">OFFSET('Water Data'!A2188,,MATCH(Histogram!$G$2,DataTable[#Headers],0))</f>
        <v>7.080794504276815</v>
      </c>
    </row>
    <row r="2189" spans="1:1" x14ac:dyDescent="0.3">
      <c r="A2189">
        <f ca="1">OFFSET('Water Data'!A2189,,MATCH(Histogram!$G$2,DataTable[#Headers],0))</f>
        <v>6.9774056334839303</v>
      </c>
    </row>
    <row r="2190" spans="1:1" x14ac:dyDescent="0.3">
      <c r="A2190">
        <f ca="1">OFFSET('Water Data'!A2190,,MATCH(Histogram!$G$2,DataTable[#Headers],0))</f>
        <v>5.4892480548929701</v>
      </c>
    </row>
    <row r="2191" spans="1:1" x14ac:dyDescent="0.3">
      <c r="A2191">
        <f ca="1">OFFSET('Water Data'!A2191,,MATCH(Histogram!$G$2,DataTable[#Headers],0))</f>
        <v>2.5581027992200598</v>
      </c>
    </row>
    <row r="2192" spans="1:1" x14ac:dyDescent="0.3">
      <c r="A2192">
        <f ca="1">OFFSET('Water Data'!A2192,,MATCH(Histogram!$G$2,DataTable[#Headers],0))</f>
        <v>7.3121093037187901</v>
      </c>
    </row>
    <row r="2193" spans="1:1" x14ac:dyDescent="0.3">
      <c r="A2193">
        <f ca="1">OFFSET('Water Data'!A2193,,MATCH(Histogram!$G$2,DataTable[#Headers],0))</f>
        <v>8.5540969698906704</v>
      </c>
    </row>
    <row r="2194" spans="1:1" x14ac:dyDescent="0.3">
      <c r="A2194">
        <f ca="1">OFFSET('Water Data'!A2194,,MATCH(Histogram!$G$2,DataTable[#Headers],0))</f>
        <v>6.7044319130403904</v>
      </c>
    </row>
    <row r="2195" spans="1:1" x14ac:dyDescent="0.3">
      <c r="A2195">
        <f ca="1">OFFSET('Water Data'!A2195,,MATCH(Histogram!$G$2,DataTable[#Headers],0))</f>
        <v>7.080794504276815</v>
      </c>
    </row>
    <row r="2196" spans="1:1" x14ac:dyDescent="0.3">
      <c r="A2196">
        <f ca="1">OFFSET('Water Data'!A2196,,MATCH(Histogram!$G$2,DataTable[#Headers],0))</f>
        <v>8.0283042415009405</v>
      </c>
    </row>
    <row r="2197" spans="1:1" x14ac:dyDescent="0.3">
      <c r="A2197">
        <f ca="1">OFFSET('Water Data'!A2197,,MATCH(Histogram!$G$2,DataTable[#Headers],0))</f>
        <v>7.080794504276815</v>
      </c>
    </row>
    <row r="2198" spans="1:1" x14ac:dyDescent="0.3">
      <c r="A2198">
        <f ca="1">OFFSET('Water Data'!A2198,,MATCH(Histogram!$G$2,DataTable[#Headers],0))</f>
        <v>8.6168244264196598</v>
      </c>
    </row>
    <row r="2199" spans="1:1" x14ac:dyDescent="0.3">
      <c r="A2199">
        <f ca="1">OFFSET('Water Data'!A2199,,MATCH(Histogram!$G$2,DataTable[#Headers],0))</f>
        <v>9.4671290303861895</v>
      </c>
    </row>
    <row r="2200" spans="1:1" x14ac:dyDescent="0.3">
      <c r="A2200">
        <f ca="1">OFFSET('Water Data'!A2200,,MATCH(Histogram!$G$2,DataTable[#Headers],0))</f>
        <v>6.7936986345771997</v>
      </c>
    </row>
    <row r="2201" spans="1:1" x14ac:dyDescent="0.3">
      <c r="A2201">
        <f ca="1">OFFSET('Water Data'!A2201,,MATCH(Histogram!$G$2,DataTable[#Headers],0))</f>
        <v>7.080794504276815</v>
      </c>
    </row>
    <row r="2202" spans="1:1" x14ac:dyDescent="0.3">
      <c r="A2202">
        <f ca="1">OFFSET('Water Data'!A2202,,MATCH(Histogram!$G$2,DataTable[#Headers],0))</f>
        <v>7.080794504276815</v>
      </c>
    </row>
    <row r="2203" spans="1:1" x14ac:dyDescent="0.3">
      <c r="A2203">
        <f ca="1">OFFSET('Water Data'!A2203,,MATCH(Histogram!$G$2,DataTable[#Headers],0))</f>
        <v>5.4860586023204698</v>
      </c>
    </row>
    <row r="2204" spans="1:1" x14ac:dyDescent="0.3">
      <c r="A2204">
        <f ca="1">OFFSET('Water Data'!A2204,,MATCH(Histogram!$G$2,DataTable[#Headers],0))</f>
        <v>5.0507483799827</v>
      </c>
    </row>
    <row r="2205" spans="1:1" x14ac:dyDescent="0.3">
      <c r="A2205">
        <f ca="1">OFFSET('Water Data'!A2205,,MATCH(Histogram!$G$2,DataTable[#Headers],0))</f>
        <v>6.2461175651729501</v>
      </c>
    </row>
    <row r="2206" spans="1:1" x14ac:dyDescent="0.3">
      <c r="A2206">
        <f ca="1">OFFSET('Water Data'!A2206,,MATCH(Histogram!$G$2,DataTable[#Headers],0))</f>
        <v>8.1423309134464592</v>
      </c>
    </row>
    <row r="2207" spans="1:1" x14ac:dyDescent="0.3">
      <c r="A2207">
        <f ca="1">OFFSET('Water Data'!A2207,,MATCH(Histogram!$G$2,DataTable[#Headers],0))</f>
        <v>6.8528990851413196</v>
      </c>
    </row>
    <row r="2208" spans="1:1" x14ac:dyDescent="0.3">
      <c r="A2208">
        <f ca="1">OFFSET('Water Data'!A2208,,MATCH(Histogram!$G$2,DataTable[#Headers],0))</f>
        <v>8.8019335553120008</v>
      </c>
    </row>
    <row r="2209" spans="1:1" x14ac:dyDescent="0.3">
      <c r="A2209">
        <f ca="1">OFFSET('Water Data'!A2209,,MATCH(Histogram!$G$2,DataTable[#Headers],0))</f>
        <v>7.080794504276815</v>
      </c>
    </row>
    <row r="2210" spans="1:1" x14ac:dyDescent="0.3">
      <c r="A2210">
        <f ca="1">OFFSET('Water Data'!A2210,,MATCH(Histogram!$G$2,DataTable[#Headers],0))</f>
        <v>8.3837616905572396</v>
      </c>
    </row>
    <row r="2211" spans="1:1" x14ac:dyDescent="0.3">
      <c r="A2211">
        <f ca="1">OFFSET('Water Data'!A2211,,MATCH(Histogram!$G$2,DataTable[#Headers],0))</f>
        <v>6.4761398403008403</v>
      </c>
    </row>
    <row r="2212" spans="1:1" x14ac:dyDescent="0.3">
      <c r="A2212">
        <f ca="1">OFFSET('Water Data'!A2212,,MATCH(Histogram!$G$2,DataTable[#Headers],0))</f>
        <v>9.8945621285686407</v>
      </c>
    </row>
    <row r="2213" spans="1:1" x14ac:dyDescent="0.3">
      <c r="A2213">
        <f ca="1">OFFSET('Water Data'!A2213,,MATCH(Histogram!$G$2,DataTable[#Headers],0))</f>
        <v>4.8080397473753402</v>
      </c>
    </row>
    <row r="2214" spans="1:1" x14ac:dyDescent="0.3">
      <c r="A2214">
        <f ca="1">OFFSET('Water Data'!A2214,,MATCH(Histogram!$G$2,DataTable[#Headers],0))</f>
        <v>10.5779305000445</v>
      </c>
    </row>
    <row r="2215" spans="1:1" x14ac:dyDescent="0.3">
      <c r="A2215">
        <f ca="1">OFFSET('Water Data'!A2215,,MATCH(Histogram!$G$2,DataTable[#Headers],0))</f>
        <v>6.3049716596664203</v>
      </c>
    </row>
    <row r="2216" spans="1:1" x14ac:dyDescent="0.3">
      <c r="A2216">
        <f ca="1">OFFSET('Water Data'!A2216,,MATCH(Histogram!$G$2,DataTable[#Headers],0))</f>
        <v>7.8224918825086798</v>
      </c>
    </row>
    <row r="2217" spans="1:1" x14ac:dyDescent="0.3">
      <c r="A2217">
        <f ca="1">OFFSET('Water Data'!A2217,,MATCH(Histogram!$G$2,DataTable[#Headers],0))</f>
        <v>7.9893762339749204</v>
      </c>
    </row>
    <row r="2218" spans="1:1" x14ac:dyDescent="0.3">
      <c r="A2218">
        <f ca="1">OFFSET('Water Data'!A2218,,MATCH(Histogram!$G$2,DataTable[#Headers],0))</f>
        <v>9.6717967654908801</v>
      </c>
    </row>
    <row r="2219" spans="1:1" x14ac:dyDescent="0.3">
      <c r="A2219">
        <f ca="1">OFFSET('Water Data'!A2219,,MATCH(Histogram!$G$2,DataTable[#Headers],0))</f>
        <v>5.9412655559621603</v>
      </c>
    </row>
    <row r="2220" spans="1:1" x14ac:dyDescent="0.3">
      <c r="A2220">
        <f ca="1">OFFSET('Water Data'!A2220,,MATCH(Histogram!$G$2,DataTable[#Headers],0))</f>
        <v>5.5747558479078601</v>
      </c>
    </row>
    <row r="2221" spans="1:1" x14ac:dyDescent="0.3">
      <c r="A2221">
        <f ca="1">OFFSET('Water Data'!A2221,,MATCH(Histogram!$G$2,DataTable[#Headers],0))</f>
        <v>7.61050921059429</v>
      </c>
    </row>
    <row r="2222" spans="1:1" x14ac:dyDescent="0.3">
      <c r="A2222">
        <f ca="1">OFFSET('Water Data'!A2222,,MATCH(Histogram!$G$2,DataTable[#Headers],0))</f>
        <v>7.1024466182316903</v>
      </c>
    </row>
    <row r="2223" spans="1:1" x14ac:dyDescent="0.3">
      <c r="A2223">
        <f ca="1">OFFSET('Water Data'!A2223,,MATCH(Histogram!$G$2,DataTable[#Headers],0))</f>
        <v>5.1527397986972101</v>
      </c>
    </row>
    <row r="2224" spans="1:1" x14ac:dyDescent="0.3">
      <c r="A2224">
        <f ca="1">OFFSET('Water Data'!A2224,,MATCH(Histogram!$G$2,DataTable[#Headers],0))</f>
        <v>7.3014636378686797</v>
      </c>
    </row>
    <row r="2225" spans="1:1" x14ac:dyDescent="0.3">
      <c r="A2225">
        <f ca="1">OFFSET('Water Data'!A2225,,MATCH(Histogram!$G$2,DataTable[#Headers],0))</f>
        <v>6.1049258136443498</v>
      </c>
    </row>
    <row r="2226" spans="1:1" x14ac:dyDescent="0.3">
      <c r="A2226">
        <f ca="1">OFFSET('Water Data'!A2226,,MATCH(Histogram!$G$2,DataTable[#Headers],0))</f>
        <v>6.0013824406476699</v>
      </c>
    </row>
    <row r="2227" spans="1:1" x14ac:dyDescent="0.3">
      <c r="A2227">
        <f ca="1">OFFSET('Water Data'!A2227,,MATCH(Histogram!$G$2,DataTable[#Headers],0))</f>
        <v>7.080794504276815</v>
      </c>
    </row>
    <row r="2228" spans="1:1" x14ac:dyDescent="0.3">
      <c r="A2228">
        <f ca="1">OFFSET('Water Data'!A2228,,MATCH(Histogram!$G$2,DataTable[#Headers],0))</f>
        <v>7.8856789994179701</v>
      </c>
    </row>
    <row r="2229" spans="1:1" x14ac:dyDescent="0.3">
      <c r="A2229">
        <f ca="1">OFFSET('Water Data'!A2229,,MATCH(Histogram!$G$2,DataTable[#Headers],0))</f>
        <v>7.080794504276815</v>
      </c>
    </row>
    <row r="2230" spans="1:1" x14ac:dyDescent="0.3">
      <c r="A2230">
        <f ca="1">OFFSET('Water Data'!A2230,,MATCH(Histogram!$G$2,DataTable[#Headers],0))</f>
        <v>7.6790905832658698</v>
      </c>
    </row>
    <row r="2231" spans="1:1" x14ac:dyDescent="0.3">
      <c r="A2231">
        <f ca="1">OFFSET('Water Data'!A2231,,MATCH(Histogram!$G$2,DataTable[#Headers],0))</f>
        <v>7.080794504276815</v>
      </c>
    </row>
    <row r="2232" spans="1:1" x14ac:dyDescent="0.3">
      <c r="A2232">
        <f ca="1">OFFSET('Water Data'!A2232,,MATCH(Histogram!$G$2,DataTable[#Headers],0))</f>
        <v>10.3919423870407</v>
      </c>
    </row>
    <row r="2233" spans="1:1" x14ac:dyDescent="0.3">
      <c r="A2233">
        <f ca="1">OFFSET('Water Data'!A2233,,MATCH(Histogram!$G$2,DataTable[#Headers],0))</f>
        <v>6.7148623782219596</v>
      </c>
    </row>
    <row r="2234" spans="1:1" x14ac:dyDescent="0.3">
      <c r="A2234">
        <f ca="1">OFFSET('Water Data'!A2234,,MATCH(Histogram!$G$2,DataTable[#Headers],0))</f>
        <v>7.3496533769710997</v>
      </c>
    </row>
    <row r="2235" spans="1:1" x14ac:dyDescent="0.3">
      <c r="A2235">
        <f ca="1">OFFSET('Water Data'!A2235,,MATCH(Histogram!$G$2,DataTable[#Headers],0))</f>
        <v>7.080794504276815</v>
      </c>
    </row>
    <row r="2236" spans="1:1" x14ac:dyDescent="0.3">
      <c r="A2236">
        <f ca="1">OFFSET('Water Data'!A2236,,MATCH(Histogram!$G$2,DataTable[#Headers],0))</f>
        <v>7.3451384165087097</v>
      </c>
    </row>
    <row r="2237" spans="1:1" x14ac:dyDescent="0.3">
      <c r="A2237">
        <f ca="1">OFFSET('Water Data'!A2237,,MATCH(Histogram!$G$2,DataTable[#Headers],0))</f>
        <v>10.147089576135601</v>
      </c>
    </row>
    <row r="2238" spans="1:1" x14ac:dyDescent="0.3">
      <c r="A2238">
        <f ca="1">OFFSET('Water Data'!A2238,,MATCH(Histogram!$G$2,DataTable[#Headers],0))</f>
        <v>6.3807173150134897</v>
      </c>
    </row>
    <row r="2239" spans="1:1" x14ac:dyDescent="0.3">
      <c r="A2239">
        <f ca="1">OFFSET('Water Data'!A2239,,MATCH(Histogram!$G$2,DataTable[#Headers],0))</f>
        <v>7.94064696367602</v>
      </c>
    </row>
    <row r="2240" spans="1:1" x14ac:dyDescent="0.3">
      <c r="A2240">
        <f ca="1">OFFSET('Water Data'!A2240,,MATCH(Histogram!$G$2,DataTable[#Headers],0))</f>
        <v>7.080794504276815</v>
      </c>
    </row>
    <row r="2241" spans="1:1" x14ac:dyDescent="0.3">
      <c r="A2241">
        <f ca="1">OFFSET('Water Data'!A2241,,MATCH(Histogram!$G$2,DataTable[#Headers],0))</f>
        <v>7.7867346901907899</v>
      </c>
    </row>
    <row r="2242" spans="1:1" x14ac:dyDescent="0.3">
      <c r="A2242">
        <f ca="1">OFFSET('Water Data'!A2242,,MATCH(Histogram!$G$2,DataTable[#Headers],0))</f>
        <v>6.3230403140747802</v>
      </c>
    </row>
    <row r="2243" spans="1:1" x14ac:dyDescent="0.3">
      <c r="A2243">
        <f ca="1">OFFSET('Water Data'!A2243,,MATCH(Histogram!$G$2,DataTable[#Headers],0))</f>
        <v>7.080794504276815</v>
      </c>
    </row>
    <row r="2244" spans="1:1" x14ac:dyDescent="0.3">
      <c r="A2244">
        <f ca="1">OFFSET('Water Data'!A2244,,MATCH(Histogram!$G$2,DataTable[#Headers],0))</f>
        <v>6.6456573777413501</v>
      </c>
    </row>
    <row r="2245" spans="1:1" x14ac:dyDescent="0.3">
      <c r="A2245">
        <f ca="1">OFFSET('Water Data'!A2245,,MATCH(Histogram!$G$2,DataTable[#Headers],0))</f>
        <v>6.0145398313990901</v>
      </c>
    </row>
    <row r="2246" spans="1:1" x14ac:dyDescent="0.3">
      <c r="A2246">
        <f ca="1">OFFSET('Water Data'!A2246,,MATCH(Histogram!$G$2,DataTable[#Headers],0))</f>
        <v>10.0867712398049</v>
      </c>
    </row>
    <row r="2247" spans="1:1" x14ac:dyDescent="0.3">
      <c r="A2247">
        <f ca="1">OFFSET('Water Data'!A2247,,MATCH(Histogram!$G$2,DataTable[#Headers],0))</f>
        <v>5.1662259698269004</v>
      </c>
    </row>
    <row r="2248" spans="1:1" x14ac:dyDescent="0.3">
      <c r="A2248">
        <f ca="1">OFFSET('Water Data'!A2248,,MATCH(Histogram!$G$2,DataTable[#Headers],0))</f>
        <v>5.5732011565133703</v>
      </c>
    </row>
    <row r="2249" spans="1:1" x14ac:dyDescent="0.3">
      <c r="A2249">
        <f ca="1">OFFSET('Water Data'!A2249,,MATCH(Histogram!$G$2,DataTable[#Headers],0))</f>
        <v>9.4945587261575497</v>
      </c>
    </row>
    <row r="2250" spans="1:1" x14ac:dyDescent="0.3">
      <c r="A2250">
        <f ca="1">OFFSET('Water Data'!A2250,,MATCH(Histogram!$G$2,DataTable[#Headers],0))</f>
        <v>9.0365043477497498</v>
      </c>
    </row>
    <row r="2251" spans="1:1" x14ac:dyDescent="0.3">
      <c r="A2251">
        <f ca="1">OFFSET('Water Data'!A2251,,MATCH(Histogram!$G$2,DataTable[#Headers],0))</f>
        <v>4.4005090386274599</v>
      </c>
    </row>
    <row r="2252" spans="1:1" x14ac:dyDescent="0.3">
      <c r="A2252">
        <f ca="1">OFFSET('Water Data'!A2252,,MATCH(Histogram!$G$2,DataTable[#Headers],0))</f>
        <v>6.9753923411708101</v>
      </c>
    </row>
    <row r="2253" spans="1:1" x14ac:dyDescent="0.3">
      <c r="A2253">
        <f ca="1">OFFSET('Water Data'!A2253,,MATCH(Histogram!$G$2,DataTable[#Headers],0))</f>
        <v>6.68774978008849</v>
      </c>
    </row>
    <row r="2254" spans="1:1" x14ac:dyDescent="0.3">
      <c r="A2254">
        <f ca="1">OFFSET('Water Data'!A2254,,MATCH(Histogram!$G$2,DataTable[#Headers],0))</f>
        <v>6.8675217041426597</v>
      </c>
    </row>
    <row r="2255" spans="1:1" x14ac:dyDescent="0.3">
      <c r="A2255">
        <f ca="1">OFFSET('Water Data'!A2255,,MATCH(Histogram!$G$2,DataTable[#Headers],0))</f>
        <v>6.1552491610586904</v>
      </c>
    </row>
    <row r="2256" spans="1:1" x14ac:dyDescent="0.3">
      <c r="A2256">
        <f ca="1">OFFSET('Water Data'!A2256,,MATCH(Histogram!$G$2,DataTable[#Headers],0))</f>
        <v>8.3032638004825206</v>
      </c>
    </row>
    <row r="2257" spans="1:1" x14ac:dyDescent="0.3">
      <c r="A2257">
        <f ca="1">OFFSET('Water Data'!A2257,,MATCH(Histogram!$G$2,DataTable[#Headers],0))</f>
        <v>8.6416340753518792</v>
      </c>
    </row>
    <row r="2258" spans="1:1" x14ac:dyDescent="0.3">
      <c r="A2258">
        <f ca="1">OFFSET('Water Data'!A2258,,MATCH(Histogram!$G$2,DataTable[#Headers],0))</f>
        <v>7.080794504276815</v>
      </c>
    </row>
    <row r="2259" spans="1:1" x14ac:dyDescent="0.3">
      <c r="A2259">
        <f ca="1">OFFSET('Water Data'!A2259,,MATCH(Histogram!$G$2,DataTable[#Headers],0))</f>
        <v>7.34861123118226</v>
      </c>
    </row>
    <row r="2260" spans="1:1" x14ac:dyDescent="0.3">
      <c r="A2260">
        <f ca="1">OFFSET('Water Data'!A2260,,MATCH(Histogram!$G$2,DataTable[#Headers],0))</f>
        <v>7.5739059333680698</v>
      </c>
    </row>
    <row r="2261" spans="1:1" x14ac:dyDescent="0.3">
      <c r="A2261">
        <f ca="1">OFFSET('Water Data'!A2261,,MATCH(Histogram!$G$2,DataTable[#Headers],0))</f>
        <v>7.8559063679711096</v>
      </c>
    </row>
    <row r="2262" spans="1:1" x14ac:dyDescent="0.3">
      <c r="A2262">
        <f ca="1">OFFSET('Water Data'!A2262,,MATCH(Histogram!$G$2,DataTable[#Headers],0))</f>
        <v>7.080794504276815</v>
      </c>
    </row>
    <row r="2263" spans="1:1" x14ac:dyDescent="0.3">
      <c r="A2263">
        <f ca="1">OFFSET('Water Data'!A2263,,MATCH(Histogram!$G$2,DataTable[#Headers],0))</f>
        <v>3.7983910494247199</v>
      </c>
    </row>
    <row r="2264" spans="1:1" x14ac:dyDescent="0.3">
      <c r="A2264">
        <f ca="1">OFFSET('Water Data'!A2264,,MATCH(Histogram!$G$2,DataTable[#Headers],0))</f>
        <v>7.080794504276815</v>
      </c>
    </row>
    <row r="2265" spans="1:1" x14ac:dyDescent="0.3">
      <c r="A2265">
        <f ca="1">OFFSET('Water Data'!A2265,,MATCH(Histogram!$G$2,DataTable[#Headers],0))</f>
        <v>11.235425957161</v>
      </c>
    </row>
    <row r="2266" spans="1:1" x14ac:dyDescent="0.3">
      <c r="A2266">
        <f ca="1">OFFSET('Water Data'!A2266,,MATCH(Histogram!$G$2,DataTable[#Headers],0))</f>
        <v>6.3963410510399203</v>
      </c>
    </row>
    <row r="2267" spans="1:1" x14ac:dyDescent="0.3">
      <c r="A2267">
        <f ca="1">OFFSET('Water Data'!A2267,,MATCH(Histogram!$G$2,DataTable[#Headers],0))</f>
        <v>7.080794504276815</v>
      </c>
    </row>
    <row r="2268" spans="1:1" x14ac:dyDescent="0.3">
      <c r="A2268">
        <f ca="1">OFFSET('Water Data'!A2268,,MATCH(Histogram!$G$2,DataTable[#Headers],0))</f>
        <v>5.2285063222855603</v>
      </c>
    </row>
    <row r="2269" spans="1:1" x14ac:dyDescent="0.3">
      <c r="A2269">
        <f ca="1">OFFSET('Water Data'!A2269,,MATCH(Histogram!$G$2,DataTable[#Headers],0))</f>
        <v>6.51223964459746</v>
      </c>
    </row>
    <row r="2270" spans="1:1" x14ac:dyDescent="0.3">
      <c r="A2270">
        <f ca="1">OFFSET('Water Data'!A2270,,MATCH(Histogram!$G$2,DataTable[#Headers],0))</f>
        <v>7.8343192399419603</v>
      </c>
    </row>
    <row r="2271" spans="1:1" x14ac:dyDescent="0.3">
      <c r="A2271">
        <f ca="1">OFFSET('Water Data'!A2271,,MATCH(Histogram!$G$2,DataTable[#Headers],0))</f>
        <v>7.38829203890411</v>
      </c>
    </row>
    <row r="2272" spans="1:1" x14ac:dyDescent="0.3">
      <c r="A2272">
        <f ca="1">OFFSET('Water Data'!A2272,,MATCH(Histogram!$G$2,DataTable[#Headers],0))</f>
        <v>6.0206538413908497</v>
      </c>
    </row>
    <row r="2273" spans="1:1" x14ac:dyDescent="0.3">
      <c r="A2273">
        <f ca="1">OFFSET('Water Data'!A2273,,MATCH(Histogram!$G$2,DataTable[#Headers],0))</f>
        <v>8.3883224942036101</v>
      </c>
    </row>
    <row r="2274" spans="1:1" x14ac:dyDescent="0.3">
      <c r="A2274">
        <f ca="1">OFFSET('Water Data'!A2274,,MATCH(Histogram!$G$2,DataTable[#Headers],0))</f>
        <v>8.3842964392015809</v>
      </c>
    </row>
    <row r="2275" spans="1:1" x14ac:dyDescent="0.3">
      <c r="A2275">
        <f ca="1">OFFSET('Water Data'!A2275,,MATCH(Histogram!$G$2,DataTable[#Headers],0))</f>
        <v>7.3939779567679498</v>
      </c>
    </row>
    <row r="2276" spans="1:1" x14ac:dyDescent="0.3">
      <c r="A2276">
        <f ca="1">OFFSET('Water Data'!A2276,,MATCH(Histogram!$G$2,DataTable[#Headers],0))</f>
        <v>7.080794504276815</v>
      </c>
    </row>
    <row r="2277" spans="1:1" x14ac:dyDescent="0.3">
      <c r="A2277">
        <f ca="1">OFFSET('Water Data'!A2277,,MATCH(Histogram!$G$2,DataTable[#Headers],0))</f>
        <v>8.3846231515107306</v>
      </c>
    </row>
    <row r="2278" spans="1:1" x14ac:dyDescent="0.3">
      <c r="A2278">
        <f ca="1">OFFSET('Water Data'!A2278,,MATCH(Histogram!$G$2,DataTable[#Headers],0))</f>
        <v>7.0948021426335099</v>
      </c>
    </row>
    <row r="2279" spans="1:1" x14ac:dyDescent="0.3">
      <c r="A2279">
        <f ca="1">OFFSET('Water Data'!A2279,,MATCH(Histogram!$G$2,DataTable[#Headers],0))</f>
        <v>6.56531943204567</v>
      </c>
    </row>
    <row r="2280" spans="1:1" x14ac:dyDescent="0.3">
      <c r="A2280">
        <f ca="1">OFFSET('Water Data'!A2280,,MATCH(Histogram!$G$2,DataTable[#Headers],0))</f>
        <v>6.3817195797002801</v>
      </c>
    </row>
    <row r="2281" spans="1:1" x14ac:dyDescent="0.3">
      <c r="A2281">
        <f ca="1">OFFSET('Water Data'!A2281,,MATCH(Histogram!$G$2,DataTable[#Headers],0))</f>
        <v>7.5397420946715199</v>
      </c>
    </row>
    <row r="2282" spans="1:1" x14ac:dyDescent="0.3">
      <c r="A2282">
        <f ca="1">OFFSET('Water Data'!A2282,,MATCH(Histogram!$G$2,DataTable[#Headers],0))</f>
        <v>10.6288209113678</v>
      </c>
    </row>
    <row r="2283" spans="1:1" x14ac:dyDescent="0.3">
      <c r="A2283">
        <f ca="1">OFFSET('Water Data'!A2283,,MATCH(Histogram!$G$2,DataTable[#Headers],0))</f>
        <v>9.2284842088472505</v>
      </c>
    </row>
    <row r="2284" spans="1:1" x14ac:dyDescent="0.3">
      <c r="A2284">
        <f ca="1">OFFSET('Water Data'!A2284,,MATCH(Histogram!$G$2,DataTable[#Headers],0))</f>
        <v>10.5246019821945</v>
      </c>
    </row>
    <row r="2285" spans="1:1" x14ac:dyDescent="0.3">
      <c r="A2285">
        <f ca="1">OFFSET('Water Data'!A2285,,MATCH(Histogram!$G$2,DataTable[#Headers],0))</f>
        <v>7.080794504276815</v>
      </c>
    </row>
    <row r="2286" spans="1:1" x14ac:dyDescent="0.3">
      <c r="A2286">
        <f ca="1">OFFSET('Water Data'!A2286,,MATCH(Histogram!$G$2,DataTable[#Headers],0))</f>
        <v>6.0212659433770304</v>
      </c>
    </row>
    <row r="2287" spans="1:1" x14ac:dyDescent="0.3">
      <c r="A2287">
        <f ca="1">OFFSET('Water Data'!A2287,,MATCH(Histogram!$G$2,DataTable[#Headers],0))</f>
        <v>7.080794504276815</v>
      </c>
    </row>
    <row r="2288" spans="1:1" x14ac:dyDescent="0.3">
      <c r="A2288">
        <f ca="1">OFFSET('Water Data'!A2288,,MATCH(Histogram!$G$2,DataTable[#Headers],0))</f>
        <v>5.9739512492767197</v>
      </c>
    </row>
    <row r="2289" spans="1:1" x14ac:dyDescent="0.3">
      <c r="A2289">
        <f ca="1">OFFSET('Water Data'!A2289,,MATCH(Histogram!$G$2,DataTable[#Headers],0))</f>
        <v>6.2175796123462597</v>
      </c>
    </row>
    <row r="2290" spans="1:1" x14ac:dyDescent="0.3">
      <c r="A2290">
        <f ca="1">OFFSET('Water Data'!A2290,,MATCH(Histogram!$G$2,DataTable[#Headers],0))</f>
        <v>7.080794504276815</v>
      </c>
    </row>
    <row r="2291" spans="1:1" x14ac:dyDescent="0.3">
      <c r="A2291">
        <f ca="1">OFFSET('Water Data'!A2291,,MATCH(Histogram!$G$2,DataTable[#Headers],0))</f>
        <v>9.1306072438376393</v>
      </c>
    </row>
    <row r="2292" spans="1:1" x14ac:dyDescent="0.3">
      <c r="A2292">
        <f ca="1">OFFSET('Water Data'!A2292,,MATCH(Histogram!$G$2,DataTable[#Headers],0))</f>
        <v>7.080794504276815</v>
      </c>
    </row>
    <row r="2293" spans="1:1" x14ac:dyDescent="0.3">
      <c r="A2293">
        <f ca="1">OFFSET('Water Data'!A2293,,MATCH(Histogram!$G$2,DataTable[#Headers],0))</f>
        <v>6.0955118746898904</v>
      </c>
    </row>
    <row r="2294" spans="1:1" x14ac:dyDescent="0.3">
      <c r="A2294">
        <f ca="1">OFFSET('Water Data'!A2294,,MATCH(Histogram!$G$2,DataTable[#Headers],0))</f>
        <v>6.1952549054763999</v>
      </c>
    </row>
    <row r="2295" spans="1:1" x14ac:dyDescent="0.3">
      <c r="A2295">
        <f ca="1">OFFSET('Water Data'!A2295,,MATCH(Histogram!$G$2,DataTable[#Headers],0))</f>
        <v>5.8145642342524102</v>
      </c>
    </row>
    <row r="2296" spans="1:1" x14ac:dyDescent="0.3">
      <c r="A2296">
        <f ca="1">OFFSET('Water Data'!A2296,,MATCH(Histogram!$G$2,DataTable[#Headers],0))</f>
        <v>6.7566598072958399</v>
      </c>
    </row>
    <row r="2297" spans="1:1" x14ac:dyDescent="0.3">
      <c r="A2297">
        <f ca="1">OFFSET('Water Data'!A2297,,MATCH(Histogram!$G$2,DataTable[#Headers],0))</f>
        <v>7.080794504276815</v>
      </c>
    </row>
    <row r="2298" spans="1:1" x14ac:dyDescent="0.3">
      <c r="A2298">
        <f ca="1">OFFSET('Water Data'!A2298,,MATCH(Histogram!$G$2,DataTable[#Headers],0))</f>
        <v>6.3699735298503004</v>
      </c>
    </row>
    <row r="2299" spans="1:1" x14ac:dyDescent="0.3">
      <c r="A2299">
        <f ca="1">OFFSET('Water Data'!A2299,,MATCH(Histogram!$G$2,DataTable[#Headers],0))</f>
        <v>6.6014073945103204</v>
      </c>
    </row>
    <row r="2300" spans="1:1" x14ac:dyDescent="0.3">
      <c r="A2300">
        <f ca="1">OFFSET('Water Data'!A2300,,MATCH(Histogram!$G$2,DataTable[#Headers],0))</f>
        <v>5.6519338414630704</v>
      </c>
    </row>
    <row r="2301" spans="1:1" x14ac:dyDescent="0.3">
      <c r="A2301">
        <f ca="1">OFFSET('Water Data'!A2301,,MATCH(Histogram!$G$2,DataTable[#Headers],0))</f>
        <v>7.6060668824174096</v>
      </c>
    </row>
    <row r="2302" spans="1:1" x14ac:dyDescent="0.3">
      <c r="A2302">
        <f ca="1">OFFSET('Water Data'!A2302,,MATCH(Histogram!$G$2,DataTable[#Headers],0))</f>
        <v>2.97442941047853</v>
      </c>
    </row>
    <row r="2303" spans="1:1" x14ac:dyDescent="0.3">
      <c r="A2303">
        <f ca="1">OFFSET('Water Data'!A2303,,MATCH(Histogram!$G$2,DataTable[#Headers],0))</f>
        <v>7.080794504276815</v>
      </c>
    </row>
    <row r="2304" spans="1:1" x14ac:dyDescent="0.3">
      <c r="A2304">
        <f ca="1">OFFSET('Water Data'!A2304,,MATCH(Histogram!$G$2,DataTable[#Headers],0))</f>
        <v>7.080794504276815</v>
      </c>
    </row>
    <row r="2305" spans="1:1" x14ac:dyDescent="0.3">
      <c r="A2305">
        <f ca="1">OFFSET('Water Data'!A2305,,MATCH(Histogram!$G$2,DataTable[#Headers],0))</f>
        <v>8.1111010310342593</v>
      </c>
    </row>
    <row r="2306" spans="1:1" x14ac:dyDescent="0.3">
      <c r="A2306">
        <f ca="1">OFFSET('Water Data'!A2306,,MATCH(Histogram!$G$2,DataTable[#Headers],0))</f>
        <v>7.1161326064759303</v>
      </c>
    </row>
    <row r="2307" spans="1:1" x14ac:dyDescent="0.3">
      <c r="A2307">
        <f ca="1">OFFSET('Water Data'!A2307,,MATCH(Histogram!$G$2,DataTable[#Headers],0))</f>
        <v>5.2802922963952099</v>
      </c>
    </row>
    <row r="2308" spans="1:1" x14ac:dyDescent="0.3">
      <c r="A2308">
        <f ca="1">OFFSET('Water Data'!A2308,,MATCH(Histogram!$G$2,DataTable[#Headers],0))</f>
        <v>7.080794504276815</v>
      </c>
    </row>
    <row r="2309" spans="1:1" x14ac:dyDescent="0.3">
      <c r="A2309">
        <f ca="1">OFFSET('Water Data'!A2309,,MATCH(Histogram!$G$2,DataTable[#Headers],0))</f>
        <v>9.8082581789342296</v>
      </c>
    </row>
    <row r="2310" spans="1:1" x14ac:dyDescent="0.3">
      <c r="A2310">
        <f ca="1">OFFSET('Water Data'!A2310,,MATCH(Histogram!$G$2,DataTable[#Headers],0))</f>
        <v>7.080794504276815</v>
      </c>
    </row>
    <row r="2311" spans="1:1" x14ac:dyDescent="0.3">
      <c r="A2311">
        <f ca="1">OFFSET('Water Data'!A2311,,MATCH(Histogram!$G$2,DataTable[#Headers],0))</f>
        <v>8.0188316072404806</v>
      </c>
    </row>
    <row r="2312" spans="1:1" x14ac:dyDescent="0.3">
      <c r="A2312">
        <f ca="1">OFFSET('Water Data'!A2312,,MATCH(Histogram!$G$2,DataTable[#Headers],0))</f>
        <v>6.6036407167986697</v>
      </c>
    </row>
    <row r="2313" spans="1:1" x14ac:dyDescent="0.3">
      <c r="A2313">
        <f ca="1">OFFSET('Water Data'!A2313,,MATCH(Histogram!$G$2,DataTable[#Headers],0))</f>
        <v>6.4508057429301502</v>
      </c>
    </row>
    <row r="2314" spans="1:1" x14ac:dyDescent="0.3">
      <c r="A2314">
        <f ca="1">OFFSET('Water Data'!A2314,,MATCH(Histogram!$G$2,DataTable[#Headers],0))</f>
        <v>6.2663784095940898</v>
      </c>
    </row>
    <row r="2315" spans="1:1" x14ac:dyDescent="0.3">
      <c r="A2315">
        <f ca="1">OFFSET('Water Data'!A2315,,MATCH(Histogram!$G$2,DataTable[#Headers],0))</f>
        <v>7.080794504276815</v>
      </c>
    </row>
    <row r="2316" spans="1:1" x14ac:dyDescent="0.3">
      <c r="A2316">
        <f ca="1">OFFSET('Water Data'!A2316,,MATCH(Histogram!$G$2,DataTable[#Headers],0))</f>
        <v>5.1618787633515302</v>
      </c>
    </row>
    <row r="2317" spans="1:1" x14ac:dyDescent="0.3">
      <c r="A2317">
        <f ca="1">OFFSET('Water Data'!A2317,,MATCH(Histogram!$G$2,DataTable[#Headers],0))</f>
        <v>6.9844055303688002</v>
      </c>
    </row>
    <row r="2318" spans="1:1" x14ac:dyDescent="0.3">
      <c r="A2318">
        <f ca="1">OFFSET('Water Data'!A2318,,MATCH(Histogram!$G$2,DataTable[#Headers],0))</f>
        <v>6.7919926491104103</v>
      </c>
    </row>
    <row r="2319" spans="1:1" x14ac:dyDescent="0.3">
      <c r="A2319">
        <f ca="1">OFFSET('Water Data'!A2319,,MATCH(Histogram!$G$2,DataTable[#Headers],0))</f>
        <v>8.3092277097414602</v>
      </c>
    </row>
    <row r="2320" spans="1:1" x14ac:dyDescent="0.3">
      <c r="A2320">
        <f ca="1">OFFSET('Water Data'!A2320,,MATCH(Histogram!$G$2,DataTable[#Headers],0))</f>
        <v>5.0577364113589702</v>
      </c>
    </row>
    <row r="2321" spans="1:1" x14ac:dyDescent="0.3">
      <c r="A2321">
        <f ca="1">OFFSET('Water Data'!A2321,,MATCH(Histogram!$G$2,DataTable[#Headers],0))</f>
        <v>6.9082721543566796</v>
      </c>
    </row>
    <row r="2322" spans="1:1" x14ac:dyDescent="0.3">
      <c r="A2322">
        <f ca="1">OFFSET('Water Data'!A2322,,MATCH(Histogram!$G$2,DataTable[#Headers],0))</f>
        <v>7.2434098789757098</v>
      </c>
    </row>
    <row r="2323" spans="1:1" x14ac:dyDescent="0.3">
      <c r="A2323">
        <f ca="1">OFFSET('Water Data'!A2323,,MATCH(Histogram!$G$2,DataTable[#Headers],0))</f>
        <v>6.1644802273534101</v>
      </c>
    </row>
    <row r="2324" spans="1:1" x14ac:dyDescent="0.3">
      <c r="A2324">
        <f ca="1">OFFSET('Water Data'!A2324,,MATCH(Histogram!$G$2,DataTable[#Headers],0))</f>
        <v>9.1609975400994692</v>
      </c>
    </row>
    <row r="2325" spans="1:1" x14ac:dyDescent="0.3">
      <c r="A2325">
        <f ca="1">OFFSET('Water Data'!A2325,,MATCH(Histogram!$G$2,DataTable[#Headers],0))</f>
        <v>5.2778755682905798</v>
      </c>
    </row>
    <row r="2326" spans="1:1" x14ac:dyDescent="0.3">
      <c r="A2326">
        <f ca="1">OFFSET('Water Data'!A2326,,MATCH(Histogram!$G$2,DataTable[#Headers],0))</f>
        <v>3.9757526579292901</v>
      </c>
    </row>
    <row r="2327" spans="1:1" x14ac:dyDescent="0.3">
      <c r="A2327">
        <f ca="1">OFFSET('Water Data'!A2327,,MATCH(Histogram!$G$2,DataTable[#Headers],0))</f>
        <v>5.6852164628787696</v>
      </c>
    </row>
    <row r="2328" spans="1:1" x14ac:dyDescent="0.3">
      <c r="A2328">
        <f ca="1">OFFSET('Water Data'!A2328,,MATCH(Histogram!$G$2,DataTable[#Headers],0))</f>
        <v>6.9336539102441899</v>
      </c>
    </row>
    <row r="2329" spans="1:1" x14ac:dyDescent="0.3">
      <c r="A2329">
        <f ca="1">OFFSET('Water Data'!A2329,,MATCH(Histogram!$G$2,DataTable[#Headers],0))</f>
        <v>7.4644851861996804</v>
      </c>
    </row>
    <row r="2330" spans="1:1" x14ac:dyDescent="0.3">
      <c r="A2330">
        <f ca="1">OFFSET('Water Data'!A2330,,MATCH(Histogram!$G$2,DataTable[#Headers],0))</f>
        <v>6.0718388640340004</v>
      </c>
    </row>
    <row r="2331" spans="1:1" x14ac:dyDescent="0.3">
      <c r="A2331">
        <f ca="1">OFFSET('Water Data'!A2331,,MATCH(Histogram!$G$2,DataTable[#Headers],0))</f>
        <v>7.1361026125735298</v>
      </c>
    </row>
    <row r="2332" spans="1:1" x14ac:dyDescent="0.3">
      <c r="A2332">
        <f ca="1">OFFSET('Water Data'!A2332,,MATCH(Histogram!$G$2,DataTable[#Headers],0))</f>
        <v>7.080794504276815</v>
      </c>
    </row>
    <row r="2333" spans="1:1" x14ac:dyDescent="0.3">
      <c r="A2333">
        <f ca="1">OFFSET('Water Data'!A2333,,MATCH(Histogram!$G$2,DataTable[#Headers],0))</f>
        <v>6.32855308126328</v>
      </c>
    </row>
    <row r="2334" spans="1:1" x14ac:dyDescent="0.3">
      <c r="A2334">
        <f ca="1">OFFSET('Water Data'!A2334,,MATCH(Histogram!$G$2,DataTable[#Headers],0))</f>
        <v>6.1505957184067999</v>
      </c>
    </row>
    <row r="2335" spans="1:1" x14ac:dyDescent="0.3">
      <c r="A2335">
        <f ca="1">OFFSET('Water Data'!A2335,,MATCH(Histogram!$G$2,DataTable[#Headers],0))</f>
        <v>7.080794504276815</v>
      </c>
    </row>
    <row r="2336" spans="1:1" x14ac:dyDescent="0.3">
      <c r="A2336">
        <f ca="1">OFFSET('Water Data'!A2336,,MATCH(Histogram!$G$2,DataTable[#Headers],0))</f>
        <v>5.5081555256913903</v>
      </c>
    </row>
    <row r="2337" spans="1:1" x14ac:dyDescent="0.3">
      <c r="A2337">
        <f ca="1">OFFSET('Water Data'!A2337,,MATCH(Histogram!$G$2,DataTable[#Headers],0))</f>
        <v>4.7611051846274801</v>
      </c>
    </row>
    <row r="2338" spans="1:1" x14ac:dyDescent="0.3">
      <c r="A2338">
        <f ca="1">OFFSET('Water Data'!A2338,,MATCH(Histogram!$G$2,DataTable[#Headers],0))</f>
        <v>10.4907440327248</v>
      </c>
    </row>
    <row r="2339" spans="1:1" x14ac:dyDescent="0.3">
      <c r="A2339">
        <f ca="1">OFFSET('Water Data'!A2339,,MATCH(Histogram!$G$2,DataTable[#Headers],0))</f>
        <v>6.6761373194718496</v>
      </c>
    </row>
    <row r="2340" spans="1:1" x14ac:dyDescent="0.3">
      <c r="A2340">
        <f ca="1">OFFSET('Water Data'!A2340,,MATCH(Histogram!$G$2,DataTable[#Headers],0))</f>
        <v>7.9733075350650902</v>
      </c>
    </row>
    <row r="2341" spans="1:1" x14ac:dyDescent="0.3">
      <c r="A2341">
        <f ca="1">OFFSET('Water Data'!A2341,,MATCH(Histogram!$G$2,DataTable[#Headers],0))</f>
        <v>7.35214603757976</v>
      </c>
    </row>
    <row r="2342" spans="1:1" x14ac:dyDescent="0.3">
      <c r="A2342">
        <f ca="1">OFFSET('Water Data'!A2342,,MATCH(Histogram!$G$2,DataTable[#Headers],0))</f>
        <v>6.9908008306304499</v>
      </c>
    </row>
    <row r="2343" spans="1:1" x14ac:dyDescent="0.3">
      <c r="A2343">
        <f ca="1">OFFSET('Water Data'!A2343,,MATCH(Histogram!$G$2,DataTable[#Headers],0))</f>
        <v>5.4683609323319198</v>
      </c>
    </row>
    <row r="2344" spans="1:1" x14ac:dyDescent="0.3">
      <c r="A2344">
        <f ca="1">OFFSET('Water Data'!A2344,,MATCH(Histogram!$G$2,DataTable[#Headers],0))</f>
        <v>7.8359069892020203</v>
      </c>
    </row>
    <row r="2345" spans="1:1" x14ac:dyDescent="0.3">
      <c r="A2345">
        <f ca="1">OFFSET('Water Data'!A2345,,MATCH(Histogram!$G$2,DataTable[#Headers],0))</f>
        <v>2.5381157734813602</v>
      </c>
    </row>
    <row r="2346" spans="1:1" x14ac:dyDescent="0.3">
      <c r="A2346">
        <f ca="1">OFFSET('Water Data'!A2346,,MATCH(Histogram!$G$2,DataTable[#Headers],0))</f>
        <v>8.4230844716957698</v>
      </c>
    </row>
    <row r="2347" spans="1:1" x14ac:dyDescent="0.3">
      <c r="A2347">
        <f ca="1">OFFSET('Water Data'!A2347,,MATCH(Histogram!$G$2,DataTable[#Headers],0))</f>
        <v>7.6170141088155603</v>
      </c>
    </row>
    <row r="2348" spans="1:1" x14ac:dyDescent="0.3">
      <c r="A2348">
        <f ca="1">OFFSET('Water Data'!A2348,,MATCH(Histogram!$G$2,DataTable[#Headers],0))</f>
        <v>7.6170334935103403</v>
      </c>
    </row>
    <row r="2349" spans="1:1" x14ac:dyDescent="0.3">
      <c r="A2349">
        <f ca="1">OFFSET('Water Data'!A2349,,MATCH(Histogram!$G$2,DataTable[#Headers],0))</f>
        <v>5.4293348423692898</v>
      </c>
    </row>
    <row r="2350" spans="1:1" x14ac:dyDescent="0.3">
      <c r="A2350">
        <f ca="1">OFFSET('Water Data'!A2350,,MATCH(Histogram!$G$2,DataTable[#Headers],0))</f>
        <v>7.080794504276815</v>
      </c>
    </row>
    <row r="2351" spans="1:1" x14ac:dyDescent="0.3">
      <c r="A2351">
        <f ca="1">OFFSET('Water Data'!A2351,,MATCH(Histogram!$G$2,DataTable[#Headers],0))</f>
        <v>5.4959759988293202</v>
      </c>
    </row>
    <row r="2352" spans="1:1" x14ac:dyDescent="0.3">
      <c r="A2352">
        <f ca="1">OFFSET('Water Data'!A2352,,MATCH(Histogram!$G$2,DataTable[#Headers],0))</f>
        <v>5.09275723860606</v>
      </c>
    </row>
    <row r="2353" spans="1:1" x14ac:dyDescent="0.3">
      <c r="A2353">
        <f ca="1">OFFSET('Water Data'!A2353,,MATCH(Histogram!$G$2,DataTable[#Headers],0))</f>
        <v>6.2528102107864996</v>
      </c>
    </row>
    <row r="2354" spans="1:1" x14ac:dyDescent="0.3">
      <c r="A2354">
        <f ca="1">OFFSET('Water Data'!A2354,,MATCH(Histogram!$G$2,DataTable[#Headers],0))</f>
        <v>6.7474152830324696</v>
      </c>
    </row>
    <row r="2355" spans="1:1" x14ac:dyDescent="0.3">
      <c r="A2355">
        <f ca="1">OFFSET('Water Data'!A2355,,MATCH(Histogram!$G$2,DataTable[#Headers],0))</f>
        <v>6.6408628090772597</v>
      </c>
    </row>
    <row r="2356" spans="1:1" x14ac:dyDescent="0.3">
      <c r="A2356">
        <f ca="1">OFFSET('Water Data'!A2356,,MATCH(Histogram!$G$2,DataTable[#Headers],0))</f>
        <v>7.080794504276815</v>
      </c>
    </row>
    <row r="2357" spans="1:1" x14ac:dyDescent="0.3">
      <c r="A2357">
        <f ca="1">OFFSET('Water Data'!A2357,,MATCH(Histogram!$G$2,DataTable[#Headers],0))</f>
        <v>7.3009901310381498</v>
      </c>
    </row>
    <row r="2358" spans="1:1" x14ac:dyDescent="0.3">
      <c r="A2358">
        <f ca="1">OFFSET('Water Data'!A2358,,MATCH(Histogram!$G$2,DataTable[#Headers],0))</f>
        <v>5.4985146932294802</v>
      </c>
    </row>
    <row r="2359" spans="1:1" x14ac:dyDescent="0.3">
      <c r="A2359">
        <f ca="1">OFFSET('Water Data'!A2359,,MATCH(Histogram!$G$2,DataTable[#Headers],0))</f>
        <v>5.6525012873416696</v>
      </c>
    </row>
    <row r="2360" spans="1:1" x14ac:dyDescent="0.3">
      <c r="A2360">
        <f ca="1">OFFSET('Water Data'!A2360,,MATCH(Histogram!$G$2,DataTable[#Headers],0))</f>
        <v>6.1649272929056096</v>
      </c>
    </row>
    <row r="2361" spans="1:1" x14ac:dyDescent="0.3">
      <c r="A2361">
        <f ca="1">OFFSET('Water Data'!A2361,,MATCH(Histogram!$G$2,DataTable[#Headers],0))</f>
        <v>7.8519256917911404</v>
      </c>
    </row>
    <row r="2362" spans="1:1" x14ac:dyDescent="0.3">
      <c r="A2362">
        <f ca="1">OFFSET('Water Data'!A2362,,MATCH(Histogram!$G$2,DataTable[#Headers],0))</f>
        <v>7.2216894397039901</v>
      </c>
    </row>
    <row r="2363" spans="1:1" x14ac:dyDescent="0.3">
      <c r="A2363">
        <f ca="1">OFFSET('Water Data'!A2363,,MATCH(Histogram!$G$2,DataTable[#Headers],0))</f>
        <v>6.5780838908847201</v>
      </c>
    </row>
    <row r="2364" spans="1:1" x14ac:dyDescent="0.3">
      <c r="A2364">
        <f ca="1">OFFSET('Water Data'!A2364,,MATCH(Histogram!$G$2,DataTable[#Headers],0))</f>
        <v>7.8594899391000501</v>
      </c>
    </row>
    <row r="2365" spans="1:1" x14ac:dyDescent="0.3">
      <c r="A2365">
        <f ca="1">OFFSET('Water Data'!A2365,,MATCH(Histogram!$G$2,DataTable[#Headers],0))</f>
        <v>6.0736849814651102</v>
      </c>
    </row>
    <row r="2366" spans="1:1" x14ac:dyDescent="0.3">
      <c r="A2366">
        <f ca="1">OFFSET('Water Data'!A2366,,MATCH(Histogram!$G$2,DataTable[#Headers],0))</f>
        <v>7.080794504276815</v>
      </c>
    </row>
    <row r="2367" spans="1:1" x14ac:dyDescent="0.3">
      <c r="A2367">
        <f ca="1">OFFSET('Water Data'!A2367,,MATCH(Histogram!$G$2,DataTable[#Headers],0))</f>
        <v>6.4079633358080397</v>
      </c>
    </row>
    <row r="2368" spans="1:1" x14ac:dyDescent="0.3">
      <c r="A2368">
        <f ca="1">OFFSET('Water Data'!A2368,,MATCH(Histogram!$G$2,DataTable[#Headers],0))</f>
        <v>8.64664295030048</v>
      </c>
    </row>
    <row r="2369" spans="1:1" x14ac:dyDescent="0.3">
      <c r="A2369">
        <f ca="1">OFFSET('Water Data'!A2369,,MATCH(Histogram!$G$2,DataTable[#Headers],0))</f>
        <v>7.1846977625084101</v>
      </c>
    </row>
    <row r="2370" spans="1:1" x14ac:dyDescent="0.3">
      <c r="A2370">
        <f ca="1">OFFSET('Water Data'!A2370,,MATCH(Histogram!$G$2,DataTable[#Headers],0))</f>
        <v>6.9320850300499197</v>
      </c>
    </row>
    <row r="2371" spans="1:1" x14ac:dyDescent="0.3">
      <c r="A2371">
        <f ca="1">OFFSET('Water Data'!A2371,,MATCH(Histogram!$G$2,DataTable[#Headers],0))</f>
        <v>6.1747505791003503</v>
      </c>
    </row>
    <row r="2372" spans="1:1" x14ac:dyDescent="0.3">
      <c r="A2372">
        <f ca="1">OFFSET('Water Data'!A2372,,MATCH(Histogram!$G$2,DataTable[#Headers],0))</f>
        <v>9.5402522400072893</v>
      </c>
    </row>
    <row r="2373" spans="1:1" x14ac:dyDescent="0.3">
      <c r="A2373">
        <f ca="1">OFFSET('Water Data'!A2373,,MATCH(Histogram!$G$2,DataTable[#Headers],0))</f>
        <v>6.8888429323668499</v>
      </c>
    </row>
    <row r="2374" spans="1:1" x14ac:dyDescent="0.3">
      <c r="A2374">
        <f ca="1">OFFSET('Water Data'!A2374,,MATCH(Histogram!$G$2,DataTable[#Headers],0))</f>
        <v>8.1741862670475491</v>
      </c>
    </row>
    <row r="2375" spans="1:1" x14ac:dyDescent="0.3">
      <c r="A2375">
        <f ca="1">OFFSET('Water Data'!A2375,,MATCH(Histogram!$G$2,DataTable[#Headers],0))</f>
        <v>8.7569268592355503</v>
      </c>
    </row>
    <row r="2376" spans="1:1" x14ac:dyDescent="0.3">
      <c r="A2376">
        <f ca="1">OFFSET('Water Data'!A2376,,MATCH(Histogram!$G$2,DataTable[#Headers],0))</f>
        <v>4.7400566880208803</v>
      </c>
    </row>
    <row r="2377" spans="1:1" x14ac:dyDescent="0.3">
      <c r="A2377">
        <f ca="1">OFFSET('Water Data'!A2377,,MATCH(Histogram!$G$2,DataTable[#Headers],0))</f>
        <v>8.7644956192566603</v>
      </c>
    </row>
    <row r="2378" spans="1:1" x14ac:dyDescent="0.3">
      <c r="A2378">
        <f ca="1">OFFSET('Water Data'!A2378,,MATCH(Histogram!$G$2,DataTable[#Headers],0))</f>
        <v>7.8994515621814303</v>
      </c>
    </row>
    <row r="2379" spans="1:1" x14ac:dyDescent="0.3">
      <c r="A2379">
        <f ca="1">OFFSET('Water Data'!A2379,,MATCH(Histogram!$G$2,DataTable[#Headers],0))</f>
        <v>7.4026531501687698</v>
      </c>
    </row>
    <row r="2380" spans="1:1" x14ac:dyDescent="0.3">
      <c r="A2380">
        <f ca="1">OFFSET('Water Data'!A2380,,MATCH(Histogram!$G$2,DataTable[#Headers],0))</f>
        <v>5.8000341769897004</v>
      </c>
    </row>
    <row r="2381" spans="1:1" x14ac:dyDescent="0.3">
      <c r="A2381">
        <f ca="1">OFFSET('Water Data'!A2381,,MATCH(Histogram!$G$2,DataTable[#Headers],0))</f>
        <v>7.0891841872037498</v>
      </c>
    </row>
    <row r="2382" spans="1:1" x14ac:dyDescent="0.3">
      <c r="A2382">
        <f ca="1">OFFSET('Water Data'!A2382,,MATCH(Histogram!$G$2,DataTable[#Headers],0))</f>
        <v>7.85220666401624</v>
      </c>
    </row>
    <row r="2383" spans="1:1" x14ac:dyDescent="0.3">
      <c r="A2383">
        <f ca="1">OFFSET('Water Data'!A2383,,MATCH(Histogram!$G$2,DataTable[#Headers],0))</f>
        <v>4.9456947000877403</v>
      </c>
    </row>
    <row r="2384" spans="1:1" x14ac:dyDescent="0.3">
      <c r="A2384">
        <f ca="1">OFFSET('Water Data'!A2384,,MATCH(Histogram!$G$2,DataTable[#Headers],0))</f>
        <v>9.7769320500362493</v>
      </c>
    </row>
    <row r="2385" spans="1:1" x14ac:dyDescent="0.3">
      <c r="A2385">
        <f ca="1">OFFSET('Water Data'!A2385,,MATCH(Histogram!$G$2,DataTable[#Headers],0))</f>
        <v>5.1534886402670397</v>
      </c>
    </row>
    <row r="2386" spans="1:1" x14ac:dyDescent="0.3">
      <c r="A2386">
        <f ca="1">OFFSET('Water Data'!A2386,,MATCH(Histogram!$G$2,DataTable[#Headers],0))</f>
        <v>6.8849810844197998</v>
      </c>
    </row>
    <row r="2387" spans="1:1" x14ac:dyDescent="0.3">
      <c r="A2387">
        <f ca="1">OFFSET('Water Data'!A2387,,MATCH(Histogram!$G$2,DataTable[#Headers],0))</f>
        <v>7.6087501912521596</v>
      </c>
    </row>
    <row r="2388" spans="1:1" x14ac:dyDescent="0.3">
      <c r="A2388">
        <f ca="1">OFFSET('Water Data'!A2388,,MATCH(Histogram!$G$2,DataTable[#Headers],0))</f>
        <v>7.080794504276815</v>
      </c>
    </row>
    <row r="2389" spans="1:1" x14ac:dyDescent="0.3">
      <c r="A2389">
        <f ca="1">OFFSET('Water Data'!A2389,,MATCH(Histogram!$G$2,DataTable[#Headers],0))</f>
        <v>4.9019068560120296</v>
      </c>
    </row>
    <row r="2390" spans="1:1" x14ac:dyDescent="0.3">
      <c r="A2390">
        <f ca="1">OFFSET('Water Data'!A2390,,MATCH(Histogram!$G$2,DataTable[#Headers],0))</f>
        <v>5.71121250631729</v>
      </c>
    </row>
    <row r="2391" spans="1:1" x14ac:dyDescent="0.3">
      <c r="A2391">
        <f ca="1">OFFSET('Water Data'!A2391,,MATCH(Histogram!$G$2,DataTable[#Headers],0))</f>
        <v>7.47668951161398</v>
      </c>
    </row>
    <row r="2392" spans="1:1" x14ac:dyDescent="0.3">
      <c r="A2392">
        <f ca="1">OFFSET('Water Data'!A2392,,MATCH(Histogram!$G$2,DataTable[#Headers],0))</f>
        <v>7.0334950550202899</v>
      </c>
    </row>
    <row r="2393" spans="1:1" x14ac:dyDescent="0.3">
      <c r="A2393">
        <f ca="1">OFFSET('Water Data'!A2393,,MATCH(Histogram!$G$2,DataTable[#Headers],0))</f>
        <v>7.080794504276815</v>
      </c>
    </row>
    <row r="2394" spans="1:1" x14ac:dyDescent="0.3">
      <c r="A2394">
        <f ca="1">OFFSET('Water Data'!A2394,,MATCH(Histogram!$G$2,DataTable[#Headers],0))</f>
        <v>7.080794504276815</v>
      </c>
    </row>
    <row r="2395" spans="1:1" x14ac:dyDescent="0.3">
      <c r="A2395">
        <f ca="1">OFFSET('Water Data'!A2395,,MATCH(Histogram!$G$2,DataTable[#Headers],0))</f>
        <v>8.6552988731466893</v>
      </c>
    </row>
    <row r="2396" spans="1:1" x14ac:dyDescent="0.3">
      <c r="A2396">
        <f ca="1">OFFSET('Water Data'!A2396,,MATCH(Histogram!$G$2,DataTable[#Headers],0))</f>
        <v>7.080794504276815</v>
      </c>
    </row>
    <row r="2397" spans="1:1" x14ac:dyDescent="0.3">
      <c r="A2397">
        <f ca="1">OFFSET('Water Data'!A2397,,MATCH(Histogram!$G$2,DataTable[#Headers],0))</f>
        <v>8.3043346530985005</v>
      </c>
    </row>
    <row r="2398" spans="1:1" x14ac:dyDescent="0.3">
      <c r="A2398">
        <f ca="1">OFFSET('Water Data'!A2398,,MATCH(Histogram!$G$2,DataTable[#Headers],0))</f>
        <v>7.71707695218275</v>
      </c>
    </row>
    <row r="2399" spans="1:1" x14ac:dyDescent="0.3">
      <c r="A2399">
        <f ca="1">OFFSET('Water Data'!A2399,,MATCH(Histogram!$G$2,DataTable[#Headers],0))</f>
        <v>7.5558227594227398</v>
      </c>
    </row>
    <row r="2400" spans="1:1" x14ac:dyDescent="0.3">
      <c r="A2400">
        <f ca="1">OFFSET('Water Data'!A2400,,MATCH(Histogram!$G$2,DataTable[#Headers],0))</f>
        <v>4.8817295937634304</v>
      </c>
    </row>
    <row r="2401" spans="1:1" x14ac:dyDescent="0.3">
      <c r="A2401">
        <f ca="1">OFFSET('Water Data'!A2401,,MATCH(Histogram!$G$2,DataTable[#Headers],0))</f>
        <v>8.3112711810776005</v>
      </c>
    </row>
    <row r="2402" spans="1:1" x14ac:dyDescent="0.3">
      <c r="A2402">
        <f ca="1">OFFSET('Water Data'!A2402,,MATCH(Histogram!$G$2,DataTable[#Headers],0))</f>
        <v>3.80043128230712</v>
      </c>
    </row>
    <row r="2403" spans="1:1" x14ac:dyDescent="0.3">
      <c r="A2403">
        <f ca="1">OFFSET('Water Data'!A2403,,MATCH(Histogram!$G$2,DataTable[#Headers],0))</f>
        <v>4.0835948801232202</v>
      </c>
    </row>
    <row r="2404" spans="1:1" x14ac:dyDescent="0.3">
      <c r="A2404">
        <f ca="1">OFFSET('Water Data'!A2404,,MATCH(Histogram!$G$2,DataTable[#Headers],0))</f>
        <v>7.080794504276815</v>
      </c>
    </row>
    <row r="2405" spans="1:1" x14ac:dyDescent="0.3">
      <c r="A2405">
        <f ca="1">OFFSET('Water Data'!A2405,,MATCH(Histogram!$G$2,DataTable[#Headers],0))</f>
        <v>4.8650696964445999</v>
      </c>
    </row>
    <row r="2406" spans="1:1" x14ac:dyDescent="0.3">
      <c r="A2406">
        <f ca="1">OFFSET('Water Data'!A2406,,MATCH(Histogram!$G$2,DataTable[#Headers],0))</f>
        <v>9.6247268862713806</v>
      </c>
    </row>
    <row r="2407" spans="1:1" x14ac:dyDescent="0.3">
      <c r="A2407">
        <f ca="1">OFFSET('Water Data'!A2407,,MATCH(Histogram!$G$2,DataTable[#Headers],0))</f>
        <v>5.1887768754563304</v>
      </c>
    </row>
    <row r="2408" spans="1:1" x14ac:dyDescent="0.3">
      <c r="A2408">
        <f ca="1">OFFSET('Water Data'!A2408,,MATCH(Histogram!$G$2,DataTable[#Headers],0))</f>
        <v>7.8429790012649301</v>
      </c>
    </row>
    <row r="2409" spans="1:1" x14ac:dyDescent="0.3">
      <c r="A2409">
        <f ca="1">OFFSET('Water Data'!A2409,,MATCH(Histogram!$G$2,DataTable[#Headers],0))</f>
        <v>5.91693048824306</v>
      </c>
    </row>
    <row r="2410" spans="1:1" x14ac:dyDescent="0.3">
      <c r="A2410">
        <f ca="1">OFFSET('Water Data'!A2410,,MATCH(Histogram!$G$2,DataTable[#Headers],0))</f>
        <v>5.7296891203880698</v>
      </c>
    </row>
    <row r="2411" spans="1:1" x14ac:dyDescent="0.3">
      <c r="A2411">
        <f ca="1">OFFSET('Water Data'!A2411,,MATCH(Histogram!$G$2,DataTable[#Headers],0))</f>
        <v>5.6782209670592101</v>
      </c>
    </row>
    <row r="2412" spans="1:1" x14ac:dyDescent="0.3">
      <c r="A2412">
        <f ca="1">OFFSET('Water Data'!A2412,,MATCH(Histogram!$G$2,DataTable[#Headers],0))</f>
        <v>7.3865818196948902</v>
      </c>
    </row>
    <row r="2413" spans="1:1" x14ac:dyDescent="0.3">
      <c r="A2413">
        <f ca="1">OFFSET('Water Data'!A2413,,MATCH(Histogram!$G$2,DataTable[#Headers],0))</f>
        <v>7.5192274634615703</v>
      </c>
    </row>
    <row r="2414" spans="1:1" x14ac:dyDescent="0.3">
      <c r="A2414">
        <f ca="1">OFFSET('Water Data'!A2414,,MATCH(Histogram!$G$2,DataTable[#Headers],0))</f>
        <v>7.4462257850149802</v>
      </c>
    </row>
    <row r="2415" spans="1:1" x14ac:dyDescent="0.3">
      <c r="A2415">
        <f ca="1">OFFSET('Water Data'!A2415,,MATCH(Histogram!$G$2,DataTable[#Headers],0))</f>
        <v>7.7539361176091601</v>
      </c>
    </row>
    <row r="2416" spans="1:1" x14ac:dyDescent="0.3">
      <c r="A2416">
        <f ca="1">OFFSET('Water Data'!A2416,,MATCH(Histogram!$G$2,DataTable[#Headers],0))</f>
        <v>9.1596604766541798</v>
      </c>
    </row>
    <row r="2417" spans="1:1" x14ac:dyDescent="0.3">
      <c r="A2417">
        <f ca="1">OFFSET('Water Data'!A2417,,MATCH(Histogram!$G$2,DataTable[#Headers],0))</f>
        <v>7.49699092721601</v>
      </c>
    </row>
    <row r="2418" spans="1:1" x14ac:dyDescent="0.3">
      <c r="A2418">
        <f ca="1">OFFSET('Water Data'!A2418,,MATCH(Histogram!$G$2,DataTable[#Headers],0))</f>
        <v>7.5423001671427503</v>
      </c>
    </row>
    <row r="2419" spans="1:1" x14ac:dyDescent="0.3">
      <c r="A2419">
        <f ca="1">OFFSET('Water Data'!A2419,,MATCH(Histogram!$G$2,DataTable[#Headers],0))</f>
        <v>7.1590529904974503</v>
      </c>
    </row>
    <row r="2420" spans="1:1" x14ac:dyDescent="0.3">
      <c r="A2420">
        <f ca="1">OFFSET('Water Data'!A2420,,MATCH(Histogram!$G$2,DataTable[#Headers],0))</f>
        <v>7.080794504276815</v>
      </c>
    </row>
    <row r="2421" spans="1:1" x14ac:dyDescent="0.3">
      <c r="A2421">
        <f ca="1">OFFSET('Water Data'!A2421,,MATCH(Histogram!$G$2,DataTable[#Headers],0))</f>
        <v>5.8446737955773003</v>
      </c>
    </row>
    <row r="2422" spans="1:1" x14ac:dyDescent="0.3">
      <c r="A2422">
        <f ca="1">OFFSET('Water Data'!A2422,,MATCH(Histogram!$G$2,DataTable[#Headers],0))</f>
        <v>7.080794504276815</v>
      </c>
    </row>
    <row r="2423" spans="1:1" x14ac:dyDescent="0.3">
      <c r="A2423">
        <f ca="1">OFFSET('Water Data'!A2423,,MATCH(Histogram!$G$2,DataTable[#Headers],0))</f>
        <v>5.2584147366321901</v>
      </c>
    </row>
    <row r="2424" spans="1:1" x14ac:dyDescent="0.3">
      <c r="A2424">
        <f ca="1">OFFSET('Water Data'!A2424,,MATCH(Histogram!$G$2,DataTable[#Headers],0))</f>
        <v>7.4206407894883499</v>
      </c>
    </row>
    <row r="2425" spans="1:1" x14ac:dyDescent="0.3">
      <c r="A2425">
        <f ca="1">OFFSET('Water Data'!A2425,,MATCH(Histogram!$G$2,DataTable[#Headers],0))</f>
        <v>7.0742514438011002</v>
      </c>
    </row>
    <row r="2426" spans="1:1" x14ac:dyDescent="0.3">
      <c r="A2426">
        <f ca="1">OFFSET('Water Data'!A2426,,MATCH(Histogram!$G$2,DataTable[#Headers],0))</f>
        <v>8.18921385097787</v>
      </c>
    </row>
    <row r="2427" spans="1:1" x14ac:dyDescent="0.3">
      <c r="A2427">
        <f ca="1">OFFSET('Water Data'!A2427,,MATCH(Histogram!$G$2,DataTable[#Headers],0))</f>
        <v>7.7441309935092004</v>
      </c>
    </row>
    <row r="2428" spans="1:1" x14ac:dyDescent="0.3">
      <c r="A2428">
        <f ca="1">OFFSET('Water Data'!A2428,,MATCH(Histogram!$G$2,DataTable[#Headers],0))</f>
        <v>8.2898579063232205</v>
      </c>
    </row>
    <row r="2429" spans="1:1" x14ac:dyDescent="0.3">
      <c r="A2429">
        <f ca="1">OFFSET('Water Data'!A2429,,MATCH(Histogram!$G$2,DataTable[#Headers],0))</f>
        <v>8.0252200206355404</v>
      </c>
    </row>
    <row r="2430" spans="1:1" x14ac:dyDescent="0.3">
      <c r="A2430">
        <f ca="1">OFFSET('Water Data'!A2430,,MATCH(Histogram!$G$2,DataTable[#Headers],0))</f>
        <v>8.8489273721870703</v>
      </c>
    </row>
    <row r="2431" spans="1:1" x14ac:dyDescent="0.3">
      <c r="A2431">
        <f ca="1">OFFSET('Water Data'!A2431,,MATCH(Histogram!$G$2,DataTable[#Headers],0))</f>
        <v>6.4384218036703897</v>
      </c>
    </row>
    <row r="2432" spans="1:1" x14ac:dyDescent="0.3">
      <c r="A2432">
        <f ca="1">OFFSET('Water Data'!A2432,,MATCH(Histogram!$G$2,DataTable[#Headers],0))</f>
        <v>7.080794504276815</v>
      </c>
    </row>
    <row r="2433" spans="1:1" x14ac:dyDescent="0.3">
      <c r="A2433">
        <f ca="1">OFFSET('Water Data'!A2433,,MATCH(Histogram!$G$2,DataTable[#Headers],0))</f>
        <v>8.2055507193572108</v>
      </c>
    </row>
    <row r="2434" spans="1:1" x14ac:dyDescent="0.3">
      <c r="A2434">
        <f ca="1">OFFSET('Water Data'!A2434,,MATCH(Histogram!$G$2,DataTable[#Headers],0))</f>
        <v>8.3103736719633403</v>
      </c>
    </row>
    <row r="2435" spans="1:1" x14ac:dyDescent="0.3">
      <c r="A2435">
        <f ca="1">OFFSET('Water Data'!A2435,,MATCH(Histogram!$G$2,DataTable[#Headers],0))</f>
        <v>7.080794504276815</v>
      </c>
    </row>
    <row r="2436" spans="1:1" x14ac:dyDescent="0.3">
      <c r="A2436">
        <f ca="1">OFFSET('Water Data'!A2436,,MATCH(Histogram!$G$2,DataTable[#Headers],0))</f>
        <v>7.8339708235841998</v>
      </c>
    </row>
    <row r="2437" spans="1:1" x14ac:dyDescent="0.3">
      <c r="A2437">
        <f ca="1">OFFSET('Water Data'!A2437,,MATCH(Histogram!$G$2,DataTable[#Headers],0))</f>
        <v>8.1426604008792793</v>
      </c>
    </row>
    <row r="2438" spans="1:1" x14ac:dyDescent="0.3">
      <c r="A2438">
        <f ca="1">OFFSET('Water Data'!A2438,,MATCH(Histogram!$G$2,DataTable[#Headers],0))</f>
        <v>5.8964324752403297</v>
      </c>
    </row>
    <row r="2439" spans="1:1" x14ac:dyDescent="0.3">
      <c r="A2439">
        <f ca="1">OFFSET('Water Data'!A2439,,MATCH(Histogram!$G$2,DataTable[#Headers],0))</f>
        <v>7.080794504276815</v>
      </c>
    </row>
    <row r="2440" spans="1:1" x14ac:dyDescent="0.3">
      <c r="A2440">
        <f ca="1">OFFSET('Water Data'!A2440,,MATCH(Histogram!$G$2,DataTable[#Headers],0))</f>
        <v>4.3107014998261297</v>
      </c>
    </row>
    <row r="2441" spans="1:1" x14ac:dyDescent="0.3">
      <c r="A2441">
        <f ca="1">OFFSET('Water Data'!A2441,,MATCH(Histogram!$G$2,DataTable[#Headers],0))</f>
        <v>7.8957691211174197</v>
      </c>
    </row>
    <row r="2442" spans="1:1" x14ac:dyDescent="0.3">
      <c r="A2442">
        <f ca="1">OFFSET('Water Data'!A2442,,MATCH(Histogram!$G$2,DataTable[#Headers],0))</f>
        <v>6.8629950921590002</v>
      </c>
    </row>
    <row r="2443" spans="1:1" x14ac:dyDescent="0.3">
      <c r="A2443">
        <f ca="1">OFFSET('Water Data'!A2443,,MATCH(Histogram!$G$2,DataTable[#Headers],0))</f>
        <v>6.30476863013428</v>
      </c>
    </row>
    <row r="2444" spans="1:1" x14ac:dyDescent="0.3">
      <c r="A2444">
        <f ca="1">OFFSET('Water Data'!A2444,,MATCH(Histogram!$G$2,DataTable[#Headers],0))</f>
        <v>6.5786805694293102</v>
      </c>
    </row>
    <row r="2445" spans="1:1" x14ac:dyDescent="0.3">
      <c r="A2445">
        <f ca="1">OFFSET('Water Data'!A2445,,MATCH(Histogram!$G$2,DataTable[#Headers],0))</f>
        <v>8.9672441098220208</v>
      </c>
    </row>
    <row r="2446" spans="1:1" x14ac:dyDescent="0.3">
      <c r="A2446">
        <f ca="1">OFFSET('Water Data'!A2446,,MATCH(Histogram!$G$2,DataTable[#Headers],0))</f>
        <v>7.080794504276815</v>
      </c>
    </row>
    <row r="2447" spans="1:1" x14ac:dyDescent="0.3">
      <c r="A2447">
        <f ca="1">OFFSET('Water Data'!A2447,,MATCH(Histogram!$G$2,DataTable[#Headers],0))</f>
        <v>7.4230880863158504</v>
      </c>
    </row>
    <row r="2448" spans="1:1" x14ac:dyDescent="0.3">
      <c r="A2448">
        <f ca="1">OFFSET('Water Data'!A2448,,MATCH(Histogram!$G$2,DataTable[#Headers],0))</f>
        <v>9.1667581327304806</v>
      </c>
    </row>
    <row r="2449" spans="1:1" x14ac:dyDescent="0.3">
      <c r="A2449">
        <f ca="1">OFFSET('Water Data'!A2449,,MATCH(Histogram!$G$2,DataTable[#Headers],0))</f>
        <v>8.4686944149380992</v>
      </c>
    </row>
    <row r="2450" spans="1:1" x14ac:dyDescent="0.3">
      <c r="A2450">
        <f ca="1">OFFSET('Water Data'!A2450,,MATCH(Histogram!$G$2,DataTable[#Headers],0))</f>
        <v>6.4861526597457102</v>
      </c>
    </row>
    <row r="2451" spans="1:1" x14ac:dyDescent="0.3">
      <c r="A2451">
        <f ca="1">OFFSET('Water Data'!A2451,,MATCH(Histogram!$G$2,DataTable[#Headers],0))</f>
        <v>4.4390957833529701</v>
      </c>
    </row>
    <row r="2452" spans="1:1" x14ac:dyDescent="0.3">
      <c r="A2452">
        <f ca="1">OFFSET('Water Data'!A2452,,MATCH(Histogram!$G$2,DataTable[#Headers],0))</f>
        <v>7.7927835304935904</v>
      </c>
    </row>
    <row r="2453" spans="1:1" x14ac:dyDescent="0.3">
      <c r="A2453">
        <f ca="1">OFFSET('Water Data'!A2453,,MATCH(Histogram!$G$2,DataTable[#Headers],0))</f>
        <v>7.2052182636461097</v>
      </c>
    </row>
    <row r="2454" spans="1:1" x14ac:dyDescent="0.3">
      <c r="A2454">
        <f ca="1">OFFSET('Water Data'!A2454,,MATCH(Histogram!$G$2,DataTable[#Headers],0))</f>
        <v>6.56905387638938</v>
      </c>
    </row>
    <row r="2455" spans="1:1" x14ac:dyDescent="0.3">
      <c r="A2455">
        <f ca="1">OFFSET('Water Data'!A2455,,MATCH(Histogram!$G$2,DataTable[#Headers],0))</f>
        <v>7.080794504276815</v>
      </c>
    </row>
    <row r="2456" spans="1:1" x14ac:dyDescent="0.3">
      <c r="A2456">
        <f ca="1">OFFSET('Water Data'!A2456,,MATCH(Histogram!$G$2,DataTable[#Headers],0))</f>
        <v>4.2916877297288201</v>
      </c>
    </row>
    <row r="2457" spans="1:1" x14ac:dyDescent="0.3">
      <c r="A2457">
        <f ca="1">OFFSET('Water Data'!A2457,,MATCH(Histogram!$G$2,DataTable[#Headers],0))</f>
        <v>7.080794504276815</v>
      </c>
    </row>
    <row r="2458" spans="1:1" x14ac:dyDescent="0.3">
      <c r="A2458">
        <f ca="1">OFFSET('Water Data'!A2458,,MATCH(Histogram!$G$2,DataTable[#Headers],0))</f>
        <v>4.9210939033344401</v>
      </c>
    </row>
    <row r="2459" spans="1:1" x14ac:dyDescent="0.3">
      <c r="A2459">
        <f ca="1">OFFSET('Water Data'!A2459,,MATCH(Histogram!$G$2,DataTable[#Headers],0))</f>
        <v>6.7271852652046</v>
      </c>
    </row>
    <row r="2460" spans="1:1" x14ac:dyDescent="0.3">
      <c r="A2460">
        <f ca="1">OFFSET('Water Data'!A2460,,MATCH(Histogram!$G$2,DataTable[#Headers],0))</f>
        <v>5.7570889573808604</v>
      </c>
    </row>
    <row r="2461" spans="1:1" x14ac:dyDescent="0.3">
      <c r="A2461">
        <f ca="1">OFFSET('Water Data'!A2461,,MATCH(Histogram!$G$2,DataTable[#Headers],0))</f>
        <v>5.8423590640869003</v>
      </c>
    </row>
    <row r="2462" spans="1:1" x14ac:dyDescent="0.3">
      <c r="A2462">
        <f ca="1">OFFSET('Water Data'!A2462,,MATCH(Histogram!$G$2,DataTable[#Headers],0))</f>
        <v>8.8481030192084091</v>
      </c>
    </row>
    <row r="2463" spans="1:1" x14ac:dyDescent="0.3">
      <c r="A2463">
        <f ca="1">OFFSET('Water Data'!A2463,,MATCH(Histogram!$G$2,DataTable[#Headers],0))</f>
        <v>5.8662506678260096</v>
      </c>
    </row>
    <row r="2464" spans="1:1" x14ac:dyDescent="0.3">
      <c r="A2464">
        <f ca="1">OFFSET('Water Data'!A2464,,MATCH(Histogram!$G$2,DataTable[#Headers],0))</f>
        <v>6.0209953628155901</v>
      </c>
    </row>
    <row r="2465" spans="1:1" x14ac:dyDescent="0.3">
      <c r="A2465">
        <f ca="1">OFFSET('Water Data'!A2465,,MATCH(Histogram!$G$2,DataTable[#Headers],0))</f>
        <v>7.5299295026309201</v>
      </c>
    </row>
    <row r="2466" spans="1:1" x14ac:dyDescent="0.3">
      <c r="A2466">
        <f ca="1">OFFSET('Water Data'!A2466,,MATCH(Histogram!$G$2,DataTable[#Headers],0))</f>
        <v>6.6497053111594298</v>
      </c>
    </row>
    <row r="2467" spans="1:1" x14ac:dyDescent="0.3">
      <c r="A2467">
        <f ca="1">OFFSET('Water Data'!A2467,,MATCH(Histogram!$G$2,DataTable[#Headers],0))</f>
        <v>5.0977862263180898</v>
      </c>
    </row>
    <row r="2468" spans="1:1" x14ac:dyDescent="0.3">
      <c r="A2468">
        <f ca="1">OFFSET('Water Data'!A2468,,MATCH(Histogram!$G$2,DataTable[#Headers],0))</f>
        <v>6.4839945078529198</v>
      </c>
    </row>
    <row r="2469" spans="1:1" x14ac:dyDescent="0.3">
      <c r="A2469">
        <f ca="1">OFFSET('Water Data'!A2469,,MATCH(Histogram!$G$2,DataTable[#Headers],0))</f>
        <v>7.080794504276815</v>
      </c>
    </row>
    <row r="2470" spans="1:1" x14ac:dyDescent="0.3">
      <c r="A2470">
        <f ca="1">OFFSET('Water Data'!A2470,,MATCH(Histogram!$G$2,DataTable[#Headers],0))</f>
        <v>5.6696992090783001</v>
      </c>
    </row>
    <row r="2471" spans="1:1" x14ac:dyDescent="0.3">
      <c r="A2471">
        <f ca="1">OFFSET('Water Data'!A2471,,MATCH(Histogram!$G$2,DataTable[#Headers],0))</f>
        <v>8.1277104244185203</v>
      </c>
    </row>
    <row r="2472" spans="1:1" x14ac:dyDescent="0.3">
      <c r="A2472">
        <f ca="1">OFFSET('Water Data'!A2472,,MATCH(Histogram!$G$2,DataTable[#Headers],0))</f>
        <v>9.1069169146955407</v>
      </c>
    </row>
    <row r="2473" spans="1:1" x14ac:dyDescent="0.3">
      <c r="A2473">
        <f ca="1">OFFSET('Water Data'!A2473,,MATCH(Histogram!$G$2,DataTable[#Headers],0))</f>
        <v>7.5757578838962996</v>
      </c>
    </row>
    <row r="2474" spans="1:1" x14ac:dyDescent="0.3">
      <c r="A2474">
        <f ca="1">OFFSET('Water Data'!A2474,,MATCH(Histogram!$G$2,DataTable[#Headers],0))</f>
        <v>8.2463690537778405</v>
      </c>
    </row>
    <row r="2475" spans="1:1" x14ac:dyDescent="0.3">
      <c r="A2475">
        <f ca="1">OFFSET('Water Data'!A2475,,MATCH(Histogram!$G$2,DataTable[#Headers],0))</f>
        <v>2.9454690611226799</v>
      </c>
    </row>
    <row r="2476" spans="1:1" x14ac:dyDescent="0.3">
      <c r="A2476">
        <f ca="1">OFFSET('Water Data'!A2476,,MATCH(Histogram!$G$2,DataTable[#Headers],0))</f>
        <v>4.9640703415697303</v>
      </c>
    </row>
    <row r="2477" spans="1:1" x14ac:dyDescent="0.3">
      <c r="A2477">
        <f ca="1">OFFSET('Water Data'!A2477,,MATCH(Histogram!$G$2,DataTable[#Headers],0))</f>
        <v>4.9913968896529299</v>
      </c>
    </row>
    <row r="2478" spans="1:1" x14ac:dyDescent="0.3">
      <c r="A2478">
        <f ca="1">OFFSET('Water Data'!A2478,,MATCH(Histogram!$G$2,DataTable[#Headers],0))</f>
        <v>5.04562573005144</v>
      </c>
    </row>
    <row r="2479" spans="1:1" x14ac:dyDescent="0.3">
      <c r="A2479">
        <f ca="1">OFFSET('Water Data'!A2479,,MATCH(Histogram!$G$2,DataTable[#Headers],0))</f>
        <v>7.080794504276815</v>
      </c>
    </row>
    <row r="2480" spans="1:1" x14ac:dyDescent="0.3">
      <c r="A2480">
        <f ca="1">OFFSET('Water Data'!A2480,,MATCH(Histogram!$G$2,DataTable[#Headers],0))</f>
        <v>11.0694562890545</v>
      </c>
    </row>
    <row r="2481" spans="1:1" x14ac:dyDescent="0.3">
      <c r="A2481">
        <f ca="1">OFFSET('Water Data'!A2481,,MATCH(Histogram!$G$2,DataTable[#Headers],0))</f>
        <v>5.7753308887640999</v>
      </c>
    </row>
    <row r="2482" spans="1:1" x14ac:dyDescent="0.3">
      <c r="A2482">
        <f ca="1">OFFSET('Water Data'!A2482,,MATCH(Histogram!$G$2,DataTable[#Headers],0))</f>
        <v>9.0121003131468793</v>
      </c>
    </row>
    <row r="2483" spans="1:1" x14ac:dyDescent="0.3">
      <c r="A2483">
        <f ca="1">OFFSET('Water Data'!A2483,,MATCH(Histogram!$G$2,DataTable[#Headers],0))</f>
        <v>4.03161044442066</v>
      </c>
    </row>
    <row r="2484" spans="1:1" x14ac:dyDescent="0.3">
      <c r="A2484">
        <f ca="1">OFFSET('Water Data'!A2484,,MATCH(Histogram!$G$2,DataTable[#Headers],0))</f>
        <v>7.8821239474655904</v>
      </c>
    </row>
    <row r="2485" spans="1:1" x14ac:dyDescent="0.3">
      <c r="A2485">
        <f ca="1">OFFSET('Water Data'!A2485,,MATCH(Histogram!$G$2,DataTable[#Headers],0))</f>
        <v>8.7594887145366496</v>
      </c>
    </row>
    <row r="2486" spans="1:1" x14ac:dyDescent="0.3">
      <c r="A2486">
        <f ca="1">OFFSET('Water Data'!A2486,,MATCH(Histogram!$G$2,DataTable[#Headers],0))</f>
        <v>6.6536495152789596</v>
      </c>
    </row>
    <row r="2487" spans="1:1" x14ac:dyDescent="0.3">
      <c r="A2487">
        <f ca="1">OFFSET('Water Data'!A2487,,MATCH(Histogram!$G$2,DataTable[#Headers],0))</f>
        <v>7.080794504276815</v>
      </c>
    </row>
    <row r="2488" spans="1:1" x14ac:dyDescent="0.3">
      <c r="A2488">
        <f ca="1">OFFSET('Water Data'!A2488,,MATCH(Histogram!$G$2,DataTable[#Headers],0))</f>
        <v>4.4738820854505699</v>
      </c>
    </row>
    <row r="2489" spans="1:1" x14ac:dyDescent="0.3">
      <c r="A2489">
        <f ca="1">OFFSET('Water Data'!A2489,,MATCH(Histogram!$G$2,DataTable[#Headers],0))</f>
        <v>9.3494699623606206</v>
      </c>
    </row>
    <row r="2490" spans="1:1" x14ac:dyDescent="0.3">
      <c r="A2490">
        <f ca="1">OFFSET('Water Data'!A2490,,MATCH(Histogram!$G$2,DataTable[#Headers],0))</f>
        <v>6.8629360255328002</v>
      </c>
    </row>
    <row r="2491" spans="1:1" x14ac:dyDescent="0.3">
      <c r="A2491">
        <f ca="1">OFFSET('Water Data'!A2491,,MATCH(Histogram!$G$2,DataTable[#Headers],0))</f>
        <v>8.2614059521149308</v>
      </c>
    </row>
    <row r="2492" spans="1:1" x14ac:dyDescent="0.3">
      <c r="A2492">
        <f ca="1">OFFSET('Water Data'!A2492,,MATCH(Histogram!$G$2,DataTable[#Headers],0))</f>
        <v>8.8603242417256691</v>
      </c>
    </row>
    <row r="2493" spans="1:1" x14ac:dyDescent="0.3">
      <c r="A2493">
        <f ca="1">OFFSET('Water Data'!A2493,,MATCH(Histogram!$G$2,DataTable[#Headers],0))</f>
        <v>7.4965106795922898</v>
      </c>
    </row>
    <row r="2494" spans="1:1" x14ac:dyDescent="0.3">
      <c r="A2494">
        <f ca="1">OFFSET('Water Data'!A2494,,MATCH(Histogram!$G$2,DataTable[#Headers],0))</f>
        <v>10.1641733372714</v>
      </c>
    </row>
    <row r="2495" spans="1:1" x14ac:dyDescent="0.3">
      <c r="A2495">
        <f ca="1">OFFSET('Water Data'!A2495,,MATCH(Histogram!$G$2,DataTable[#Headers],0))</f>
        <v>7.080794504276815</v>
      </c>
    </row>
    <row r="2496" spans="1:1" x14ac:dyDescent="0.3">
      <c r="A2496">
        <f ca="1">OFFSET('Water Data'!A2496,,MATCH(Histogram!$G$2,DataTable[#Headers],0))</f>
        <v>6.0398232420554097</v>
      </c>
    </row>
    <row r="2497" spans="1:1" x14ac:dyDescent="0.3">
      <c r="A2497">
        <f ca="1">OFFSET('Water Data'!A2497,,MATCH(Histogram!$G$2,DataTable[#Headers],0))</f>
        <v>7.080794504276815</v>
      </c>
    </row>
    <row r="2498" spans="1:1" x14ac:dyDescent="0.3">
      <c r="A2498">
        <f ca="1">OFFSET('Water Data'!A2498,,MATCH(Histogram!$G$2,DataTable[#Headers],0))</f>
        <v>6.05790477411231</v>
      </c>
    </row>
    <row r="2499" spans="1:1" x14ac:dyDescent="0.3">
      <c r="A2499">
        <f ca="1">OFFSET('Water Data'!A2499,,MATCH(Histogram!$G$2,DataTable[#Headers],0))</f>
        <v>8.0050163720638299</v>
      </c>
    </row>
    <row r="2500" spans="1:1" x14ac:dyDescent="0.3">
      <c r="A2500">
        <f ca="1">OFFSET('Water Data'!A2500,,MATCH(Histogram!$G$2,DataTable[#Headers],0))</f>
        <v>7.080794504276815</v>
      </c>
    </row>
    <row r="2501" spans="1:1" x14ac:dyDescent="0.3">
      <c r="A2501">
        <f ca="1">OFFSET('Water Data'!A2501,,MATCH(Histogram!$G$2,DataTable[#Headers],0))</f>
        <v>7.0383475167880603</v>
      </c>
    </row>
    <row r="2502" spans="1:1" x14ac:dyDescent="0.3">
      <c r="A2502">
        <f ca="1">OFFSET('Water Data'!A2502,,MATCH(Histogram!$G$2,DataTable[#Headers],0))</f>
        <v>7.080794504276815</v>
      </c>
    </row>
    <row r="2503" spans="1:1" x14ac:dyDescent="0.3">
      <c r="A2503">
        <f ca="1">OFFSET('Water Data'!A2503,,MATCH(Histogram!$G$2,DataTable[#Headers],0))</f>
        <v>8.2370918737142809</v>
      </c>
    </row>
    <row r="2504" spans="1:1" x14ac:dyDescent="0.3">
      <c r="A2504">
        <f ca="1">OFFSET('Water Data'!A2504,,MATCH(Histogram!$G$2,DataTable[#Headers],0))</f>
        <v>6.5740838639499799</v>
      </c>
    </row>
    <row r="2505" spans="1:1" x14ac:dyDescent="0.3">
      <c r="A2505">
        <f ca="1">OFFSET('Water Data'!A2505,,MATCH(Histogram!$G$2,DataTable[#Headers],0))</f>
        <v>7.3381076095717699</v>
      </c>
    </row>
    <row r="2506" spans="1:1" x14ac:dyDescent="0.3">
      <c r="A2506">
        <f ca="1">OFFSET('Water Data'!A2506,,MATCH(Histogram!$G$2,DataTable[#Headers],0))</f>
        <v>4.8511038823703201</v>
      </c>
    </row>
    <row r="2507" spans="1:1" x14ac:dyDescent="0.3">
      <c r="A2507">
        <f ca="1">OFFSET('Water Data'!A2507,,MATCH(Histogram!$G$2,DataTable[#Headers],0))</f>
        <v>6.9179202159618001</v>
      </c>
    </row>
    <row r="2508" spans="1:1" x14ac:dyDescent="0.3">
      <c r="A2508">
        <f ca="1">OFFSET('Water Data'!A2508,,MATCH(Histogram!$G$2,DataTable[#Headers],0))</f>
        <v>6.7093364393511603</v>
      </c>
    </row>
    <row r="2509" spans="1:1" x14ac:dyDescent="0.3">
      <c r="A2509">
        <f ca="1">OFFSET('Water Data'!A2509,,MATCH(Histogram!$G$2,DataTable[#Headers],0))</f>
        <v>6.8940508789532</v>
      </c>
    </row>
    <row r="2510" spans="1:1" x14ac:dyDescent="0.3">
      <c r="A2510">
        <f ca="1">OFFSET('Water Data'!A2510,,MATCH(Histogram!$G$2,DataTable[#Headers],0))</f>
        <v>9.8647270920998196</v>
      </c>
    </row>
    <row r="2511" spans="1:1" x14ac:dyDescent="0.3">
      <c r="A2511">
        <f ca="1">OFFSET('Water Data'!A2511,,MATCH(Histogram!$G$2,DataTable[#Headers],0))</f>
        <v>7.080794504276815</v>
      </c>
    </row>
    <row r="2512" spans="1:1" x14ac:dyDescent="0.3">
      <c r="A2512">
        <f ca="1">OFFSET('Water Data'!A2512,,MATCH(Histogram!$G$2,DataTable[#Headers],0))</f>
        <v>8.0396968632483397</v>
      </c>
    </row>
    <row r="2513" spans="1:1" x14ac:dyDescent="0.3">
      <c r="A2513">
        <f ca="1">OFFSET('Water Data'!A2513,,MATCH(Histogram!$G$2,DataTable[#Headers],0))</f>
        <v>9.8247064760381804</v>
      </c>
    </row>
    <row r="2514" spans="1:1" x14ac:dyDescent="0.3">
      <c r="A2514">
        <f ca="1">OFFSET('Water Data'!A2514,,MATCH(Histogram!$G$2,DataTable[#Headers],0))</f>
        <v>10.8873049948212</v>
      </c>
    </row>
    <row r="2515" spans="1:1" x14ac:dyDescent="0.3">
      <c r="A2515">
        <f ca="1">OFFSET('Water Data'!A2515,,MATCH(Histogram!$G$2,DataTable[#Headers],0))</f>
        <v>9.8314016905270396</v>
      </c>
    </row>
    <row r="2516" spans="1:1" x14ac:dyDescent="0.3">
      <c r="A2516">
        <f ca="1">OFFSET('Water Data'!A2516,,MATCH(Histogram!$G$2,DataTable[#Headers],0))</f>
        <v>6.5284794528055103</v>
      </c>
    </row>
    <row r="2517" spans="1:1" x14ac:dyDescent="0.3">
      <c r="A2517">
        <f ca="1">OFFSET('Water Data'!A2517,,MATCH(Histogram!$G$2,DataTable[#Headers],0))</f>
        <v>4.0914114501536396</v>
      </c>
    </row>
    <row r="2518" spans="1:1" x14ac:dyDescent="0.3">
      <c r="A2518">
        <f ca="1">OFFSET('Water Data'!A2518,,MATCH(Histogram!$G$2,DataTable[#Headers],0))</f>
        <v>7.080794504276815</v>
      </c>
    </row>
    <row r="2519" spans="1:1" x14ac:dyDescent="0.3">
      <c r="A2519">
        <f ca="1">OFFSET('Water Data'!A2519,,MATCH(Histogram!$G$2,DataTable[#Headers],0))</f>
        <v>7.080794504276815</v>
      </c>
    </row>
    <row r="2520" spans="1:1" x14ac:dyDescent="0.3">
      <c r="A2520">
        <f ca="1">OFFSET('Water Data'!A2520,,MATCH(Histogram!$G$2,DataTable[#Headers],0))</f>
        <v>7.080794504276815</v>
      </c>
    </row>
    <row r="2521" spans="1:1" x14ac:dyDescent="0.3">
      <c r="A2521">
        <f ca="1">OFFSET('Water Data'!A2521,,MATCH(Histogram!$G$2,DataTable[#Headers],0))</f>
        <v>6.1751649493847802</v>
      </c>
    </row>
    <row r="2522" spans="1:1" x14ac:dyDescent="0.3">
      <c r="A2522">
        <f ca="1">OFFSET('Water Data'!A2522,,MATCH(Histogram!$G$2,DataTable[#Headers],0))</f>
        <v>8.7361263837492196</v>
      </c>
    </row>
    <row r="2523" spans="1:1" x14ac:dyDescent="0.3">
      <c r="A2523">
        <f ca="1">OFFSET('Water Data'!A2523,,MATCH(Histogram!$G$2,DataTable[#Headers],0))</f>
        <v>8.2409458151615205</v>
      </c>
    </row>
    <row r="2524" spans="1:1" x14ac:dyDescent="0.3">
      <c r="A2524">
        <f ca="1">OFFSET('Water Data'!A2524,,MATCH(Histogram!$G$2,DataTable[#Headers],0))</f>
        <v>9.1522847089477093</v>
      </c>
    </row>
    <row r="2525" spans="1:1" x14ac:dyDescent="0.3">
      <c r="A2525">
        <f ca="1">OFFSET('Water Data'!A2525,,MATCH(Histogram!$G$2,DataTable[#Headers],0))</f>
        <v>7.080794504276815</v>
      </c>
    </row>
    <row r="2526" spans="1:1" x14ac:dyDescent="0.3">
      <c r="A2526">
        <f ca="1">OFFSET('Water Data'!A2526,,MATCH(Histogram!$G$2,DataTable[#Headers],0))</f>
        <v>6.3175765536256296</v>
      </c>
    </row>
    <row r="2527" spans="1:1" x14ac:dyDescent="0.3">
      <c r="A2527">
        <f ca="1">OFFSET('Water Data'!A2527,,MATCH(Histogram!$G$2,DataTable[#Headers],0))</f>
        <v>5.69212415675781</v>
      </c>
    </row>
    <row r="2528" spans="1:1" x14ac:dyDescent="0.3">
      <c r="A2528">
        <f ca="1">OFFSET('Water Data'!A2528,,MATCH(Histogram!$G$2,DataTable[#Headers],0))</f>
        <v>7.080794504276815</v>
      </c>
    </row>
    <row r="2529" spans="1:1" x14ac:dyDescent="0.3">
      <c r="A2529">
        <f ca="1">OFFSET('Water Data'!A2529,,MATCH(Histogram!$G$2,DataTable[#Headers],0))</f>
        <v>7.080794504276815</v>
      </c>
    </row>
    <row r="2530" spans="1:1" x14ac:dyDescent="0.3">
      <c r="A2530">
        <f ca="1">OFFSET('Water Data'!A2530,,MATCH(Histogram!$G$2,DataTable[#Headers],0))</f>
        <v>7.1914937188922297</v>
      </c>
    </row>
    <row r="2531" spans="1:1" x14ac:dyDescent="0.3">
      <c r="A2531">
        <f ca="1">OFFSET('Water Data'!A2531,,MATCH(Histogram!$G$2,DataTable[#Headers],0))</f>
        <v>7.3811085339923697</v>
      </c>
    </row>
    <row r="2532" spans="1:1" x14ac:dyDescent="0.3">
      <c r="A2532">
        <f ca="1">OFFSET('Water Data'!A2532,,MATCH(Histogram!$G$2,DataTable[#Headers],0))</f>
        <v>6.17251737006886</v>
      </c>
    </row>
    <row r="2533" spans="1:1" x14ac:dyDescent="0.3">
      <c r="A2533">
        <f ca="1">OFFSET('Water Data'!A2533,,MATCH(Histogram!$G$2,DataTable[#Headers],0))</f>
        <v>9.0763179937070806</v>
      </c>
    </row>
    <row r="2534" spans="1:1" x14ac:dyDescent="0.3">
      <c r="A2534">
        <f ca="1">OFFSET('Water Data'!A2534,,MATCH(Histogram!$G$2,DataTable[#Headers],0))</f>
        <v>8.8541195400394308</v>
      </c>
    </row>
    <row r="2535" spans="1:1" x14ac:dyDescent="0.3">
      <c r="A2535">
        <f ca="1">OFFSET('Water Data'!A2535,,MATCH(Histogram!$G$2,DataTable[#Headers],0))</f>
        <v>6.7680600489552001</v>
      </c>
    </row>
    <row r="2536" spans="1:1" x14ac:dyDescent="0.3">
      <c r="A2536">
        <f ca="1">OFFSET('Water Data'!A2536,,MATCH(Histogram!$G$2,DataTable[#Headers],0))</f>
        <v>7.080794504276815</v>
      </c>
    </row>
    <row r="2537" spans="1:1" x14ac:dyDescent="0.3">
      <c r="A2537">
        <f ca="1">OFFSET('Water Data'!A2537,,MATCH(Histogram!$G$2,DataTable[#Headers],0))</f>
        <v>8.5432168367608394</v>
      </c>
    </row>
    <row r="2538" spans="1:1" x14ac:dyDescent="0.3">
      <c r="A2538">
        <f ca="1">OFFSET('Water Data'!A2538,,MATCH(Histogram!$G$2,DataTable[#Headers],0))</f>
        <v>9.5648530664612998</v>
      </c>
    </row>
    <row r="2539" spans="1:1" x14ac:dyDescent="0.3">
      <c r="A2539">
        <f ca="1">OFFSET('Water Data'!A2539,,MATCH(Histogram!$G$2,DataTable[#Headers],0))</f>
        <v>5.4997877303392801</v>
      </c>
    </row>
    <row r="2540" spans="1:1" x14ac:dyDescent="0.3">
      <c r="A2540">
        <f ca="1">OFFSET('Water Data'!A2540,,MATCH(Histogram!$G$2,DataTable[#Headers],0))</f>
        <v>5.1959206693648596</v>
      </c>
    </row>
    <row r="2541" spans="1:1" x14ac:dyDescent="0.3">
      <c r="A2541">
        <f ca="1">OFFSET('Water Data'!A2541,,MATCH(Histogram!$G$2,DataTable[#Headers],0))</f>
        <v>7.28391357723594</v>
      </c>
    </row>
    <row r="2542" spans="1:1" x14ac:dyDescent="0.3">
      <c r="A2542">
        <f ca="1">OFFSET('Water Data'!A2542,,MATCH(Histogram!$G$2,DataTable[#Headers],0))</f>
        <v>5.8724398594676597</v>
      </c>
    </row>
    <row r="2543" spans="1:1" x14ac:dyDescent="0.3">
      <c r="A2543">
        <f ca="1">OFFSET('Water Data'!A2543,,MATCH(Histogram!$G$2,DataTable[#Headers],0))</f>
        <v>5.7357235547208498</v>
      </c>
    </row>
    <row r="2544" spans="1:1" x14ac:dyDescent="0.3">
      <c r="A2544">
        <f ca="1">OFFSET('Water Data'!A2544,,MATCH(Histogram!$G$2,DataTable[#Headers],0))</f>
        <v>6.1584240061823499</v>
      </c>
    </row>
    <row r="2545" spans="1:1" x14ac:dyDescent="0.3">
      <c r="A2545">
        <f ca="1">OFFSET('Water Data'!A2545,,MATCH(Histogram!$G$2,DataTable[#Headers],0))</f>
        <v>7.2943644330256703</v>
      </c>
    </row>
    <row r="2546" spans="1:1" x14ac:dyDescent="0.3">
      <c r="A2546">
        <f ca="1">OFFSET('Water Data'!A2546,,MATCH(Histogram!$G$2,DataTable[#Headers],0))</f>
        <v>7.0542667744156802</v>
      </c>
    </row>
    <row r="2547" spans="1:1" x14ac:dyDescent="0.3">
      <c r="A2547">
        <f ca="1">OFFSET('Water Data'!A2547,,MATCH(Histogram!$G$2,DataTable[#Headers],0))</f>
        <v>7.080794504276815</v>
      </c>
    </row>
    <row r="2548" spans="1:1" x14ac:dyDescent="0.3">
      <c r="A2548">
        <f ca="1">OFFSET('Water Data'!A2548,,MATCH(Histogram!$G$2,DataTable[#Headers],0))</f>
        <v>3.14871228517615</v>
      </c>
    </row>
    <row r="2549" spans="1:1" x14ac:dyDescent="0.3">
      <c r="A2549">
        <f ca="1">OFFSET('Water Data'!A2549,,MATCH(Histogram!$G$2,DataTable[#Headers],0))</f>
        <v>5.6652663766183</v>
      </c>
    </row>
    <row r="2550" spans="1:1" x14ac:dyDescent="0.3">
      <c r="A2550">
        <f ca="1">OFFSET('Water Data'!A2550,,MATCH(Histogram!$G$2,DataTable[#Headers],0))</f>
        <v>8.3109387761569096</v>
      </c>
    </row>
    <row r="2551" spans="1:1" x14ac:dyDescent="0.3">
      <c r="A2551">
        <f ca="1">OFFSET('Water Data'!A2551,,MATCH(Histogram!$G$2,DataTable[#Headers],0))</f>
        <v>7.0960983114271796</v>
      </c>
    </row>
    <row r="2552" spans="1:1" x14ac:dyDescent="0.3">
      <c r="A2552">
        <f ca="1">OFFSET('Water Data'!A2552,,MATCH(Histogram!$G$2,DataTable[#Headers],0))</f>
        <v>7.95711351642941</v>
      </c>
    </row>
    <row r="2553" spans="1:1" x14ac:dyDescent="0.3">
      <c r="A2553">
        <f ca="1">OFFSET('Water Data'!A2553,,MATCH(Histogram!$G$2,DataTable[#Headers],0))</f>
        <v>7.40023858050054</v>
      </c>
    </row>
    <row r="2554" spans="1:1" x14ac:dyDescent="0.3">
      <c r="A2554">
        <f ca="1">OFFSET('Water Data'!A2554,,MATCH(Histogram!$G$2,DataTable[#Headers],0))</f>
        <v>9.7346197075542698</v>
      </c>
    </row>
    <row r="2555" spans="1:1" x14ac:dyDescent="0.3">
      <c r="A2555">
        <f ca="1">OFFSET('Water Data'!A2555,,MATCH(Histogram!$G$2,DataTable[#Headers],0))</f>
        <v>8.0377611084296401</v>
      </c>
    </row>
    <row r="2556" spans="1:1" x14ac:dyDescent="0.3">
      <c r="A2556">
        <f ca="1">OFFSET('Water Data'!A2556,,MATCH(Histogram!$G$2,DataTable[#Headers],0))</f>
        <v>7.080794504276815</v>
      </c>
    </row>
    <row r="2557" spans="1:1" x14ac:dyDescent="0.3">
      <c r="A2557">
        <f ca="1">OFFSET('Water Data'!A2557,,MATCH(Histogram!$G$2,DataTable[#Headers],0))</f>
        <v>5.6818107480886502</v>
      </c>
    </row>
    <row r="2558" spans="1:1" x14ac:dyDescent="0.3">
      <c r="A2558">
        <f ca="1">OFFSET('Water Data'!A2558,,MATCH(Histogram!$G$2,DataTable[#Headers],0))</f>
        <v>8.3945095846856201</v>
      </c>
    </row>
    <row r="2559" spans="1:1" x14ac:dyDescent="0.3">
      <c r="A2559">
        <f ca="1">OFFSET('Water Data'!A2559,,MATCH(Histogram!$G$2,DataTable[#Headers],0))</f>
        <v>8.5282921377774095</v>
      </c>
    </row>
    <row r="2560" spans="1:1" x14ac:dyDescent="0.3">
      <c r="A2560">
        <f ca="1">OFFSET('Water Data'!A2560,,MATCH(Histogram!$G$2,DataTable[#Headers],0))</f>
        <v>6.23805365446945</v>
      </c>
    </row>
    <row r="2561" spans="1:1" x14ac:dyDescent="0.3">
      <c r="A2561">
        <f ca="1">OFFSET('Water Data'!A2561,,MATCH(Histogram!$G$2,DataTable[#Headers],0))</f>
        <v>5.8706155012126198</v>
      </c>
    </row>
    <row r="2562" spans="1:1" x14ac:dyDescent="0.3">
      <c r="A2562">
        <f ca="1">OFFSET('Water Data'!A2562,,MATCH(Histogram!$G$2,DataTable[#Headers],0))</f>
        <v>6.4337261952689504</v>
      </c>
    </row>
    <row r="2563" spans="1:1" x14ac:dyDescent="0.3">
      <c r="A2563">
        <f ca="1">OFFSET('Water Data'!A2563,,MATCH(Histogram!$G$2,DataTable[#Headers],0))</f>
        <v>6.0693638939707997</v>
      </c>
    </row>
    <row r="2564" spans="1:1" x14ac:dyDescent="0.3">
      <c r="A2564">
        <f ca="1">OFFSET('Water Data'!A2564,,MATCH(Histogram!$G$2,DataTable[#Headers],0))</f>
        <v>6.6604619174263897</v>
      </c>
    </row>
    <row r="2565" spans="1:1" x14ac:dyDescent="0.3">
      <c r="A2565">
        <f ca="1">OFFSET('Water Data'!A2565,,MATCH(Histogram!$G$2,DataTable[#Headers],0))</f>
        <v>7.5061114567694904</v>
      </c>
    </row>
    <row r="2566" spans="1:1" x14ac:dyDescent="0.3">
      <c r="A2566">
        <f ca="1">OFFSET('Water Data'!A2566,,MATCH(Histogram!$G$2,DataTable[#Headers],0))</f>
        <v>5.8951455581380596</v>
      </c>
    </row>
    <row r="2567" spans="1:1" x14ac:dyDescent="0.3">
      <c r="A2567">
        <f ca="1">OFFSET('Water Data'!A2567,,MATCH(Histogram!$G$2,DataTable[#Headers],0))</f>
        <v>6.44923665656657</v>
      </c>
    </row>
    <row r="2568" spans="1:1" x14ac:dyDescent="0.3">
      <c r="A2568">
        <f ca="1">OFFSET('Water Data'!A2568,,MATCH(Histogram!$G$2,DataTable[#Headers],0))</f>
        <v>8.5505254594414701</v>
      </c>
    </row>
    <row r="2569" spans="1:1" x14ac:dyDescent="0.3">
      <c r="A2569">
        <f ca="1">OFFSET('Water Data'!A2569,,MATCH(Histogram!$G$2,DataTable[#Headers],0))</f>
        <v>7.1226374399853096</v>
      </c>
    </row>
    <row r="2570" spans="1:1" x14ac:dyDescent="0.3">
      <c r="A2570">
        <f ca="1">OFFSET('Water Data'!A2570,,MATCH(Histogram!$G$2,DataTable[#Headers],0))</f>
        <v>8.5586631240024804</v>
      </c>
    </row>
    <row r="2571" spans="1:1" x14ac:dyDescent="0.3">
      <c r="A2571">
        <f ca="1">OFFSET('Water Data'!A2571,,MATCH(Histogram!$G$2,DataTable[#Headers],0))</f>
        <v>4.6243042905906</v>
      </c>
    </row>
    <row r="2572" spans="1:1" x14ac:dyDescent="0.3">
      <c r="A2572">
        <f ca="1">OFFSET('Water Data'!A2572,,MATCH(Histogram!$G$2,DataTable[#Headers],0))</f>
        <v>7.080794504276815</v>
      </c>
    </row>
    <row r="2573" spans="1:1" x14ac:dyDescent="0.3">
      <c r="A2573">
        <f ca="1">OFFSET('Water Data'!A2573,,MATCH(Histogram!$G$2,DataTable[#Headers],0))</f>
        <v>6.0913827242085103</v>
      </c>
    </row>
    <row r="2574" spans="1:1" x14ac:dyDescent="0.3">
      <c r="A2574">
        <f ca="1">OFFSET('Water Data'!A2574,,MATCH(Histogram!$G$2,DataTable[#Headers],0))</f>
        <v>9.6586619764477906</v>
      </c>
    </row>
    <row r="2575" spans="1:1" x14ac:dyDescent="0.3">
      <c r="A2575">
        <f ca="1">OFFSET('Water Data'!A2575,,MATCH(Histogram!$G$2,DataTable[#Headers],0))</f>
        <v>8.1156245065442292</v>
      </c>
    </row>
    <row r="2576" spans="1:1" x14ac:dyDescent="0.3">
      <c r="A2576">
        <f ca="1">OFFSET('Water Data'!A2576,,MATCH(Histogram!$G$2,DataTable[#Headers],0))</f>
        <v>7.080794504276815</v>
      </c>
    </row>
    <row r="2577" spans="1:1" x14ac:dyDescent="0.3">
      <c r="A2577">
        <f ca="1">OFFSET('Water Data'!A2577,,MATCH(Histogram!$G$2,DataTable[#Headers],0))</f>
        <v>6.9148681524668199</v>
      </c>
    </row>
    <row r="2578" spans="1:1" x14ac:dyDescent="0.3">
      <c r="A2578">
        <f ca="1">OFFSET('Water Data'!A2578,,MATCH(Histogram!$G$2,DataTable[#Headers],0))</f>
        <v>7.3379244021946199</v>
      </c>
    </row>
    <row r="2579" spans="1:1" x14ac:dyDescent="0.3">
      <c r="A2579">
        <f ca="1">OFFSET('Water Data'!A2579,,MATCH(Histogram!$G$2,DataTable[#Headers],0))</f>
        <v>7.7661144542122802</v>
      </c>
    </row>
    <row r="2580" spans="1:1" x14ac:dyDescent="0.3">
      <c r="A2580">
        <f ca="1">OFFSET('Water Data'!A2580,,MATCH(Histogram!$G$2,DataTable[#Headers],0))</f>
        <v>8.4339748356899396</v>
      </c>
    </row>
    <row r="2581" spans="1:1" x14ac:dyDescent="0.3">
      <c r="A2581">
        <f ca="1">OFFSET('Water Data'!A2581,,MATCH(Histogram!$G$2,DataTable[#Headers],0))</f>
        <v>6.8915492220251702</v>
      </c>
    </row>
    <row r="2582" spans="1:1" x14ac:dyDescent="0.3">
      <c r="A2582">
        <f ca="1">OFFSET('Water Data'!A2582,,MATCH(Histogram!$G$2,DataTable[#Headers],0))</f>
        <v>5.9461607894856803</v>
      </c>
    </row>
    <row r="2583" spans="1:1" x14ac:dyDescent="0.3">
      <c r="A2583">
        <f ca="1">OFFSET('Water Data'!A2583,,MATCH(Histogram!$G$2,DataTable[#Headers],0))</f>
        <v>6.3638363777731</v>
      </c>
    </row>
    <row r="2584" spans="1:1" x14ac:dyDescent="0.3">
      <c r="A2584">
        <f ca="1">OFFSET('Water Data'!A2584,,MATCH(Histogram!$G$2,DataTable[#Headers],0))</f>
        <v>5.3317992853600797</v>
      </c>
    </row>
    <row r="2585" spans="1:1" x14ac:dyDescent="0.3">
      <c r="A2585">
        <f ca="1">OFFSET('Water Data'!A2585,,MATCH(Histogram!$G$2,DataTable[#Headers],0))</f>
        <v>7.080794504276815</v>
      </c>
    </row>
    <row r="2586" spans="1:1" x14ac:dyDescent="0.3">
      <c r="A2586">
        <f ca="1">OFFSET('Water Data'!A2586,,MATCH(Histogram!$G$2,DataTable[#Headers],0))</f>
        <v>8.4660134482244107</v>
      </c>
    </row>
    <row r="2587" spans="1:1" x14ac:dyDescent="0.3">
      <c r="A2587">
        <f ca="1">OFFSET('Water Data'!A2587,,MATCH(Histogram!$G$2,DataTable[#Headers],0))</f>
        <v>7.4262740110298404</v>
      </c>
    </row>
    <row r="2588" spans="1:1" x14ac:dyDescent="0.3">
      <c r="A2588">
        <f ca="1">OFFSET('Water Data'!A2588,,MATCH(Histogram!$G$2,DataTable[#Headers],0))</f>
        <v>11.2191347432034</v>
      </c>
    </row>
    <row r="2589" spans="1:1" x14ac:dyDescent="0.3">
      <c r="A2589">
        <f ca="1">OFFSET('Water Data'!A2589,,MATCH(Histogram!$G$2,DataTable[#Headers],0))</f>
        <v>5.7085174353319896</v>
      </c>
    </row>
    <row r="2590" spans="1:1" x14ac:dyDescent="0.3">
      <c r="A2590">
        <f ca="1">OFFSET('Water Data'!A2590,,MATCH(Histogram!$G$2,DataTable[#Headers],0))</f>
        <v>6.5596278852610403</v>
      </c>
    </row>
    <row r="2591" spans="1:1" x14ac:dyDescent="0.3">
      <c r="A2591">
        <f ca="1">OFFSET('Water Data'!A2591,,MATCH(Histogram!$G$2,DataTable[#Headers],0))</f>
        <v>5.6063152255267097</v>
      </c>
    </row>
    <row r="2592" spans="1:1" x14ac:dyDescent="0.3">
      <c r="A2592">
        <f ca="1">OFFSET('Water Data'!A2592,,MATCH(Histogram!$G$2,DataTable[#Headers],0))</f>
        <v>7.080794504276815</v>
      </c>
    </row>
    <row r="2593" spans="1:1" x14ac:dyDescent="0.3">
      <c r="A2593">
        <f ca="1">OFFSET('Water Data'!A2593,,MATCH(Histogram!$G$2,DataTable[#Headers],0))</f>
        <v>7.080794504276815</v>
      </c>
    </row>
    <row r="2594" spans="1:1" x14ac:dyDescent="0.3">
      <c r="A2594">
        <f ca="1">OFFSET('Water Data'!A2594,,MATCH(Histogram!$G$2,DataTable[#Headers],0))</f>
        <v>7.080794504276815</v>
      </c>
    </row>
    <row r="2595" spans="1:1" x14ac:dyDescent="0.3">
      <c r="A2595">
        <f ca="1">OFFSET('Water Data'!A2595,,MATCH(Histogram!$G$2,DataTable[#Headers],0))</f>
        <v>7.5393377757486499</v>
      </c>
    </row>
    <row r="2596" spans="1:1" x14ac:dyDescent="0.3">
      <c r="A2596">
        <f ca="1">OFFSET('Water Data'!A2596,,MATCH(Histogram!$G$2,DataTable[#Headers],0))</f>
        <v>8.8497027254928895</v>
      </c>
    </row>
    <row r="2597" spans="1:1" x14ac:dyDescent="0.3">
      <c r="A2597">
        <f ca="1">OFFSET('Water Data'!A2597,,MATCH(Histogram!$G$2,DataTable[#Headers],0))</f>
        <v>7.6827624744127299</v>
      </c>
    </row>
    <row r="2598" spans="1:1" x14ac:dyDescent="0.3">
      <c r="A2598">
        <f ca="1">OFFSET('Water Data'!A2598,,MATCH(Histogram!$G$2,DataTable[#Headers],0))</f>
        <v>7.080794504276815</v>
      </c>
    </row>
    <row r="2599" spans="1:1" x14ac:dyDescent="0.3">
      <c r="A2599">
        <f ca="1">OFFSET('Water Data'!A2599,,MATCH(Histogram!$G$2,DataTable[#Headers],0))</f>
        <v>6.4481910319092597</v>
      </c>
    </row>
    <row r="2600" spans="1:1" x14ac:dyDescent="0.3">
      <c r="A2600">
        <f ca="1">OFFSET('Water Data'!A2600,,MATCH(Histogram!$G$2,DataTable[#Headers],0))</f>
        <v>10.1994126942683</v>
      </c>
    </row>
    <row r="2601" spans="1:1" x14ac:dyDescent="0.3">
      <c r="A2601">
        <f ca="1">OFFSET('Water Data'!A2601,,MATCH(Histogram!$G$2,DataTable[#Headers],0))</f>
        <v>7.7661866601867899</v>
      </c>
    </row>
    <row r="2602" spans="1:1" x14ac:dyDescent="0.3">
      <c r="A2602">
        <f ca="1">OFFSET('Water Data'!A2602,,MATCH(Histogram!$G$2,DataTable[#Headers],0))</f>
        <v>7.080794504276815</v>
      </c>
    </row>
    <row r="2603" spans="1:1" x14ac:dyDescent="0.3">
      <c r="A2603">
        <f ca="1">OFFSET('Water Data'!A2603,,MATCH(Histogram!$G$2,DataTable[#Headers],0))</f>
        <v>9.7565776279008301</v>
      </c>
    </row>
    <row r="2604" spans="1:1" x14ac:dyDescent="0.3">
      <c r="A2604">
        <f ca="1">OFFSET('Water Data'!A2604,,MATCH(Histogram!$G$2,DataTable[#Headers],0))</f>
        <v>7.080794504276815</v>
      </c>
    </row>
    <row r="2605" spans="1:1" x14ac:dyDescent="0.3">
      <c r="A2605">
        <f ca="1">OFFSET('Water Data'!A2605,,MATCH(Histogram!$G$2,DataTable[#Headers],0))</f>
        <v>6.4067978126797804</v>
      </c>
    </row>
    <row r="2606" spans="1:1" x14ac:dyDescent="0.3">
      <c r="A2606">
        <f ca="1">OFFSET('Water Data'!A2606,,MATCH(Histogram!$G$2,DataTable[#Headers],0))</f>
        <v>7.080794504276815</v>
      </c>
    </row>
    <row r="2607" spans="1:1" x14ac:dyDescent="0.3">
      <c r="A2607">
        <f ca="1">OFFSET('Water Data'!A2607,,MATCH(Histogram!$G$2,DataTable[#Headers],0))</f>
        <v>8.4452191589741705</v>
      </c>
    </row>
    <row r="2608" spans="1:1" x14ac:dyDescent="0.3">
      <c r="A2608">
        <f ca="1">OFFSET('Water Data'!A2608,,MATCH(Histogram!$G$2,DataTable[#Headers],0))</f>
        <v>4.1370449126141899</v>
      </c>
    </row>
    <row r="2609" spans="1:1" x14ac:dyDescent="0.3">
      <c r="A2609">
        <f ca="1">OFFSET('Water Data'!A2609,,MATCH(Histogram!$G$2,DataTable[#Headers],0))</f>
        <v>7.6759136210573597</v>
      </c>
    </row>
    <row r="2610" spans="1:1" x14ac:dyDescent="0.3">
      <c r="A2610">
        <f ca="1">OFFSET('Water Data'!A2610,,MATCH(Histogram!$G$2,DataTable[#Headers],0))</f>
        <v>7.080794504276815</v>
      </c>
    </row>
    <row r="2611" spans="1:1" x14ac:dyDescent="0.3">
      <c r="A2611">
        <f ca="1">OFFSET('Water Data'!A2611,,MATCH(Histogram!$G$2,DataTable[#Headers],0))</f>
        <v>5.7011009701104998</v>
      </c>
    </row>
    <row r="2612" spans="1:1" x14ac:dyDescent="0.3">
      <c r="A2612">
        <f ca="1">OFFSET('Water Data'!A2612,,MATCH(Histogram!$G$2,DataTable[#Headers],0))</f>
        <v>6.3765764271205203</v>
      </c>
    </row>
    <row r="2613" spans="1:1" x14ac:dyDescent="0.3">
      <c r="A2613">
        <f ca="1">OFFSET('Water Data'!A2613,,MATCH(Histogram!$G$2,DataTable[#Headers],0))</f>
        <v>5.5177373164204999</v>
      </c>
    </row>
    <row r="2614" spans="1:1" x14ac:dyDescent="0.3">
      <c r="A2614">
        <f ca="1">OFFSET('Water Data'!A2614,,MATCH(Histogram!$G$2,DataTable[#Headers],0))</f>
        <v>3.8546176784020498</v>
      </c>
    </row>
    <row r="2615" spans="1:1" x14ac:dyDescent="0.3">
      <c r="A2615">
        <f ca="1">OFFSET('Water Data'!A2615,,MATCH(Histogram!$G$2,DataTable[#Headers],0))</f>
        <v>7.5580763024695496</v>
      </c>
    </row>
    <row r="2616" spans="1:1" x14ac:dyDescent="0.3">
      <c r="A2616">
        <f ca="1">OFFSET('Water Data'!A2616,,MATCH(Histogram!$G$2,DataTable[#Headers],0))</f>
        <v>7.3874337634928597</v>
      </c>
    </row>
    <row r="2617" spans="1:1" x14ac:dyDescent="0.3">
      <c r="A2617">
        <f ca="1">OFFSET('Water Data'!A2617,,MATCH(Histogram!$G$2,DataTable[#Headers],0))</f>
        <v>7.76341510657456</v>
      </c>
    </row>
    <row r="2618" spans="1:1" x14ac:dyDescent="0.3">
      <c r="A2618">
        <f ca="1">OFFSET('Water Data'!A2618,,MATCH(Histogram!$G$2,DataTable[#Headers],0))</f>
        <v>7.080794504276815</v>
      </c>
    </row>
    <row r="2619" spans="1:1" x14ac:dyDescent="0.3">
      <c r="A2619">
        <f ca="1">OFFSET('Water Data'!A2619,,MATCH(Histogram!$G$2,DataTable[#Headers],0))</f>
        <v>7.5093502051186398</v>
      </c>
    </row>
    <row r="2620" spans="1:1" x14ac:dyDescent="0.3">
      <c r="A2620">
        <f ca="1">OFFSET('Water Data'!A2620,,MATCH(Histogram!$G$2,DataTable[#Headers],0))</f>
        <v>7.080794504276815</v>
      </c>
    </row>
    <row r="2621" spans="1:1" x14ac:dyDescent="0.3">
      <c r="A2621">
        <f ca="1">OFFSET('Water Data'!A2621,,MATCH(Histogram!$G$2,DataTable[#Headers],0))</f>
        <v>5.0572705456786702</v>
      </c>
    </row>
    <row r="2622" spans="1:1" x14ac:dyDescent="0.3">
      <c r="A2622">
        <f ca="1">OFFSET('Water Data'!A2622,,MATCH(Histogram!$G$2,DataTable[#Headers],0))</f>
        <v>5.8305420489730899</v>
      </c>
    </row>
    <row r="2623" spans="1:1" x14ac:dyDescent="0.3">
      <c r="A2623">
        <f ca="1">OFFSET('Water Data'!A2623,,MATCH(Histogram!$G$2,DataTable[#Headers],0))</f>
        <v>5.8596904743786897</v>
      </c>
    </row>
    <row r="2624" spans="1:1" x14ac:dyDescent="0.3">
      <c r="A2624">
        <f ca="1">OFFSET('Water Data'!A2624,,MATCH(Histogram!$G$2,DataTable[#Headers],0))</f>
        <v>8.8916740508567607</v>
      </c>
    </row>
    <row r="2625" spans="1:1" x14ac:dyDescent="0.3">
      <c r="A2625">
        <f ca="1">OFFSET('Water Data'!A2625,,MATCH(Histogram!$G$2,DataTable[#Headers],0))</f>
        <v>10.1542190724289</v>
      </c>
    </row>
    <row r="2626" spans="1:1" x14ac:dyDescent="0.3">
      <c r="A2626">
        <f ca="1">OFFSET('Water Data'!A2626,,MATCH(Histogram!$G$2,DataTable[#Headers],0))</f>
        <v>7.080794504276815</v>
      </c>
    </row>
    <row r="2627" spans="1:1" x14ac:dyDescent="0.3">
      <c r="A2627">
        <f ca="1">OFFSET('Water Data'!A2627,,MATCH(Histogram!$G$2,DataTable[#Headers],0))</f>
        <v>7.6831565151018699</v>
      </c>
    </row>
    <row r="2628" spans="1:1" x14ac:dyDescent="0.3">
      <c r="A2628">
        <f ca="1">OFFSET('Water Data'!A2628,,MATCH(Histogram!$G$2,DataTable[#Headers],0))</f>
        <v>7.4555411632142397</v>
      </c>
    </row>
    <row r="2629" spans="1:1" x14ac:dyDescent="0.3">
      <c r="A2629">
        <f ca="1">OFFSET('Water Data'!A2629,,MATCH(Histogram!$G$2,DataTable[#Headers],0))</f>
        <v>7.080794504276815</v>
      </c>
    </row>
    <row r="2630" spans="1:1" x14ac:dyDescent="0.3">
      <c r="A2630">
        <f ca="1">OFFSET('Water Data'!A2630,,MATCH(Histogram!$G$2,DataTable[#Headers],0))</f>
        <v>4.8118324898032299</v>
      </c>
    </row>
    <row r="2631" spans="1:1" x14ac:dyDescent="0.3">
      <c r="A2631">
        <f ca="1">OFFSET('Water Data'!A2631,,MATCH(Histogram!$G$2,DataTable[#Headers],0))</f>
        <v>5.7201364791253102</v>
      </c>
    </row>
    <row r="2632" spans="1:1" x14ac:dyDescent="0.3">
      <c r="A2632">
        <f ca="1">OFFSET('Water Data'!A2632,,MATCH(Histogram!$G$2,DataTable[#Headers],0))</f>
        <v>9.96150313675418</v>
      </c>
    </row>
    <row r="2633" spans="1:1" x14ac:dyDescent="0.3">
      <c r="A2633">
        <f ca="1">OFFSET('Water Data'!A2633,,MATCH(Histogram!$G$2,DataTable[#Headers],0))</f>
        <v>3.2309731059187401</v>
      </c>
    </row>
    <row r="2634" spans="1:1" x14ac:dyDescent="0.3">
      <c r="A2634">
        <f ca="1">OFFSET('Water Data'!A2634,,MATCH(Histogram!$G$2,DataTable[#Headers],0))</f>
        <v>10.188432654950599</v>
      </c>
    </row>
    <row r="2635" spans="1:1" x14ac:dyDescent="0.3">
      <c r="A2635">
        <f ca="1">OFFSET('Water Data'!A2635,,MATCH(Histogram!$G$2,DataTable[#Headers],0))</f>
        <v>6.26290728172778</v>
      </c>
    </row>
    <row r="2636" spans="1:1" x14ac:dyDescent="0.3">
      <c r="A2636">
        <f ca="1">OFFSET('Water Data'!A2636,,MATCH(Histogram!$G$2,DataTable[#Headers],0))</f>
        <v>7.3998113939217696</v>
      </c>
    </row>
    <row r="2637" spans="1:1" x14ac:dyDescent="0.3">
      <c r="A2637">
        <f ca="1">OFFSET('Water Data'!A2637,,MATCH(Histogram!$G$2,DataTable[#Headers],0))</f>
        <v>9.2716685444538101</v>
      </c>
    </row>
    <row r="2638" spans="1:1" x14ac:dyDescent="0.3">
      <c r="A2638">
        <f ca="1">OFFSET('Water Data'!A2638,,MATCH(Histogram!$G$2,DataTable[#Headers],0))</f>
        <v>4.7041836670034503</v>
      </c>
    </row>
    <row r="2639" spans="1:1" x14ac:dyDescent="0.3">
      <c r="A2639">
        <f ca="1">OFFSET('Water Data'!A2639,,MATCH(Histogram!$G$2,DataTable[#Headers],0))</f>
        <v>8.6547926501428005</v>
      </c>
    </row>
    <row r="2640" spans="1:1" x14ac:dyDescent="0.3">
      <c r="A2640">
        <f ca="1">OFFSET('Water Data'!A2640,,MATCH(Histogram!$G$2,DataTable[#Headers],0))</f>
        <v>8.0187719489651794</v>
      </c>
    </row>
    <row r="2641" spans="1:1" x14ac:dyDescent="0.3">
      <c r="A2641">
        <f ca="1">OFFSET('Water Data'!A2641,,MATCH(Histogram!$G$2,DataTable[#Headers],0))</f>
        <v>8.1893633560380703</v>
      </c>
    </row>
    <row r="2642" spans="1:1" x14ac:dyDescent="0.3">
      <c r="A2642">
        <f ca="1">OFFSET('Water Data'!A2642,,MATCH(Histogram!$G$2,DataTable[#Headers],0))</f>
        <v>9.3410918033703894</v>
      </c>
    </row>
    <row r="2643" spans="1:1" x14ac:dyDescent="0.3">
      <c r="A2643">
        <f ca="1">OFFSET('Water Data'!A2643,,MATCH(Histogram!$G$2,DataTable[#Headers],0))</f>
        <v>7.080794504276815</v>
      </c>
    </row>
    <row r="2644" spans="1:1" x14ac:dyDescent="0.3">
      <c r="A2644">
        <f ca="1">OFFSET('Water Data'!A2644,,MATCH(Histogram!$G$2,DataTable[#Headers],0))</f>
        <v>4.8919600399613898</v>
      </c>
    </row>
    <row r="2645" spans="1:1" x14ac:dyDescent="0.3">
      <c r="A2645">
        <f ca="1">OFFSET('Water Data'!A2645,,MATCH(Histogram!$G$2,DataTable[#Headers],0))</f>
        <v>6.0568178445823797</v>
      </c>
    </row>
    <row r="2646" spans="1:1" x14ac:dyDescent="0.3">
      <c r="A2646">
        <f ca="1">OFFSET('Water Data'!A2646,,MATCH(Histogram!$G$2,DataTable[#Headers],0))</f>
        <v>5.6551174224701901</v>
      </c>
    </row>
    <row r="2647" spans="1:1" x14ac:dyDescent="0.3">
      <c r="A2647">
        <f ca="1">OFFSET('Water Data'!A2647,,MATCH(Histogram!$G$2,DataTable[#Headers],0))</f>
        <v>7.8902633526598702</v>
      </c>
    </row>
    <row r="2648" spans="1:1" x14ac:dyDescent="0.3">
      <c r="A2648">
        <f ca="1">OFFSET('Water Data'!A2648,,MATCH(Histogram!$G$2,DataTable[#Headers],0))</f>
        <v>11.907739829669801</v>
      </c>
    </row>
    <row r="2649" spans="1:1" x14ac:dyDescent="0.3">
      <c r="A2649">
        <f ca="1">OFFSET('Water Data'!A2649,,MATCH(Histogram!$G$2,DataTable[#Headers],0))</f>
        <v>8.81147224773704</v>
      </c>
    </row>
    <row r="2650" spans="1:1" x14ac:dyDescent="0.3">
      <c r="A2650">
        <f ca="1">OFFSET('Water Data'!A2650,,MATCH(Histogram!$G$2,DataTable[#Headers],0))</f>
        <v>4.1265813104151103</v>
      </c>
    </row>
    <row r="2651" spans="1:1" x14ac:dyDescent="0.3">
      <c r="A2651">
        <f ca="1">OFFSET('Water Data'!A2651,,MATCH(Histogram!$G$2,DataTable[#Headers],0))</f>
        <v>5.7353586586601804</v>
      </c>
    </row>
    <row r="2652" spans="1:1" x14ac:dyDescent="0.3">
      <c r="A2652">
        <f ca="1">OFFSET('Water Data'!A2652,,MATCH(Histogram!$G$2,DataTable[#Headers],0))</f>
        <v>8.0007758013224795</v>
      </c>
    </row>
    <row r="2653" spans="1:1" x14ac:dyDescent="0.3">
      <c r="A2653">
        <f ca="1">OFFSET('Water Data'!A2653,,MATCH(Histogram!$G$2,DataTable[#Headers],0))</f>
        <v>8.7750474701208407</v>
      </c>
    </row>
    <row r="2654" spans="1:1" x14ac:dyDescent="0.3">
      <c r="A2654">
        <f ca="1">OFFSET('Water Data'!A2654,,MATCH(Histogram!$G$2,DataTable[#Headers],0))</f>
        <v>8.3038310382494593</v>
      </c>
    </row>
    <row r="2655" spans="1:1" x14ac:dyDescent="0.3">
      <c r="A2655">
        <f ca="1">OFFSET('Water Data'!A2655,,MATCH(Histogram!$G$2,DataTable[#Headers],0))</f>
        <v>5.0822414316873603</v>
      </c>
    </row>
    <row r="2656" spans="1:1" x14ac:dyDescent="0.3">
      <c r="A2656">
        <f ca="1">OFFSET('Water Data'!A2656,,MATCH(Histogram!$G$2,DataTable[#Headers],0))</f>
        <v>5.8135464879933103</v>
      </c>
    </row>
    <row r="2657" spans="1:1" x14ac:dyDescent="0.3">
      <c r="A2657">
        <f ca="1">OFFSET('Water Data'!A2657,,MATCH(Histogram!$G$2,DataTable[#Headers],0))</f>
        <v>3.4223941642163802</v>
      </c>
    </row>
    <row r="2658" spans="1:1" x14ac:dyDescent="0.3">
      <c r="A2658">
        <f ca="1">OFFSET('Water Data'!A2658,,MATCH(Histogram!$G$2,DataTable[#Headers],0))</f>
        <v>5.9133748636247097</v>
      </c>
    </row>
    <row r="2659" spans="1:1" x14ac:dyDescent="0.3">
      <c r="A2659">
        <f ca="1">OFFSET('Water Data'!A2659,,MATCH(Histogram!$G$2,DataTable[#Headers],0))</f>
        <v>6.7830237396205799</v>
      </c>
    </row>
    <row r="2660" spans="1:1" x14ac:dyDescent="0.3">
      <c r="A2660">
        <f ca="1">OFFSET('Water Data'!A2660,,MATCH(Histogram!$G$2,DataTable[#Headers],0))</f>
        <v>6.8360599470154799</v>
      </c>
    </row>
    <row r="2661" spans="1:1" x14ac:dyDescent="0.3">
      <c r="A2661">
        <f ca="1">OFFSET('Water Data'!A2661,,MATCH(Histogram!$G$2,DataTable[#Headers],0))</f>
        <v>4.8843882286196001</v>
      </c>
    </row>
    <row r="2662" spans="1:1" x14ac:dyDescent="0.3">
      <c r="A2662">
        <f ca="1">OFFSET('Water Data'!A2662,,MATCH(Histogram!$G$2,DataTable[#Headers],0))</f>
        <v>8.3315532350543702</v>
      </c>
    </row>
    <row r="2663" spans="1:1" x14ac:dyDescent="0.3">
      <c r="A2663">
        <f ca="1">OFFSET('Water Data'!A2663,,MATCH(Histogram!$G$2,DataTable[#Headers],0))</f>
        <v>7.8196591539293596</v>
      </c>
    </row>
    <row r="2664" spans="1:1" x14ac:dyDescent="0.3">
      <c r="A2664">
        <f ca="1">OFFSET('Water Data'!A2664,,MATCH(Histogram!$G$2,DataTable[#Headers],0))</f>
        <v>5.4283569137452696</v>
      </c>
    </row>
    <row r="2665" spans="1:1" x14ac:dyDescent="0.3">
      <c r="A2665">
        <f ca="1">OFFSET('Water Data'!A2665,,MATCH(Histogram!$G$2,DataTable[#Headers],0))</f>
        <v>4.5566567190606504</v>
      </c>
    </row>
    <row r="2666" spans="1:1" x14ac:dyDescent="0.3">
      <c r="A2666">
        <f ca="1">OFFSET('Water Data'!A2666,,MATCH(Histogram!$G$2,DataTable[#Headers],0))</f>
        <v>7.3330034472053196</v>
      </c>
    </row>
    <row r="2667" spans="1:1" x14ac:dyDescent="0.3">
      <c r="A2667">
        <f ca="1">OFFSET('Water Data'!A2667,,MATCH(Histogram!$G$2,DataTable[#Headers],0))</f>
        <v>7.1143867193719403</v>
      </c>
    </row>
    <row r="2668" spans="1:1" x14ac:dyDescent="0.3">
      <c r="A2668">
        <f ca="1">OFFSET('Water Data'!A2668,,MATCH(Histogram!$G$2,DataTable[#Headers],0))</f>
        <v>6.3769504639914398</v>
      </c>
    </row>
    <row r="2669" spans="1:1" x14ac:dyDescent="0.3">
      <c r="A2669">
        <f ca="1">OFFSET('Water Data'!A2669,,MATCH(Histogram!$G$2,DataTable[#Headers],0))</f>
        <v>9.3382350184306393</v>
      </c>
    </row>
    <row r="2670" spans="1:1" x14ac:dyDescent="0.3">
      <c r="A2670">
        <f ca="1">OFFSET('Water Data'!A2670,,MATCH(Histogram!$G$2,DataTable[#Headers],0))</f>
        <v>7.080794504276815</v>
      </c>
    </row>
    <row r="2671" spans="1:1" x14ac:dyDescent="0.3">
      <c r="A2671">
        <f ca="1">OFFSET('Water Data'!A2671,,MATCH(Histogram!$G$2,DataTable[#Headers],0))</f>
        <v>8.9338776100857604</v>
      </c>
    </row>
    <row r="2672" spans="1:1" x14ac:dyDescent="0.3">
      <c r="A2672">
        <f ca="1">OFFSET('Water Data'!A2672,,MATCH(Histogram!$G$2,DataTable[#Headers],0))</f>
        <v>10.600589992057101</v>
      </c>
    </row>
    <row r="2673" spans="1:1" x14ac:dyDescent="0.3">
      <c r="A2673">
        <f ca="1">OFFSET('Water Data'!A2673,,MATCH(Histogram!$G$2,DataTable[#Headers],0))</f>
        <v>6.8388167067275303</v>
      </c>
    </row>
    <row r="2674" spans="1:1" x14ac:dyDescent="0.3">
      <c r="A2674">
        <f ca="1">OFFSET('Water Data'!A2674,,MATCH(Histogram!$G$2,DataTable[#Headers],0))</f>
        <v>5.6008765174706001</v>
      </c>
    </row>
    <row r="2675" spans="1:1" x14ac:dyDescent="0.3">
      <c r="A2675">
        <f ca="1">OFFSET('Water Data'!A2675,,MATCH(Histogram!$G$2,DataTable[#Headers],0))</f>
        <v>6.1025333060713498</v>
      </c>
    </row>
    <row r="2676" spans="1:1" x14ac:dyDescent="0.3">
      <c r="A2676">
        <f ca="1">OFFSET('Water Data'!A2676,,MATCH(Histogram!$G$2,DataTable[#Headers],0))</f>
        <v>6.4909229964553603</v>
      </c>
    </row>
    <row r="2677" spans="1:1" x14ac:dyDescent="0.3">
      <c r="A2677">
        <f ca="1">OFFSET('Water Data'!A2677,,MATCH(Histogram!$G$2,DataTable[#Headers],0))</f>
        <v>8.5069790700741201</v>
      </c>
    </row>
    <row r="2678" spans="1:1" x14ac:dyDescent="0.3">
      <c r="A2678">
        <f ca="1">OFFSET('Water Data'!A2678,,MATCH(Histogram!$G$2,DataTable[#Headers],0))</f>
        <v>7.4132883405347796</v>
      </c>
    </row>
    <row r="2679" spans="1:1" x14ac:dyDescent="0.3">
      <c r="A2679">
        <f ca="1">OFFSET('Water Data'!A2679,,MATCH(Histogram!$G$2,DataTable[#Headers],0))</f>
        <v>7.080794504276815</v>
      </c>
    </row>
    <row r="2680" spans="1:1" x14ac:dyDescent="0.3">
      <c r="A2680">
        <f ca="1">OFFSET('Water Data'!A2680,,MATCH(Histogram!$G$2,DataTable[#Headers],0))</f>
        <v>7.58623578790242</v>
      </c>
    </row>
    <row r="2681" spans="1:1" x14ac:dyDescent="0.3">
      <c r="A2681">
        <f ca="1">OFFSET('Water Data'!A2681,,MATCH(Histogram!$G$2,DataTable[#Headers],0))</f>
        <v>7.10334837514052</v>
      </c>
    </row>
    <row r="2682" spans="1:1" x14ac:dyDescent="0.3">
      <c r="A2682">
        <f ca="1">OFFSET('Water Data'!A2682,,MATCH(Histogram!$G$2,DataTable[#Headers],0))</f>
        <v>6.1534959239771103</v>
      </c>
    </row>
    <row r="2683" spans="1:1" x14ac:dyDescent="0.3">
      <c r="A2683">
        <f ca="1">OFFSET('Water Data'!A2683,,MATCH(Histogram!$G$2,DataTable[#Headers],0))</f>
        <v>2.3767680759599501</v>
      </c>
    </row>
    <row r="2684" spans="1:1" x14ac:dyDescent="0.3">
      <c r="A2684">
        <f ca="1">OFFSET('Water Data'!A2684,,MATCH(Histogram!$G$2,DataTable[#Headers],0))</f>
        <v>7.5148356659639397</v>
      </c>
    </row>
    <row r="2685" spans="1:1" x14ac:dyDescent="0.3">
      <c r="A2685">
        <f ca="1">OFFSET('Water Data'!A2685,,MATCH(Histogram!$G$2,DataTable[#Headers],0))</f>
        <v>7.4451892930609</v>
      </c>
    </row>
    <row r="2686" spans="1:1" x14ac:dyDescent="0.3">
      <c r="A2686">
        <f ca="1">OFFSET('Water Data'!A2686,,MATCH(Histogram!$G$2,DataTable[#Headers],0))</f>
        <v>4.8352977281809304</v>
      </c>
    </row>
    <row r="2687" spans="1:1" x14ac:dyDescent="0.3">
      <c r="A2687">
        <f ca="1">OFFSET('Water Data'!A2687,,MATCH(Histogram!$G$2,DataTable[#Headers],0))</f>
        <v>8.3762797246596108</v>
      </c>
    </row>
    <row r="2688" spans="1:1" x14ac:dyDescent="0.3">
      <c r="A2688">
        <f ca="1">OFFSET('Water Data'!A2688,,MATCH(Histogram!$G$2,DataTable[#Headers],0))</f>
        <v>7.9459090689348297</v>
      </c>
    </row>
    <row r="2689" spans="1:1" x14ac:dyDescent="0.3">
      <c r="A2689">
        <f ca="1">OFFSET('Water Data'!A2689,,MATCH(Histogram!$G$2,DataTable[#Headers],0))</f>
        <v>8.7277788763230699</v>
      </c>
    </row>
    <row r="2690" spans="1:1" x14ac:dyDescent="0.3">
      <c r="A2690">
        <f ca="1">OFFSET('Water Data'!A2690,,MATCH(Histogram!$G$2,DataTable[#Headers],0))</f>
        <v>6.0894308462971898</v>
      </c>
    </row>
    <row r="2691" spans="1:1" x14ac:dyDescent="0.3">
      <c r="A2691">
        <f ca="1">OFFSET('Water Data'!A2691,,MATCH(Histogram!$G$2,DataTable[#Headers],0))</f>
        <v>7.1723230752118203</v>
      </c>
    </row>
    <row r="2692" spans="1:1" x14ac:dyDescent="0.3">
      <c r="A2692">
        <f ca="1">OFFSET('Water Data'!A2692,,MATCH(Histogram!$G$2,DataTable[#Headers],0))</f>
        <v>8.3329534848445999</v>
      </c>
    </row>
    <row r="2693" spans="1:1" x14ac:dyDescent="0.3">
      <c r="A2693">
        <f ca="1">OFFSET('Water Data'!A2693,,MATCH(Histogram!$G$2,DataTable[#Headers],0))</f>
        <v>7.080794504276815</v>
      </c>
    </row>
    <row r="2694" spans="1:1" x14ac:dyDescent="0.3">
      <c r="A2694">
        <f ca="1">OFFSET('Water Data'!A2694,,MATCH(Histogram!$G$2,DataTable[#Headers],0))</f>
        <v>4.56337064348432</v>
      </c>
    </row>
    <row r="2695" spans="1:1" x14ac:dyDescent="0.3">
      <c r="A2695">
        <f ca="1">OFFSET('Water Data'!A2695,,MATCH(Histogram!$G$2,DataTable[#Headers],0))</f>
        <v>7.080794504276815</v>
      </c>
    </row>
    <row r="2696" spans="1:1" x14ac:dyDescent="0.3">
      <c r="A2696">
        <f ca="1">OFFSET('Water Data'!A2696,,MATCH(Histogram!$G$2,DataTable[#Headers],0))</f>
        <v>3.67684499338477</v>
      </c>
    </row>
    <row r="2697" spans="1:1" x14ac:dyDescent="0.3">
      <c r="A2697">
        <f ca="1">OFFSET('Water Data'!A2697,,MATCH(Histogram!$G$2,DataTable[#Headers],0))</f>
        <v>7.080794504276815</v>
      </c>
    </row>
    <row r="2698" spans="1:1" x14ac:dyDescent="0.3">
      <c r="A2698">
        <f ca="1">OFFSET('Water Data'!A2698,,MATCH(Histogram!$G$2,DataTable[#Headers],0))</f>
        <v>7.8890797349062103</v>
      </c>
    </row>
    <row r="2699" spans="1:1" x14ac:dyDescent="0.3">
      <c r="A2699">
        <f ca="1">OFFSET('Water Data'!A2699,,MATCH(Histogram!$G$2,DataTable[#Headers],0))</f>
        <v>5.5257685450431397</v>
      </c>
    </row>
    <row r="2700" spans="1:1" x14ac:dyDescent="0.3">
      <c r="A2700">
        <f ca="1">OFFSET('Water Data'!A2700,,MATCH(Histogram!$G$2,DataTable[#Headers],0))</f>
        <v>4.8580556015932901</v>
      </c>
    </row>
    <row r="2701" spans="1:1" x14ac:dyDescent="0.3">
      <c r="A2701">
        <f ca="1">OFFSET('Water Data'!A2701,,MATCH(Histogram!$G$2,DataTable[#Headers],0))</f>
        <v>3.2728200975185402</v>
      </c>
    </row>
    <row r="2702" spans="1:1" x14ac:dyDescent="0.3">
      <c r="A2702">
        <f ca="1">OFFSET('Water Data'!A2702,,MATCH(Histogram!$G$2,DataTable[#Headers],0))</f>
        <v>7.11757865835005</v>
      </c>
    </row>
    <row r="2703" spans="1:1" x14ac:dyDescent="0.3">
      <c r="A2703">
        <f ca="1">OFFSET('Water Data'!A2703,,MATCH(Histogram!$G$2,DataTable[#Headers],0))</f>
        <v>7.8222573629017802</v>
      </c>
    </row>
    <row r="2704" spans="1:1" x14ac:dyDescent="0.3">
      <c r="A2704">
        <f ca="1">OFFSET('Water Data'!A2704,,MATCH(Histogram!$G$2,DataTable[#Headers],0))</f>
        <v>4.3340578055145302</v>
      </c>
    </row>
    <row r="2705" spans="1:1" x14ac:dyDescent="0.3">
      <c r="A2705">
        <f ca="1">OFFSET('Water Data'!A2705,,MATCH(Histogram!$G$2,DataTable[#Headers],0))</f>
        <v>7.080794504276815</v>
      </c>
    </row>
    <row r="2706" spans="1:1" x14ac:dyDescent="0.3">
      <c r="A2706">
        <f ca="1">OFFSET('Water Data'!A2706,,MATCH(Histogram!$G$2,DataTable[#Headers],0))</f>
        <v>8.83958390221615</v>
      </c>
    </row>
    <row r="2707" spans="1:1" x14ac:dyDescent="0.3">
      <c r="A2707">
        <f ca="1">OFFSET('Water Data'!A2707,,MATCH(Histogram!$G$2,DataTable[#Headers],0))</f>
        <v>5.2906668768471699</v>
      </c>
    </row>
    <row r="2708" spans="1:1" x14ac:dyDescent="0.3">
      <c r="A2708">
        <f ca="1">OFFSET('Water Data'!A2708,,MATCH(Histogram!$G$2,DataTable[#Headers],0))</f>
        <v>7.8732716926691904</v>
      </c>
    </row>
    <row r="2709" spans="1:1" x14ac:dyDescent="0.3">
      <c r="A2709">
        <f ca="1">OFFSET('Water Data'!A2709,,MATCH(Histogram!$G$2,DataTable[#Headers],0))</f>
        <v>7.1484409318923303</v>
      </c>
    </row>
    <row r="2710" spans="1:1" x14ac:dyDescent="0.3">
      <c r="A2710">
        <f ca="1">OFFSET('Water Data'!A2710,,MATCH(Histogram!$G$2,DataTable[#Headers],0))</f>
        <v>6.45360520939452</v>
      </c>
    </row>
    <row r="2711" spans="1:1" x14ac:dyDescent="0.3">
      <c r="A2711">
        <f ca="1">OFFSET('Water Data'!A2711,,MATCH(Histogram!$G$2,DataTable[#Headers],0))</f>
        <v>7.080794504276815</v>
      </c>
    </row>
    <row r="2712" spans="1:1" x14ac:dyDescent="0.3">
      <c r="A2712">
        <f ca="1">OFFSET('Water Data'!A2712,,MATCH(Histogram!$G$2,DataTable[#Headers],0))</f>
        <v>5.6541189434593502</v>
      </c>
    </row>
    <row r="2713" spans="1:1" x14ac:dyDescent="0.3">
      <c r="A2713">
        <f ca="1">OFFSET('Water Data'!A2713,,MATCH(Histogram!$G$2,DataTable[#Headers],0))</f>
        <v>7.6506832372610099</v>
      </c>
    </row>
    <row r="2714" spans="1:1" x14ac:dyDescent="0.3">
      <c r="A2714">
        <f ca="1">OFFSET('Water Data'!A2714,,MATCH(Histogram!$G$2,DataTable[#Headers],0))</f>
        <v>6.4182030571970801</v>
      </c>
    </row>
    <row r="2715" spans="1:1" x14ac:dyDescent="0.3">
      <c r="A2715">
        <f ca="1">OFFSET('Water Data'!A2715,,MATCH(Histogram!$G$2,DataTable[#Headers],0))</f>
        <v>6.8480001125949004</v>
      </c>
    </row>
    <row r="2716" spans="1:1" x14ac:dyDescent="0.3">
      <c r="A2716">
        <f ca="1">OFFSET('Water Data'!A2716,,MATCH(Histogram!$G$2,DataTable[#Headers],0))</f>
        <v>6.9916851529287802</v>
      </c>
    </row>
    <row r="2717" spans="1:1" x14ac:dyDescent="0.3">
      <c r="A2717">
        <f ca="1">OFFSET('Water Data'!A2717,,MATCH(Histogram!$G$2,DataTable[#Headers],0))</f>
        <v>5.9247994690063397</v>
      </c>
    </row>
    <row r="2718" spans="1:1" x14ac:dyDescent="0.3">
      <c r="A2718">
        <f ca="1">OFFSET('Water Data'!A2718,,MATCH(Histogram!$G$2,DataTable[#Headers],0))</f>
        <v>7.5266803950364896</v>
      </c>
    </row>
    <row r="2719" spans="1:1" x14ac:dyDescent="0.3">
      <c r="A2719">
        <f ca="1">OFFSET('Water Data'!A2719,,MATCH(Histogram!$G$2,DataTable[#Headers],0))</f>
        <v>7.080794504276815</v>
      </c>
    </row>
    <row r="2720" spans="1:1" x14ac:dyDescent="0.3">
      <c r="A2720">
        <f ca="1">OFFSET('Water Data'!A2720,,MATCH(Histogram!$G$2,DataTable[#Headers],0))</f>
        <v>5.3246414310453201</v>
      </c>
    </row>
    <row r="2721" spans="1:1" x14ac:dyDescent="0.3">
      <c r="A2721">
        <f ca="1">OFFSET('Water Data'!A2721,,MATCH(Histogram!$G$2,DataTable[#Headers],0))</f>
        <v>9.0383260689742198</v>
      </c>
    </row>
    <row r="2722" spans="1:1" x14ac:dyDescent="0.3">
      <c r="A2722">
        <f ca="1">OFFSET('Water Data'!A2722,,MATCH(Histogram!$G$2,DataTable[#Headers],0))</f>
        <v>5.9459886432509501</v>
      </c>
    </row>
    <row r="2723" spans="1:1" x14ac:dyDescent="0.3">
      <c r="A2723">
        <f ca="1">OFFSET('Water Data'!A2723,,MATCH(Histogram!$G$2,DataTable[#Headers],0))</f>
        <v>6.1950868579847702</v>
      </c>
    </row>
    <row r="2724" spans="1:1" x14ac:dyDescent="0.3">
      <c r="A2724">
        <f ca="1">OFFSET('Water Data'!A2724,,MATCH(Histogram!$G$2,DataTable[#Headers],0))</f>
        <v>9.0628223245927799</v>
      </c>
    </row>
    <row r="2725" spans="1:1" x14ac:dyDescent="0.3">
      <c r="A2725">
        <f ca="1">OFFSET('Water Data'!A2725,,MATCH(Histogram!$G$2,DataTable[#Headers],0))</f>
        <v>7.1374286974356496</v>
      </c>
    </row>
    <row r="2726" spans="1:1" x14ac:dyDescent="0.3">
      <c r="A2726">
        <f ca="1">OFFSET('Water Data'!A2726,,MATCH(Histogram!$G$2,DataTable[#Headers],0))</f>
        <v>6.2320105564596702</v>
      </c>
    </row>
    <row r="2727" spans="1:1" x14ac:dyDescent="0.3">
      <c r="A2727">
        <f ca="1">OFFSET('Water Data'!A2727,,MATCH(Histogram!$G$2,DataTable[#Headers],0))</f>
        <v>7.7808686792429</v>
      </c>
    </row>
    <row r="2728" spans="1:1" x14ac:dyDescent="0.3">
      <c r="A2728">
        <f ca="1">OFFSET('Water Data'!A2728,,MATCH(Histogram!$G$2,DataTable[#Headers],0))</f>
        <v>7.1500461150620396</v>
      </c>
    </row>
    <row r="2729" spans="1:1" x14ac:dyDescent="0.3">
      <c r="A2729">
        <f ca="1">OFFSET('Water Data'!A2729,,MATCH(Histogram!$G$2,DataTable[#Headers],0))</f>
        <v>4.57412468210907</v>
      </c>
    </row>
    <row r="2730" spans="1:1" x14ac:dyDescent="0.3">
      <c r="A2730">
        <f ca="1">OFFSET('Water Data'!A2730,,MATCH(Histogram!$G$2,DataTable[#Headers],0))</f>
        <v>6.17931207765153</v>
      </c>
    </row>
    <row r="2731" spans="1:1" x14ac:dyDescent="0.3">
      <c r="A2731">
        <f ca="1">OFFSET('Water Data'!A2731,,MATCH(Histogram!$G$2,DataTable[#Headers],0))</f>
        <v>5.5663284627547798</v>
      </c>
    </row>
    <row r="2732" spans="1:1" x14ac:dyDescent="0.3">
      <c r="A2732">
        <f ca="1">OFFSET('Water Data'!A2732,,MATCH(Histogram!$G$2,DataTable[#Headers],0))</f>
        <v>7.080794504276815</v>
      </c>
    </row>
    <row r="2733" spans="1:1" x14ac:dyDescent="0.3">
      <c r="A2733">
        <f ca="1">OFFSET('Water Data'!A2733,,MATCH(Histogram!$G$2,DataTable[#Headers],0))</f>
        <v>7.1851677143430397</v>
      </c>
    </row>
    <row r="2734" spans="1:1" x14ac:dyDescent="0.3">
      <c r="A2734">
        <f ca="1">OFFSET('Water Data'!A2734,,MATCH(Histogram!$G$2,DataTable[#Headers],0))</f>
        <v>7.080794504276815</v>
      </c>
    </row>
    <row r="2735" spans="1:1" x14ac:dyDescent="0.3">
      <c r="A2735">
        <f ca="1">OFFSET('Water Data'!A2735,,MATCH(Histogram!$G$2,DataTable[#Headers],0))</f>
        <v>6.9904526766333897</v>
      </c>
    </row>
    <row r="2736" spans="1:1" x14ac:dyDescent="0.3">
      <c r="A2736">
        <f ca="1">OFFSET('Water Data'!A2736,,MATCH(Histogram!$G$2,DataTable[#Headers],0))</f>
        <v>5.8107420572362098</v>
      </c>
    </row>
    <row r="2737" spans="1:1" x14ac:dyDescent="0.3">
      <c r="A2737">
        <f ca="1">OFFSET('Water Data'!A2737,,MATCH(Histogram!$G$2,DataTable[#Headers],0))</f>
        <v>7.44416585199669</v>
      </c>
    </row>
    <row r="2738" spans="1:1" x14ac:dyDescent="0.3">
      <c r="A2738">
        <f ca="1">OFFSET('Water Data'!A2738,,MATCH(Histogram!$G$2,DataTable[#Headers],0))</f>
        <v>4.3748776316896398</v>
      </c>
    </row>
    <row r="2739" spans="1:1" x14ac:dyDescent="0.3">
      <c r="A2739">
        <f ca="1">OFFSET('Water Data'!A2739,,MATCH(Histogram!$G$2,DataTable[#Headers],0))</f>
        <v>6.6025397715174003</v>
      </c>
    </row>
    <row r="2740" spans="1:1" x14ac:dyDescent="0.3">
      <c r="A2740">
        <f ca="1">OFFSET('Water Data'!A2740,,MATCH(Histogram!$G$2,DataTable[#Headers],0))</f>
        <v>6.8574937578034696</v>
      </c>
    </row>
    <row r="2741" spans="1:1" x14ac:dyDescent="0.3">
      <c r="A2741">
        <f ca="1">OFFSET('Water Data'!A2741,,MATCH(Histogram!$G$2,DataTable[#Headers],0))</f>
        <v>7.080794504276815</v>
      </c>
    </row>
    <row r="2742" spans="1:1" x14ac:dyDescent="0.3">
      <c r="A2742">
        <f ca="1">OFFSET('Water Data'!A2742,,MATCH(Histogram!$G$2,DataTable[#Headers],0))</f>
        <v>6.7898208214542102</v>
      </c>
    </row>
    <row r="2743" spans="1:1" x14ac:dyDescent="0.3">
      <c r="A2743">
        <f ca="1">OFFSET('Water Data'!A2743,,MATCH(Histogram!$G$2,DataTable[#Headers],0))</f>
        <v>8.5603492909808399</v>
      </c>
    </row>
    <row r="2744" spans="1:1" x14ac:dyDescent="0.3">
      <c r="A2744">
        <f ca="1">OFFSET('Water Data'!A2744,,MATCH(Histogram!$G$2,DataTable[#Headers],0))</f>
        <v>7.080794504276815</v>
      </c>
    </row>
    <row r="2745" spans="1:1" x14ac:dyDescent="0.3">
      <c r="A2745">
        <f ca="1">OFFSET('Water Data'!A2745,,MATCH(Histogram!$G$2,DataTable[#Headers],0))</f>
        <v>8.2770581978168902</v>
      </c>
    </row>
    <row r="2746" spans="1:1" x14ac:dyDescent="0.3">
      <c r="A2746">
        <f ca="1">OFFSET('Water Data'!A2746,,MATCH(Histogram!$G$2,DataTable[#Headers],0))</f>
        <v>7.080794504276815</v>
      </c>
    </row>
    <row r="2747" spans="1:1" x14ac:dyDescent="0.3">
      <c r="A2747">
        <f ca="1">OFFSET('Water Data'!A2747,,MATCH(Histogram!$G$2,DataTable[#Headers],0))</f>
        <v>6.9212570433408596</v>
      </c>
    </row>
    <row r="2748" spans="1:1" x14ac:dyDescent="0.3">
      <c r="A2748">
        <f ca="1">OFFSET('Water Data'!A2748,,MATCH(Histogram!$G$2,DataTable[#Headers],0))</f>
        <v>5.6369235600260001</v>
      </c>
    </row>
    <row r="2749" spans="1:1" x14ac:dyDescent="0.3">
      <c r="A2749">
        <f ca="1">OFFSET('Water Data'!A2749,,MATCH(Histogram!$G$2,DataTable[#Headers],0))</f>
        <v>6.6075033107019401</v>
      </c>
    </row>
    <row r="2750" spans="1:1" x14ac:dyDescent="0.3">
      <c r="A2750">
        <f ca="1">OFFSET('Water Data'!A2750,,MATCH(Histogram!$G$2,DataTable[#Headers],0))</f>
        <v>4.9514135201546399</v>
      </c>
    </row>
    <row r="2751" spans="1:1" x14ac:dyDescent="0.3">
      <c r="A2751">
        <f ca="1">OFFSET('Water Data'!A2751,,MATCH(Histogram!$G$2,DataTable[#Headers],0))</f>
        <v>5.9131329325973798</v>
      </c>
    </row>
    <row r="2752" spans="1:1" x14ac:dyDescent="0.3">
      <c r="A2752">
        <f ca="1">OFFSET('Water Data'!A2752,,MATCH(Histogram!$G$2,DataTable[#Headers],0))</f>
        <v>7.080794504276815</v>
      </c>
    </row>
    <row r="2753" spans="1:1" x14ac:dyDescent="0.3">
      <c r="A2753">
        <f ca="1">OFFSET('Water Data'!A2753,,MATCH(Histogram!$G$2,DataTable[#Headers],0))</f>
        <v>5.7962369020096398</v>
      </c>
    </row>
    <row r="2754" spans="1:1" x14ac:dyDescent="0.3">
      <c r="A2754">
        <f ca="1">OFFSET('Water Data'!A2754,,MATCH(Histogram!$G$2,DataTable[#Headers],0))</f>
        <v>5.0396731039151703</v>
      </c>
    </row>
    <row r="2755" spans="1:1" x14ac:dyDescent="0.3">
      <c r="A2755">
        <f ca="1">OFFSET('Water Data'!A2755,,MATCH(Histogram!$G$2,DataTable[#Headers],0))</f>
        <v>6.16351901535936</v>
      </c>
    </row>
    <row r="2756" spans="1:1" x14ac:dyDescent="0.3">
      <c r="A2756">
        <f ca="1">OFFSET('Water Data'!A2756,,MATCH(Histogram!$G$2,DataTable[#Headers],0))</f>
        <v>6.3391428264182998</v>
      </c>
    </row>
    <row r="2757" spans="1:1" x14ac:dyDescent="0.3">
      <c r="A2757">
        <f ca="1">OFFSET('Water Data'!A2757,,MATCH(Histogram!$G$2,DataTable[#Headers],0))</f>
        <v>7.6106727764539599</v>
      </c>
    </row>
    <row r="2758" spans="1:1" x14ac:dyDescent="0.3">
      <c r="A2758">
        <f ca="1">OFFSET('Water Data'!A2758,,MATCH(Histogram!$G$2,DataTable[#Headers],0))</f>
        <v>5.7820790338549504</v>
      </c>
    </row>
    <row r="2759" spans="1:1" x14ac:dyDescent="0.3">
      <c r="A2759">
        <f ca="1">OFFSET('Water Data'!A2759,,MATCH(Histogram!$G$2,DataTable[#Headers],0))</f>
        <v>6.4515035432123202</v>
      </c>
    </row>
    <row r="2760" spans="1:1" x14ac:dyDescent="0.3">
      <c r="A2760">
        <f ca="1">OFFSET('Water Data'!A2760,,MATCH(Histogram!$G$2,DataTable[#Headers],0))</f>
        <v>7.080794504276815</v>
      </c>
    </row>
    <row r="2761" spans="1:1" x14ac:dyDescent="0.3">
      <c r="A2761">
        <f ca="1">OFFSET('Water Data'!A2761,,MATCH(Histogram!$G$2,DataTable[#Headers],0))</f>
        <v>6.9204487000696897</v>
      </c>
    </row>
    <row r="2762" spans="1:1" x14ac:dyDescent="0.3">
      <c r="A2762">
        <f ca="1">OFFSET('Water Data'!A2762,,MATCH(Histogram!$G$2,DataTable[#Headers],0))</f>
        <v>6.5491876014265804</v>
      </c>
    </row>
    <row r="2763" spans="1:1" x14ac:dyDescent="0.3">
      <c r="A2763">
        <f ca="1">OFFSET('Water Data'!A2763,,MATCH(Histogram!$G$2,DataTable[#Headers],0))</f>
        <v>6.3932313449189202</v>
      </c>
    </row>
    <row r="2764" spans="1:1" x14ac:dyDescent="0.3">
      <c r="A2764">
        <f ca="1">OFFSET('Water Data'!A2764,,MATCH(Histogram!$G$2,DataTable[#Headers],0))</f>
        <v>6.1002453910929999</v>
      </c>
    </row>
    <row r="2765" spans="1:1" x14ac:dyDescent="0.3">
      <c r="A2765">
        <f ca="1">OFFSET('Water Data'!A2765,,MATCH(Histogram!$G$2,DataTable[#Headers],0))</f>
        <v>6.3594313098556299</v>
      </c>
    </row>
    <row r="2766" spans="1:1" x14ac:dyDescent="0.3">
      <c r="A2766">
        <f ca="1">OFFSET('Water Data'!A2766,,MATCH(Histogram!$G$2,DataTable[#Headers],0))</f>
        <v>6.27247499090128</v>
      </c>
    </row>
    <row r="2767" spans="1:1" x14ac:dyDescent="0.3">
      <c r="A2767">
        <f ca="1">OFFSET('Water Data'!A2767,,MATCH(Histogram!$G$2,DataTable[#Headers],0))</f>
        <v>7.080794504276815</v>
      </c>
    </row>
    <row r="2768" spans="1:1" x14ac:dyDescent="0.3">
      <c r="A2768">
        <f ca="1">OFFSET('Water Data'!A2768,,MATCH(Histogram!$G$2,DataTable[#Headers],0))</f>
        <v>7.4938438608544597</v>
      </c>
    </row>
    <row r="2769" spans="1:1" x14ac:dyDescent="0.3">
      <c r="A2769">
        <f ca="1">OFFSET('Water Data'!A2769,,MATCH(Histogram!$G$2,DataTable[#Headers],0))</f>
        <v>7.6352646921624796</v>
      </c>
    </row>
    <row r="2770" spans="1:1" x14ac:dyDescent="0.3">
      <c r="A2770">
        <f ca="1">OFFSET('Water Data'!A2770,,MATCH(Histogram!$G$2,DataTable[#Headers],0))</f>
        <v>9.0976174174746909</v>
      </c>
    </row>
    <row r="2771" spans="1:1" x14ac:dyDescent="0.3">
      <c r="A2771">
        <f ca="1">OFFSET('Water Data'!A2771,,MATCH(Histogram!$G$2,DataTable[#Headers],0))</f>
        <v>8.0401441673432892</v>
      </c>
    </row>
    <row r="2772" spans="1:1" x14ac:dyDescent="0.3">
      <c r="A2772">
        <f ca="1">OFFSET('Water Data'!A2772,,MATCH(Histogram!$G$2,DataTable[#Headers],0))</f>
        <v>7.2969088823873296</v>
      </c>
    </row>
    <row r="2773" spans="1:1" x14ac:dyDescent="0.3">
      <c r="A2773">
        <f ca="1">OFFSET('Water Data'!A2773,,MATCH(Histogram!$G$2,DataTable[#Headers],0))</f>
        <v>8.2268080342949901</v>
      </c>
    </row>
    <row r="2774" spans="1:1" x14ac:dyDescent="0.3">
      <c r="A2774">
        <f ca="1">OFFSET('Water Data'!A2774,,MATCH(Histogram!$G$2,DataTable[#Headers],0))</f>
        <v>8.0141830720608702</v>
      </c>
    </row>
    <row r="2775" spans="1:1" x14ac:dyDescent="0.3">
      <c r="A2775">
        <f ca="1">OFFSET('Water Data'!A2775,,MATCH(Histogram!$G$2,DataTable[#Headers],0))</f>
        <v>9.2528933973573597</v>
      </c>
    </row>
    <row r="2776" spans="1:1" x14ac:dyDescent="0.3">
      <c r="A2776">
        <f ca="1">OFFSET('Water Data'!A2776,,MATCH(Histogram!$G$2,DataTable[#Headers],0))</f>
        <v>7.28811270681617</v>
      </c>
    </row>
    <row r="2777" spans="1:1" x14ac:dyDescent="0.3">
      <c r="A2777">
        <f ca="1">OFFSET('Water Data'!A2777,,MATCH(Histogram!$G$2,DataTable[#Headers],0))</f>
        <v>4.8654442680850103</v>
      </c>
    </row>
    <row r="2778" spans="1:1" x14ac:dyDescent="0.3">
      <c r="A2778">
        <f ca="1">OFFSET('Water Data'!A2778,,MATCH(Histogram!$G$2,DataTable[#Headers],0))</f>
        <v>4.7628286593289397</v>
      </c>
    </row>
    <row r="2779" spans="1:1" x14ac:dyDescent="0.3">
      <c r="A2779">
        <f ca="1">OFFSET('Water Data'!A2779,,MATCH(Histogram!$G$2,DataTable[#Headers],0))</f>
        <v>5.14150687671426</v>
      </c>
    </row>
    <row r="2780" spans="1:1" x14ac:dyDescent="0.3">
      <c r="A2780">
        <f ca="1">OFFSET('Water Data'!A2780,,MATCH(Histogram!$G$2,DataTable[#Headers],0))</f>
        <v>4.8863798036263901</v>
      </c>
    </row>
    <row r="2781" spans="1:1" x14ac:dyDescent="0.3">
      <c r="A2781">
        <f ca="1">OFFSET('Water Data'!A2781,,MATCH(Histogram!$G$2,DataTable[#Headers],0))</f>
        <v>9.4541194481046293</v>
      </c>
    </row>
    <row r="2782" spans="1:1" x14ac:dyDescent="0.3">
      <c r="A2782">
        <f ca="1">OFFSET('Water Data'!A2782,,MATCH(Histogram!$G$2,DataTable[#Headers],0))</f>
        <v>7.0005232207227301</v>
      </c>
    </row>
    <row r="2783" spans="1:1" x14ac:dyDescent="0.3">
      <c r="A2783">
        <f ca="1">OFFSET('Water Data'!A2783,,MATCH(Histogram!$G$2,DataTable[#Headers],0))</f>
        <v>8.3239821501247402</v>
      </c>
    </row>
    <row r="2784" spans="1:1" x14ac:dyDescent="0.3">
      <c r="A2784">
        <f ca="1">OFFSET('Water Data'!A2784,,MATCH(Histogram!$G$2,DataTable[#Headers],0))</f>
        <v>6.6431587121356097</v>
      </c>
    </row>
    <row r="2785" spans="1:1" x14ac:dyDescent="0.3">
      <c r="A2785">
        <f ca="1">OFFSET('Water Data'!A2785,,MATCH(Histogram!$G$2,DataTable[#Headers],0))</f>
        <v>7.080794504276815</v>
      </c>
    </row>
    <row r="2786" spans="1:1" x14ac:dyDescent="0.3">
      <c r="A2786">
        <f ca="1">OFFSET('Water Data'!A2786,,MATCH(Histogram!$G$2,DataTable[#Headers],0))</f>
        <v>6.7586564705817498</v>
      </c>
    </row>
    <row r="2787" spans="1:1" x14ac:dyDescent="0.3">
      <c r="A2787">
        <f ca="1">OFFSET('Water Data'!A2787,,MATCH(Histogram!$G$2,DataTable[#Headers],0))</f>
        <v>8.6288934154922998</v>
      </c>
    </row>
    <row r="2788" spans="1:1" x14ac:dyDescent="0.3">
      <c r="A2788">
        <f ca="1">OFFSET('Water Data'!A2788,,MATCH(Histogram!$G$2,DataTable[#Headers],0))</f>
        <v>9.7947178485215094</v>
      </c>
    </row>
    <row r="2789" spans="1:1" x14ac:dyDescent="0.3">
      <c r="A2789">
        <f ca="1">OFFSET('Water Data'!A2789,,MATCH(Histogram!$G$2,DataTable[#Headers],0))</f>
        <v>5.3760782920343599</v>
      </c>
    </row>
    <row r="2790" spans="1:1" x14ac:dyDescent="0.3">
      <c r="A2790">
        <f ca="1">OFFSET('Water Data'!A2790,,MATCH(Histogram!$G$2,DataTable[#Headers],0))</f>
        <v>5.6033259608766803</v>
      </c>
    </row>
    <row r="2791" spans="1:1" x14ac:dyDescent="0.3">
      <c r="A2791">
        <f ca="1">OFFSET('Water Data'!A2791,,MATCH(Histogram!$G$2,DataTable[#Headers],0))</f>
        <v>8.5924177141562499</v>
      </c>
    </row>
    <row r="2792" spans="1:1" x14ac:dyDescent="0.3">
      <c r="A2792">
        <f ca="1">OFFSET('Water Data'!A2792,,MATCH(Histogram!$G$2,DataTable[#Headers],0))</f>
        <v>7.2667814855447901</v>
      </c>
    </row>
    <row r="2793" spans="1:1" x14ac:dyDescent="0.3">
      <c r="A2793">
        <f ca="1">OFFSET('Water Data'!A2793,,MATCH(Histogram!$G$2,DataTable[#Headers],0))</f>
        <v>8.0646528090509797</v>
      </c>
    </row>
    <row r="2794" spans="1:1" x14ac:dyDescent="0.3">
      <c r="A2794">
        <f ca="1">OFFSET('Water Data'!A2794,,MATCH(Histogram!$G$2,DataTable[#Headers],0))</f>
        <v>7.080794504276815</v>
      </c>
    </row>
    <row r="2795" spans="1:1" x14ac:dyDescent="0.3">
      <c r="A2795">
        <f ca="1">OFFSET('Water Data'!A2795,,MATCH(Histogram!$G$2,DataTable[#Headers],0))</f>
        <v>6.3364565024325001</v>
      </c>
    </row>
    <row r="2796" spans="1:1" x14ac:dyDescent="0.3">
      <c r="A2796">
        <f ca="1">OFFSET('Water Data'!A2796,,MATCH(Histogram!$G$2,DataTable[#Headers],0))</f>
        <v>6.16634822292695</v>
      </c>
    </row>
    <row r="2797" spans="1:1" x14ac:dyDescent="0.3">
      <c r="A2797">
        <f ca="1">OFFSET('Water Data'!A2797,,MATCH(Histogram!$G$2,DataTable[#Headers],0))</f>
        <v>4.5333991136321297</v>
      </c>
    </row>
    <row r="2798" spans="1:1" x14ac:dyDescent="0.3">
      <c r="A2798">
        <f ca="1">OFFSET('Water Data'!A2798,,MATCH(Histogram!$G$2,DataTable[#Headers],0))</f>
        <v>8.9516521354872598</v>
      </c>
    </row>
    <row r="2799" spans="1:1" x14ac:dyDescent="0.3">
      <c r="A2799">
        <f ca="1">OFFSET('Water Data'!A2799,,MATCH(Histogram!$G$2,DataTable[#Headers],0))</f>
        <v>7.2107737020679004</v>
      </c>
    </row>
    <row r="2800" spans="1:1" x14ac:dyDescent="0.3">
      <c r="A2800">
        <f ca="1">OFFSET('Water Data'!A2800,,MATCH(Histogram!$G$2,DataTable[#Headers],0))</f>
        <v>4.2382825248083202</v>
      </c>
    </row>
    <row r="2801" spans="1:1" x14ac:dyDescent="0.3">
      <c r="A2801">
        <f ca="1">OFFSET('Water Data'!A2801,,MATCH(Histogram!$G$2,DataTable[#Headers],0))</f>
        <v>8.2640905163521996</v>
      </c>
    </row>
    <row r="2802" spans="1:1" x14ac:dyDescent="0.3">
      <c r="A2802">
        <f ca="1">OFFSET('Water Data'!A2802,,MATCH(Histogram!$G$2,DataTable[#Headers],0))</f>
        <v>7.8933127111154198</v>
      </c>
    </row>
    <row r="2803" spans="1:1" x14ac:dyDescent="0.3">
      <c r="A2803">
        <f ca="1">OFFSET('Water Data'!A2803,,MATCH(Histogram!$G$2,DataTable[#Headers],0))</f>
        <v>4.85558776046103</v>
      </c>
    </row>
    <row r="2804" spans="1:1" x14ac:dyDescent="0.3">
      <c r="A2804">
        <f ca="1">OFFSET('Water Data'!A2804,,MATCH(Histogram!$G$2,DataTable[#Headers],0))</f>
        <v>5.2304539690968799</v>
      </c>
    </row>
    <row r="2805" spans="1:1" x14ac:dyDescent="0.3">
      <c r="A2805">
        <f ca="1">OFFSET('Water Data'!A2805,,MATCH(Histogram!$G$2,DataTable[#Headers],0))</f>
        <v>7.0172953986266302</v>
      </c>
    </row>
    <row r="2806" spans="1:1" x14ac:dyDescent="0.3">
      <c r="A2806">
        <f ca="1">OFFSET('Water Data'!A2806,,MATCH(Histogram!$G$2,DataTable[#Headers],0))</f>
        <v>4.9419721568281103</v>
      </c>
    </row>
    <row r="2807" spans="1:1" x14ac:dyDescent="0.3">
      <c r="A2807">
        <f ca="1">OFFSET('Water Data'!A2807,,MATCH(Histogram!$G$2,DataTable[#Headers],0))</f>
        <v>9.6382222682271905</v>
      </c>
    </row>
    <row r="2808" spans="1:1" x14ac:dyDescent="0.3">
      <c r="A2808">
        <f ca="1">OFFSET('Water Data'!A2808,,MATCH(Histogram!$G$2,DataTable[#Headers],0))</f>
        <v>7.3373998496974204</v>
      </c>
    </row>
    <row r="2809" spans="1:1" x14ac:dyDescent="0.3">
      <c r="A2809">
        <f ca="1">OFFSET('Water Data'!A2809,,MATCH(Histogram!$G$2,DataTable[#Headers],0))</f>
        <v>7.080794504276815</v>
      </c>
    </row>
    <row r="2810" spans="1:1" x14ac:dyDescent="0.3">
      <c r="A2810">
        <f ca="1">OFFSET('Water Data'!A2810,,MATCH(Histogram!$G$2,DataTable[#Headers],0))</f>
        <v>7.080794504276815</v>
      </c>
    </row>
    <row r="2811" spans="1:1" x14ac:dyDescent="0.3">
      <c r="A2811">
        <f ca="1">OFFSET('Water Data'!A2811,,MATCH(Histogram!$G$2,DataTable[#Headers],0))</f>
        <v>8.2575965246703102</v>
      </c>
    </row>
    <row r="2812" spans="1:1" x14ac:dyDescent="0.3">
      <c r="A2812">
        <f ca="1">OFFSET('Water Data'!A2812,,MATCH(Histogram!$G$2,DataTable[#Headers],0))</f>
        <v>8.3152676200310793</v>
      </c>
    </row>
    <row r="2813" spans="1:1" x14ac:dyDescent="0.3">
      <c r="A2813">
        <f ca="1">OFFSET('Water Data'!A2813,,MATCH(Histogram!$G$2,DataTable[#Headers],0))</f>
        <v>7.080794504276815</v>
      </c>
    </row>
    <row r="2814" spans="1:1" x14ac:dyDescent="0.3">
      <c r="A2814">
        <f ca="1">OFFSET('Water Data'!A2814,,MATCH(Histogram!$G$2,DataTable[#Headers],0))</f>
        <v>7.1715935545348399</v>
      </c>
    </row>
    <row r="2815" spans="1:1" x14ac:dyDescent="0.3">
      <c r="A2815">
        <f ca="1">OFFSET('Water Data'!A2815,,MATCH(Histogram!$G$2,DataTable[#Headers],0))</f>
        <v>6.9412789044310497</v>
      </c>
    </row>
    <row r="2816" spans="1:1" x14ac:dyDescent="0.3">
      <c r="A2816">
        <f ca="1">OFFSET('Water Data'!A2816,,MATCH(Histogram!$G$2,DataTable[#Headers],0))</f>
        <v>7.080794504276815</v>
      </c>
    </row>
    <row r="2817" spans="1:1" x14ac:dyDescent="0.3">
      <c r="A2817">
        <f ca="1">OFFSET('Water Data'!A2817,,MATCH(Histogram!$G$2,DataTable[#Headers],0))</f>
        <v>6.88854760313379</v>
      </c>
    </row>
    <row r="2818" spans="1:1" x14ac:dyDescent="0.3">
      <c r="A2818">
        <f ca="1">OFFSET('Water Data'!A2818,,MATCH(Histogram!$G$2,DataTable[#Headers],0))</f>
        <v>6.8331110185961599</v>
      </c>
    </row>
    <row r="2819" spans="1:1" x14ac:dyDescent="0.3">
      <c r="A2819">
        <f ca="1">OFFSET('Water Data'!A2819,,MATCH(Histogram!$G$2,DataTable[#Headers],0))</f>
        <v>8.2479580561436805</v>
      </c>
    </row>
    <row r="2820" spans="1:1" x14ac:dyDescent="0.3">
      <c r="A2820">
        <f ca="1">OFFSET('Water Data'!A2820,,MATCH(Histogram!$G$2,DataTable[#Headers],0))</f>
        <v>8.9223797998838208</v>
      </c>
    </row>
    <row r="2821" spans="1:1" x14ac:dyDescent="0.3">
      <c r="A2821">
        <f ca="1">OFFSET('Water Data'!A2821,,MATCH(Histogram!$G$2,DataTable[#Headers],0))</f>
        <v>7.3560567780554296</v>
      </c>
    </row>
    <row r="2822" spans="1:1" x14ac:dyDescent="0.3">
      <c r="A2822">
        <f ca="1">OFFSET('Water Data'!A2822,,MATCH(Histogram!$G$2,DataTable[#Headers],0))</f>
        <v>7.080794504276815</v>
      </c>
    </row>
    <row r="2823" spans="1:1" x14ac:dyDescent="0.3">
      <c r="A2823">
        <f ca="1">OFFSET('Water Data'!A2823,,MATCH(Histogram!$G$2,DataTable[#Headers],0))</f>
        <v>9.7527032265198397</v>
      </c>
    </row>
    <row r="2824" spans="1:1" x14ac:dyDescent="0.3">
      <c r="A2824">
        <f ca="1">OFFSET('Water Data'!A2824,,MATCH(Histogram!$G$2,DataTable[#Headers],0))</f>
        <v>6.8441417674357101</v>
      </c>
    </row>
    <row r="2825" spans="1:1" x14ac:dyDescent="0.3">
      <c r="A2825">
        <f ca="1">OFFSET('Water Data'!A2825,,MATCH(Histogram!$G$2,DataTable[#Headers],0))</f>
        <v>6.9107651121843903</v>
      </c>
    </row>
    <row r="2826" spans="1:1" x14ac:dyDescent="0.3">
      <c r="A2826">
        <f ca="1">OFFSET('Water Data'!A2826,,MATCH(Histogram!$G$2,DataTable[#Headers],0))</f>
        <v>8.8018460456189302</v>
      </c>
    </row>
    <row r="2827" spans="1:1" x14ac:dyDescent="0.3">
      <c r="A2827">
        <f ca="1">OFFSET('Water Data'!A2827,,MATCH(Histogram!$G$2,DataTable[#Headers],0))</f>
        <v>6.2831035880643498</v>
      </c>
    </row>
    <row r="2828" spans="1:1" x14ac:dyDescent="0.3">
      <c r="A2828">
        <f ca="1">OFFSET('Water Data'!A2828,,MATCH(Histogram!$G$2,DataTable[#Headers],0))</f>
        <v>6.3540381100782302</v>
      </c>
    </row>
    <row r="2829" spans="1:1" x14ac:dyDescent="0.3">
      <c r="A2829">
        <f ca="1">OFFSET('Water Data'!A2829,,MATCH(Histogram!$G$2,DataTable[#Headers],0))</f>
        <v>5.9287673395289699</v>
      </c>
    </row>
    <row r="2830" spans="1:1" x14ac:dyDescent="0.3">
      <c r="A2830">
        <f ca="1">OFFSET('Water Data'!A2830,,MATCH(Histogram!$G$2,DataTable[#Headers],0))</f>
        <v>6.8236420060869003</v>
      </c>
    </row>
    <row r="2831" spans="1:1" x14ac:dyDescent="0.3">
      <c r="A2831">
        <f ca="1">OFFSET('Water Data'!A2831,,MATCH(Histogram!$G$2,DataTable[#Headers],0))</f>
        <v>7.34223124941626</v>
      </c>
    </row>
    <row r="2832" spans="1:1" x14ac:dyDescent="0.3">
      <c r="A2832">
        <f ca="1">OFFSET('Water Data'!A2832,,MATCH(Histogram!$G$2,DataTable[#Headers],0))</f>
        <v>7.1460197161882899</v>
      </c>
    </row>
    <row r="2833" spans="1:1" x14ac:dyDescent="0.3">
      <c r="A2833">
        <f ca="1">OFFSET('Water Data'!A2833,,MATCH(Histogram!$G$2,DataTable[#Headers],0))</f>
        <v>5.0893877911826797</v>
      </c>
    </row>
    <row r="2834" spans="1:1" x14ac:dyDescent="0.3">
      <c r="A2834">
        <f ca="1">OFFSET('Water Data'!A2834,,MATCH(Histogram!$G$2,DataTable[#Headers],0))</f>
        <v>8.5942172510849506</v>
      </c>
    </row>
    <row r="2835" spans="1:1" x14ac:dyDescent="0.3">
      <c r="A2835">
        <f ca="1">OFFSET('Water Data'!A2835,,MATCH(Histogram!$G$2,DataTable[#Headers],0))</f>
        <v>8.1494372976105804</v>
      </c>
    </row>
    <row r="2836" spans="1:1" x14ac:dyDescent="0.3">
      <c r="A2836">
        <f ca="1">OFFSET('Water Data'!A2836,,MATCH(Histogram!$G$2,DataTable[#Headers],0))</f>
        <v>9.2715785329933205</v>
      </c>
    </row>
    <row r="2837" spans="1:1" x14ac:dyDescent="0.3">
      <c r="A2837">
        <f ca="1">OFFSET('Water Data'!A2837,,MATCH(Histogram!$G$2,DataTable[#Headers],0))</f>
        <v>7.0216174809437604</v>
      </c>
    </row>
    <row r="2838" spans="1:1" x14ac:dyDescent="0.3">
      <c r="A2838">
        <f ca="1">OFFSET('Water Data'!A2838,,MATCH(Histogram!$G$2,DataTable[#Headers],0))</f>
        <v>7.8333610010289103</v>
      </c>
    </row>
    <row r="2839" spans="1:1" x14ac:dyDescent="0.3">
      <c r="A2839">
        <f ca="1">OFFSET('Water Data'!A2839,,MATCH(Histogram!$G$2,DataTable[#Headers],0))</f>
        <v>6.6437343756175702</v>
      </c>
    </row>
    <row r="2840" spans="1:1" x14ac:dyDescent="0.3">
      <c r="A2840">
        <f ca="1">OFFSET('Water Data'!A2840,,MATCH(Histogram!$G$2,DataTable[#Headers],0))</f>
        <v>6.7614137090468001</v>
      </c>
    </row>
    <row r="2841" spans="1:1" x14ac:dyDescent="0.3">
      <c r="A2841">
        <f ca="1">OFFSET('Water Data'!A2841,,MATCH(Histogram!$G$2,DataTable[#Headers],0))</f>
        <v>7.2434821544024297</v>
      </c>
    </row>
    <row r="2842" spans="1:1" x14ac:dyDescent="0.3">
      <c r="A2842">
        <f ca="1">OFFSET('Water Data'!A2842,,MATCH(Histogram!$G$2,DataTable[#Headers],0))</f>
        <v>7.9906582385333502</v>
      </c>
    </row>
    <row r="2843" spans="1:1" x14ac:dyDescent="0.3">
      <c r="A2843">
        <f ca="1">OFFSET('Water Data'!A2843,,MATCH(Histogram!$G$2,DataTable[#Headers],0))</f>
        <v>7.6125168226318598</v>
      </c>
    </row>
    <row r="2844" spans="1:1" x14ac:dyDescent="0.3">
      <c r="A2844">
        <f ca="1">OFFSET('Water Data'!A2844,,MATCH(Histogram!$G$2,DataTable[#Headers],0))</f>
        <v>6.0809928685716601</v>
      </c>
    </row>
    <row r="2845" spans="1:1" x14ac:dyDescent="0.3">
      <c r="A2845">
        <f ca="1">OFFSET('Water Data'!A2845,,MATCH(Histogram!$G$2,DataTable[#Headers],0))</f>
        <v>7.8884245149360499</v>
      </c>
    </row>
    <row r="2846" spans="1:1" x14ac:dyDescent="0.3">
      <c r="A2846">
        <f ca="1">OFFSET('Water Data'!A2846,,MATCH(Histogram!$G$2,DataTable[#Headers],0))</f>
        <v>6.6588335716298799</v>
      </c>
    </row>
    <row r="2847" spans="1:1" x14ac:dyDescent="0.3">
      <c r="A2847">
        <f ca="1">OFFSET('Water Data'!A2847,,MATCH(Histogram!$G$2,DataTable[#Headers],0))</f>
        <v>7.080794504276815</v>
      </c>
    </row>
    <row r="2848" spans="1:1" x14ac:dyDescent="0.3">
      <c r="A2848">
        <f ca="1">OFFSET('Water Data'!A2848,,MATCH(Histogram!$G$2,DataTable[#Headers],0))</f>
        <v>7.2229975604064602</v>
      </c>
    </row>
    <row r="2849" spans="1:1" x14ac:dyDescent="0.3">
      <c r="A2849">
        <f ca="1">OFFSET('Water Data'!A2849,,MATCH(Histogram!$G$2,DataTable[#Headers],0))</f>
        <v>7.080794504276815</v>
      </c>
    </row>
    <row r="2850" spans="1:1" x14ac:dyDescent="0.3">
      <c r="A2850">
        <f ca="1">OFFSET('Water Data'!A2850,,MATCH(Histogram!$G$2,DataTable[#Headers],0))</f>
        <v>6.4277205605030403</v>
      </c>
    </row>
    <row r="2851" spans="1:1" x14ac:dyDescent="0.3">
      <c r="A2851">
        <f ca="1">OFFSET('Water Data'!A2851,,MATCH(Histogram!$G$2,DataTable[#Headers],0))</f>
        <v>5.0233807838228302</v>
      </c>
    </row>
    <row r="2852" spans="1:1" x14ac:dyDescent="0.3">
      <c r="A2852">
        <f ca="1">OFFSET('Water Data'!A2852,,MATCH(Histogram!$G$2,DataTable[#Headers],0))</f>
        <v>7.080794504276815</v>
      </c>
    </row>
    <row r="2853" spans="1:1" x14ac:dyDescent="0.3">
      <c r="A2853">
        <f ca="1">OFFSET('Water Data'!A2853,,MATCH(Histogram!$G$2,DataTable[#Headers],0))</f>
        <v>8.1639996176202807</v>
      </c>
    </row>
    <row r="2854" spans="1:1" x14ac:dyDescent="0.3">
      <c r="A2854">
        <f ca="1">OFFSET('Water Data'!A2854,,MATCH(Histogram!$G$2,DataTable[#Headers],0))</f>
        <v>7.080794504276815</v>
      </c>
    </row>
    <row r="2855" spans="1:1" x14ac:dyDescent="0.3">
      <c r="A2855">
        <f ca="1">OFFSET('Water Data'!A2855,,MATCH(Histogram!$G$2,DataTable[#Headers],0))</f>
        <v>5.2721564589080803</v>
      </c>
    </row>
    <row r="2856" spans="1:1" x14ac:dyDescent="0.3">
      <c r="A2856">
        <f ca="1">OFFSET('Water Data'!A2856,,MATCH(Histogram!$G$2,DataTable[#Headers],0))</f>
        <v>6.9030743305288702</v>
      </c>
    </row>
    <row r="2857" spans="1:1" x14ac:dyDescent="0.3">
      <c r="A2857">
        <f ca="1">OFFSET('Water Data'!A2857,,MATCH(Histogram!$G$2,DataTable[#Headers],0))</f>
        <v>7.4665583576452699</v>
      </c>
    </row>
    <row r="2858" spans="1:1" x14ac:dyDescent="0.3">
      <c r="A2858">
        <f ca="1">OFFSET('Water Data'!A2858,,MATCH(Histogram!$G$2,DataTable[#Headers],0))</f>
        <v>7.3976506625417704</v>
      </c>
    </row>
    <row r="2859" spans="1:1" x14ac:dyDescent="0.3">
      <c r="A2859">
        <f ca="1">OFFSET('Water Data'!A2859,,MATCH(Histogram!$G$2,DataTable[#Headers],0))</f>
        <v>7.080794504276815</v>
      </c>
    </row>
    <row r="2860" spans="1:1" x14ac:dyDescent="0.3">
      <c r="A2860">
        <f ca="1">OFFSET('Water Data'!A2860,,MATCH(Histogram!$G$2,DataTable[#Headers],0))</f>
        <v>7.080794504276815</v>
      </c>
    </row>
    <row r="2861" spans="1:1" x14ac:dyDescent="0.3">
      <c r="A2861">
        <f ca="1">OFFSET('Water Data'!A2861,,MATCH(Histogram!$G$2,DataTable[#Headers],0))</f>
        <v>5.5395336900238696</v>
      </c>
    </row>
    <row r="2862" spans="1:1" x14ac:dyDescent="0.3">
      <c r="A2862">
        <f ca="1">OFFSET('Water Data'!A2862,,MATCH(Histogram!$G$2,DataTable[#Headers],0))</f>
        <v>7.37616113826674</v>
      </c>
    </row>
    <row r="2863" spans="1:1" x14ac:dyDescent="0.3">
      <c r="A2863">
        <f ca="1">OFFSET('Water Data'!A2863,,MATCH(Histogram!$G$2,DataTable[#Headers],0))</f>
        <v>9.3186139156322199</v>
      </c>
    </row>
    <row r="2864" spans="1:1" x14ac:dyDescent="0.3">
      <c r="A2864">
        <f ca="1">OFFSET('Water Data'!A2864,,MATCH(Histogram!$G$2,DataTable[#Headers],0))</f>
        <v>6.7019409116882196</v>
      </c>
    </row>
    <row r="2865" spans="1:1" x14ac:dyDescent="0.3">
      <c r="A2865">
        <f ca="1">OFFSET('Water Data'!A2865,,MATCH(Histogram!$G$2,DataTable[#Headers],0))</f>
        <v>5.5475762631029397</v>
      </c>
    </row>
    <row r="2866" spans="1:1" x14ac:dyDescent="0.3">
      <c r="A2866">
        <f ca="1">OFFSET('Water Data'!A2866,,MATCH(Histogram!$G$2,DataTable[#Headers],0))</f>
        <v>9.0018228652265808</v>
      </c>
    </row>
    <row r="2867" spans="1:1" x14ac:dyDescent="0.3">
      <c r="A2867">
        <f ca="1">OFFSET('Water Data'!A2867,,MATCH(Histogram!$G$2,DataTable[#Headers],0))</f>
        <v>9.1307688868362806</v>
      </c>
    </row>
    <row r="2868" spans="1:1" x14ac:dyDescent="0.3">
      <c r="A2868">
        <f ca="1">OFFSET('Water Data'!A2868,,MATCH(Histogram!$G$2,DataTable[#Headers],0))</f>
        <v>4.07792047015639</v>
      </c>
    </row>
    <row r="2869" spans="1:1" x14ac:dyDescent="0.3">
      <c r="A2869">
        <f ca="1">OFFSET('Water Data'!A2869,,MATCH(Histogram!$G$2,DataTable[#Headers],0))</f>
        <v>7.12521107553055</v>
      </c>
    </row>
    <row r="2870" spans="1:1" x14ac:dyDescent="0.3">
      <c r="A2870">
        <f ca="1">OFFSET('Water Data'!A2870,,MATCH(Histogram!$G$2,DataTable[#Headers],0))</f>
        <v>13.5412402365679</v>
      </c>
    </row>
    <row r="2871" spans="1:1" x14ac:dyDescent="0.3">
      <c r="A2871">
        <f ca="1">OFFSET('Water Data'!A2871,,MATCH(Histogram!$G$2,DataTable[#Headers],0))</f>
        <v>7.1712237229099198</v>
      </c>
    </row>
    <row r="2872" spans="1:1" x14ac:dyDescent="0.3">
      <c r="A2872">
        <f ca="1">OFFSET('Water Data'!A2872,,MATCH(Histogram!$G$2,DataTable[#Headers],0))</f>
        <v>7.080794504276815</v>
      </c>
    </row>
    <row r="2873" spans="1:1" x14ac:dyDescent="0.3">
      <c r="A2873">
        <f ca="1">OFFSET('Water Data'!A2873,,MATCH(Histogram!$G$2,DataTable[#Headers],0))</f>
        <v>6.9777440999669302</v>
      </c>
    </row>
    <row r="2874" spans="1:1" x14ac:dyDescent="0.3">
      <c r="A2874">
        <f ca="1">OFFSET('Water Data'!A2874,,MATCH(Histogram!$G$2,DataTable[#Headers],0))</f>
        <v>6.3571667199938702</v>
      </c>
    </row>
    <row r="2875" spans="1:1" x14ac:dyDescent="0.3">
      <c r="A2875">
        <f ca="1">OFFSET('Water Data'!A2875,,MATCH(Histogram!$G$2,DataTable[#Headers],0))</f>
        <v>7.080794504276815</v>
      </c>
    </row>
    <row r="2876" spans="1:1" x14ac:dyDescent="0.3">
      <c r="A2876">
        <f ca="1">OFFSET('Water Data'!A2876,,MATCH(Histogram!$G$2,DataTable[#Headers],0))</f>
        <v>8.3394367568966796</v>
      </c>
    </row>
    <row r="2877" spans="1:1" x14ac:dyDescent="0.3">
      <c r="A2877">
        <f ca="1">OFFSET('Water Data'!A2877,,MATCH(Histogram!$G$2,DataTable[#Headers],0))</f>
        <v>6.2769565100978602</v>
      </c>
    </row>
    <row r="2878" spans="1:1" x14ac:dyDescent="0.3">
      <c r="A2878">
        <f ca="1">OFFSET('Water Data'!A2878,,MATCH(Histogram!$G$2,DataTable[#Headers],0))</f>
        <v>10.9474726361524</v>
      </c>
    </row>
    <row r="2879" spans="1:1" x14ac:dyDescent="0.3">
      <c r="A2879">
        <f ca="1">OFFSET('Water Data'!A2879,,MATCH(Histogram!$G$2,DataTable[#Headers],0))</f>
        <v>9.8717912323756298</v>
      </c>
    </row>
    <row r="2880" spans="1:1" x14ac:dyDescent="0.3">
      <c r="A2880">
        <f ca="1">OFFSET('Water Data'!A2880,,MATCH(Histogram!$G$2,DataTable[#Headers],0))</f>
        <v>4.3171873539419803</v>
      </c>
    </row>
    <row r="2881" spans="1:1" x14ac:dyDescent="0.3">
      <c r="A2881">
        <f ca="1">OFFSET('Water Data'!A2881,,MATCH(Histogram!$G$2,DataTable[#Headers],0))</f>
        <v>4.2275373859182004</v>
      </c>
    </row>
    <row r="2882" spans="1:1" x14ac:dyDescent="0.3">
      <c r="A2882">
        <f ca="1">OFFSET('Water Data'!A2882,,MATCH(Histogram!$G$2,DataTable[#Headers],0))</f>
        <v>4.1400771386923898</v>
      </c>
    </row>
    <row r="2883" spans="1:1" x14ac:dyDescent="0.3">
      <c r="A2883">
        <f ca="1">OFFSET('Water Data'!A2883,,MATCH(Histogram!$G$2,DataTable[#Headers],0))</f>
        <v>5.3499972969125897</v>
      </c>
    </row>
    <row r="2884" spans="1:1" x14ac:dyDescent="0.3">
      <c r="A2884">
        <f ca="1">OFFSET('Water Data'!A2884,,MATCH(Histogram!$G$2,DataTable[#Headers],0))</f>
        <v>7.5780143079357796</v>
      </c>
    </row>
    <row r="2885" spans="1:1" x14ac:dyDescent="0.3">
      <c r="A2885">
        <f ca="1">OFFSET('Water Data'!A2885,,MATCH(Histogram!$G$2,DataTable[#Headers],0))</f>
        <v>7.7101378908144902</v>
      </c>
    </row>
    <row r="2886" spans="1:1" x14ac:dyDescent="0.3">
      <c r="A2886">
        <f ca="1">OFFSET('Water Data'!A2886,,MATCH(Histogram!$G$2,DataTable[#Headers],0))</f>
        <v>8.3307433189881692</v>
      </c>
    </row>
    <row r="2887" spans="1:1" x14ac:dyDescent="0.3">
      <c r="A2887">
        <f ca="1">OFFSET('Water Data'!A2887,,MATCH(Histogram!$G$2,DataTable[#Headers],0))</f>
        <v>6.5109723346657704</v>
      </c>
    </row>
    <row r="2888" spans="1:1" x14ac:dyDescent="0.3">
      <c r="A2888">
        <f ca="1">OFFSET('Water Data'!A2888,,MATCH(Histogram!$G$2,DataTable[#Headers],0))</f>
        <v>7.080794504276815</v>
      </c>
    </row>
    <row r="2889" spans="1:1" x14ac:dyDescent="0.3">
      <c r="A2889">
        <f ca="1">OFFSET('Water Data'!A2889,,MATCH(Histogram!$G$2,DataTable[#Headers],0))</f>
        <v>6.9343105827538301</v>
      </c>
    </row>
    <row r="2890" spans="1:1" x14ac:dyDescent="0.3">
      <c r="A2890">
        <f ca="1">OFFSET('Water Data'!A2890,,MATCH(Histogram!$G$2,DataTable[#Headers],0))</f>
        <v>8.6186538492498901</v>
      </c>
    </row>
    <row r="2891" spans="1:1" x14ac:dyDescent="0.3">
      <c r="A2891">
        <f ca="1">OFFSET('Water Data'!A2891,,MATCH(Histogram!$G$2,DataTable[#Headers],0))</f>
        <v>8.4609639635874991</v>
      </c>
    </row>
    <row r="2892" spans="1:1" x14ac:dyDescent="0.3">
      <c r="A2892">
        <f ca="1">OFFSET('Water Data'!A2892,,MATCH(Histogram!$G$2,DataTable[#Headers],0))</f>
        <v>4.0042483326584</v>
      </c>
    </row>
    <row r="2893" spans="1:1" x14ac:dyDescent="0.3">
      <c r="A2893">
        <f ca="1">OFFSET('Water Data'!A2893,,MATCH(Histogram!$G$2,DataTable[#Headers],0))</f>
        <v>3.76209764630643</v>
      </c>
    </row>
    <row r="2894" spans="1:1" x14ac:dyDescent="0.3">
      <c r="A2894">
        <f ca="1">OFFSET('Water Data'!A2894,,MATCH(Histogram!$G$2,DataTable[#Headers],0))</f>
        <v>3.7951329050426099</v>
      </c>
    </row>
    <row r="2895" spans="1:1" x14ac:dyDescent="0.3">
      <c r="A2895">
        <f ca="1">OFFSET('Water Data'!A2895,,MATCH(Histogram!$G$2,DataTable[#Headers],0))</f>
        <v>5.6607363110710898</v>
      </c>
    </row>
    <row r="2896" spans="1:1" x14ac:dyDescent="0.3">
      <c r="A2896">
        <f ca="1">OFFSET('Water Data'!A2896,,MATCH(Histogram!$G$2,DataTable[#Headers],0))</f>
        <v>9.3961483994841295</v>
      </c>
    </row>
    <row r="2897" spans="1:1" x14ac:dyDescent="0.3">
      <c r="A2897">
        <f ca="1">OFFSET('Water Data'!A2897,,MATCH(Histogram!$G$2,DataTable[#Headers],0))</f>
        <v>13.349888560662199</v>
      </c>
    </row>
    <row r="2898" spans="1:1" x14ac:dyDescent="0.3">
      <c r="A2898">
        <f ca="1">OFFSET('Water Data'!A2898,,MATCH(Histogram!$G$2,DataTable[#Headers],0))</f>
        <v>7.080794504276815</v>
      </c>
    </row>
    <row r="2899" spans="1:1" x14ac:dyDescent="0.3">
      <c r="A2899">
        <f ca="1">OFFSET('Water Data'!A2899,,MATCH(Histogram!$G$2,DataTable[#Headers],0))</f>
        <v>7.8179012805146497</v>
      </c>
    </row>
    <row r="2900" spans="1:1" x14ac:dyDescent="0.3">
      <c r="A2900">
        <f ca="1">OFFSET('Water Data'!A2900,,MATCH(Histogram!$G$2,DataTable[#Headers],0))</f>
        <v>7.080794504276815</v>
      </c>
    </row>
    <row r="2901" spans="1:1" x14ac:dyDescent="0.3">
      <c r="A2901">
        <f ca="1">OFFSET('Water Data'!A2901,,MATCH(Histogram!$G$2,DataTable[#Headers],0))</f>
        <v>1.4317815547427399</v>
      </c>
    </row>
    <row r="2902" spans="1:1" x14ac:dyDescent="0.3">
      <c r="A2902">
        <f ca="1">OFFSET('Water Data'!A2902,,MATCH(Histogram!$G$2,DataTable[#Headers],0))</f>
        <v>6.9700366939821397</v>
      </c>
    </row>
    <row r="2903" spans="1:1" x14ac:dyDescent="0.3">
      <c r="A2903">
        <f ca="1">OFFSET('Water Data'!A2903,,MATCH(Histogram!$G$2,DataTable[#Headers],0))</f>
        <v>10.851860346886699</v>
      </c>
    </row>
    <row r="2904" spans="1:1" x14ac:dyDescent="0.3">
      <c r="A2904">
        <f ca="1">OFFSET('Water Data'!A2904,,MATCH(Histogram!$G$2,DataTable[#Headers],0))</f>
        <v>6.58800728960989</v>
      </c>
    </row>
    <row r="2905" spans="1:1" x14ac:dyDescent="0.3">
      <c r="A2905">
        <f ca="1">OFFSET('Water Data'!A2905,,MATCH(Histogram!$G$2,DataTable[#Headers],0))</f>
        <v>9.0043521695148492</v>
      </c>
    </row>
    <row r="2906" spans="1:1" x14ac:dyDescent="0.3">
      <c r="A2906">
        <f ca="1">OFFSET('Water Data'!A2906,,MATCH(Histogram!$G$2,DataTable[#Headers],0))</f>
        <v>7.080794504276815</v>
      </c>
    </row>
    <row r="2907" spans="1:1" x14ac:dyDescent="0.3">
      <c r="A2907">
        <f ca="1">OFFSET('Water Data'!A2907,,MATCH(Histogram!$G$2,DataTable[#Headers],0))</f>
        <v>4.3282825155868503</v>
      </c>
    </row>
    <row r="2908" spans="1:1" x14ac:dyDescent="0.3">
      <c r="A2908">
        <f ca="1">OFFSET('Water Data'!A2908,,MATCH(Histogram!$G$2,DataTable[#Headers],0))</f>
        <v>7.4178239266451298</v>
      </c>
    </row>
    <row r="2909" spans="1:1" x14ac:dyDescent="0.3">
      <c r="A2909">
        <f ca="1">OFFSET('Water Data'!A2909,,MATCH(Histogram!$G$2,DataTable[#Headers],0))</f>
        <v>3.2616697873910199</v>
      </c>
    </row>
    <row r="2910" spans="1:1" x14ac:dyDescent="0.3">
      <c r="A2910">
        <f ca="1">OFFSET('Water Data'!A2910,,MATCH(Histogram!$G$2,DataTable[#Headers],0))</f>
        <v>7.080794504276815</v>
      </c>
    </row>
    <row r="2911" spans="1:1" x14ac:dyDescent="0.3">
      <c r="A2911">
        <f ca="1">OFFSET('Water Data'!A2911,,MATCH(Histogram!$G$2,DataTable[#Headers],0))</f>
        <v>7.9288312888716002</v>
      </c>
    </row>
    <row r="2912" spans="1:1" x14ac:dyDescent="0.3">
      <c r="A2912">
        <f ca="1">OFFSET('Water Data'!A2912,,MATCH(Histogram!$G$2,DataTable[#Headers],0))</f>
        <v>7.9753299010486902</v>
      </c>
    </row>
    <row r="2913" spans="1:1" x14ac:dyDescent="0.3">
      <c r="A2913">
        <f ca="1">OFFSET('Water Data'!A2913,,MATCH(Histogram!$G$2,DataTable[#Headers],0))</f>
        <v>9.5041577876797803</v>
      </c>
    </row>
    <row r="2914" spans="1:1" x14ac:dyDescent="0.3">
      <c r="A2914">
        <f ca="1">OFFSET('Water Data'!A2914,,MATCH(Histogram!$G$2,DataTable[#Headers],0))</f>
        <v>5.1587225681704796</v>
      </c>
    </row>
    <row r="2915" spans="1:1" x14ac:dyDescent="0.3">
      <c r="A2915">
        <f ca="1">OFFSET('Water Data'!A2915,,MATCH(Histogram!$G$2,DataTable[#Headers],0))</f>
        <v>3.9234736330783999</v>
      </c>
    </row>
    <row r="2916" spans="1:1" x14ac:dyDescent="0.3">
      <c r="A2916">
        <f ca="1">OFFSET('Water Data'!A2916,,MATCH(Histogram!$G$2,DataTable[#Headers],0))</f>
        <v>7.080794504276815</v>
      </c>
    </row>
    <row r="2917" spans="1:1" x14ac:dyDescent="0.3">
      <c r="A2917">
        <f ca="1">OFFSET('Water Data'!A2917,,MATCH(Histogram!$G$2,DataTable[#Headers],0))</f>
        <v>5.8497782853651499</v>
      </c>
    </row>
    <row r="2918" spans="1:1" x14ac:dyDescent="0.3">
      <c r="A2918">
        <f ca="1">OFFSET('Water Data'!A2918,,MATCH(Histogram!$G$2,DataTable[#Headers],0))</f>
        <v>5.8908703588208597</v>
      </c>
    </row>
    <row r="2919" spans="1:1" x14ac:dyDescent="0.3">
      <c r="A2919">
        <f ca="1">OFFSET('Water Data'!A2919,,MATCH(Histogram!$G$2,DataTable[#Headers],0))</f>
        <v>5.9634792050382304</v>
      </c>
    </row>
    <row r="2920" spans="1:1" x14ac:dyDescent="0.3">
      <c r="A2920">
        <f ca="1">OFFSET('Water Data'!A2920,,MATCH(Histogram!$G$2,DataTable[#Headers],0))</f>
        <v>6.1067596362890999</v>
      </c>
    </row>
    <row r="2921" spans="1:1" x14ac:dyDescent="0.3">
      <c r="A2921">
        <f ca="1">OFFSET('Water Data'!A2921,,MATCH(Histogram!$G$2,DataTable[#Headers],0))</f>
        <v>6.8989324818498501</v>
      </c>
    </row>
    <row r="2922" spans="1:1" x14ac:dyDescent="0.3">
      <c r="A2922">
        <f ca="1">OFFSET('Water Data'!A2922,,MATCH(Histogram!$G$2,DataTable[#Headers],0))</f>
        <v>8.0918123321481907</v>
      </c>
    </row>
    <row r="2923" spans="1:1" x14ac:dyDescent="0.3">
      <c r="A2923">
        <f ca="1">OFFSET('Water Data'!A2923,,MATCH(Histogram!$G$2,DataTable[#Headers],0))</f>
        <v>7.6119823888796398</v>
      </c>
    </row>
    <row r="2924" spans="1:1" x14ac:dyDescent="0.3">
      <c r="A2924">
        <f ca="1">OFFSET('Water Data'!A2924,,MATCH(Histogram!$G$2,DataTable[#Headers],0))</f>
        <v>8.8869793320026709</v>
      </c>
    </row>
    <row r="2925" spans="1:1" x14ac:dyDescent="0.3">
      <c r="A2925">
        <f ca="1">OFFSET('Water Data'!A2925,,MATCH(Histogram!$G$2,DataTable[#Headers],0))</f>
        <v>6.5320972738623597</v>
      </c>
    </row>
    <row r="2926" spans="1:1" x14ac:dyDescent="0.3">
      <c r="A2926">
        <f ca="1">OFFSET('Water Data'!A2926,,MATCH(Histogram!$G$2,DataTable[#Headers],0))</f>
        <v>7.8339804823343497</v>
      </c>
    </row>
    <row r="2927" spans="1:1" x14ac:dyDescent="0.3">
      <c r="A2927">
        <f ca="1">OFFSET('Water Data'!A2927,,MATCH(Histogram!$G$2,DataTable[#Headers],0))</f>
        <v>11.5631690646278</v>
      </c>
    </row>
    <row r="2928" spans="1:1" x14ac:dyDescent="0.3">
      <c r="A2928">
        <f ca="1">OFFSET('Water Data'!A2928,,MATCH(Histogram!$G$2,DataTable[#Headers],0))</f>
        <v>6.7828685480519697</v>
      </c>
    </row>
    <row r="2929" spans="1:1" x14ac:dyDescent="0.3">
      <c r="A2929">
        <f ca="1">OFFSET('Water Data'!A2929,,MATCH(Histogram!$G$2,DataTable[#Headers],0))</f>
        <v>8.2887654599233596</v>
      </c>
    </row>
    <row r="2930" spans="1:1" x14ac:dyDescent="0.3">
      <c r="A2930">
        <f ca="1">OFFSET('Water Data'!A2930,,MATCH(Histogram!$G$2,DataTable[#Headers],0))</f>
        <v>0.97557798977202204</v>
      </c>
    </row>
    <row r="2931" spans="1:1" x14ac:dyDescent="0.3">
      <c r="A2931">
        <f ca="1">OFFSET('Water Data'!A2931,,MATCH(Histogram!$G$2,DataTable[#Headers],0))</f>
        <v>7.5289804052571796</v>
      </c>
    </row>
    <row r="2932" spans="1:1" x14ac:dyDescent="0.3">
      <c r="A2932">
        <f ca="1">OFFSET('Water Data'!A2932,,MATCH(Histogram!$G$2,DataTable[#Headers],0))</f>
        <v>9.7646581335738798</v>
      </c>
    </row>
    <row r="2933" spans="1:1" x14ac:dyDescent="0.3">
      <c r="A2933">
        <f ca="1">OFFSET('Water Data'!A2933,,MATCH(Histogram!$G$2,DataTable[#Headers],0))</f>
        <v>10.1916652393188</v>
      </c>
    </row>
    <row r="2934" spans="1:1" x14ac:dyDescent="0.3">
      <c r="A2934">
        <f ca="1">OFFSET('Water Data'!A2934,,MATCH(Histogram!$G$2,DataTable[#Headers],0))</f>
        <v>2.9251743203390999</v>
      </c>
    </row>
    <row r="2935" spans="1:1" x14ac:dyDescent="0.3">
      <c r="A2935">
        <f ca="1">OFFSET('Water Data'!A2935,,MATCH(Histogram!$G$2,DataTable[#Headers],0))</f>
        <v>7.080794504276815</v>
      </c>
    </row>
    <row r="2936" spans="1:1" x14ac:dyDescent="0.3">
      <c r="A2936">
        <f ca="1">OFFSET('Water Data'!A2936,,MATCH(Histogram!$G$2,DataTable[#Headers],0))</f>
        <v>6.6577935905060999</v>
      </c>
    </row>
    <row r="2937" spans="1:1" x14ac:dyDescent="0.3">
      <c r="A2937">
        <f ca="1">OFFSET('Water Data'!A2937,,MATCH(Histogram!$G$2,DataTable[#Headers],0))</f>
        <v>7.0052301396913403</v>
      </c>
    </row>
    <row r="2938" spans="1:1" x14ac:dyDescent="0.3">
      <c r="A2938">
        <f ca="1">OFFSET('Water Data'!A2938,,MATCH(Histogram!$G$2,DataTable[#Headers],0))</f>
        <v>7.080794504276815</v>
      </c>
    </row>
    <row r="2939" spans="1:1" x14ac:dyDescent="0.3">
      <c r="A2939">
        <f ca="1">OFFSET('Water Data'!A2939,,MATCH(Histogram!$G$2,DataTable[#Headers],0))</f>
        <v>6.2278419215981096</v>
      </c>
    </row>
    <row r="2940" spans="1:1" x14ac:dyDescent="0.3">
      <c r="A2940">
        <f ca="1">OFFSET('Water Data'!A2940,,MATCH(Histogram!$G$2,DataTable[#Headers],0))</f>
        <v>6.3927604591581897</v>
      </c>
    </row>
    <row r="2941" spans="1:1" x14ac:dyDescent="0.3">
      <c r="A2941">
        <f ca="1">OFFSET('Water Data'!A2941,,MATCH(Histogram!$G$2,DataTable[#Headers],0))</f>
        <v>6.0880224891337997</v>
      </c>
    </row>
    <row r="2942" spans="1:1" x14ac:dyDescent="0.3">
      <c r="A2942">
        <f ca="1">OFFSET('Water Data'!A2942,,MATCH(Histogram!$G$2,DataTable[#Headers],0))</f>
        <v>3.9613890465892498</v>
      </c>
    </row>
    <row r="2943" spans="1:1" x14ac:dyDescent="0.3">
      <c r="A2943">
        <f ca="1">OFFSET('Water Data'!A2943,,MATCH(Histogram!$G$2,DataTable[#Headers],0))</f>
        <v>4.2751596729767503</v>
      </c>
    </row>
    <row r="2944" spans="1:1" x14ac:dyDescent="0.3">
      <c r="A2944">
        <f ca="1">OFFSET('Water Data'!A2944,,MATCH(Histogram!$G$2,DataTable[#Headers],0))</f>
        <v>7.3019034913475398</v>
      </c>
    </row>
    <row r="2945" spans="1:1" x14ac:dyDescent="0.3">
      <c r="A2945">
        <f ca="1">OFFSET('Water Data'!A2945,,MATCH(Histogram!$G$2,DataTable[#Headers],0))</f>
        <v>10.8934847327968</v>
      </c>
    </row>
    <row r="2946" spans="1:1" x14ac:dyDescent="0.3">
      <c r="A2946">
        <f ca="1">OFFSET('Water Data'!A2946,,MATCH(Histogram!$G$2,DataTable[#Headers],0))</f>
        <v>6.7980974599299602</v>
      </c>
    </row>
    <row r="2947" spans="1:1" x14ac:dyDescent="0.3">
      <c r="A2947">
        <f ca="1">OFFSET('Water Data'!A2947,,MATCH(Histogram!$G$2,DataTable[#Headers],0))</f>
        <v>11.4967024526941</v>
      </c>
    </row>
    <row r="2948" spans="1:1" x14ac:dyDescent="0.3">
      <c r="A2948">
        <f ca="1">OFFSET('Water Data'!A2948,,MATCH(Histogram!$G$2,DataTable[#Headers],0))</f>
        <v>5.80823863392816</v>
      </c>
    </row>
    <row r="2949" spans="1:1" x14ac:dyDescent="0.3">
      <c r="A2949">
        <f ca="1">OFFSET('Water Data'!A2949,,MATCH(Histogram!$G$2,DataTable[#Headers],0))</f>
        <v>7.080794504276815</v>
      </c>
    </row>
    <row r="2950" spans="1:1" x14ac:dyDescent="0.3">
      <c r="A2950">
        <f ca="1">OFFSET('Water Data'!A2950,,MATCH(Histogram!$G$2,DataTable[#Headers],0))</f>
        <v>5.6793304654069399</v>
      </c>
    </row>
    <row r="2951" spans="1:1" x14ac:dyDescent="0.3">
      <c r="A2951">
        <f ca="1">OFFSET('Water Data'!A2951,,MATCH(Histogram!$G$2,DataTable[#Headers],0))</f>
        <v>7.7833056128958704</v>
      </c>
    </row>
    <row r="2952" spans="1:1" x14ac:dyDescent="0.3">
      <c r="A2952">
        <f ca="1">OFFSET('Water Data'!A2952,,MATCH(Histogram!$G$2,DataTable[#Headers],0))</f>
        <v>6.3164705214961199</v>
      </c>
    </row>
    <row r="2953" spans="1:1" x14ac:dyDescent="0.3">
      <c r="A2953">
        <f ca="1">OFFSET('Water Data'!A2953,,MATCH(Histogram!$G$2,DataTable[#Headers],0))</f>
        <v>8.6053744554701392</v>
      </c>
    </row>
    <row r="2954" spans="1:1" x14ac:dyDescent="0.3">
      <c r="A2954">
        <f ca="1">OFFSET('Water Data'!A2954,,MATCH(Histogram!$G$2,DataTable[#Headers],0))</f>
        <v>7.080794504276815</v>
      </c>
    </row>
    <row r="2955" spans="1:1" x14ac:dyDescent="0.3">
      <c r="A2955">
        <f ca="1">OFFSET('Water Data'!A2955,,MATCH(Histogram!$G$2,DataTable[#Headers],0))</f>
        <v>7.0575526456139501</v>
      </c>
    </row>
    <row r="2956" spans="1:1" x14ac:dyDescent="0.3">
      <c r="A2956">
        <f ca="1">OFFSET('Water Data'!A2956,,MATCH(Histogram!$G$2,DataTable[#Headers],0))</f>
        <v>4.8501041714099298</v>
      </c>
    </row>
    <row r="2957" spans="1:1" x14ac:dyDescent="0.3">
      <c r="A2957">
        <f ca="1">OFFSET('Water Data'!A2957,,MATCH(Histogram!$G$2,DataTable[#Headers],0))</f>
        <v>7.080794504276815</v>
      </c>
    </row>
    <row r="2958" spans="1:1" x14ac:dyDescent="0.3">
      <c r="A2958">
        <f ca="1">OFFSET('Water Data'!A2958,,MATCH(Histogram!$G$2,DataTable[#Headers],0))</f>
        <v>4.5609165358431598</v>
      </c>
    </row>
    <row r="2959" spans="1:1" x14ac:dyDescent="0.3">
      <c r="A2959">
        <f ca="1">OFFSET('Water Data'!A2959,,MATCH(Histogram!$G$2,DataTable[#Headers],0))</f>
        <v>9.1308281084453498</v>
      </c>
    </row>
    <row r="2960" spans="1:1" x14ac:dyDescent="0.3">
      <c r="A2960">
        <f ca="1">OFFSET('Water Data'!A2960,,MATCH(Histogram!$G$2,DataTable[#Headers],0))</f>
        <v>7.080794504276815</v>
      </c>
    </row>
    <row r="2961" spans="1:1" x14ac:dyDescent="0.3">
      <c r="A2961">
        <f ca="1">OFFSET('Water Data'!A2961,,MATCH(Histogram!$G$2,DataTable[#Headers],0))</f>
        <v>4.2335586170352704</v>
      </c>
    </row>
    <row r="2962" spans="1:1" x14ac:dyDescent="0.3">
      <c r="A2962">
        <f ca="1">OFFSET('Water Data'!A2962,,MATCH(Histogram!$G$2,DataTable[#Headers],0))</f>
        <v>5.5710197113162598</v>
      </c>
    </row>
    <row r="2963" spans="1:1" x14ac:dyDescent="0.3">
      <c r="A2963">
        <f ca="1">OFFSET('Water Data'!A2963,,MATCH(Histogram!$G$2,DataTable[#Headers],0))</f>
        <v>7.080794504276815</v>
      </c>
    </row>
    <row r="2964" spans="1:1" x14ac:dyDescent="0.3">
      <c r="A2964">
        <f ca="1">OFFSET('Water Data'!A2964,,MATCH(Histogram!$G$2,DataTable[#Headers],0))</f>
        <v>8.5271424977310595</v>
      </c>
    </row>
    <row r="2965" spans="1:1" x14ac:dyDescent="0.3">
      <c r="A2965">
        <f ca="1">OFFSET('Water Data'!A2965,,MATCH(Histogram!$G$2,DataTable[#Headers],0))</f>
        <v>4.57085441260688</v>
      </c>
    </row>
    <row r="2966" spans="1:1" x14ac:dyDescent="0.3">
      <c r="A2966">
        <f ca="1">OFFSET('Water Data'!A2966,,MATCH(Histogram!$G$2,DataTable[#Headers],0))</f>
        <v>8.9037337750894796</v>
      </c>
    </row>
    <row r="2967" spans="1:1" x14ac:dyDescent="0.3">
      <c r="A2967">
        <f ca="1">OFFSET('Water Data'!A2967,,MATCH(Histogram!$G$2,DataTable[#Headers],0))</f>
        <v>9.4599305099266608</v>
      </c>
    </row>
    <row r="2968" spans="1:1" x14ac:dyDescent="0.3">
      <c r="A2968">
        <f ca="1">OFFSET('Water Data'!A2968,,MATCH(Histogram!$G$2,DataTable[#Headers],0))</f>
        <v>6.0402816621327897</v>
      </c>
    </row>
    <row r="2969" spans="1:1" x14ac:dyDescent="0.3">
      <c r="A2969">
        <f ca="1">OFFSET('Water Data'!A2969,,MATCH(Histogram!$G$2,DataTable[#Headers],0))</f>
        <v>7.080794504276815</v>
      </c>
    </row>
    <row r="2970" spans="1:1" x14ac:dyDescent="0.3">
      <c r="A2970">
        <f ca="1">OFFSET('Water Data'!A2970,,MATCH(Histogram!$G$2,DataTable[#Headers],0))</f>
        <v>4.66349219217203</v>
      </c>
    </row>
    <row r="2971" spans="1:1" x14ac:dyDescent="0.3">
      <c r="A2971">
        <f ca="1">OFFSET('Water Data'!A2971,,MATCH(Histogram!$G$2,DataTable[#Headers],0))</f>
        <v>5.72633621577915</v>
      </c>
    </row>
    <row r="2972" spans="1:1" x14ac:dyDescent="0.3">
      <c r="A2972">
        <f ca="1">OFFSET('Water Data'!A2972,,MATCH(Histogram!$G$2,DataTable[#Headers],0))</f>
        <v>10.9331107235008</v>
      </c>
    </row>
    <row r="2973" spans="1:1" x14ac:dyDescent="0.3">
      <c r="A2973">
        <f ca="1">OFFSET('Water Data'!A2973,,MATCH(Histogram!$G$2,DataTable[#Headers],0))</f>
        <v>4.2815220886728103</v>
      </c>
    </row>
    <row r="2974" spans="1:1" x14ac:dyDescent="0.3">
      <c r="A2974">
        <f ca="1">OFFSET('Water Data'!A2974,,MATCH(Histogram!$G$2,DataTable[#Headers],0))</f>
        <v>7.9484883721691002</v>
      </c>
    </row>
    <row r="2975" spans="1:1" x14ac:dyDescent="0.3">
      <c r="A2975">
        <f ca="1">OFFSET('Water Data'!A2975,,MATCH(Histogram!$G$2,DataTable[#Headers],0))</f>
        <v>6.82564703696272</v>
      </c>
    </row>
    <row r="2976" spans="1:1" x14ac:dyDescent="0.3">
      <c r="A2976">
        <f ca="1">OFFSET('Water Data'!A2976,,MATCH(Histogram!$G$2,DataTable[#Headers],0))</f>
        <v>7.28537119108349</v>
      </c>
    </row>
    <row r="2977" spans="1:1" x14ac:dyDescent="0.3">
      <c r="A2977">
        <f ca="1">OFFSET('Water Data'!A2977,,MATCH(Histogram!$G$2,DataTable[#Headers],0))</f>
        <v>5.9849412146503003</v>
      </c>
    </row>
    <row r="2978" spans="1:1" x14ac:dyDescent="0.3">
      <c r="A2978">
        <f ca="1">OFFSET('Water Data'!A2978,,MATCH(Histogram!$G$2,DataTable[#Headers],0))</f>
        <v>5.3689883443773398</v>
      </c>
    </row>
    <row r="2979" spans="1:1" x14ac:dyDescent="0.3">
      <c r="A2979">
        <f ca="1">OFFSET('Water Data'!A2979,,MATCH(Histogram!$G$2,DataTable[#Headers],0))</f>
        <v>4.01659023260338</v>
      </c>
    </row>
    <row r="2980" spans="1:1" x14ac:dyDescent="0.3">
      <c r="A2980">
        <f ca="1">OFFSET('Water Data'!A2980,,MATCH(Histogram!$G$2,DataTable[#Headers],0))</f>
        <v>7.080794504276815</v>
      </c>
    </row>
    <row r="2981" spans="1:1" x14ac:dyDescent="0.3">
      <c r="A2981">
        <f ca="1">OFFSET('Water Data'!A2981,,MATCH(Histogram!$G$2,DataTable[#Headers],0))</f>
        <v>7.7190008051370604</v>
      </c>
    </row>
    <row r="2982" spans="1:1" x14ac:dyDescent="0.3">
      <c r="A2982">
        <f ca="1">OFFSET('Water Data'!A2982,,MATCH(Histogram!$G$2,DataTable[#Headers],0))</f>
        <v>5.9837312940398801</v>
      </c>
    </row>
    <row r="2983" spans="1:1" x14ac:dyDescent="0.3">
      <c r="A2983">
        <f ca="1">OFFSET('Water Data'!A2983,,MATCH(Histogram!$G$2,DataTable[#Headers],0))</f>
        <v>7.7326017086352197</v>
      </c>
    </row>
    <row r="2984" spans="1:1" x14ac:dyDescent="0.3">
      <c r="A2984">
        <f ca="1">OFFSET('Water Data'!A2984,,MATCH(Histogram!$G$2,DataTable[#Headers],0))</f>
        <v>8.8478807105650201</v>
      </c>
    </row>
    <row r="2985" spans="1:1" x14ac:dyDescent="0.3">
      <c r="A2985">
        <f ca="1">OFFSET('Water Data'!A2985,,MATCH(Histogram!$G$2,DataTable[#Headers],0))</f>
        <v>7.5618329477757502</v>
      </c>
    </row>
    <row r="2986" spans="1:1" x14ac:dyDescent="0.3">
      <c r="A2986">
        <f ca="1">OFFSET('Water Data'!A2986,,MATCH(Histogram!$G$2,DataTable[#Headers],0))</f>
        <v>8.7585600564501096</v>
      </c>
    </row>
    <row r="2987" spans="1:1" x14ac:dyDescent="0.3">
      <c r="A2987">
        <f ca="1">OFFSET('Water Data'!A2987,,MATCH(Histogram!$G$2,DataTable[#Headers],0))</f>
        <v>7.080794504276815</v>
      </c>
    </row>
    <row r="2988" spans="1:1" x14ac:dyDescent="0.3">
      <c r="A2988">
        <f ca="1">OFFSET('Water Data'!A2988,,MATCH(Histogram!$G$2,DataTable[#Headers],0))</f>
        <v>3.83291740896356</v>
      </c>
    </row>
    <row r="2989" spans="1:1" x14ac:dyDescent="0.3">
      <c r="A2989">
        <f ca="1">OFFSET('Water Data'!A2989,,MATCH(Histogram!$G$2,DataTable[#Headers],0))</f>
        <v>3.7301280068669702</v>
      </c>
    </row>
    <row r="2990" spans="1:1" x14ac:dyDescent="0.3">
      <c r="A2990">
        <f ca="1">OFFSET('Water Data'!A2990,,MATCH(Histogram!$G$2,DataTable[#Headers],0))</f>
        <v>5.8015712674276898</v>
      </c>
    </row>
    <row r="2991" spans="1:1" x14ac:dyDescent="0.3">
      <c r="A2991">
        <f ca="1">OFFSET('Water Data'!A2991,,MATCH(Histogram!$G$2,DataTable[#Headers],0))</f>
        <v>3.6784318072076201</v>
      </c>
    </row>
    <row r="2992" spans="1:1" x14ac:dyDescent="0.3">
      <c r="A2992">
        <f ca="1">OFFSET('Water Data'!A2992,,MATCH(Histogram!$G$2,DataTable[#Headers],0))</f>
        <v>5.1435874800406696</v>
      </c>
    </row>
    <row r="2993" spans="1:1" x14ac:dyDescent="0.3">
      <c r="A2993">
        <f ca="1">OFFSET('Water Data'!A2993,,MATCH(Histogram!$G$2,DataTable[#Headers],0))</f>
        <v>6.6282561973074898</v>
      </c>
    </row>
    <row r="2994" spans="1:1" x14ac:dyDescent="0.3">
      <c r="A2994">
        <f ca="1">OFFSET('Water Data'!A2994,,MATCH(Histogram!$G$2,DataTable[#Headers],0))</f>
        <v>7.080794504276815</v>
      </c>
    </row>
    <row r="2995" spans="1:1" x14ac:dyDescent="0.3">
      <c r="A2995">
        <f ca="1">OFFSET('Water Data'!A2995,,MATCH(Histogram!$G$2,DataTable[#Headers],0))</f>
        <v>3.10207556533955</v>
      </c>
    </row>
    <row r="2996" spans="1:1" x14ac:dyDescent="0.3">
      <c r="A2996">
        <f ca="1">OFFSET('Water Data'!A2996,,MATCH(Histogram!$G$2,DataTable[#Headers],0))</f>
        <v>4.4975851450086504</v>
      </c>
    </row>
    <row r="2997" spans="1:1" x14ac:dyDescent="0.3">
      <c r="A2997">
        <f ca="1">OFFSET('Water Data'!A2997,,MATCH(Histogram!$G$2,DataTable[#Headers],0))</f>
        <v>5.5841243580810698</v>
      </c>
    </row>
    <row r="2998" spans="1:1" x14ac:dyDescent="0.3">
      <c r="A2998">
        <f ca="1">OFFSET('Water Data'!A2998,,MATCH(Histogram!$G$2,DataTable[#Headers],0))</f>
        <v>7.080794504276815</v>
      </c>
    </row>
    <row r="2999" spans="1:1" x14ac:dyDescent="0.3">
      <c r="A2999">
        <f ca="1">OFFSET('Water Data'!A2999,,MATCH(Histogram!$G$2,DataTable[#Headers],0))</f>
        <v>10.331273275925099</v>
      </c>
    </row>
    <row r="3000" spans="1:1" x14ac:dyDescent="0.3">
      <c r="A3000">
        <f ca="1">OFFSET('Water Data'!A3000,,MATCH(Histogram!$G$2,DataTable[#Headers],0))</f>
        <v>9.1307958989025497</v>
      </c>
    </row>
    <row r="3001" spans="1:1" x14ac:dyDescent="0.3">
      <c r="A3001">
        <f ca="1">OFFSET('Water Data'!A3001,,MATCH(Histogram!$G$2,DataTable[#Headers],0))</f>
        <v>4.6188508466332303</v>
      </c>
    </row>
    <row r="3002" spans="1:1" x14ac:dyDescent="0.3">
      <c r="A3002">
        <f ca="1">OFFSET('Water Data'!A3002,,MATCH(Histogram!$G$2,DataTable[#Headers],0))</f>
        <v>6.9312441781418297</v>
      </c>
    </row>
    <row r="3003" spans="1:1" x14ac:dyDescent="0.3">
      <c r="A3003">
        <f ca="1">OFFSET('Water Data'!A3003,,MATCH(Histogram!$G$2,DataTable[#Headers],0))</f>
        <v>5.6021585851813898</v>
      </c>
    </row>
    <row r="3004" spans="1:1" x14ac:dyDescent="0.3">
      <c r="A3004">
        <f ca="1">OFFSET('Water Data'!A3004,,MATCH(Histogram!$G$2,DataTable[#Headers],0))</f>
        <v>7.5205189266634704</v>
      </c>
    </row>
    <row r="3005" spans="1:1" x14ac:dyDescent="0.3">
      <c r="A3005">
        <f ca="1">OFFSET('Water Data'!A3005,,MATCH(Histogram!$G$2,DataTable[#Headers],0))</f>
        <v>5.5824698199714904</v>
      </c>
    </row>
    <row r="3006" spans="1:1" x14ac:dyDescent="0.3">
      <c r="A3006">
        <f ca="1">OFFSET('Water Data'!A3006,,MATCH(Histogram!$G$2,DataTable[#Headers],0))</f>
        <v>7.99274961933338</v>
      </c>
    </row>
    <row r="3007" spans="1:1" x14ac:dyDescent="0.3">
      <c r="A3007">
        <f ca="1">OFFSET('Water Data'!A3007,,MATCH(Histogram!$G$2,DataTable[#Headers],0))</f>
        <v>8.2103579727108205</v>
      </c>
    </row>
    <row r="3008" spans="1:1" x14ac:dyDescent="0.3">
      <c r="A3008">
        <f ca="1">OFFSET('Water Data'!A3008,,MATCH(Histogram!$G$2,DataTable[#Headers],0))</f>
        <v>9.90193059436392</v>
      </c>
    </row>
    <row r="3009" spans="1:1" x14ac:dyDescent="0.3">
      <c r="A3009">
        <f ca="1">OFFSET('Water Data'!A3009,,MATCH(Histogram!$G$2,DataTable[#Headers],0))</f>
        <v>7.080794504276815</v>
      </c>
    </row>
    <row r="3010" spans="1:1" x14ac:dyDescent="0.3">
      <c r="A3010">
        <f ca="1">OFFSET('Water Data'!A3010,,MATCH(Histogram!$G$2,DataTable[#Headers],0))</f>
        <v>9.4058750508048607</v>
      </c>
    </row>
    <row r="3011" spans="1:1" x14ac:dyDescent="0.3">
      <c r="A3011">
        <f ca="1">OFFSET('Water Data'!A3011,,MATCH(Histogram!$G$2,DataTable[#Headers],0))</f>
        <v>9.5878950299737706</v>
      </c>
    </row>
    <row r="3012" spans="1:1" x14ac:dyDescent="0.3">
      <c r="A3012">
        <f ca="1">OFFSET('Water Data'!A3012,,MATCH(Histogram!$G$2,DataTable[#Headers],0))</f>
        <v>4.6332025164728599</v>
      </c>
    </row>
    <row r="3013" spans="1:1" x14ac:dyDescent="0.3">
      <c r="A3013">
        <f ca="1">OFFSET('Water Data'!A3013,,MATCH(Histogram!$G$2,DataTable[#Headers],0))</f>
        <v>6.9011110198819097</v>
      </c>
    </row>
    <row r="3014" spans="1:1" x14ac:dyDescent="0.3">
      <c r="A3014">
        <f ca="1">OFFSET('Water Data'!A3014,,MATCH(Histogram!$G$2,DataTable[#Headers],0))</f>
        <v>7.7955576287843797</v>
      </c>
    </row>
    <row r="3015" spans="1:1" x14ac:dyDescent="0.3">
      <c r="A3015">
        <f ca="1">OFFSET('Water Data'!A3015,,MATCH(Histogram!$G$2,DataTable[#Headers],0))</f>
        <v>7.080794504276815</v>
      </c>
    </row>
    <row r="3016" spans="1:1" x14ac:dyDescent="0.3">
      <c r="A3016">
        <f ca="1">OFFSET('Water Data'!A3016,,MATCH(Histogram!$G$2,DataTable[#Headers],0))</f>
        <v>0</v>
      </c>
    </row>
    <row r="3017" spans="1:1" x14ac:dyDescent="0.3">
      <c r="A3017">
        <f ca="1">OFFSET('Water Data'!A3017,,MATCH(Histogram!$G$2,DataTable[#Headers],0))</f>
        <v>8.3982610602782906</v>
      </c>
    </row>
    <row r="3018" spans="1:1" x14ac:dyDescent="0.3">
      <c r="A3018">
        <f ca="1">OFFSET('Water Data'!A3018,,MATCH(Histogram!$G$2,DataTable[#Headers],0))</f>
        <v>6.2551497489180896</v>
      </c>
    </row>
    <row r="3019" spans="1:1" x14ac:dyDescent="0.3">
      <c r="A3019">
        <f ca="1">OFFSET('Water Data'!A3019,,MATCH(Histogram!$G$2,DataTable[#Headers],0))</f>
        <v>11.496858885301901</v>
      </c>
    </row>
    <row r="3020" spans="1:1" x14ac:dyDescent="0.3">
      <c r="A3020">
        <f ca="1">OFFSET('Water Data'!A3020,,MATCH(Histogram!$G$2,DataTable[#Headers],0))</f>
        <v>7.080794504276815</v>
      </c>
    </row>
    <row r="3021" spans="1:1" x14ac:dyDescent="0.3">
      <c r="A3021">
        <f ca="1">OFFSET('Water Data'!A3021,,MATCH(Histogram!$G$2,DataTable[#Headers],0))</f>
        <v>9.3473446211024704</v>
      </c>
    </row>
    <row r="3022" spans="1:1" x14ac:dyDescent="0.3">
      <c r="A3022">
        <f ca="1">OFFSET('Water Data'!A3022,,MATCH(Histogram!$G$2,DataTable[#Headers],0))</f>
        <v>11.6211401344869</v>
      </c>
    </row>
    <row r="3023" spans="1:1" x14ac:dyDescent="0.3">
      <c r="A3023">
        <f ca="1">OFFSET('Water Data'!A3023,,MATCH(Histogram!$G$2,DataTable[#Headers],0))</f>
        <v>10.3376708635813</v>
      </c>
    </row>
    <row r="3024" spans="1:1" x14ac:dyDescent="0.3">
      <c r="A3024">
        <f ca="1">OFFSET('Water Data'!A3024,,MATCH(Histogram!$G$2,DataTable[#Headers],0))</f>
        <v>7.080794504276815</v>
      </c>
    </row>
    <row r="3025" spans="1:1" x14ac:dyDescent="0.3">
      <c r="A3025">
        <f ca="1">OFFSET('Water Data'!A3025,,MATCH(Histogram!$G$2,DataTable[#Headers],0))</f>
        <v>5.2879828079349203</v>
      </c>
    </row>
    <row r="3026" spans="1:1" x14ac:dyDescent="0.3">
      <c r="A3026">
        <f ca="1">OFFSET('Water Data'!A3026,,MATCH(Histogram!$G$2,DataTable[#Headers],0))</f>
        <v>7.61752413423911</v>
      </c>
    </row>
    <row r="3027" spans="1:1" x14ac:dyDescent="0.3">
      <c r="A3027">
        <f ca="1">OFFSET('Water Data'!A3027,,MATCH(Histogram!$G$2,DataTable[#Headers],0))</f>
        <v>7.1491245675920796</v>
      </c>
    </row>
    <row r="3028" spans="1:1" x14ac:dyDescent="0.3">
      <c r="A3028">
        <f ca="1">OFFSET('Water Data'!A3028,,MATCH(Histogram!$G$2,DataTable[#Headers],0))</f>
        <v>8.6513897265693398</v>
      </c>
    </row>
    <row r="3029" spans="1:1" x14ac:dyDescent="0.3">
      <c r="A3029">
        <f ca="1">OFFSET('Water Data'!A3029,,MATCH(Histogram!$G$2,DataTable[#Headers],0))</f>
        <v>5.2900043709191698</v>
      </c>
    </row>
    <row r="3030" spans="1:1" x14ac:dyDescent="0.3">
      <c r="A3030">
        <f ca="1">OFFSET('Water Data'!A3030,,MATCH(Histogram!$G$2,DataTable[#Headers],0))</f>
        <v>5.3695841808466298</v>
      </c>
    </row>
    <row r="3031" spans="1:1" x14ac:dyDescent="0.3">
      <c r="A3031">
        <f ca="1">OFFSET('Water Data'!A3031,,MATCH(Histogram!$G$2,DataTable[#Headers],0))</f>
        <v>8.7472715235378704</v>
      </c>
    </row>
    <row r="3032" spans="1:1" x14ac:dyDescent="0.3">
      <c r="A3032">
        <f ca="1">OFFSET('Water Data'!A3032,,MATCH(Histogram!$G$2,DataTable[#Headers],0))</f>
        <v>8.04039226105197</v>
      </c>
    </row>
    <row r="3033" spans="1:1" x14ac:dyDescent="0.3">
      <c r="A3033">
        <f ca="1">OFFSET('Water Data'!A3033,,MATCH(Histogram!$G$2,DataTable[#Headers],0))</f>
        <v>8.5504278148302202</v>
      </c>
    </row>
    <row r="3034" spans="1:1" x14ac:dyDescent="0.3">
      <c r="A3034">
        <f ca="1">OFFSET('Water Data'!A3034,,MATCH(Histogram!$G$2,DataTable[#Headers],0))</f>
        <v>7.7393257113031702</v>
      </c>
    </row>
    <row r="3035" spans="1:1" x14ac:dyDescent="0.3">
      <c r="A3035">
        <f ca="1">OFFSET('Water Data'!A3035,,MATCH(Histogram!$G$2,DataTable[#Headers],0))</f>
        <v>7.1045948986201104</v>
      </c>
    </row>
    <row r="3036" spans="1:1" x14ac:dyDescent="0.3">
      <c r="A3036">
        <f ca="1">OFFSET('Water Data'!A3036,,MATCH(Histogram!$G$2,DataTable[#Headers],0))</f>
        <v>6.9882061547189496</v>
      </c>
    </row>
    <row r="3037" spans="1:1" x14ac:dyDescent="0.3">
      <c r="A3037">
        <f ca="1">OFFSET('Water Data'!A3037,,MATCH(Histogram!$G$2,DataTable[#Headers],0))</f>
        <v>7.8697818695389099</v>
      </c>
    </row>
    <row r="3038" spans="1:1" x14ac:dyDescent="0.3">
      <c r="A3038">
        <f ca="1">OFFSET('Water Data'!A3038,,MATCH(Histogram!$G$2,DataTable[#Headers],0))</f>
        <v>8.8596960402421807</v>
      </c>
    </row>
    <row r="3039" spans="1:1" x14ac:dyDescent="0.3">
      <c r="A3039">
        <f ca="1">OFFSET('Water Data'!A3039,,MATCH(Histogram!$G$2,DataTable[#Headers],0))</f>
        <v>7.39754400954393</v>
      </c>
    </row>
    <row r="3040" spans="1:1" x14ac:dyDescent="0.3">
      <c r="A3040">
        <f ca="1">OFFSET('Water Data'!A3040,,MATCH(Histogram!$G$2,DataTable[#Headers],0))</f>
        <v>5.1748960318704604</v>
      </c>
    </row>
    <row r="3041" spans="1:1" x14ac:dyDescent="0.3">
      <c r="A3041">
        <f ca="1">OFFSET('Water Data'!A3041,,MATCH(Histogram!$G$2,DataTable[#Headers],0))</f>
        <v>7.080794504276815</v>
      </c>
    </row>
    <row r="3042" spans="1:1" x14ac:dyDescent="0.3">
      <c r="A3042">
        <f ca="1">OFFSET('Water Data'!A3042,,MATCH(Histogram!$G$2,DataTable[#Headers],0))</f>
        <v>5.4709818217981798</v>
      </c>
    </row>
    <row r="3043" spans="1:1" x14ac:dyDescent="0.3">
      <c r="A3043">
        <f ca="1">OFFSET('Water Data'!A3043,,MATCH(Histogram!$G$2,DataTable[#Headers],0))</f>
        <v>6.7118146012415503</v>
      </c>
    </row>
    <row r="3044" spans="1:1" x14ac:dyDescent="0.3">
      <c r="A3044">
        <f ca="1">OFFSET('Water Data'!A3044,,MATCH(Histogram!$G$2,DataTable[#Headers],0))</f>
        <v>4.9331061382816497</v>
      </c>
    </row>
    <row r="3045" spans="1:1" x14ac:dyDescent="0.3">
      <c r="A3045">
        <f ca="1">OFFSET('Water Data'!A3045,,MATCH(Histogram!$G$2,DataTable[#Headers],0))</f>
        <v>6.2608916337927996</v>
      </c>
    </row>
    <row r="3046" spans="1:1" x14ac:dyDescent="0.3">
      <c r="A3046">
        <f ca="1">OFFSET('Water Data'!A3046,,MATCH(Histogram!$G$2,DataTable[#Headers],0))</f>
        <v>7.6935552346916696</v>
      </c>
    </row>
    <row r="3047" spans="1:1" x14ac:dyDescent="0.3">
      <c r="A3047">
        <f ca="1">OFFSET('Water Data'!A3047,,MATCH(Histogram!$G$2,DataTable[#Headers],0))</f>
        <v>5.6228071346600599</v>
      </c>
    </row>
    <row r="3048" spans="1:1" x14ac:dyDescent="0.3">
      <c r="A3048">
        <f ca="1">OFFSET('Water Data'!A3048,,MATCH(Histogram!$G$2,DataTable[#Headers],0))</f>
        <v>6.1748843064316503</v>
      </c>
    </row>
    <row r="3049" spans="1:1" x14ac:dyDescent="0.3">
      <c r="A3049">
        <f ca="1">OFFSET('Water Data'!A3049,,MATCH(Histogram!$G$2,DataTable[#Headers],0))</f>
        <v>5.0394067763797796</v>
      </c>
    </row>
    <row r="3050" spans="1:1" x14ac:dyDescent="0.3">
      <c r="A3050">
        <f ca="1">OFFSET('Water Data'!A3050,,MATCH(Histogram!$G$2,DataTable[#Headers],0))</f>
        <v>7.7569391834656001</v>
      </c>
    </row>
    <row r="3051" spans="1:1" x14ac:dyDescent="0.3">
      <c r="A3051">
        <f ca="1">OFFSET('Water Data'!A3051,,MATCH(Histogram!$G$2,DataTable[#Headers],0))</f>
        <v>9.8099963868720295</v>
      </c>
    </row>
    <row r="3052" spans="1:1" x14ac:dyDescent="0.3">
      <c r="A3052">
        <f ca="1">OFFSET('Water Data'!A3052,,MATCH(Histogram!$G$2,DataTable[#Headers],0))</f>
        <v>8.4795927987054007</v>
      </c>
    </row>
    <row r="3053" spans="1:1" x14ac:dyDescent="0.3">
      <c r="A3053">
        <f ca="1">OFFSET('Water Data'!A3053,,MATCH(Histogram!$G$2,DataTable[#Headers],0))</f>
        <v>8.8628679311891396</v>
      </c>
    </row>
    <row r="3054" spans="1:1" x14ac:dyDescent="0.3">
      <c r="A3054">
        <f ca="1">OFFSET('Water Data'!A3054,,MATCH(Histogram!$G$2,DataTable[#Headers],0))</f>
        <v>6.1557386242486896</v>
      </c>
    </row>
    <row r="3055" spans="1:1" x14ac:dyDescent="0.3">
      <c r="A3055">
        <f ca="1">OFFSET('Water Data'!A3055,,MATCH(Histogram!$G$2,DataTable[#Headers],0))</f>
        <v>7.28728637512432</v>
      </c>
    </row>
    <row r="3056" spans="1:1" x14ac:dyDescent="0.3">
      <c r="A3056">
        <f ca="1">OFFSET('Water Data'!A3056,,MATCH(Histogram!$G$2,DataTable[#Headers],0))</f>
        <v>9.0658941936869706</v>
      </c>
    </row>
    <row r="3057" spans="1:1" x14ac:dyDescent="0.3">
      <c r="A3057">
        <f ca="1">OFFSET('Water Data'!A3057,,MATCH(Histogram!$G$2,DataTable[#Headers],0))</f>
        <v>9.3145223919082998</v>
      </c>
    </row>
    <row r="3058" spans="1:1" x14ac:dyDescent="0.3">
      <c r="A3058">
        <f ca="1">OFFSET('Water Data'!A3058,,MATCH(Histogram!$G$2,DataTable[#Headers],0))</f>
        <v>9.7599377809530807</v>
      </c>
    </row>
    <row r="3059" spans="1:1" x14ac:dyDescent="0.3">
      <c r="A3059">
        <f ca="1">OFFSET('Water Data'!A3059,,MATCH(Histogram!$G$2,DataTable[#Headers],0))</f>
        <v>7.9854063938298898</v>
      </c>
    </row>
    <row r="3060" spans="1:1" x14ac:dyDescent="0.3">
      <c r="A3060">
        <f ca="1">OFFSET('Water Data'!A3060,,MATCH(Histogram!$G$2,DataTable[#Headers],0))</f>
        <v>8.1083507991168098</v>
      </c>
    </row>
    <row r="3061" spans="1:1" x14ac:dyDescent="0.3">
      <c r="A3061">
        <f ca="1">OFFSET('Water Data'!A3061,,MATCH(Histogram!$G$2,DataTable[#Headers],0))</f>
        <v>8.2430909864617607</v>
      </c>
    </row>
    <row r="3062" spans="1:1" x14ac:dyDescent="0.3">
      <c r="A3062">
        <f ca="1">OFFSET('Water Data'!A3062,,MATCH(Histogram!$G$2,DataTable[#Headers],0))</f>
        <v>10.289379606190501</v>
      </c>
    </row>
    <row r="3063" spans="1:1" x14ac:dyDescent="0.3">
      <c r="A3063">
        <f ca="1">OFFSET('Water Data'!A3063,,MATCH(Histogram!$G$2,DataTable[#Headers],0))</f>
        <v>3.9890320783017801</v>
      </c>
    </row>
    <row r="3064" spans="1:1" x14ac:dyDescent="0.3">
      <c r="A3064">
        <f ca="1">OFFSET('Water Data'!A3064,,MATCH(Histogram!$G$2,DataTable[#Headers],0))</f>
        <v>7.080794504276815</v>
      </c>
    </row>
    <row r="3065" spans="1:1" x14ac:dyDescent="0.3">
      <c r="A3065">
        <f ca="1">OFFSET('Water Data'!A3065,,MATCH(Histogram!$G$2,DataTable[#Headers],0))</f>
        <v>8.5196390425019803</v>
      </c>
    </row>
    <row r="3066" spans="1:1" x14ac:dyDescent="0.3">
      <c r="A3066">
        <f ca="1">OFFSET('Water Data'!A3066,,MATCH(Histogram!$G$2,DataTable[#Headers],0))</f>
        <v>7.080794504276815</v>
      </c>
    </row>
    <row r="3067" spans="1:1" x14ac:dyDescent="0.3">
      <c r="A3067">
        <f ca="1">OFFSET('Water Data'!A3067,,MATCH(Histogram!$G$2,DataTable[#Headers],0))</f>
        <v>7.080794504276815</v>
      </c>
    </row>
    <row r="3068" spans="1:1" x14ac:dyDescent="0.3">
      <c r="A3068">
        <f ca="1">OFFSET('Water Data'!A3068,,MATCH(Histogram!$G$2,DataTable[#Headers],0))</f>
        <v>4.4953576789481202</v>
      </c>
    </row>
    <row r="3069" spans="1:1" x14ac:dyDescent="0.3">
      <c r="A3069">
        <f ca="1">OFFSET('Water Data'!A3069,,MATCH(Histogram!$G$2,DataTable[#Headers],0))</f>
        <v>7.080794504276815</v>
      </c>
    </row>
    <row r="3070" spans="1:1" x14ac:dyDescent="0.3">
      <c r="A3070">
        <f ca="1">OFFSET('Water Data'!A3070,,MATCH(Histogram!$G$2,DataTable[#Headers],0))</f>
        <v>5.6205334364300299</v>
      </c>
    </row>
    <row r="3071" spans="1:1" x14ac:dyDescent="0.3">
      <c r="A3071">
        <f ca="1">OFFSET('Water Data'!A3071,,MATCH(Histogram!$G$2,DataTable[#Headers],0))</f>
        <v>8.5529936647686</v>
      </c>
    </row>
    <row r="3072" spans="1:1" x14ac:dyDescent="0.3">
      <c r="A3072">
        <f ca="1">OFFSET('Water Data'!A3072,,MATCH(Histogram!$G$2,DataTable[#Headers],0))</f>
        <v>7.080794504276815</v>
      </c>
    </row>
    <row r="3073" spans="1:1" x14ac:dyDescent="0.3">
      <c r="A3073">
        <f ca="1">OFFSET('Water Data'!A3073,,MATCH(Histogram!$G$2,DataTable[#Headers],0))</f>
        <v>10.2099557980313</v>
      </c>
    </row>
    <row r="3074" spans="1:1" x14ac:dyDescent="0.3">
      <c r="A3074">
        <f ca="1">OFFSET('Water Data'!A3074,,MATCH(Histogram!$G$2,DataTable[#Headers],0))</f>
        <v>7.080794504276815</v>
      </c>
    </row>
    <row r="3075" spans="1:1" x14ac:dyDescent="0.3">
      <c r="A3075">
        <f ca="1">OFFSET('Water Data'!A3075,,MATCH(Histogram!$G$2,DataTable[#Headers],0))</f>
        <v>6.5882079653224404</v>
      </c>
    </row>
    <row r="3076" spans="1:1" x14ac:dyDescent="0.3">
      <c r="A3076">
        <f ca="1">OFFSET('Water Data'!A3076,,MATCH(Histogram!$G$2,DataTable[#Headers],0))</f>
        <v>8.5583887752850103</v>
      </c>
    </row>
    <row r="3077" spans="1:1" x14ac:dyDescent="0.3">
      <c r="A3077">
        <f ca="1">OFFSET('Water Data'!A3077,,MATCH(Histogram!$G$2,DataTable[#Headers],0))</f>
        <v>8.4269063566753903</v>
      </c>
    </row>
    <row r="3078" spans="1:1" x14ac:dyDescent="0.3">
      <c r="A3078">
        <f ca="1">OFFSET('Water Data'!A3078,,MATCH(Histogram!$G$2,DataTable[#Headers],0))</f>
        <v>7.2075386082724204</v>
      </c>
    </row>
    <row r="3079" spans="1:1" x14ac:dyDescent="0.3">
      <c r="A3079">
        <f ca="1">OFFSET('Water Data'!A3079,,MATCH(Histogram!$G$2,DataTable[#Headers],0))</f>
        <v>10.2276896942625</v>
      </c>
    </row>
    <row r="3080" spans="1:1" x14ac:dyDescent="0.3">
      <c r="A3080">
        <f ca="1">OFFSET('Water Data'!A3080,,MATCH(Histogram!$G$2,DataTable[#Headers],0))</f>
        <v>11.3905431095636</v>
      </c>
    </row>
    <row r="3081" spans="1:1" x14ac:dyDescent="0.3">
      <c r="A3081">
        <f ca="1">OFFSET('Water Data'!A3081,,MATCH(Histogram!$G$2,DataTable[#Headers],0))</f>
        <v>7.080794504276815</v>
      </c>
    </row>
    <row r="3082" spans="1:1" x14ac:dyDescent="0.3">
      <c r="A3082">
        <f ca="1">OFFSET('Water Data'!A3082,,MATCH(Histogram!$G$2,DataTable[#Headers],0))</f>
        <v>6.5800432953122403</v>
      </c>
    </row>
    <row r="3083" spans="1:1" x14ac:dyDescent="0.3">
      <c r="A3083">
        <f ca="1">OFFSET('Water Data'!A3083,,MATCH(Histogram!$G$2,DataTable[#Headers],0))</f>
        <v>10.817831076432901</v>
      </c>
    </row>
    <row r="3084" spans="1:1" x14ac:dyDescent="0.3">
      <c r="A3084">
        <f ca="1">OFFSET('Water Data'!A3084,,MATCH(Histogram!$G$2,DataTable[#Headers],0))</f>
        <v>5.0936751347699696</v>
      </c>
    </row>
    <row r="3085" spans="1:1" x14ac:dyDescent="0.3">
      <c r="A3085">
        <f ca="1">OFFSET('Water Data'!A3085,,MATCH(Histogram!$G$2,DataTable[#Headers],0))</f>
        <v>5.2642838017295102</v>
      </c>
    </row>
    <row r="3086" spans="1:1" x14ac:dyDescent="0.3">
      <c r="A3086">
        <f ca="1">OFFSET('Water Data'!A3086,,MATCH(Histogram!$G$2,DataTable[#Headers],0))</f>
        <v>7.9712987474493602</v>
      </c>
    </row>
    <row r="3087" spans="1:1" x14ac:dyDescent="0.3">
      <c r="A3087">
        <f ca="1">OFFSET('Water Data'!A3087,,MATCH(Histogram!$G$2,DataTable[#Headers],0))</f>
        <v>8.3503510398453002</v>
      </c>
    </row>
    <row r="3088" spans="1:1" x14ac:dyDescent="0.3">
      <c r="A3088">
        <f ca="1">OFFSET('Water Data'!A3088,,MATCH(Histogram!$G$2,DataTable[#Headers],0))</f>
        <v>7.080794504276815</v>
      </c>
    </row>
    <row r="3089" spans="1:1" x14ac:dyDescent="0.3">
      <c r="A3089">
        <f ca="1">OFFSET('Water Data'!A3089,,MATCH(Histogram!$G$2,DataTable[#Headers],0))</f>
        <v>4.0320605335611104</v>
      </c>
    </row>
    <row r="3090" spans="1:1" x14ac:dyDescent="0.3">
      <c r="A3090">
        <f ca="1">OFFSET('Water Data'!A3090,,MATCH(Histogram!$G$2,DataTable[#Headers],0))</f>
        <v>2.1285314339651702</v>
      </c>
    </row>
    <row r="3091" spans="1:1" x14ac:dyDescent="0.3">
      <c r="A3091">
        <f ca="1">OFFSET('Water Data'!A3091,,MATCH(Histogram!$G$2,DataTable[#Headers],0))</f>
        <v>9.84205629359829</v>
      </c>
    </row>
    <row r="3092" spans="1:1" x14ac:dyDescent="0.3">
      <c r="A3092">
        <f ca="1">OFFSET('Water Data'!A3092,,MATCH(Histogram!$G$2,DataTable[#Headers],0))</f>
        <v>7.6646280965516604</v>
      </c>
    </row>
    <row r="3093" spans="1:1" x14ac:dyDescent="0.3">
      <c r="A3093">
        <f ca="1">OFFSET('Water Data'!A3093,,MATCH(Histogram!$G$2,DataTable[#Headers],0))</f>
        <v>7.080794504276815</v>
      </c>
    </row>
    <row r="3094" spans="1:1" x14ac:dyDescent="0.3">
      <c r="A3094">
        <f ca="1">OFFSET('Water Data'!A3094,,MATCH(Histogram!$G$2,DataTable[#Headers],0))</f>
        <v>7.2603196817661502</v>
      </c>
    </row>
    <row r="3095" spans="1:1" x14ac:dyDescent="0.3">
      <c r="A3095">
        <f ca="1">OFFSET('Water Data'!A3095,,MATCH(Histogram!$G$2,DataTable[#Headers],0))</f>
        <v>9.5378786289683397</v>
      </c>
    </row>
    <row r="3096" spans="1:1" x14ac:dyDescent="0.3">
      <c r="A3096">
        <f ca="1">OFFSET('Water Data'!A3096,,MATCH(Histogram!$G$2,DataTable[#Headers],0))</f>
        <v>1.9853833592630401</v>
      </c>
    </row>
    <row r="3097" spans="1:1" x14ac:dyDescent="0.3">
      <c r="A3097">
        <f ca="1">OFFSET('Water Data'!A3097,,MATCH(Histogram!$G$2,DataTable[#Headers],0))</f>
        <v>7.2489911980563697</v>
      </c>
    </row>
    <row r="3098" spans="1:1" x14ac:dyDescent="0.3">
      <c r="A3098">
        <f ca="1">OFFSET('Water Data'!A3098,,MATCH(Histogram!$G$2,DataTable[#Headers],0))</f>
        <v>6.9682089601058603</v>
      </c>
    </row>
    <row r="3099" spans="1:1" x14ac:dyDescent="0.3">
      <c r="A3099">
        <f ca="1">OFFSET('Water Data'!A3099,,MATCH(Histogram!$G$2,DataTable[#Headers],0))</f>
        <v>6.15055301521181</v>
      </c>
    </row>
    <row r="3100" spans="1:1" x14ac:dyDescent="0.3">
      <c r="A3100">
        <f ca="1">OFFSET('Water Data'!A3100,,MATCH(Histogram!$G$2,DataTable[#Headers],0))</f>
        <v>6.3007555092761196</v>
      </c>
    </row>
    <row r="3101" spans="1:1" x14ac:dyDescent="0.3">
      <c r="A3101">
        <f ca="1">OFFSET('Water Data'!A3101,,MATCH(Histogram!$G$2,DataTable[#Headers],0))</f>
        <v>6.92079959936554</v>
      </c>
    </row>
    <row r="3102" spans="1:1" x14ac:dyDescent="0.3">
      <c r="A3102">
        <f ca="1">OFFSET('Water Data'!A3102,,MATCH(Histogram!$G$2,DataTable[#Headers],0))</f>
        <v>6.4818902791671897</v>
      </c>
    </row>
    <row r="3103" spans="1:1" x14ac:dyDescent="0.3">
      <c r="A3103">
        <f ca="1">OFFSET('Water Data'!A3103,,MATCH(Histogram!$G$2,DataTable[#Headers],0))</f>
        <v>7.080794504276815</v>
      </c>
    </row>
    <row r="3104" spans="1:1" x14ac:dyDescent="0.3">
      <c r="A3104">
        <f ca="1">OFFSET('Water Data'!A3104,,MATCH(Histogram!$G$2,DataTable[#Headers],0))</f>
        <v>7.3095964739799602</v>
      </c>
    </row>
    <row r="3105" spans="1:1" x14ac:dyDescent="0.3">
      <c r="A3105">
        <f ca="1">OFFSET('Water Data'!A3105,,MATCH(Histogram!$G$2,DataTable[#Headers],0))</f>
        <v>5.9672742278667403</v>
      </c>
    </row>
    <row r="3106" spans="1:1" x14ac:dyDescent="0.3">
      <c r="A3106">
        <f ca="1">OFFSET('Water Data'!A3106,,MATCH(Histogram!$G$2,DataTable[#Headers],0))</f>
        <v>8.6312700004350802</v>
      </c>
    </row>
    <row r="3107" spans="1:1" x14ac:dyDescent="0.3">
      <c r="A3107">
        <f ca="1">OFFSET('Water Data'!A3107,,MATCH(Histogram!$G$2,DataTable[#Headers],0))</f>
        <v>9.1726245193335991</v>
      </c>
    </row>
    <row r="3108" spans="1:1" x14ac:dyDescent="0.3">
      <c r="A3108">
        <f ca="1">OFFSET('Water Data'!A3108,,MATCH(Histogram!$G$2,DataTable[#Headers],0))</f>
        <v>7.080794504276815</v>
      </c>
    </row>
    <row r="3109" spans="1:1" x14ac:dyDescent="0.3">
      <c r="A3109">
        <f ca="1">OFFSET('Water Data'!A3109,,MATCH(Histogram!$G$2,DataTable[#Headers],0))</f>
        <v>3.3376289979634501</v>
      </c>
    </row>
    <row r="3110" spans="1:1" x14ac:dyDescent="0.3">
      <c r="A3110">
        <f ca="1">OFFSET('Water Data'!A3110,,MATCH(Histogram!$G$2,DataTable[#Headers],0))</f>
        <v>11.449739296302299</v>
      </c>
    </row>
    <row r="3111" spans="1:1" x14ac:dyDescent="0.3">
      <c r="A3111">
        <f ca="1">OFFSET('Water Data'!A3111,,MATCH(Histogram!$G$2,DataTable[#Headers],0))</f>
        <v>6.2836787946345503</v>
      </c>
    </row>
    <row r="3112" spans="1:1" x14ac:dyDescent="0.3">
      <c r="A3112">
        <f ca="1">OFFSET('Water Data'!A3112,,MATCH(Histogram!$G$2,DataTable[#Headers],0))</f>
        <v>7.080794504276815</v>
      </c>
    </row>
    <row r="3113" spans="1:1" x14ac:dyDescent="0.3">
      <c r="A3113">
        <f ca="1">OFFSET('Water Data'!A3113,,MATCH(Histogram!$G$2,DataTable[#Headers],0))</f>
        <v>8.7617684047597599</v>
      </c>
    </row>
    <row r="3114" spans="1:1" x14ac:dyDescent="0.3">
      <c r="A3114">
        <f ca="1">OFFSET('Water Data'!A3114,,MATCH(Histogram!$G$2,DataTable[#Headers],0))</f>
        <v>6.6167306904115897</v>
      </c>
    </row>
    <row r="3115" spans="1:1" x14ac:dyDescent="0.3">
      <c r="A3115">
        <f ca="1">OFFSET('Water Data'!A3115,,MATCH(Histogram!$G$2,DataTable[#Headers],0))</f>
        <v>7.7345692033449396</v>
      </c>
    </row>
    <row r="3116" spans="1:1" x14ac:dyDescent="0.3">
      <c r="A3116">
        <f ca="1">OFFSET('Water Data'!A3116,,MATCH(Histogram!$G$2,DataTable[#Headers],0))</f>
        <v>6.9715771819511296</v>
      </c>
    </row>
    <row r="3117" spans="1:1" x14ac:dyDescent="0.3">
      <c r="A3117">
        <f ca="1">OFFSET('Water Data'!A3117,,MATCH(Histogram!$G$2,DataTable[#Headers],0))</f>
        <v>4.70918674718048</v>
      </c>
    </row>
    <row r="3118" spans="1:1" x14ac:dyDescent="0.3">
      <c r="A3118">
        <f ca="1">OFFSET('Water Data'!A3118,,MATCH(Histogram!$G$2,DataTable[#Headers],0))</f>
        <v>5.23000318952593</v>
      </c>
    </row>
    <row r="3119" spans="1:1" x14ac:dyDescent="0.3">
      <c r="A3119">
        <f ca="1">OFFSET('Water Data'!A3119,,MATCH(Histogram!$G$2,DataTable[#Headers],0))</f>
        <v>5.2741853895897899</v>
      </c>
    </row>
    <row r="3120" spans="1:1" x14ac:dyDescent="0.3">
      <c r="A3120">
        <f ca="1">OFFSET('Water Data'!A3120,,MATCH(Histogram!$G$2,DataTable[#Headers],0))</f>
        <v>8.4334431041729196</v>
      </c>
    </row>
    <row r="3121" spans="1:1" x14ac:dyDescent="0.3">
      <c r="A3121">
        <f ca="1">OFFSET('Water Data'!A3121,,MATCH(Histogram!$G$2,DataTable[#Headers],0))</f>
        <v>6.8478632116929603</v>
      </c>
    </row>
    <row r="3122" spans="1:1" x14ac:dyDescent="0.3">
      <c r="A3122">
        <f ca="1">OFFSET('Water Data'!A3122,,MATCH(Histogram!$G$2,DataTable[#Headers],0))</f>
        <v>7.2635450702153701</v>
      </c>
    </row>
    <row r="3123" spans="1:1" x14ac:dyDescent="0.3">
      <c r="A3123">
        <f ca="1">OFFSET('Water Data'!A3123,,MATCH(Histogram!$G$2,DataTable[#Headers],0))</f>
        <v>6.7332668829308302</v>
      </c>
    </row>
    <row r="3124" spans="1:1" x14ac:dyDescent="0.3">
      <c r="A3124">
        <f ca="1">OFFSET('Water Data'!A3124,,MATCH(Histogram!$G$2,DataTable[#Headers],0))</f>
        <v>7.080794504276815</v>
      </c>
    </row>
    <row r="3125" spans="1:1" x14ac:dyDescent="0.3">
      <c r="A3125">
        <f ca="1">OFFSET('Water Data'!A3125,,MATCH(Histogram!$G$2,DataTable[#Headers],0))</f>
        <v>7.080794504276815</v>
      </c>
    </row>
    <row r="3126" spans="1:1" x14ac:dyDescent="0.3">
      <c r="A3126">
        <f ca="1">OFFSET('Water Data'!A3126,,MATCH(Histogram!$G$2,DataTable[#Headers],0))</f>
        <v>7.7776653664665902</v>
      </c>
    </row>
    <row r="3127" spans="1:1" x14ac:dyDescent="0.3">
      <c r="A3127">
        <f ca="1">OFFSET('Water Data'!A3127,,MATCH(Histogram!$G$2,DataTable[#Headers],0))</f>
        <v>6.1037313046123396</v>
      </c>
    </row>
    <row r="3128" spans="1:1" x14ac:dyDescent="0.3">
      <c r="A3128">
        <f ca="1">OFFSET('Water Data'!A3128,,MATCH(Histogram!$G$2,DataTable[#Headers],0))</f>
        <v>6.6657742011618701</v>
      </c>
    </row>
    <row r="3129" spans="1:1" x14ac:dyDescent="0.3">
      <c r="A3129">
        <f ca="1">OFFSET('Water Data'!A3129,,MATCH(Histogram!$G$2,DataTable[#Headers],0))</f>
        <v>7.080794504276815</v>
      </c>
    </row>
    <row r="3130" spans="1:1" x14ac:dyDescent="0.3">
      <c r="A3130">
        <f ca="1">OFFSET('Water Data'!A3130,,MATCH(Histogram!$G$2,DataTable[#Headers],0))</f>
        <v>4.9598528111058799</v>
      </c>
    </row>
    <row r="3131" spans="1:1" x14ac:dyDescent="0.3">
      <c r="A3131">
        <f ca="1">OFFSET('Water Data'!A3131,,MATCH(Histogram!$G$2,DataTable[#Headers],0))</f>
        <v>6.3979050138012701</v>
      </c>
    </row>
    <row r="3132" spans="1:1" x14ac:dyDescent="0.3">
      <c r="A3132">
        <f ca="1">OFFSET('Water Data'!A3132,,MATCH(Histogram!$G$2,DataTable[#Headers],0))</f>
        <v>8.1403444634267004</v>
      </c>
    </row>
    <row r="3133" spans="1:1" x14ac:dyDescent="0.3">
      <c r="A3133">
        <f ca="1">OFFSET('Water Data'!A3133,,MATCH(Histogram!$G$2,DataTable[#Headers],0))</f>
        <v>6.8506254182689998</v>
      </c>
    </row>
    <row r="3134" spans="1:1" x14ac:dyDescent="0.3">
      <c r="A3134">
        <f ca="1">OFFSET('Water Data'!A3134,,MATCH(Histogram!$G$2,DataTable[#Headers],0))</f>
        <v>6.7147768796878804</v>
      </c>
    </row>
    <row r="3135" spans="1:1" x14ac:dyDescent="0.3">
      <c r="A3135">
        <f ca="1">OFFSET('Water Data'!A3135,,MATCH(Histogram!$G$2,DataTable[#Headers],0))</f>
        <v>4.3371194691206902</v>
      </c>
    </row>
    <row r="3136" spans="1:1" x14ac:dyDescent="0.3">
      <c r="A3136">
        <f ca="1">OFFSET('Water Data'!A3136,,MATCH(Histogram!$G$2,DataTable[#Headers],0))</f>
        <v>8.4332908239741506</v>
      </c>
    </row>
    <row r="3137" spans="1:1" x14ac:dyDescent="0.3">
      <c r="A3137">
        <f ca="1">OFFSET('Water Data'!A3137,,MATCH(Histogram!$G$2,DataTable[#Headers],0))</f>
        <v>7.2742125667627402</v>
      </c>
    </row>
    <row r="3138" spans="1:1" x14ac:dyDescent="0.3">
      <c r="A3138">
        <f ca="1">OFFSET('Water Data'!A3138,,MATCH(Histogram!$G$2,DataTable[#Headers],0))</f>
        <v>6.57918495103136</v>
      </c>
    </row>
    <row r="3139" spans="1:1" x14ac:dyDescent="0.3">
      <c r="A3139">
        <f ca="1">OFFSET('Water Data'!A3139,,MATCH(Histogram!$G$2,DataTable[#Headers],0))</f>
        <v>7.080794504276815</v>
      </c>
    </row>
    <row r="3140" spans="1:1" x14ac:dyDescent="0.3">
      <c r="A3140">
        <f ca="1">OFFSET('Water Data'!A3140,,MATCH(Histogram!$G$2,DataTable[#Headers],0))</f>
        <v>8.6510233628914701</v>
      </c>
    </row>
    <row r="3141" spans="1:1" x14ac:dyDescent="0.3">
      <c r="A3141">
        <f ca="1">OFFSET('Water Data'!A3141,,MATCH(Histogram!$G$2,DataTable[#Headers],0))</f>
        <v>8.3576129931416094</v>
      </c>
    </row>
    <row r="3142" spans="1:1" x14ac:dyDescent="0.3">
      <c r="A3142">
        <f ca="1">OFFSET('Water Data'!A3142,,MATCH(Histogram!$G$2,DataTable[#Headers],0))</f>
        <v>7.080794504276815</v>
      </c>
    </row>
    <row r="3143" spans="1:1" x14ac:dyDescent="0.3">
      <c r="A3143">
        <f ca="1">OFFSET('Water Data'!A3143,,MATCH(Histogram!$G$2,DataTable[#Headers],0))</f>
        <v>6.6587415580864402</v>
      </c>
    </row>
    <row r="3144" spans="1:1" x14ac:dyDescent="0.3">
      <c r="A3144">
        <f ca="1">OFFSET('Water Data'!A3144,,MATCH(Histogram!$G$2,DataTable[#Headers],0))</f>
        <v>10.5037865385708</v>
      </c>
    </row>
    <row r="3145" spans="1:1" x14ac:dyDescent="0.3">
      <c r="A3145">
        <f ca="1">OFFSET('Water Data'!A3145,,MATCH(Histogram!$G$2,DataTable[#Headers],0))</f>
        <v>6.3323868663691396</v>
      </c>
    </row>
    <row r="3146" spans="1:1" x14ac:dyDescent="0.3">
      <c r="A3146">
        <f ca="1">OFFSET('Water Data'!A3146,,MATCH(Histogram!$G$2,DataTable[#Headers],0))</f>
        <v>7.080794504276815</v>
      </c>
    </row>
    <row r="3147" spans="1:1" x14ac:dyDescent="0.3">
      <c r="A3147">
        <f ca="1">OFFSET('Water Data'!A3147,,MATCH(Histogram!$G$2,DataTable[#Headers],0))</f>
        <v>6.73042777249659</v>
      </c>
    </row>
    <row r="3148" spans="1:1" x14ac:dyDescent="0.3">
      <c r="A3148">
        <f ca="1">OFFSET('Water Data'!A3148,,MATCH(Histogram!$G$2,DataTable[#Headers],0))</f>
        <v>8.2977831999916507</v>
      </c>
    </row>
    <row r="3149" spans="1:1" x14ac:dyDescent="0.3">
      <c r="A3149">
        <f ca="1">OFFSET('Water Data'!A3149,,MATCH(Histogram!$G$2,DataTable[#Headers],0))</f>
        <v>6.2592675329524798</v>
      </c>
    </row>
    <row r="3150" spans="1:1" x14ac:dyDescent="0.3">
      <c r="A3150">
        <f ca="1">OFFSET('Water Data'!A3150,,MATCH(Histogram!$G$2,DataTable[#Headers],0))</f>
        <v>8.0761262980963497</v>
      </c>
    </row>
    <row r="3151" spans="1:1" x14ac:dyDescent="0.3">
      <c r="A3151">
        <f ca="1">OFFSET('Water Data'!A3151,,MATCH(Histogram!$G$2,DataTable[#Headers],0))</f>
        <v>5.7310421388707198</v>
      </c>
    </row>
    <row r="3152" spans="1:1" x14ac:dyDescent="0.3">
      <c r="A3152">
        <f ca="1">OFFSET('Water Data'!A3152,,MATCH(Histogram!$G$2,DataTable[#Headers],0))</f>
        <v>6.5633565968372203</v>
      </c>
    </row>
    <row r="3153" spans="1:1" x14ac:dyDescent="0.3">
      <c r="A3153">
        <f ca="1">OFFSET('Water Data'!A3153,,MATCH(Histogram!$G$2,DataTable[#Headers],0))</f>
        <v>5.3037643368661698</v>
      </c>
    </row>
    <row r="3154" spans="1:1" x14ac:dyDescent="0.3">
      <c r="A3154">
        <f ca="1">OFFSET('Water Data'!A3154,,MATCH(Histogram!$G$2,DataTable[#Headers],0))</f>
        <v>7.6478715541335696</v>
      </c>
    </row>
    <row r="3155" spans="1:1" x14ac:dyDescent="0.3">
      <c r="A3155">
        <f ca="1">OFFSET('Water Data'!A3155,,MATCH(Histogram!$G$2,DataTable[#Headers],0))</f>
        <v>7.080794504276815</v>
      </c>
    </row>
    <row r="3156" spans="1:1" x14ac:dyDescent="0.3">
      <c r="A3156">
        <f ca="1">OFFSET('Water Data'!A3156,,MATCH(Histogram!$G$2,DataTable[#Headers],0))</f>
        <v>7.9514511704914996</v>
      </c>
    </row>
    <row r="3157" spans="1:1" x14ac:dyDescent="0.3">
      <c r="A3157">
        <f ca="1">OFFSET('Water Data'!A3157,,MATCH(Histogram!$G$2,DataTable[#Headers],0))</f>
        <v>8.8321422609049698</v>
      </c>
    </row>
    <row r="3158" spans="1:1" x14ac:dyDescent="0.3">
      <c r="A3158">
        <f ca="1">OFFSET('Water Data'!A3158,,MATCH(Histogram!$G$2,DataTable[#Headers],0))</f>
        <v>8.2508300090478599</v>
      </c>
    </row>
    <row r="3159" spans="1:1" x14ac:dyDescent="0.3">
      <c r="A3159">
        <f ca="1">OFFSET('Water Data'!A3159,,MATCH(Histogram!$G$2,DataTable[#Headers],0))</f>
        <v>5.8605741548124799</v>
      </c>
    </row>
    <row r="3160" spans="1:1" x14ac:dyDescent="0.3">
      <c r="A3160">
        <f ca="1">OFFSET('Water Data'!A3160,,MATCH(Histogram!$G$2,DataTable[#Headers],0))</f>
        <v>8.1821033061744792</v>
      </c>
    </row>
    <row r="3161" spans="1:1" x14ac:dyDescent="0.3">
      <c r="A3161">
        <f ca="1">OFFSET('Water Data'!A3161,,MATCH(Histogram!$G$2,DataTable[#Headers],0))</f>
        <v>7.8895793449559601</v>
      </c>
    </row>
    <row r="3162" spans="1:1" x14ac:dyDescent="0.3">
      <c r="A3162">
        <f ca="1">OFFSET('Water Data'!A3162,,MATCH(Histogram!$G$2,DataTable[#Headers],0))</f>
        <v>8.7134829270932297</v>
      </c>
    </row>
    <row r="3163" spans="1:1" x14ac:dyDescent="0.3">
      <c r="A3163">
        <f ca="1">OFFSET('Water Data'!A3163,,MATCH(Histogram!$G$2,DataTable[#Headers],0))</f>
        <v>6.1859248920520402</v>
      </c>
    </row>
    <row r="3164" spans="1:1" x14ac:dyDescent="0.3">
      <c r="A3164">
        <f ca="1">OFFSET('Water Data'!A3164,,MATCH(Histogram!$G$2,DataTable[#Headers],0))</f>
        <v>9.0797151094576201</v>
      </c>
    </row>
    <row r="3165" spans="1:1" x14ac:dyDescent="0.3">
      <c r="A3165">
        <f ca="1">OFFSET('Water Data'!A3165,,MATCH(Histogram!$G$2,DataTable[#Headers],0))</f>
        <v>8.3795127032565606</v>
      </c>
    </row>
    <row r="3166" spans="1:1" x14ac:dyDescent="0.3">
      <c r="A3166">
        <f ca="1">OFFSET('Water Data'!A3166,,MATCH(Histogram!$G$2,DataTable[#Headers],0))</f>
        <v>9.2219556424455096</v>
      </c>
    </row>
    <row r="3167" spans="1:1" x14ac:dyDescent="0.3">
      <c r="A3167">
        <f ca="1">OFFSET('Water Data'!A3167,,MATCH(Histogram!$G$2,DataTable[#Headers],0))</f>
        <v>9.3706965753575595</v>
      </c>
    </row>
    <row r="3168" spans="1:1" x14ac:dyDescent="0.3">
      <c r="A3168">
        <f ca="1">OFFSET('Water Data'!A3168,,MATCH(Histogram!$G$2,DataTable[#Headers],0))</f>
        <v>7.4875733638811797</v>
      </c>
    </row>
    <row r="3169" spans="1:1" x14ac:dyDescent="0.3">
      <c r="A3169">
        <f ca="1">OFFSET('Water Data'!A3169,,MATCH(Histogram!$G$2,DataTable[#Headers],0))</f>
        <v>6.0283487850983102</v>
      </c>
    </row>
    <row r="3170" spans="1:1" x14ac:dyDescent="0.3">
      <c r="A3170">
        <f ca="1">OFFSET('Water Data'!A3170,,MATCH(Histogram!$G$2,DataTable[#Headers],0))</f>
        <v>6.28331858696263</v>
      </c>
    </row>
    <row r="3171" spans="1:1" x14ac:dyDescent="0.3">
      <c r="A3171">
        <f ca="1">OFFSET('Water Data'!A3171,,MATCH(Histogram!$G$2,DataTable[#Headers],0))</f>
        <v>5.6664461454272903</v>
      </c>
    </row>
    <row r="3172" spans="1:1" x14ac:dyDescent="0.3">
      <c r="A3172">
        <f ca="1">OFFSET('Water Data'!A3172,,MATCH(Histogram!$G$2,DataTable[#Headers],0))</f>
        <v>6.9853037374504297</v>
      </c>
    </row>
    <row r="3173" spans="1:1" x14ac:dyDescent="0.3">
      <c r="A3173">
        <f ca="1">OFFSET('Water Data'!A3173,,MATCH(Histogram!$G$2,DataTable[#Headers],0))</f>
        <v>7.2733682283155598</v>
      </c>
    </row>
    <row r="3174" spans="1:1" x14ac:dyDescent="0.3">
      <c r="A3174">
        <f ca="1">OFFSET('Water Data'!A3174,,MATCH(Histogram!$G$2,DataTable[#Headers],0))</f>
        <v>7.4496596859945097</v>
      </c>
    </row>
    <row r="3175" spans="1:1" x14ac:dyDescent="0.3">
      <c r="A3175">
        <f ca="1">OFFSET('Water Data'!A3175,,MATCH(Histogram!$G$2,DataTable[#Headers],0))</f>
        <v>7.6181195717052397</v>
      </c>
    </row>
    <row r="3176" spans="1:1" x14ac:dyDescent="0.3">
      <c r="A3176">
        <f ca="1">OFFSET('Water Data'!A3176,,MATCH(Histogram!$G$2,DataTable[#Headers],0))</f>
        <v>6.6981538690135096</v>
      </c>
    </row>
    <row r="3177" spans="1:1" x14ac:dyDescent="0.3">
      <c r="A3177">
        <f ca="1">OFFSET('Water Data'!A3177,,MATCH(Histogram!$G$2,DataTable[#Headers],0))</f>
        <v>7.0272968603025801</v>
      </c>
    </row>
    <row r="3178" spans="1:1" x14ac:dyDescent="0.3">
      <c r="A3178">
        <f ca="1">OFFSET('Water Data'!A3178,,MATCH(Histogram!$G$2,DataTable[#Headers],0))</f>
        <v>8.6109630317307495</v>
      </c>
    </row>
    <row r="3179" spans="1:1" x14ac:dyDescent="0.3">
      <c r="A3179">
        <f ca="1">OFFSET('Water Data'!A3179,,MATCH(Histogram!$G$2,DataTable[#Headers],0))</f>
        <v>7.4235860116457699</v>
      </c>
    </row>
    <row r="3180" spans="1:1" x14ac:dyDescent="0.3">
      <c r="A3180">
        <f ca="1">OFFSET('Water Data'!A3180,,MATCH(Histogram!$G$2,DataTable[#Headers],0))</f>
        <v>5.4566808884538203</v>
      </c>
    </row>
    <row r="3181" spans="1:1" x14ac:dyDescent="0.3">
      <c r="A3181">
        <f ca="1">OFFSET('Water Data'!A3181,,MATCH(Histogram!$G$2,DataTable[#Headers],0))</f>
        <v>9.6128989643109701</v>
      </c>
    </row>
    <row r="3182" spans="1:1" x14ac:dyDescent="0.3">
      <c r="A3182">
        <f ca="1">OFFSET('Water Data'!A3182,,MATCH(Histogram!$G$2,DataTable[#Headers],0))</f>
        <v>8.2469198705654296</v>
      </c>
    </row>
    <row r="3183" spans="1:1" x14ac:dyDescent="0.3">
      <c r="A3183">
        <f ca="1">OFFSET('Water Data'!A3183,,MATCH(Histogram!$G$2,DataTable[#Headers],0))</f>
        <v>6.6411741161553204</v>
      </c>
    </row>
    <row r="3184" spans="1:1" x14ac:dyDescent="0.3">
      <c r="A3184">
        <f ca="1">OFFSET('Water Data'!A3184,,MATCH(Histogram!$G$2,DataTable[#Headers],0))</f>
        <v>6.64606726976952</v>
      </c>
    </row>
    <row r="3185" spans="1:1" x14ac:dyDescent="0.3">
      <c r="A3185">
        <f ca="1">OFFSET('Water Data'!A3185,,MATCH(Histogram!$G$2,DataTable[#Headers],0))</f>
        <v>7.1644782953995101</v>
      </c>
    </row>
    <row r="3186" spans="1:1" x14ac:dyDescent="0.3">
      <c r="A3186">
        <f ca="1">OFFSET('Water Data'!A3186,,MATCH(Histogram!$G$2,DataTable[#Headers],0))</f>
        <v>8.2850715273713007</v>
      </c>
    </row>
    <row r="3187" spans="1:1" x14ac:dyDescent="0.3">
      <c r="A3187">
        <f ca="1">OFFSET('Water Data'!A3187,,MATCH(Histogram!$G$2,DataTable[#Headers],0))</f>
        <v>6.1100222059515499</v>
      </c>
    </row>
    <row r="3188" spans="1:1" x14ac:dyDescent="0.3">
      <c r="A3188">
        <f ca="1">OFFSET('Water Data'!A3188,,MATCH(Histogram!$G$2,DataTable[#Headers],0))</f>
        <v>8.3166637220700803</v>
      </c>
    </row>
    <row r="3189" spans="1:1" x14ac:dyDescent="0.3">
      <c r="A3189">
        <f ca="1">OFFSET('Water Data'!A3189,,MATCH(Histogram!$G$2,DataTable[#Headers],0))</f>
        <v>7.080794504276815</v>
      </c>
    </row>
    <row r="3190" spans="1:1" x14ac:dyDescent="0.3">
      <c r="A3190">
        <f ca="1">OFFSET('Water Data'!A3190,,MATCH(Histogram!$G$2,DataTable[#Headers],0))</f>
        <v>9.0046806133928801</v>
      </c>
    </row>
    <row r="3191" spans="1:1" x14ac:dyDescent="0.3">
      <c r="A3191">
        <f ca="1">OFFSET('Water Data'!A3191,,MATCH(Histogram!$G$2,DataTable[#Headers],0))</f>
        <v>6.8865126033551096</v>
      </c>
    </row>
    <row r="3192" spans="1:1" x14ac:dyDescent="0.3">
      <c r="A3192">
        <f ca="1">OFFSET('Water Data'!A3192,,MATCH(Histogram!$G$2,DataTable[#Headers],0))</f>
        <v>9.2936216133376703</v>
      </c>
    </row>
    <row r="3193" spans="1:1" x14ac:dyDescent="0.3">
      <c r="A3193">
        <f ca="1">OFFSET('Water Data'!A3193,,MATCH(Histogram!$G$2,DataTable[#Headers],0))</f>
        <v>6.9851922020081298</v>
      </c>
    </row>
    <row r="3194" spans="1:1" x14ac:dyDescent="0.3">
      <c r="A3194">
        <f ca="1">OFFSET('Water Data'!A3194,,MATCH(Histogram!$G$2,DataTable[#Headers],0))</f>
        <v>5.0941643608551397</v>
      </c>
    </row>
    <row r="3195" spans="1:1" x14ac:dyDescent="0.3">
      <c r="A3195">
        <f ca="1">OFFSET('Water Data'!A3195,,MATCH(Histogram!$G$2,DataTable[#Headers],0))</f>
        <v>6.1500344008868701</v>
      </c>
    </row>
    <row r="3196" spans="1:1" x14ac:dyDescent="0.3">
      <c r="A3196">
        <f ca="1">OFFSET('Water Data'!A3196,,MATCH(Histogram!$G$2,DataTable[#Headers],0))</f>
        <v>6.1896992603915999</v>
      </c>
    </row>
    <row r="3197" spans="1:1" x14ac:dyDescent="0.3">
      <c r="A3197">
        <f ca="1">OFFSET('Water Data'!A3197,,MATCH(Histogram!$G$2,DataTable[#Headers],0))</f>
        <v>7.4979878148881598</v>
      </c>
    </row>
    <row r="3198" spans="1:1" x14ac:dyDescent="0.3">
      <c r="A3198">
        <f ca="1">OFFSET('Water Data'!A3198,,MATCH(Histogram!$G$2,DataTable[#Headers],0))</f>
        <v>6.9652798717606501</v>
      </c>
    </row>
    <row r="3199" spans="1:1" x14ac:dyDescent="0.3">
      <c r="A3199">
        <f ca="1">OFFSET('Water Data'!A3199,,MATCH(Histogram!$G$2,DataTable[#Headers],0))</f>
        <v>5.4121195445242396</v>
      </c>
    </row>
    <row r="3200" spans="1:1" x14ac:dyDescent="0.3">
      <c r="A3200">
        <f ca="1">OFFSET('Water Data'!A3200,,MATCH(Histogram!$G$2,DataTable[#Headers],0))</f>
        <v>7.5030857651083602</v>
      </c>
    </row>
    <row r="3201" spans="1:1" x14ac:dyDescent="0.3">
      <c r="A3201">
        <f ca="1">OFFSET('Water Data'!A3201,,MATCH(Histogram!$G$2,DataTable[#Headers],0))</f>
        <v>7.080794504276815</v>
      </c>
    </row>
    <row r="3202" spans="1:1" x14ac:dyDescent="0.3">
      <c r="A3202">
        <f ca="1">OFFSET('Water Data'!A3202,,MATCH(Histogram!$G$2,DataTable[#Headers],0))</f>
        <v>8.58104282070917</v>
      </c>
    </row>
    <row r="3203" spans="1:1" x14ac:dyDescent="0.3">
      <c r="A3203">
        <f ca="1">OFFSET('Water Data'!A3203,,MATCH(Histogram!$G$2,DataTable[#Headers],0))</f>
        <v>5.5300550211655697</v>
      </c>
    </row>
    <row r="3204" spans="1:1" x14ac:dyDescent="0.3">
      <c r="A3204">
        <f ca="1">OFFSET('Water Data'!A3204,,MATCH(Histogram!$G$2,DataTable[#Headers],0))</f>
        <v>8.7439585446611794</v>
      </c>
    </row>
    <row r="3205" spans="1:1" x14ac:dyDescent="0.3">
      <c r="A3205">
        <f ca="1">OFFSET('Water Data'!A3205,,MATCH(Histogram!$G$2,DataTable[#Headers],0))</f>
        <v>9.0523836897906502</v>
      </c>
    </row>
    <row r="3206" spans="1:1" x14ac:dyDescent="0.3">
      <c r="A3206">
        <f ca="1">OFFSET('Water Data'!A3206,,MATCH(Histogram!$G$2,DataTable[#Headers],0))</f>
        <v>8.0772608855864902</v>
      </c>
    </row>
    <row r="3207" spans="1:1" x14ac:dyDescent="0.3">
      <c r="A3207">
        <f ca="1">OFFSET('Water Data'!A3207,,MATCH(Histogram!$G$2,DataTable[#Headers],0))</f>
        <v>6.6820973587514398</v>
      </c>
    </row>
    <row r="3208" spans="1:1" x14ac:dyDescent="0.3">
      <c r="A3208">
        <f ca="1">OFFSET('Water Data'!A3208,,MATCH(Histogram!$G$2,DataTable[#Headers],0))</f>
        <v>4.7313200759937404</v>
      </c>
    </row>
    <row r="3209" spans="1:1" x14ac:dyDescent="0.3">
      <c r="A3209">
        <f ca="1">OFFSET('Water Data'!A3209,,MATCH(Histogram!$G$2,DataTable[#Headers],0))</f>
        <v>9.2414199735579601</v>
      </c>
    </row>
    <row r="3210" spans="1:1" x14ac:dyDescent="0.3">
      <c r="A3210">
        <f ca="1">OFFSET('Water Data'!A3210,,MATCH(Histogram!$G$2,DataTable[#Headers],0))</f>
        <v>5.6283132716232904</v>
      </c>
    </row>
    <row r="3211" spans="1:1" x14ac:dyDescent="0.3">
      <c r="A3211">
        <f ca="1">OFFSET('Water Data'!A3211,,MATCH(Histogram!$G$2,DataTable[#Headers],0))</f>
        <v>4.8578026239790404</v>
      </c>
    </row>
    <row r="3212" spans="1:1" x14ac:dyDescent="0.3">
      <c r="A3212">
        <f ca="1">OFFSET('Water Data'!A3212,,MATCH(Histogram!$G$2,DataTable[#Headers],0))</f>
        <v>8.43047166196415</v>
      </c>
    </row>
    <row r="3213" spans="1:1" x14ac:dyDescent="0.3">
      <c r="A3213">
        <f ca="1">OFFSET('Water Data'!A3213,,MATCH(Histogram!$G$2,DataTable[#Headers],0))</f>
        <v>6.8176083800563401</v>
      </c>
    </row>
    <row r="3214" spans="1:1" x14ac:dyDescent="0.3">
      <c r="A3214">
        <f ca="1">OFFSET('Water Data'!A3214,,MATCH(Histogram!$G$2,DataTable[#Headers],0))</f>
        <v>5.91375531986853</v>
      </c>
    </row>
    <row r="3215" spans="1:1" x14ac:dyDescent="0.3">
      <c r="A3215">
        <f ca="1">OFFSET('Water Data'!A3215,,MATCH(Histogram!$G$2,DataTable[#Headers],0))</f>
        <v>7.080794504276815</v>
      </c>
    </row>
    <row r="3216" spans="1:1" x14ac:dyDescent="0.3">
      <c r="A3216">
        <f ca="1">OFFSET('Water Data'!A3216,,MATCH(Histogram!$G$2,DataTable[#Headers],0))</f>
        <v>5.5002765751548797</v>
      </c>
    </row>
    <row r="3217" spans="1:1" x14ac:dyDescent="0.3">
      <c r="A3217">
        <f ca="1">OFFSET('Water Data'!A3217,,MATCH(Histogram!$G$2,DataTable[#Headers],0))</f>
        <v>5.6086231524583496</v>
      </c>
    </row>
    <row r="3218" spans="1:1" x14ac:dyDescent="0.3">
      <c r="A3218">
        <f ca="1">OFFSET('Water Data'!A3218,,MATCH(Histogram!$G$2,DataTable[#Headers],0))</f>
        <v>5.6092353589411497</v>
      </c>
    </row>
    <row r="3219" spans="1:1" x14ac:dyDescent="0.3">
      <c r="A3219">
        <f ca="1">OFFSET('Water Data'!A3219,,MATCH(Histogram!$G$2,DataTable[#Headers],0))</f>
        <v>7.080794504276815</v>
      </c>
    </row>
    <row r="3220" spans="1:1" x14ac:dyDescent="0.3">
      <c r="A3220">
        <f ca="1">OFFSET('Water Data'!A3220,,MATCH(Histogram!$G$2,DataTable[#Headers],0))</f>
        <v>5.85982210356027</v>
      </c>
    </row>
    <row r="3221" spans="1:1" x14ac:dyDescent="0.3">
      <c r="A3221">
        <f ca="1">OFFSET('Water Data'!A3221,,MATCH(Histogram!$G$2,DataTable[#Headers],0))</f>
        <v>6.4177160468743102</v>
      </c>
    </row>
    <row r="3222" spans="1:1" x14ac:dyDescent="0.3">
      <c r="A3222">
        <f ca="1">OFFSET('Water Data'!A3222,,MATCH(Histogram!$G$2,DataTable[#Headers],0))</f>
        <v>6.1705261394169302</v>
      </c>
    </row>
    <row r="3223" spans="1:1" x14ac:dyDescent="0.3">
      <c r="A3223">
        <f ca="1">OFFSET('Water Data'!A3223,,MATCH(Histogram!$G$2,DataTable[#Headers],0))</f>
        <v>4.0340634114377698</v>
      </c>
    </row>
    <row r="3224" spans="1:1" x14ac:dyDescent="0.3">
      <c r="A3224">
        <f ca="1">OFFSET('Water Data'!A3224,,MATCH(Histogram!$G$2,DataTable[#Headers],0))</f>
        <v>4.9794688114833203</v>
      </c>
    </row>
    <row r="3225" spans="1:1" x14ac:dyDescent="0.3">
      <c r="A3225">
        <f ca="1">OFFSET('Water Data'!A3225,,MATCH(Histogram!$G$2,DataTable[#Headers],0))</f>
        <v>8.0974537707317609</v>
      </c>
    </row>
    <row r="3226" spans="1:1" x14ac:dyDescent="0.3">
      <c r="A3226">
        <f ca="1">OFFSET('Water Data'!A3226,,MATCH(Histogram!$G$2,DataTable[#Headers],0))</f>
        <v>7.080794504276815</v>
      </c>
    </row>
    <row r="3227" spans="1:1" x14ac:dyDescent="0.3">
      <c r="A3227">
        <f ca="1">OFFSET('Water Data'!A3227,,MATCH(Histogram!$G$2,DataTable[#Headers],0))</f>
        <v>8.4687410629075899</v>
      </c>
    </row>
    <row r="3228" spans="1:1" x14ac:dyDescent="0.3">
      <c r="A3228">
        <f ca="1">OFFSET('Water Data'!A3228,,MATCH(Histogram!$G$2,DataTable[#Headers],0))</f>
        <v>7.8708534123719502</v>
      </c>
    </row>
    <row r="3229" spans="1:1" x14ac:dyDescent="0.3">
      <c r="A3229">
        <f ca="1">OFFSET('Water Data'!A3229,,MATCH(Histogram!$G$2,DataTable[#Headers],0))</f>
        <v>7.6795950963001198</v>
      </c>
    </row>
    <row r="3230" spans="1:1" x14ac:dyDescent="0.3">
      <c r="A3230">
        <f ca="1">OFFSET('Water Data'!A3230,,MATCH(Histogram!$G$2,DataTable[#Headers],0))</f>
        <v>7.2265927114282302</v>
      </c>
    </row>
    <row r="3231" spans="1:1" x14ac:dyDescent="0.3">
      <c r="A3231">
        <f ca="1">OFFSET('Water Data'!A3231,,MATCH(Histogram!$G$2,DataTable[#Headers],0))</f>
        <v>7.080794504276815</v>
      </c>
    </row>
    <row r="3232" spans="1:1" x14ac:dyDescent="0.3">
      <c r="A3232">
        <f ca="1">OFFSET('Water Data'!A3232,,MATCH(Histogram!$G$2,DataTable[#Headers],0))</f>
        <v>8.6591130268302798</v>
      </c>
    </row>
    <row r="3233" spans="1:1" x14ac:dyDescent="0.3">
      <c r="A3233">
        <f ca="1">OFFSET('Water Data'!A3233,,MATCH(Histogram!$G$2,DataTable[#Headers],0))</f>
        <v>7.080794504276815</v>
      </c>
    </row>
    <row r="3234" spans="1:1" x14ac:dyDescent="0.3">
      <c r="A3234">
        <f ca="1">OFFSET('Water Data'!A3234,,MATCH(Histogram!$G$2,DataTable[#Headers],0))</f>
        <v>6.3601958191610501</v>
      </c>
    </row>
    <row r="3235" spans="1:1" x14ac:dyDescent="0.3">
      <c r="A3235">
        <f ca="1">OFFSET('Water Data'!A3235,,MATCH(Histogram!$G$2,DataTable[#Headers],0))</f>
        <v>10.4856036472057</v>
      </c>
    </row>
    <row r="3236" spans="1:1" x14ac:dyDescent="0.3">
      <c r="A3236">
        <f ca="1">OFFSET('Water Data'!A3236,,MATCH(Histogram!$G$2,DataTable[#Headers],0))</f>
        <v>6.6034165233033804</v>
      </c>
    </row>
    <row r="3237" spans="1:1" x14ac:dyDescent="0.3">
      <c r="A3237">
        <f ca="1">OFFSET('Water Data'!A3237,,MATCH(Histogram!$G$2,DataTable[#Headers],0))</f>
        <v>5.7133229209590599</v>
      </c>
    </row>
    <row r="3238" spans="1:1" x14ac:dyDescent="0.3">
      <c r="A3238">
        <f ca="1">OFFSET('Water Data'!A3238,,MATCH(Histogram!$G$2,DataTable[#Headers],0))</f>
        <v>4.7674724547564402</v>
      </c>
    </row>
    <row r="3239" spans="1:1" x14ac:dyDescent="0.3">
      <c r="A3239">
        <f ca="1">OFFSET('Water Data'!A3239,,MATCH(Histogram!$G$2,DataTable[#Headers],0))</f>
        <v>9.6098343645088509</v>
      </c>
    </row>
    <row r="3240" spans="1:1" x14ac:dyDescent="0.3">
      <c r="A3240">
        <f ca="1">OFFSET('Water Data'!A3240,,MATCH(Histogram!$G$2,DataTable[#Headers],0))</f>
        <v>9.1864533770632999</v>
      </c>
    </row>
    <row r="3241" spans="1:1" x14ac:dyDescent="0.3">
      <c r="A3241">
        <f ca="1">OFFSET('Water Data'!A3241,,MATCH(Histogram!$G$2,DataTable[#Headers],0))</f>
        <v>9.9606898575331702</v>
      </c>
    </row>
    <row r="3242" spans="1:1" x14ac:dyDescent="0.3">
      <c r="A3242">
        <f ca="1">OFFSET('Water Data'!A3242,,MATCH(Histogram!$G$2,DataTable[#Headers],0))</f>
        <v>6.1023067939086699</v>
      </c>
    </row>
    <row r="3243" spans="1:1" x14ac:dyDescent="0.3">
      <c r="A3243">
        <f ca="1">OFFSET('Water Data'!A3243,,MATCH(Histogram!$G$2,DataTable[#Headers],0))</f>
        <v>6.7926550981668203</v>
      </c>
    </row>
    <row r="3244" spans="1:1" x14ac:dyDescent="0.3">
      <c r="A3244">
        <f ca="1">OFFSET('Water Data'!A3244,,MATCH(Histogram!$G$2,DataTable[#Headers],0))</f>
        <v>5.9105397377275297</v>
      </c>
    </row>
    <row r="3245" spans="1:1" x14ac:dyDescent="0.3">
      <c r="A3245">
        <f ca="1">OFFSET('Water Data'!A3245,,MATCH(Histogram!$G$2,DataTable[#Headers],0))</f>
        <v>6.1258103254298497</v>
      </c>
    </row>
    <row r="3246" spans="1:1" x14ac:dyDescent="0.3">
      <c r="A3246">
        <f ca="1">OFFSET('Water Data'!A3246,,MATCH(Histogram!$G$2,DataTable[#Headers],0))</f>
        <v>5.8361045250944903</v>
      </c>
    </row>
    <row r="3247" spans="1:1" x14ac:dyDescent="0.3">
      <c r="A3247">
        <f ca="1">OFFSET('Water Data'!A3247,,MATCH(Histogram!$G$2,DataTable[#Headers],0))</f>
        <v>7.080794504276815</v>
      </c>
    </row>
    <row r="3248" spans="1:1" x14ac:dyDescent="0.3">
      <c r="A3248">
        <f ca="1">OFFSET('Water Data'!A3248,,MATCH(Histogram!$G$2,DataTable[#Headers],0))</f>
        <v>10.6673639341578</v>
      </c>
    </row>
    <row r="3249" spans="1:1" x14ac:dyDescent="0.3">
      <c r="A3249">
        <f ca="1">OFFSET('Water Data'!A3249,,MATCH(Histogram!$G$2,DataTable[#Headers],0))</f>
        <v>8.6283010740666608</v>
      </c>
    </row>
    <row r="3250" spans="1:1" x14ac:dyDescent="0.3">
      <c r="A3250">
        <f ca="1">OFFSET('Water Data'!A3250,,MATCH(Histogram!$G$2,DataTable[#Headers],0))</f>
        <v>6.2601112899358</v>
      </c>
    </row>
    <row r="3251" spans="1:1" x14ac:dyDescent="0.3">
      <c r="A3251">
        <f ca="1">OFFSET('Water Data'!A3251,,MATCH(Histogram!$G$2,DataTable[#Headers],0))</f>
        <v>10.8081569388427</v>
      </c>
    </row>
    <row r="3252" spans="1:1" x14ac:dyDescent="0.3">
      <c r="A3252">
        <f ca="1">OFFSET('Water Data'!A3252,,MATCH(Histogram!$G$2,DataTable[#Headers],0))</f>
        <v>7.3719141559067403</v>
      </c>
    </row>
    <row r="3253" spans="1:1" x14ac:dyDescent="0.3">
      <c r="A3253">
        <f ca="1">OFFSET('Water Data'!A3253,,MATCH(Histogram!$G$2,DataTable[#Headers],0))</f>
        <v>4.8255914581546202</v>
      </c>
    </row>
    <row r="3254" spans="1:1" x14ac:dyDescent="0.3">
      <c r="A3254">
        <f ca="1">OFFSET('Water Data'!A3254,,MATCH(Histogram!$G$2,DataTable[#Headers],0))</f>
        <v>4.8688271354053096</v>
      </c>
    </row>
    <row r="3255" spans="1:1" x14ac:dyDescent="0.3">
      <c r="A3255">
        <f ca="1">OFFSET('Water Data'!A3255,,MATCH(Histogram!$G$2,DataTable[#Headers],0))</f>
        <v>7.3954508468862503</v>
      </c>
    </row>
    <row r="3256" spans="1:1" x14ac:dyDescent="0.3">
      <c r="A3256">
        <f ca="1">OFFSET('Water Data'!A3256,,MATCH(Histogram!$G$2,DataTable[#Headers],0))</f>
        <v>8.8621127096332799</v>
      </c>
    </row>
    <row r="3257" spans="1:1" x14ac:dyDescent="0.3">
      <c r="A3257">
        <f ca="1">OFFSET('Water Data'!A3257,,MATCH(Histogram!$G$2,DataTable[#Headers],0))</f>
        <v>6.0089736099995301</v>
      </c>
    </row>
    <row r="3258" spans="1:1" x14ac:dyDescent="0.3">
      <c r="A3258">
        <f ca="1">OFFSET('Water Data'!A3258,,MATCH(Histogram!$G$2,DataTable[#Headers],0))</f>
        <v>7.60722391123549</v>
      </c>
    </row>
    <row r="3259" spans="1:1" x14ac:dyDescent="0.3">
      <c r="A3259">
        <f ca="1">OFFSET('Water Data'!A3259,,MATCH(Histogram!$G$2,DataTable[#Headers],0))</f>
        <v>6.6833676967207998</v>
      </c>
    </row>
    <row r="3260" spans="1:1" x14ac:dyDescent="0.3">
      <c r="A3260">
        <f ca="1">OFFSET('Water Data'!A3260,,MATCH(Histogram!$G$2,DataTable[#Headers],0))</f>
        <v>6.6384114492334003</v>
      </c>
    </row>
    <row r="3261" spans="1:1" x14ac:dyDescent="0.3">
      <c r="A3261">
        <f ca="1">OFFSET('Water Data'!A3261,,MATCH(Histogram!$G$2,DataTable[#Headers],0))</f>
        <v>9.2713554467677692</v>
      </c>
    </row>
    <row r="3262" spans="1:1" x14ac:dyDescent="0.3">
      <c r="A3262">
        <f ca="1">OFFSET('Water Data'!A3262,,MATCH(Histogram!$G$2,DataTable[#Headers],0))</f>
        <v>7.080794504276815</v>
      </c>
    </row>
    <row r="3263" spans="1:1" x14ac:dyDescent="0.3">
      <c r="A3263">
        <f ca="1">OFFSET('Water Data'!A3263,,MATCH(Histogram!$G$2,DataTable[#Headers],0))</f>
        <v>3.6299220648807098</v>
      </c>
    </row>
    <row r="3264" spans="1:1" x14ac:dyDescent="0.3">
      <c r="A3264">
        <f ca="1">OFFSET('Water Data'!A3264,,MATCH(Histogram!$G$2,DataTable[#Headers],0))</f>
        <v>8.3781080228903697</v>
      </c>
    </row>
    <row r="3265" spans="1:1" x14ac:dyDescent="0.3">
      <c r="A3265">
        <f ca="1">OFFSET('Water Data'!A3265,,MATCH(Histogram!$G$2,DataTable[#Headers],0))</f>
        <v>6.9236360144236002</v>
      </c>
    </row>
    <row r="3266" spans="1:1" x14ac:dyDescent="0.3">
      <c r="A3266">
        <f ca="1">OFFSET('Water Data'!A3266,,MATCH(Histogram!$G$2,DataTable[#Headers],0))</f>
        <v>5.8931034075262296</v>
      </c>
    </row>
    <row r="3267" spans="1:1" x14ac:dyDescent="0.3">
      <c r="A3267">
        <f ca="1">OFFSET('Water Data'!A3267,,MATCH(Histogram!$G$2,DataTable[#Headers],0))</f>
        <v>8.1973533693848601</v>
      </c>
    </row>
    <row r="3268" spans="1:1" x14ac:dyDescent="0.3">
      <c r="A3268">
        <f ca="1">OFFSET('Water Data'!A3268,,MATCH(Histogram!$G$2,DataTable[#Headers],0))</f>
        <v>8.3729102847671406</v>
      </c>
    </row>
    <row r="3269" spans="1:1" x14ac:dyDescent="0.3">
      <c r="A3269">
        <f ca="1">OFFSET('Water Data'!A3269,,MATCH(Histogram!$G$2,DataTable[#Headers],0))</f>
        <v>8.9899000905570805</v>
      </c>
    </row>
    <row r="3270" spans="1:1" x14ac:dyDescent="0.3">
      <c r="A3270">
        <f ca="1">OFFSET('Water Data'!A3270,,MATCH(Histogram!$G$2,DataTable[#Headers],0))</f>
        <v>6.7025465531038204</v>
      </c>
    </row>
    <row r="3271" spans="1:1" x14ac:dyDescent="0.3">
      <c r="A3271">
        <f ca="1">OFFSET('Water Data'!A3271,,MATCH(Histogram!$G$2,DataTable[#Headers],0))</f>
        <v>11.4910109083914</v>
      </c>
    </row>
    <row r="3272" spans="1:1" x14ac:dyDescent="0.3">
      <c r="A3272">
        <f ca="1">OFFSET('Water Data'!A3272,,MATCH(Histogram!$G$2,DataTable[#Headers],0))</f>
        <v>6.0696157570576901</v>
      </c>
    </row>
    <row r="3273" spans="1:1" x14ac:dyDescent="0.3">
      <c r="A3273">
        <f ca="1">OFFSET('Water Data'!A3273,,MATCH(Histogram!$G$2,DataTable[#Headers],0))</f>
        <v>4.66810168740591</v>
      </c>
    </row>
    <row r="3274" spans="1:1" x14ac:dyDescent="0.3">
      <c r="A3274">
        <f ca="1">OFFSET('Water Data'!A3274,,MATCH(Histogram!$G$2,DataTable[#Headers],0))</f>
        <v>7.8088560175574102</v>
      </c>
    </row>
    <row r="3275" spans="1:1" x14ac:dyDescent="0.3">
      <c r="A3275">
        <f ca="1">OFFSET('Water Data'!A3275,,MATCH(Histogram!$G$2,DataTable[#Headers],0))</f>
        <v>9.4195103164132092</v>
      </c>
    </row>
    <row r="3276" spans="1:1" x14ac:dyDescent="0.3">
      <c r="A3276">
        <f ca="1">OFFSET('Water Data'!A3276,,MATCH(Histogram!$G$2,DataTable[#Headers],0))</f>
        <v>5.1267629233515297</v>
      </c>
    </row>
    <row r="3277" spans="1:1" x14ac:dyDescent="0.3">
      <c r="A3277">
        <f ca="1">OFFSET('Water Data'!A3277,,MATCH(Histogram!$G$2,DataTable[#Headers],0))</f>
        <v>7.8746713577912804</v>
      </c>
    </row>
  </sheetData>
  <pageMargins left="0.7" right="0.7" top="0.75" bottom="0.75" header="0.3" footer="0.3"/>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7252A304-24AB-4054-8E1C-FC0DBD678A62}">
          <x14:formula1>
            <xm:f>'Water Data'!$B$1:$J$1</xm:f>
          </x14:formula1>
          <xm:sqref>G2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45ED5-BD12-4DCA-9D1A-AEEE2602B7CE}">
  <sheetPr>
    <tabColor rgb="FF92D050"/>
  </sheetPr>
  <dimension ref="A1:P10"/>
  <sheetViews>
    <sheetView topLeftCell="G1" zoomScaleNormal="100" workbookViewId="0">
      <selection activeCell="J8" sqref="J8"/>
    </sheetView>
  </sheetViews>
  <sheetFormatPr defaultRowHeight="14.4" x14ac:dyDescent="0.3"/>
  <cols>
    <col min="1" max="1" width="29.21875" customWidth="1"/>
    <col min="2" max="3" width="22.88671875" customWidth="1"/>
    <col min="4" max="4" width="12.44140625" customWidth="1"/>
    <col min="5" max="5" width="17" customWidth="1"/>
    <col min="7" max="7" width="15.44140625" bestFit="1" customWidth="1"/>
    <col min="8" max="8" width="18.33203125" bestFit="1" customWidth="1"/>
    <col min="9" max="9" width="10.44140625" customWidth="1"/>
    <col min="10" max="10" width="27.21875" customWidth="1"/>
    <col min="11" max="11" width="27.5546875" customWidth="1"/>
    <col min="12" max="12" width="17.21875" customWidth="1"/>
  </cols>
  <sheetData>
    <row r="1" spans="1:16" x14ac:dyDescent="0.3">
      <c r="A1" s="1" t="s">
        <v>39</v>
      </c>
      <c r="B1" s="1" t="s">
        <v>15</v>
      </c>
      <c r="C1" s="1"/>
      <c r="D1" t="s">
        <v>53</v>
      </c>
      <c r="E1" t="s">
        <v>54</v>
      </c>
    </row>
    <row r="2" spans="1:16" x14ac:dyDescent="0.3">
      <c r="A2" t="s">
        <v>41</v>
      </c>
      <c r="B2" s="18">
        <f>1278/3276</f>
        <v>0.39010989010989011</v>
      </c>
      <c r="C2" s="18"/>
      <c r="D2" t="s">
        <v>40</v>
      </c>
      <c r="E2">
        <f ca="1">OFFSET(I9,,MATCH($K$2,analysisColumn[#Headers],0))</f>
        <v>1998</v>
      </c>
      <c r="G2" s="14" t="s">
        <v>79</v>
      </c>
      <c r="H2" t="s">
        <v>80</v>
      </c>
      <c r="J2" s="46" t="s">
        <v>52</v>
      </c>
      <c r="K2" s="46" t="str">
        <f>G3</f>
        <v>Original Potability</v>
      </c>
      <c r="L2" s="48">
        <f>IF($K$2 ="According to WHO's Standards",0.11,)</f>
        <v>0</v>
      </c>
      <c r="M2" s="49">
        <f>IF($K$2="According to WHO's Standards",0.89,)</f>
        <v>0</v>
      </c>
    </row>
    <row r="3" spans="1:16" x14ac:dyDescent="0.3">
      <c r="A3" t="s">
        <v>32</v>
      </c>
      <c r="B3" s="18">
        <f>353/3276</f>
        <v>0.10775335775335776</v>
      </c>
      <c r="C3" s="18"/>
      <c r="D3" t="s">
        <v>35</v>
      </c>
      <c r="E3">
        <f ca="1">OFFSET(I10,,MATCH($K$2,analysisColumn[#Headers],0))</f>
        <v>1278</v>
      </c>
      <c r="G3" s="15" t="s">
        <v>41</v>
      </c>
      <c r="H3" s="19">
        <v>0.39010989010989011</v>
      </c>
      <c r="J3" s="46" t="s">
        <v>55</v>
      </c>
      <c r="K3" s="47">
        <f>GETPIVOTDATA("Potability",$G$2)</f>
        <v>0.39010989010989011</v>
      </c>
      <c r="L3" s="50">
        <f>IF($K$2 ="Original Potability",0.39,)</f>
        <v>0.39</v>
      </c>
      <c r="M3" s="51">
        <f>IF($K$2 ="Original Potability",0.61,)</f>
        <v>0.61</v>
      </c>
      <c r="N3" s="18"/>
    </row>
    <row r="4" spans="1:16" x14ac:dyDescent="0.3">
      <c r="A4" t="s">
        <v>34</v>
      </c>
      <c r="B4" s="18">
        <f>1374/3276</f>
        <v>0.41941391941391942</v>
      </c>
      <c r="C4" s="18"/>
      <c r="G4" s="15" t="s">
        <v>37</v>
      </c>
      <c r="H4" s="19">
        <v>0.39010989010989011</v>
      </c>
      <c r="L4" s="52">
        <f>IF($K$2 ="Potable after Proper Filtration",0.42,)</f>
        <v>0</v>
      </c>
      <c r="M4" s="53">
        <f>IF($K$2 ="Potable after Proper Filtration",0.58,)</f>
        <v>0</v>
      </c>
      <c r="N4" s="18"/>
      <c r="O4" s="20"/>
      <c r="P4" s="21"/>
    </row>
    <row r="5" spans="1:16" x14ac:dyDescent="0.3">
      <c r="N5" s="18"/>
    </row>
    <row r="8" spans="1:16" x14ac:dyDescent="0.3">
      <c r="J8" t="s">
        <v>34</v>
      </c>
      <c r="K8" t="s">
        <v>32</v>
      </c>
      <c r="L8" t="s">
        <v>41</v>
      </c>
    </row>
    <row r="9" spans="1:16" x14ac:dyDescent="0.3">
      <c r="J9">
        <v>1902</v>
      </c>
      <c r="K9">
        <v>2923</v>
      </c>
      <c r="L9">
        <v>1998</v>
      </c>
    </row>
    <row r="10" spans="1:16" x14ac:dyDescent="0.3">
      <c r="J10">
        <v>1374</v>
      </c>
      <c r="K10">
        <v>353</v>
      </c>
      <c r="L10">
        <v>1278</v>
      </c>
    </row>
  </sheetData>
  <pageMargins left="0.7" right="0.7" top="0.75" bottom="0.75" header="0.3" footer="0.3"/>
  <drawing r:id="rId2"/>
  <tableParts count="3">
    <tablePart r:id="rId3"/>
    <tablePart r:id="rId4"/>
    <tablePart r:id="rId5"/>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1C276-A936-43AE-9C22-195514EE55C9}">
  <sheetPr>
    <tabColor rgb="FF00B0F0"/>
  </sheetPr>
  <dimension ref="A1:M14"/>
  <sheetViews>
    <sheetView workbookViewId="0">
      <selection activeCell="A8" sqref="A8"/>
    </sheetView>
  </sheetViews>
  <sheetFormatPr defaultRowHeight="14.4" x14ac:dyDescent="0.3"/>
  <cols>
    <col min="1" max="1" width="19.88671875" bestFit="1" customWidth="1"/>
    <col min="2" max="3" width="25.21875" bestFit="1" customWidth="1"/>
    <col min="4" max="4" width="17.5546875" customWidth="1"/>
    <col min="6" max="6" width="13" customWidth="1"/>
    <col min="8" max="8" width="13" customWidth="1"/>
    <col min="10" max="11" width="10.33203125" customWidth="1"/>
    <col min="13" max="13" width="13" customWidth="1"/>
  </cols>
  <sheetData>
    <row r="1" spans="1:13" x14ac:dyDescent="0.3">
      <c r="A1" s="14" t="s">
        <v>73</v>
      </c>
      <c r="E1" t="s">
        <v>10</v>
      </c>
      <c r="F1" t="s">
        <v>1</v>
      </c>
      <c r="G1" t="s">
        <v>2</v>
      </c>
      <c r="H1" t="s">
        <v>3</v>
      </c>
      <c r="J1" t="s">
        <v>10</v>
      </c>
      <c r="K1" t="s">
        <v>1</v>
      </c>
      <c r="L1" t="s">
        <v>2</v>
      </c>
      <c r="M1" t="s">
        <v>3</v>
      </c>
    </row>
    <row r="2" spans="1:13" x14ac:dyDescent="0.3">
      <c r="A2" s="15" t="s">
        <v>10</v>
      </c>
      <c r="B2" s="54" t="str">
        <f>A2</f>
        <v>pH</v>
      </c>
      <c r="C2" s="55" t="str">
        <f>A2</f>
        <v>pH</v>
      </c>
      <c r="E2" s="15" t="s">
        <v>58</v>
      </c>
      <c r="F2" s="15" t="s">
        <v>46</v>
      </c>
      <c r="G2" s="15" t="s">
        <v>64</v>
      </c>
      <c r="H2" s="15" t="s">
        <v>42</v>
      </c>
      <c r="J2" s="45">
        <v>0.29426129426129427</v>
      </c>
      <c r="K2" s="45">
        <v>0.18467643467643469</v>
      </c>
      <c r="L2" s="45">
        <v>0.25183150183150182</v>
      </c>
      <c r="M2" s="45">
        <v>8.5470085470085472E-2</v>
      </c>
    </row>
    <row r="3" spans="1:13" x14ac:dyDescent="0.3">
      <c r="E3" s="15" t="s">
        <v>59</v>
      </c>
      <c r="F3" s="15" t="s">
        <v>47</v>
      </c>
      <c r="G3" s="15" t="s">
        <v>65</v>
      </c>
      <c r="H3" s="15" t="s">
        <v>51</v>
      </c>
      <c r="J3" s="45">
        <v>0.21550671550671552</v>
      </c>
      <c r="K3" s="45">
        <v>8.272283272283272E-2</v>
      </c>
      <c r="L3" s="45">
        <v>0.21428571428571427</v>
      </c>
      <c r="M3" s="45">
        <v>0.38034188034188032</v>
      </c>
    </row>
    <row r="4" spans="1:13" x14ac:dyDescent="0.3">
      <c r="E4" s="15" t="s">
        <v>60</v>
      </c>
      <c r="F4" s="15" t="s">
        <v>48</v>
      </c>
      <c r="G4" s="15" t="s">
        <v>66</v>
      </c>
      <c r="H4" s="15" t="s">
        <v>43</v>
      </c>
      <c r="J4" s="45">
        <v>7.0818070818070816E-2</v>
      </c>
      <c r="K4" s="45">
        <v>0.71672771672771673</v>
      </c>
      <c r="L4" s="45">
        <v>0.44413919413919412</v>
      </c>
      <c r="M4" s="45">
        <v>0.53418803418803418</v>
      </c>
    </row>
    <row r="5" spans="1:13" x14ac:dyDescent="0.3">
      <c r="E5" s="15" t="s">
        <v>38</v>
      </c>
      <c r="F5" s="15" t="s">
        <v>49</v>
      </c>
      <c r="G5" s="15" t="s">
        <v>67</v>
      </c>
      <c r="H5" t="str">
        <f>""</f>
        <v/>
      </c>
      <c r="J5" s="45">
        <v>6.105006105006105E-3</v>
      </c>
      <c r="K5" s="45">
        <v>1.5567765567765568E-2</v>
      </c>
      <c r="L5" s="45">
        <v>7.9365079365079361E-3</v>
      </c>
      <c r="M5" t="str">
        <f>""</f>
        <v/>
      </c>
    </row>
    <row r="6" spans="1:13" x14ac:dyDescent="0.3">
      <c r="E6" s="15" t="s">
        <v>61</v>
      </c>
      <c r="F6" s="15" t="s">
        <v>63</v>
      </c>
      <c r="G6" s="15" t="s">
        <v>68</v>
      </c>
      <c r="H6" t="str">
        <f>""</f>
        <v/>
      </c>
      <c r="J6" s="45">
        <v>7.631257631257631E-3</v>
      </c>
      <c r="K6" s="45">
        <v>3.0525030525030525E-4</v>
      </c>
      <c r="L6" s="45">
        <v>7.783882783882784E-2</v>
      </c>
      <c r="M6" t="str">
        <f>""</f>
        <v/>
      </c>
    </row>
    <row r="7" spans="1:13" x14ac:dyDescent="0.3">
      <c r="E7" s="15" t="s">
        <v>62</v>
      </c>
      <c r="F7" t="str">
        <f>""</f>
        <v/>
      </c>
      <c r="G7" s="15" t="s">
        <v>69</v>
      </c>
      <c r="H7" t="str">
        <f>""</f>
        <v/>
      </c>
      <c r="J7" s="45">
        <v>0.40567765567765568</v>
      </c>
      <c r="K7" t="str">
        <f>""</f>
        <v/>
      </c>
      <c r="L7" s="45">
        <v>3.968253968253968E-3</v>
      </c>
      <c r="M7" t="str">
        <f>""</f>
        <v/>
      </c>
    </row>
    <row r="8" spans="1:13" x14ac:dyDescent="0.3">
      <c r="A8" t="s">
        <v>72</v>
      </c>
      <c r="B8" t="s">
        <v>70</v>
      </c>
      <c r="C8" t="s">
        <v>71</v>
      </c>
    </row>
    <row r="9" spans="1:13" x14ac:dyDescent="0.3">
      <c r="A9" t="s">
        <v>10</v>
      </c>
      <c r="B9" t="str">
        <f ca="1">OFFSET(D2,,MATCH($B$2,Treemap[#Headers],0))</f>
        <v>Acidic</v>
      </c>
      <c r="C9" s="18">
        <f ca="1">OFFSET(I2,,MATCH($C$2,TreemapPercent[#Headers],0))</f>
        <v>0.29426129426129427</v>
      </c>
    </row>
    <row r="10" spans="1:13" x14ac:dyDescent="0.3">
      <c r="A10" t="s">
        <v>1</v>
      </c>
      <c r="B10" t="str">
        <f ca="1">OFFSET(D3,,MATCH($B$2,Treemap[#Headers],0))</f>
        <v>Alkaline</v>
      </c>
      <c r="C10" s="18">
        <f ca="1">OFFSET(I3,,MATCH($C$2,TreemapPercent[#Headers],0))</f>
        <v>0.21550671550671552</v>
      </c>
      <c r="F10" s="18"/>
    </row>
    <row r="11" spans="1:13" x14ac:dyDescent="0.3">
      <c r="A11" t="s">
        <v>2</v>
      </c>
      <c r="B11" t="str">
        <f ca="1">OFFSET(D4,,MATCH($B$2,Treemap[#Headers],0))</f>
        <v>Drinkable</v>
      </c>
      <c r="C11" s="18">
        <f ca="1">OFFSET(I4,,MATCH($C$2,TreemapPercent[#Headers],0))</f>
        <v>7.0818070818070816E-2</v>
      </c>
    </row>
    <row r="12" spans="1:13" x14ac:dyDescent="0.3">
      <c r="A12" t="s">
        <v>3</v>
      </c>
      <c r="B12" t="str">
        <f ca="1">OFFSET(D5,,MATCH($B$2,Treemap[#Headers],0))</f>
        <v>Highly Acidic</v>
      </c>
      <c r="C12" s="18">
        <f ca="1">OFFSET(I5,,MATCH($C$2,TreemapPercent[#Headers],0))</f>
        <v>6.105006105006105E-3</v>
      </c>
    </row>
    <row r="13" spans="1:13" x14ac:dyDescent="0.3">
      <c r="B13" t="str">
        <f ca="1">OFFSET(D6,,MATCH($B$2,Treemap[#Headers],0))</f>
        <v>Highly Alkaline</v>
      </c>
      <c r="C13" s="18">
        <f ca="1">OFFSET(I6,,MATCH($C$2,TreemapPercent[#Headers],0))</f>
        <v>7.631257631257631E-3</v>
      </c>
    </row>
    <row r="14" spans="1:13" x14ac:dyDescent="0.3">
      <c r="B14" t="str">
        <f ca="1">OFFSET(D7,,MATCH($B$2,Treemap[#Headers],0))</f>
        <v>Neutral</v>
      </c>
      <c r="C14" s="18">
        <f ca="1">OFFSET(I7,,MATCH($C$2,TreemapPercent[#Headers],0))</f>
        <v>0.40567765567765568</v>
      </c>
    </row>
  </sheetData>
  <dataValidations count="2">
    <dataValidation type="list" allowBlank="1" showInputMessage="1" showErrorMessage="1" sqref="D2 C2" xr:uid="{7375D2F6-4B0D-46D2-9BD4-E744D362EDCF}">
      <formula1>$J$1:$M$1</formula1>
    </dataValidation>
    <dataValidation type="list" allowBlank="1" showInputMessage="1" showErrorMessage="1" sqref="B2" xr:uid="{438F089E-8D86-47A9-8F56-BBC00D0CBF34}">
      <formula1>$E$1:$H$1</formula1>
    </dataValidation>
  </dataValidations>
  <pageMargins left="0.7" right="0.7" top="0.75" bottom="0.75" header="0.3" footer="0.3"/>
  <tableParts count="4">
    <tablePart r:id="rId2"/>
    <tablePart r:id="rId3"/>
    <tablePart r:id="rId4"/>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1FCD4-9687-4749-9335-4C4FDE9851CD}">
  <sheetPr>
    <tabColor rgb="FF0070C0"/>
  </sheetPr>
  <dimension ref="A1:Q12"/>
  <sheetViews>
    <sheetView workbookViewId="0">
      <selection activeCell="B2" sqref="B2"/>
    </sheetView>
  </sheetViews>
  <sheetFormatPr defaultRowHeight="14.4" x14ac:dyDescent="0.3"/>
  <cols>
    <col min="1" max="1" width="14.77734375" bestFit="1" customWidth="1"/>
    <col min="2" max="2" width="22.5546875" bestFit="1" customWidth="1"/>
    <col min="3" max="3" width="29" bestFit="1" customWidth="1"/>
    <col min="8" max="8" width="13" customWidth="1"/>
    <col min="9" max="9" width="15.44140625" customWidth="1"/>
    <col min="10" max="10" width="16.5546875" customWidth="1"/>
    <col min="11" max="11" width="10" customWidth="1"/>
    <col min="14" max="14" width="13" customWidth="1"/>
    <col min="15" max="15" width="15.44140625" customWidth="1"/>
    <col min="16" max="16" width="16.5546875" customWidth="1"/>
    <col min="17" max="17" width="10" customWidth="1"/>
  </cols>
  <sheetData>
    <row r="1" spans="1:17" x14ac:dyDescent="0.3">
      <c r="A1" s="14" t="s">
        <v>76</v>
      </c>
      <c r="G1" t="s">
        <v>4</v>
      </c>
      <c r="H1" t="s">
        <v>5</v>
      </c>
      <c r="I1" t="s">
        <v>16</v>
      </c>
      <c r="J1" t="s">
        <v>7</v>
      </c>
      <c r="K1" t="s">
        <v>8</v>
      </c>
      <c r="M1" t="s">
        <v>4</v>
      </c>
      <c r="N1" t="s">
        <v>5</v>
      </c>
      <c r="O1" t="s">
        <v>16</v>
      </c>
      <c r="P1" t="s">
        <v>7</v>
      </c>
      <c r="Q1" t="s">
        <v>8</v>
      </c>
    </row>
    <row r="2" spans="1:17" x14ac:dyDescent="0.3">
      <c r="A2" s="15" t="s">
        <v>7</v>
      </c>
      <c r="B2" s="56" t="str">
        <f>A2</f>
        <v>Trihalomethanes</v>
      </c>
      <c r="C2" s="55" t="str">
        <f>A2</f>
        <v>Trihalomethanes</v>
      </c>
      <c r="G2" s="15" t="s">
        <v>74</v>
      </c>
      <c r="H2" s="15" t="s">
        <v>42</v>
      </c>
      <c r="I2" s="15" t="s">
        <v>42</v>
      </c>
      <c r="J2" s="15" t="s">
        <v>74</v>
      </c>
      <c r="K2" s="15" t="s">
        <v>42</v>
      </c>
      <c r="M2" s="45">
        <v>0.95787545787545791</v>
      </c>
      <c r="N2" s="45">
        <v>0.81166056166056166</v>
      </c>
      <c r="O2" s="45">
        <v>0.96092796092796096</v>
      </c>
      <c r="P2" s="45">
        <v>0.81623931623931623</v>
      </c>
      <c r="Q2" s="45">
        <v>0.90415140415140416</v>
      </c>
    </row>
    <row r="3" spans="1:17" x14ac:dyDescent="0.3">
      <c r="G3" s="15" t="s">
        <v>75</v>
      </c>
      <c r="H3" s="15" t="s">
        <v>43</v>
      </c>
      <c r="I3" s="15" t="s">
        <v>43</v>
      </c>
      <c r="J3" s="15" t="s">
        <v>75</v>
      </c>
      <c r="K3" s="15" t="s">
        <v>43</v>
      </c>
      <c r="M3" s="45">
        <v>4.2124542124542128E-2</v>
      </c>
      <c r="N3" s="45">
        <v>0.18833943833943834</v>
      </c>
      <c r="O3" s="45">
        <v>3.9072039072039072E-2</v>
      </c>
      <c r="P3" s="45">
        <v>0.18376068376068377</v>
      </c>
      <c r="Q3" s="45">
        <v>9.5848595848595855E-2</v>
      </c>
    </row>
    <row r="7" spans="1:17" x14ac:dyDescent="0.3">
      <c r="A7" t="s">
        <v>76</v>
      </c>
      <c r="B7" t="s">
        <v>77</v>
      </c>
      <c r="C7" t="s">
        <v>78</v>
      </c>
    </row>
    <row r="8" spans="1:17" x14ac:dyDescent="0.3">
      <c r="A8" t="s">
        <v>4</v>
      </c>
      <c r="B8" t="str">
        <f ca="1">OFFSET(F2,,MATCH($B$2,Doughnut[#Headers],0))</f>
        <v>Safe</v>
      </c>
      <c r="C8" s="18">
        <f ca="1">OFFSET(L2,,MATCH($C$2,DoughnutPercent[#Headers],0))</f>
        <v>0.81623931623931623</v>
      </c>
    </row>
    <row r="9" spans="1:17" x14ac:dyDescent="0.3">
      <c r="A9" t="s">
        <v>5</v>
      </c>
      <c r="B9" t="str">
        <f ca="1">OFFSET(F3,,MATCH($B$2,Doughnut[#Headers],0))</f>
        <v>Unsafe</v>
      </c>
      <c r="C9" s="18">
        <f ca="1">OFFSET(L3,,MATCH($C$2,DoughnutPercent[#Headers],0))</f>
        <v>0.18376068376068377</v>
      </c>
    </row>
    <row r="10" spans="1:17" x14ac:dyDescent="0.3">
      <c r="A10" t="s">
        <v>16</v>
      </c>
    </row>
    <row r="11" spans="1:17" x14ac:dyDescent="0.3">
      <c r="A11" t="s">
        <v>7</v>
      </c>
    </row>
    <row r="12" spans="1:17" x14ac:dyDescent="0.3">
      <c r="A12" t="s">
        <v>8</v>
      </c>
    </row>
  </sheetData>
  <pageMargins left="0.7" right="0.7" top="0.75" bottom="0.75" header="0.3" footer="0.3"/>
  <tableParts count="4">
    <tablePart r:id="rId2"/>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54C2C-360A-441A-8E19-CEBE9243A3AF}">
  <sheetPr>
    <tabColor rgb="FF7030A0"/>
  </sheetPr>
  <dimension ref="A1"/>
  <sheetViews>
    <sheetView showGridLines="0" showRowColHeaders="0" tabSelected="1" zoomScale="70" zoomScaleNormal="70" workbookViewId="0">
      <selection activeCell="Z41" sqref="Z41"/>
    </sheetView>
  </sheetViews>
  <sheetFormatPr defaultRowHeight="14.4" x14ac:dyDescent="0.3"/>
  <cols>
    <col min="7" max="7" width="3.5546875" customWidth="1"/>
    <col min="8" max="8" width="13.21875" customWidth="1"/>
  </cols>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16003F3-9013-4715-9669-893C2FE67C7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Raw Data</vt:lpstr>
      <vt:lpstr>Correlation</vt:lpstr>
      <vt:lpstr>Water Data</vt:lpstr>
      <vt:lpstr>Histogram</vt:lpstr>
      <vt:lpstr>Prediction</vt:lpstr>
      <vt:lpstr>Treemap</vt:lpstr>
      <vt:lpstr>Doughnut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Birat Roy</dc:creator>
  <cp:lastModifiedBy>Birat Roy</cp:lastModifiedBy>
  <dcterms:created xsi:type="dcterms:W3CDTF">2021-11-21T10:38:16Z</dcterms:created>
  <dcterms:modified xsi:type="dcterms:W3CDTF">2021-12-05T17:54:52Z</dcterms:modified>
</cp:coreProperties>
</file>